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rajim\Desktop\"/>
    </mc:Choice>
  </mc:AlternateContent>
  <xr:revisionPtr revIDLastSave="0" documentId="13_ncr:1_{ACDC0A49-1E96-47FC-8911-4B4C49F3ADE5}" xr6:coauthVersionLast="47" xr6:coauthVersionMax="47" xr10:uidLastSave="{00000000-0000-0000-0000-000000000000}"/>
  <bookViews>
    <workbookView xWindow="-120" yWindow="-120" windowWidth="20730" windowHeight="11040" xr2:uid="{0035B5B0-E1CB-4921-96C0-D0BD11EC29FD}"/>
  </bookViews>
  <sheets>
    <sheet name="RFMPivot" sheetId="2" r:id="rId1"/>
  </sheets>
  <calcPr calcId="191029"/>
  <pivotCaches>
    <pivotCache cacheId="1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94" i="2" l="1" a="1"/>
  <c r="G3494" i="2" s="1"/>
  <c r="F3494" i="2" a="1"/>
  <c r="F3494" i="2" s="1"/>
  <c r="E3494" i="2" a="1"/>
  <c r="E3494" i="2" s="1"/>
  <c r="H3494" i="2" s="1"/>
  <c r="G3493" i="2"/>
  <c r="G3493" i="2" a="1"/>
  <c r="F3493" i="2"/>
  <c r="F3493" i="2" a="1"/>
  <c r="E3493" i="2" a="1"/>
  <c r="E3493" i="2" s="1"/>
  <c r="G3492" i="2" a="1"/>
  <c r="G3492" i="2" s="1"/>
  <c r="H3492" i="2" s="1"/>
  <c r="F3492" i="2" a="1"/>
  <c r="F3492" i="2" s="1"/>
  <c r="E3492" i="2" a="1"/>
  <c r="E3492" i="2" s="1"/>
  <c r="G3491" i="2"/>
  <c r="G3491" i="2" a="1"/>
  <c r="F3491" i="2" a="1"/>
  <c r="F3491" i="2" s="1"/>
  <c r="E3491" i="2"/>
  <c r="E3491" i="2" a="1"/>
  <c r="G3490" i="2" a="1"/>
  <c r="G3490" i="2" s="1"/>
  <c r="F3490" i="2" a="1"/>
  <c r="F3490" i="2" s="1"/>
  <c r="E3490" i="2" a="1"/>
  <c r="E3490" i="2" s="1"/>
  <c r="H3490" i="2" s="1"/>
  <c r="G3489" i="2" a="1"/>
  <c r="G3489" i="2" s="1"/>
  <c r="F3489" i="2"/>
  <c r="F3489" i="2" a="1"/>
  <c r="E3489" i="2" a="1"/>
  <c r="E3489" i="2" s="1"/>
  <c r="G3488" i="2" a="1"/>
  <c r="G3488" i="2" s="1"/>
  <c r="H3488" i="2" s="1"/>
  <c r="F3488" i="2" a="1"/>
  <c r="F3488" i="2" s="1"/>
  <c r="E3488" i="2" a="1"/>
  <c r="E3488" i="2" s="1"/>
  <c r="G3487" i="2"/>
  <c r="G3487" i="2" a="1"/>
  <c r="F3487" i="2" a="1"/>
  <c r="F3487" i="2" s="1"/>
  <c r="E3487" i="2"/>
  <c r="E3487" i="2" a="1"/>
  <c r="G3486" i="2" a="1"/>
  <c r="G3486" i="2" s="1"/>
  <c r="F3486" i="2" a="1"/>
  <c r="F3486" i="2" s="1"/>
  <c r="E3486" i="2" a="1"/>
  <c r="E3486" i="2" s="1"/>
  <c r="H3486" i="2" s="1"/>
  <c r="G3485" i="2" a="1"/>
  <c r="G3485" i="2" s="1"/>
  <c r="F3485" i="2"/>
  <c r="F3485" i="2" a="1"/>
  <c r="E3485" i="2" a="1"/>
  <c r="E3485" i="2" s="1"/>
  <c r="G3484" i="2" a="1"/>
  <c r="G3484" i="2" s="1"/>
  <c r="F3484" i="2" a="1"/>
  <c r="F3484" i="2" s="1"/>
  <c r="E3484" i="2" a="1"/>
  <c r="E3484" i="2" s="1"/>
  <c r="G3483" i="2"/>
  <c r="G3483" i="2" a="1"/>
  <c r="F3483" i="2" a="1"/>
  <c r="F3483" i="2" s="1"/>
  <c r="E3483" i="2"/>
  <c r="E3483" i="2" a="1"/>
  <c r="G3482" i="2" a="1"/>
  <c r="G3482" i="2" s="1"/>
  <c r="F3482" i="2" a="1"/>
  <c r="F3482" i="2" s="1"/>
  <c r="E3482" i="2" a="1"/>
  <c r="E3482" i="2" s="1"/>
  <c r="H3482" i="2" s="1"/>
  <c r="G3481" i="2" a="1"/>
  <c r="G3481" i="2" s="1"/>
  <c r="F3481" i="2"/>
  <c r="F3481" i="2" a="1"/>
  <c r="E3481" i="2" a="1"/>
  <c r="E3481" i="2" s="1"/>
  <c r="H3481" i="2" s="1"/>
  <c r="J3481" i="2" s="1" a="1"/>
  <c r="J3481" i="2" s="1"/>
  <c r="G3480" i="2" a="1"/>
  <c r="G3480" i="2" s="1"/>
  <c r="F3480" i="2" a="1"/>
  <c r="F3480" i="2" s="1"/>
  <c r="H3480" i="2" s="1"/>
  <c r="E3480" i="2" a="1"/>
  <c r="E3480" i="2" s="1"/>
  <c r="G3479" i="2"/>
  <c r="G3479" i="2" a="1"/>
  <c r="F3479" i="2" a="1"/>
  <c r="F3479" i="2" s="1"/>
  <c r="E3479" i="2"/>
  <c r="E3479" i="2" a="1"/>
  <c r="G3478" i="2" a="1"/>
  <c r="G3478" i="2" s="1"/>
  <c r="F3478" i="2" a="1"/>
  <c r="F3478" i="2" s="1"/>
  <c r="E3478" i="2" a="1"/>
  <c r="E3478" i="2" s="1"/>
  <c r="H3478" i="2" s="1"/>
  <c r="G3477" i="2" a="1"/>
  <c r="G3477" i="2" s="1"/>
  <c r="F3477" i="2"/>
  <c r="F3477" i="2" a="1"/>
  <c r="E3477" i="2" a="1"/>
  <c r="E3477" i="2" s="1"/>
  <c r="H3477" i="2" s="1"/>
  <c r="J3477" i="2" s="1" a="1"/>
  <c r="J3477" i="2" s="1"/>
  <c r="G3476" i="2" a="1"/>
  <c r="G3476" i="2" s="1"/>
  <c r="F3476" i="2" a="1"/>
  <c r="F3476" i="2" s="1"/>
  <c r="E3476" i="2" a="1"/>
  <c r="E3476" i="2" s="1"/>
  <c r="G3475" i="2"/>
  <c r="G3475" i="2" a="1"/>
  <c r="F3475" i="2" a="1"/>
  <c r="F3475" i="2" s="1"/>
  <c r="E3475" i="2"/>
  <c r="E3475" i="2" a="1"/>
  <c r="G3474" i="2" a="1"/>
  <c r="G3474" i="2" s="1"/>
  <c r="F3474" i="2" a="1"/>
  <c r="F3474" i="2" s="1"/>
  <c r="E3474" i="2" a="1"/>
  <c r="E3474" i="2" s="1"/>
  <c r="H3474" i="2" s="1"/>
  <c r="G3473" i="2" a="1"/>
  <c r="G3473" i="2" s="1"/>
  <c r="F3473" i="2"/>
  <c r="F3473" i="2" a="1"/>
  <c r="E3473" i="2" a="1"/>
  <c r="E3473" i="2" s="1"/>
  <c r="H3473" i="2" s="1"/>
  <c r="J3473" i="2" s="1" a="1"/>
  <c r="J3473" i="2" s="1"/>
  <c r="G3472" i="2" a="1"/>
  <c r="G3472" i="2" s="1"/>
  <c r="F3472" i="2" a="1"/>
  <c r="F3472" i="2" s="1"/>
  <c r="E3472" i="2" a="1"/>
  <c r="E3472" i="2" s="1"/>
  <c r="H3472" i="2" s="1"/>
  <c r="G3471" i="2"/>
  <c r="G3471" i="2" a="1"/>
  <c r="F3471" i="2" a="1"/>
  <c r="F3471" i="2" s="1"/>
  <c r="E3471" i="2"/>
  <c r="E3471" i="2" a="1"/>
  <c r="G3470" i="2" a="1"/>
  <c r="G3470" i="2" s="1"/>
  <c r="F3470" i="2" a="1"/>
  <c r="F3470" i="2" s="1"/>
  <c r="E3470" i="2" a="1"/>
  <c r="E3470" i="2" s="1"/>
  <c r="H3470" i="2" s="1"/>
  <c r="G3469" i="2" a="1"/>
  <c r="G3469" i="2" s="1"/>
  <c r="F3469" i="2"/>
  <c r="F3469" i="2" a="1"/>
  <c r="E3469" i="2" a="1"/>
  <c r="E3469" i="2" s="1"/>
  <c r="H3469" i="2" s="1"/>
  <c r="J3469" i="2" s="1" a="1"/>
  <c r="J3469" i="2" s="1"/>
  <c r="G3468" i="2" a="1"/>
  <c r="G3468" i="2" s="1"/>
  <c r="F3468" i="2" a="1"/>
  <c r="F3468" i="2" s="1"/>
  <c r="E3468" i="2" a="1"/>
  <c r="E3468" i="2" s="1"/>
  <c r="H3468" i="2" s="1"/>
  <c r="G3467" i="2"/>
  <c r="G3467" i="2" a="1"/>
  <c r="F3467" i="2" a="1"/>
  <c r="F3467" i="2" s="1"/>
  <c r="E3467" i="2"/>
  <c r="E3467" i="2" a="1"/>
  <c r="G3466" i="2" a="1"/>
  <c r="G3466" i="2" s="1"/>
  <c r="F3466" i="2" a="1"/>
  <c r="F3466" i="2" s="1"/>
  <c r="E3466" i="2" a="1"/>
  <c r="E3466" i="2" s="1"/>
  <c r="H3466" i="2" s="1"/>
  <c r="G3465" i="2" a="1"/>
  <c r="G3465" i="2" s="1"/>
  <c r="F3465" i="2"/>
  <c r="F3465" i="2" a="1"/>
  <c r="E3465" i="2" a="1"/>
  <c r="E3465" i="2" s="1"/>
  <c r="H3465" i="2" s="1"/>
  <c r="J3465" i="2" s="1" a="1"/>
  <c r="J3465" i="2" s="1"/>
  <c r="G3464" i="2" a="1"/>
  <c r="G3464" i="2" s="1"/>
  <c r="F3464" i="2" a="1"/>
  <c r="F3464" i="2" s="1"/>
  <c r="E3464" i="2" a="1"/>
  <c r="E3464" i="2" s="1"/>
  <c r="G3463" i="2"/>
  <c r="G3463" i="2" a="1"/>
  <c r="F3463" i="2" a="1"/>
  <c r="F3463" i="2" s="1"/>
  <c r="E3463" i="2"/>
  <c r="E3463" i="2" a="1"/>
  <c r="G3462" i="2" a="1"/>
  <c r="G3462" i="2" s="1"/>
  <c r="F3462" i="2" a="1"/>
  <c r="F3462" i="2" s="1"/>
  <c r="E3462" i="2" a="1"/>
  <c r="E3462" i="2" s="1"/>
  <c r="H3462" i="2" s="1"/>
  <c r="G3461" i="2" a="1"/>
  <c r="G3461" i="2" s="1"/>
  <c r="F3461" i="2"/>
  <c r="F3461" i="2" a="1"/>
  <c r="E3461" i="2" a="1"/>
  <c r="E3461" i="2" s="1"/>
  <c r="H3461" i="2" s="1"/>
  <c r="J3461" i="2" s="1" a="1"/>
  <c r="J3461" i="2" s="1"/>
  <c r="G3460" i="2" a="1"/>
  <c r="G3460" i="2" s="1"/>
  <c r="F3460" i="2" a="1"/>
  <c r="F3460" i="2" s="1"/>
  <c r="E3460" i="2" a="1"/>
  <c r="E3460" i="2" s="1"/>
  <c r="G3459" i="2"/>
  <c r="G3459" i="2" a="1"/>
  <c r="F3459" i="2" a="1"/>
  <c r="F3459" i="2" s="1"/>
  <c r="E3459" i="2"/>
  <c r="E3459" i="2" a="1"/>
  <c r="G3458" i="2" a="1"/>
  <c r="G3458" i="2" s="1"/>
  <c r="F3458" i="2" a="1"/>
  <c r="F3458" i="2" s="1"/>
  <c r="E3458" i="2" a="1"/>
  <c r="E3458" i="2" s="1"/>
  <c r="H3458" i="2" s="1"/>
  <c r="G3457" i="2" a="1"/>
  <c r="G3457" i="2" s="1"/>
  <c r="F3457" i="2"/>
  <c r="F3457" i="2" a="1"/>
  <c r="E3457" i="2" a="1"/>
  <c r="E3457" i="2" s="1"/>
  <c r="H3457" i="2" s="1"/>
  <c r="J3457" i="2" s="1" a="1"/>
  <c r="J3457" i="2" s="1"/>
  <c r="G3456" i="2" a="1"/>
  <c r="G3456" i="2" s="1"/>
  <c r="F3456" i="2" a="1"/>
  <c r="F3456" i="2" s="1"/>
  <c r="E3456" i="2" a="1"/>
  <c r="E3456" i="2" s="1"/>
  <c r="H3456" i="2" s="1"/>
  <c r="G3455" i="2"/>
  <c r="G3455" i="2" a="1"/>
  <c r="F3455" i="2" a="1"/>
  <c r="F3455" i="2" s="1"/>
  <c r="E3455" i="2"/>
  <c r="E3455" i="2" a="1"/>
  <c r="G3454" i="2" a="1"/>
  <c r="G3454" i="2" s="1"/>
  <c r="F3454" i="2" a="1"/>
  <c r="F3454" i="2" s="1"/>
  <c r="E3454" i="2" a="1"/>
  <c r="E3454" i="2" s="1"/>
  <c r="H3454" i="2" s="1"/>
  <c r="G3453" i="2" a="1"/>
  <c r="G3453" i="2" s="1"/>
  <c r="F3453" i="2"/>
  <c r="F3453" i="2" a="1"/>
  <c r="E3453" i="2" a="1"/>
  <c r="E3453" i="2" s="1"/>
  <c r="H3453" i="2" s="1"/>
  <c r="J3453" i="2" s="1" a="1"/>
  <c r="J3453" i="2" s="1"/>
  <c r="G3452" i="2"/>
  <c r="G3452" i="2" a="1"/>
  <c r="F3452" i="2" a="1"/>
  <c r="F3452" i="2" s="1"/>
  <c r="E3452" i="2"/>
  <c r="H3452" i="2" s="1"/>
  <c r="E3452" i="2" a="1"/>
  <c r="G3451" i="2" a="1"/>
  <c r="G3451" i="2" s="1"/>
  <c r="F3451" i="2"/>
  <c r="F3451" i="2" a="1"/>
  <c r="E3451" i="2" a="1"/>
  <c r="E3451" i="2" s="1"/>
  <c r="G3450" i="2" a="1"/>
  <c r="G3450" i="2" s="1"/>
  <c r="F3450" i="2"/>
  <c r="F3450" i="2" a="1"/>
  <c r="E3450" i="2" a="1"/>
  <c r="E3450" i="2" s="1"/>
  <c r="H3449" i="2"/>
  <c r="G3449" i="2"/>
  <c r="G3449" i="2" a="1"/>
  <c r="F3449" i="2" a="1"/>
  <c r="F3449" i="2" s="1"/>
  <c r="E3449" i="2"/>
  <c r="E3449" i="2" a="1"/>
  <c r="G3448" i="2"/>
  <c r="G3448" i="2" a="1"/>
  <c r="F3448" i="2" a="1"/>
  <c r="F3448" i="2" s="1"/>
  <c r="E3448" i="2"/>
  <c r="E3448" i="2" a="1"/>
  <c r="J3447" i="2" a="1"/>
  <c r="J3447" i="2" s="1"/>
  <c r="I3447" i="2"/>
  <c r="G3447" i="2"/>
  <c r="G3447" i="2" a="1"/>
  <c r="F3447" i="2"/>
  <c r="F3447" i="2" a="1"/>
  <c r="E3447" i="2"/>
  <c r="H3447" i="2" s="1"/>
  <c r="I3447" i="2" s="1" a="1"/>
  <c r="E3447" i="2" a="1"/>
  <c r="G3446" i="2" a="1"/>
  <c r="G3446" i="2" s="1"/>
  <c r="F3446" i="2"/>
  <c r="F3446" i="2" a="1"/>
  <c r="E3446" i="2" a="1"/>
  <c r="E3446" i="2" s="1"/>
  <c r="H3446" i="2" s="1"/>
  <c r="J3446" i="2" s="1" a="1"/>
  <c r="J3446" i="2" s="1"/>
  <c r="G3445" i="2"/>
  <c r="G3445" i="2" a="1"/>
  <c r="F3445" i="2" a="1"/>
  <c r="F3445" i="2" s="1"/>
  <c r="H3445" i="2" s="1"/>
  <c r="E3445" i="2"/>
  <c r="E3445" i="2" a="1"/>
  <c r="G3444" i="2"/>
  <c r="G3444" i="2" a="1"/>
  <c r="F3444" i="2" a="1"/>
  <c r="F3444" i="2" s="1"/>
  <c r="E3444" i="2"/>
  <c r="H3444" i="2" s="1"/>
  <c r="E3444" i="2" a="1"/>
  <c r="G3443" i="2"/>
  <c r="G3443" i="2" a="1"/>
  <c r="F3443" i="2"/>
  <c r="F3443" i="2" a="1"/>
  <c r="E3443" i="2"/>
  <c r="H3443" i="2" s="1"/>
  <c r="E3443" i="2" a="1"/>
  <c r="G3442" i="2" a="1"/>
  <c r="G3442" i="2" s="1"/>
  <c r="F3442" i="2"/>
  <c r="F3442" i="2" a="1"/>
  <c r="E3442" i="2" a="1"/>
  <c r="E3442" i="2" s="1"/>
  <c r="G3441" i="2"/>
  <c r="G3441" i="2" a="1"/>
  <c r="F3441" i="2"/>
  <c r="H3441" i="2" s="1"/>
  <c r="F3441" i="2" a="1"/>
  <c r="E3441" i="2"/>
  <c r="E3441" i="2" a="1"/>
  <c r="G3440" i="2"/>
  <c r="G3440" i="2" a="1"/>
  <c r="F3440" i="2" a="1"/>
  <c r="F3440" i="2" s="1"/>
  <c r="E3440" i="2"/>
  <c r="H3440" i="2" s="1"/>
  <c r="E3440" i="2" a="1"/>
  <c r="G3439" i="2" a="1"/>
  <c r="G3439" i="2" s="1"/>
  <c r="F3439" i="2"/>
  <c r="F3439" i="2" a="1"/>
  <c r="E3439" i="2" a="1"/>
  <c r="E3439" i="2" s="1"/>
  <c r="H3439" i="2" s="1"/>
  <c r="G3438" i="2" a="1"/>
  <c r="G3438" i="2" s="1"/>
  <c r="F3438" i="2"/>
  <c r="F3438" i="2" a="1"/>
  <c r="E3438" i="2" a="1"/>
  <c r="E3438" i="2" s="1"/>
  <c r="G3437" i="2"/>
  <c r="G3437" i="2" a="1"/>
  <c r="F3437" i="2"/>
  <c r="H3437" i="2" s="1"/>
  <c r="F3437" i="2" a="1"/>
  <c r="E3437" i="2"/>
  <c r="E3437" i="2" a="1"/>
  <c r="G3436" i="2"/>
  <c r="G3436" i="2" a="1"/>
  <c r="F3436" i="2" a="1"/>
  <c r="F3436" i="2" s="1"/>
  <c r="E3436" i="2"/>
  <c r="H3436" i="2" s="1"/>
  <c r="E3436" i="2" a="1"/>
  <c r="G3435" i="2" a="1"/>
  <c r="G3435" i="2" s="1"/>
  <c r="F3435" i="2"/>
  <c r="F3435" i="2" a="1"/>
  <c r="E3435" i="2" a="1"/>
  <c r="E3435" i="2" s="1"/>
  <c r="G3434" i="2" a="1"/>
  <c r="G3434" i="2" s="1"/>
  <c r="F3434" i="2"/>
  <c r="F3434" i="2" a="1"/>
  <c r="E3434" i="2" a="1"/>
  <c r="E3434" i="2" s="1"/>
  <c r="H3433" i="2"/>
  <c r="G3433" i="2"/>
  <c r="G3433" i="2" a="1"/>
  <c r="F3433" i="2" a="1"/>
  <c r="F3433" i="2" s="1"/>
  <c r="E3433" i="2"/>
  <c r="E3433" i="2" a="1"/>
  <c r="G3432" i="2"/>
  <c r="G3432" i="2" a="1"/>
  <c r="F3432" i="2" a="1"/>
  <c r="F3432" i="2" s="1"/>
  <c r="E3432" i="2"/>
  <c r="H3432" i="2" s="1"/>
  <c r="I3432" i="2" s="1" a="1"/>
  <c r="I3432" i="2" s="1"/>
  <c r="E3432" i="2" a="1"/>
  <c r="J3431" i="2" a="1"/>
  <c r="J3431" i="2" s="1"/>
  <c r="I3431" i="2"/>
  <c r="G3431" i="2"/>
  <c r="G3431" i="2" a="1"/>
  <c r="F3431" i="2"/>
  <c r="F3431" i="2" a="1"/>
  <c r="E3431" i="2"/>
  <c r="H3431" i="2" s="1"/>
  <c r="I3431" i="2" s="1" a="1"/>
  <c r="E3431" i="2" a="1"/>
  <c r="G3430" i="2" a="1"/>
  <c r="G3430" i="2" s="1"/>
  <c r="F3430" i="2"/>
  <c r="F3430" i="2" a="1"/>
  <c r="E3430" i="2" a="1"/>
  <c r="E3430" i="2" s="1"/>
  <c r="H3430" i="2" s="1"/>
  <c r="J3430" i="2" s="1" a="1"/>
  <c r="J3430" i="2" s="1"/>
  <c r="G3429" i="2"/>
  <c r="G3429" i="2" a="1"/>
  <c r="F3429" i="2" a="1"/>
  <c r="F3429" i="2" s="1"/>
  <c r="H3429" i="2" s="1"/>
  <c r="E3429" i="2"/>
  <c r="E3429" i="2" a="1"/>
  <c r="G3428" i="2"/>
  <c r="G3428" i="2" a="1"/>
  <c r="F3428" i="2" a="1"/>
  <c r="F3428" i="2" s="1"/>
  <c r="E3428" i="2"/>
  <c r="H3428" i="2" s="1"/>
  <c r="E3428" i="2" a="1"/>
  <c r="I3427" i="2" a="1"/>
  <c r="I3427" i="2" s="1"/>
  <c r="G3427" i="2"/>
  <c r="G3427" i="2" a="1"/>
  <c r="F3427" i="2"/>
  <c r="F3427" i="2" a="1"/>
  <c r="E3427" i="2" a="1"/>
  <c r="E3427" i="2" s="1"/>
  <c r="H3427" i="2" s="1"/>
  <c r="J3427" i="2" s="1" a="1"/>
  <c r="J3427" i="2" s="1"/>
  <c r="G3426" i="2" a="1"/>
  <c r="G3426" i="2" s="1"/>
  <c r="F3426" i="2"/>
  <c r="F3426" i="2" a="1"/>
  <c r="E3426" i="2" a="1"/>
  <c r="E3426" i="2" s="1"/>
  <c r="H3426" i="2" s="1"/>
  <c r="G3425" i="2"/>
  <c r="G3425" i="2" a="1"/>
  <c r="F3425" i="2"/>
  <c r="F3425" i="2" a="1"/>
  <c r="E3425" i="2"/>
  <c r="E3425" i="2" a="1"/>
  <c r="G3424" i="2" a="1"/>
  <c r="G3424" i="2" s="1"/>
  <c r="F3424" i="2" a="1"/>
  <c r="F3424" i="2" s="1"/>
  <c r="E3424" i="2" a="1"/>
  <c r="E3424" i="2" s="1"/>
  <c r="G3423" i="2"/>
  <c r="G3423" i="2" a="1"/>
  <c r="F3423" i="2"/>
  <c r="F3423" i="2" a="1"/>
  <c r="E3423" i="2"/>
  <c r="H3423" i="2" s="1"/>
  <c r="E3423" i="2" a="1"/>
  <c r="H3422" i="2"/>
  <c r="G3422" i="2" a="1"/>
  <c r="G3422" i="2" s="1"/>
  <c r="F3422" i="2" a="1"/>
  <c r="F3422" i="2" s="1"/>
  <c r="E3422" i="2" a="1"/>
  <c r="E3422" i="2" s="1"/>
  <c r="G3421" i="2"/>
  <c r="G3421" i="2" a="1"/>
  <c r="F3421" i="2"/>
  <c r="F3421" i="2" a="1"/>
  <c r="E3421" i="2"/>
  <c r="E3421" i="2" a="1"/>
  <c r="G3420" i="2" a="1"/>
  <c r="G3420" i="2" s="1"/>
  <c r="F3420" i="2" a="1"/>
  <c r="F3420" i="2" s="1"/>
  <c r="E3420" i="2" a="1"/>
  <c r="E3420" i="2" s="1"/>
  <c r="G3419" i="2"/>
  <c r="G3419" i="2" a="1"/>
  <c r="F3419" i="2"/>
  <c r="F3419" i="2" a="1"/>
  <c r="E3419" i="2"/>
  <c r="H3419" i="2" s="1"/>
  <c r="E3419" i="2" a="1"/>
  <c r="H3418" i="2"/>
  <c r="G3418" i="2" a="1"/>
  <c r="G3418" i="2" s="1"/>
  <c r="F3418" i="2" a="1"/>
  <c r="F3418" i="2" s="1"/>
  <c r="E3418" i="2" a="1"/>
  <c r="E3418" i="2" s="1"/>
  <c r="G3417" i="2"/>
  <c r="G3417" i="2" a="1"/>
  <c r="F3417" i="2"/>
  <c r="F3417" i="2" a="1"/>
  <c r="E3417" i="2"/>
  <c r="E3417" i="2" a="1"/>
  <c r="G3416" i="2" a="1"/>
  <c r="G3416" i="2" s="1"/>
  <c r="F3416" i="2" a="1"/>
  <c r="F3416" i="2" s="1"/>
  <c r="E3416" i="2" a="1"/>
  <c r="E3416" i="2" s="1"/>
  <c r="G3415" i="2"/>
  <c r="G3415" i="2" a="1"/>
  <c r="F3415" i="2"/>
  <c r="F3415" i="2" a="1"/>
  <c r="E3415" i="2"/>
  <c r="H3415" i="2" s="1"/>
  <c r="J3415" i="2" s="1" a="1"/>
  <c r="J3415" i="2" s="1"/>
  <c r="E3415" i="2" a="1"/>
  <c r="G3414" i="2" a="1"/>
  <c r="G3414" i="2" s="1"/>
  <c r="F3414" i="2" a="1"/>
  <c r="F3414" i="2" s="1"/>
  <c r="E3414" i="2" a="1"/>
  <c r="E3414" i="2" s="1"/>
  <c r="H3414" i="2" s="1"/>
  <c r="G3413" i="2"/>
  <c r="G3413" i="2" a="1"/>
  <c r="F3413" i="2"/>
  <c r="F3413" i="2" a="1"/>
  <c r="E3413" i="2"/>
  <c r="E3413" i="2" a="1"/>
  <c r="G3412" i="2" a="1"/>
  <c r="G3412" i="2" s="1"/>
  <c r="F3412" i="2" a="1"/>
  <c r="F3412" i="2" s="1"/>
  <c r="E3412" i="2" a="1"/>
  <c r="E3412" i="2" s="1"/>
  <c r="H3412" i="2" s="1"/>
  <c r="I3411" i="2" a="1"/>
  <c r="I3411" i="2" s="1"/>
  <c r="G3411" i="2"/>
  <c r="G3411" i="2" a="1"/>
  <c r="F3411" i="2"/>
  <c r="F3411" i="2" a="1"/>
  <c r="E3411" i="2"/>
  <c r="H3411" i="2" s="1"/>
  <c r="J3411" i="2" s="1" a="1"/>
  <c r="J3411" i="2" s="1"/>
  <c r="E3411" i="2" a="1"/>
  <c r="G3410" i="2" a="1"/>
  <c r="G3410" i="2" s="1"/>
  <c r="F3410" i="2" a="1"/>
  <c r="F3410" i="2" s="1"/>
  <c r="E3410" i="2" a="1"/>
  <c r="E3410" i="2" s="1"/>
  <c r="H3410" i="2" s="1"/>
  <c r="G3409" i="2"/>
  <c r="G3409" i="2" a="1"/>
  <c r="F3409" i="2"/>
  <c r="F3409" i="2" a="1"/>
  <c r="E3409" i="2"/>
  <c r="E3409" i="2" a="1"/>
  <c r="G3408" i="2" a="1"/>
  <c r="G3408" i="2" s="1"/>
  <c r="F3408" i="2" a="1"/>
  <c r="F3408" i="2" s="1"/>
  <c r="E3408" i="2" a="1"/>
  <c r="E3408" i="2" s="1"/>
  <c r="I3407" i="2" a="1"/>
  <c r="I3407" i="2" s="1"/>
  <c r="G3407" i="2"/>
  <c r="G3407" i="2" a="1"/>
  <c r="F3407" i="2"/>
  <c r="F3407" i="2" a="1"/>
  <c r="E3407" i="2"/>
  <c r="H3407" i="2" s="1"/>
  <c r="J3407" i="2" s="1" a="1"/>
  <c r="J3407" i="2" s="1"/>
  <c r="E3407" i="2" a="1"/>
  <c r="H3406" i="2"/>
  <c r="G3406" i="2" a="1"/>
  <c r="G3406" i="2" s="1"/>
  <c r="F3406" i="2" a="1"/>
  <c r="F3406" i="2" s="1"/>
  <c r="E3406" i="2" a="1"/>
  <c r="E3406" i="2" s="1"/>
  <c r="G3405" i="2"/>
  <c r="G3405" i="2" a="1"/>
  <c r="F3405" i="2"/>
  <c r="F3405" i="2" a="1"/>
  <c r="E3405" i="2"/>
  <c r="E3405" i="2" a="1"/>
  <c r="G3404" i="2" a="1"/>
  <c r="G3404" i="2" s="1"/>
  <c r="F3404" i="2" a="1"/>
  <c r="F3404" i="2" s="1"/>
  <c r="E3404" i="2" a="1"/>
  <c r="E3404" i="2" s="1"/>
  <c r="G3403" i="2"/>
  <c r="G3403" i="2" a="1"/>
  <c r="F3403" i="2"/>
  <c r="F3403" i="2" a="1"/>
  <c r="E3403" i="2"/>
  <c r="H3403" i="2" s="1"/>
  <c r="E3403" i="2" a="1"/>
  <c r="H3402" i="2"/>
  <c r="G3402" i="2" a="1"/>
  <c r="G3402" i="2" s="1"/>
  <c r="F3402" i="2" a="1"/>
  <c r="F3402" i="2" s="1"/>
  <c r="E3402" i="2" a="1"/>
  <c r="E3402" i="2" s="1"/>
  <c r="G3401" i="2"/>
  <c r="G3401" i="2" a="1"/>
  <c r="F3401" i="2"/>
  <c r="F3401" i="2" a="1"/>
  <c r="E3401" i="2"/>
  <c r="E3401" i="2" a="1"/>
  <c r="G3400" i="2" a="1"/>
  <c r="G3400" i="2" s="1"/>
  <c r="F3400" i="2" a="1"/>
  <c r="F3400" i="2" s="1"/>
  <c r="E3400" i="2" a="1"/>
  <c r="E3400" i="2" s="1"/>
  <c r="H3400" i="2" s="1"/>
  <c r="G3399" i="2"/>
  <c r="G3399" i="2" a="1"/>
  <c r="F3399" i="2"/>
  <c r="F3399" i="2" a="1"/>
  <c r="E3399" i="2"/>
  <c r="H3399" i="2" s="1"/>
  <c r="J3399" i="2" s="1" a="1"/>
  <c r="J3399" i="2" s="1"/>
  <c r="E3399" i="2" a="1"/>
  <c r="G3398" i="2" a="1"/>
  <c r="G3398" i="2" s="1"/>
  <c r="F3398" i="2" a="1"/>
  <c r="F3398" i="2" s="1"/>
  <c r="E3398" i="2" a="1"/>
  <c r="E3398" i="2" s="1"/>
  <c r="H3398" i="2" s="1"/>
  <c r="G3397" i="2"/>
  <c r="G3397" i="2" a="1"/>
  <c r="F3397" i="2"/>
  <c r="F3397" i="2" a="1"/>
  <c r="E3397" i="2"/>
  <c r="E3397" i="2" a="1"/>
  <c r="G3396" i="2" a="1"/>
  <c r="G3396" i="2" s="1"/>
  <c r="F3396" i="2" a="1"/>
  <c r="F3396" i="2" s="1"/>
  <c r="E3396" i="2" a="1"/>
  <c r="E3396" i="2" s="1"/>
  <c r="H3396" i="2" s="1"/>
  <c r="I3395" i="2" a="1"/>
  <c r="I3395" i="2" s="1"/>
  <c r="G3395" i="2"/>
  <c r="G3395" i="2" a="1"/>
  <c r="F3395" i="2"/>
  <c r="F3395" i="2" a="1"/>
  <c r="E3395" i="2"/>
  <c r="H3395" i="2" s="1"/>
  <c r="J3395" i="2" s="1" a="1"/>
  <c r="J3395" i="2" s="1"/>
  <c r="E3395" i="2" a="1"/>
  <c r="G3394" i="2" a="1"/>
  <c r="G3394" i="2" s="1"/>
  <c r="F3394" i="2" a="1"/>
  <c r="F3394" i="2" s="1"/>
  <c r="E3394" i="2" a="1"/>
  <c r="E3394" i="2" s="1"/>
  <c r="H3394" i="2" s="1"/>
  <c r="G3393" i="2"/>
  <c r="G3393" i="2" a="1"/>
  <c r="F3393" i="2"/>
  <c r="F3393" i="2" a="1"/>
  <c r="E3393" i="2"/>
  <c r="E3393" i="2" a="1"/>
  <c r="G3392" i="2" a="1"/>
  <c r="G3392" i="2" s="1"/>
  <c r="F3392" i="2" a="1"/>
  <c r="F3392" i="2" s="1"/>
  <c r="E3392" i="2" a="1"/>
  <c r="E3392" i="2" s="1"/>
  <c r="I3391" i="2" a="1"/>
  <c r="I3391" i="2" s="1"/>
  <c r="G3391" i="2"/>
  <c r="G3391" i="2" a="1"/>
  <c r="F3391" i="2"/>
  <c r="F3391" i="2" a="1"/>
  <c r="E3391" i="2"/>
  <c r="H3391" i="2" s="1"/>
  <c r="J3391" i="2" s="1" a="1"/>
  <c r="J3391" i="2" s="1"/>
  <c r="E3391" i="2" a="1"/>
  <c r="H3390" i="2"/>
  <c r="G3390" i="2" a="1"/>
  <c r="G3390" i="2" s="1"/>
  <c r="F3390" i="2" a="1"/>
  <c r="F3390" i="2" s="1"/>
  <c r="E3390" i="2" a="1"/>
  <c r="E3390" i="2" s="1"/>
  <c r="G3389" i="2"/>
  <c r="G3389" i="2" a="1"/>
  <c r="F3389" i="2"/>
  <c r="F3389" i="2" a="1"/>
  <c r="E3389" i="2"/>
  <c r="E3389" i="2" a="1"/>
  <c r="G3388" i="2" a="1"/>
  <c r="G3388" i="2" s="1"/>
  <c r="F3388" i="2" a="1"/>
  <c r="F3388" i="2" s="1"/>
  <c r="E3388" i="2" a="1"/>
  <c r="E3388" i="2" s="1"/>
  <c r="G3387" i="2"/>
  <c r="G3387" i="2" a="1"/>
  <c r="F3387" i="2"/>
  <c r="F3387" i="2" a="1"/>
  <c r="E3387" i="2"/>
  <c r="H3387" i="2" s="1"/>
  <c r="E3387" i="2" a="1"/>
  <c r="H3386" i="2"/>
  <c r="G3386" i="2" a="1"/>
  <c r="G3386" i="2" s="1"/>
  <c r="F3386" i="2" a="1"/>
  <c r="F3386" i="2" s="1"/>
  <c r="E3386" i="2" a="1"/>
  <c r="E3386" i="2" s="1"/>
  <c r="G3385" i="2"/>
  <c r="G3385" i="2" a="1"/>
  <c r="F3385" i="2"/>
  <c r="F3385" i="2" a="1"/>
  <c r="E3385" i="2"/>
  <c r="E3385" i="2" a="1"/>
  <c r="G3384" i="2" a="1"/>
  <c r="G3384" i="2" s="1"/>
  <c r="F3384" i="2" a="1"/>
  <c r="F3384" i="2" s="1"/>
  <c r="E3384" i="2" a="1"/>
  <c r="E3384" i="2" s="1"/>
  <c r="H3384" i="2" s="1"/>
  <c r="G3383" i="2"/>
  <c r="G3383" i="2" a="1"/>
  <c r="F3383" i="2"/>
  <c r="F3383" i="2" a="1"/>
  <c r="E3383" i="2"/>
  <c r="H3383" i="2" s="1"/>
  <c r="J3383" i="2" s="1" a="1"/>
  <c r="J3383" i="2" s="1"/>
  <c r="E3383" i="2" a="1"/>
  <c r="G3382" i="2" a="1"/>
  <c r="G3382" i="2" s="1"/>
  <c r="F3382" i="2" a="1"/>
  <c r="F3382" i="2" s="1"/>
  <c r="E3382" i="2" a="1"/>
  <c r="E3382" i="2" s="1"/>
  <c r="H3382" i="2" s="1"/>
  <c r="G3381" i="2"/>
  <c r="G3381" i="2" a="1"/>
  <c r="F3381" i="2"/>
  <c r="F3381" i="2" a="1"/>
  <c r="E3381" i="2"/>
  <c r="E3381" i="2" a="1"/>
  <c r="G3380" i="2" a="1"/>
  <c r="G3380" i="2" s="1"/>
  <c r="F3380" i="2" a="1"/>
  <c r="F3380" i="2" s="1"/>
  <c r="E3380" i="2" a="1"/>
  <c r="E3380" i="2" s="1"/>
  <c r="H3380" i="2" s="1"/>
  <c r="I3379" i="2" a="1"/>
  <c r="I3379" i="2" s="1"/>
  <c r="G3379" i="2"/>
  <c r="G3379" i="2" a="1"/>
  <c r="F3379" i="2"/>
  <c r="F3379" i="2" a="1"/>
  <c r="E3379" i="2"/>
  <c r="H3379" i="2" s="1"/>
  <c r="J3379" i="2" s="1" a="1"/>
  <c r="J3379" i="2" s="1"/>
  <c r="E3379" i="2" a="1"/>
  <c r="H3378" i="2"/>
  <c r="G3378" i="2" a="1"/>
  <c r="G3378" i="2" s="1"/>
  <c r="F3378" i="2" a="1"/>
  <c r="F3378" i="2" s="1"/>
  <c r="E3378" i="2" a="1"/>
  <c r="E3378" i="2" s="1"/>
  <c r="G3377" i="2"/>
  <c r="G3377" i="2" a="1"/>
  <c r="F3377" i="2"/>
  <c r="F3377" i="2" a="1"/>
  <c r="E3377" i="2"/>
  <c r="E3377" i="2" a="1"/>
  <c r="G3376" i="2" a="1"/>
  <c r="G3376" i="2" s="1"/>
  <c r="F3376" i="2" a="1"/>
  <c r="F3376" i="2" s="1"/>
  <c r="E3376" i="2" a="1"/>
  <c r="E3376" i="2" s="1"/>
  <c r="G3375" i="2"/>
  <c r="G3375" i="2" a="1"/>
  <c r="F3375" i="2"/>
  <c r="F3375" i="2" a="1"/>
  <c r="E3375" i="2"/>
  <c r="H3375" i="2" s="1"/>
  <c r="J3375" i="2" s="1" a="1"/>
  <c r="J3375" i="2" s="1"/>
  <c r="E3375" i="2" a="1"/>
  <c r="G3374" i="2" a="1"/>
  <c r="G3374" i="2" s="1"/>
  <c r="H3374" i="2" s="1"/>
  <c r="F3374" i="2" a="1"/>
  <c r="F3374" i="2" s="1"/>
  <c r="E3374" i="2" a="1"/>
  <c r="E3374" i="2" s="1"/>
  <c r="G3373" i="2"/>
  <c r="G3373" i="2" a="1"/>
  <c r="F3373" i="2"/>
  <c r="F3373" i="2" a="1"/>
  <c r="E3373" i="2"/>
  <c r="E3373" i="2" a="1"/>
  <c r="G3372" i="2" a="1"/>
  <c r="G3372" i="2" s="1"/>
  <c r="F3372" i="2" a="1"/>
  <c r="F3372" i="2" s="1"/>
  <c r="E3372" i="2" a="1"/>
  <c r="E3372" i="2" s="1"/>
  <c r="H3372" i="2" s="1"/>
  <c r="I3371" i="2" a="1"/>
  <c r="I3371" i="2" s="1"/>
  <c r="G3371" i="2"/>
  <c r="G3371" i="2" a="1"/>
  <c r="F3371" i="2"/>
  <c r="F3371" i="2" a="1"/>
  <c r="E3371" i="2"/>
  <c r="H3371" i="2" s="1"/>
  <c r="J3371" i="2" s="1" a="1"/>
  <c r="J3371" i="2" s="1"/>
  <c r="E3371" i="2" a="1"/>
  <c r="H3370" i="2"/>
  <c r="G3370" i="2" a="1"/>
  <c r="G3370" i="2" s="1"/>
  <c r="F3370" i="2" a="1"/>
  <c r="F3370" i="2" s="1"/>
  <c r="E3370" i="2" a="1"/>
  <c r="E3370" i="2" s="1"/>
  <c r="G3369" i="2"/>
  <c r="G3369" i="2" a="1"/>
  <c r="F3369" i="2"/>
  <c r="F3369" i="2" a="1"/>
  <c r="E3369" i="2"/>
  <c r="E3369" i="2" a="1"/>
  <c r="G3368" i="2" a="1"/>
  <c r="G3368" i="2" s="1"/>
  <c r="F3368" i="2" a="1"/>
  <c r="F3368" i="2" s="1"/>
  <c r="E3368" i="2" a="1"/>
  <c r="E3368" i="2" s="1"/>
  <c r="G3367" i="2"/>
  <c r="G3367" i="2" a="1"/>
  <c r="F3367" i="2"/>
  <c r="F3367" i="2" a="1"/>
  <c r="E3367" i="2"/>
  <c r="H3367" i="2" s="1"/>
  <c r="J3367" i="2" s="1" a="1"/>
  <c r="J3367" i="2" s="1"/>
  <c r="E3367" i="2" a="1"/>
  <c r="G3366" i="2" a="1"/>
  <c r="G3366" i="2" s="1"/>
  <c r="F3366" i="2" a="1"/>
  <c r="F3366" i="2" s="1"/>
  <c r="E3366" i="2" a="1"/>
  <c r="E3366" i="2" s="1"/>
  <c r="H3366" i="2" s="1"/>
  <c r="G3365" i="2"/>
  <c r="G3365" i="2" a="1"/>
  <c r="F3365" i="2"/>
  <c r="F3365" i="2" a="1"/>
  <c r="E3365" i="2"/>
  <c r="E3365" i="2" a="1"/>
  <c r="G3364" i="2" a="1"/>
  <c r="G3364" i="2" s="1"/>
  <c r="F3364" i="2" a="1"/>
  <c r="F3364" i="2" s="1"/>
  <c r="E3364" i="2" a="1"/>
  <c r="E3364" i="2" s="1"/>
  <c r="G3363" i="2"/>
  <c r="G3363" i="2" a="1"/>
  <c r="F3363" i="2"/>
  <c r="F3363" i="2" a="1"/>
  <c r="E3363" i="2"/>
  <c r="H3363" i="2" s="1"/>
  <c r="E3363" i="2" a="1"/>
  <c r="G3362" i="2" a="1"/>
  <c r="G3362" i="2" s="1"/>
  <c r="H3362" i="2" s="1"/>
  <c r="F3362" i="2" a="1"/>
  <c r="F3362" i="2" s="1"/>
  <c r="E3362" i="2" a="1"/>
  <c r="E3362" i="2" s="1"/>
  <c r="G3361" i="2"/>
  <c r="G3361" i="2" a="1"/>
  <c r="F3361" i="2"/>
  <c r="F3361" i="2" a="1"/>
  <c r="E3361" i="2" a="1"/>
  <c r="E3361" i="2" s="1"/>
  <c r="H3361" i="2" s="1"/>
  <c r="G3360" i="2" a="1"/>
  <c r="G3360" i="2" s="1"/>
  <c r="F3360" i="2"/>
  <c r="F3360" i="2" a="1"/>
  <c r="E3360" i="2" a="1"/>
  <c r="E3360" i="2" s="1"/>
  <c r="H3360" i="2" s="1"/>
  <c r="G3359" i="2"/>
  <c r="G3359" i="2" a="1"/>
  <c r="F3359" i="2" a="1"/>
  <c r="F3359" i="2" s="1"/>
  <c r="E3359" i="2"/>
  <c r="H3359" i="2" s="1"/>
  <c r="E3359" i="2" a="1"/>
  <c r="G3358" i="2" a="1"/>
  <c r="G3358" i="2" s="1"/>
  <c r="F3358" i="2" a="1"/>
  <c r="F3358" i="2" s="1"/>
  <c r="E3358" i="2"/>
  <c r="E3358" i="2" a="1"/>
  <c r="G3357" i="2" a="1"/>
  <c r="G3357" i="2" s="1"/>
  <c r="F3357" i="2"/>
  <c r="F3357" i="2" a="1"/>
  <c r="E3357" i="2" a="1"/>
  <c r="E3357" i="2" s="1"/>
  <c r="G3356" i="2" a="1"/>
  <c r="G3356" i="2" s="1"/>
  <c r="F3356" i="2"/>
  <c r="F3356" i="2" a="1"/>
  <c r="E3356" i="2" a="1"/>
  <c r="E3356" i="2" s="1"/>
  <c r="H3356" i="2" s="1"/>
  <c r="G3355" i="2"/>
  <c r="G3355" i="2" a="1"/>
  <c r="F3355" i="2" a="1"/>
  <c r="F3355" i="2" s="1"/>
  <c r="E3355" i="2"/>
  <c r="H3355" i="2" s="1"/>
  <c r="E3355" i="2" a="1"/>
  <c r="G3354" i="2" a="1"/>
  <c r="G3354" i="2" s="1"/>
  <c r="F3354" i="2" a="1"/>
  <c r="F3354" i="2" s="1"/>
  <c r="E3354" i="2" a="1"/>
  <c r="E3354" i="2" s="1"/>
  <c r="H3353" i="2"/>
  <c r="G3353" i="2" a="1"/>
  <c r="G3353" i="2" s="1"/>
  <c r="F3353" i="2" a="1"/>
  <c r="F3353" i="2" s="1"/>
  <c r="E3353" i="2" a="1"/>
  <c r="E3353" i="2" s="1"/>
  <c r="G3352" i="2"/>
  <c r="G3352" i="2" a="1"/>
  <c r="F3352" i="2" a="1"/>
  <c r="F3352" i="2" s="1"/>
  <c r="E3352" i="2"/>
  <c r="H3352" i="2" s="1"/>
  <c r="E3352" i="2" a="1"/>
  <c r="G3351" i="2" a="1"/>
  <c r="G3351" i="2" s="1"/>
  <c r="F3351" i="2" a="1"/>
  <c r="F3351" i="2" s="1"/>
  <c r="E3351" i="2" a="1"/>
  <c r="E3351" i="2" s="1"/>
  <c r="H3351" i="2" s="1"/>
  <c r="G3350" i="2" a="1"/>
  <c r="G3350" i="2" s="1"/>
  <c r="F3350" i="2"/>
  <c r="F3350" i="2" a="1"/>
  <c r="E3350" i="2" a="1"/>
  <c r="E3350" i="2" s="1"/>
  <c r="H3349" i="2"/>
  <c r="G3349" i="2" a="1"/>
  <c r="G3349" i="2" s="1"/>
  <c r="F3349" i="2" a="1"/>
  <c r="F3349" i="2" s="1"/>
  <c r="E3349" i="2" a="1"/>
  <c r="E3349" i="2" s="1"/>
  <c r="G3348" i="2"/>
  <c r="G3348" i="2" a="1"/>
  <c r="F3348" i="2" a="1"/>
  <c r="F3348" i="2" s="1"/>
  <c r="E3348" i="2"/>
  <c r="H3348" i="2" s="1"/>
  <c r="E3348" i="2" a="1"/>
  <c r="G3347" i="2" a="1"/>
  <c r="G3347" i="2" s="1"/>
  <c r="F3347" i="2" a="1"/>
  <c r="F3347" i="2" s="1"/>
  <c r="E3347" i="2" a="1"/>
  <c r="E3347" i="2" s="1"/>
  <c r="H3347" i="2" s="1"/>
  <c r="G3346" i="2" a="1"/>
  <c r="G3346" i="2" s="1"/>
  <c r="F3346" i="2"/>
  <c r="F3346" i="2" a="1"/>
  <c r="E3346" i="2" a="1"/>
  <c r="E3346" i="2" s="1"/>
  <c r="H3345" i="2"/>
  <c r="G3345" i="2" a="1"/>
  <c r="G3345" i="2" s="1"/>
  <c r="F3345" i="2" a="1"/>
  <c r="F3345" i="2" s="1"/>
  <c r="E3345" i="2" a="1"/>
  <c r="E3345" i="2" s="1"/>
  <c r="G3344" i="2"/>
  <c r="G3344" i="2" a="1"/>
  <c r="F3344" i="2" a="1"/>
  <c r="F3344" i="2" s="1"/>
  <c r="E3344" i="2"/>
  <c r="H3344" i="2" s="1"/>
  <c r="E3344" i="2" a="1"/>
  <c r="G3343" i="2" a="1"/>
  <c r="G3343" i="2" s="1"/>
  <c r="F3343" i="2" a="1"/>
  <c r="F3343" i="2" s="1"/>
  <c r="E3343" i="2" a="1"/>
  <c r="E3343" i="2" s="1"/>
  <c r="G3342" i="2" a="1"/>
  <c r="G3342" i="2" s="1"/>
  <c r="F3342" i="2"/>
  <c r="F3342" i="2" a="1"/>
  <c r="E3342" i="2" a="1"/>
  <c r="E3342" i="2" s="1"/>
  <c r="H3341" i="2"/>
  <c r="G3341" i="2" a="1"/>
  <c r="G3341" i="2" s="1"/>
  <c r="F3341" i="2" a="1"/>
  <c r="F3341" i="2" s="1"/>
  <c r="E3341" i="2" a="1"/>
  <c r="E3341" i="2" s="1"/>
  <c r="G3340" i="2"/>
  <c r="G3340" i="2" a="1"/>
  <c r="F3340" i="2" a="1"/>
  <c r="F3340" i="2" s="1"/>
  <c r="E3340" i="2"/>
  <c r="H3340" i="2" s="1"/>
  <c r="E3340" i="2" a="1"/>
  <c r="G3339" i="2" a="1"/>
  <c r="G3339" i="2" s="1"/>
  <c r="F3339" i="2" a="1"/>
  <c r="F3339" i="2" s="1"/>
  <c r="E3339" i="2" a="1"/>
  <c r="E3339" i="2" s="1"/>
  <c r="G3338" i="2" a="1"/>
  <c r="G3338" i="2" s="1"/>
  <c r="F3338" i="2"/>
  <c r="F3338" i="2" a="1"/>
  <c r="E3338" i="2" a="1"/>
  <c r="E3338" i="2" s="1"/>
  <c r="H3337" i="2"/>
  <c r="G3337" i="2" a="1"/>
  <c r="G3337" i="2" s="1"/>
  <c r="F3337" i="2" a="1"/>
  <c r="F3337" i="2" s="1"/>
  <c r="E3337" i="2" a="1"/>
  <c r="E3337" i="2" s="1"/>
  <c r="G3336" i="2"/>
  <c r="G3336" i="2" a="1"/>
  <c r="F3336" i="2" a="1"/>
  <c r="F3336" i="2" s="1"/>
  <c r="E3336" i="2"/>
  <c r="H3336" i="2" s="1"/>
  <c r="E3336" i="2" a="1"/>
  <c r="G3335" i="2" a="1"/>
  <c r="G3335" i="2" s="1"/>
  <c r="F3335" i="2" a="1"/>
  <c r="F3335" i="2" s="1"/>
  <c r="E3335" i="2" a="1"/>
  <c r="E3335" i="2" s="1"/>
  <c r="H3335" i="2" s="1"/>
  <c r="G3334" i="2" a="1"/>
  <c r="G3334" i="2" s="1"/>
  <c r="F3334" i="2"/>
  <c r="F3334" i="2" a="1"/>
  <c r="E3334" i="2" a="1"/>
  <c r="E3334" i="2" s="1"/>
  <c r="H3333" i="2"/>
  <c r="G3333" i="2" a="1"/>
  <c r="G3333" i="2" s="1"/>
  <c r="F3333" i="2" a="1"/>
  <c r="F3333" i="2" s="1"/>
  <c r="E3333" i="2" a="1"/>
  <c r="E3333" i="2" s="1"/>
  <c r="G3332" i="2"/>
  <c r="G3332" i="2" a="1"/>
  <c r="F3332" i="2" a="1"/>
  <c r="F3332" i="2" s="1"/>
  <c r="E3332" i="2"/>
  <c r="H3332" i="2" s="1"/>
  <c r="E3332" i="2" a="1"/>
  <c r="G3331" i="2" a="1"/>
  <c r="G3331" i="2" s="1"/>
  <c r="F3331" i="2" a="1"/>
  <c r="F3331" i="2" s="1"/>
  <c r="E3331" i="2" a="1"/>
  <c r="E3331" i="2" s="1"/>
  <c r="H3331" i="2" s="1"/>
  <c r="G3330" i="2" a="1"/>
  <c r="G3330" i="2" s="1"/>
  <c r="F3330" i="2"/>
  <c r="F3330" i="2" a="1"/>
  <c r="E3330" i="2" a="1"/>
  <c r="E3330" i="2" s="1"/>
  <c r="H3329" i="2"/>
  <c r="G3329" i="2" a="1"/>
  <c r="G3329" i="2" s="1"/>
  <c r="F3329" i="2" a="1"/>
  <c r="F3329" i="2" s="1"/>
  <c r="E3329" i="2" a="1"/>
  <c r="E3329" i="2" s="1"/>
  <c r="G3328" i="2"/>
  <c r="G3328" i="2" a="1"/>
  <c r="F3328" i="2" a="1"/>
  <c r="F3328" i="2" s="1"/>
  <c r="E3328" i="2"/>
  <c r="H3328" i="2" s="1"/>
  <c r="E3328" i="2" a="1"/>
  <c r="G3327" i="2" a="1"/>
  <c r="G3327" i="2" s="1"/>
  <c r="F3327" i="2" a="1"/>
  <c r="F3327" i="2" s="1"/>
  <c r="E3327" i="2" a="1"/>
  <c r="E3327" i="2" s="1"/>
  <c r="G3326" i="2" a="1"/>
  <c r="G3326" i="2" s="1"/>
  <c r="F3326" i="2"/>
  <c r="F3326" i="2" a="1"/>
  <c r="E3326" i="2" a="1"/>
  <c r="E3326" i="2" s="1"/>
  <c r="H3325" i="2"/>
  <c r="G3325" i="2" a="1"/>
  <c r="G3325" i="2" s="1"/>
  <c r="F3325" i="2" a="1"/>
  <c r="F3325" i="2" s="1"/>
  <c r="E3325" i="2" a="1"/>
  <c r="E3325" i="2" s="1"/>
  <c r="G3324" i="2"/>
  <c r="G3324" i="2" a="1"/>
  <c r="F3324" i="2" a="1"/>
  <c r="F3324" i="2" s="1"/>
  <c r="E3324" i="2"/>
  <c r="E3324" i="2" a="1"/>
  <c r="G3323" i="2" a="1"/>
  <c r="G3323" i="2" s="1"/>
  <c r="F3323" i="2" a="1"/>
  <c r="F3323" i="2" s="1"/>
  <c r="E3323" i="2" a="1"/>
  <c r="E3323" i="2" s="1"/>
  <c r="G3322" i="2" a="1"/>
  <c r="G3322" i="2" s="1"/>
  <c r="F3322" i="2"/>
  <c r="F3322" i="2" a="1"/>
  <c r="E3322" i="2" a="1"/>
  <c r="E3322" i="2" s="1"/>
  <c r="H3321" i="2"/>
  <c r="G3321" i="2" a="1"/>
  <c r="G3321" i="2" s="1"/>
  <c r="F3321" i="2" a="1"/>
  <c r="F3321" i="2" s="1"/>
  <c r="E3321" i="2" a="1"/>
  <c r="E3321" i="2" s="1"/>
  <c r="G3320" i="2"/>
  <c r="G3320" i="2" a="1"/>
  <c r="F3320" i="2" a="1"/>
  <c r="F3320" i="2" s="1"/>
  <c r="E3320" i="2"/>
  <c r="H3320" i="2" s="1"/>
  <c r="E3320" i="2" a="1"/>
  <c r="G3319" i="2" a="1"/>
  <c r="G3319" i="2" s="1"/>
  <c r="F3319" i="2" a="1"/>
  <c r="F3319" i="2" s="1"/>
  <c r="E3319" i="2" a="1"/>
  <c r="E3319" i="2" s="1"/>
  <c r="H3319" i="2" s="1"/>
  <c r="G3318" i="2" a="1"/>
  <c r="G3318" i="2" s="1"/>
  <c r="F3318" i="2"/>
  <c r="F3318" i="2" a="1"/>
  <c r="E3318" i="2" a="1"/>
  <c r="E3318" i="2" s="1"/>
  <c r="H3317" i="2"/>
  <c r="G3317" i="2" a="1"/>
  <c r="G3317" i="2" s="1"/>
  <c r="F3317" i="2" a="1"/>
  <c r="F3317" i="2" s="1"/>
  <c r="E3317" i="2" a="1"/>
  <c r="E3317" i="2" s="1"/>
  <c r="G3316" i="2"/>
  <c r="G3316" i="2" a="1"/>
  <c r="F3316" i="2" a="1"/>
  <c r="F3316" i="2" s="1"/>
  <c r="E3316" i="2"/>
  <c r="H3316" i="2" s="1"/>
  <c r="E3316" i="2" a="1"/>
  <c r="G3315" i="2" a="1"/>
  <c r="G3315" i="2" s="1"/>
  <c r="F3315" i="2" a="1"/>
  <c r="F3315" i="2" s="1"/>
  <c r="E3315" i="2" a="1"/>
  <c r="E3315" i="2" s="1"/>
  <c r="H3315" i="2" s="1"/>
  <c r="G3314" i="2" a="1"/>
  <c r="G3314" i="2" s="1"/>
  <c r="F3314" i="2"/>
  <c r="F3314" i="2" a="1"/>
  <c r="E3314" i="2" a="1"/>
  <c r="E3314" i="2" s="1"/>
  <c r="H3313" i="2"/>
  <c r="G3313" i="2" a="1"/>
  <c r="G3313" i="2" s="1"/>
  <c r="F3313" i="2" a="1"/>
  <c r="F3313" i="2" s="1"/>
  <c r="E3313" i="2" a="1"/>
  <c r="E3313" i="2" s="1"/>
  <c r="G3312" i="2"/>
  <c r="G3312" i="2" a="1"/>
  <c r="F3312" i="2" a="1"/>
  <c r="F3312" i="2" s="1"/>
  <c r="E3312" i="2"/>
  <c r="H3312" i="2" s="1"/>
  <c r="E3312" i="2" a="1"/>
  <c r="G3311" i="2" a="1"/>
  <c r="G3311" i="2" s="1"/>
  <c r="F3311" i="2" a="1"/>
  <c r="F3311" i="2" s="1"/>
  <c r="E3311" i="2" a="1"/>
  <c r="E3311" i="2" s="1"/>
  <c r="G3310" i="2" a="1"/>
  <c r="G3310" i="2" s="1"/>
  <c r="F3310" i="2"/>
  <c r="F3310" i="2" a="1"/>
  <c r="E3310" i="2" a="1"/>
  <c r="E3310" i="2" s="1"/>
  <c r="H3309" i="2"/>
  <c r="G3309" i="2" a="1"/>
  <c r="G3309" i="2" s="1"/>
  <c r="F3309" i="2" a="1"/>
  <c r="F3309" i="2" s="1"/>
  <c r="E3309" i="2" a="1"/>
  <c r="E3309" i="2" s="1"/>
  <c r="G3308" i="2"/>
  <c r="G3308" i="2" a="1"/>
  <c r="F3308" i="2" a="1"/>
  <c r="F3308" i="2" s="1"/>
  <c r="E3308" i="2"/>
  <c r="H3308" i="2" s="1"/>
  <c r="E3308" i="2" a="1"/>
  <c r="G3307" i="2" a="1"/>
  <c r="G3307" i="2" s="1"/>
  <c r="F3307" i="2" a="1"/>
  <c r="F3307" i="2" s="1"/>
  <c r="E3307" i="2" a="1"/>
  <c r="E3307" i="2" s="1"/>
  <c r="G3306" i="2" a="1"/>
  <c r="G3306" i="2" s="1"/>
  <c r="F3306" i="2"/>
  <c r="F3306" i="2" a="1"/>
  <c r="E3306" i="2" a="1"/>
  <c r="E3306" i="2" s="1"/>
  <c r="H3305" i="2"/>
  <c r="G3305" i="2" a="1"/>
  <c r="G3305" i="2" s="1"/>
  <c r="F3305" i="2" a="1"/>
  <c r="F3305" i="2" s="1"/>
  <c r="E3305" i="2" a="1"/>
  <c r="E3305" i="2" s="1"/>
  <c r="G3304" i="2"/>
  <c r="G3304" i="2" a="1"/>
  <c r="F3304" i="2" a="1"/>
  <c r="F3304" i="2" s="1"/>
  <c r="E3304" i="2"/>
  <c r="H3304" i="2" s="1"/>
  <c r="E3304" i="2" a="1"/>
  <c r="G3303" i="2" a="1"/>
  <c r="G3303" i="2" s="1"/>
  <c r="F3303" i="2" a="1"/>
  <c r="F3303" i="2" s="1"/>
  <c r="E3303" i="2" a="1"/>
  <c r="E3303" i="2" s="1"/>
  <c r="H3303" i="2" s="1"/>
  <c r="G3302" i="2" a="1"/>
  <c r="G3302" i="2" s="1"/>
  <c r="F3302" i="2"/>
  <c r="F3302" i="2" a="1"/>
  <c r="E3302" i="2" a="1"/>
  <c r="E3302" i="2" s="1"/>
  <c r="H3301" i="2"/>
  <c r="G3301" i="2" a="1"/>
  <c r="G3301" i="2" s="1"/>
  <c r="F3301" i="2" a="1"/>
  <c r="F3301" i="2" s="1"/>
  <c r="E3301" i="2" a="1"/>
  <c r="E3301" i="2" s="1"/>
  <c r="G3300" i="2"/>
  <c r="G3300" i="2" a="1"/>
  <c r="F3300" i="2" a="1"/>
  <c r="F3300" i="2" s="1"/>
  <c r="E3300" i="2"/>
  <c r="H3300" i="2" s="1"/>
  <c r="E3300" i="2" a="1"/>
  <c r="G3299" i="2" a="1"/>
  <c r="G3299" i="2" s="1"/>
  <c r="F3299" i="2" a="1"/>
  <c r="F3299" i="2" s="1"/>
  <c r="E3299" i="2" a="1"/>
  <c r="E3299" i="2" s="1"/>
  <c r="H3299" i="2" s="1"/>
  <c r="G3298" i="2" a="1"/>
  <c r="G3298" i="2" s="1"/>
  <c r="F3298" i="2"/>
  <c r="F3298" i="2" a="1"/>
  <c r="E3298" i="2" a="1"/>
  <c r="E3298" i="2" s="1"/>
  <c r="H3297" i="2"/>
  <c r="G3297" i="2" a="1"/>
  <c r="G3297" i="2" s="1"/>
  <c r="F3297" i="2" a="1"/>
  <c r="F3297" i="2" s="1"/>
  <c r="E3297" i="2" a="1"/>
  <c r="E3297" i="2" s="1"/>
  <c r="G3296" i="2"/>
  <c r="G3296" i="2" a="1"/>
  <c r="F3296" i="2" a="1"/>
  <c r="F3296" i="2" s="1"/>
  <c r="E3296" i="2"/>
  <c r="H3296" i="2" s="1"/>
  <c r="E3296" i="2" a="1"/>
  <c r="G3295" i="2" a="1"/>
  <c r="G3295" i="2" s="1"/>
  <c r="F3295" i="2" a="1"/>
  <c r="F3295" i="2" s="1"/>
  <c r="E3295" i="2" a="1"/>
  <c r="E3295" i="2" s="1"/>
  <c r="G3294" i="2" a="1"/>
  <c r="G3294" i="2" s="1"/>
  <c r="F3294" i="2"/>
  <c r="F3294" i="2" a="1"/>
  <c r="E3294" i="2" a="1"/>
  <c r="E3294" i="2" s="1"/>
  <c r="H3293" i="2"/>
  <c r="G3293" i="2" a="1"/>
  <c r="G3293" i="2" s="1"/>
  <c r="F3293" i="2" a="1"/>
  <c r="F3293" i="2" s="1"/>
  <c r="E3293" i="2" a="1"/>
  <c r="E3293" i="2" s="1"/>
  <c r="G3292" i="2"/>
  <c r="G3292" i="2" a="1"/>
  <c r="F3292" i="2" a="1"/>
  <c r="F3292" i="2" s="1"/>
  <c r="E3292" i="2"/>
  <c r="E3292" i="2" a="1"/>
  <c r="G3291" i="2" a="1"/>
  <c r="G3291" i="2" s="1"/>
  <c r="F3291" i="2" a="1"/>
  <c r="F3291" i="2" s="1"/>
  <c r="E3291" i="2" a="1"/>
  <c r="E3291" i="2" s="1"/>
  <c r="G3290" i="2" a="1"/>
  <c r="G3290" i="2" s="1"/>
  <c r="F3290" i="2"/>
  <c r="F3290" i="2" a="1"/>
  <c r="E3290" i="2" a="1"/>
  <c r="E3290" i="2" s="1"/>
  <c r="G3289" i="2" a="1"/>
  <c r="G3289" i="2" s="1"/>
  <c r="F3289" i="2" a="1"/>
  <c r="F3289" i="2" s="1"/>
  <c r="E3289" i="2" a="1"/>
  <c r="E3289" i="2" s="1"/>
  <c r="G3288" i="2"/>
  <c r="G3288" i="2" a="1"/>
  <c r="F3288" i="2" a="1"/>
  <c r="F3288" i="2" s="1"/>
  <c r="H3288" i="2" s="1"/>
  <c r="E3288" i="2"/>
  <c r="E3288" i="2" a="1"/>
  <c r="G3287" i="2"/>
  <c r="G3287" i="2" a="1"/>
  <c r="F3287" i="2" a="1"/>
  <c r="F3287" i="2" s="1"/>
  <c r="E3287" i="2" a="1"/>
  <c r="E3287" i="2" s="1"/>
  <c r="G3286" i="2"/>
  <c r="G3286" i="2" a="1"/>
  <c r="F3286" i="2" a="1"/>
  <c r="F3286" i="2" s="1"/>
  <c r="E3286" i="2"/>
  <c r="H3286" i="2" s="1"/>
  <c r="I3286" i="2" s="1" a="1"/>
  <c r="I3286" i="2" s="1"/>
  <c r="E3286" i="2" a="1"/>
  <c r="G3285" i="2"/>
  <c r="G3285" i="2" a="1"/>
  <c r="F3285" i="2" a="1"/>
  <c r="F3285" i="2" s="1"/>
  <c r="E3285" i="2" a="1"/>
  <c r="E3285" i="2" s="1"/>
  <c r="H3285" i="2" s="1"/>
  <c r="G3284" i="2" a="1"/>
  <c r="G3284" i="2" s="1"/>
  <c r="F3284" i="2"/>
  <c r="F3284" i="2" a="1"/>
  <c r="E3284" i="2" a="1"/>
  <c r="E3284" i="2" s="1"/>
  <c r="G3283" i="2" a="1"/>
  <c r="G3283" i="2" s="1"/>
  <c r="F3283" i="2"/>
  <c r="F3283" i="2" a="1"/>
  <c r="E3283" i="2" a="1"/>
  <c r="E3283" i="2" s="1"/>
  <c r="G3282" i="2"/>
  <c r="G3282" i="2" a="1"/>
  <c r="F3282" i="2" a="1"/>
  <c r="F3282" i="2" s="1"/>
  <c r="E3282" i="2"/>
  <c r="E3282" i="2" a="1"/>
  <c r="G3281" i="2"/>
  <c r="G3281" i="2" a="1"/>
  <c r="F3281" i="2" a="1"/>
  <c r="F3281" i="2" s="1"/>
  <c r="E3281" i="2" a="1"/>
  <c r="E3281" i="2" s="1"/>
  <c r="G3280" i="2" a="1"/>
  <c r="G3280" i="2" s="1"/>
  <c r="F3280" i="2"/>
  <c r="F3280" i="2" a="1"/>
  <c r="E3280" i="2" a="1"/>
  <c r="E3280" i="2" s="1"/>
  <c r="G3279" i="2" a="1"/>
  <c r="G3279" i="2" s="1"/>
  <c r="F3279" i="2" a="1"/>
  <c r="F3279" i="2" s="1"/>
  <c r="E3279" i="2" a="1"/>
  <c r="E3279" i="2" s="1"/>
  <c r="G3278" i="2"/>
  <c r="G3278" i="2" a="1"/>
  <c r="F3278" i="2" a="1"/>
  <c r="F3278" i="2" s="1"/>
  <c r="E3278" i="2"/>
  <c r="H3278" i="2" s="1"/>
  <c r="E3278" i="2" a="1"/>
  <c r="G3277" i="2"/>
  <c r="G3277" i="2" a="1"/>
  <c r="F3277" i="2" a="1"/>
  <c r="F3277" i="2" s="1"/>
  <c r="E3277" i="2"/>
  <c r="H3277" i="2" s="1"/>
  <c r="E3277" i="2" a="1"/>
  <c r="G3276" i="2" a="1"/>
  <c r="G3276" i="2" s="1"/>
  <c r="F3276" i="2"/>
  <c r="F3276" i="2" a="1"/>
  <c r="E3276" i="2" a="1"/>
  <c r="E3276" i="2" s="1"/>
  <c r="I3275" i="2" a="1"/>
  <c r="I3275" i="2" s="1"/>
  <c r="G3275" i="2" a="1"/>
  <c r="G3275" i="2" s="1"/>
  <c r="F3275" i="2" a="1"/>
  <c r="F3275" i="2" s="1"/>
  <c r="E3275" i="2" a="1"/>
  <c r="E3275" i="2" s="1"/>
  <c r="H3275" i="2" s="1"/>
  <c r="J3275" i="2" s="1" a="1"/>
  <c r="J3275" i="2" s="1"/>
  <c r="G3274" i="2"/>
  <c r="G3274" i="2" a="1"/>
  <c r="F3274" i="2" a="1"/>
  <c r="F3274" i="2" s="1"/>
  <c r="E3274" i="2"/>
  <c r="H3274" i="2" s="1"/>
  <c r="E3274" i="2" a="1"/>
  <c r="G3273" i="2"/>
  <c r="G3273" i="2" a="1"/>
  <c r="F3273" i="2" a="1"/>
  <c r="F3273" i="2" s="1"/>
  <c r="E3273" i="2"/>
  <c r="H3273" i="2" s="1"/>
  <c r="E3273" i="2" a="1"/>
  <c r="G3272" i="2" a="1"/>
  <c r="G3272" i="2" s="1"/>
  <c r="F3272" i="2"/>
  <c r="F3272" i="2" a="1"/>
  <c r="E3272" i="2" a="1"/>
  <c r="E3272" i="2" s="1"/>
  <c r="G3271" i="2" a="1"/>
  <c r="G3271" i="2" s="1"/>
  <c r="F3271" i="2"/>
  <c r="F3271" i="2" a="1"/>
  <c r="E3271" i="2" a="1"/>
  <c r="E3271" i="2" s="1"/>
  <c r="H3271" i="2" s="1"/>
  <c r="J3271" i="2" s="1" a="1"/>
  <c r="J3271" i="2" s="1"/>
  <c r="G3270" i="2"/>
  <c r="G3270" i="2" a="1"/>
  <c r="F3270" i="2" a="1"/>
  <c r="F3270" i="2" s="1"/>
  <c r="E3270" i="2"/>
  <c r="H3270" i="2" s="1"/>
  <c r="I3270" i="2" s="1" a="1"/>
  <c r="I3270" i="2" s="1"/>
  <c r="E3270" i="2" a="1"/>
  <c r="G3269" i="2"/>
  <c r="G3269" i="2" a="1"/>
  <c r="F3269" i="2" a="1"/>
  <c r="F3269" i="2" s="1"/>
  <c r="E3269" i="2" a="1"/>
  <c r="E3269" i="2" s="1"/>
  <c r="H3269" i="2" s="1"/>
  <c r="G3268" i="2" a="1"/>
  <c r="G3268" i="2" s="1"/>
  <c r="F3268" i="2"/>
  <c r="F3268" i="2" a="1"/>
  <c r="E3268" i="2" a="1"/>
  <c r="E3268" i="2" s="1"/>
  <c r="G3267" i="2" a="1"/>
  <c r="G3267" i="2" s="1"/>
  <c r="F3267" i="2"/>
  <c r="F3267" i="2" a="1"/>
  <c r="E3267" i="2" a="1"/>
  <c r="E3267" i="2" s="1"/>
  <c r="G3266" i="2"/>
  <c r="G3266" i="2" a="1"/>
  <c r="F3266" i="2" a="1"/>
  <c r="F3266" i="2" s="1"/>
  <c r="E3266" i="2"/>
  <c r="H3266" i="2" s="1"/>
  <c r="I3266" i="2" s="1" a="1"/>
  <c r="I3266" i="2" s="1"/>
  <c r="E3266" i="2" a="1"/>
  <c r="G3265" i="2"/>
  <c r="G3265" i="2" a="1"/>
  <c r="F3265" i="2" a="1"/>
  <c r="F3265" i="2" s="1"/>
  <c r="E3265" i="2" a="1"/>
  <c r="E3265" i="2" s="1"/>
  <c r="G3264" i="2" a="1"/>
  <c r="G3264" i="2" s="1"/>
  <c r="F3264" i="2"/>
  <c r="F3264" i="2" a="1"/>
  <c r="E3264" i="2" a="1"/>
  <c r="E3264" i="2" s="1"/>
  <c r="G3263" i="2" a="1"/>
  <c r="G3263" i="2" s="1"/>
  <c r="F3263" i="2" a="1"/>
  <c r="F3263" i="2" s="1"/>
  <c r="E3263" i="2" a="1"/>
  <c r="E3263" i="2" s="1"/>
  <c r="G3262" i="2"/>
  <c r="G3262" i="2" a="1"/>
  <c r="F3262" i="2" a="1"/>
  <c r="F3262" i="2" s="1"/>
  <c r="E3262" i="2"/>
  <c r="H3262" i="2" s="1"/>
  <c r="E3262" i="2" a="1"/>
  <c r="G3261" i="2"/>
  <c r="G3261" i="2" a="1"/>
  <c r="F3261" i="2" a="1"/>
  <c r="F3261" i="2" s="1"/>
  <c r="E3261" i="2"/>
  <c r="H3261" i="2" s="1"/>
  <c r="E3261" i="2" a="1"/>
  <c r="G3260" i="2" a="1"/>
  <c r="G3260" i="2" s="1"/>
  <c r="F3260" i="2"/>
  <c r="F3260" i="2" a="1"/>
  <c r="E3260" i="2" a="1"/>
  <c r="E3260" i="2" s="1"/>
  <c r="I3259" i="2" a="1"/>
  <c r="I3259" i="2" s="1"/>
  <c r="G3259" i="2" a="1"/>
  <c r="G3259" i="2" s="1"/>
  <c r="F3259" i="2" a="1"/>
  <c r="F3259" i="2" s="1"/>
  <c r="E3259" i="2" a="1"/>
  <c r="E3259" i="2" s="1"/>
  <c r="H3259" i="2" s="1"/>
  <c r="J3259" i="2" s="1" a="1"/>
  <c r="J3259" i="2" s="1"/>
  <c r="G3258" i="2"/>
  <c r="G3258" i="2" a="1"/>
  <c r="F3258" i="2" a="1"/>
  <c r="F3258" i="2" s="1"/>
  <c r="E3258" i="2"/>
  <c r="H3258" i="2" s="1"/>
  <c r="E3258" i="2" a="1"/>
  <c r="G3257" i="2"/>
  <c r="G3257" i="2" a="1"/>
  <c r="F3257" i="2" a="1"/>
  <c r="F3257" i="2" s="1"/>
  <c r="E3257" i="2"/>
  <c r="H3257" i="2" s="1"/>
  <c r="E3257" i="2" a="1"/>
  <c r="G3256" i="2" a="1"/>
  <c r="G3256" i="2" s="1"/>
  <c r="F3256" i="2"/>
  <c r="F3256" i="2" a="1"/>
  <c r="E3256" i="2" a="1"/>
  <c r="E3256" i="2" s="1"/>
  <c r="G3255" i="2" a="1"/>
  <c r="G3255" i="2" s="1"/>
  <c r="F3255" i="2"/>
  <c r="F3255" i="2" a="1"/>
  <c r="E3255" i="2" a="1"/>
  <c r="E3255" i="2" s="1"/>
  <c r="H3255" i="2" s="1"/>
  <c r="J3255" i="2" s="1" a="1"/>
  <c r="J3255" i="2" s="1"/>
  <c r="G3254" i="2"/>
  <c r="G3254" i="2" a="1"/>
  <c r="F3254" i="2" a="1"/>
  <c r="F3254" i="2" s="1"/>
  <c r="E3254" i="2"/>
  <c r="H3254" i="2" s="1"/>
  <c r="I3254" i="2" s="1" a="1"/>
  <c r="I3254" i="2" s="1"/>
  <c r="E3254" i="2" a="1"/>
  <c r="G3253" i="2"/>
  <c r="G3253" i="2" a="1"/>
  <c r="F3253" i="2" a="1"/>
  <c r="F3253" i="2" s="1"/>
  <c r="E3253" i="2" a="1"/>
  <c r="E3253" i="2" s="1"/>
  <c r="H3253" i="2" s="1"/>
  <c r="I3252" i="2" a="1"/>
  <c r="I3252" i="2" s="1"/>
  <c r="G3252" i="2"/>
  <c r="G3252" i="2" a="1"/>
  <c r="F3252" i="2"/>
  <c r="F3252" i="2" a="1"/>
  <c r="E3252" i="2"/>
  <c r="H3252" i="2" s="1"/>
  <c r="J3252" i="2" s="1" a="1"/>
  <c r="J3252" i="2" s="1"/>
  <c r="E3252" i="2" a="1"/>
  <c r="G3251" i="2" a="1"/>
  <c r="G3251" i="2" s="1"/>
  <c r="F3251" i="2"/>
  <c r="F3251" i="2" a="1"/>
  <c r="E3251" i="2" a="1"/>
  <c r="E3251" i="2" s="1"/>
  <c r="G3250" i="2" a="1"/>
  <c r="G3250" i="2" s="1"/>
  <c r="F3250" i="2" a="1"/>
  <c r="F3250" i="2" s="1"/>
  <c r="E3250" i="2" a="1"/>
  <c r="E3250" i="2" s="1"/>
  <c r="H3250" i="2" s="1"/>
  <c r="J3250" i="2" s="1" a="1"/>
  <c r="J3250" i="2" s="1"/>
  <c r="G3249" i="2"/>
  <c r="G3249" i="2" a="1"/>
  <c r="F3249" i="2" a="1"/>
  <c r="F3249" i="2" s="1"/>
  <c r="E3249" i="2"/>
  <c r="H3249" i="2" s="1"/>
  <c r="E3249" i="2" a="1"/>
  <c r="G3248" i="2" a="1"/>
  <c r="G3248" i="2" s="1"/>
  <c r="F3248" i="2" a="1"/>
  <c r="F3248" i="2" s="1"/>
  <c r="E3248" i="2" a="1"/>
  <c r="E3248" i="2" s="1"/>
  <c r="G3247" i="2" a="1"/>
  <c r="G3247" i="2" s="1"/>
  <c r="F3247" i="2"/>
  <c r="F3247" i="2" a="1"/>
  <c r="E3247" i="2" a="1"/>
  <c r="E3247" i="2" s="1"/>
  <c r="G3246" i="2" a="1"/>
  <c r="G3246" i="2" s="1"/>
  <c r="F3246" i="2" a="1"/>
  <c r="F3246" i="2" s="1"/>
  <c r="E3246" i="2" a="1"/>
  <c r="E3246" i="2" s="1"/>
  <c r="H3246" i="2" s="1"/>
  <c r="J3246" i="2" s="1" a="1"/>
  <c r="J3246" i="2" s="1"/>
  <c r="G3245" i="2"/>
  <c r="G3245" i="2" a="1"/>
  <c r="F3245" i="2" a="1"/>
  <c r="F3245" i="2" s="1"/>
  <c r="E3245" i="2"/>
  <c r="H3245" i="2" s="1"/>
  <c r="E3245" i="2" a="1"/>
  <c r="G3244" i="2" a="1"/>
  <c r="G3244" i="2" s="1"/>
  <c r="F3244" i="2" a="1"/>
  <c r="F3244" i="2" s="1"/>
  <c r="E3244" i="2" a="1"/>
  <c r="E3244" i="2" s="1"/>
  <c r="G3243" i="2" a="1"/>
  <c r="G3243" i="2" s="1"/>
  <c r="F3243" i="2"/>
  <c r="F3243" i="2" a="1"/>
  <c r="E3243" i="2" a="1"/>
  <c r="E3243" i="2" s="1"/>
  <c r="G3242" i="2" a="1"/>
  <c r="G3242" i="2" s="1"/>
  <c r="F3242" i="2" a="1"/>
  <c r="F3242" i="2" s="1"/>
  <c r="E3242" i="2" a="1"/>
  <c r="E3242" i="2" s="1"/>
  <c r="H3242" i="2" s="1"/>
  <c r="J3242" i="2" s="1" a="1"/>
  <c r="J3242" i="2" s="1"/>
  <c r="G3241" i="2"/>
  <c r="G3241" i="2" a="1"/>
  <c r="F3241" i="2" a="1"/>
  <c r="F3241" i="2" s="1"/>
  <c r="E3241" i="2"/>
  <c r="H3241" i="2" s="1"/>
  <c r="E3241" i="2" a="1"/>
  <c r="G3240" i="2" a="1"/>
  <c r="G3240" i="2" s="1"/>
  <c r="F3240" i="2" a="1"/>
  <c r="F3240" i="2" s="1"/>
  <c r="E3240" i="2" a="1"/>
  <c r="E3240" i="2" s="1"/>
  <c r="G3239" i="2" a="1"/>
  <c r="G3239" i="2" s="1"/>
  <c r="F3239" i="2"/>
  <c r="F3239" i="2" a="1"/>
  <c r="E3239" i="2" a="1"/>
  <c r="E3239" i="2" s="1"/>
  <c r="G3238" i="2" a="1"/>
  <c r="G3238" i="2" s="1"/>
  <c r="F3238" i="2" a="1"/>
  <c r="F3238" i="2" s="1"/>
  <c r="E3238" i="2" a="1"/>
  <c r="E3238" i="2" s="1"/>
  <c r="H3238" i="2" s="1"/>
  <c r="J3238" i="2" s="1" a="1"/>
  <c r="J3238" i="2" s="1"/>
  <c r="G3237" i="2"/>
  <c r="G3237" i="2" a="1"/>
  <c r="F3237" i="2" a="1"/>
  <c r="F3237" i="2" s="1"/>
  <c r="E3237" i="2"/>
  <c r="H3237" i="2" s="1"/>
  <c r="E3237" i="2" a="1"/>
  <c r="G3236" i="2" a="1"/>
  <c r="G3236" i="2" s="1"/>
  <c r="F3236" i="2" a="1"/>
  <c r="F3236" i="2" s="1"/>
  <c r="E3236" i="2" a="1"/>
  <c r="E3236" i="2" s="1"/>
  <c r="G3235" i="2" a="1"/>
  <c r="G3235" i="2" s="1"/>
  <c r="F3235" i="2"/>
  <c r="F3235" i="2" a="1"/>
  <c r="E3235" i="2" a="1"/>
  <c r="E3235" i="2" s="1"/>
  <c r="G3234" i="2" a="1"/>
  <c r="G3234" i="2" s="1"/>
  <c r="F3234" i="2" a="1"/>
  <c r="F3234" i="2" s="1"/>
  <c r="E3234" i="2" a="1"/>
  <c r="E3234" i="2" s="1"/>
  <c r="H3234" i="2" s="1"/>
  <c r="J3234" i="2" s="1" a="1"/>
  <c r="J3234" i="2" s="1"/>
  <c r="G3233" i="2"/>
  <c r="G3233" i="2" a="1"/>
  <c r="F3233" i="2" a="1"/>
  <c r="F3233" i="2" s="1"/>
  <c r="E3233" i="2"/>
  <c r="H3233" i="2" s="1"/>
  <c r="E3233" i="2" a="1"/>
  <c r="G3232" i="2" a="1"/>
  <c r="G3232" i="2" s="1"/>
  <c r="F3232" i="2" a="1"/>
  <c r="F3232" i="2" s="1"/>
  <c r="E3232" i="2" a="1"/>
  <c r="E3232" i="2" s="1"/>
  <c r="G3231" i="2" a="1"/>
  <c r="G3231" i="2" s="1"/>
  <c r="F3231" i="2"/>
  <c r="F3231" i="2" a="1"/>
  <c r="E3231" i="2" a="1"/>
  <c r="E3231" i="2" s="1"/>
  <c r="G3230" i="2" a="1"/>
  <c r="G3230" i="2" s="1"/>
  <c r="F3230" i="2" a="1"/>
  <c r="F3230" i="2" s="1"/>
  <c r="E3230" i="2" a="1"/>
  <c r="E3230" i="2" s="1"/>
  <c r="H3230" i="2" s="1"/>
  <c r="J3230" i="2" s="1" a="1"/>
  <c r="J3230" i="2" s="1"/>
  <c r="G3229" i="2"/>
  <c r="G3229" i="2" a="1"/>
  <c r="F3229" i="2" a="1"/>
  <c r="F3229" i="2" s="1"/>
  <c r="E3229" i="2"/>
  <c r="H3229" i="2" s="1"/>
  <c r="E3229" i="2" a="1"/>
  <c r="G3228" i="2" a="1"/>
  <c r="G3228" i="2" s="1"/>
  <c r="F3228" i="2" a="1"/>
  <c r="F3228" i="2" s="1"/>
  <c r="E3228" i="2" a="1"/>
  <c r="E3228" i="2" s="1"/>
  <c r="G3227" i="2" a="1"/>
  <c r="G3227" i="2" s="1"/>
  <c r="F3227" i="2"/>
  <c r="F3227" i="2" a="1"/>
  <c r="E3227" i="2" a="1"/>
  <c r="E3227" i="2" s="1"/>
  <c r="G3226" i="2" a="1"/>
  <c r="G3226" i="2" s="1"/>
  <c r="F3226" i="2" a="1"/>
  <c r="F3226" i="2" s="1"/>
  <c r="E3226" i="2" a="1"/>
  <c r="E3226" i="2" s="1"/>
  <c r="H3226" i="2" s="1"/>
  <c r="J3226" i="2" s="1" a="1"/>
  <c r="J3226" i="2" s="1"/>
  <c r="G3225" i="2"/>
  <c r="G3225" i="2" a="1"/>
  <c r="F3225" i="2" a="1"/>
  <c r="F3225" i="2" s="1"/>
  <c r="E3225" i="2"/>
  <c r="H3225" i="2" s="1"/>
  <c r="E3225" i="2" a="1"/>
  <c r="G3224" i="2" a="1"/>
  <c r="G3224" i="2" s="1"/>
  <c r="F3224" i="2" a="1"/>
  <c r="F3224" i="2" s="1"/>
  <c r="E3224" i="2" a="1"/>
  <c r="E3224" i="2" s="1"/>
  <c r="G3223" i="2" a="1"/>
  <c r="G3223" i="2" s="1"/>
  <c r="F3223" i="2"/>
  <c r="F3223" i="2" a="1"/>
  <c r="E3223" i="2" a="1"/>
  <c r="E3223" i="2" s="1"/>
  <c r="G3222" i="2" a="1"/>
  <c r="G3222" i="2" s="1"/>
  <c r="F3222" i="2" a="1"/>
  <c r="F3222" i="2" s="1"/>
  <c r="E3222" i="2" a="1"/>
  <c r="E3222" i="2" s="1"/>
  <c r="H3222" i="2" s="1"/>
  <c r="J3222" i="2" s="1" a="1"/>
  <c r="J3222" i="2" s="1"/>
  <c r="G3221" i="2"/>
  <c r="G3221" i="2" a="1"/>
  <c r="F3221" i="2" a="1"/>
  <c r="F3221" i="2" s="1"/>
  <c r="E3221" i="2"/>
  <c r="H3221" i="2" s="1"/>
  <c r="E3221" i="2" a="1"/>
  <c r="G3220" i="2" a="1"/>
  <c r="G3220" i="2" s="1"/>
  <c r="F3220" i="2" a="1"/>
  <c r="F3220" i="2" s="1"/>
  <c r="E3220" i="2" a="1"/>
  <c r="E3220" i="2" s="1"/>
  <c r="G3219" i="2" a="1"/>
  <c r="G3219" i="2" s="1"/>
  <c r="F3219" i="2"/>
  <c r="F3219" i="2" a="1"/>
  <c r="E3219" i="2" a="1"/>
  <c r="E3219" i="2" s="1"/>
  <c r="G3218" i="2" a="1"/>
  <c r="G3218" i="2" s="1"/>
  <c r="F3218" i="2" a="1"/>
  <c r="F3218" i="2" s="1"/>
  <c r="E3218" i="2" a="1"/>
  <c r="E3218" i="2" s="1"/>
  <c r="H3218" i="2" s="1"/>
  <c r="J3218" i="2" s="1" a="1"/>
  <c r="J3218" i="2" s="1"/>
  <c r="G3217" i="2"/>
  <c r="G3217" i="2" a="1"/>
  <c r="F3217" i="2" a="1"/>
  <c r="F3217" i="2" s="1"/>
  <c r="E3217" i="2"/>
  <c r="H3217" i="2" s="1"/>
  <c r="E3217" i="2" a="1"/>
  <c r="G3216" i="2" a="1"/>
  <c r="G3216" i="2" s="1"/>
  <c r="F3216" i="2" a="1"/>
  <c r="F3216" i="2" s="1"/>
  <c r="E3216" i="2" a="1"/>
  <c r="E3216" i="2" s="1"/>
  <c r="G3215" i="2" a="1"/>
  <c r="G3215" i="2" s="1"/>
  <c r="F3215" i="2"/>
  <c r="F3215" i="2" a="1"/>
  <c r="E3215" i="2" a="1"/>
  <c r="E3215" i="2" s="1"/>
  <c r="G3214" i="2" a="1"/>
  <c r="G3214" i="2" s="1"/>
  <c r="F3214" i="2" a="1"/>
  <c r="F3214" i="2" s="1"/>
  <c r="E3214" i="2" a="1"/>
  <c r="E3214" i="2" s="1"/>
  <c r="H3214" i="2" s="1"/>
  <c r="J3214" i="2" s="1" a="1"/>
  <c r="J3214" i="2" s="1"/>
  <c r="G3213" i="2"/>
  <c r="G3213" i="2" a="1"/>
  <c r="F3213" i="2" a="1"/>
  <c r="F3213" i="2" s="1"/>
  <c r="E3213" i="2"/>
  <c r="H3213" i="2" s="1"/>
  <c r="E3213" i="2" a="1"/>
  <c r="G3212" i="2" a="1"/>
  <c r="G3212" i="2" s="1"/>
  <c r="F3212" i="2" a="1"/>
  <c r="F3212" i="2" s="1"/>
  <c r="E3212" i="2" a="1"/>
  <c r="E3212" i="2" s="1"/>
  <c r="G3211" i="2" a="1"/>
  <c r="G3211" i="2" s="1"/>
  <c r="F3211" i="2"/>
  <c r="F3211" i="2" a="1"/>
  <c r="E3211" i="2" a="1"/>
  <c r="E3211" i="2" s="1"/>
  <c r="G3210" i="2" a="1"/>
  <c r="G3210" i="2" s="1"/>
  <c r="F3210" i="2" a="1"/>
  <c r="F3210" i="2" s="1"/>
  <c r="E3210" i="2" a="1"/>
  <c r="E3210" i="2" s="1"/>
  <c r="H3210" i="2" s="1"/>
  <c r="J3210" i="2" s="1" a="1"/>
  <c r="J3210" i="2" s="1"/>
  <c r="G3209" i="2"/>
  <c r="G3209" i="2" a="1"/>
  <c r="F3209" i="2" a="1"/>
  <c r="F3209" i="2" s="1"/>
  <c r="E3209" i="2"/>
  <c r="H3209" i="2" s="1"/>
  <c r="E3209" i="2" a="1"/>
  <c r="G3208" i="2" a="1"/>
  <c r="G3208" i="2" s="1"/>
  <c r="F3208" i="2" a="1"/>
  <c r="F3208" i="2" s="1"/>
  <c r="E3208" i="2" a="1"/>
  <c r="E3208" i="2" s="1"/>
  <c r="G3207" i="2" a="1"/>
  <c r="G3207" i="2" s="1"/>
  <c r="F3207" i="2"/>
  <c r="F3207" i="2" a="1"/>
  <c r="E3207" i="2" a="1"/>
  <c r="E3207" i="2" s="1"/>
  <c r="G3206" i="2" a="1"/>
  <c r="G3206" i="2" s="1"/>
  <c r="F3206" i="2" a="1"/>
  <c r="F3206" i="2" s="1"/>
  <c r="E3206" i="2" a="1"/>
  <c r="E3206" i="2" s="1"/>
  <c r="H3206" i="2" s="1"/>
  <c r="J3206" i="2" s="1" a="1"/>
  <c r="J3206" i="2" s="1"/>
  <c r="G3205" i="2"/>
  <c r="G3205" i="2" a="1"/>
  <c r="F3205" i="2" a="1"/>
  <c r="F3205" i="2" s="1"/>
  <c r="E3205" i="2"/>
  <c r="H3205" i="2" s="1"/>
  <c r="E3205" i="2" a="1"/>
  <c r="G3204" i="2" a="1"/>
  <c r="G3204" i="2" s="1"/>
  <c r="F3204" i="2" a="1"/>
  <c r="F3204" i="2" s="1"/>
  <c r="E3204" i="2" a="1"/>
  <c r="E3204" i="2" s="1"/>
  <c r="G3203" i="2" a="1"/>
  <c r="G3203" i="2" s="1"/>
  <c r="F3203" i="2"/>
  <c r="F3203" i="2" a="1"/>
  <c r="E3203" i="2" a="1"/>
  <c r="E3203" i="2" s="1"/>
  <c r="G3202" i="2" a="1"/>
  <c r="G3202" i="2" s="1"/>
  <c r="F3202" i="2" a="1"/>
  <c r="F3202" i="2" s="1"/>
  <c r="E3202" i="2" a="1"/>
  <c r="E3202" i="2" s="1"/>
  <c r="H3202" i="2" s="1"/>
  <c r="J3202" i="2" s="1" a="1"/>
  <c r="J3202" i="2" s="1"/>
  <c r="G3201" i="2"/>
  <c r="G3201" i="2" a="1"/>
  <c r="F3201" i="2" a="1"/>
  <c r="F3201" i="2" s="1"/>
  <c r="E3201" i="2"/>
  <c r="H3201" i="2" s="1"/>
  <c r="E3201" i="2" a="1"/>
  <c r="G3200" i="2" a="1"/>
  <c r="G3200" i="2" s="1"/>
  <c r="F3200" i="2" a="1"/>
  <c r="F3200" i="2" s="1"/>
  <c r="E3200" i="2" a="1"/>
  <c r="E3200" i="2" s="1"/>
  <c r="G3199" i="2" a="1"/>
  <c r="G3199" i="2" s="1"/>
  <c r="F3199" i="2"/>
  <c r="F3199" i="2" a="1"/>
  <c r="E3199" i="2" a="1"/>
  <c r="E3199" i="2" s="1"/>
  <c r="G3198" i="2" a="1"/>
  <c r="G3198" i="2" s="1"/>
  <c r="F3198" i="2" a="1"/>
  <c r="F3198" i="2" s="1"/>
  <c r="E3198" i="2" a="1"/>
  <c r="E3198" i="2" s="1"/>
  <c r="H3198" i="2" s="1"/>
  <c r="J3198" i="2" s="1" a="1"/>
  <c r="J3198" i="2" s="1"/>
  <c r="G3197" i="2"/>
  <c r="G3197" i="2" a="1"/>
  <c r="F3197" i="2" a="1"/>
  <c r="F3197" i="2" s="1"/>
  <c r="E3197" i="2"/>
  <c r="H3197" i="2" s="1"/>
  <c r="E3197" i="2" a="1"/>
  <c r="G3196" i="2" a="1"/>
  <c r="G3196" i="2" s="1"/>
  <c r="F3196" i="2" a="1"/>
  <c r="F3196" i="2" s="1"/>
  <c r="E3196" i="2" a="1"/>
  <c r="E3196" i="2" s="1"/>
  <c r="G3195" i="2" a="1"/>
  <c r="G3195" i="2" s="1"/>
  <c r="F3195" i="2"/>
  <c r="F3195" i="2" a="1"/>
  <c r="E3195" i="2" a="1"/>
  <c r="E3195" i="2" s="1"/>
  <c r="G3194" i="2" a="1"/>
  <c r="G3194" i="2" s="1"/>
  <c r="F3194" i="2" a="1"/>
  <c r="F3194" i="2" s="1"/>
  <c r="E3194" i="2" a="1"/>
  <c r="E3194" i="2" s="1"/>
  <c r="H3194" i="2" s="1"/>
  <c r="J3194" i="2" s="1" a="1"/>
  <c r="J3194" i="2" s="1"/>
  <c r="G3193" i="2"/>
  <c r="G3193" i="2" a="1"/>
  <c r="F3193" i="2" a="1"/>
  <c r="F3193" i="2" s="1"/>
  <c r="E3193" i="2"/>
  <c r="H3193" i="2" s="1"/>
  <c r="E3193" i="2" a="1"/>
  <c r="G3192" i="2" a="1"/>
  <c r="G3192" i="2" s="1"/>
  <c r="F3192" i="2" a="1"/>
  <c r="F3192" i="2" s="1"/>
  <c r="E3192" i="2" a="1"/>
  <c r="E3192" i="2" s="1"/>
  <c r="G3191" i="2" a="1"/>
  <c r="G3191" i="2" s="1"/>
  <c r="F3191" i="2"/>
  <c r="F3191" i="2" a="1"/>
  <c r="E3191" i="2" a="1"/>
  <c r="E3191" i="2" s="1"/>
  <c r="G3190" i="2" a="1"/>
  <c r="G3190" i="2" s="1"/>
  <c r="F3190" i="2" a="1"/>
  <c r="F3190" i="2" s="1"/>
  <c r="E3190" i="2" a="1"/>
  <c r="E3190" i="2" s="1"/>
  <c r="H3190" i="2" s="1"/>
  <c r="J3190" i="2" s="1" a="1"/>
  <c r="J3190" i="2" s="1"/>
  <c r="G3189" i="2"/>
  <c r="G3189" i="2" a="1"/>
  <c r="F3189" i="2" a="1"/>
  <c r="F3189" i="2" s="1"/>
  <c r="E3189" i="2"/>
  <c r="H3189" i="2" s="1"/>
  <c r="E3189" i="2" a="1"/>
  <c r="G3188" i="2" a="1"/>
  <c r="G3188" i="2" s="1"/>
  <c r="F3188" i="2" a="1"/>
  <c r="F3188" i="2" s="1"/>
  <c r="E3188" i="2" a="1"/>
  <c r="E3188" i="2" s="1"/>
  <c r="G3187" i="2" a="1"/>
  <c r="G3187" i="2" s="1"/>
  <c r="F3187" i="2"/>
  <c r="F3187" i="2" a="1"/>
  <c r="E3187" i="2" a="1"/>
  <c r="E3187" i="2" s="1"/>
  <c r="G3186" i="2" a="1"/>
  <c r="G3186" i="2" s="1"/>
  <c r="F3186" i="2" a="1"/>
  <c r="F3186" i="2" s="1"/>
  <c r="E3186" i="2" a="1"/>
  <c r="E3186" i="2" s="1"/>
  <c r="H3186" i="2" s="1"/>
  <c r="J3186" i="2" s="1" a="1"/>
  <c r="J3186" i="2" s="1"/>
  <c r="G3185" i="2"/>
  <c r="G3185" i="2" a="1"/>
  <c r="F3185" i="2" a="1"/>
  <c r="F3185" i="2" s="1"/>
  <c r="E3185" i="2"/>
  <c r="H3185" i="2" s="1"/>
  <c r="E3185" i="2" a="1"/>
  <c r="G3184" i="2" a="1"/>
  <c r="G3184" i="2" s="1"/>
  <c r="F3184" i="2" a="1"/>
  <c r="F3184" i="2" s="1"/>
  <c r="E3184" i="2" a="1"/>
  <c r="E3184" i="2" s="1"/>
  <c r="G3183" i="2" a="1"/>
  <c r="G3183" i="2" s="1"/>
  <c r="F3183" i="2"/>
  <c r="F3183" i="2" a="1"/>
  <c r="E3183" i="2" a="1"/>
  <c r="E3183" i="2" s="1"/>
  <c r="G3182" i="2" a="1"/>
  <c r="G3182" i="2" s="1"/>
  <c r="F3182" i="2" a="1"/>
  <c r="F3182" i="2" s="1"/>
  <c r="E3182" i="2" a="1"/>
  <c r="E3182" i="2" s="1"/>
  <c r="H3182" i="2" s="1"/>
  <c r="G3181" i="2"/>
  <c r="G3181" i="2" a="1"/>
  <c r="F3181" i="2" a="1"/>
  <c r="F3181" i="2" s="1"/>
  <c r="E3181" i="2"/>
  <c r="H3181" i="2" s="1"/>
  <c r="E3181" i="2" a="1"/>
  <c r="G3180" i="2" a="1"/>
  <c r="G3180" i="2" s="1"/>
  <c r="F3180" i="2" a="1"/>
  <c r="F3180" i="2" s="1"/>
  <c r="E3180" i="2" a="1"/>
  <c r="E3180" i="2" s="1"/>
  <c r="G3179" i="2" a="1"/>
  <c r="G3179" i="2" s="1"/>
  <c r="F3179" i="2"/>
  <c r="F3179" i="2" a="1"/>
  <c r="E3179" i="2" a="1"/>
  <c r="E3179" i="2" s="1"/>
  <c r="G3178" i="2" a="1"/>
  <c r="G3178" i="2" s="1"/>
  <c r="F3178" i="2" a="1"/>
  <c r="F3178" i="2" s="1"/>
  <c r="E3178" i="2" a="1"/>
  <c r="E3178" i="2" s="1"/>
  <c r="H3178" i="2" s="1"/>
  <c r="G3177" i="2"/>
  <c r="G3177" i="2" a="1"/>
  <c r="F3177" i="2" a="1"/>
  <c r="F3177" i="2" s="1"/>
  <c r="E3177" i="2"/>
  <c r="H3177" i="2" s="1"/>
  <c r="E3177" i="2" a="1"/>
  <c r="G3176" i="2" a="1"/>
  <c r="G3176" i="2" s="1"/>
  <c r="F3176" i="2" a="1"/>
  <c r="F3176" i="2" s="1"/>
  <c r="E3176" i="2" a="1"/>
  <c r="E3176" i="2" s="1"/>
  <c r="G3175" i="2" a="1"/>
  <c r="G3175" i="2" s="1"/>
  <c r="F3175" i="2"/>
  <c r="F3175" i="2" a="1"/>
  <c r="E3175" i="2" a="1"/>
  <c r="E3175" i="2" s="1"/>
  <c r="G3174" i="2" a="1"/>
  <c r="G3174" i="2" s="1"/>
  <c r="F3174" i="2" a="1"/>
  <c r="F3174" i="2" s="1"/>
  <c r="E3174" i="2" a="1"/>
  <c r="E3174" i="2" s="1"/>
  <c r="H3174" i="2" s="1"/>
  <c r="G3173" i="2"/>
  <c r="G3173" i="2" a="1"/>
  <c r="F3173" i="2" a="1"/>
  <c r="F3173" i="2" s="1"/>
  <c r="E3173" i="2"/>
  <c r="H3173" i="2" s="1"/>
  <c r="E3173" i="2" a="1"/>
  <c r="G3172" i="2" a="1"/>
  <c r="G3172" i="2" s="1"/>
  <c r="F3172" i="2" a="1"/>
  <c r="F3172" i="2" s="1"/>
  <c r="E3172" i="2" a="1"/>
  <c r="E3172" i="2" s="1"/>
  <c r="G3171" i="2" a="1"/>
  <c r="G3171" i="2" s="1"/>
  <c r="F3171" i="2"/>
  <c r="F3171" i="2" a="1"/>
  <c r="E3171" i="2" a="1"/>
  <c r="E3171" i="2" s="1"/>
  <c r="G3170" i="2" a="1"/>
  <c r="G3170" i="2" s="1"/>
  <c r="F3170" i="2" a="1"/>
  <c r="F3170" i="2" s="1"/>
  <c r="E3170" i="2" a="1"/>
  <c r="E3170" i="2" s="1"/>
  <c r="H3170" i="2" s="1"/>
  <c r="G3169" i="2"/>
  <c r="G3169" i="2" a="1"/>
  <c r="F3169" i="2" a="1"/>
  <c r="F3169" i="2" s="1"/>
  <c r="E3169" i="2"/>
  <c r="H3169" i="2" s="1"/>
  <c r="E3169" i="2" a="1"/>
  <c r="G3168" i="2" a="1"/>
  <c r="G3168" i="2" s="1"/>
  <c r="F3168" i="2" a="1"/>
  <c r="F3168" i="2" s="1"/>
  <c r="E3168" i="2" a="1"/>
  <c r="E3168" i="2" s="1"/>
  <c r="G3167" i="2" a="1"/>
  <c r="G3167" i="2" s="1"/>
  <c r="F3167" i="2"/>
  <c r="F3167" i="2" a="1"/>
  <c r="E3167" i="2" a="1"/>
  <c r="E3167" i="2" s="1"/>
  <c r="G3166" i="2" a="1"/>
  <c r="G3166" i="2" s="1"/>
  <c r="F3166" i="2" a="1"/>
  <c r="F3166" i="2" s="1"/>
  <c r="E3166" i="2" a="1"/>
  <c r="E3166" i="2" s="1"/>
  <c r="H3166" i="2" s="1"/>
  <c r="G3165" i="2"/>
  <c r="G3165" i="2" a="1"/>
  <c r="F3165" i="2" a="1"/>
  <c r="F3165" i="2" s="1"/>
  <c r="E3165" i="2"/>
  <c r="H3165" i="2" s="1"/>
  <c r="E3165" i="2" a="1"/>
  <c r="G3164" i="2" a="1"/>
  <c r="G3164" i="2" s="1"/>
  <c r="F3164" i="2" a="1"/>
  <c r="F3164" i="2" s="1"/>
  <c r="E3164" i="2" a="1"/>
  <c r="E3164" i="2" s="1"/>
  <c r="G3163" i="2" a="1"/>
  <c r="G3163" i="2" s="1"/>
  <c r="F3163" i="2"/>
  <c r="F3163" i="2" a="1"/>
  <c r="E3163" i="2" a="1"/>
  <c r="E3163" i="2" s="1"/>
  <c r="G3162" i="2" a="1"/>
  <c r="G3162" i="2" s="1"/>
  <c r="F3162" i="2" a="1"/>
  <c r="F3162" i="2" s="1"/>
  <c r="E3162" i="2" a="1"/>
  <c r="E3162" i="2" s="1"/>
  <c r="H3162" i="2" s="1"/>
  <c r="G3161" i="2"/>
  <c r="G3161" i="2" a="1"/>
  <c r="F3161" i="2" a="1"/>
  <c r="F3161" i="2" s="1"/>
  <c r="E3161" i="2"/>
  <c r="H3161" i="2" s="1"/>
  <c r="E3161" i="2" a="1"/>
  <c r="G3160" i="2" a="1"/>
  <c r="G3160" i="2" s="1"/>
  <c r="F3160" i="2" a="1"/>
  <c r="F3160" i="2" s="1"/>
  <c r="E3160" i="2" a="1"/>
  <c r="E3160" i="2" s="1"/>
  <c r="G3159" i="2" a="1"/>
  <c r="G3159" i="2" s="1"/>
  <c r="F3159" i="2"/>
  <c r="F3159" i="2" a="1"/>
  <c r="E3159" i="2" a="1"/>
  <c r="E3159" i="2" s="1"/>
  <c r="G3158" i="2" a="1"/>
  <c r="G3158" i="2" s="1"/>
  <c r="F3158" i="2" a="1"/>
  <c r="F3158" i="2" s="1"/>
  <c r="E3158" i="2" a="1"/>
  <c r="E3158" i="2" s="1"/>
  <c r="H3158" i="2" s="1"/>
  <c r="G3157" i="2"/>
  <c r="G3157" i="2" a="1"/>
  <c r="F3157" i="2" a="1"/>
  <c r="F3157" i="2" s="1"/>
  <c r="E3157" i="2"/>
  <c r="H3157" i="2" s="1"/>
  <c r="E3157" i="2" a="1"/>
  <c r="G3156" i="2" a="1"/>
  <c r="G3156" i="2" s="1"/>
  <c r="F3156" i="2" a="1"/>
  <c r="F3156" i="2" s="1"/>
  <c r="E3156" i="2" a="1"/>
  <c r="E3156" i="2" s="1"/>
  <c r="G3155" i="2" a="1"/>
  <c r="G3155" i="2" s="1"/>
  <c r="F3155" i="2"/>
  <c r="F3155" i="2" a="1"/>
  <c r="E3155" i="2" a="1"/>
  <c r="E3155" i="2" s="1"/>
  <c r="G3154" i="2" a="1"/>
  <c r="G3154" i="2" s="1"/>
  <c r="F3154" i="2" a="1"/>
  <c r="F3154" i="2" s="1"/>
  <c r="E3154" i="2" a="1"/>
  <c r="E3154" i="2" s="1"/>
  <c r="H3154" i="2" s="1"/>
  <c r="G3153" i="2"/>
  <c r="G3153" i="2" a="1"/>
  <c r="F3153" i="2" a="1"/>
  <c r="F3153" i="2" s="1"/>
  <c r="E3153" i="2"/>
  <c r="H3153" i="2" s="1"/>
  <c r="E3153" i="2" a="1"/>
  <c r="G3152" i="2" a="1"/>
  <c r="G3152" i="2" s="1"/>
  <c r="F3152" i="2" a="1"/>
  <c r="F3152" i="2" s="1"/>
  <c r="E3152" i="2" a="1"/>
  <c r="E3152" i="2" s="1"/>
  <c r="G3151" i="2" a="1"/>
  <c r="G3151" i="2" s="1"/>
  <c r="F3151" i="2"/>
  <c r="F3151" i="2" a="1"/>
  <c r="E3151" i="2" a="1"/>
  <c r="E3151" i="2" s="1"/>
  <c r="G3150" i="2" a="1"/>
  <c r="G3150" i="2" s="1"/>
  <c r="F3150" i="2" a="1"/>
  <c r="F3150" i="2" s="1"/>
  <c r="E3150" i="2" a="1"/>
  <c r="E3150" i="2" s="1"/>
  <c r="H3150" i="2" s="1"/>
  <c r="G3149" i="2"/>
  <c r="G3149" i="2" a="1"/>
  <c r="F3149" i="2" a="1"/>
  <c r="F3149" i="2" s="1"/>
  <c r="E3149" i="2"/>
  <c r="H3149" i="2" s="1"/>
  <c r="E3149" i="2" a="1"/>
  <c r="G3148" i="2" a="1"/>
  <c r="G3148" i="2" s="1"/>
  <c r="F3148" i="2" a="1"/>
  <c r="F3148" i="2" s="1"/>
  <c r="E3148" i="2" a="1"/>
  <c r="E3148" i="2" s="1"/>
  <c r="G3147" i="2" a="1"/>
  <c r="G3147" i="2" s="1"/>
  <c r="F3147" i="2"/>
  <c r="F3147" i="2" a="1"/>
  <c r="E3147" i="2" a="1"/>
  <c r="E3147" i="2" s="1"/>
  <c r="G3146" i="2" a="1"/>
  <c r="G3146" i="2" s="1"/>
  <c r="F3146" i="2" a="1"/>
  <c r="F3146" i="2" s="1"/>
  <c r="E3146" i="2" a="1"/>
  <c r="E3146" i="2" s="1"/>
  <c r="H3146" i="2" s="1"/>
  <c r="G3145" i="2"/>
  <c r="G3145" i="2" a="1"/>
  <c r="F3145" i="2" a="1"/>
  <c r="F3145" i="2" s="1"/>
  <c r="E3145" i="2"/>
  <c r="H3145" i="2" s="1"/>
  <c r="E3145" i="2" a="1"/>
  <c r="G3144" i="2" a="1"/>
  <c r="G3144" i="2" s="1"/>
  <c r="F3144" i="2" a="1"/>
  <c r="F3144" i="2" s="1"/>
  <c r="E3144" i="2" a="1"/>
  <c r="E3144" i="2" s="1"/>
  <c r="G3143" i="2" a="1"/>
  <c r="G3143" i="2" s="1"/>
  <c r="F3143" i="2"/>
  <c r="F3143" i="2" a="1"/>
  <c r="E3143" i="2" a="1"/>
  <c r="E3143" i="2" s="1"/>
  <c r="G3142" i="2" a="1"/>
  <c r="G3142" i="2" s="1"/>
  <c r="F3142" i="2" a="1"/>
  <c r="F3142" i="2" s="1"/>
  <c r="E3142" i="2" a="1"/>
  <c r="E3142" i="2" s="1"/>
  <c r="H3142" i="2" s="1"/>
  <c r="G3141" i="2"/>
  <c r="G3141" i="2" a="1"/>
  <c r="F3141" i="2" a="1"/>
  <c r="F3141" i="2" s="1"/>
  <c r="E3141" i="2"/>
  <c r="H3141" i="2" s="1"/>
  <c r="E3141" i="2" a="1"/>
  <c r="G3140" i="2" a="1"/>
  <c r="G3140" i="2" s="1"/>
  <c r="F3140" i="2" a="1"/>
  <c r="F3140" i="2" s="1"/>
  <c r="E3140" i="2" a="1"/>
  <c r="E3140" i="2" s="1"/>
  <c r="G3139" i="2" a="1"/>
  <c r="G3139" i="2" s="1"/>
  <c r="F3139" i="2"/>
  <c r="F3139" i="2" a="1"/>
  <c r="E3139" i="2" a="1"/>
  <c r="E3139" i="2" s="1"/>
  <c r="G3138" i="2" a="1"/>
  <c r="G3138" i="2" s="1"/>
  <c r="F3138" i="2" a="1"/>
  <c r="F3138" i="2" s="1"/>
  <c r="E3138" i="2" a="1"/>
  <c r="E3138" i="2" s="1"/>
  <c r="H3138" i="2" s="1"/>
  <c r="G3137" i="2"/>
  <c r="G3137" i="2" a="1"/>
  <c r="F3137" i="2" a="1"/>
  <c r="F3137" i="2" s="1"/>
  <c r="E3137" i="2"/>
  <c r="H3137" i="2" s="1"/>
  <c r="E3137" i="2" a="1"/>
  <c r="G3136" i="2" a="1"/>
  <c r="G3136" i="2" s="1"/>
  <c r="F3136" i="2" a="1"/>
  <c r="F3136" i="2" s="1"/>
  <c r="E3136" i="2" a="1"/>
  <c r="E3136" i="2" s="1"/>
  <c r="G3135" i="2" a="1"/>
  <c r="G3135" i="2" s="1"/>
  <c r="F3135" i="2"/>
  <c r="F3135" i="2" a="1"/>
  <c r="E3135" i="2" a="1"/>
  <c r="E3135" i="2" s="1"/>
  <c r="G3134" i="2" a="1"/>
  <c r="G3134" i="2" s="1"/>
  <c r="F3134" i="2" a="1"/>
  <c r="F3134" i="2" s="1"/>
  <c r="E3134" i="2" a="1"/>
  <c r="E3134" i="2" s="1"/>
  <c r="H3134" i="2" s="1"/>
  <c r="G3133" i="2"/>
  <c r="G3133" i="2" a="1"/>
  <c r="F3133" i="2" a="1"/>
  <c r="F3133" i="2" s="1"/>
  <c r="E3133" i="2"/>
  <c r="H3133" i="2" s="1"/>
  <c r="E3133" i="2" a="1"/>
  <c r="G3132" i="2" a="1"/>
  <c r="G3132" i="2" s="1"/>
  <c r="F3132" i="2" a="1"/>
  <c r="F3132" i="2" s="1"/>
  <c r="E3132" i="2" a="1"/>
  <c r="E3132" i="2" s="1"/>
  <c r="G3131" i="2" a="1"/>
  <c r="G3131" i="2" s="1"/>
  <c r="F3131" i="2"/>
  <c r="F3131" i="2" a="1"/>
  <c r="E3131" i="2" a="1"/>
  <c r="E3131" i="2" s="1"/>
  <c r="G3130" i="2" a="1"/>
  <c r="G3130" i="2" s="1"/>
  <c r="F3130" i="2" a="1"/>
  <c r="F3130" i="2" s="1"/>
  <c r="E3130" i="2" a="1"/>
  <c r="E3130" i="2" s="1"/>
  <c r="H3130" i="2" s="1"/>
  <c r="G3129" i="2"/>
  <c r="G3129" i="2" a="1"/>
  <c r="F3129" i="2" a="1"/>
  <c r="F3129" i="2" s="1"/>
  <c r="E3129" i="2"/>
  <c r="H3129" i="2" s="1"/>
  <c r="E3129" i="2" a="1"/>
  <c r="G3128" i="2" a="1"/>
  <c r="G3128" i="2" s="1"/>
  <c r="F3128" i="2" a="1"/>
  <c r="F3128" i="2" s="1"/>
  <c r="E3128" i="2" a="1"/>
  <c r="E3128" i="2" s="1"/>
  <c r="G3127" i="2" a="1"/>
  <c r="G3127" i="2" s="1"/>
  <c r="F3127" i="2"/>
  <c r="F3127" i="2" a="1"/>
  <c r="E3127" i="2" a="1"/>
  <c r="E3127" i="2" s="1"/>
  <c r="G3126" i="2" a="1"/>
  <c r="G3126" i="2" s="1"/>
  <c r="F3126" i="2" a="1"/>
  <c r="F3126" i="2" s="1"/>
  <c r="E3126" i="2" a="1"/>
  <c r="E3126" i="2" s="1"/>
  <c r="H3126" i="2" s="1"/>
  <c r="G3125" i="2"/>
  <c r="G3125" i="2" a="1"/>
  <c r="F3125" i="2" a="1"/>
  <c r="F3125" i="2" s="1"/>
  <c r="E3125" i="2"/>
  <c r="H3125" i="2" s="1"/>
  <c r="E3125" i="2" a="1"/>
  <c r="G3124" i="2" a="1"/>
  <c r="G3124" i="2" s="1"/>
  <c r="F3124" i="2" a="1"/>
  <c r="F3124" i="2" s="1"/>
  <c r="E3124" i="2" a="1"/>
  <c r="E3124" i="2" s="1"/>
  <c r="G3123" i="2"/>
  <c r="G3123" i="2" a="1"/>
  <c r="F3123" i="2"/>
  <c r="F3123" i="2" a="1"/>
  <c r="E3123" i="2"/>
  <c r="H3123" i="2" s="1"/>
  <c r="E3123" i="2" a="1"/>
  <c r="H3122" i="2"/>
  <c r="J3122" i="2" s="1" a="1"/>
  <c r="J3122" i="2" s="1"/>
  <c r="G3122" i="2" a="1"/>
  <c r="G3122" i="2" s="1"/>
  <c r="F3122" i="2" a="1"/>
  <c r="F3122" i="2" s="1"/>
  <c r="E3122" i="2" a="1"/>
  <c r="E3122" i="2" s="1"/>
  <c r="G3121" i="2"/>
  <c r="G3121" i="2" a="1"/>
  <c r="F3121" i="2" a="1"/>
  <c r="F3121" i="2" s="1"/>
  <c r="H3121" i="2" s="1"/>
  <c r="E3121" i="2"/>
  <c r="E3121" i="2" a="1"/>
  <c r="G3120" i="2" a="1"/>
  <c r="G3120" i="2" s="1"/>
  <c r="F3120" i="2" a="1"/>
  <c r="F3120" i="2" s="1"/>
  <c r="E3120" i="2" a="1"/>
  <c r="E3120" i="2" s="1"/>
  <c r="H3120" i="2" s="1"/>
  <c r="G3119" i="2" a="1"/>
  <c r="G3119" i="2" s="1"/>
  <c r="F3119" i="2"/>
  <c r="F3119" i="2" a="1"/>
  <c r="E3119" i="2" a="1"/>
  <c r="E3119" i="2" s="1"/>
  <c r="H3119" i="2" s="1"/>
  <c r="G3118" i="2" a="1"/>
  <c r="G3118" i="2" s="1"/>
  <c r="F3118" i="2" a="1"/>
  <c r="F3118" i="2" s="1"/>
  <c r="E3118" i="2" a="1"/>
  <c r="E3118" i="2" s="1"/>
  <c r="H3118" i="2" s="1"/>
  <c r="G3117" i="2"/>
  <c r="G3117" i="2" a="1"/>
  <c r="F3117" i="2" a="1"/>
  <c r="F3117" i="2" s="1"/>
  <c r="H3117" i="2" s="1"/>
  <c r="E3117" i="2"/>
  <c r="E3117" i="2" a="1"/>
  <c r="G3116" i="2" a="1"/>
  <c r="G3116" i="2" s="1"/>
  <c r="F3116" i="2" a="1"/>
  <c r="F3116" i="2" s="1"/>
  <c r="E3116" i="2" a="1"/>
  <c r="E3116" i="2" s="1"/>
  <c r="G3115" i="2"/>
  <c r="G3115" i="2" a="1"/>
  <c r="F3115" i="2"/>
  <c r="F3115" i="2" a="1"/>
  <c r="E3115" i="2"/>
  <c r="H3115" i="2" s="1"/>
  <c r="E3115" i="2" a="1"/>
  <c r="H3114" i="2"/>
  <c r="J3114" i="2" s="1" a="1"/>
  <c r="J3114" i="2" s="1"/>
  <c r="G3114" i="2" a="1"/>
  <c r="G3114" i="2" s="1"/>
  <c r="F3114" i="2" a="1"/>
  <c r="F3114" i="2" s="1"/>
  <c r="E3114" i="2" a="1"/>
  <c r="E3114" i="2" s="1"/>
  <c r="G3113" i="2" a="1"/>
  <c r="G3113" i="2" s="1"/>
  <c r="F3113" i="2" a="1"/>
  <c r="F3113" i="2" s="1"/>
  <c r="E3113" i="2" a="1"/>
  <c r="E3113" i="2" s="1"/>
  <c r="H3113" i="2" s="1"/>
  <c r="G3112" i="2"/>
  <c r="G3112" i="2" a="1"/>
  <c r="F3112" i="2" a="1"/>
  <c r="F3112" i="2" s="1"/>
  <c r="E3112" i="2"/>
  <c r="H3112" i="2" s="1"/>
  <c r="E3112" i="2" a="1"/>
  <c r="G3111" i="2" a="1"/>
  <c r="G3111" i="2" s="1"/>
  <c r="F3111" i="2" a="1"/>
  <c r="F3111" i="2" s="1"/>
  <c r="E3111" i="2" a="1"/>
  <c r="E3111" i="2" s="1"/>
  <c r="G3110" i="2" a="1"/>
  <c r="G3110" i="2" s="1"/>
  <c r="F3110" i="2"/>
  <c r="F3110" i="2" a="1"/>
  <c r="E3110" i="2" a="1"/>
  <c r="E3110" i="2" s="1"/>
  <c r="H3109" i="2"/>
  <c r="G3109" i="2" a="1"/>
  <c r="G3109" i="2" s="1"/>
  <c r="F3109" i="2" a="1"/>
  <c r="F3109" i="2" s="1"/>
  <c r="E3109" i="2" a="1"/>
  <c r="E3109" i="2" s="1"/>
  <c r="G3108" i="2"/>
  <c r="G3108" i="2" a="1"/>
  <c r="F3108" i="2" a="1"/>
  <c r="F3108" i="2" s="1"/>
  <c r="E3108" i="2"/>
  <c r="E3108" i="2" a="1"/>
  <c r="G3107" i="2" a="1"/>
  <c r="G3107" i="2" s="1"/>
  <c r="F3107" i="2" a="1"/>
  <c r="F3107" i="2" s="1"/>
  <c r="E3107" i="2" a="1"/>
  <c r="E3107" i="2" s="1"/>
  <c r="G3106" i="2" a="1"/>
  <c r="G3106" i="2" s="1"/>
  <c r="F3106" i="2"/>
  <c r="F3106" i="2" a="1"/>
  <c r="E3106" i="2" a="1"/>
  <c r="E3106" i="2" s="1"/>
  <c r="G3105" i="2" a="1"/>
  <c r="G3105" i="2" s="1"/>
  <c r="F3105" i="2" a="1"/>
  <c r="F3105" i="2" s="1"/>
  <c r="E3105" i="2" a="1"/>
  <c r="E3105" i="2" s="1"/>
  <c r="H3105" i="2" s="1"/>
  <c r="G3104" i="2"/>
  <c r="G3104" i="2" a="1"/>
  <c r="F3104" i="2" a="1"/>
  <c r="F3104" i="2" s="1"/>
  <c r="E3104" i="2"/>
  <c r="H3104" i="2" s="1"/>
  <c r="E3104" i="2" a="1"/>
  <c r="G3103" i="2" a="1"/>
  <c r="G3103" i="2" s="1"/>
  <c r="F3103" i="2" a="1"/>
  <c r="F3103" i="2" s="1"/>
  <c r="E3103" i="2" a="1"/>
  <c r="E3103" i="2" s="1"/>
  <c r="H3103" i="2" s="1"/>
  <c r="G3102" i="2" a="1"/>
  <c r="G3102" i="2" s="1"/>
  <c r="F3102" i="2"/>
  <c r="F3102" i="2" a="1"/>
  <c r="E3102" i="2" a="1"/>
  <c r="E3102" i="2" s="1"/>
  <c r="G3101" i="2" a="1"/>
  <c r="G3101" i="2" s="1"/>
  <c r="F3101" i="2" a="1"/>
  <c r="F3101" i="2" s="1"/>
  <c r="H3101" i="2" s="1"/>
  <c r="E3101" i="2" a="1"/>
  <c r="E3101" i="2" s="1"/>
  <c r="G3100" i="2"/>
  <c r="G3100" i="2" a="1"/>
  <c r="F3100" i="2" a="1"/>
  <c r="F3100" i="2" s="1"/>
  <c r="E3100" i="2"/>
  <c r="E3100" i="2" a="1"/>
  <c r="G3099" i="2" a="1"/>
  <c r="G3099" i="2" s="1"/>
  <c r="F3099" i="2" a="1"/>
  <c r="F3099" i="2" s="1"/>
  <c r="E3099" i="2" a="1"/>
  <c r="E3099" i="2" s="1"/>
  <c r="H3099" i="2" s="1"/>
  <c r="G3098" i="2" a="1"/>
  <c r="G3098" i="2" s="1"/>
  <c r="F3098" i="2"/>
  <c r="F3098" i="2" a="1"/>
  <c r="E3098" i="2" a="1"/>
  <c r="E3098" i="2" s="1"/>
  <c r="G3097" i="2" a="1"/>
  <c r="G3097" i="2" s="1"/>
  <c r="F3097" i="2" a="1"/>
  <c r="F3097" i="2" s="1"/>
  <c r="E3097" i="2" a="1"/>
  <c r="E3097" i="2" s="1"/>
  <c r="H3097" i="2" s="1"/>
  <c r="G3096" i="2"/>
  <c r="G3096" i="2" a="1"/>
  <c r="F3096" i="2" a="1"/>
  <c r="F3096" i="2" s="1"/>
  <c r="E3096" i="2"/>
  <c r="H3096" i="2" s="1"/>
  <c r="E3096" i="2" a="1"/>
  <c r="G3095" i="2" a="1"/>
  <c r="G3095" i="2" s="1"/>
  <c r="F3095" i="2" a="1"/>
  <c r="F3095" i="2" s="1"/>
  <c r="E3095" i="2" a="1"/>
  <c r="E3095" i="2" s="1"/>
  <c r="G3094" i="2" a="1"/>
  <c r="G3094" i="2" s="1"/>
  <c r="F3094" i="2"/>
  <c r="F3094" i="2" a="1"/>
  <c r="E3094" i="2" a="1"/>
  <c r="E3094" i="2" s="1"/>
  <c r="H3093" i="2"/>
  <c r="G3093" i="2" a="1"/>
  <c r="G3093" i="2" s="1"/>
  <c r="F3093" i="2" a="1"/>
  <c r="F3093" i="2" s="1"/>
  <c r="E3093" i="2" a="1"/>
  <c r="E3093" i="2" s="1"/>
  <c r="G3092" i="2"/>
  <c r="G3092" i="2" a="1"/>
  <c r="F3092" i="2" a="1"/>
  <c r="F3092" i="2" s="1"/>
  <c r="E3092" i="2"/>
  <c r="E3092" i="2" a="1"/>
  <c r="G3091" i="2" a="1"/>
  <c r="G3091" i="2" s="1"/>
  <c r="F3091" i="2" a="1"/>
  <c r="F3091" i="2" s="1"/>
  <c r="E3091" i="2" a="1"/>
  <c r="E3091" i="2" s="1"/>
  <c r="G3090" i="2" a="1"/>
  <c r="G3090" i="2" s="1"/>
  <c r="F3090" i="2"/>
  <c r="F3090" i="2" a="1"/>
  <c r="E3090" i="2" a="1"/>
  <c r="E3090" i="2" s="1"/>
  <c r="G3089" i="2" a="1"/>
  <c r="G3089" i="2" s="1"/>
  <c r="F3089" i="2" a="1"/>
  <c r="F3089" i="2" s="1"/>
  <c r="E3089" i="2" a="1"/>
  <c r="E3089" i="2" s="1"/>
  <c r="H3089" i="2" s="1"/>
  <c r="G3088" i="2"/>
  <c r="G3088" i="2" a="1"/>
  <c r="F3088" i="2" a="1"/>
  <c r="F3088" i="2" s="1"/>
  <c r="E3088" i="2"/>
  <c r="H3088" i="2" s="1"/>
  <c r="E3088" i="2" a="1"/>
  <c r="G3087" i="2" a="1"/>
  <c r="G3087" i="2" s="1"/>
  <c r="F3087" i="2" a="1"/>
  <c r="F3087" i="2" s="1"/>
  <c r="E3087" i="2" a="1"/>
  <c r="E3087" i="2" s="1"/>
  <c r="H3087" i="2" s="1"/>
  <c r="G3086" i="2" a="1"/>
  <c r="G3086" i="2" s="1"/>
  <c r="F3086" i="2"/>
  <c r="F3086" i="2" a="1"/>
  <c r="E3086" i="2" a="1"/>
  <c r="E3086" i="2" s="1"/>
  <c r="G3085" i="2" a="1"/>
  <c r="G3085" i="2" s="1"/>
  <c r="F3085" i="2" a="1"/>
  <c r="F3085" i="2" s="1"/>
  <c r="H3085" i="2" s="1"/>
  <c r="E3085" i="2" a="1"/>
  <c r="E3085" i="2" s="1"/>
  <c r="G3084" i="2"/>
  <c r="G3084" i="2" a="1"/>
  <c r="F3084" i="2" a="1"/>
  <c r="F3084" i="2" s="1"/>
  <c r="E3084" i="2"/>
  <c r="E3084" i="2" a="1"/>
  <c r="G3083" i="2" a="1"/>
  <c r="G3083" i="2" s="1"/>
  <c r="F3083" i="2" a="1"/>
  <c r="F3083" i="2" s="1"/>
  <c r="E3083" i="2" a="1"/>
  <c r="E3083" i="2" s="1"/>
  <c r="H3083" i="2" s="1"/>
  <c r="G3082" i="2" a="1"/>
  <c r="G3082" i="2" s="1"/>
  <c r="F3082" i="2"/>
  <c r="F3082" i="2" a="1"/>
  <c r="E3082" i="2" a="1"/>
  <c r="E3082" i="2" s="1"/>
  <c r="G3081" i="2" a="1"/>
  <c r="G3081" i="2" s="1"/>
  <c r="F3081" i="2" a="1"/>
  <c r="F3081" i="2" s="1"/>
  <c r="E3081" i="2" a="1"/>
  <c r="E3081" i="2" s="1"/>
  <c r="H3081" i="2" s="1"/>
  <c r="G3080" i="2"/>
  <c r="G3080" i="2" a="1"/>
  <c r="F3080" i="2" a="1"/>
  <c r="F3080" i="2" s="1"/>
  <c r="E3080" i="2"/>
  <c r="H3080" i="2" s="1"/>
  <c r="E3080" i="2" a="1"/>
  <c r="G3079" i="2" a="1"/>
  <c r="G3079" i="2" s="1"/>
  <c r="F3079" i="2" a="1"/>
  <c r="F3079" i="2" s="1"/>
  <c r="E3079" i="2" a="1"/>
  <c r="E3079" i="2" s="1"/>
  <c r="G3078" i="2" a="1"/>
  <c r="G3078" i="2" s="1"/>
  <c r="F3078" i="2"/>
  <c r="F3078" i="2" a="1"/>
  <c r="E3078" i="2" a="1"/>
  <c r="E3078" i="2" s="1"/>
  <c r="H3077" i="2"/>
  <c r="G3077" i="2" a="1"/>
  <c r="G3077" i="2" s="1"/>
  <c r="F3077" i="2" a="1"/>
  <c r="F3077" i="2" s="1"/>
  <c r="E3077" i="2" a="1"/>
  <c r="E3077" i="2" s="1"/>
  <c r="G3076" i="2"/>
  <c r="G3076" i="2" a="1"/>
  <c r="F3076" i="2" a="1"/>
  <c r="F3076" i="2" s="1"/>
  <c r="E3076" i="2"/>
  <c r="E3076" i="2" a="1"/>
  <c r="G3075" i="2" a="1"/>
  <c r="G3075" i="2" s="1"/>
  <c r="F3075" i="2" a="1"/>
  <c r="F3075" i="2" s="1"/>
  <c r="E3075" i="2" a="1"/>
  <c r="E3075" i="2" s="1"/>
  <c r="G3074" i="2" a="1"/>
  <c r="G3074" i="2" s="1"/>
  <c r="F3074" i="2"/>
  <c r="F3074" i="2" a="1"/>
  <c r="E3074" i="2" a="1"/>
  <c r="E3074" i="2" s="1"/>
  <c r="G3073" i="2" a="1"/>
  <c r="G3073" i="2" s="1"/>
  <c r="F3073" i="2" a="1"/>
  <c r="F3073" i="2" s="1"/>
  <c r="E3073" i="2" a="1"/>
  <c r="E3073" i="2" s="1"/>
  <c r="H3073" i="2" s="1"/>
  <c r="G3072" i="2"/>
  <c r="G3072" i="2" a="1"/>
  <c r="F3072" i="2" a="1"/>
  <c r="F3072" i="2" s="1"/>
  <c r="E3072" i="2"/>
  <c r="H3072" i="2" s="1"/>
  <c r="E3072" i="2" a="1"/>
  <c r="G3071" i="2" a="1"/>
  <c r="G3071" i="2" s="1"/>
  <c r="F3071" i="2" a="1"/>
  <c r="F3071" i="2" s="1"/>
  <c r="E3071" i="2" a="1"/>
  <c r="E3071" i="2" s="1"/>
  <c r="H3071" i="2" s="1"/>
  <c r="G3070" i="2" a="1"/>
  <c r="G3070" i="2" s="1"/>
  <c r="F3070" i="2"/>
  <c r="F3070" i="2" a="1"/>
  <c r="E3070" i="2" a="1"/>
  <c r="E3070" i="2" s="1"/>
  <c r="G3069" i="2" a="1"/>
  <c r="G3069" i="2" s="1"/>
  <c r="F3069" i="2" a="1"/>
  <c r="F3069" i="2" s="1"/>
  <c r="H3069" i="2" s="1"/>
  <c r="E3069" i="2" a="1"/>
  <c r="E3069" i="2" s="1"/>
  <c r="G3068" i="2"/>
  <c r="G3068" i="2" a="1"/>
  <c r="F3068" i="2" a="1"/>
  <c r="F3068" i="2" s="1"/>
  <c r="E3068" i="2"/>
  <c r="E3068" i="2" a="1"/>
  <c r="G3067" i="2" a="1"/>
  <c r="G3067" i="2" s="1"/>
  <c r="F3067" i="2" a="1"/>
  <c r="F3067" i="2" s="1"/>
  <c r="E3067" i="2" a="1"/>
  <c r="E3067" i="2" s="1"/>
  <c r="H3067" i="2" s="1"/>
  <c r="G3066" i="2" a="1"/>
  <c r="G3066" i="2" s="1"/>
  <c r="F3066" i="2"/>
  <c r="F3066" i="2" a="1"/>
  <c r="E3066" i="2" a="1"/>
  <c r="E3066" i="2" s="1"/>
  <c r="G3065" i="2" a="1"/>
  <c r="G3065" i="2" s="1"/>
  <c r="F3065" i="2" a="1"/>
  <c r="F3065" i="2" s="1"/>
  <c r="E3065" i="2" a="1"/>
  <c r="E3065" i="2" s="1"/>
  <c r="H3065" i="2" s="1"/>
  <c r="G3064" i="2"/>
  <c r="G3064" i="2" a="1"/>
  <c r="F3064" i="2" a="1"/>
  <c r="F3064" i="2" s="1"/>
  <c r="E3064" i="2"/>
  <c r="H3064" i="2" s="1"/>
  <c r="E3064" i="2" a="1"/>
  <c r="G3063" i="2" a="1"/>
  <c r="G3063" i="2" s="1"/>
  <c r="F3063" i="2" a="1"/>
  <c r="F3063" i="2" s="1"/>
  <c r="E3063" i="2" a="1"/>
  <c r="E3063" i="2" s="1"/>
  <c r="G3062" i="2" a="1"/>
  <c r="G3062" i="2" s="1"/>
  <c r="F3062" i="2"/>
  <c r="F3062" i="2" a="1"/>
  <c r="E3062" i="2" a="1"/>
  <c r="E3062" i="2" s="1"/>
  <c r="H3061" i="2"/>
  <c r="G3061" i="2" a="1"/>
  <c r="G3061" i="2" s="1"/>
  <c r="F3061" i="2" a="1"/>
  <c r="F3061" i="2" s="1"/>
  <c r="E3061" i="2" a="1"/>
  <c r="E3061" i="2" s="1"/>
  <c r="G3060" i="2"/>
  <c r="G3060" i="2" a="1"/>
  <c r="F3060" i="2" a="1"/>
  <c r="F3060" i="2" s="1"/>
  <c r="E3060" i="2"/>
  <c r="E3060" i="2" a="1"/>
  <c r="G3059" i="2" a="1"/>
  <c r="G3059" i="2" s="1"/>
  <c r="F3059" i="2" a="1"/>
  <c r="F3059" i="2" s="1"/>
  <c r="E3059" i="2" a="1"/>
  <c r="E3059" i="2" s="1"/>
  <c r="G3058" i="2" a="1"/>
  <c r="G3058" i="2" s="1"/>
  <c r="F3058" i="2"/>
  <c r="F3058" i="2" a="1"/>
  <c r="E3058" i="2" a="1"/>
  <c r="E3058" i="2" s="1"/>
  <c r="G3057" i="2" a="1"/>
  <c r="G3057" i="2" s="1"/>
  <c r="F3057" i="2" a="1"/>
  <c r="F3057" i="2" s="1"/>
  <c r="E3057" i="2" a="1"/>
  <c r="E3057" i="2" s="1"/>
  <c r="H3057" i="2" s="1"/>
  <c r="G3056" i="2"/>
  <c r="G3056" i="2" a="1"/>
  <c r="F3056" i="2" a="1"/>
  <c r="F3056" i="2" s="1"/>
  <c r="E3056" i="2"/>
  <c r="H3056" i="2" s="1"/>
  <c r="E3056" i="2" a="1"/>
  <c r="G3055" i="2" a="1"/>
  <c r="G3055" i="2" s="1"/>
  <c r="F3055" i="2" a="1"/>
  <c r="F3055" i="2" s="1"/>
  <c r="E3055" i="2" a="1"/>
  <c r="E3055" i="2" s="1"/>
  <c r="H3055" i="2" s="1"/>
  <c r="G3054" i="2" a="1"/>
  <c r="G3054" i="2" s="1"/>
  <c r="F3054" i="2"/>
  <c r="F3054" i="2" a="1"/>
  <c r="E3054" i="2" a="1"/>
  <c r="E3054" i="2" s="1"/>
  <c r="G3053" i="2" a="1"/>
  <c r="G3053" i="2" s="1"/>
  <c r="F3053" i="2" a="1"/>
  <c r="F3053" i="2" s="1"/>
  <c r="H3053" i="2" s="1"/>
  <c r="E3053" i="2" a="1"/>
  <c r="E3053" i="2" s="1"/>
  <c r="G3052" i="2"/>
  <c r="G3052" i="2" a="1"/>
  <c r="F3052" i="2" a="1"/>
  <c r="F3052" i="2" s="1"/>
  <c r="E3052" i="2"/>
  <c r="E3052" i="2" a="1"/>
  <c r="G3051" i="2" a="1"/>
  <c r="G3051" i="2" s="1"/>
  <c r="F3051" i="2" a="1"/>
  <c r="F3051" i="2" s="1"/>
  <c r="E3051" i="2" a="1"/>
  <c r="E3051" i="2" s="1"/>
  <c r="H3051" i="2" s="1"/>
  <c r="G3050" i="2" a="1"/>
  <c r="G3050" i="2" s="1"/>
  <c r="F3050" i="2"/>
  <c r="F3050" i="2" a="1"/>
  <c r="E3050" i="2" a="1"/>
  <c r="E3050" i="2" s="1"/>
  <c r="G3049" i="2" a="1"/>
  <c r="G3049" i="2" s="1"/>
  <c r="F3049" i="2" a="1"/>
  <c r="F3049" i="2" s="1"/>
  <c r="E3049" i="2" a="1"/>
  <c r="E3049" i="2" s="1"/>
  <c r="H3049" i="2" s="1"/>
  <c r="G3048" i="2"/>
  <c r="G3048" i="2" a="1"/>
  <c r="F3048" i="2" a="1"/>
  <c r="F3048" i="2" s="1"/>
  <c r="E3048" i="2"/>
  <c r="H3048" i="2" s="1"/>
  <c r="E3048" i="2" a="1"/>
  <c r="G3047" i="2" a="1"/>
  <c r="G3047" i="2" s="1"/>
  <c r="F3047" i="2" a="1"/>
  <c r="F3047" i="2" s="1"/>
  <c r="E3047" i="2" a="1"/>
  <c r="E3047" i="2" s="1"/>
  <c r="G3046" i="2" a="1"/>
  <c r="G3046" i="2" s="1"/>
  <c r="F3046" i="2"/>
  <c r="F3046" i="2" a="1"/>
  <c r="E3046" i="2" a="1"/>
  <c r="E3046" i="2" s="1"/>
  <c r="H3046" i="2" s="1"/>
  <c r="G3045" i="2" a="1"/>
  <c r="G3045" i="2" s="1"/>
  <c r="F3045" i="2"/>
  <c r="F3045" i="2" a="1"/>
  <c r="E3045" i="2" a="1"/>
  <c r="E3045" i="2" s="1"/>
  <c r="H3045" i="2" s="1"/>
  <c r="G3044" i="2"/>
  <c r="G3044" i="2" a="1"/>
  <c r="F3044" i="2" a="1"/>
  <c r="F3044" i="2" s="1"/>
  <c r="E3044" i="2"/>
  <c r="E3044" i="2" a="1"/>
  <c r="G3043" i="2" a="1"/>
  <c r="G3043" i="2" s="1"/>
  <c r="F3043" i="2" a="1"/>
  <c r="F3043" i="2" s="1"/>
  <c r="E3043" i="2"/>
  <c r="E3043" i="2" a="1"/>
  <c r="G3042" i="2" a="1"/>
  <c r="G3042" i="2" s="1"/>
  <c r="F3042" i="2"/>
  <c r="F3042" i="2" a="1"/>
  <c r="E3042" i="2" a="1"/>
  <c r="E3042" i="2" s="1"/>
  <c r="H3042" i="2" s="1"/>
  <c r="J3042" i="2" s="1" a="1"/>
  <c r="J3042" i="2" s="1"/>
  <c r="G3041" i="2" a="1"/>
  <c r="G3041" i="2" s="1"/>
  <c r="F3041" i="2"/>
  <c r="F3041" i="2" a="1"/>
  <c r="E3041" i="2" a="1"/>
  <c r="E3041" i="2" s="1"/>
  <c r="H3041" i="2" s="1"/>
  <c r="G3040" i="2"/>
  <c r="G3040" i="2" a="1"/>
  <c r="F3040" i="2" a="1"/>
  <c r="F3040" i="2" s="1"/>
  <c r="E3040" i="2"/>
  <c r="H3040" i="2" s="1"/>
  <c r="I3040" i="2" s="1" a="1"/>
  <c r="I3040" i="2" s="1"/>
  <c r="E3040" i="2" a="1"/>
  <c r="H3039" i="2"/>
  <c r="G3039" i="2" a="1"/>
  <c r="G3039" i="2" s="1"/>
  <c r="F3039" i="2" a="1"/>
  <c r="F3039" i="2" s="1"/>
  <c r="E3039" i="2"/>
  <c r="E3039" i="2" a="1"/>
  <c r="G3038" i="2" a="1"/>
  <c r="G3038" i="2" s="1"/>
  <c r="F3038" i="2"/>
  <c r="F3038" i="2" a="1"/>
  <c r="E3038" i="2" a="1"/>
  <c r="E3038" i="2" s="1"/>
  <c r="G3037" i="2" a="1"/>
  <c r="G3037" i="2" s="1"/>
  <c r="F3037" i="2"/>
  <c r="F3037" i="2" a="1"/>
  <c r="E3037" i="2" a="1"/>
  <c r="E3037" i="2" s="1"/>
  <c r="G3036" i="2"/>
  <c r="G3036" i="2" a="1"/>
  <c r="F3036" i="2" a="1"/>
  <c r="F3036" i="2" s="1"/>
  <c r="E3036" i="2"/>
  <c r="E3036" i="2" a="1"/>
  <c r="G3035" i="2" a="1"/>
  <c r="G3035" i="2" s="1"/>
  <c r="F3035" i="2" a="1"/>
  <c r="F3035" i="2" s="1"/>
  <c r="E3035" i="2"/>
  <c r="H3035" i="2" s="1"/>
  <c r="E3035" i="2" a="1"/>
  <c r="G3034" i="2" a="1"/>
  <c r="G3034" i="2" s="1"/>
  <c r="F3034" i="2"/>
  <c r="F3034" i="2" a="1"/>
  <c r="E3034" i="2" a="1"/>
  <c r="E3034" i="2" s="1"/>
  <c r="H3034" i="2" s="1"/>
  <c r="J3034" i="2" s="1" a="1"/>
  <c r="J3034" i="2" s="1"/>
  <c r="G3033" i="2" a="1"/>
  <c r="G3033" i="2" s="1"/>
  <c r="F3033" i="2"/>
  <c r="F3033" i="2" a="1"/>
  <c r="E3033" i="2" a="1"/>
  <c r="E3033" i="2" s="1"/>
  <c r="G3032" i="2"/>
  <c r="G3032" i="2" a="1"/>
  <c r="F3032" i="2" a="1"/>
  <c r="F3032" i="2" s="1"/>
  <c r="E3032" i="2"/>
  <c r="H3032" i="2" s="1"/>
  <c r="I3032" i="2" s="1" a="1"/>
  <c r="I3032" i="2" s="1"/>
  <c r="E3032" i="2" a="1"/>
  <c r="H3031" i="2"/>
  <c r="G3031" i="2" a="1"/>
  <c r="G3031" i="2" s="1"/>
  <c r="F3031" i="2" a="1"/>
  <c r="F3031" i="2" s="1"/>
  <c r="E3031" i="2"/>
  <c r="E3031" i="2" a="1"/>
  <c r="G3030" i="2" a="1"/>
  <c r="G3030" i="2" s="1"/>
  <c r="F3030" i="2"/>
  <c r="F3030" i="2" a="1"/>
  <c r="E3030" i="2" a="1"/>
  <c r="E3030" i="2" s="1"/>
  <c r="G3029" i="2" a="1"/>
  <c r="G3029" i="2" s="1"/>
  <c r="F3029" i="2"/>
  <c r="F3029" i="2" a="1"/>
  <c r="E3029" i="2" a="1"/>
  <c r="E3029" i="2" s="1"/>
  <c r="H3029" i="2" s="1"/>
  <c r="G3028" i="2"/>
  <c r="G3028" i="2" a="1"/>
  <c r="F3028" i="2" a="1"/>
  <c r="F3028" i="2" s="1"/>
  <c r="E3028" i="2"/>
  <c r="E3028" i="2" a="1"/>
  <c r="G3027" i="2" a="1"/>
  <c r="G3027" i="2" s="1"/>
  <c r="F3027" i="2" a="1"/>
  <c r="F3027" i="2" s="1"/>
  <c r="E3027" i="2" a="1"/>
  <c r="E3027" i="2" s="1"/>
  <c r="G3026" i="2" a="1"/>
  <c r="G3026" i="2" s="1"/>
  <c r="F3026" i="2"/>
  <c r="F3026" i="2" a="1"/>
  <c r="E3026" i="2" a="1"/>
  <c r="E3026" i="2" s="1"/>
  <c r="G3025" i="2" a="1"/>
  <c r="G3025" i="2" s="1"/>
  <c r="F3025" i="2" a="1"/>
  <c r="F3025" i="2" s="1"/>
  <c r="E3025" i="2" a="1"/>
  <c r="E3025" i="2" s="1"/>
  <c r="H3025" i="2" s="1"/>
  <c r="G3024" i="2"/>
  <c r="G3024" i="2" a="1"/>
  <c r="F3024" i="2" a="1"/>
  <c r="F3024" i="2" s="1"/>
  <c r="E3024" i="2"/>
  <c r="E3024" i="2" a="1"/>
  <c r="G3023" i="2" a="1"/>
  <c r="G3023" i="2" s="1"/>
  <c r="F3023" i="2" a="1"/>
  <c r="F3023" i="2" s="1"/>
  <c r="E3023" i="2" a="1"/>
  <c r="E3023" i="2" s="1"/>
  <c r="G3022" i="2" a="1"/>
  <c r="G3022" i="2" s="1"/>
  <c r="F3022" i="2"/>
  <c r="F3022" i="2" a="1"/>
  <c r="E3022" i="2" a="1"/>
  <c r="E3022" i="2" s="1"/>
  <c r="G3021" i="2" a="1"/>
  <c r="G3021" i="2" s="1"/>
  <c r="F3021" i="2" a="1"/>
  <c r="F3021" i="2" s="1"/>
  <c r="E3021" i="2" a="1"/>
  <c r="E3021" i="2" s="1"/>
  <c r="H3021" i="2" s="1"/>
  <c r="G3020" i="2"/>
  <c r="G3020" i="2" a="1"/>
  <c r="F3020" i="2" a="1"/>
  <c r="F3020" i="2" s="1"/>
  <c r="E3020" i="2"/>
  <c r="E3020" i="2" a="1"/>
  <c r="G3019" i="2" a="1"/>
  <c r="G3019" i="2" s="1"/>
  <c r="F3019" i="2" a="1"/>
  <c r="F3019" i="2" s="1"/>
  <c r="E3019" i="2" a="1"/>
  <c r="E3019" i="2" s="1"/>
  <c r="G3018" i="2" a="1"/>
  <c r="G3018" i="2" s="1"/>
  <c r="F3018" i="2"/>
  <c r="F3018" i="2" a="1"/>
  <c r="E3018" i="2" a="1"/>
  <c r="E3018" i="2" s="1"/>
  <c r="G3017" i="2" a="1"/>
  <c r="G3017" i="2" s="1"/>
  <c r="F3017" i="2" a="1"/>
  <c r="F3017" i="2" s="1"/>
  <c r="E3017" i="2" a="1"/>
  <c r="E3017" i="2" s="1"/>
  <c r="H3017" i="2" s="1"/>
  <c r="G3016" i="2"/>
  <c r="G3016" i="2" a="1"/>
  <c r="F3016" i="2" a="1"/>
  <c r="F3016" i="2" s="1"/>
  <c r="E3016" i="2"/>
  <c r="E3016" i="2" a="1"/>
  <c r="G3015" i="2" a="1"/>
  <c r="G3015" i="2" s="1"/>
  <c r="F3015" i="2" a="1"/>
  <c r="F3015" i="2" s="1"/>
  <c r="E3015" i="2" a="1"/>
  <c r="E3015" i="2" s="1"/>
  <c r="G3014" i="2" a="1"/>
  <c r="G3014" i="2" s="1"/>
  <c r="F3014" i="2"/>
  <c r="F3014" i="2" a="1"/>
  <c r="E3014" i="2" a="1"/>
  <c r="E3014" i="2" s="1"/>
  <c r="G3013" i="2" a="1"/>
  <c r="G3013" i="2" s="1"/>
  <c r="F3013" i="2" a="1"/>
  <c r="F3013" i="2" s="1"/>
  <c r="E3013" i="2" a="1"/>
  <c r="E3013" i="2" s="1"/>
  <c r="H3013" i="2" s="1"/>
  <c r="G3012" i="2"/>
  <c r="G3012" i="2" a="1"/>
  <c r="F3012" i="2" a="1"/>
  <c r="F3012" i="2" s="1"/>
  <c r="E3012" i="2"/>
  <c r="E3012" i="2" a="1"/>
  <c r="G3011" i="2" a="1"/>
  <c r="G3011" i="2" s="1"/>
  <c r="F3011" i="2" a="1"/>
  <c r="F3011" i="2" s="1"/>
  <c r="E3011" i="2" a="1"/>
  <c r="E3011" i="2" s="1"/>
  <c r="G3010" i="2" a="1"/>
  <c r="G3010" i="2" s="1"/>
  <c r="F3010" i="2"/>
  <c r="F3010" i="2" a="1"/>
  <c r="E3010" i="2" a="1"/>
  <c r="E3010" i="2" s="1"/>
  <c r="G3009" i="2" a="1"/>
  <c r="G3009" i="2" s="1"/>
  <c r="F3009" i="2" a="1"/>
  <c r="F3009" i="2" s="1"/>
  <c r="E3009" i="2" a="1"/>
  <c r="E3009" i="2" s="1"/>
  <c r="H3009" i="2" s="1"/>
  <c r="G3008" i="2"/>
  <c r="G3008" i="2" a="1"/>
  <c r="F3008" i="2" a="1"/>
  <c r="F3008" i="2" s="1"/>
  <c r="E3008" i="2"/>
  <c r="E3008" i="2" a="1"/>
  <c r="G3007" i="2" a="1"/>
  <c r="G3007" i="2" s="1"/>
  <c r="F3007" i="2" a="1"/>
  <c r="F3007" i="2" s="1"/>
  <c r="E3007" i="2" a="1"/>
  <c r="E3007" i="2" s="1"/>
  <c r="G3006" i="2" a="1"/>
  <c r="G3006" i="2" s="1"/>
  <c r="F3006" i="2"/>
  <c r="F3006" i="2" a="1"/>
  <c r="E3006" i="2" a="1"/>
  <c r="E3006" i="2" s="1"/>
  <c r="G3005" i="2" a="1"/>
  <c r="G3005" i="2" s="1"/>
  <c r="F3005" i="2" a="1"/>
  <c r="F3005" i="2" s="1"/>
  <c r="E3005" i="2" a="1"/>
  <c r="E3005" i="2" s="1"/>
  <c r="H3005" i="2" s="1"/>
  <c r="G3004" i="2"/>
  <c r="G3004" i="2" a="1"/>
  <c r="F3004" i="2" a="1"/>
  <c r="F3004" i="2" s="1"/>
  <c r="E3004" i="2"/>
  <c r="E3004" i="2" a="1"/>
  <c r="G3003" i="2" a="1"/>
  <c r="G3003" i="2" s="1"/>
  <c r="F3003" i="2" a="1"/>
  <c r="F3003" i="2" s="1"/>
  <c r="E3003" i="2" a="1"/>
  <c r="E3003" i="2" s="1"/>
  <c r="G3002" i="2" a="1"/>
  <c r="G3002" i="2" s="1"/>
  <c r="F3002" i="2"/>
  <c r="F3002" i="2" a="1"/>
  <c r="E3002" i="2" a="1"/>
  <c r="E3002" i="2" s="1"/>
  <c r="G3001" i="2" a="1"/>
  <c r="G3001" i="2" s="1"/>
  <c r="F3001" i="2" a="1"/>
  <c r="F3001" i="2" s="1"/>
  <c r="E3001" i="2" a="1"/>
  <c r="E3001" i="2" s="1"/>
  <c r="H3001" i="2" s="1"/>
  <c r="G3000" i="2"/>
  <c r="G3000" i="2" a="1"/>
  <c r="F3000" i="2" a="1"/>
  <c r="F3000" i="2" s="1"/>
  <c r="E3000" i="2"/>
  <c r="E3000" i="2" a="1"/>
  <c r="G2999" i="2" a="1"/>
  <c r="G2999" i="2" s="1"/>
  <c r="F2999" i="2" a="1"/>
  <c r="F2999" i="2" s="1"/>
  <c r="E2999" i="2" a="1"/>
  <c r="E2999" i="2" s="1"/>
  <c r="G2998" i="2" a="1"/>
  <c r="G2998" i="2" s="1"/>
  <c r="F2998" i="2"/>
  <c r="F2998" i="2" a="1"/>
  <c r="E2998" i="2" a="1"/>
  <c r="E2998" i="2" s="1"/>
  <c r="G2997" i="2" a="1"/>
  <c r="G2997" i="2" s="1"/>
  <c r="F2997" i="2" a="1"/>
  <c r="F2997" i="2" s="1"/>
  <c r="E2997" i="2" a="1"/>
  <c r="E2997" i="2" s="1"/>
  <c r="H2997" i="2" s="1"/>
  <c r="G2996" i="2"/>
  <c r="G2996" i="2" a="1"/>
  <c r="F2996" i="2" a="1"/>
  <c r="F2996" i="2" s="1"/>
  <c r="E2996" i="2"/>
  <c r="E2996" i="2" a="1"/>
  <c r="G2995" i="2" a="1"/>
  <c r="G2995" i="2" s="1"/>
  <c r="F2995" i="2" a="1"/>
  <c r="F2995" i="2" s="1"/>
  <c r="E2995" i="2" a="1"/>
  <c r="E2995" i="2" s="1"/>
  <c r="G2994" i="2" a="1"/>
  <c r="G2994" i="2" s="1"/>
  <c r="F2994" i="2"/>
  <c r="F2994" i="2" a="1"/>
  <c r="E2994" i="2" a="1"/>
  <c r="E2994" i="2" s="1"/>
  <c r="G2993" i="2" a="1"/>
  <c r="G2993" i="2" s="1"/>
  <c r="F2993" i="2" a="1"/>
  <c r="F2993" i="2" s="1"/>
  <c r="E2993" i="2" a="1"/>
  <c r="E2993" i="2" s="1"/>
  <c r="H2993" i="2" s="1"/>
  <c r="G2992" i="2"/>
  <c r="G2992" i="2" a="1"/>
  <c r="F2992" i="2" a="1"/>
  <c r="F2992" i="2" s="1"/>
  <c r="E2992" i="2"/>
  <c r="E2992" i="2" a="1"/>
  <c r="G2991" i="2" a="1"/>
  <c r="G2991" i="2" s="1"/>
  <c r="F2991" i="2" a="1"/>
  <c r="F2991" i="2" s="1"/>
  <c r="E2991" i="2" a="1"/>
  <c r="E2991" i="2" s="1"/>
  <c r="G2990" i="2" a="1"/>
  <c r="G2990" i="2" s="1"/>
  <c r="F2990" i="2"/>
  <c r="F2990" i="2" a="1"/>
  <c r="E2990" i="2" a="1"/>
  <c r="E2990" i="2" s="1"/>
  <c r="G2989" i="2" a="1"/>
  <c r="G2989" i="2" s="1"/>
  <c r="F2989" i="2" a="1"/>
  <c r="F2989" i="2" s="1"/>
  <c r="E2989" i="2" a="1"/>
  <c r="E2989" i="2" s="1"/>
  <c r="H2989" i="2" s="1"/>
  <c r="G2988" i="2"/>
  <c r="G2988" i="2" a="1"/>
  <c r="F2988" i="2" a="1"/>
  <c r="F2988" i="2" s="1"/>
  <c r="E2988" i="2"/>
  <c r="E2988" i="2" a="1"/>
  <c r="G2987" i="2" a="1"/>
  <c r="G2987" i="2" s="1"/>
  <c r="F2987" i="2" a="1"/>
  <c r="F2987" i="2" s="1"/>
  <c r="E2987" i="2" a="1"/>
  <c r="E2987" i="2" s="1"/>
  <c r="G2986" i="2" a="1"/>
  <c r="G2986" i="2" s="1"/>
  <c r="F2986" i="2"/>
  <c r="F2986" i="2" a="1"/>
  <c r="E2986" i="2" a="1"/>
  <c r="E2986" i="2" s="1"/>
  <c r="G2985" i="2" a="1"/>
  <c r="G2985" i="2" s="1"/>
  <c r="F2985" i="2" a="1"/>
  <c r="F2985" i="2" s="1"/>
  <c r="E2985" i="2" a="1"/>
  <c r="E2985" i="2" s="1"/>
  <c r="H2985" i="2" s="1"/>
  <c r="G2984" i="2"/>
  <c r="G2984" i="2" a="1"/>
  <c r="F2984" i="2" a="1"/>
  <c r="F2984" i="2" s="1"/>
  <c r="E2984" i="2"/>
  <c r="E2984" i="2" a="1"/>
  <c r="G2983" i="2" a="1"/>
  <c r="G2983" i="2" s="1"/>
  <c r="F2983" i="2" a="1"/>
  <c r="F2983" i="2" s="1"/>
  <c r="E2983" i="2" a="1"/>
  <c r="E2983" i="2" s="1"/>
  <c r="G2982" i="2" a="1"/>
  <c r="G2982" i="2" s="1"/>
  <c r="F2982" i="2"/>
  <c r="F2982" i="2" a="1"/>
  <c r="E2982" i="2" a="1"/>
  <c r="E2982" i="2" s="1"/>
  <c r="G2981" i="2" a="1"/>
  <c r="G2981" i="2" s="1"/>
  <c r="F2981" i="2" a="1"/>
  <c r="F2981" i="2" s="1"/>
  <c r="E2981" i="2" a="1"/>
  <c r="E2981" i="2" s="1"/>
  <c r="H2981" i="2" s="1"/>
  <c r="G2980" i="2"/>
  <c r="G2980" i="2" a="1"/>
  <c r="F2980" i="2" a="1"/>
  <c r="F2980" i="2" s="1"/>
  <c r="E2980" i="2"/>
  <c r="E2980" i="2" a="1"/>
  <c r="G2979" i="2" a="1"/>
  <c r="G2979" i="2" s="1"/>
  <c r="F2979" i="2" a="1"/>
  <c r="F2979" i="2" s="1"/>
  <c r="E2979" i="2" a="1"/>
  <c r="E2979" i="2" s="1"/>
  <c r="G2978" i="2" a="1"/>
  <c r="G2978" i="2" s="1"/>
  <c r="F2978" i="2"/>
  <c r="F2978" i="2" a="1"/>
  <c r="E2978" i="2" a="1"/>
  <c r="E2978" i="2" s="1"/>
  <c r="G2977" i="2" a="1"/>
  <c r="G2977" i="2" s="1"/>
  <c r="F2977" i="2" a="1"/>
  <c r="F2977" i="2" s="1"/>
  <c r="E2977" i="2" a="1"/>
  <c r="E2977" i="2" s="1"/>
  <c r="G2976" i="2"/>
  <c r="G2976" i="2" a="1"/>
  <c r="F2976" i="2" a="1"/>
  <c r="F2976" i="2" s="1"/>
  <c r="E2976" i="2"/>
  <c r="E2976" i="2" a="1"/>
  <c r="G2975" i="2" a="1"/>
  <c r="G2975" i="2" s="1"/>
  <c r="F2975" i="2" a="1"/>
  <c r="F2975" i="2" s="1"/>
  <c r="E2975" i="2" a="1"/>
  <c r="E2975" i="2" s="1"/>
  <c r="G2974" i="2" a="1"/>
  <c r="G2974" i="2" s="1"/>
  <c r="F2974" i="2"/>
  <c r="F2974" i="2" a="1"/>
  <c r="E2974" i="2" a="1"/>
  <c r="E2974" i="2" s="1"/>
  <c r="G2973" i="2" a="1"/>
  <c r="G2973" i="2" s="1"/>
  <c r="F2973" i="2" a="1"/>
  <c r="F2973" i="2" s="1"/>
  <c r="E2973" i="2" a="1"/>
  <c r="E2973" i="2" s="1"/>
  <c r="G2972" i="2"/>
  <c r="G2972" i="2" a="1"/>
  <c r="F2972" i="2" a="1"/>
  <c r="F2972" i="2" s="1"/>
  <c r="E2972" i="2"/>
  <c r="E2972" i="2" a="1"/>
  <c r="G2971" i="2" a="1"/>
  <c r="G2971" i="2" s="1"/>
  <c r="F2971" i="2" a="1"/>
  <c r="F2971" i="2" s="1"/>
  <c r="E2971" i="2" a="1"/>
  <c r="E2971" i="2" s="1"/>
  <c r="G2970" i="2" a="1"/>
  <c r="G2970" i="2" s="1"/>
  <c r="F2970" i="2"/>
  <c r="F2970" i="2" a="1"/>
  <c r="E2970" i="2" a="1"/>
  <c r="E2970" i="2" s="1"/>
  <c r="G2969" i="2" a="1"/>
  <c r="G2969" i="2" s="1"/>
  <c r="F2969" i="2" a="1"/>
  <c r="F2969" i="2" s="1"/>
  <c r="E2969" i="2" a="1"/>
  <c r="E2969" i="2" s="1"/>
  <c r="G2968" i="2"/>
  <c r="G2968" i="2" a="1"/>
  <c r="F2968" i="2" a="1"/>
  <c r="F2968" i="2" s="1"/>
  <c r="E2968" i="2"/>
  <c r="E2968" i="2" a="1"/>
  <c r="G2967" i="2" a="1"/>
  <c r="G2967" i="2" s="1"/>
  <c r="F2967" i="2" a="1"/>
  <c r="F2967" i="2" s="1"/>
  <c r="E2967" i="2" a="1"/>
  <c r="E2967" i="2" s="1"/>
  <c r="G2966" i="2" a="1"/>
  <c r="G2966" i="2" s="1"/>
  <c r="F2966" i="2"/>
  <c r="F2966" i="2" a="1"/>
  <c r="E2966" i="2" a="1"/>
  <c r="E2966" i="2" s="1"/>
  <c r="G2965" i="2" a="1"/>
  <c r="G2965" i="2" s="1"/>
  <c r="F2965" i="2" a="1"/>
  <c r="F2965" i="2" s="1"/>
  <c r="E2965" i="2" a="1"/>
  <c r="E2965" i="2" s="1"/>
  <c r="G2964" i="2"/>
  <c r="G2964" i="2" a="1"/>
  <c r="F2964" i="2" a="1"/>
  <c r="F2964" i="2" s="1"/>
  <c r="E2964" i="2"/>
  <c r="E2964" i="2" a="1"/>
  <c r="G2963" i="2" a="1"/>
  <c r="G2963" i="2" s="1"/>
  <c r="F2963" i="2" a="1"/>
  <c r="F2963" i="2" s="1"/>
  <c r="E2963" i="2" a="1"/>
  <c r="E2963" i="2" s="1"/>
  <c r="G2962" i="2" a="1"/>
  <c r="G2962" i="2" s="1"/>
  <c r="F2962" i="2"/>
  <c r="F2962" i="2" a="1"/>
  <c r="E2962" i="2" a="1"/>
  <c r="E2962" i="2" s="1"/>
  <c r="G2961" i="2" a="1"/>
  <c r="G2961" i="2" s="1"/>
  <c r="F2961" i="2" a="1"/>
  <c r="F2961" i="2" s="1"/>
  <c r="E2961" i="2" a="1"/>
  <c r="E2961" i="2" s="1"/>
  <c r="G2960" i="2"/>
  <c r="G2960" i="2" a="1"/>
  <c r="F2960" i="2" a="1"/>
  <c r="F2960" i="2" s="1"/>
  <c r="E2960" i="2"/>
  <c r="E2960" i="2" a="1"/>
  <c r="G2959" i="2" a="1"/>
  <c r="G2959" i="2" s="1"/>
  <c r="F2959" i="2" a="1"/>
  <c r="F2959" i="2" s="1"/>
  <c r="E2959" i="2" a="1"/>
  <c r="E2959" i="2" s="1"/>
  <c r="G2958" i="2" a="1"/>
  <c r="G2958" i="2" s="1"/>
  <c r="F2958" i="2"/>
  <c r="F2958" i="2" a="1"/>
  <c r="E2958" i="2" a="1"/>
  <c r="E2958" i="2" s="1"/>
  <c r="G2957" i="2" a="1"/>
  <c r="G2957" i="2" s="1"/>
  <c r="F2957" i="2" a="1"/>
  <c r="F2957" i="2" s="1"/>
  <c r="E2957" i="2" a="1"/>
  <c r="E2957" i="2" s="1"/>
  <c r="G2956" i="2"/>
  <c r="G2956" i="2" a="1"/>
  <c r="F2956" i="2" a="1"/>
  <c r="F2956" i="2" s="1"/>
  <c r="E2956" i="2"/>
  <c r="E2956" i="2" a="1"/>
  <c r="G2955" i="2" a="1"/>
  <c r="G2955" i="2" s="1"/>
  <c r="F2955" i="2" a="1"/>
  <c r="F2955" i="2" s="1"/>
  <c r="E2955" i="2" a="1"/>
  <c r="E2955" i="2" s="1"/>
  <c r="G2954" i="2" a="1"/>
  <c r="G2954" i="2" s="1"/>
  <c r="F2954" i="2"/>
  <c r="F2954" i="2" a="1"/>
  <c r="E2954" i="2" a="1"/>
  <c r="E2954" i="2" s="1"/>
  <c r="G2953" i="2" a="1"/>
  <c r="G2953" i="2" s="1"/>
  <c r="F2953" i="2" a="1"/>
  <c r="F2953" i="2" s="1"/>
  <c r="E2953" i="2" a="1"/>
  <c r="E2953" i="2" s="1"/>
  <c r="G2952" i="2"/>
  <c r="G2952" i="2" a="1"/>
  <c r="F2952" i="2" a="1"/>
  <c r="F2952" i="2" s="1"/>
  <c r="E2952" i="2"/>
  <c r="E2952" i="2" a="1"/>
  <c r="G2951" i="2" a="1"/>
  <c r="G2951" i="2" s="1"/>
  <c r="F2951" i="2" a="1"/>
  <c r="F2951" i="2" s="1"/>
  <c r="E2951" i="2" a="1"/>
  <c r="E2951" i="2" s="1"/>
  <c r="G2950" i="2" a="1"/>
  <c r="G2950" i="2" s="1"/>
  <c r="F2950" i="2"/>
  <c r="F2950" i="2" a="1"/>
  <c r="E2950" i="2" a="1"/>
  <c r="E2950" i="2" s="1"/>
  <c r="G2949" i="2" a="1"/>
  <c r="G2949" i="2" s="1"/>
  <c r="F2949" i="2" a="1"/>
  <c r="F2949" i="2" s="1"/>
  <c r="E2949" i="2" a="1"/>
  <c r="E2949" i="2" s="1"/>
  <c r="G2948" i="2"/>
  <c r="G2948" i="2" a="1"/>
  <c r="F2948" i="2" a="1"/>
  <c r="F2948" i="2" s="1"/>
  <c r="E2948" i="2"/>
  <c r="E2948" i="2" a="1"/>
  <c r="G2947" i="2" a="1"/>
  <c r="G2947" i="2" s="1"/>
  <c r="F2947" i="2" a="1"/>
  <c r="F2947" i="2" s="1"/>
  <c r="E2947" i="2" a="1"/>
  <c r="E2947" i="2" s="1"/>
  <c r="G2946" i="2" a="1"/>
  <c r="G2946" i="2" s="1"/>
  <c r="F2946" i="2"/>
  <c r="F2946" i="2" a="1"/>
  <c r="E2946" i="2" a="1"/>
  <c r="E2946" i="2" s="1"/>
  <c r="G2945" i="2" a="1"/>
  <c r="G2945" i="2" s="1"/>
  <c r="F2945" i="2" a="1"/>
  <c r="F2945" i="2" s="1"/>
  <c r="E2945" i="2" a="1"/>
  <c r="E2945" i="2" s="1"/>
  <c r="G2944" i="2"/>
  <c r="G2944" i="2" a="1"/>
  <c r="F2944" i="2" a="1"/>
  <c r="F2944" i="2" s="1"/>
  <c r="E2944" i="2"/>
  <c r="E2944" i="2" a="1"/>
  <c r="G2943" i="2" a="1"/>
  <c r="G2943" i="2" s="1"/>
  <c r="F2943" i="2" a="1"/>
  <c r="F2943" i="2" s="1"/>
  <c r="E2943" i="2" a="1"/>
  <c r="E2943" i="2" s="1"/>
  <c r="G2942" i="2" a="1"/>
  <c r="G2942" i="2" s="1"/>
  <c r="F2942" i="2"/>
  <c r="F2942" i="2" a="1"/>
  <c r="E2942" i="2" a="1"/>
  <c r="E2942" i="2" s="1"/>
  <c r="G2941" i="2" a="1"/>
  <c r="G2941" i="2" s="1"/>
  <c r="F2941" i="2" a="1"/>
  <c r="F2941" i="2" s="1"/>
  <c r="E2941" i="2" a="1"/>
  <c r="E2941" i="2" s="1"/>
  <c r="G2940" i="2"/>
  <c r="G2940" i="2" a="1"/>
  <c r="F2940" i="2" a="1"/>
  <c r="F2940" i="2" s="1"/>
  <c r="E2940" i="2"/>
  <c r="E2940" i="2" a="1"/>
  <c r="G2939" i="2" a="1"/>
  <c r="G2939" i="2" s="1"/>
  <c r="F2939" i="2" a="1"/>
  <c r="F2939" i="2" s="1"/>
  <c r="E2939" i="2" a="1"/>
  <c r="E2939" i="2" s="1"/>
  <c r="G2938" i="2" a="1"/>
  <c r="G2938" i="2" s="1"/>
  <c r="F2938" i="2"/>
  <c r="F2938" i="2" a="1"/>
  <c r="E2938" i="2" a="1"/>
  <c r="E2938" i="2" s="1"/>
  <c r="G2937" i="2" a="1"/>
  <c r="G2937" i="2" s="1"/>
  <c r="F2937" i="2" a="1"/>
  <c r="F2937" i="2" s="1"/>
  <c r="E2937" i="2" a="1"/>
  <c r="E2937" i="2" s="1"/>
  <c r="G2936" i="2"/>
  <c r="G2936" i="2" a="1"/>
  <c r="F2936" i="2" a="1"/>
  <c r="F2936" i="2" s="1"/>
  <c r="E2936" i="2"/>
  <c r="E2936" i="2" a="1"/>
  <c r="G2935" i="2" a="1"/>
  <c r="G2935" i="2" s="1"/>
  <c r="F2935" i="2" a="1"/>
  <c r="F2935" i="2" s="1"/>
  <c r="E2935" i="2" a="1"/>
  <c r="E2935" i="2" s="1"/>
  <c r="H2935" i="2" s="1"/>
  <c r="G2934" i="2" a="1"/>
  <c r="G2934" i="2" s="1"/>
  <c r="F2934" i="2"/>
  <c r="F2934" i="2" a="1"/>
  <c r="E2934" i="2" a="1"/>
  <c r="E2934" i="2" s="1"/>
  <c r="G2933" i="2" a="1"/>
  <c r="G2933" i="2" s="1"/>
  <c r="F2933" i="2" a="1"/>
  <c r="F2933" i="2" s="1"/>
  <c r="E2933" i="2" a="1"/>
  <c r="E2933" i="2" s="1"/>
  <c r="H2933" i="2" s="1"/>
  <c r="G2932" i="2"/>
  <c r="G2932" i="2" a="1"/>
  <c r="F2932" i="2" a="1"/>
  <c r="F2932" i="2" s="1"/>
  <c r="E2932" i="2"/>
  <c r="E2932" i="2" a="1"/>
  <c r="G2931" i="2" a="1"/>
  <c r="G2931" i="2" s="1"/>
  <c r="F2931" i="2" a="1"/>
  <c r="F2931" i="2" s="1"/>
  <c r="E2931" i="2"/>
  <c r="E2931" i="2" a="1"/>
  <c r="G2930" i="2" a="1"/>
  <c r="G2930" i="2" s="1"/>
  <c r="F2930" i="2"/>
  <c r="F2930" i="2" a="1"/>
  <c r="E2930" i="2" a="1"/>
  <c r="E2930" i="2" s="1"/>
  <c r="G2929" i="2" a="1"/>
  <c r="G2929" i="2" s="1"/>
  <c r="F2929" i="2"/>
  <c r="F2929" i="2" a="1"/>
  <c r="E2929" i="2" a="1"/>
  <c r="E2929" i="2" s="1"/>
  <c r="H2929" i="2" s="1"/>
  <c r="G2928" i="2"/>
  <c r="G2928" i="2" a="1"/>
  <c r="F2928" i="2" a="1"/>
  <c r="F2928" i="2" s="1"/>
  <c r="E2928" i="2"/>
  <c r="E2928" i="2" a="1"/>
  <c r="G2927" i="2" a="1"/>
  <c r="G2927" i="2" s="1"/>
  <c r="F2927" i="2" a="1"/>
  <c r="F2927" i="2" s="1"/>
  <c r="E2927" i="2"/>
  <c r="H2927" i="2" s="1"/>
  <c r="E2927" i="2" a="1"/>
  <c r="G2926" i="2" a="1"/>
  <c r="G2926" i="2" s="1"/>
  <c r="F2926" i="2"/>
  <c r="F2926" i="2" a="1"/>
  <c r="E2926" i="2" a="1"/>
  <c r="E2926" i="2" s="1"/>
  <c r="G2925" i="2" a="1"/>
  <c r="G2925" i="2" s="1"/>
  <c r="F2925" i="2"/>
  <c r="F2925" i="2" a="1"/>
  <c r="E2925" i="2" a="1"/>
  <c r="E2925" i="2" s="1"/>
  <c r="H2925" i="2" s="1"/>
  <c r="G2924" i="2"/>
  <c r="G2924" i="2" a="1"/>
  <c r="F2924" i="2" a="1"/>
  <c r="F2924" i="2" s="1"/>
  <c r="E2924" i="2"/>
  <c r="E2924" i="2" a="1"/>
  <c r="G2923" i="2" a="1"/>
  <c r="G2923" i="2" s="1"/>
  <c r="F2923" i="2" a="1"/>
  <c r="F2923" i="2" s="1"/>
  <c r="E2923" i="2"/>
  <c r="E2923" i="2" a="1"/>
  <c r="G2922" i="2" a="1"/>
  <c r="G2922" i="2" s="1"/>
  <c r="F2922" i="2"/>
  <c r="F2922" i="2" a="1"/>
  <c r="E2922" i="2" a="1"/>
  <c r="E2922" i="2" s="1"/>
  <c r="G2921" i="2" a="1"/>
  <c r="G2921" i="2" s="1"/>
  <c r="F2921" i="2"/>
  <c r="F2921" i="2" a="1"/>
  <c r="E2921" i="2" a="1"/>
  <c r="E2921" i="2" s="1"/>
  <c r="H2921" i="2" s="1"/>
  <c r="H2920" i="2"/>
  <c r="I2920" i="2" s="1" a="1"/>
  <c r="I2920" i="2" s="1"/>
  <c r="G2920" i="2"/>
  <c r="G2920" i="2" a="1"/>
  <c r="F2920" i="2" a="1"/>
  <c r="F2920" i="2" s="1"/>
  <c r="E2920" i="2"/>
  <c r="E2920" i="2" a="1"/>
  <c r="G2919" i="2" a="1"/>
  <c r="G2919" i="2" s="1"/>
  <c r="F2919" i="2" a="1"/>
  <c r="F2919" i="2" s="1"/>
  <c r="E2919" i="2"/>
  <c r="H2919" i="2" s="1"/>
  <c r="E2919" i="2" a="1"/>
  <c r="G2918" i="2" a="1"/>
  <c r="G2918" i="2" s="1"/>
  <c r="F2918" i="2"/>
  <c r="F2918" i="2" a="1"/>
  <c r="E2918" i="2" a="1"/>
  <c r="E2918" i="2" s="1"/>
  <c r="G2917" i="2" a="1"/>
  <c r="G2917" i="2" s="1"/>
  <c r="F2917" i="2"/>
  <c r="F2917" i="2" a="1"/>
  <c r="E2917" i="2" a="1"/>
  <c r="E2917" i="2" s="1"/>
  <c r="H2917" i="2" s="1"/>
  <c r="G2916" i="2"/>
  <c r="G2916" i="2" a="1"/>
  <c r="F2916" i="2" a="1"/>
  <c r="F2916" i="2" s="1"/>
  <c r="H2916" i="2" s="1"/>
  <c r="E2916" i="2"/>
  <c r="E2916" i="2" a="1"/>
  <c r="H2915" i="2"/>
  <c r="I2915" i="2" s="1" a="1"/>
  <c r="I2915" i="2" s="1"/>
  <c r="G2915" i="2" a="1"/>
  <c r="G2915" i="2" s="1"/>
  <c r="F2915" i="2" a="1"/>
  <c r="F2915" i="2" s="1"/>
  <c r="E2915" i="2"/>
  <c r="E2915" i="2" a="1"/>
  <c r="G2914" i="2" a="1"/>
  <c r="G2914" i="2" s="1"/>
  <c r="F2914" i="2"/>
  <c r="F2914" i="2" a="1"/>
  <c r="E2914" i="2" a="1"/>
  <c r="E2914" i="2" s="1"/>
  <c r="H2914" i="2" s="1"/>
  <c r="J2914" i="2" s="1" a="1"/>
  <c r="J2914" i="2" s="1"/>
  <c r="G2913" i="2" a="1"/>
  <c r="G2913" i="2" s="1"/>
  <c r="F2913" i="2"/>
  <c r="F2913" i="2" a="1"/>
  <c r="E2913" i="2" a="1"/>
  <c r="E2913" i="2" s="1"/>
  <c r="H2913" i="2" s="1"/>
  <c r="G2912" i="2"/>
  <c r="G2912" i="2" a="1"/>
  <c r="F2912" i="2"/>
  <c r="H2912" i="2" s="1"/>
  <c r="F2912" i="2" a="1"/>
  <c r="E2912" i="2"/>
  <c r="E2912" i="2" a="1"/>
  <c r="G2911" i="2" a="1"/>
  <c r="G2911" i="2" s="1"/>
  <c r="F2911" i="2" a="1"/>
  <c r="F2911" i="2" s="1"/>
  <c r="E2911" i="2"/>
  <c r="E2911" i="2" a="1"/>
  <c r="G2910" i="2"/>
  <c r="G2910" i="2" a="1"/>
  <c r="F2910" i="2"/>
  <c r="F2910" i="2" a="1"/>
  <c r="E2910" i="2"/>
  <c r="H2910" i="2" s="1"/>
  <c r="J2910" i="2" s="1" a="1"/>
  <c r="J2910" i="2" s="1"/>
  <c r="E2910" i="2" a="1"/>
  <c r="G2909" i="2" a="1"/>
  <c r="G2909" i="2" s="1"/>
  <c r="F2909" i="2"/>
  <c r="F2909" i="2" a="1"/>
  <c r="E2909" i="2" a="1"/>
  <c r="E2909" i="2" s="1"/>
  <c r="H2909" i="2" s="1"/>
  <c r="G2908" i="2"/>
  <c r="G2908" i="2" a="1"/>
  <c r="F2908" i="2"/>
  <c r="H2908" i="2" s="1"/>
  <c r="F2908" i="2" a="1"/>
  <c r="E2908" i="2"/>
  <c r="E2908" i="2" a="1"/>
  <c r="G2907" i="2" a="1"/>
  <c r="G2907" i="2" s="1"/>
  <c r="F2907" i="2" a="1"/>
  <c r="F2907" i="2" s="1"/>
  <c r="E2907" i="2"/>
  <c r="E2907" i="2" a="1"/>
  <c r="G2906" i="2"/>
  <c r="G2906" i="2" a="1"/>
  <c r="F2906" i="2"/>
  <c r="F2906" i="2" a="1"/>
  <c r="E2906" i="2"/>
  <c r="H2906" i="2" s="1"/>
  <c r="J2906" i="2" s="1" a="1"/>
  <c r="J2906" i="2" s="1"/>
  <c r="E2906" i="2" a="1"/>
  <c r="G2905" i="2" a="1"/>
  <c r="G2905" i="2" s="1"/>
  <c r="F2905" i="2"/>
  <c r="F2905" i="2" a="1"/>
  <c r="E2905" i="2" a="1"/>
  <c r="E2905" i="2" s="1"/>
  <c r="H2905" i="2" s="1"/>
  <c r="G2904" i="2"/>
  <c r="G2904" i="2" a="1"/>
  <c r="F2904" i="2"/>
  <c r="H2904" i="2" s="1"/>
  <c r="F2904" i="2" a="1"/>
  <c r="E2904" i="2"/>
  <c r="E2904" i="2" a="1"/>
  <c r="G2903" i="2" a="1"/>
  <c r="G2903" i="2" s="1"/>
  <c r="F2903" i="2" a="1"/>
  <c r="F2903" i="2" s="1"/>
  <c r="E2903" i="2"/>
  <c r="E2903" i="2" a="1"/>
  <c r="G2902" i="2"/>
  <c r="G2902" i="2" a="1"/>
  <c r="F2902" i="2"/>
  <c r="F2902" i="2" a="1"/>
  <c r="E2902" i="2"/>
  <c r="H2902" i="2" s="1"/>
  <c r="J2902" i="2" s="1" a="1"/>
  <c r="J2902" i="2" s="1"/>
  <c r="E2902" i="2" a="1"/>
  <c r="G2901" i="2" a="1"/>
  <c r="G2901" i="2" s="1"/>
  <c r="F2901" i="2"/>
  <c r="F2901" i="2" a="1"/>
  <c r="E2901" i="2" a="1"/>
  <c r="E2901" i="2" s="1"/>
  <c r="H2901" i="2" s="1"/>
  <c r="G2900" i="2"/>
  <c r="G2900" i="2" a="1"/>
  <c r="F2900" i="2"/>
  <c r="H2900" i="2" s="1"/>
  <c r="F2900" i="2" a="1"/>
  <c r="E2900" i="2"/>
  <c r="E2900" i="2" a="1"/>
  <c r="G2899" i="2" a="1"/>
  <c r="G2899" i="2" s="1"/>
  <c r="F2899" i="2" a="1"/>
  <c r="F2899" i="2" s="1"/>
  <c r="E2899" i="2"/>
  <c r="E2899" i="2" a="1"/>
  <c r="G2898" i="2"/>
  <c r="G2898" i="2" a="1"/>
  <c r="F2898" i="2"/>
  <c r="F2898" i="2" a="1"/>
  <c r="E2898" i="2"/>
  <c r="H2898" i="2" s="1"/>
  <c r="J2898" i="2" s="1" a="1"/>
  <c r="J2898" i="2" s="1"/>
  <c r="E2898" i="2" a="1"/>
  <c r="G2897" i="2" a="1"/>
  <c r="G2897" i="2" s="1"/>
  <c r="F2897" i="2"/>
  <c r="F2897" i="2" a="1"/>
  <c r="E2897" i="2" a="1"/>
  <c r="E2897" i="2" s="1"/>
  <c r="H2897" i="2" s="1"/>
  <c r="G2896" i="2"/>
  <c r="G2896" i="2" a="1"/>
  <c r="F2896" i="2"/>
  <c r="H2896" i="2" s="1"/>
  <c r="F2896" i="2" a="1"/>
  <c r="E2896" i="2"/>
  <c r="E2896" i="2" a="1"/>
  <c r="G2895" i="2" a="1"/>
  <c r="G2895" i="2" s="1"/>
  <c r="F2895" i="2" a="1"/>
  <c r="F2895" i="2" s="1"/>
  <c r="E2895" i="2"/>
  <c r="E2895" i="2" a="1"/>
  <c r="G2894" i="2"/>
  <c r="G2894" i="2" a="1"/>
  <c r="F2894" i="2"/>
  <c r="F2894" i="2" a="1"/>
  <c r="E2894" i="2"/>
  <c r="H2894" i="2" s="1"/>
  <c r="J2894" i="2" s="1" a="1"/>
  <c r="J2894" i="2" s="1"/>
  <c r="E2894" i="2" a="1"/>
  <c r="G2893" i="2" a="1"/>
  <c r="G2893" i="2" s="1"/>
  <c r="F2893" i="2"/>
  <c r="F2893" i="2" a="1"/>
  <c r="E2893" i="2" a="1"/>
  <c r="E2893" i="2" s="1"/>
  <c r="H2893" i="2" s="1"/>
  <c r="G2892" i="2"/>
  <c r="G2892" i="2" a="1"/>
  <c r="F2892" i="2" a="1"/>
  <c r="F2892" i="2" s="1"/>
  <c r="H2892" i="2" s="1"/>
  <c r="E2892" i="2"/>
  <c r="E2892" i="2" a="1"/>
  <c r="G2891" i="2" a="1"/>
  <c r="G2891" i="2" s="1"/>
  <c r="F2891" i="2" a="1"/>
  <c r="F2891" i="2" s="1"/>
  <c r="E2891" i="2"/>
  <c r="H2891" i="2" s="1"/>
  <c r="E2891" i="2" a="1"/>
  <c r="G2890" i="2" a="1"/>
  <c r="G2890" i="2" s="1"/>
  <c r="F2890" i="2"/>
  <c r="F2890" i="2" a="1"/>
  <c r="E2890" i="2" a="1"/>
  <c r="E2890" i="2" s="1"/>
  <c r="H2890" i="2" s="1"/>
  <c r="G2889" i="2" a="1"/>
  <c r="G2889" i="2" s="1"/>
  <c r="F2889" i="2"/>
  <c r="F2889" i="2" a="1"/>
  <c r="E2889" i="2" a="1"/>
  <c r="E2889" i="2" s="1"/>
  <c r="H2889" i="2" s="1"/>
  <c r="G2888" i="2"/>
  <c r="G2888" i="2" a="1"/>
  <c r="F2888" i="2" a="1"/>
  <c r="F2888" i="2" s="1"/>
  <c r="H2888" i="2" s="1"/>
  <c r="E2888" i="2"/>
  <c r="E2888" i="2" a="1"/>
  <c r="G2887" i="2" a="1"/>
  <c r="G2887" i="2" s="1"/>
  <c r="F2887" i="2" a="1"/>
  <c r="F2887" i="2" s="1"/>
  <c r="E2887" i="2"/>
  <c r="E2887" i="2" a="1"/>
  <c r="G2886" i="2" a="1"/>
  <c r="G2886" i="2" s="1"/>
  <c r="F2886" i="2"/>
  <c r="F2886" i="2" a="1"/>
  <c r="E2886" i="2" a="1"/>
  <c r="E2886" i="2" s="1"/>
  <c r="G2885" i="2" a="1"/>
  <c r="G2885" i="2" s="1"/>
  <c r="F2885" i="2"/>
  <c r="F2885" i="2" a="1"/>
  <c r="E2885" i="2" a="1"/>
  <c r="E2885" i="2" s="1"/>
  <c r="H2885" i="2" s="1"/>
  <c r="G2884" i="2"/>
  <c r="G2884" i="2" a="1"/>
  <c r="F2884" i="2" a="1"/>
  <c r="F2884" i="2" s="1"/>
  <c r="H2884" i="2" s="1"/>
  <c r="E2884" i="2"/>
  <c r="E2884" i="2" a="1"/>
  <c r="G2883" i="2" a="1"/>
  <c r="G2883" i="2" s="1"/>
  <c r="F2883" i="2" a="1"/>
  <c r="F2883" i="2" s="1"/>
  <c r="E2883" i="2"/>
  <c r="E2883" i="2" a="1"/>
  <c r="G2882" i="2" a="1"/>
  <c r="G2882" i="2" s="1"/>
  <c r="F2882" i="2"/>
  <c r="F2882" i="2" a="1"/>
  <c r="E2882" i="2" a="1"/>
  <c r="E2882" i="2" s="1"/>
  <c r="H2882" i="2" s="1"/>
  <c r="G2881" i="2" a="1"/>
  <c r="G2881" i="2" s="1"/>
  <c r="F2881" i="2"/>
  <c r="F2881" i="2" a="1"/>
  <c r="E2881" i="2" a="1"/>
  <c r="E2881" i="2" s="1"/>
  <c r="H2881" i="2" s="1"/>
  <c r="G2880" i="2"/>
  <c r="G2880" i="2" a="1"/>
  <c r="F2880" i="2" a="1"/>
  <c r="F2880" i="2" s="1"/>
  <c r="H2880" i="2" s="1"/>
  <c r="E2880" i="2"/>
  <c r="E2880" i="2" a="1"/>
  <c r="G2879" i="2" a="1"/>
  <c r="G2879" i="2" s="1"/>
  <c r="F2879" i="2" a="1"/>
  <c r="F2879" i="2" s="1"/>
  <c r="E2879" i="2"/>
  <c r="H2879" i="2" s="1"/>
  <c r="E2879" i="2" a="1"/>
  <c r="G2878" i="2" a="1"/>
  <c r="G2878" i="2" s="1"/>
  <c r="F2878" i="2"/>
  <c r="F2878" i="2" a="1"/>
  <c r="E2878" i="2" a="1"/>
  <c r="E2878" i="2" s="1"/>
  <c r="H2878" i="2" s="1"/>
  <c r="G2877" i="2" a="1"/>
  <c r="G2877" i="2" s="1"/>
  <c r="F2877" i="2"/>
  <c r="F2877" i="2" a="1"/>
  <c r="E2877" i="2" a="1"/>
  <c r="E2877" i="2" s="1"/>
  <c r="H2877" i="2" s="1"/>
  <c r="G2876" i="2"/>
  <c r="G2876" i="2" a="1"/>
  <c r="F2876" i="2" a="1"/>
  <c r="F2876" i="2" s="1"/>
  <c r="H2876" i="2" s="1"/>
  <c r="E2876" i="2"/>
  <c r="E2876" i="2" a="1"/>
  <c r="G2875" i="2" a="1"/>
  <c r="G2875" i="2" s="1"/>
  <c r="F2875" i="2" a="1"/>
  <c r="F2875" i="2" s="1"/>
  <c r="E2875" i="2"/>
  <c r="H2875" i="2" s="1"/>
  <c r="E2875" i="2" a="1"/>
  <c r="G2874" i="2" a="1"/>
  <c r="G2874" i="2" s="1"/>
  <c r="F2874" i="2"/>
  <c r="F2874" i="2" a="1"/>
  <c r="E2874" i="2" a="1"/>
  <c r="E2874" i="2" s="1"/>
  <c r="H2874" i="2" s="1"/>
  <c r="G2873" i="2" a="1"/>
  <c r="G2873" i="2" s="1"/>
  <c r="F2873" i="2"/>
  <c r="F2873" i="2" a="1"/>
  <c r="E2873" i="2" a="1"/>
  <c r="E2873" i="2" s="1"/>
  <c r="H2873" i="2" s="1"/>
  <c r="G2872" i="2"/>
  <c r="G2872" i="2" a="1"/>
  <c r="F2872" i="2" a="1"/>
  <c r="F2872" i="2" s="1"/>
  <c r="H2872" i="2" s="1"/>
  <c r="E2872" i="2"/>
  <c r="E2872" i="2" a="1"/>
  <c r="G2871" i="2" a="1"/>
  <c r="G2871" i="2" s="1"/>
  <c r="F2871" i="2" a="1"/>
  <c r="F2871" i="2" s="1"/>
  <c r="E2871" i="2"/>
  <c r="E2871" i="2" a="1"/>
  <c r="G2870" i="2" a="1"/>
  <c r="G2870" i="2" s="1"/>
  <c r="F2870" i="2"/>
  <c r="F2870" i="2" a="1"/>
  <c r="E2870" i="2" a="1"/>
  <c r="E2870" i="2" s="1"/>
  <c r="G2869" i="2" a="1"/>
  <c r="G2869" i="2" s="1"/>
  <c r="F2869" i="2"/>
  <c r="F2869" i="2" a="1"/>
  <c r="E2869" i="2" a="1"/>
  <c r="E2869" i="2" s="1"/>
  <c r="H2869" i="2" s="1"/>
  <c r="G2868" i="2"/>
  <c r="G2868" i="2" a="1"/>
  <c r="F2868" i="2" a="1"/>
  <c r="F2868" i="2" s="1"/>
  <c r="H2868" i="2" s="1"/>
  <c r="E2868" i="2"/>
  <c r="E2868" i="2" a="1"/>
  <c r="G2867" i="2" a="1"/>
  <c r="G2867" i="2" s="1"/>
  <c r="F2867" i="2" a="1"/>
  <c r="F2867" i="2" s="1"/>
  <c r="E2867" i="2"/>
  <c r="E2867" i="2" a="1"/>
  <c r="G2866" i="2" a="1"/>
  <c r="G2866" i="2" s="1"/>
  <c r="F2866" i="2"/>
  <c r="F2866" i="2" a="1"/>
  <c r="E2866" i="2" a="1"/>
  <c r="E2866" i="2" s="1"/>
  <c r="H2866" i="2" s="1"/>
  <c r="G2865" i="2" a="1"/>
  <c r="G2865" i="2" s="1"/>
  <c r="F2865" i="2"/>
  <c r="F2865" i="2" a="1"/>
  <c r="E2865" i="2" a="1"/>
  <c r="E2865" i="2" s="1"/>
  <c r="H2865" i="2" s="1"/>
  <c r="G2864" i="2"/>
  <c r="G2864" i="2" a="1"/>
  <c r="F2864" i="2" a="1"/>
  <c r="F2864" i="2" s="1"/>
  <c r="H2864" i="2" s="1"/>
  <c r="E2864" i="2"/>
  <c r="E2864" i="2" a="1"/>
  <c r="G2863" i="2" a="1"/>
  <c r="G2863" i="2" s="1"/>
  <c r="F2863" i="2" a="1"/>
  <c r="F2863" i="2" s="1"/>
  <c r="E2863" i="2"/>
  <c r="H2863" i="2" s="1"/>
  <c r="E2863" i="2" a="1"/>
  <c r="G2862" i="2" a="1"/>
  <c r="G2862" i="2" s="1"/>
  <c r="F2862" i="2"/>
  <c r="F2862" i="2" a="1"/>
  <c r="E2862" i="2" a="1"/>
  <c r="E2862" i="2" s="1"/>
  <c r="H2862" i="2" s="1"/>
  <c r="G2861" i="2" a="1"/>
  <c r="G2861" i="2" s="1"/>
  <c r="F2861" i="2"/>
  <c r="F2861" i="2" a="1"/>
  <c r="E2861" i="2" a="1"/>
  <c r="E2861" i="2" s="1"/>
  <c r="H2861" i="2" s="1"/>
  <c r="G2860" i="2"/>
  <c r="G2860" i="2" a="1"/>
  <c r="F2860" i="2" a="1"/>
  <c r="F2860" i="2" s="1"/>
  <c r="H2860" i="2" s="1"/>
  <c r="E2860" i="2"/>
  <c r="E2860" i="2" a="1"/>
  <c r="G2859" i="2" a="1"/>
  <c r="G2859" i="2" s="1"/>
  <c r="F2859" i="2" a="1"/>
  <c r="F2859" i="2" s="1"/>
  <c r="E2859" i="2"/>
  <c r="H2859" i="2" s="1"/>
  <c r="E2859" i="2" a="1"/>
  <c r="G2858" i="2" a="1"/>
  <c r="G2858" i="2" s="1"/>
  <c r="F2858" i="2"/>
  <c r="F2858" i="2" a="1"/>
  <c r="E2858" i="2" a="1"/>
  <c r="E2858" i="2" s="1"/>
  <c r="H2858" i="2" s="1"/>
  <c r="G2857" i="2" a="1"/>
  <c r="G2857" i="2" s="1"/>
  <c r="F2857" i="2"/>
  <c r="F2857" i="2" a="1"/>
  <c r="E2857" i="2" a="1"/>
  <c r="E2857" i="2" s="1"/>
  <c r="H2857" i="2" s="1"/>
  <c r="G2856" i="2"/>
  <c r="G2856" i="2" a="1"/>
  <c r="F2856" i="2" a="1"/>
  <c r="F2856" i="2" s="1"/>
  <c r="H2856" i="2" s="1"/>
  <c r="E2856" i="2"/>
  <c r="E2856" i="2" a="1"/>
  <c r="G2855" i="2" a="1"/>
  <c r="G2855" i="2" s="1"/>
  <c r="F2855" i="2" a="1"/>
  <c r="F2855" i="2" s="1"/>
  <c r="E2855" i="2"/>
  <c r="E2855" i="2" a="1"/>
  <c r="G2854" i="2" a="1"/>
  <c r="G2854" i="2" s="1"/>
  <c r="F2854" i="2"/>
  <c r="F2854" i="2" a="1"/>
  <c r="E2854" i="2" a="1"/>
  <c r="E2854" i="2" s="1"/>
  <c r="G2853" i="2" a="1"/>
  <c r="G2853" i="2" s="1"/>
  <c r="F2853" i="2"/>
  <c r="F2853" i="2" a="1"/>
  <c r="E2853" i="2" a="1"/>
  <c r="E2853" i="2" s="1"/>
  <c r="H2853" i="2" s="1"/>
  <c r="G2852" i="2"/>
  <c r="G2852" i="2" a="1"/>
  <c r="F2852" i="2" a="1"/>
  <c r="F2852" i="2" s="1"/>
  <c r="H2852" i="2" s="1"/>
  <c r="E2852" i="2"/>
  <c r="E2852" i="2" a="1"/>
  <c r="G2851" i="2" a="1"/>
  <c r="G2851" i="2" s="1"/>
  <c r="F2851" i="2" a="1"/>
  <c r="F2851" i="2" s="1"/>
  <c r="E2851" i="2"/>
  <c r="E2851" i="2" a="1"/>
  <c r="G2850" i="2" a="1"/>
  <c r="G2850" i="2" s="1"/>
  <c r="F2850" i="2"/>
  <c r="F2850" i="2" a="1"/>
  <c r="E2850" i="2" a="1"/>
  <c r="E2850" i="2" s="1"/>
  <c r="H2850" i="2" s="1"/>
  <c r="G2849" i="2" a="1"/>
  <c r="G2849" i="2" s="1"/>
  <c r="F2849" i="2"/>
  <c r="F2849" i="2" a="1"/>
  <c r="E2849" i="2" a="1"/>
  <c r="E2849" i="2" s="1"/>
  <c r="H2849" i="2" s="1"/>
  <c r="G2848" i="2"/>
  <c r="G2848" i="2" a="1"/>
  <c r="F2848" i="2" a="1"/>
  <c r="F2848" i="2" s="1"/>
  <c r="H2848" i="2" s="1"/>
  <c r="E2848" i="2"/>
  <c r="E2848" i="2" a="1"/>
  <c r="G2847" i="2" a="1"/>
  <c r="G2847" i="2" s="1"/>
  <c r="F2847" i="2" a="1"/>
  <c r="F2847" i="2" s="1"/>
  <c r="E2847" i="2" a="1"/>
  <c r="E2847" i="2" s="1"/>
  <c r="H2847" i="2" s="1"/>
  <c r="G2846" i="2" a="1"/>
  <c r="G2846" i="2" s="1"/>
  <c r="F2846" i="2"/>
  <c r="F2846" i="2" a="1"/>
  <c r="E2846" i="2" a="1"/>
  <c r="E2846" i="2" s="1"/>
  <c r="H2846" i="2" s="1"/>
  <c r="G2845" i="2" a="1"/>
  <c r="G2845" i="2" s="1"/>
  <c r="F2845" i="2" a="1"/>
  <c r="F2845" i="2" s="1"/>
  <c r="E2845" i="2" a="1"/>
  <c r="E2845" i="2" s="1"/>
  <c r="G2844" i="2"/>
  <c r="G2844" i="2" a="1"/>
  <c r="F2844" i="2" a="1"/>
  <c r="F2844" i="2" s="1"/>
  <c r="H2844" i="2" s="1"/>
  <c r="E2844" i="2"/>
  <c r="E2844" i="2" a="1"/>
  <c r="G2843" i="2" a="1"/>
  <c r="G2843" i="2" s="1"/>
  <c r="F2843" i="2" a="1"/>
  <c r="F2843" i="2" s="1"/>
  <c r="E2843" i="2" a="1"/>
  <c r="E2843" i="2" s="1"/>
  <c r="G2842" i="2" a="1"/>
  <c r="G2842" i="2" s="1"/>
  <c r="F2842" i="2"/>
  <c r="F2842" i="2" a="1"/>
  <c r="E2842" i="2" a="1"/>
  <c r="E2842" i="2" s="1"/>
  <c r="G2841" i="2" a="1"/>
  <c r="G2841" i="2" s="1"/>
  <c r="F2841" i="2" a="1"/>
  <c r="F2841" i="2" s="1"/>
  <c r="E2841" i="2" a="1"/>
  <c r="E2841" i="2" s="1"/>
  <c r="G2840" i="2"/>
  <c r="G2840" i="2" a="1"/>
  <c r="F2840" i="2" a="1"/>
  <c r="F2840" i="2" s="1"/>
  <c r="H2840" i="2" s="1"/>
  <c r="E2840" i="2"/>
  <c r="E2840" i="2" a="1"/>
  <c r="G2839" i="2" a="1"/>
  <c r="G2839" i="2" s="1"/>
  <c r="F2839" i="2" a="1"/>
  <c r="F2839" i="2" s="1"/>
  <c r="E2839" i="2" a="1"/>
  <c r="E2839" i="2" s="1"/>
  <c r="G2838" i="2" a="1"/>
  <c r="G2838" i="2" s="1"/>
  <c r="F2838" i="2"/>
  <c r="F2838" i="2" a="1"/>
  <c r="E2838" i="2" a="1"/>
  <c r="E2838" i="2" s="1"/>
  <c r="H2838" i="2" s="1"/>
  <c r="G2837" i="2" a="1"/>
  <c r="G2837" i="2" s="1"/>
  <c r="F2837" i="2" a="1"/>
  <c r="F2837" i="2" s="1"/>
  <c r="E2837" i="2" a="1"/>
  <c r="E2837" i="2" s="1"/>
  <c r="G2836" i="2"/>
  <c r="G2836" i="2" a="1"/>
  <c r="F2836" i="2" a="1"/>
  <c r="F2836" i="2" s="1"/>
  <c r="H2836" i="2" s="1"/>
  <c r="E2836" i="2"/>
  <c r="E2836" i="2" a="1"/>
  <c r="G2835" i="2" a="1"/>
  <c r="G2835" i="2" s="1"/>
  <c r="F2835" i="2" a="1"/>
  <c r="F2835" i="2" s="1"/>
  <c r="E2835" i="2" a="1"/>
  <c r="E2835" i="2" s="1"/>
  <c r="H2835" i="2" s="1"/>
  <c r="G2834" i="2" a="1"/>
  <c r="G2834" i="2" s="1"/>
  <c r="F2834" i="2"/>
  <c r="F2834" i="2" a="1"/>
  <c r="E2834" i="2" a="1"/>
  <c r="E2834" i="2" s="1"/>
  <c r="H2834" i="2" s="1"/>
  <c r="G2833" i="2" a="1"/>
  <c r="G2833" i="2" s="1"/>
  <c r="F2833" i="2"/>
  <c r="F2833" i="2" a="1"/>
  <c r="E2833" i="2" a="1"/>
  <c r="E2833" i="2" s="1"/>
  <c r="H2833" i="2" s="1"/>
  <c r="G2832" i="2"/>
  <c r="G2832" i="2" a="1"/>
  <c r="F2832" i="2" a="1"/>
  <c r="F2832" i="2" s="1"/>
  <c r="H2832" i="2" s="1"/>
  <c r="E2832" i="2"/>
  <c r="E2832" i="2" a="1"/>
  <c r="G2831" i="2"/>
  <c r="G2831" i="2" a="1"/>
  <c r="F2831" i="2" a="1"/>
  <c r="F2831" i="2" s="1"/>
  <c r="E2831" i="2"/>
  <c r="H2831" i="2" s="1"/>
  <c r="I2831" i="2" s="1" a="1"/>
  <c r="I2831" i="2" s="1"/>
  <c r="E2831" i="2" a="1"/>
  <c r="G2830" i="2" a="1"/>
  <c r="G2830" i="2" s="1"/>
  <c r="F2830" i="2"/>
  <c r="F2830" i="2" a="1"/>
  <c r="E2830" i="2" a="1"/>
  <c r="E2830" i="2" s="1"/>
  <c r="H2830" i="2" s="1"/>
  <c r="G2829" i="2" a="1"/>
  <c r="G2829" i="2" s="1"/>
  <c r="F2829" i="2"/>
  <c r="F2829" i="2" a="1"/>
  <c r="E2829" i="2" a="1"/>
  <c r="E2829" i="2" s="1"/>
  <c r="G2828" i="2"/>
  <c r="G2828" i="2" a="1"/>
  <c r="F2828" i="2" a="1"/>
  <c r="F2828" i="2" s="1"/>
  <c r="H2828" i="2" s="1"/>
  <c r="E2828" i="2"/>
  <c r="E2828" i="2" a="1"/>
  <c r="G2827" i="2"/>
  <c r="G2827" i="2" a="1"/>
  <c r="F2827" i="2" a="1"/>
  <c r="F2827" i="2" s="1"/>
  <c r="E2827" i="2"/>
  <c r="E2827" i="2" a="1"/>
  <c r="G2826" i="2" a="1"/>
  <c r="G2826" i="2" s="1"/>
  <c r="F2826" i="2"/>
  <c r="F2826" i="2" a="1"/>
  <c r="E2826" i="2" a="1"/>
  <c r="E2826" i="2" s="1"/>
  <c r="H2826" i="2" s="1"/>
  <c r="G2825" i="2" a="1"/>
  <c r="G2825" i="2" s="1"/>
  <c r="F2825" i="2"/>
  <c r="F2825" i="2" a="1"/>
  <c r="E2825" i="2" a="1"/>
  <c r="E2825" i="2" s="1"/>
  <c r="H2824" i="2"/>
  <c r="G2824" i="2"/>
  <c r="G2824" i="2" a="1"/>
  <c r="F2824" i="2" a="1"/>
  <c r="F2824" i="2" s="1"/>
  <c r="E2824" i="2"/>
  <c r="E2824" i="2" a="1"/>
  <c r="G2823" i="2"/>
  <c r="G2823" i="2" a="1"/>
  <c r="F2823" i="2" a="1"/>
  <c r="F2823" i="2" s="1"/>
  <c r="E2823" i="2"/>
  <c r="E2823" i="2" a="1"/>
  <c r="G2822" i="2" a="1"/>
  <c r="G2822" i="2" s="1"/>
  <c r="F2822" i="2"/>
  <c r="F2822" i="2" a="1"/>
  <c r="E2822" i="2" a="1"/>
  <c r="E2822" i="2" s="1"/>
  <c r="H2822" i="2" s="1"/>
  <c r="G2821" i="2" a="1"/>
  <c r="G2821" i="2" s="1"/>
  <c r="F2821" i="2"/>
  <c r="F2821" i="2" a="1"/>
  <c r="E2821" i="2" a="1"/>
  <c r="E2821" i="2" s="1"/>
  <c r="H2821" i="2" s="1"/>
  <c r="J2821" i="2" s="1" a="1"/>
  <c r="J2821" i="2" s="1"/>
  <c r="G2820" i="2"/>
  <c r="G2820" i="2" a="1"/>
  <c r="F2820" i="2" a="1"/>
  <c r="F2820" i="2" s="1"/>
  <c r="H2820" i="2" s="1"/>
  <c r="E2820" i="2"/>
  <c r="E2820" i="2" a="1"/>
  <c r="G2819" i="2"/>
  <c r="G2819" i="2" a="1"/>
  <c r="F2819" i="2" a="1"/>
  <c r="F2819" i="2" s="1"/>
  <c r="E2819" i="2"/>
  <c r="E2819" i="2" a="1"/>
  <c r="G2818" i="2" a="1"/>
  <c r="G2818" i="2" s="1"/>
  <c r="F2818" i="2"/>
  <c r="F2818" i="2" a="1"/>
  <c r="E2818" i="2" a="1"/>
  <c r="E2818" i="2" s="1"/>
  <c r="G2817" i="2" a="1"/>
  <c r="G2817" i="2" s="1"/>
  <c r="F2817" i="2"/>
  <c r="F2817" i="2" a="1"/>
  <c r="E2817" i="2" a="1"/>
  <c r="E2817" i="2" s="1"/>
  <c r="H2817" i="2" s="1"/>
  <c r="J2817" i="2" s="1" a="1"/>
  <c r="J2817" i="2" s="1"/>
  <c r="G2816" i="2"/>
  <c r="G2816" i="2" a="1"/>
  <c r="F2816" i="2" a="1"/>
  <c r="F2816" i="2" s="1"/>
  <c r="H2816" i="2" s="1"/>
  <c r="E2816" i="2"/>
  <c r="E2816" i="2" a="1"/>
  <c r="G2815" i="2"/>
  <c r="G2815" i="2" a="1"/>
  <c r="F2815" i="2" a="1"/>
  <c r="F2815" i="2" s="1"/>
  <c r="E2815" i="2"/>
  <c r="H2815" i="2" s="1"/>
  <c r="I2815" i="2" s="1" a="1"/>
  <c r="I2815" i="2" s="1"/>
  <c r="E2815" i="2" a="1"/>
  <c r="G2814" i="2" a="1"/>
  <c r="G2814" i="2" s="1"/>
  <c r="F2814" i="2"/>
  <c r="F2814" i="2" a="1"/>
  <c r="E2814" i="2" a="1"/>
  <c r="E2814" i="2" s="1"/>
  <c r="H2814" i="2" s="1"/>
  <c r="G2813" i="2" a="1"/>
  <c r="G2813" i="2" s="1"/>
  <c r="F2813" i="2"/>
  <c r="F2813" i="2" a="1"/>
  <c r="E2813" i="2" a="1"/>
  <c r="E2813" i="2" s="1"/>
  <c r="G2812" i="2"/>
  <c r="G2812" i="2" a="1"/>
  <c r="F2812" i="2" a="1"/>
  <c r="F2812" i="2" s="1"/>
  <c r="H2812" i="2" s="1"/>
  <c r="E2812" i="2"/>
  <c r="E2812" i="2" a="1"/>
  <c r="G2811" i="2"/>
  <c r="G2811" i="2" a="1"/>
  <c r="F2811" i="2" a="1"/>
  <c r="F2811" i="2" s="1"/>
  <c r="E2811" i="2"/>
  <c r="E2811" i="2" a="1"/>
  <c r="G2810" i="2" a="1"/>
  <c r="G2810" i="2" s="1"/>
  <c r="F2810" i="2"/>
  <c r="F2810" i="2" a="1"/>
  <c r="E2810" i="2" a="1"/>
  <c r="E2810" i="2" s="1"/>
  <c r="H2810" i="2" s="1"/>
  <c r="G2809" i="2" a="1"/>
  <c r="G2809" i="2" s="1"/>
  <c r="F2809" i="2"/>
  <c r="F2809" i="2" a="1"/>
  <c r="E2809" i="2" a="1"/>
  <c r="E2809" i="2" s="1"/>
  <c r="H2808" i="2"/>
  <c r="G2808" i="2"/>
  <c r="G2808" i="2" a="1"/>
  <c r="F2808" i="2" a="1"/>
  <c r="F2808" i="2" s="1"/>
  <c r="E2808" i="2"/>
  <c r="E2808" i="2" a="1"/>
  <c r="G2807" i="2"/>
  <c r="G2807" i="2" a="1"/>
  <c r="F2807" i="2" a="1"/>
  <c r="F2807" i="2" s="1"/>
  <c r="E2807" i="2"/>
  <c r="E2807" i="2" a="1"/>
  <c r="G2806" i="2" a="1"/>
  <c r="G2806" i="2" s="1"/>
  <c r="F2806" i="2"/>
  <c r="F2806" i="2" a="1"/>
  <c r="E2806" i="2" a="1"/>
  <c r="E2806" i="2" s="1"/>
  <c r="H2806" i="2" s="1"/>
  <c r="G2805" i="2" a="1"/>
  <c r="G2805" i="2" s="1"/>
  <c r="F2805" i="2"/>
  <c r="F2805" i="2" a="1"/>
  <c r="E2805" i="2" a="1"/>
  <c r="E2805" i="2" s="1"/>
  <c r="H2805" i="2" s="1"/>
  <c r="J2805" i="2" s="1" a="1"/>
  <c r="J2805" i="2" s="1"/>
  <c r="G2804" i="2"/>
  <c r="G2804" i="2" a="1"/>
  <c r="F2804" i="2" a="1"/>
  <c r="F2804" i="2" s="1"/>
  <c r="H2804" i="2" s="1"/>
  <c r="E2804" i="2"/>
  <c r="E2804" i="2" a="1"/>
  <c r="G2803" i="2"/>
  <c r="G2803" i="2" a="1"/>
  <c r="F2803" i="2" a="1"/>
  <c r="F2803" i="2" s="1"/>
  <c r="E2803" i="2"/>
  <c r="E2803" i="2" a="1"/>
  <c r="G2802" i="2" a="1"/>
  <c r="G2802" i="2" s="1"/>
  <c r="F2802" i="2"/>
  <c r="F2802" i="2" a="1"/>
  <c r="E2802" i="2" a="1"/>
  <c r="E2802" i="2" s="1"/>
  <c r="G2801" i="2" a="1"/>
  <c r="G2801" i="2" s="1"/>
  <c r="F2801" i="2"/>
  <c r="F2801" i="2" a="1"/>
  <c r="E2801" i="2" a="1"/>
  <c r="E2801" i="2" s="1"/>
  <c r="H2801" i="2" s="1"/>
  <c r="J2801" i="2" s="1" a="1"/>
  <c r="J2801" i="2" s="1"/>
  <c r="G2800" i="2"/>
  <c r="G2800" i="2" a="1"/>
  <c r="F2800" i="2" a="1"/>
  <c r="F2800" i="2" s="1"/>
  <c r="H2800" i="2" s="1"/>
  <c r="E2800" i="2"/>
  <c r="E2800" i="2" a="1"/>
  <c r="G2799" i="2"/>
  <c r="G2799" i="2" a="1"/>
  <c r="F2799" i="2" a="1"/>
  <c r="F2799" i="2" s="1"/>
  <c r="E2799" i="2"/>
  <c r="H2799" i="2" s="1"/>
  <c r="I2799" i="2" s="1" a="1"/>
  <c r="I2799" i="2" s="1"/>
  <c r="E2799" i="2" a="1"/>
  <c r="G2798" i="2" a="1"/>
  <c r="G2798" i="2" s="1"/>
  <c r="F2798" i="2"/>
  <c r="F2798" i="2" a="1"/>
  <c r="E2798" i="2" a="1"/>
  <c r="E2798" i="2" s="1"/>
  <c r="H2798" i="2" s="1"/>
  <c r="G2797" i="2" a="1"/>
  <c r="G2797" i="2" s="1"/>
  <c r="F2797" i="2"/>
  <c r="F2797" i="2" a="1"/>
  <c r="E2797" i="2" a="1"/>
  <c r="E2797" i="2" s="1"/>
  <c r="G2796" i="2"/>
  <c r="G2796" i="2" a="1"/>
  <c r="F2796" i="2" a="1"/>
  <c r="F2796" i="2" s="1"/>
  <c r="H2796" i="2" s="1"/>
  <c r="E2796" i="2"/>
  <c r="E2796" i="2" a="1"/>
  <c r="G2795" i="2"/>
  <c r="G2795" i="2" a="1"/>
  <c r="F2795" i="2" a="1"/>
  <c r="F2795" i="2" s="1"/>
  <c r="E2795" i="2"/>
  <c r="E2795" i="2" a="1"/>
  <c r="G2794" i="2" a="1"/>
  <c r="G2794" i="2" s="1"/>
  <c r="F2794" i="2"/>
  <c r="F2794" i="2" a="1"/>
  <c r="E2794" i="2" a="1"/>
  <c r="E2794" i="2" s="1"/>
  <c r="H2794" i="2" s="1"/>
  <c r="G2793" i="2" a="1"/>
  <c r="G2793" i="2" s="1"/>
  <c r="F2793" i="2"/>
  <c r="F2793" i="2" a="1"/>
  <c r="E2793" i="2" a="1"/>
  <c r="E2793" i="2" s="1"/>
  <c r="H2792" i="2"/>
  <c r="G2792" i="2"/>
  <c r="G2792" i="2" a="1"/>
  <c r="F2792" i="2" a="1"/>
  <c r="F2792" i="2" s="1"/>
  <c r="E2792" i="2"/>
  <c r="E2792" i="2" a="1"/>
  <c r="G2791" i="2"/>
  <c r="G2791" i="2" a="1"/>
  <c r="F2791" i="2" a="1"/>
  <c r="F2791" i="2" s="1"/>
  <c r="E2791" i="2"/>
  <c r="E2791" i="2" a="1"/>
  <c r="G2790" i="2" a="1"/>
  <c r="G2790" i="2" s="1"/>
  <c r="F2790" i="2"/>
  <c r="F2790" i="2" a="1"/>
  <c r="E2790" i="2" a="1"/>
  <c r="E2790" i="2" s="1"/>
  <c r="H2790" i="2" s="1"/>
  <c r="G2789" i="2" a="1"/>
  <c r="G2789" i="2" s="1"/>
  <c r="F2789" i="2"/>
  <c r="F2789" i="2" a="1"/>
  <c r="E2789" i="2" a="1"/>
  <c r="E2789" i="2" s="1"/>
  <c r="H2789" i="2" s="1"/>
  <c r="J2789" i="2" s="1" a="1"/>
  <c r="J2789" i="2" s="1"/>
  <c r="G2788" i="2"/>
  <c r="G2788" i="2" a="1"/>
  <c r="F2788" i="2" a="1"/>
  <c r="F2788" i="2" s="1"/>
  <c r="H2788" i="2" s="1"/>
  <c r="E2788" i="2"/>
  <c r="E2788" i="2" a="1"/>
  <c r="G2787" i="2"/>
  <c r="G2787" i="2" a="1"/>
  <c r="F2787" i="2" a="1"/>
  <c r="F2787" i="2" s="1"/>
  <c r="E2787" i="2"/>
  <c r="E2787" i="2" a="1"/>
  <c r="G2786" i="2" a="1"/>
  <c r="G2786" i="2" s="1"/>
  <c r="F2786" i="2"/>
  <c r="F2786" i="2" a="1"/>
  <c r="E2786" i="2" a="1"/>
  <c r="E2786" i="2" s="1"/>
  <c r="G2785" i="2" a="1"/>
  <c r="G2785" i="2" s="1"/>
  <c r="F2785" i="2"/>
  <c r="F2785" i="2" a="1"/>
  <c r="E2785" i="2" a="1"/>
  <c r="E2785" i="2" s="1"/>
  <c r="H2785" i="2" s="1"/>
  <c r="J2785" i="2" s="1" a="1"/>
  <c r="J2785" i="2" s="1"/>
  <c r="G2784" i="2"/>
  <c r="G2784" i="2" a="1"/>
  <c r="F2784" i="2" a="1"/>
  <c r="F2784" i="2" s="1"/>
  <c r="H2784" i="2" s="1"/>
  <c r="E2784" i="2"/>
  <c r="E2784" i="2" a="1"/>
  <c r="G2783" i="2"/>
  <c r="G2783" i="2" a="1"/>
  <c r="F2783" i="2" a="1"/>
  <c r="F2783" i="2" s="1"/>
  <c r="E2783" i="2"/>
  <c r="H2783" i="2" s="1"/>
  <c r="I2783" i="2" s="1" a="1"/>
  <c r="I2783" i="2" s="1"/>
  <c r="E2783" i="2" a="1"/>
  <c r="G2782" i="2" a="1"/>
  <c r="G2782" i="2" s="1"/>
  <c r="F2782" i="2"/>
  <c r="F2782" i="2" a="1"/>
  <c r="E2782" i="2" a="1"/>
  <c r="E2782" i="2" s="1"/>
  <c r="H2782" i="2" s="1"/>
  <c r="G2781" i="2" a="1"/>
  <c r="G2781" i="2" s="1"/>
  <c r="F2781" i="2"/>
  <c r="F2781" i="2" a="1"/>
  <c r="E2781" i="2" a="1"/>
  <c r="E2781" i="2" s="1"/>
  <c r="G2780" i="2"/>
  <c r="G2780" i="2" a="1"/>
  <c r="F2780" i="2" a="1"/>
  <c r="F2780" i="2" s="1"/>
  <c r="H2780" i="2" s="1"/>
  <c r="E2780" i="2"/>
  <c r="E2780" i="2" a="1"/>
  <c r="G2779" i="2"/>
  <c r="G2779" i="2" a="1"/>
  <c r="F2779" i="2" a="1"/>
  <c r="F2779" i="2" s="1"/>
  <c r="E2779" i="2"/>
  <c r="E2779" i="2" a="1"/>
  <c r="G2778" i="2" a="1"/>
  <c r="G2778" i="2" s="1"/>
  <c r="F2778" i="2"/>
  <c r="F2778" i="2" a="1"/>
  <c r="E2778" i="2" a="1"/>
  <c r="E2778" i="2" s="1"/>
  <c r="H2778" i="2" s="1"/>
  <c r="G2777" i="2" a="1"/>
  <c r="G2777" i="2" s="1"/>
  <c r="F2777" i="2"/>
  <c r="F2777" i="2" a="1"/>
  <c r="E2777" i="2" a="1"/>
  <c r="E2777" i="2" s="1"/>
  <c r="H2776" i="2"/>
  <c r="G2776" i="2"/>
  <c r="G2776" i="2" a="1"/>
  <c r="F2776" i="2" a="1"/>
  <c r="F2776" i="2" s="1"/>
  <c r="E2776" i="2"/>
  <c r="E2776" i="2" a="1"/>
  <c r="G2775" i="2"/>
  <c r="G2775" i="2" a="1"/>
  <c r="F2775" i="2" a="1"/>
  <c r="F2775" i="2" s="1"/>
  <c r="E2775" i="2"/>
  <c r="E2775" i="2" a="1"/>
  <c r="G2774" i="2" a="1"/>
  <c r="G2774" i="2" s="1"/>
  <c r="F2774" i="2"/>
  <c r="F2774" i="2" a="1"/>
  <c r="E2774" i="2" a="1"/>
  <c r="E2774" i="2" s="1"/>
  <c r="H2774" i="2" s="1"/>
  <c r="G2773" i="2" a="1"/>
  <c r="G2773" i="2" s="1"/>
  <c r="F2773" i="2"/>
  <c r="F2773" i="2" a="1"/>
  <c r="E2773" i="2" a="1"/>
  <c r="E2773" i="2" s="1"/>
  <c r="H2773" i="2" s="1"/>
  <c r="J2773" i="2" s="1" a="1"/>
  <c r="J2773" i="2" s="1"/>
  <c r="G2772" i="2"/>
  <c r="G2772" i="2" a="1"/>
  <c r="F2772" i="2" a="1"/>
  <c r="F2772" i="2" s="1"/>
  <c r="H2772" i="2" s="1"/>
  <c r="E2772" i="2"/>
  <c r="E2772" i="2" a="1"/>
  <c r="G2771" i="2"/>
  <c r="G2771" i="2" a="1"/>
  <c r="F2771" i="2" a="1"/>
  <c r="F2771" i="2" s="1"/>
  <c r="E2771" i="2"/>
  <c r="E2771" i="2" a="1"/>
  <c r="G2770" i="2" a="1"/>
  <c r="G2770" i="2" s="1"/>
  <c r="F2770" i="2"/>
  <c r="F2770" i="2" a="1"/>
  <c r="E2770" i="2" a="1"/>
  <c r="E2770" i="2" s="1"/>
  <c r="G2769" i="2" a="1"/>
  <c r="G2769" i="2" s="1"/>
  <c r="F2769" i="2"/>
  <c r="F2769" i="2" a="1"/>
  <c r="E2769" i="2" a="1"/>
  <c r="E2769" i="2" s="1"/>
  <c r="H2769" i="2" s="1"/>
  <c r="J2769" i="2" s="1" a="1"/>
  <c r="J2769" i="2" s="1"/>
  <c r="G2768" i="2"/>
  <c r="G2768" i="2" a="1"/>
  <c r="F2768" i="2" a="1"/>
  <c r="F2768" i="2" s="1"/>
  <c r="H2768" i="2" s="1"/>
  <c r="E2768" i="2"/>
  <c r="E2768" i="2" a="1"/>
  <c r="G2767" i="2"/>
  <c r="G2767" i="2" a="1"/>
  <c r="F2767" i="2" a="1"/>
  <c r="F2767" i="2" s="1"/>
  <c r="E2767" i="2"/>
  <c r="H2767" i="2" s="1"/>
  <c r="I2767" i="2" s="1" a="1"/>
  <c r="I2767" i="2" s="1"/>
  <c r="E2767" i="2" a="1"/>
  <c r="G2766" i="2" a="1"/>
  <c r="G2766" i="2" s="1"/>
  <c r="F2766" i="2"/>
  <c r="F2766" i="2" a="1"/>
  <c r="E2766" i="2" a="1"/>
  <c r="E2766" i="2" s="1"/>
  <c r="H2766" i="2" s="1"/>
  <c r="G2765" i="2"/>
  <c r="G2765" i="2" a="1"/>
  <c r="F2765" i="2"/>
  <c r="F2765" i="2" a="1"/>
  <c r="E2765" i="2" a="1"/>
  <c r="E2765" i="2" s="1"/>
  <c r="H2765" i="2" s="1"/>
  <c r="J2765" i="2" s="1" a="1"/>
  <c r="J2765" i="2" s="1"/>
  <c r="G2764" i="2"/>
  <c r="G2764" i="2" a="1"/>
  <c r="F2764" i="2" a="1"/>
  <c r="F2764" i="2" s="1"/>
  <c r="H2764" i="2" s="1"/>
  <c r="E2764" i="2"/>
  <c r="E2764" i="2" a="1"/>
  <c r="G2763" i="2"/>
  <c r="G2763" i="2" a="1"/>
  <c r="F2763" i="2" a="1"/>
  <c r="F2763" i="2" s="1"/>
  <c r="E2763" i="2"/>
  <c r="H2763" i="2" s="1"/>
  <c r="I2763" i="2" s="1" a="1"/>
  <c r="I2763" i="2" s="1"/>
  <c r="E2763" i="2" a="1"/>
  <c r="G2762" i="2" a="1"/>
  <c r="G2762" i="2" s="1"/>
  <c r="F2762" i="2"/>
  <c r="F2762" i="2" a="1"/>
  <c r="E2762" i="2" a="1"/>
  <c r="E2762" i="2" s="1"/>
  <c r="H2762" i="2" s="1"/>
  <c r="G2761" i="2"/>
  <c r="G2761" i="2" a="1"/>
  <c r="F2761" i="2"/>
  <c r="F2761" i="2" a="1"/>
  <c r="E2761" i="2" a="1"/>
  <c r="E2761" i="2" s="1"/>
  <c r="H2761" i="2" s="1"/>
  <c r="J2761" i="2" s="1" a="1"/>
  <c r="J2761" i="2" s="1"/>
  <c r="G2760" i="2"/>
  <c r="G2760" i="2" a="1"/>
  <c r="F2760" i="2" a="1"/>
  <c r="F2760" i="2" s="1"/>
  <c r="H2760" i="2" s="1"/>
  <c r="E2760" i="2"/>
  <c r="E2760" i="2" a="1"/>
  <c r="J2759" i="2" a="1"/>
  <c r="J2759" i="2" s="1"/>
  <c r="G2759" i="2"/>
  <c r="G2759" i="2" a="1"/>
  <c r="F2759" i="2"/>
  <c r="F2759" i="2" a="1"/>
  <c r="E2759" i="2"/>
  <c r="H2759" i="2" s="1"/>
  <c r="I2759" i="2" s="1" a="1"/>
  <c r="I2759" i="2" s="1"/>
  <c r="E2759" i="2" a="1"/>
  <c r="G2758" i="2" a="1"/>
  <c r="G2758" i="2" s="1"/>
  <c r="F2758" i="2"/>
  <c r="F2758" i="2" a="1"/>
  <c r="E2758" i="2" a="1"/>
  <c r="E2758" i="2" s="1"/>
  <c r="G2757" i="2" a="1"/>
  <c r="G2757" i="2" s="1"/>
  <c r="F2757" i="2"/>
  <c r="F2757" i="2" a="1"/>
  <c r="E2757" i="2" a="1"/>
  <c r="E2757" i="2" s="1"/>
  <c r="H2757" i="2" s="1"/>
  <c r="J2757" i="2" s="1" a="1"/>
  <c r="J2757" i="2" s="1"/>
  <c r="G2756" i="2"/>
  <c r="G2756" i="2" a="1"/>
  <c r="F2756" i="2" a="1"/>
  <c r="F2756" i="2" s="1"/>
  <c r="H2756" i="2" s="1"/>
  <c r="E2756" i="2"/>
  <c r="E2756" i="2" a="1"/>
  <c r="G2755" i="2"/>
  <c r="G2755" i="2" a="1"/>
  <c r="F2755" i="2" a="1"/>
  <c r="F2755" i="2" s="1"/>
  <c r="E2755" i="2"/>
  <c r="H2755" i="2" s="1"/>
  <c r="I2755" i="2" s="1" a="1"/>
  <c r="I2755" i="2" s="1"/>
  <c r="E2755" i="2" a="1"/>
  <c r="G2754" i="2" a="1"/>
  <c r="G2754" i="2" s="1"/>
  <c r="F2754" i="2"/>
  <c r="F2754" i="2" a="1"/>
  <c r="E2754" i="2" a="1"/>
  <c r="E2754" i="2" s="1"/>
  <c r="G2753" i="2" a="1"/>
  <c r="G2753" i="2" s="1"/>
  <c r="F2753" i="2"/>
  <c r="F2753" i="2" a="1"/>
  <c r="E2753" i="2" a="1"/>
  <c r="E2753" i="2" s="1"/>
  <c r="H2753" i="2" s="1"/>
  <c r="G2752" i="2"/>
  <c r="G2752" i="2" a="1"/>
  <c r="F2752" i="2" a="1"/>
  <c r="F2752" i="2" s="1"/>
  <c r="E2752" i="2"/>
  <c r="H2752" i="2" s="1"/>
  <c r="E2752" i="2" a="1"/>
  <c r="G2751" i="2"/>
  <c r="G2751" i="2" a="1"/>
  <c r="F2751" i="2" a="1"/>
  <c r="F2751" i="2" s="1"/>
  <c r="E2751" i="2"/>
  <c r="H2751" i="2" s="1"/>
  <c r="I2751" i="2" s="1" a="1"/>
  <c r="I2751" i="2" s="1"/>
  <c r="E2751" i="2" a="1"/>
  <c r="G2750" i="2" a="1"/>
  <c r="G2750" i="2" s="1"/>
  <c r="F2750" i="2"/>
  <c r="F2750" i="2" a="1"/>
  <c r="E2750" i="2" a="1"/>
  <c r="E2750" i="2" s="1"/>
  <c r="G2749" i="2" a="1"/>
  <c r="G2749" i="2" s="1"/>
  <c r="F2749" i="2"/>
  <c r="F2749" i="2" a="1"/>
  <c r="E2749" i="2" a="1"/>
  <c r="E2749" i="2" s="1"/>
  <c r="H2749" i="2" s="1"/>
  <c r="G2748" i="2"/>
  <c r="G2748" i="2" a="1"/>
  <c r="F2748" i="2" a="1"/>
  <c r="F2748" i="2" s="1"/>
  <c r="E2748" i="2"/>
  <c r="H2748" i="2" s="1"/>
  <c r="E2748" i="2" a="1"/>
  <c r="G2747" i="2"/>
  <c r="G2747" i="2" a="1"/>
  <c r="F2747" i="2" a="1"/>
  <c r="F2747" i="2" s="1"/>
  <c r="E2747" i="2"/>
  <c r="H2747" i="2" s="1"/>
  <c r="I2747" i="2" s="1" a="1"/>
  <c r="I2747" i="2" s="1"/>
  <c r="E2747" i="2" a="1"/>
  <c r="G2746" i="2" a="1"/>
  <c r="G2746" i="2" s="1"/>
  <c r="F2746" i="2"/>
  <c r="F2746" i="2" a="1"/>
  <c r="E2746" i="2" a="1"/>
  <c r="E2746" i="2" s="1"/>
  <c r="G2745" i="2" a="1"/>
  <c r="G2745" i="2" s="1"/>
  <c r="F2745" i="2"/>
  <c r="F2745" i="2" a="1"/>
  <c r="E2745" i="2" a="1"/>
  <c r="E2745" i="2" s="1"/>
  <c r="H2745" i="2" s="1"/>
  <c r="G2744" i="2"/>
  <c r="G2744" i="2" a="1"/>
  <c r="F2744" i="2" a="1"/>
  <c r="F2744" i="2" s="1"/>
  <c r="E2744" i="2"/>
  <c r="H2744" i="2" s="1"/>
  <c r="E2744" i="2" a="1"/>
  <c r="G2743" i="2"/>
  <c r="G2743" i="2" a="1"/>
  <c r="F2743" i="2" a="1"/>
  <c r="F2743" i="2" s="1"/>
  <c r="E2743" i="2"/>
  <c r="H2743" i="2" s="1"/>
  <c r="I2743" i="2" s="1" a="1"/>
  <c r="I2743" i="2" s="1"/>
  <c r="E2743" i="2" a="1"/>
  <c r="G2742" i="2" a="1"/>
  <c r="G2742" i="2" s="1"/>
  <c r="F2742" i="2"/>
  <c r="F2742" i="2" a="1"/>
  <c r="E2742" i="2" a="1"/>
  <c r="E2742" i="2" s="1"/>
  <c r="G2741" i="2"/>
  <c r="G2741" i="2" a="1"/>
  <c r="F2741" i="2"/>
  <c r="H2741" i="2" s="1"/>
  <c r="F2741" i="2" a="1"/>
  <c r="E2741" i="2" a="1"/>
  <c r="E2741" i="2" s="1"/>
  <c r="G2740" i="2"/>
  <c r="G2740" i="2" a="1"/>
  <c r="F2740" i="2" a="1"/>
  <c r="F2740" i="2" s="1"/>
  <c r="E2740" i="2"/>
  <c r="H2740" i="2" s="1"/>
  <c r="E2740" i="2" a="1"/>
  <c r="J2739" i="2" a="1"/>
  <c r="J2739" i="2" s="1"/>
  <c r="I2739" i="2"/>
  <c r="G2739" i="2"/>
  <c r="G2739" i="2" a="1"/>
  <c r="F2739" i="2"/>
  <c r="F2739" i="2" a="1"/>
  <c r="E2739" i="2"/>
  <c r="H2739" i="2" s="1"/>
  <c r="I2739" i="2" s="1" a="1"/>
  <c r="E2739" i="2" a="1"/>
  <c r="G2738" i="2" a="1"/>
  <c r="G2738" i="2" s="1"/>
  <c r="F2738" i="2"/>
  <c r="F2738" i="2" a="1"/>
  <c r="E2738" i="2" a="1"/>
  <c r="E2738" i="2" s="1"/>
  <c r="H2738" i="2" s="1"/>
  <c r="J2738" i="2" s="1" a="1"/>
  <c r="J2738" i="2" s="1"/>
  <c r="G2737" i="2"/>
  <c r="G2737" i="2" a="1"/>
  <c r="F2737" i="2" a="1"/>
  <c r="F2737" i="2" s="1"/>
  <c r="H2737" i="2" s="1"/>
  <c r="E2737" i="2" a="1"/>
  <c r="E2737" i="2" s="1"/>
  <c r="G2736" i="2"/>
  <c r="G2736" i="2" a="1"/>
  <c r="F2736" i="2" a="1"/>
  <c r="F2736" i="2" s="1"/>
  <c r="E2736" i="2"/>
  <c r="H2736" i="2" s="1"/>
  <c r="E2736" i="2" a="1"/>
  <c r="G2735" i="2"/>
  <c r="G2735" i="2" a="1"/>
  <c r="F2735" i="2" a="1"/>
  <c r="F2735" i="2" s="1"/>
  <c r="E2735" i="2" a="1"/>
  <c r="E2735" i="2" s="1"/>
  <c r="H2735" i="2" s="1"/>
  <c r="G2734" i="2" a="1"/>
  <c r="G2734" i="2" s="1"/>
  <c r="F2734" i="2"/>
  <c r="F2734" i="2" a="1"/>
  <c r="E2734" i="2"/>
  <c r="E2734" i="2" a="1"/>
  <c r="G2733" i="2"/>
  <c r="G2733" i="2" a="1"/>
  <c r="F2733" i="2" a="1"/>
  <c r="F2733" i="2" s="1"/>
  <c r="H2733" i="2" s="1"/>
  <c r="E2733" i="2"/>
  <c r="E2733" i="2" a="1"/>
  <c r="G2732" i="2"/>
  <c r="G2732" i="2" a="1"/>
  <c r="F2732" i="2"/>
  <c r="F2732" i="2" a="1"/>
  <c r="E2732" i="2"/>
  <c r="H2732" i="2" s="1"/>
  <c r="E2732" i="2" a="1"/>
  <c r="G2731" i="2" a="1"/>
  <c r="G2731" i="2" s="1"/>
  <c r="F2731" i="2"/>
  <c r="F2731" i="2" a="1"/>
  <c r="E2731" i="2" a="1"/>
  <c r="E2731" i="2" s="1"/>
  <c r="H2731" i="2" s="1"/>
  <c r="G2730" i="2"/>
  <c r="G2730" i="2" a="1"/>
  <c r="F2730" i="2"/>
  <c r="H2730" i="2" s="1"/>
  <c r="F2730" i="2" a="1"/>
  <c r="E2730" i="2"/>
  <c r="E2730" i="2" a="1"/>
  <c r="G2729" i="2"/>
  <c r="G2729" i="2" a="1"/>
  <c r="F2729" i="2" a="1"/>
  <c r="F2729" i="2" s="1"/>
  <c r="H2729" i="2" s="1"/>
  <c r="E2729" i="2"/>
  <c r="E2729" i="2" a="1"/>
  <c r="G2728" i="2"/>
  <c r="G2728" i="2" a="1"/>
  <c r="F2728" i="2"/>
  <c r="F2728" i="2" a="1"/>
  <c r="E2728" i="2"/>
  <c r="H2728" i="2" s="1"/>
  <c r="E2728" i="2" a="1"/>
  <c r="G2727" i="2" a="1"/>
  <c r="G2727" i="2" s="1"/>
  <c r="F2727" i="2"/>
  <c r="F2727" i="2" a="1"/>
  <c r="E2727" i="2" a="1"/>
  <c r="E2727" i="2" s="1"/>
  <c r="H2727" i="2" s="1"/>
  <c r="G2726" i="2"/>
  <c r="G2726" i="2" a="1"/>
  <c r="F2726" i="2"/>
  <c r="H2726" i="2" s="1"/>
  <c r="F2726" i="2" a="1"/>
  <c r="E2726" i="2"/>
  <c r="E2726" i="2" a="1"/>
  <c r="G2725" i="2"/>
  <c r="G2725" i="2" a="1"/>
  <c r="F2725" i="2" a="1"/>
  <c r="F2725" i="2" s="1"/>
  <c r="H2725" i="2" s="1"/>
  <c r="E2725" i="2"/>
  <c r="E2725" i="2" a="1"/>
  <c r="G2724" i="2"/>
  <c r="G2724" i="2" a="1"/>
  <c r="F2724" i="2"/>
  <c r="F2724" i="2" a="1"/>
  <c r="E2724" i="2"/>
  <c r="H2724" i="2" s="1"/>
  <c r="E2724" i="2" a="1"/>
  <c r="G2723" i="2" a="1"/>
  <c r="G2723" i="2" s="1"/>
  <c r="F2723" i="2"/>
  <c r="F2723" i="2" a="1"/>
  <c r="E2723" i="2" a="1"/>
  <c r="E2723" i="2" s="1"/>
  <c r="G2722" i="2"/>
  <c r="G2722" i="2" a="1"/>
  <c r="F2722" i="2"/>
  <c r="H2722" i="2" s="1"/>
  <c r="F2722" i="2" a="1"/>
  <c r="E2722" i="2"/>
  <c r="E2722" i="2" a="1"/>
  <c r="G2721" i="2"/>
  <c r="G2721" i="2" a="1"/>
  <c r="F2721" i="2" a="1"/>
  <c r="F2721" i="2" s="1"/>
  <c r="H2721" i="2" s="1"/>
  <c r="E2721" i="2"/>
  <c r="E2721" i="2" a="1"/>
  <c r="G2720" i="2"/>
  <c r="G2720" i="2" a="1"/>
  <c r="F2720" i="2"/>
  <c r="F2720" i="2" a="1"/>
  <c r="E2720" i="2"/>
  <c r="H2720" i="2" s="1"/>
  <c r="E2720" i="2" a="1"/>
  <c r="G2719" i="2" a="1"/>
  <c r="G2719" i="2" s="1"/>
  <c r="F2719" i="2"/>
  <c r="F2719" i="2" a="1"/>
  <c r="E2719" i="2" a="1"/>
  <c r="E2719" i="2" s="1"/>
  <c r="H2719" i="2" s="1"/>
  <c r="G2718" i="2"/>
  <c r="G2718" i="2" a="1"/>
  <c r="F2718" i="2"/>
  <c r="H2718" i="2" s="1"/>
  <c r="F2718" i="2" a="1"/>
  <c r="E2718" i="2"/>
  <c r="E2718" i="2" a="1"/>
  <c r="G2717" i="2"/>
  <c r="G2717" i="2" a="1"/>
  <c r="F2717" i="2" a="1"/>
  <c r="F2717" i="2" s="1"/>
  <c r="H2717" i="2" s="1"/>
  <c r="E2717" i="2"/>
  <c r="E2717" i="2" a="1"/>
  <c r="G2716" i="2"/>
  <c r="G2716" i="2" a="1"/>
  <c r="F2716" i="2"/>
  <c r="F2716" i="2" a="1"/>
  <c r="E2716" i="2"/>
  <c r="H2716" i="2" s="1"/>
  <c r="E2716" i="2" a="1"/>
  <c r="G2715" i="2" a="1"/>
  <c r="G2715" i="2" s="1"/>
  <c r="F2715" i="2"/>
  <c r="F2715" i="2" a="1"/>
  <c r="E2715" i="2" a="1"/>
  <c r="E2715" i="2" s="1"/>
  <c r="H2715" i="2" s="1"/>
  <c r="G2714" i="2"/>
  <c r="G2714" i="2" a="1"/>
  <c r="F2714" i="2"/>
  <c r="H2714" i="2" s="1"/>
  <c r="F2714" i="2" a="1"/>
  <c r="E2714" i="2"/>
  <c r="E2714" i="2" a="1"/>
  <c r="G2713" i="2"/>
  <c r="G2713" i="2" a="1"/>
  <c r="F2713" i="2" a="1"/>
  <c r="F2713" i="2" s="1"/>
  <c r="H2713" i="2" s="1"/>
  <c r="E2713" i="2"/>
  <c r="E2713" i="2" a="1"/>
  <c r="G2712" i="2"/>
  <c r="G2712" i="2" a="1"/>
  <c r="F2712" i="2"/>
  <c r="F2712" i="2" a="1"/>
  <c r="E2712" i="2"/>
  <c r="H2712" i="2" s="1"/>
  <c r="E2712" i="2" a="1"/>
  <c r="G2711" i="2" a="1"/>
  <c r="G2711" i="2" s="1"/>
  <c r="F2711" i="2"/>
  <c r="F2711" i="2" a="1"/>
  <c r="E2711" i="2" a="1"/>
  <c r="E2711" i="2" s="1"/>
  <c r="H2711" i="2" s="1"/>
  <c r="G2710" i="2"/>
  <c r="G2710" i="2" a="1"/>
  <c r="F2710" i="2"/>
  <c r="H2710" i="2" s="1"/>
  <c r="F2710" i="2" a="1"/>
  <c r="E2710" i="2"/>
  <c r="E2710" i="2" a="1"/>
  <c r="G2709" i="2"/>
  <c r="G2709" i="2" a="1"/>
  <c r="F2709" i="2" a="1"/>
  <c r="F2709" i="2" s="1"/>
  <c r="H2709" i="2" s="1"/>
  <c r="E2709" i="2"/>
  <c r="E2709" i="2" a="1"/>
  <c r="G2708" i="2"/>
  <c r="G2708" i="2" a="1"/>
  <c r="F2708" i="2"/>
  <c r="F2708" i="2" a="1"/>
  <c r="E2708" i="2"/>
  <c r="H2708" i="2" s="1"/>
  <c r="E2708" i="2" a="1"/>
  <c r="G2707" i="2" a="1"/>
  <c r="G2707" i="2" s="1"/>
  <c r="F2707" i="2"/>
  <c r="F2707" i="2" a="1"/>
  <c r="E2707" i="2" a="1"/>
  <c r="E2707" i="2" s="1"/>
  <c r="H2707" i="2" s="1"/>
  <c r="G2706" i="2"/>
  <c r="G2706" i="2" a="1"/>
  <c r="F2706" i="2"/>
  <c r="H2706" i="2" s="1"/>
  <c r="F2706" i="2" a="1"/>
  <c r="E2706" i="2"/>
  <c r="E2706" i="2" a="1"/>
  <c r="G2705" i="2"/>
  <c r="G2705" i="2" a="1"/>
  <c r="F2705" i="2" a="1"/>
  <c r="F2705" i="2" s="1"/>
  <c r="H2705" i="2" s="1"/>
  <c r="E2705" i="2"/>
  <c r="E2705" i="2" a="1"/>
  <c r="G2704" i="2"/>
  <c r="G2704" i="2" a="1"/>
  <c r="F2704" i="2"/>
  <c r="F2704" i="2" a="1"/>
  <c r="E2704" i="2"/>
  <c r="H2704" i="2" s="1"/>
  <c r="E2704" i="2" a="1"/>
  <c r="G2703" i="2" a="1"/>
  <c r="G2703" i="2" s="1"/>
  <c r="F2703" i="2"/>
  <c r="F2703" i="2" a="1"/>
  <c r="E2703" i="2" a="1"/>
  <c r="E2703" i="2" s="1"/>
  <c r="H2703" i="2" s="1"/>
  <c r="G2702" i="2"/>
  <c r="G2702" i="2" a="1"/>
  <c r="F2702" i="2"/>
  <c r="H2702" i="2" s="1"/>
  <c r="F2702" i="2" a="1"/>
  <c r="E2702" i="2"/>
  <c r="E2702" i="2" a="1"/>
  <c r="G2701" i="2"/>
  <c r="G2701" i="2" a="1"/>
  <c r="F2701" i="2" a="1"/>
  <c r="F2701" i="2" s="1"/>
  <c r="H2701" i="2" s="1"/>
  <c r="E2701" i="2"/>
  <c r="E2701" i="2" a="1"/>
  <c r="G2700" i="2"/>
  <c r="G2700" i="2" a="1"/>
  <c r="F2700" i="2"/>
  <c r="F2700" i="2" a="1"/>
  <c r="E2700" i="2"/>
  <c r="H2700" i="2" s="1"/>
  <c r="E2700" i="2" a="1"/>
  <c r="G2699" i="2" a="1"/>
  <c r="G2699" i="2" s="1"/>
  <c r="F2699" i="2"/>
  <c r="F2699" i="2" a="1"/>
  <c r="E2699" i="2" a="1"/>
  <c r="E2699" i="2" s="1"/>
  <c r="H2699" i="2" s="1"/>
  <c r="G2698" i="2"/>
  <c r="G2698" i="2" a="1"/>
  <c r="F2698" i="2"/>
  <c r="H2698" i="2" s="1"/>
  <c r="F2698" i="2" a="1"/>
  <c r="E2698" i="2"/>
  <c r="E2698" i="2" a="1"/>
  <c r="G2697" i="2"/>
  <c r="G2697" i="2" a="1"/>
  <c r="F2697" i="2" a="1"/>
  <c r="F2697" i="2" s="1"/>
  <c r="H2697" i="2" s="1"/>
  <c r="E2697" i="2"/>
  <c r="E2697" i="2" a="1"/>
  <c r="G2696" i="2"/>
  <c r="G2696" i="2" a="1"/>
  <c r="F2696" i="2"/>
  <c r="F2696" i="2" a="1"/>
  <c r="E2696" i="2"/>
  <c r="H2696" i="2" s="1"/>
  <c r="E2696" i="2" a="1"/>
  <c r="G2695" i="2" a="1"/>
  <c r="G2695" i="2" s="1"/>
  <c r="F2695" i="2"/>
  <c r="F2695" i="2" a="1"/>
  <c r="E2695" i="2" a="1"/>
  <c r="E2695" i="2" s="1"/>
  <c r="H2695" i="2" s="1"/>
  <c r="G2694" i="2"/>
  <c r="G2694" i="2" a="1"/>
  <c r="F2694" i="2"/>
  <c r="H2694" i="2" s="1"/>
  <c r="F2694" i="2" a="1"/>
  <c r="E2694" i="2"/>
  <c r="E2694" i="2" a="1"/>
  <c r="G2693" i="2"/>
  <c r="G2693" i="2" a="1"/>
  <c r="F2693" i="2" a="1"/>
  <c r="F2693" i="2" s="1"/>
  <c r="H2693" i="2" s="1"/>
  <c r="E2693" i="2"/>
  <c r="E2693" i="2" a="1"/>
  <c r="G2692" i="2"/>
  <c r="G2692" i="2" a="1"/>
  <c r="F2692" i="2"/>
  <c r="F2692" i="2" a="1"/>
  <c r="E2692" i="2"/>
  <c r="H2692" i="2" s="1"/>
  <c r="E2692" i="2" a="1"/>
  <c r="G2691" i="2" a="1"/>
  <c r="G2691" i="2" s="1"/>
  <c r="F2691" i="2"/>
  <c r="F2691" i="2" a="1"/>
  <c r="E2691" i="2" a="1"/>
  <c r="E2691" i="2" s="1"/>
  <c r="H2691" i="2" s="1"/>
  <c r="G2690" i="2"/>
  <c r="G2690" i="2" a="1"/>
  <c r="F2690" i="2"/>
  <c r="F2690" i="2" a="1"/>
  <c r="E2690" i="2" a="1"/>
  <c r="E2690" i="2" s="1"/>
  <c r="H2690" i="2" s="1"/>
  <c r="G2689" i="2"/>
  <c r="G2689" i="2" a="1"/>
  <c r="F2689" i="2" a="1"/>
  <c r="F2689" i="2" s="1"/>
  <c r="H2689" i="2" s="1"/>
  <c r="E2689" i="2"/>
  <c r="E2689" i="2" a="1"/>
  <c r="G2688" i="2"/>
  <c r="G2688" i="2" a="1"/>
  <c r="F2688" i="2"/>
  <c r="F2688" i="2" a="1"/>
  <c r="E2688" i="2"/>
  <c r="H2688" i="2" s="1"/>
  <c r="E2688" i="2" a="1"/>
  <c r="G2687" i="2" a="1"/>
  <c r="G2687" i="2" s="1"/>
  <c r="F2687" i="2"/>
  <c r="F2687" i="2" a="1"/>
  <c r="E2687" i="2" a="1"/>
  <c r="E2687" i="2" s="1"/>
  <c r="H2687" i="2" s="1"/>
  <c r="G2686" i="2"/>
  <c r="G2686" i="2" a="1"/>
  <c r="F2686" i="2"/>
  <c r="F2686" i="2" a="1"/>
  <c r="E2686" i="2" a="1"/>
  <c r="E2686" i="2" s="1"/>
  <c r="H2686" i="2" s="1"/>
  <c r="G2685" i="2"/>
  <c r="G2685" i="2" a="1"/>
  <c r="F2685" i="2" a="1"/>
  <c r="F2685" i="2" s="1"/>
  <c r="H2685" i="2" s="1"/>
  <c r="E2685" i="2"/>
  <c r="E2685" i="2" a="1"/>
  <c r="G2684" i="2"/>
  <c r="G2684" i="2" a="1"/>
  <c r="F2684" i="2"/>
  <c r="F2684" i="2" a="1"/>
  <c r="E2684" i="2"/>
  <c r="H2684" i="2" s="1"/>
  <c r="E2684" i="2" a="1"/>
  <c r="G2683" i="2" a="1"/>
  <c r="G2683" i="2" s="1"/>
  <c r="F2683" i="2"/>
  <c r="F2683" i="2" a="1"/>
  <c r="E2683" i="2" a="1"/>
  <c r="E2683" i="2" s="1"/>
  <c r="H2683" i="2" s="1"/>
  <c r="G2682" i="2"/>
  <c r="G2682" i="2" a="1"/>
  <c r="F2682" i="2"/>
  <c r="F2682" i="2" a="1"/>
  <c r="E2682" i="2" a="1"/>
  <c r="E2682" i="2" s="1"/>
  <c r="H2682" i="2" s="1"/>
  <c r="G2681" i="2"/>
  <c r="G2681" i="2" a="1"/>
  <c r="F2681" i="2" a="1"/>
  <c r="F2681" i="2" s="1"/>
  <c r="H2681" i="2" s="1"/>
  <c r="E2681" i="2"/>
  <c r="E2681" i="2" a="1"/>
  <c r="G2680" i="2"/>
  <c r="G2680" i="2" a="1"/>
  <c r="F2680" i="2"/>
  <c r="F2680" i="2" a="1"/>
  <c r="E2680" i="2"/>
  <c r="H2680" i="2" s="1"/>
  <c r="E2680" i="2" a="1"/>
  <c r="G2679" i="2" a="1"/>
  <c r="G2679" i="2" s="1"/>
  <c r="F2679" i="2"/>
  <c r="F2679" i="2" a="1"/>
  <c r="E2679" i="2" a="1"/>
  <c r="E2679" i="2" s="1"/>
  <c r="H2679" i="2" s="1"/>
  <c r="G2678" i="2"/>
  <c r="G2678" i="2" a="1"/>
  <c r="F2678" i="2"/>
  <c r="F2678" i="2" a="1"/>
  <c r="E2678" i="2" a="1"/>
  <c r="E2678" i="2" s="1"/>
  <c r="H2678" i="2" s="1"/>
  <c r="G2677" i="2"/>
  <c r="G2677" i="2" a="1"/>
  <c r="F2677" i="2" a="1"/>
  <c r="F2677" i="2" s="1"/>
  <c r="H2677" i="2" s="1"/>
  <c r="E2677" i="2"/>
  <c r="E2677" i="2" a="1"/>
  <c r="G2676" i="2"/>
  <c r="G2676" i="2" a="1"/>
  <c r="F2676" i="2"/>
  <c r="F2676" i="2" a="1"/>
  <c r="E2676" i="2"/>
  <c r="H2676" i="2" s="1"/>
  <c r="E2676" i="2" a="1"/>
  <c r="G2675" i="2" a="1"/>
  <c r="G2675" i="2" s="1"/>
  <c r="F2675" i="2"/>
  <c r="F2675" i="2" a="1"/>
  <c r="E2675" i="2" a="1"/>
  <c r="E2675" i="2" s="1"/>
  <c r="H2675" i="2" s="1"/>
  <c r="G2674" i="2"/>
  <c r="G2674" i="2" a="1"/>
  <c r="F2674" i="2"/>
  <c r="F2674" i="2" a="1"/>
  <c r="E2674" i="2" a="1"/>
  <c r="E2674" i="2" s="1"/>
  <c r="H2674" i="2" s="1"/>
  <c r="G2673" i="2"/>
  <c r="G2673" i="2" a="1"/>
  <c r="F2673" i="2" a="1"/>
  <c r="F2673" i="2" s="1"/>
  <c r="H2673" i="2" s="1"/>
  <c r="E2673" i="2"/>
  <c r="E2673" i="2" a="1"/>
  <c r="G2672" i="2"/>
  <c r="G2672" i="2" a="1"/>
  <c r="F2672" i="2"/>
  <c r="F2672" i="2" a="1"/>
  <c r="E2672" i="2"/>
  <c r="H2672" i="2" s="1"/>
  <c r="E2672" i="2" a="1"/>
  <c r="G2671" i="2" a="1"/>
  <c r="G2671" i="2" s="1"/>
  <c r="F2671" i="2"/>
  <c r="F2671" i="2" a="1"/>
  <c r="E2671" i="2" a="1"/>
  <c r="E2671" i="2" s="1"/>
  <c r="H2671" i="2" s="1"/>
  <c r="G2670" i="2"/>
  <c r="G2670" i="2" a="1"/>
  <c r="F2670" i="2"/>
  <c r="F2670" i="2" a="1"/>
  <c r="E2670" i="2" a="1"/>
  <c r="E2670" i="2" s="1"/>
  <c r="H2670" i="2" s="1"/>
  <c r="G2669" i="2"/>
  <c r="G2669" i="2" a="1"/>
  <c r="F2669" i="2" a="1"/>
  <c r="F2669" i="2" s="1"/>
  <c r="H2669" i="2" s="1"/>
  <c r="E2669" i="2"/>
  <c r="E2669" i="2" a="1"/>
  <c r="G2668" i="2"/>
  <c r="G2668" i="2" a="1"/>
  <c r="F2668" i="2"/>
  <c r="F2668" i="2" a="1"/>
  <c r="E2668" i="2"/>
  <c r="H2668" i="2" s="1"/>
  <c r="E2668" i="2" a="1"/>
  <c r="G2667" i="2" a="1"/>
  <c r="G2667" i="2" s="1"/>
  <c r="F2667" i="2"/>
  <c r="F2667" i="2" a="1"/>
  <c r="E2667" i="2" a="1"/>
  <c r="E2667" i="2" s="1"/>
  <c r="H2667" i="2" s="1"/>
  <c r="G2666" i="2"/>
  <c r="G2666" i="2" a="1"/>
  <c r="F2666" i="2"/>
  <c r="F2666" i="2" a="1"/>
  <c r="E2666" i="2" a="1"/>
  <c r="E2666" i="2" s="1"/>
  <c r="H2666" i="2" s="1"/>
  <c r="G2665" i="2"/>
  <c r="G2665" i="2" a="1"/>
  <c r="F2665" i="2" a="1"/>
  <c r="F2665" i="2" s="1"/>
  <c r="H2665" i="2" s="1"/>
  <c r="E2665" i="2"/>
  <c r="E2665" i="2" a="1"/>
  <c r="G2664" i="2"/>
  <c r="G2664" i="2" a="1"/>
  <c r="F2664" i="2"/>
  <c r="F2664" i="2" a="1"/>
  <c r="E2664" i="2"/>
  <c r="H2664" i="2" s="1"/>
  <c r="E2664" i="2" a="1"/>
  <c r="G2663" i="2" a="1"/>
  <c r="G2663" i="2" s="1"/>
  <c r="F2663" i="2"/>
  <c r="F2663" i="2" a="1"/>
  <c r="E2663" i="2" a="1"/>
  <c r="E2663" i="2" s="1"/>
  <c r="H2663" i="2" s="1"/>
  <c r="G2662" i="2"/>
  <c r="G2662" i="2" a="1"/>
  <c r="F2662" i="2"/>
  <c r="F2662" i="2" a="1"/>
  <c r="E2662" i="2" a="1"/>
  <c r="E2662" i="2" s="1"/>
  <c r="H2662" i="2" s="1"/>
  <c r="G2661" i="2"/>
  <c r="G2661" i="2" a="1"/>
  <c r="F2661" i="2" a="1"/>
  <c r="F2661" i="2" s="1"/>
  <c r="H2661" i="2" s="1"/>
  <c r="E2661" i="2"/>
  <c r="E2661" i="2" a="1"/>
  <c r="G2660" i="2"/>
  <c r="G2660" i="2" a="1"/>
  <c r="F2660" i="2"/>
  <c r="F2660" i="2" a="1"/>
  <c r="E2660" i="2"/>
  <c r="H2660" i="2" s="1"/>
  <c r="E2660" i="2" a="1"/>
  <c r="G2659" i="2" a="1"/>
  <c r="G2659" i="2" s="1"/>
  <c r="F2659" i="2"/>
  <c r="F2659" i="2" a="1"/>
  <c r="E2659" i="2" a="1"/>
  <c r="E2659" i="2" s="1"/>
  <c r="H2659" i="2" s="1"/>
  <c r="G2658" i="2"/>
  <c r="G2658" i="2" a="1"/>
  <c r="F2658" i="2"/>
  <c r="F2658" i="2" a="1"/>
  <c r="E2658" i="2" a="1"/>
  <c r="E2658" i="2" s="1"/>
  <c r="H2658" i="2" s="1"/>
  <c r="G2657" i="2"/>
  <c r="G2657" i="2" a="1"/>
  <c r="F2657" i="2" a="1"/>
  <c r="F2657" i="2" s="1"/>
  <c r="H2657" i="2" s="1"/>
  <c r="E2657" i="2"/>
  <c r="E2657" i="2" a="1"/>
  <c r="G2656" i="2"/>
  <c r="G2656" i="2" a="1"/>
  <c r="F2656" i="2" a="1"/>
  <c r="F2656" i="2" s="1"/>
  <c r="E2656" i="2"/>
  <c r="E2656" i="2" a="1"/>
  <c r="G2655" i="2" a="1"/>
  <c r="G2655" i="2" s="1"/>
  <c r="F2655" i="2"/>
  <c r="F2655" i="2" a="1"/>
  <c r="E2655" i="2" a="1"/>
  <c r="E2655" i="2" s="1"/>
  <c r="G2654" i="2" a="1"/>
  <c r="G2654" i="2" s="1"/>
  <c r="F2654" i="2"/>
  <c r="F2654" i="2" a="1"/>
  <c r="E2654" i="2" a="1"/>
  <c r="E2654" i="2" s="1"/>
  <c r="G2653" i="2"/>
  <c r="G2653" i="2" a="1"/>
  <c r="F2653" i="2" a="1"/>
  <c r="F2653" i="2" s="1"/>
  <c r="H2653" i="2" s="1"/>
  <c r="E2653" i="2"/>
  <c r="E2653" i="2" a="1"/>
  <c r="G2652" i="2"/>
  <c r="G2652" i="2" a="1"/>
  <c r="F2652" i="2" a="1"/>
  <c r="F2652" i="2" s="1"/>
  <c r="E2652" i="2"/>
  <c r="H2652" i="2" s="1"/>
  <c r="E2652" i="2" a="1"/>
  <c r="G2651" i="2" a="1"/>
  <c r="G2651" i="2" s="1"/>
  <c r="F2651" i="2"/>
  <c r="F2651" i="2" a="1"/>
  <c r="E2651" i="2" a="1"/>
  <c r="E2651" i="2" s="1"/>
  <c r="H2651" i="2" s="1"/>
  <c r="G2650" i="2" a="1"/>
  <c r="G2650" i="2" s="1"/>
  <c r="F2650" i="2"/>
  <c r="F2650" i="2" a="1"/>
  <c r="E2650" i="2" a="1"/>
  <c r="E2650" i="2" s="1"/>
  <c r="H2650" i="2" s="1"/>
  <c r="G2649" i="2"/>
  <c r="G2649" i="2" a="1"/>
  <c r="F2649" i="2" a="1"/>
  <c r="F2649" i="2" s="1"/>
  <c r="H2649" i="2" s="1"/>
  <c r="E2649" i="2"/>
  <c r="E2649" i="2" a="1"/>
  <c r="G2648" i="2"/>
  <c r="G2648" i="2" a="1"/>
  <c r="F2648" i="2" a="1"/>
  <c r="F2648" i="2" s="1"/>
  <c r="E2648" i="2"/>
  <c r="E2648" i="2" a="1"/>
  <c r="G2647" i="2" a="1"/>
  <c r="G2647" i="2" s="1"/>
  <c r="F2647" i="2"/>
  <c r="F2647" i="2" a="1"/>
  <c r="E2647" i="2" a="1"/>
  <c r="E2647" i="2" s="1"/>
  <c r="G2646" i="2" a="1"/>
  <c r="G2646" i="2" s="1"/>
  <c r="F2646" i="2"/>
  <c r="F2646" i="2" a="1"/>
  <c r="E2646" i="2" a="1"/>
  <c r="E2646" i="2" s="1"/>
  <c r="G2645" i="2"/>
  <c r="G2645" i="2" a="1"/>
  <c r="F2645" i="2" a="1"/>
  <c r="F2645" i="2" s="1"/>
  <c r="H2645" i="2" s="1"/>
  <c r="E2645" i="2"/>
  <c r="E2645" i="2" a="1"/>
  <c r="G2644" i="2"/>
  <c r="G2644" i="2" a="1"/>
  <c r="F2644" i="2" a="1"/>
  <c r="F2644" i="2" s="1"/>
  <c r="E2644" i="2"/>
  <c r="H2644" i="2" s="1"/>
  <c r="E2644" i="2" a="1"/>
  <c r="G2643" i="2" a="1"/>
  <c r="G2643" i="2" s="1"/>
  <c r="F2643" i="2"/>
  <c r="F2643" i="2" a="1"/>
  <c r="E2643" i="2" a="1"/>
  <c r="E2643" i="2" s="1"/>
  <c r="H2643" i="2" s="1"/>
  <c r="G2642" i="2" a="1"/>
  <c r="G2642" i="2" s="1"/>
  <c r="F2642" i="2"/>
  <c r="F2642" i="2" a="1"/>
  <c r="E2642" i="2" a="1"/>
  <c r="E2642" i="2" s="1"/>
  <c r="H2642" i="2" s="1"/>
  <c r="G2641" i="2"/>
  <c r="G2641" i="2" a="1"/>
  <c r="F2641" i="2" a="1"/>
  <c r="F2641" i="2" s="1"/>
  <c r="H2641" i="2" s="1"/>
  <c r="E2641" i="2"/>
  <c r="E2641" i="2" a="1"/>
  <c r="G2640" i="2"/>
  <c r="G2640" i="2" a="1"/>
  <c r="F2640" i="2" a="1"/>
  <c r="F2640" i="2" s="1"/>
  <c r="E2640" i="2"/>
  <c r="E2640" i="2" a="1"/>
  <c r="G2639" i="2" a="1"/>
  <c r="G2639" i="2" s="1"/>
  <c r="F2639" i="2"/>
  <c r="F2639" i="2" a="1"/>
  <c r="E2639" i="2" a="1"/>
  <c r="E2639" i="2" s="1"/>
  <c r="G2638" i="2" a="1"/>
  <c r="G2638" i="2" s="1"/>
  <c r="F2638" i="2"/>
  <c r="F2638" i="2" a="1"/>
  <c r="E2638" i="2" a="1"/>
  <c r="E2638" i="2" s="1"/>
  <c r="G2637" i="2"/>
  <c r="G2637" i="2" a="1"/>
  <c r="F2637" i="2" a="1"/>
  <c r="F2637" i="2" s="1"/>
  <c r="H2637" i="2" s="1"/>
  <c r="E2637" i="2"/>
  <c r="E2637" i="2" a="1"/>
  <c r="G2636" i="2"/>
  <c r="G2636" i="2" a="1"/>
  <c r="F2636" i="2" a="1"/>
  <c r="F2636" i="2" s="1"/>
  <c r="E2636" i="2"/>
  <c r="H2636" i="2" s="1"/>
  <c r="E2636" i="2" a="1"/>
  <c r="G2635" i="2" a="1"/>
  <c r="G2635" i="2" s="1"/>
  <c r="F2635" i="2"/>
  <c r="F2635" i="2" a="1"/>
  <c r="E2635" i="2" a="1"/>
  <c r="E2635" i="2" s="1"/>
  <c r="H2635" i="2" s="1"/>
  <c r="G2634" i="2" a="1"/>
  <c r="G2634" i="2" s="1"/>
  <c r="F2634" i="2"/>
  <c r="F2634" i="2" a="1"/>
  <c r="E2634" i="2" a="1"/>
  <c r="E2634" i="2" s="1"/>
  <c r="H2634" i="2" s="1"/>
  <c r="G2633" i="2"/>
  <c r="G2633" i="2" a="1"/>
  <c r="F2633" i="2" a="1"/>
  <c r="F2633" i="2" s="1"/>
  <c r="H2633" i="2" s="1"/>
  <c r="E2633" i="2"/>
  <c r="E2633" i="2" a="1"/>
  <c r="G2632" i="2"/>
  <c r="G2632" i="2" a="1"/>
  <c r="F2632" i="2" a="1"/>
  <c r="F2632" i="2" s="1"/>
  <c r="E2632" i="2"/>
  <c r="E2632" i="2" a="1"/>
  <c r="G2631" i="2" a="1"/>
  <c r="G2631" i="2" s="1"/>
  <c r="F2631" i="2"/>
  <c r="F2631" i="2" a="1"/>
  <c r="E2631" i="2" a="1"/>
  <c r="E2631" i="2" s="1"/>
  <c r="G2630" i="2" a="1"/>
  <c r="G2630" i="2" s="1"/>
  <c r="F2630" i="2"/>
  <c r="F2630" i="2" a="1"/>
  <c r="E2630" i="2" a="1"/>
  <c r="E2630" i="2" s="1"/>
  <c r="G2629" i="2"/>
  <c r="G2629" i="2" a="1"/>
  <c r="F2629" i="2" a="1"/>
  <c r="F2629" i="2" s="1"/>
  <c r="H2629" i="2" s="1"/>
  <c r="E2629" i="2"/>
  <c r="E2629" i="2" a="1"/>
  <c r="G2628" i="2"/>
  <c r="G2628" i="2" a="1"/>
  <c r="F2628" i="2" a="1"/>
  <c r="F2628" i="2" s="1"/>
  <c r="E2628" i="2"/>
  <c r="H2628" i="2" s="1"/>
  <c r="E2628" i="2" a="1"/>
  <c r="G2627" i="2" a="1"/>
  <c r="G2627" i="2" s="1"/>
  <c r="F2627" i="2"/>
  <c r="F2627" i="2" a="1"/>
  <c r="E2627" i="2" a="1"/>
  <c r="E2627" i="2" s="1"/>
  <c r="H2627" i="2" s="1"/>
  <c r="G2626" i="2" a="1"/>
  <c r="G2626" i="2" s="1"/>
  <c r="F2626" i="2"/>
  <c r="F2626" i="2" a="1"/>
  <c r="E2626" i="2" a="1"/>
  <c r="E2626" i="2" s="1"/>
  <c r="H2626" i="2" s="1"/>
  <c r="G2625" i="2"/>
  <c r="G2625" i="2" a="1"/>
  <c r="F2625" i="2" a="1"/>
  <c r="F2625" i="2" s="1"/>
  <c r="H2625" i="2" s="1"/>
  <c r="E2625" i="2"/>
  <c r="E2625" i="2" a="1"/>
  <c r="G2624" i="2"/>
  <c r="G2624" i="2" a="1"/>
  <c r="F2624" i="2" a="1"/>
  <c r="F2624" i="2" s="1"/>
  <c r="E2624" i="2"/>
  <c r="E2624" i="2" a="1"/>
  <c r="G2623" i="2" a="1"/>
  <c r="G2623" i="2" s="1"/>
  <c r="F2623" i="2"/>
  <c r="F2623" i="2" a="1"/>
  <c r="E2623" i="2" a="1"/>
  <c r="E2623" i="2" s="1"/>
  <c r="G2622" i="2" a="1"/>
  <c r="G2622" i="2" s="1"/>
  <c r="F2622" i="2"/>
  <c r="F2622" i="2" a="1"/>
  <c r="E2622" i="2" a="1"/>
  <c r="E2622" i="2" s="1"/>
  <c r="G2621" i="2"/>
  <c r="G2621" i="2" a="1"/>
  <c r="F2621" i="2" a="1"/>
  <c r="F2621" i="2" s="1"/>
  <c r="H2621" i="2" s="1"/>
  <c r="E2621" i="2"/>
  <c r="E2621" i="2" a="1"/>
  <c r="G2620" i="2"/>
  <c r="G2620" i="2" a="1"/>
  <c r="F2620" i="2" a="1"/>
  <c r="F2620" i="2" s="1"/>
  <c r="E2620" i="2"/>
  <c r="H2620" i="2" s="1"/>
  <c r="E2620" i="2" a="1"/>
  <c r="G2619" i="2" a="1"/>
  <c r="G2619" i="2" s="1"/>
  <c r="F2619" i="2"/>
  <c r="F2619" i="2" a="1"/>
  <c r="E2619" i="2" a="1"/>
  <c r="E2619" i="2" s="1"/>
  <c r="H2619" i="2" s="1"/>
  <c r="G2618" i="2" a="1"/>
  <c r="G2618" i="2" s="1"/>
  <c r="F2618" i="2"/>
  <c r="F2618" i="2" a="1"/>
  <c r="E2618" i="2" a="1"/>
  <c r="E2618" i="2" s="1"/>
  <c r="H2618" i="2" s="1"/>
  <c r="G2617" i="2"/>
  <c r="G2617" i="2" a="1"/>
  <c r="F2617" i="2" a="1"/>
  <c r="F2617" i="2" s="1"/>
  <c r="H2617" i="2" s="1"/>
  <c r="E2617" i="2"/>
  <c r="E2617" i="2" a="1"/>
  <c r="G2616" i="2"/>
  <c r="G2616" i="2" a="1"/>
  <c r="F2616" i="2" a="1"/>
  <c r="F2616" i="2" s="1"/>
  <c r="E2616" i="2"/>
  <c r="E2616" i="2" a="1"/>
  <c r="G2615" i="2" a="1"/>
  <c r="G2615" i="2" s="1"/>
  <c r="F2615" i="2"/>
  <c r="F2615" i="2" a="1"/>
  <c r="E2615" i="2" a="1"/>
  <c r="E2615" i="2" s="1"/>
  <c r="G2614" i="2" a="1"/>
  <c r="G2614" i="2" s="1"/>
  <c r="F2614" i="2"/>
  <c r="F2614" i="2" a="1"/>
  <c r="E2614" i="2" a="1"/>
  <c r="E2614" i="2" s="1"/>
  <c r="G2613" i="2"/>
  <c r="G2613" i="2" a="1"/>
  <c r="F2613" i="2" a="1"/>
  <c r="F2613" i="2" s="1"/>
  <c r="H2613" i="2" s="1"/>
  <c r="E2613" i="2"/>
  <c r="E2613" i="2" a="1"/>
  <c r="G2612" i="2"/>
  <c r="G2612" i="2" a="1"/>
  <c r="F2612" i="2" a="1"/>
  <c r="F2612" i="2" s="1"/>
  <c r="E2612" i="2"/>
  <c r="H2612" i="2" s="1"/>
  <c r="E2612" i="2" a="1"/>
  <c r="G2611" i="2" a="1"/>
  <c r="G2611" i="2" s="1"/>
  <c r="F2611" i="2"/>
  <c r="F2611" i="2" a="1"/>
  <c r="E2611" i="2" a="1"/>
  <c r="E2611" i="2" s="1"/>
  <c r="H2611" i="2" s="1"/>
  <c r="G2610" i="2" a="1"/>
  <c r="G2610" i="2" s="1"/>
  <c r="F2610" i="2"/>
  <c r="F2610" i="2" a="1"/>
  <c r="E2610" i="2" a="1"/>
  <c r="E2610" i="2" s="1"/>
  <c r="H2610" i="2" s="1"/>
  <c r="G2609" i="2"/>
  <c r="G2609" i="2" a="1"/>
  <c r="F2609" i="2" a="1"/>
  <c r="F2609" i="2" s="1"/>
  <c r="H2609" i="2" s="1"/>
  <c r="E2609" i="2"/>
  <c r="E2609" i="2" a="1"/>
  <c r="G2608" i="2"/>
  <c r="G2608" i="2" a="1"/>
  <c r="F2608" i="2" a="1"/>
  <c r="F2608" i="2" s="1"/>
  <c r="E2608" i="2"/>
  <c r="E2608" i="2" a="1"/>
  <c r="G2607" i="2" a="1"/>
  <c r="G2607" i="2" s="1"/>
  <c r="F2607" i="2"/>
  <c r="F2607" i="2" a="1"/>
  <c r="E2607" i="2" a="1"/>
  <c r="E2607" i="2" s="1"/>
  <c r="G2606" i="2" a="1"/>
  <c r="G2606" i="2" s="1"/>
  <c r="F2606" i="2"/>
  <c r="F2606" i="2" a="1"/>
  <c r="E2606" i="2" a="1"/>
  <c r="E2606" i="2" s="1"/>
  <c r="G2605" i="2"/>
  <c r="G2605" i="2" a="1"/>
  <c r="F2605" i="2" a="1"/>
  <c r="F2605" i="2" s="1"/>
  <c r="H2605" i="2" s="1"/>
  <c r="E2605" i="2"/>
  <c r="E2605" i="2" a="1"/>
  <c r="G2604" i="2"/>
  <c r="G2604" i="2" a="1"/>
  <c r="F2604" i="2"/>
  <c r="F2604" i="2" a="1"/>
  <c r="E2604" i="2"/>
  <c r="H2604" i="2" s="1"/>
  <c r="E2604" i="2" a="1"/>
  <c r="G2603" i="2" a="1"/>
  <c r="G2603" i="2" s="1"/>
  <c r="F2603" i="2"/>
  <c r="F2603" i="2" a="1"/>
  <c r="E2603" i="2" a="1"/>
  <c r="E2603" i="2" s="1"/>
  <c r="G2602" i="2"/>
  <c r="G2602" i="2" a="1"/>
  <c r="F2602" i="2"/>
  <c r="F2602" i="2" a="1"/>
  <c r="E2602" i="2" a="1"/>
  <c r="E2602" i="2" s="1"/>
  <c r="H2602" i="2" s="1"/>
  <c r="G2601" i="2"/>
  <c r="G2601" i="2" a="1"/>
  <c r="F2601" i="2" a="1"/>
  <c r="F2601" i="2" s="1"/>
  <c r="H2601" i="2" s="1"/>
  <c r="E2601" i="2"/>
  <c r="E2601" i="2" a="1"/>
  <c r="G2600" i="2"/>
  <c r="G2600" i="2" a="1"/>
  <c r="F2600" i="2"/>
  <c r="F2600" i="2" a="1"/>
  <c r="E2600" i="2"/>
  <c r="H2600" i="2" s="1"/>
  <c r="E2600" i="2" a="1"/>
  <c r="G2599" i="2" a="1"/>
  <c r="G2599" i="2" s="1"/>
  <c r="F2599" i="2"/>
  <c r="F2599" i="2" a="1"/>
  <c r="E2599" i="2" a="1"/>
  <c r="E2599" i="2" s="1"/>
  <c r="G2598" i="2"/>
  <c r="G2598" i="2" a="1"/>
  <c r="F2598" i="2"/>
  <c r="F2598" i="2" a="1"/>
  <c r="E2598" i="2" a="1"/>
  <c r="E2598" i="2" s="1"/>
  <c r="H2598" i="2" s="1"/>
  <c r="G2597" i="2"/>
  <c r="G2597" i="2" a="1"/>
  <c r="F2597" i="2" a="1"/>
  <c r="F2597" i="2" s="1"/>
  <c r="E2597" i="2" a="1"/>
  <c r="E2597" i="2" s="1"/>
  <c r="H2597" i="2" s="1"/>
  <c r="G2596" i="2"/>
  <c r="G2596" i="2" a="1"/>
  <c r="F2596" i="2"/>
  <c r="F2596" i="2" a="1"/>
  <c r="E2596" i="2"/>
  <c r="H2596" i="2" s="1"/>
  <c r="E2596" i="2" a="1"/>
  <c r="G2595" i="2" a="1"/>
  <c r="G2595" i="2" s="1"/>
  <c r="F2595" i="2"/>
  <c r="F2595" i="2" a="1"/>
  <c r="E2595" i="2" a="1"/>
  <c r="E2595" i="2" s="1"/>
  <c r="H2595" i="2" s="1"/>
  <c r="G2594" i="2"/>
  <c r="G2594" i="2" a="1"/>
  <c r="F2594" i="2"/>
  <c r="F2594" i="2" a="1"/>
  <c r="E2594" i="2" a="1"/>
  <c r="E2594" i="2" s="1"/>
  <c r="H2594" i="2" s="1"/>
  <c r="G2593" i="2"/>
  <c r="G2593" i="2" a="1"/>
  <c r="F2593" i="2" a="1"/>
  <c r="F2593" i="2" s="1"/>
  <c r="E2593" i="2" a="1"/>
  <c r="E2593" i="2" s="1"/>
  <c r="G2592" i="2"/>
  <c r="G2592" i="2" a="1"/>
  <c r="F2592" i="2"/>
  <c r="F2592" i="2" a="1"/>
  <c r="E2592" i="2"/>
  <c r="H2592" i="2" s="1"/>
  <c r="E2592" i="2" a="1"/>
  <c r="G2591" i="2" a="1"/>
  <c r="G2591" i="2" s="1"/>
  <c r="F2591" i="2" a="1"/>
  <c r="F2591" i="2" s="1"/>
  <c r="E2591" i="2" a="1"/>
  <c r="E2591" i="2" s="1"/>
  <c r="H2591" i="2" s="1"/>
  <c r="G2590" i="2"/>
  <c r="G2590" i="2" a="1"/>
  <c r="F2590" i="2"/>
  <c r="F2590" i="2" a="1"/>
  <c r="E2590" i="2" a="1"/>
  <c r="E2590" i="2" s="1"/>
  <c r="H2590" i="2" s="1"/>
  <c r="G2589" i="2" a="1"/>
  <c r="G2589" i="2" s="1"/>
  <c r="F2589" i="2" a="1"/>
  <c r="F2589" i="2" s="1"/>
  <c r="E2589" i="2" a="1"/>
  <c r="E2589" i="2" s="1"/>
  <c r="H2589" i="2" s="1"/>
  <c r="G2588" i="2"/>
  <c r="G2588" i="2" a="1"/>
  <c r="F2588" i="2"/>
  <c r="F2588" i="2" a="1"/>
  <c r="E2588" i="2"/>
  <c r="H2588" i="2" s="1"/>
  <c r="E2588" i="2" a="1"/>
  <c r="G2587" i="2" a="1"/>
  <c r="G2587" i="2" s="1"/>
  <c r="F2587" i="2" a="1"/>
  <c r="F2587" i="2" s="1"/>
  <c r="E2587" i="2" a="1"/>
  <c r="E2587" i="2" s="1"/>
  <c r="G2586" i="2"/>
  <c r="G2586" i="2" a="1"/>
  <c r="F2586" i="2"/>
  <c r="F2586" i="2" a="1"/>
  <c r="E2586" i="2" a="1"/>
  <c r="E2586" i="2" s="1"/>
  <c r="H2586" i="2" s="1"/>
  <c r="G2585" i="2" a="1"/>
  <c r="G2585" i="2" s="1"/>
  <c r="F2585" i="2" a="1"/>
  <c r="F2585" i="2" s="1"/>
  <c r="E2585" i="2" a="1"/>
  <c r="E2585" i="2" s="1"/>
  <c r="H2585" i="2" s="1"/>
  <c r="G2584" i="2"/>
  <c r="G2584" i="2" a="1"/>
  <c r="F2584" i="2"/>
  <c r="F2584" i="2" a="1"/>
  <c r="E2584" i="2"/>
  <c r="H2584" i="2" s="1"/>
  <c r="E2584" i="2" a="1"/>
  <c r="G2583" i="2" a="1"/>
  <c r="G2583" i="2" s="1"/>
  <c r="F2583" i="2" a="1"/>
  <c r="F2583" i="2" s="1"/>
  <c r="E2583" i="2" a="1"/>
  <c r="E2583" i="2" s="1"/>
  <c r="G2582" i="2"/>
  <c r="G2582" i="2" a="1"/>
  <c r="F2582" i="2"/>
  <c r="F2582" i="2" a="1"/>
  <c r="E2582" i="2" a="1"/>
  <c r="E2582" i="2" s="1"/>
  <c r="H2582" i="2" s="1"/>
  <c r="G2581" i="2" a="1"/>
  <c r="G2581" i="2" s="1"/>
  <c r="F2581" i="2" a="1"/>
  <c r="F2581" i="2" s="1"/>
  <c r="E2581" i="2" a="1"/>
  <c r="E2581" i="2" s="1"/>
  <c r="G2580" i="2"/>
  <c r="G2580" i="2" a="1"/>
  <c r="F2580" i="2"/>
  <c r="F2580" i="2" a="1"/>
  <c r="E2580" i="2"/>
  <c r="H2580" i="2" s="1"/>
  <c r="E2580" i="2" a="1"/>
  <c r="G2579" i="2" a="1"/>
  <c r="G2579" i="2" s="1"/>
  <c r="F2579" i="2" a="1"/>
  <c r="F2579" i="2" s="1"/>
  <c r="E2579" i="2" a="1"/>
  <c r="E2579" i="2" s="1"/>
  <c r="G2578" i="2"/>
  <c r="G2578" i="2" a="1"/>
  <c r="F2578" i="2"/>
  <c r="F2578" i="2" a="1"/>
  <c r="E2578" i="2"/>
  <c r="H2578" i="2" s="1"/>
  <c r="E2578" i="2" a="1"/>
  <c r="G2577" i="2" a="1"/>
  <c r="G2577" i="2" s="1"/>
  <c r="F2577" i="2" a="1"/>
  <c r="F2577" i="2" s="1"/>
  <c r="E2577" i="2" a="1"/>
  <c r="E2577" i="2" s="1"/>
  <c r="H2577" i="2" s="1"/>
  <c r="G2576" i="2"/>
  <c r="G2576" i="2" a="1"/>
  <c r="F2576" i="2"/>
  <c r="F2576" i="2" a="1"/>
  <c r="E2576" i="2"/>
  <c r="H2576" i="2" s="1"/>
  <c r="E2576" i="2" a="1"/>
  <c r="G2575" i="2" a="1"/>
  <c r="G2575" i="2" s="1"/>
  <c r="F2575" i="2" a="1"/>
  <c r="F2575" i="2" s="1"/>
  <c r="E2575" i="2" a="1"/>
  <c r="E2575" i="2" s="1"/>
  <c r="H2575" i="2" s="1"/>
  <c r="G2574" i="2"/>
  <c r="G2574" i="2" a="1"/>
  <c r="F2574" i="2"/>
  <c r="F2574" i="2" a="1"/>
  <c r="E2574" i="2"/>
  <c r="H2574" i="2" s="1"/>
  <c r="E2574" i="2" a="1"/>
  <c r="G2573" i="2" a="1"/>
  <c r="G2573" i="2" s="1"/>
  <c r="F2573" i="2" a="1"/>
  <c r="F2573" i="2" s="1"/>
  <c r="E2573" i="2" a="1"/>
  <c r="E2573" i="2" s="1"/>
  <c r="G2572" i="2"/>
  <c r="G2572" i="2" a="1"/>
  <c r="F2572" i="2"/>
  <c r="F2572" i="2" a="1"/>
  <c r="E2572" i="2"/>
  <c r="H2572" i="2" s="1"/>
  <c r="E2572" i="2" a="1"/>
  <c r="G2571" i="2" a="1"/>
  <c r="G2571" i="2" s="1"/>
  <c r="F2571" i="2" a="1"/>
  <c r="F2571" i="2" s="1"/>
  <c r="E2571" i="2" a="1"/>
  <c r="E2571" i="2" s="1"/>
  <c r="G2570" i="2"/>
  <c r="G2570" i="2" a="1"/>
  <c r="F2570" i="2"/>
  <c r="F2570" i="2" a="1"/>
  <c r="E2570" i="2"/>
  <c r="H2570" i="2" s="1"/>
  <c r="E2570" i="2" a="1"/>
  <c r="G2569" i="2" a="1"/>
  <c r="G2569" i="2" s="1"/>
  <c r="F2569" i="2" a="1"/>
  <c r="F2569" i="2" s="1"/>
  <c r="E2569" i="2" a="1"/>
  <c r="E2569" i="2" s="1"/>
  <c r="H2569" i="2" s="1"/>
  <c r="G2568" i="2"/>
  <c r="G2568" i="2" a="1"/>
  <c r="F2568" i="2"/>
  <c r="F2568" i="2" a="1"/>
  <c r="E2568" i="2"/>
  <c r="H2568" i="2" s="1"/>
  <c r="E2568" i="2" a="1"/>
  <c r="G2567" i="2" a="1"/>
  <c r="G2567" i="2" s="1"/>
  <c r="F2567" i="2" a="1"/>
  <c r="F2567" i="2" s="1"/>
  <c r="E2567" i="2" a="1"/>
  <c r="E2567" i="2" s="1"/>
  <c r="G2566" i="2"/>
  <c r="G2566" i="2" a="1"/>
  <c r="F2566" i="2"/>
  <c r="F2566" i="2" a="1"/>
  <c r="E2566" i="2"/>
  <c r="H2566" i="2" s="1"/>
  <c r="E2566" i="2" a="1"/>
  <c r="G2565" i="2" a="1"/>
  <c r="G2565" i="2" s="1"/>
  <c r="F2565" i="2" a="1"/>
  <c r="F2565" i="2" s="1"/>
  <c r="E2565" i="2" a="1"/>
  <c r="E2565" i="2" s="1"/>
  <c r="G2564" i="2"/>
  <c r="G2564" i="2" a="1"/>
  <c r="F2564" i="2"/>
  <c r="F2564" i="2" a="1"/>
  <c r="E2564" i="2"/>
  <c r="H2564" i="2" s="1"/>
  <c r="E2564" i="2" a="1"/>
  <c r="G2563" i="2" a="1"/>
  <c r="G2563" i="2" s="1"/>
  <c r="F2563" i="2" a="1"/>
  <c r="F2563" i="2" s="1"/>
  <c r="E2563" i="2" a="1"/>
  <c r="E2563" i="2" s="1"/>
  <c r="G2562" i="2"/>
  <c r="G2562" i="2" a="1"/>
  <c r="F2562" i="2"/>
  <c r="F2562" i="2" a="1"/>
  <c r="E2562" i="2"/>
  <c r="H2562" i="2" s="1"/>
  <c r="E2562" i="2" a="1"/>
  <c r="G2561" i="2" a="1"/>
  <c r="G2561" i="2" s="1"/>
  <c r="F2561" i="2" a="1"/>
  <c r="F2561" i="2" s="1"/>
  <c r="E2561" i="2" a="1"/>
  <c r="E2561" i="2" s="1"/>
  <c r="H2561" i="2" s="1"/>
  <c r="G2560" i="2"/>
  <c r="G2560" i="2" a="1"/>
  <c r="F2560" i="2"/>
  <c r="F2560" i="2" a="1"/>
  <c r="E2560" i="2"/>
  <c r="H2560" i="2" s="1"/>
  <c r="E2560" i="2" a="1"/>
  <c r="G2559" i="2" a="1"/>
  <c r="G2559" i="2" s="1"/>
  <c r="F2559" i="2" a="1"/>
  <c r="F2559" i="2" s="1"/>
  <c r="E2559" i="2" a="1"/>
  <c r="E2559" i="2" s="1"/>
  <c r="G2558" i="2"/>
  <c r="G2558" i="2" a="1"/>
  <c r="F2558" i="2"/>
  <c r="F2558" i="2" a="1"/>
  <c r="E2558" i="2"/>
  <c r="H2558" i="2" s="1"/>
  <c r="E2558" i="2" a="1"/>
  <c r="G2557" i="2" a="1"/>
  <c r="G2557" i="2" s="1"/>
  <c r="F2557" i="2" a="1"/>
  <c r="F2557" i="2" s="1"/>
  <c r="E2557" i="2" a="1"/>
  <c r="E2557" i="2" s="1"/>
  <c r="G2556" i="2"/>
  <c r="G2556" i="2" a="1"/>
  <c r="F2556" i="2"/>
  <c r="F2556" i="2" a="1"/>
  <c r="E2556" i="2"/>
  <c r="H2556" i="2" s="1"/>
  <c r="E2556" i="2" a="1"/>
  <c r="G2555" i="2" a="1"/>
  <c r="G2555" i="2" s="1"/>
  <c r="F2555" i="2" a="1"/>
  <c r="F2555" i="2" s="1"/>
  <c r="E2555" i="2" a="1"/>
  <c r="E2555" i="2" s="1"/>
  <c r="G2554" i="2"/>
  <c r="G2554" i="2" a="1"/>
  <c r="F2554" i="2"/>
  <c r="F2554" i="2" a="1"/>
  <c r="E2554" i="2"/>
  <c r="H2554" i="2" s="1"/>
  <c r="E2554" i="2" a="1"/>
  <c r="G2553" i="2" a="1"/>
  <c r="G2553" i="2" s="1"/>
  <c r="F2553" i="2" a="1"/>
  <c r="F2553" i="2" s="1"/>
  <c r="E2553" i="2" a="1"/>
  <c r="E2553" i="2" s="1"/>
  <c r="H2553" i="2" s="1"/>
  <c r="G2552" i="2"/>
  <c r="G2552" i="2" a="1"/>
  <c r="F2552" i="2"/>
  <c r="F2552" i="2" a="1"/>
  <c r="E2552" i="2"/>
  <c r="H2552" i="2" s="1"/>
  <c r="E2552" i="2" a="1"/>
  <c r="G2551" i="2" a="1"/>
  <c r="G2551" i="2" s="1"/>
  <c r="F2551" i="2" a="1"/>
  <c r="F2551" i="2" s="1"/>
  <c r="E2551" i="2" a="1"/>
  <c r="E2551" i="2" s="1"/>
  <c r="G2550" i="2"/>
  <c r="G2550" i="2" a="1"/>
  <c r="F2550" i="2"/>
  <c r="F2550" i="2" a="1"/>
  <c r="E2550" i="2"/>
  <c r="H2550" i="2" s="1"/>
  <c r="E2550" i="2" a="1"/>
  <c r="G2549" i="2" a="1"/>
  <c r="G2549" i="2" s="1"/>
  <c r="F2549" i="2" a="1"/>
  <c r="F2549" i="2" s="1"/>
  <c r="E2549" i="2" a="1"/>
  <c r="E2549" i="2" s="1"/>
  <c r="G2548" i="2"/>
  <c r="G2548" i="2" a="1"/>
  <c r="F2548" i="2"/>
  <c r="F2548" i="2" a="1"/>
  <c r="E2548" i="2"/>
  <c r="H2548" i="2" s="1"/>
  <c r="E2548" i="2" a="1"/>
  <c r="G2547" i="2" a="1"/>
  <c r="G2547" i="2" s="1"/>
  <c r="F2547" i="2" a="1"/>
  <c r="F2547" i="2" s="1"/>
  <c r="E2547" i="2" a="1"/>
  <c r="E2547" i="2" s="1"/>
  <c r="G2546" i="2"/>
  <c r="G2546" i="2" a="1"/>
  <c r="F2546" i="2"/>
  <c r="F2546" i="2" a="1"/>
  <c r="E2546" i="2"/>
  <c r="H2546" i="2" s="1"/>
  <c r="E2546" i="2" a="1"/>
  <c r="G2545" i="2" a="1"/>
  <c r="G2545" i="2" s="1"/>
  <c r="F2545" i="2" a="1"/>
  <c r="F2545" i="2" s="1"/>
  <c r="E2545" i="2" a="1"/>
  <c r="E2545" i="2" s="1"/>
  <c r="H2545" i="2" s="1"/>
  <c r="G2544" i="2"/>
  <c r="G2544" i="2" a="1"/>
  <c r="F2544" i="2"/>
  <c r="F2544" i="2" a="1"/>
  <c r="E2544" i="2"/>
  <c r="H2544" i="2" s="1"/>
  <c r="E2544" i="2" a="1"/>
  <c r="G2543" i="2" a="1"/>
  <c r="G2543" i="2" s="1"/>
  <c r="F2543" i="2" a="1"/>
  <c r="F2543" i="2" s="1"/>
  <c r="E2543" i="2" a="1"/>
  <c r="E2543" i="2" s="1"/>
  <c r="G2542" i="2"/>
  <c r="G2542" i="2" a="1"/>
  <c r="F2542" i="2"/>
  <c r="F2542" i="2" a="1"/>
  <c r="E2542" i="2"/>
  <c r="H2542" i="2" s="1"/>
  <c r="E2542" i="2" a="1"/>
  <c r="G2541" i="2" a="1"/>
  <c r="G2541" i="2" s="1"/>
  <c r="F2541" i="2" a="1"/>
  <c r="F2541" i="2" s="1"/>
  <c r="E2541" i="2" a="1"/>
  <c r="E2541" i="2" s="1"/>
  <c r="G2540" i="2"/>
  <c r="G2540" i="2" a="1"/>
  <c r="F2540" i="2"/>
  <c r="F2540" i="2" a="1"/>
  <c r="E2540" i="2"/>
  <c r="H2540" i="2" s="1"/>
  <c r="E2540" i="2" a="1"/>
  <c r="G2539" i="2" a="1"/>
  <c r="G2539" i="2" s="1"/>
  <c r="F2539" i="2" a="1"/>
  <c r="F2539" i="2" s="1"/>
  <c r="E2539" i="2" a="1"/>
  <c r="E2539" i="2" s="1"/>
  <c r="G2538" i="2"/>
  <c r="G2538" i="2" a="1"/>
  <c r="F2538" i="2"/>
  <c r="F2538" i="2" a="1"/>
  <c r="E2538" i="2"/>
  <c r="H2538" i="2" s="1"/>
  <c r="E2538" i="2" a="1"/>
  <c r="G2537" i="2" a="1"/>
  <c r="G2537" i="2" s="1"/>
  <c r="F2537" i="2" a="1"/>
  <c r="F2537" i="2" s="1"/>
  <c r="E2537" i="2" a="1"/>
  <c r="E2537" i="2" s="1"/>
  <c r="H2537" i="2" s="1"/>
  <c r="G2536" i="2"/>
  <c r="G2536" i="2" a="1"/>
  <c r="F2536" i="2"/>
  <c r="F2536" i="2" a="1"/>
  <c r="E2536" i="2"/>
  <c r="H2536" i="2" s="1"/>
  <c r="E2536" i="2" a="1"/>
  <c r="G2535" i="2" a="1"/>
  <c r="G2535" i="2" s="1"/>
  <c r="F2535" i="2" a="1"/>
  <c r="F2535" i="2" s="1"/>
  <c r="E2535" i="2" a="1"/>
  <c r="E2535" i="2" s="1"/>
  <c r="G2534" i="2"/>
  <c r="G2534" i="2" a="1"/>
  <c r="F2534" i="2"/>
  <c r="F2534" i="2" a="1"/>
  <c r="E2534" i="2"/>
  <c r="H2534" i="2" s="1"/>
  <c r="E2534" i="2" a="1"/>
  <c r="G2533" i="2" a="1"/>
  <c r="G2533" i="2" s="1"/>
  <c r="F2533" i="2" a="1"/>
  <c r="F2533" i="2" s="1"/>
  <c r="E2533" i="2" a="1"/>
  <c r="E2533" i="2" s="1"/>
  <c r="G2532" i="2"/>
  <c r="G2532" i="2" a="1"/>
  <c r="F2532" i="2"/>
  <c r="F2532" i="2" a="1"/>
  <c r="E2532" i="2"/>
  <c r="H2532" i="2" s="1"/>
  <c r="E2532" i="2" a="1"/>
  <c r="G2531" i="2" a="1"/>
  <c r="G2531" i="2" s="1"/>
  <c r="F2531" i="2" a="1"/>
  <c r="F2531" i="2" s="1"/>
  <c r="E2531" i="2" a="1"/>
  <c r="E2531" i="2" s="1"/>
  <c r="G2530" i="2"/>
  <c r="G2530" i="2" a="1"/>
  <c r="F2530" i="2"/>
  <c r="F2530" i="2" a="1"/>
  <c r="E2530" i="2"/>
  <c r="H2530" i="2" s="1"/>
  <c r="E2530" i="2" a="1"/>
  <c r="G2529" i="2" a="1"/>
  <c r="G2529" i="2" s="1"/>
  <c r="F2529" i="2" a="1"/>
  <c r="F2529" i="2" s="1"/>
  <c r="E2529" i="2" a="1"/>
  <c r="E2529" i="2" s="1"/>
  <c r="H2529" i="2" s="1"/>
  <c r="G2528" i="2"/>
  <c r="G2528" i="2" a="1"/>
  <c r="F2528" i="2"/>
  <c r="F2528" i="2" a="1"/>
  <c r="E2528" i="2"/>
  <c r="H2528" i="2" s="1"/>
  <c r="E2528" i="2" a="1"/>
  <c r="G2527" i="2" a="1"/>
  <c r="G2527" i="2" s="1"/>
  <c r="F2527" i="2" a="1"/>
  <c r="F2527" i="2" s="1"/>
  <c r="E2527" i="2" a="1"/>
  <c r="E2527" i="2" s="1"/>
  <c r="G2526" i="2"/>
  <c r="G2526" i="2" a="1"/>
  <c r="F2526" i="2"/>
  <c r="F2526" i="2" a="1"/>
  <c r="E2526" i="2"/>
  <c r="H2526" i="2" s="1"/>
  <c r="E2526" i="2" a="1"/>
  <c r="G2525" i="2" a="1"/>
  <c r="G2525" i="2" s="1"/>
  <c r="F2525" i="2" a="1"/>
  <c r="F2525" i="2" s="1"/>
  <c r="E2525" i="2" a="1"/>
  <c r="E2525" i="2" s="1"/>
  <c r="G2524" i="2"/>
  <c r="G2524" i="2" a="1"/>
  <c r="F2524" i="2"/>
  <c r="F2524" i="2" a="1"/>
  <c r="E2524" i="2"/>
  <c r="H2524" i="2" s="1"/>
  <c r="E2524" i="2" a="1"/>
  <c r="G2523" i="2" a="1"/>
  <c r="G2523" i="2" s="1"/>
  <c r="F2523" i="2" a="1"/>
  <c r="F2523" i="2" s="1"/>
  <c r="E2523" i="2" a="1"/>
  <c r="E2523" i="2" s="1"/>
  <c r="G2522" i="2"/>
  <c r="G2522" i="2" a="1"/>
  <c r="F2522" i="2"/>
  <c r="F2522" i="2" a="1"/>
  <c r="E2522" i="2"/>
  <c r="H2522" i="2" s="1"/>
  <c r="E2522" i="2" a="1"/>
  <c r="G2521" i="2" a="1"/>
  <c r="G2521" i="2" s="1"/>
  <c r="F2521" i="2" a="1"/>
  <c r="F2521" i="2" s="1"/>
  <c r="E2521" i="2" a="1"/>
  <c r="E2521" i="2" s="1"/>
  <c r="H2521" i="2" s="1"/>
  <c r="G2520" i="2"/>
  <c r="G2520" i="2" a="1"/>
  <c r="F2520" i="2"/>
  <c r="F2520" i="2" a="1"/>
  <c r="E2520" i="2"/>
  <c r="H2520" i="2" s="1"/>
  <c r="E2520" i="2" a="1"/>
  <c r="G2519" i="2" a="1"/>
  <c r="G2519" i="2" s="1"/>
  <c r="F2519" i="2" a="1"/>
  <c r="F2519" i="2" s="1"/>
  <c r="E2519" i="2" a="1"/>
  <c r="E2519" i="2" s="1"/>
  <c r="G2518" i="2"/>
  <c r="G2518" i="2" a="1"/>
  <c r="F2518" i="2"/>
  <c r="F2518" i="2" a="1"/>
  <c r="E2518" i="2"/>
  <c r="H2518" i="2" s="1"/>
  <c r="E2518" i="2" a="1"/>
  <c r="G2517" i="2" a="1"/>
  <c r="G2517" i="2" s="1"/>
  <c r="F2517" i="2" a="1"/>
  <c r="F2517" i="2" s="1"/>
  <c r="E2517" i="2" a="1"/>
  <c r="E2517" i="2" s="1"/>
  <c r="G2516" i="2"/>
  <c r="G2516" i="2" a="1"/>
  <c r="F2516" i="2" a="1"/>
  <c r="F2516" i="2" s="1"/>
  <c r="E2516" i="2"/>
  <c r="E2516" i="2" a="1"/>
  <c r="G2515" i="2" a="1"/>
  <c r="G2515" i="2" s="1"/>
  <c r="F2515" i="2" a="1"/>
  <c r="F2515" i="2" s="1"/>
  <c r="E2515" i="2" a="1"/>
  <c r="E2515" i="2" s="1"/>
  <c r="G2514" i="2" a="1"/>
  <c r="G2514" i="2" s="1"/>
  <c r="F2514" i="2"/>
  <c r="F2514" i="2" a="1"/>
  <c r="E2514" i="2" a="1"/>
  <c r="E2514" i="2" s="1"/>
  <c r="H2514" i="2" s="1"/>
  <c r="G2513" i="2" a="1"/>
  <c r="G2513" i="2" s="1"/>
  <c r="F2513" i="2" a="1"/>
  <c r="F2513" i="2" s="1"/>
  <c r="E2513" i="2" a="1"/>
  <c r="E2513" i="2" s="1"/>
  <c r="H2513" i="2" s="1"/>
  <c r="G2512" i="2"/>
  <c r="G2512" i="2" a="1"/>
  <c r="F2512" i="2" a="1"/>
  <c r="F2512" i="2" s="1"/>
  <c r="E2512" i="2"/>
  <c r="H2512" i="2" s="1"/>
  <c r="E2512" i="2" a="1"/>
  <c r="G2511" i="2" a="1"/>
  <c r="G2511" i="2" s="1"/>
  <c r="F2511" i="2" a="1"/>
  <c r="F2511" i="2" s="1"/>
  <c r="E2511" i="2" a="1"/>
  <c r="E2511" i="2" s="1"/>
  <c r="H2511" i="2" s="1"/>
  <c r="G2510" i="2"/>
  <c r="G2510" i="2" a="1"/>
  <c r="F2510" i="2"/>
  <c r="F2510" i="2" a="1"/>
  <c r="E2510" i="2" a="1"/>
  <c r="E2510" i="2" s="1"/>
  <c r="H2510" i="2" s="1"/>
  <c r="G2509" i="2" a="1"/>
  <c r="G2509" i="2" s="1"/>
  <c r="F2509" i="2" a="1"/>
  <c r="F2509" i="2" s="1"/>
  <c r="E2509" i="2" a="1"/>
  <c r="E2509" i="2" s="1"/>
  <c r="H2509" i="2" s="1"/>
  <c r="G2508" i="2"/>
  <c r="G2508" i="2" a="1"/>
  <c r="F2508" i="2"/>
  <c r="F2508" i="2" a="1"/>
  <c r="E2508" i="2"/>
  <c r="H2508" i="2" s="1"/>
  <c r="E2508" i="2" a="1"/>
  <c r="G2507" i="2" a="1"/>
  <c r="G2507" i="2" s="1"/>
  <c r="F2507" i="2" a="1"/>
  <c r="F2507" i="2" s="1"/>
  <c r="E2507" i="2" a="1"/>
  <c r="E2507" i="2" s="1"/>
  <c r="G2506" i="2"/>
  <c r="G2506" i="2" a="1"/>
  <c r="F2506" i="2"/>
  <c r="F2506" i="2" a="1"/>
  <c r="E2506" i="2" a="1"/>
  <c r="E2506" i="2" s="1"/>
  <c r="H2506" i="2" s="1"/>
  <c r="G2505" i="2" a="1"/>
  <c r="G2505" i="2" s="1"/>
  <c r="F2505" i="2" a="1"/>
  <c r="F2505" i="2" s="1"/>
  <c r="E2505" i="2" a="1"/>
  <c r="E2505" i="2" s="1"/>
  <c r="G2504" i="2"/>
  <c r="G2504" i="2" a="1"/>
  <c r="F2504" i="2"/>
  <c r="F2504" i="2" a="1"/>
  <c r="E2504" i="2"/>
  <c r="H2504" i="2" s="1"/>
  <c r="E2504" i="2" a="1"/>
  <c r="G2503" i="2" a="1"/>
  <c r="G2503" i="2" s="1"/>
  <c r="F2503" i="2" a="1"/>
  <c r="F2503" i="2" s="1"/>
  <c r="E2503" i="2" a="1"/>
  <c r="E2503" i="2" s="1"/>
  <c r="G2502" i="2"/>
  <c r="G2502" i="2" a="1"/>
  <c r="F2502" i="2"/>
  <c r="F2502" i="2" a="1"/>
  <c r="E2502" i="2" a="1"/>
  <c r="E2502" i="2" s="1"/>
  <c r="H2502" i="2" s="1"/>
  <c r="G2501" i="2" a="1"/>
  <c r="G2501" i="2" s="1"/>
  <c r="F2501" i="2" a="1"/>
  <c r="F2501" i="2" s="1"/>
  <c r="E2501" i="2" a="1"/>
  <c r="E2501" i="2" s="1"/>
  <c r="G2500" i="2"/>
  <c r="G2500" i="2" a="1"/>
  <c r="F2500" i="2"/>
  <c r="F2500" i="2" a="1"/>
  <c r="E2500" i="2"/>
  <c r="H2500" i="2" s="1"/>
  <c r="E2500" i="2" a="1"/>
  <c r="G2499" i="2" a="1"/>
  <c r="G2499" i="2" s="1"/>
  <c r="F2499" i="2" a="1"/>
  <c r="F2499" i="2" s="1"/>
  <c r="E2499" i="2" a="1"/>
  <c r="E2499" i="2" s="1"/>
  <c r="H2499" i="2" s="1"/>
  <c r="G2498" i="2"/>
  <c r="G2498" i="2" a="1"/>
  <c r="F2498" i="2"/>
  <c r="F2498" i="2" a="1"/>
  <c r="E2498" i="2" a="1"/>
  <c r="E2498" i="2" s="1"/>
  <c r="H2498" i="2" s="1"/>
  <c r="G2497" i="2" a="1"/>
  <c r="G2497" i="2" s="1"/>
  <c r="F2497" i="2" a="1"/>
  <c r="F2497" i="2" s="1"/>
  <c r="E2497" i="2" a="1"/>
  <c r="E2497" i="2" s="1"/>
  <c r="H2497" i="2" s="1"/>
  <c r="G2496" i="2"/>
  <c r="G2496" i="2" a="1"/>
  <c r="F2496" i="2"/>
  <c r="F2496" i="2" a="1"/>
  <c r="E2496" i="2"/>
  <c r="H2496" i="2" s="1"/>
  <c r="E2496" i="2" a="1"/>
  <c r="G2495" i="2" a="1"/>
  <c r="G2495" i="2" s="1"/>
  <c r="F2495" i="2" a="1"/>
  <c r="F2495" i="2" s="1"/>
  <c r="E2495" i="2" a="1"/>
  <c r="E2495" i="2" s="1"/>
  <c r="H2495" i="2" s="1"/>
  <c r="G2494" i="2"/>
  <c r="G2494" i="2" a="1"/>
  <c r="F2494" i="2"/>
  <c r="F2494" i="2" a="1"/>
  <c r="E2494" i="2" a="1"/>
  <c r="E2494" i="2" s="1"/>
  <c r="H2494" i="2" s="1"/>
  <c r="G2493" i="2" a="1"/>
  <c r="G2493" i="2" s="1"/>
  <c r="F2493" i="2" a="1"/>
  <c r="F2493" i="2" s="1"/>
  <c r="E2493" i="2" a="1"/>
  <c r="E2493" i="2" s="1"/>
  <c r="H2493" i="2" s="1"/>
  <c r="G2492" i="2"/>
  <c r="G2492" i="2" a="1"/>
  <c r="F2492" i="2"/>
  <c r="F2492" i="2" a="1"/>
  <c r="E2492" i="2"/>
  <c r="H2492" i="2" s="1"/>
  <c r="E2492" i="2" a="1"/>
  <c r="G2491" i="2" a="1"/>
  <c r="G2491" i="2" s="1"/>
  <c r="F2491" i="2" a="1"/>
  <c r="F2491" i="2" s="1"/>
  <c r="E2491" i="2" a="1"/>
  <c r="E2491" i="2" s="1"/>
  <c r="G2490" i="2"/>
  <c r="G2490" i="2" a="1"/>
  <c r="F2490" i="2"/>
  <c r="F2490" i="2" a="1"/>
  <c r="E2490" i="2"/>
  <c r="H2490" i="2" s="1"/>
  <c r="E2490" i="2" a="1"/>
  <c r="G2489" i="2" a="1"/>
  <c r="G2489" i="2" s="1"/>
  <c r="F2489" i="2" a="1"/>
  <c r="F2489" i="2" s="1"/>
  <c r="E2489" i="2" a="1"/>
  <c r="E2489" i="2" s="1"/>
  <c r="G2488" i="2"/>
  <c r="G2488" i="2" a="1"/>
  <c r="F2488" i="2"/>
  <c r="F2488" i="2" a="1"/>
  <c r="E2488" i="2"/>
  <c r="H2488" i="2" s="1"/>
  <c r="E2488" i="2" a="1"/>
  <c r="G2487" i="2" a="1"/>
  <c r="G2487" i="2" s="1"/>
  <c r="F2487" i="2" a="1"/>
  <c r="F2487" i="2" s="1"/>
  <c r="E2487" i="2" a="1"/>
  <c r="E2487" i="2" s="1"/>
  <c r="H2487" i="2" s="1"/>
  <c r="G2486" i="2"/>
  <c r="G2486" i="2" a="1"/>
  <c r="F2486" i="2"/>
  <c r="F2486" i="2" a="1"/>
  <c r="E2486" i="2"/>
  <c r="H2486" i="2" s="1"/>
  <c r="E2486" i="2" a="1"/>
  <c r="G2485" i="2" a="1"/>
  <c r="G2485" i="2" s="1"/>
  <c r="F2485" i="2" a="1"/>
  <c r="F2485" i="2" s="1"/>
  <c r="E2485" i="2" a="1"/>
  <c r="E2485" i="2" s="1"/>
  <c r="H2485" i="2" s="1"/>
  <c r="G2484" i="2"/>
  <c r="G2484" i="2" a="1"/>
  <c r="F2484" i="2"/>
  <c r="F2484" i="2" a="1"/>
  <c r="E2484" i="2"/>
  <c r="H2484" i="2" s="1"/>
  <c r="E2484" i="2" a="1"/>
  <c r="G2483" i="2" a="1"/>
  <c r="G2483" i="2" s="1"/>
  <c r="F2483" i="2" a="1"/>
  <c r="F2483" i="2" s="1"/>
  <c r="E2483" i="2" a="1"/>
  <c r="E2483" i="2" s="1"/>
  <c r="G2482" i="2"/>
  <c r="G2482" i="2" a="1"/>
  <c r="F2482" i="2"/>
  <c r="F2482" i="2" a="1"/>
  <c r="E2482" i="2" a="1"/>
  <c r="E2482" i="2" s="1"/>
  <c r="H2482" i="2" s="1"/>
  <c r="G2481" i="2" a="1"/>
  <c r="G2481" i="2" s="1"/>
  <c r="F2481" i="2" a="1"/>
  <c r="F2481" i="2" s="1"/>
  <c r="E2481" i="2" a="1"/>
  <c r="E2481" i="2" s="1"/>
  <c r="G2480" i="2"/>
  <c r="G2480" i="2" a="1"/>
  <c r="F2480" i="2"/>
  <c r="F2480" i="2" a="1"/>
  <c r="E2480" i="2"/>
  <c r="H2480" i="2" s="1"/>
  <c r="E2480" i="2" a="1"/>
  <c r="G2479" i="2" a="1"/>
  <c r="G2479" i="2" s="1"/>
  <c r="F2479" i="2" a="1"/>
  <c r="F2479" i="2" s="1"/>
  <c r="E2479" i="2" a="1"/>
  <c r="E2479" i="2" s="1"/>
  <c r="G2478" i="2"/>
  <c r="G2478" i="2" a="1"/>
  <c r="F2478" i="2"/>
  <c r="F2478" i="2" a="1"/>
  <c r="E2478" i="2"/>
  <c r="H2478" i="2" s="1"/>
  <c r="E2478" i="2" a="1"/>
  <c r="G2477" i="2" a="1"/>
  <c r="G2477" i="2" s="1"/>
  <c r="F2477" i="2" a="1"/>
  <c r="F2477" i="2" s="1"/>
  <c r="E2477" i="2" a="1"/>
  <c r="E2477" i="2" s="1"/>
  <c r="H2477" i="2" s="1"/>
  <c r="G2476" i="2"/>
  <c r="G2476" i="2" a="1"/>
  <c r="F2476" i="2"/>
  <c r="F2476" i="2" a="1"/>
  <c r="E2476" i="2"/>
  <c r="H2476" i="2" s="1"/>
  <c r="E2476" i="2" a="1"/>
  <c r="G2475" i="2" a="1"/>
  <c r="G2475" i="2" s="1"/>
  <c r="F2475" i="2" a="1"/>
  <c r="F2475" i="2" s="1"/>
  <c r="E2475" i="2" a="1"/>
  <c r="E2475" i="2" s="1"/>
  <c r="H2475" i="2" s="1"/>
  <c r="G2474" i="2"/>
  <c r="G2474" i="2" a="1"/>
  <c r="F2474" i="2"/>
  <c r="F2474" i="2" a="1"/>
  <c r="E2474" i="2"/>
  <c r="H2474" i="2" s="1"/>
  <c r="E2474" i="2" a="1"/>
  <c r="G2473" i="2" a="1"/>
  <c r="G2473" i="2" s="1"/>
  <c r="F2473" i="2" a="1"/>
  <c r="F2473" i="2" s="1"/>
  <c r="E2473" i="2" a="1"/>
  <c r="E2473" i="2" s="1"/>
  <c r="G2472" i="2"/>
  <c r="G2472" i="2" a="1"/>
  <c r="F2472" i="2"/>
  <c r="F2472" i="2" a="1"/>
  <c r="E2472" i="2"/>
  <c r="H2472" i="2" s="1"/>
  <c r="E2472" i="2" a="1"/>
  <c r="G2471" i="2" a="1"/>
  <c r="G2471" i="2" s="1"/>
  <c r="F2471" i="2" a="1"/>
  <c r="F2471" i="2" s="1"/>
  <c r="E2471" i="2" a="1"/>
  <c r="E2471" i="2" s="1"/>
  <c r="G2470" i="2"/>
  <c r="G2470" i="2" a="1"/>
  <c r="F2470" i="2"/>
  <c r="F2470" i="2" a="1"/>
  <c r="E2470" i="2"/>
  <c r="H2470" i="2" s="1"/>
  <c r="E2470" i="2" a="1"/>
  <c r="G2469" i="2" a="1"/>
  <c r="G2469" i="2" s="1"/>
  <c r="F2469" i="2" a="1"/>
  <c r="F2469" i="2" s="1"/>
  <c r="E2469" i="2" a="1"/>
  <c r="E2469" i="2" s="1"/>
  <c r="H2469" i="2" s="1"/>
  <c r="G2468" i="2"/>
  <c r="G2468" i="2" a="1"/>
  <c r="F2468" i="2"/>
  <c r="F2468" i="2" a="1"/>
  <c r="E2468" i="2"/>
  <c r="H2468" i="2" s="1"/>
  <c r="E2468" i="2" a="1"/>
  <c r="G2467" i="2" a="1"/>
  <c r="G2467" i="2" s="1"/>
  <c r="F2467" i="2" a="1"/>
  <c r="F2467" i="2" s="1"/>
  <c r="E2467" i="2" a="1"/>
  <c r="E2467" i="2" s="1"/>
  <c r="H2467" i="2" s="1"/>
  <c r="G2466" i="2"/>
  <c r="G2466" i="2" a="1"/>
  <c r="F2466" i="2"/>
  <c r="F2466" i="2" a="1"/>
  <c r="E2466" i="2"/>
  <c r="H2466" i="2" s="1"/>
  <c r="E2466" i="2" a="1"/>
  <c r="G2465" i="2" a="1"/>
  <c r="G2465" i="2" s="1"/>
  <c r="F2465" i="2" a="1"/>
  <c r="F2465" i="2" s="1"/>
  <c r="E2465" i="2" a="1"/>
  <c r="E2465" i="2" s="1"/>
  <c r="G2464" i="2"/>
  <c r="G2464" i="2" a="1"/>
  <c r="F2464" i="2"/>
  <c r="F2464" i="2" a="1"/>
  <c r="E2464" i="2"/>
  <c r="H2464" i="2" s="1"/>
  <c r="E2464" i="2" a="1"/>
  <c r="G2463" i="2" a="1"/>
  <c r="G2463" i="2" s="1"/>
  <c r="F2463" i="2" a="1"/>
  <c r="F2463" i="2" s="1"/>
  <c r="E2463" i="2" a="1"/>
  <c r="E2463" i="2" s="1"/>
  <c r="G2462" i="2"/>
  <c r="G2462" i="2" a="1"/>
  <c r="F2462" i="2"/>
  <c r="F2462" i="2" a="1"/>
  <c r="E2462" i="2"/>
  <c r="H2462" i="2" s="1"/>
  <c r="E2462" i="2" a="1"/>
  <c r="G2461" i="2" a="1"/>
  <c r="G2461" i="2" s="1"/>
  <c r="F2461" i="2" a="1"/>
  <c r="F2461" i="2" s="1"/>
  <c r="E2461" i="2" a="1"/>
  <c r="E2461" i="2" s="1"/>
  <c r="H2461" i="2" s="1"/>
  <c r="G2460" i="2"/>
  <c r="G2460" i="2" a="1"/>
  <c r="F2460" i="2"/>
  <c r="F2460" i="2" a="1"/>
  <c r="E2460" i="2"/>
  <c r="H2460" i="2" s="1"/>
  <c r="E2460" i="2" a="1"/>
  <c r="G2459" i="2" a="1"/>
  <c r="G2459" i="2" s="1"/>
  <c r="F2459" i="2" a="1"/>
  <c r="F2459" i="2" s="1"/>
  <c r="E2459" i="2" a="1"/>
  <c r="E2459" i="2" s="1"/>
  <c r="H2459" i="2" s="1"/>
  <c r="G2458" i="2"/>
  <c r="G2458" i="2" a="1"/>
  <c r="F2458" i="2"/>
  <c r="F2458" i="2" a="1"/>
  <c r="E2458" i="2"/>
  <c r="H2458" i="2" s="1"/>
  <c r="E2458" i="2" a="1"/>
  <c r="G2457" i="2" a="1"/>
  <c r="G2457" i="2" s="1"/>
  <c r="F2457" i="2" a="1"/>
  <c r="F2457" i="2" s="1"/>
  <c r="E2457" i="2" a="1"/>
  <c r="E2457" i="2" s="1"/>
  <c r="G2456" i="2"/>
  <c r="G2456" i="2" a="1"/>
  <c r="F2456" i="2"/>
  <c r="F2456" i="2" a="1"/>
  <c r="E2456" i="2"/>
  <c r="H2456" i="2" s="1"/>
  <c r="E2456" i="2" a="1"/>
  <c r="G2455" i="2" a="1"/>
  <c r="G2455" i="2" s="1"/>
  <c r="F2455" i="2" a="1"/>
  <c r="F2455" i="2" s="1"/>
  <c r="E2455" i="2" a="1"/>
  <c r="E2455" i="2" s="1"/>
  <c r="G2454" i="2"/>
  <c r="G2454" i="2" a="1"/>
  <c r="F2454" i="2"/>
  <c r="F2454" i="2" a="1"/>
  <c r="E2454" i="2"/>
  <c r="H2454" i="2" s="1"/>
  <c r="E2454" i="2" a="1"/>
  <c r="G2453" i="2" a="1"/>
  <c r="G2453" i="2" s="1"/>
  <c r="F2453" i="2" a="1"/>
  <c r="F2453" i="2" s="1"/>
  <c r="E2453" i="2" a="1"/>
  <c r="E2453" i="2" s="1"/>
  <c r="H2453" i="2" s="1"/>
  <c r="G2452" i="2"/>
  <c r="G2452" i="2" a="1"/>
  <c r="F2452" i="2"/>
  <c r="F2452" i="2" a="1"/>
  <c r="E2452" i="2"/>
  <c r="H2452" i="2" s="1"/>
  <c r="E2452" i="2" a="1"/>
  <c r="G2451" i="2" a="1"/>
  <c r="G2451" i="2" s="1"/>
  <c r="F2451" i="2" a="1"/>
  <c r="F2451" i="2" s="1"/>
  <c r="E2451" i="2" a="1"/>
  <c r="E2451" i="2" s="1"/>
  <c r="H2451" i="2" s="1"/>
  <c r="G2450" i="2"/>
  <c r="G2450" i="2" a="1"/>
  <c r="F2450" i="2"/>
  <c r="F2450" i="2" a="1"/>
  <c r="E2450" i="2"/>
  <c r="H2450" i="2" s="1"/>
  <c r="E2450" i="2" a="1"/>
  <c r="G2449" i="2" a="1"/>
  <c r="G2449" i="2" s="1"/>
  <c r="F2449" i="2" a="1"/>
  <c r="F2449" i="2" s="1"/>
  <c r="E2449" i="2" a="1"/>
  <c r="E2449" i="2" s="1"/>
  <c r="G2448" i="2"/>
  <c r="G2448" i="2" a="1"/>
  <c r="F2448" i="2"/>
  <c r="F2448" i="2" a="1"/>
  <c r="E2448" i="2"/>
  <c r="H2448" i="2" s="1"/>
  <c r="E2448" i="2" a="1"/>
  <c r="G2447" i="2" a="1"/>
  <c r="G2447" i="2" s="1"/>
  <c r="F2447" i="2" a="1"/>
  <c r="F2447" i="2" s="1"/>
  <c r="E2447" i="2" a="1"/>
  <c r="E2447" i="2" s="1"/>
  <c r="H2447" i="2" s="1"/>
  <c r="G2446" i="2"/>
  <c r="G2446" i="2" a="1"/>
  <c r="F2446" i="2"/>
  <c r="F2446" i="2" a="1"/>
  <c r="E2446" i="2"/>
  <c r="E2446" i="2" a="1"/>
  <c r="G2445" i="2" a="1"/>
  <c r="G2445" i="2" s="1"/>
  <c r="F2445" i="2" a="1"/>
  <c r="F2445" i="2" s="1"/>
  <c r="E2445" i="2" a="1"/>
  <c r="E2445" i="2" s="1"/>
  <c r="H2445" i="2" s="1"/>
  <c r="J2444" i="2" a="1"/>
  <c r="J2444" i="2" s="1"/>
  <c r="G2444" i="2"/>
  <c r="G2444" i="2" a="1"/>
  <c r="F2444" i="2"/>
  <c r="F2444" i="2" a="1"/>
  <c r="E2444" i="2"/>
  <c r="H2444" i="2" s="1"/>
  <c r="I2444" i="2" s="1" a="1"/>
  <c r="I2444" i="2" s="1"/>
  <c r="E2444" i="2" a="1"/>
  <c r="G2443" i="2" a="1"/>
  <c r="G2443" i="2" s="1"/>
  <c r="F2443" i="2" a="1"/>
  <c r="F2443" i="2" s="1"/>
  <c r="E2443" i="2" a="1"/>
  <c r="E2443" i="2" s="1"/>
  <c r="G2442" i="2"/>
  <c r="G2442" i="2" a="1"/>
  <c r="F2442" i="2"/>
  <c r="F2442" i="2" a="1"/>
  <c r="E2442" i="2"/>
  <c r="H2442" i="2" s="1"/>
  <c r="J2442" i="2" s="1" a="1"/>
  <c r="J2442" i="2" s="1"/>
  <c r="E2442" i="2" a="1"/>
  <c r="G2441" i="2" a="1"/>
  <c r="G2441" i="2" s="1"/>
  <c r="H2441" i="2" s="1"/>
  <c r="F2441" i="2" a="1"/>
  <c r="F2441" i="2" s="1"/>
  <c r="E2441" i="2" a="1"/>
  <c r="E2441" i="2" s="1"/>
  <c r="G2440" i="2"/>
  <c r="G2440" i="2" a="1"/>
  <c r="F2440" i="2"/>
  <c r="F2440" i="2" a="1"/>
  <c r="E2440" i="2"/>
  <c r="H2440" i="2" s="1"/>
  <c r="I2440" i="2" s="1" a="1"/>
  <c r="I2440" i="2" s="1"/>
  <c r="E2440" i="2" a="1"/>
  <c r="G2439" i="2" a="1"/>
  <c r="G2439" i="2" s="1"/>
  <c r="F2439" i="2" a="1"/>
  <c r="F2439" i="2" s="1"/>
  <c r="E2439" i="2" a="1"/>
  <c r="E2439" i="2" s="1"/>
  <c r="G2438" i="2"/>
  <c r="G2438" i="2" a="1"/>
  <c r="F2438" i="2"/>
  <c r="F2438" i="2" a="1"/>
  <c r="E2438" i="2"/>
  <c r="H2438" i="2" s="1"/>
  <c r="J2438" i="2" s="1" a="1"/>
  <c r="J2438" i="2" s="1"/>
  <c r="E2438" i="2" a="1"/>
  <c r="G2437" i="2" a="1"/>
  <c r="G2437" i="2" s="1"/>
  <c r="F2437" i="2" a="1"/>
  <c r="F2437" i="2" s="1"/>
  <c r="E2437" i="2" a="1"/>
  <c r="E2437" i="2" s="1"/>
  <c r="H2437" i="2" s="1"/>
  <c r="G2436" i="2"/>
  <c r="G2436" i="2" a="1"/>
  <c r="F2436" i="2"/>
  <c r="F2436" i="2" a="1"/>
  <c r="E2436" i="2"/>
  <c r="H2436" i="2" s="1"/>
  <c r="I2436" i="2" s="1" a="1"/>
  <c r="I2436" i="2" s="1"/>
  <c r="E2436" i="2" a="1"/>
  <c r="G2435" i="2" a="1"/>
  <c r="G2435" i="2" s="1"/>
  <c r="F2435" i="2" a="1"/>
  <c r="F2435" i="2" s="1"/>
  <c r="E2435" i="2" a="1"/>
  <c r="E2435" i="2" s="1"/>
  <c r="H2435" i="2" s="1"/>
  <c r="G2434" i="2"/>
  <c r="G2434" i="2" a="1"/>
  <c r="F2434" i="2"/>
  <c r="F2434" i="2" a="1"/>
  <c r="E2434" i="2"/>
  <c r="E2434" i="2" a="1"/>
  <c r="G2433" i="2" a="1"/>
  <c r="G2433" i="2" s="1"/>
  <c r="F2433" i="2" a="1"/>
  <c r="F2433" i="2" s="1"/>
  <c r="E2433" i="2" a="1"/>
  <c r="E2433" i="2" s="1"/>
  <c r="H2433" i="2" s="1"/>
  <c r="J2432" i="2" a="1"/>
  <c r="J2432" i="2" s="1"/>
  <c r="G2432" i="2"/>
  <c r="G2432" i="2" a="1"/>
  <c r="F2432" i="2"/>
  <c r="F2432" i="2" a="1"/>
  <c r="E2432" i="2"/>
  <c r="H2432" i="2" s="1"/>
  <c r="I2432" i="2" s="1" a="1"/>
  <c r="I2432" i="2" s="1"/>
  <c r="E2432" i="2" a="1"/>
  <c r="G2431" i="2" a="1"/>
  <c r="G2431" i="2" s="1"/>
  <c r="F2431" i="2" a="1"/>
  <c r="F2431" i="2" s="1"/>
  <c r="E2431" i="2" a="1"/>
  <c r="E2431" i="2" s="1"/>
  <c r="H2431" i="2" s="1"/>
  <c r="G2430" i="2"/>
  <c r="G2430" i="2" a="1"/>
  <c r="F2430" i="2"/>
  <c r="F2430" i="2" a="1"/>
  <c r="E2430" i="2"/>
  <c r="E2430" i="2" a="1"/>
  <c r="H2429" i="2"/>
  <c r="G2429" i="2" a="1"/>
  <c r="G2429" i="2" s="1"/>
  <c r="F2429" i="2" a="1"/>
  <c r="F2429" i="2" s="1"/>
  <c r="E2429" i="2" a="1"/>
  <c r="E2429" i="2" s="1"/>
  <c r="G2428" i="2"/>
  <c r="G2428" i="2" a="1"/>
  <c r="F2428" i="2"/>
  <c r="F2428" i="2" a="1"/>
  <c r="E2428" i="2"/>
  <c r="E2428" i="2" a="1"/>
  <c r="G2427" i="2" a="1"/>
  <c r="G2427" i="2" s="1"/>
  <c r="F2427" i="2" a="1"/>
  <c r="F2427" i="2" s="1"/>
  <c r="E2427" i="2" a="1"/>
  <c r="E2427" i="2" s="1"/>
  <c r="H2427" i="2" s="1"/>
  <c r="G2426" i="2"/>
  <c r="G2426" i="2" a="1"/>
  <c r="F2426" i="2"/>
  <c r="F2426" i="2" a="1"/>
  <c r="E2426" i="2"/>
  <c r="H2426" i="2" s="1"/>
  <c r="J2426" i="2" s="1" a="1"/>
  <c r="J2426" i="2" s="1"/>
  <c r="E2426" i="2" a="1"/>
  <c r="G2425" i="2" a="1"/>
  <c r="G2425" i="2" s="1"/>
  <c r="F2425" i="2"/>
  <c r="F2425" i="2" a="1"/>
  <c r="E2425" i="2" a="1"/>
  <c r="E2425" i="2" s="1"/>
  <c r="G2424" i="2" a="1"/>
  <c r="G2424" i="2" s="1"/>
  <c r="F2424" i="2"/>
  <c r="F2424" i="2" a="1"/>
  <c r="E2424" i="2" a="1"/>
  <c r="E2424" i="2" s="1"/>
  <c r="H2424" i="2" s="1"/>
  <c r="G2423" i="2"/>
  <c r="G2423" i="2" a="1"/>
  <c r="F2423" i="2" a="1"/>
  <c r="F2423" i="2" s="1"/>
  <c r="H2423" i="2" s="1"/>
  <c r="E2423" i="2"/>
  <c r="E2423" i="2" a="1"/>
  <c r="G2422" i="2"/>
  <c r="G2422" i="2" a="1"/>
  <c r="F2422" i="2" a="1"/>
  <c r="F2422" i="2" s="1"/>
  <c r="E2422" i="2"/>
  <c r="E2422" i="2" a="1"/>
  <c r="G2421" i="2" a="1"/>
  <c r="G2421" i="2" s="1"/>
  <c r="F2421" i="2"/>
  <c r="F2421" i="2" a="1"/>
  <c r="E2421" i="2" a="1"/>
  <c r="E2421" i="2" s="1"/>
  <c r="G2420" i="2" a="1"/>
  <c r="G2420" i="2" s="1"/>
  <c r="F2420" i="2"/>
  <c r="F2420" i="2" a="1"/>
  <c r="E2420" i="2" a="1"/>
  <c r="E2420" i="2" s="1"/>
  <c r="G2419" i="2"/>
  <c r="G2419" i="2" a="1"/>
  <c r="F2419" i="2" a="1"/>
  <c r="F2419" i="2" s="1"/>
  <c r="H2419" i="2" s="1"/>
  <c r="E2419" i="2"/>
  <c r="E2419" i="2" a="1"/>
  <c r="G2418" i="2"/>
  <c r="G2418" i="2" a="1"/>
  <c r="F2418" i="2" a="1"/>
  <c r="F2418" i="2" s="1"/>
  <c r="E2418" i="2"/>
  <c r="H2418" i="2" s="1"/>
  <c r="E2418" i="2" a="1"/>
  <c r="G2417" i="2" a="1"/>
  <c r="G2417" i="2" s="1"/>
  <c r="F2417" i="2"/>
  <c r="F2417" i="2" a="1"/>
  <c r="E2417" i="2" a="1"/>
  <c r="E2417" i="2" s="1"/>
  <c r="G2416" i="2" a="1"/>
  <c r="G2416" i="2" s="1"/>
  <c r="F2416" i="2"/>
  <c r="F2416" i="2" a="1"/>
  <c r="E2416" i="2" a="1"/>
  <c r="E2416" i="2" s="1"/>
  <c r="G2415" i="2"/>
  <c r="G2415" i="2" a="1"/>
  <c r="F2415" i="2" a="1"/>
  <c r="F2415" i="2" s="1"/>
  <c r="H2415" i="2" s="1"/>
  <c r="E2415" i="2"/>
  <c r="E2415" i="2" a="1"/>
  <c r="G2414" i="2"/>
  <c r="G2414" i="2" a="1"/>
  <c r="F2414" i="2" a="1"/>
  <c r="F2414" i="2" s="1"/>
  <c r="E2414" i="2"/>
  <c r="H2414" i="2" s="1"/>
  <c r="E2414" i="2" a="1"/>
  <c r="G2413" i="2" a="1"/>
  <c r="G2413" i="2" s="1"/>
  <c r="F2413" i="2"/>
  <c r="F2413" i="2" a="1"/>
  <c r="E2413" i="2" a="1"/>
  <c r="E2413" i="2" s="1"/>
  <c r="G2412" i="2" a="1"/>
  <c r="G2412" i="2" s="1"/>
  <c r="F2412" i="2"/>
  <c r="F2412" i="2" a="1"/>
  <c r="E2412" i="2" a="1"/>
  <c r="E2412" i="2" s="1"/>
  <c r="G2411" i="2"/>
  <c r="G2411" i="2" a="1"/>
  <c r="F2411" i="2" a="1"/>
  <c r="F2411" i="2" s="1"/>
  <c r="H2411" i="2" s="1"/>
  <c r="E2411" i="2"/>
  <c r="E2411" i="2" a="1"/>
  <c r="G2410" i="2"/>
  <c r="G2410" i="2" a="1"/>
  <c r="F2410" i="2" a="1"/>
  <c r="F2410" i="2" s="1"/>
  <c r="E2410" i="2"/>
  <c r="H2410" i="2" s="1"/>
  <c r="E2410" i="2" a="1"/>
  <c r="G2409" i="2" a="1"/>
  <c r="G2409" i="2" s="1"/>
  <c r="F2409" i="2"/>
  <c r="F2409" i="2" a="1"/>
  <c r="E2409" i="2" a="1"/>
  <c r="E2409" i="2" s="1"/>
  <c r="G2408" i="2" a="1"/>
  <c r="G2408" i="2" s="1"/>
  <c r="F2408" i="2"/>
  <c r="F2408" i="2" a="1"/>
  <c r="E2408" i="2" a="1"/>
  <c r="E2408" i="2" s="1"/>
  <c r="G2407" i="2"/>
  <c r="G2407" i="2" a="1"/>
  <c r="F2407" i="2" a="1"/>
  <c r="F2407" i="2" s="1"/>
  <c r="H2407" i="2" s="1"/>
  <c r="E2407" i="2"/>
  <c r="E2407" i="2" a="1"/>
  <c r="G2406" i="2"/>
  <c r="G2406" i="2" a="1"/>
  <c r="F2406" i="2" a="1"/>
  <c r="F2406" i="2" s="1"/>
  <c r="E2406" i="2"/>
  <c r="H2406" i="2" s="1"/>
  <c r="E2406" i="2" a="1"/>
  <c r="G2405" i="2" a="1"/>
  <c r="G2405" i="2" s="1"/>
  <c r="F2405" i="2"/>
  <c r="F2405" i="2" a="1"/>
  <c r="E2405" i="2" a="1"/>
  <c r="E2405" i="2" s="1"/>
  <c r="G2404" i="2" a="1"/>
  <c r="G2404" i="2" s="1"/>
  <c r="F2404" i="2"/>
  <c r="F2404" i="2" a="1"/>
  <c r="E2404" i="2" a="1"/>
  <c r="E2404" i="2" s="1"/>
  <c r="G2403" i="2"/>
  <c r="G2403" i="2" a="1"/>
  <c r="F2403" i="2" a="1"/>
  <c r="F2403" i="2" s="1"/>
  <c r="H2403" i="2" s="1"/>
  <c r="E2403" i="2"/>
  <c r="E2403" i="2" a="1"/>
  <c r="G2402" i="2"/>
  <c r="G2402" i="2" a="1"/>
  <c r="F2402" i="2" a="1"/>
  <c r="F2402" i="2" s="1"/>
  <c r="E2402" i="2"/>
  <c r="H2402" i="2" s="1"/>
  <c r="E2402" i="2" a="1"/>
  <c r="G2401" i="2" a="1"/>
  <c r="G2401" i="2" s="1"/>
  <c r="F2401" i="2"/>
  <c r="F2401" i="2" a="1"/>
  <c r="E2401" i="2" a="1"/>
  <c r="E2401" i="2" s="1"/>
  <c r="G2400" i="2" a="1"/>
  <c r="G2400" i="2" s="1"/>
  <c r="F2400" i="2"/>
  <c r="F2400" i="2" a="1"/>
  <c r="E2400" i="2" a="1"/>
  <c r="E2400" i="2" s="1"/>
  <c r="G2399" i="2"/>
  <c r="G2399" i="2" a="1"/>
  <c r="F2399" i="2" a="1"/>
  <c r="F2399" i="2" s="1"/>
  <c r="H2399" i="2" s="1"/>
  <c r="E2399" i="2"/>
  <c r="E2399" i="2" a="1"/>
  <c r="G2398" i="2"/>
  <c r="G2398" i="2" a="1"/>
  <c r="F2398" i="2" a="1"/>
  <c r="F2398" i="2" s="1"/>
  <c r="E2398" i="2"/>
  <c r="H2398" i="2" s="1"/>
  <c r="E2398" i="2" a="1"/>
  <c r="G2397" i="2" a="1"/>
  <c r="G2397" i="2" s="1"/>
  <c r="F2397" i="2"/>
  <c r="F2397" i="2" a="1"/>
  <c r="E2397" i="2" a="1"/>
  <c r="E2397" i="2" s="1"/>
  <c r="G2396" i="2" a="1"/>
  <c r="G2396" i="2" s="1"/>
  <c r="F2396" i="2"/>
  <c r="F2396" i="2" a="1"/>
  <c r="E2396" i="2" a="1"/>
  <c r="E2396" i="2" s="1"/>
  <c r="G2395" i="2"/>
  <c r="G2395" i="2" a="1"/>
  <c r="F2395" i="2" a="1"/>
  <c r="F2395" i="2" s="1"/>
  <c r="H2395" i="2" s="1"/>
  <c r="E2395" i="2"/>
  <c r="E2395" i="2" a="1"/>
  <c r="G2394" i="2"/>
  <c r="G2394" i="2" a="1"/>
  <c r="F2394" i="2" a="1"/>
  <c r="F2394" i="2" s="1"/>
  <c r="E2394" i="2"/>
  <c r="H2394" i="2" s="1"/>
  <c r="E2394" i="2" a="1"/>
  <c r="G2393" i="2"/>
  <c r="G2393" i="2" a="1"/>
  <c r="F2393" i="2"/>
  <c r="F2393" i="2" a="1"/>
  <c r="E2393" i="2" a="1"/>
  <c r="E2393" i="2" s="1"/>
  <c r="H2393" i="2" s="1"/>
  <c r="G2392" i="2" a="1"/>
  <c r="G2392" i="2" s="1"/>
  <c r="F2392" i="2"/>
  <c r="F2392" i="2" a="1"/>
  <c r="E2392" i="2" a="1"/>
  <c r="E2392" i="2" s="1"/>
  <c r="H2392" i="2" s="1"/>
  <c r="G2391" i="2"/>
  <c r="G2391" i="2" a="1"/>
  <c r="F2391" i="2"/>
  <c r="F2391" i="2" a="1"/>
  <c r="E2391" i="2" a="1"/>
  <c r="E2391" i="2" s="1"/>
  <c r="H2391" i="2" s="1"/>
  <c r="G2390" i="2"/>
  <c r="G2390" i="2" a="1"/>
  <c r="F2390" i="2" a="1"/>
  <c r="F2390" i="2" s="1"/>
  <c r="E2390" i="2"/>
  <c r="E2390" i="2" a="1"/>
  <c r="G2389" i="2"/>
  <c r="G2389" i="2" a="1"/>
  <c r="F2389" i="2"/>
  <c r="F2389" i="2" a="1"/>
  <c r="E2389" i="2" a="1"/>
  <c r="E2389" i="2" s="1"/>
  <c r="H2389" i="2" s="1"/>
  <c r="G2388" i="2" a="1"/>
  <c r="G2388" i="2" s="1"/>
  <c r="F2388" i="2"/>
  <c r="F2388" i="2" a="1"/>
  <c r="E2388" i="2" a="1"/>
  <c r="E2388" i="2" s="1"/>
  <c r="G2387" i="2"/>
  <c r="G2387" i="2" a="1"/>
  <c r="F2387" i="2"/>
  <c r="F2387" i="2" a="1"/>
  <c r="E2387" i="2" a="1"/>
  <c r="E2387" i="2" s="1"/>
  <c r="H2387" i="2" s="1"/>
  <c r="G2386" i="2"/>
  <c r="G2386" i="2" a="1"/>
  <c r="F2386" i="2" a="1"/>
  <c r="F2386" i="2" s="1"/>
  <c r="H2386" i="2" s="1"/>
  <c r="E2386" i="2"/>
  <c r="E2386" i="2" a="1"/>
  <c r="G2385" i="2"/>
  <c r="G2385" i="2" a="1"/>
  <c r="F2385" i="2" a="1"/>
  <c r="F2385" i="2" s="1"/>
  <c r="E2385" i="2" a="1"/>
  <c r="E2385" i="2" s="1"/>
  <c r="G2384" i="2" a="1"/>
  <c r="G2384" i="2" s="1"/>
  <c r="F2384" i="2"/>
  <c r="F2384" i="2" a="1"/>
  <c r="E2384" i="2" a="1"/>
  <c r="E2384" i="2" s="1"/>
  <c r="G2383" i="2" a="1"/>
  <c r="G2383" i="2" s="1"/>
  <c r="F2383" i="2"/>
  <c r="F2383" i="2" a="1"/>
  <c r="E2383" i="2" a="1"/>
  <c r="E2383" i="2" s="1"/>
  <c r="G2382" i="2"/>
  <c r="G2382" i="2" a="1"/>
  <c r="F2382" i="2" a="1"/>
  <c r="F2382" i="2" s="1"/>
  <c r="H2382" i="2" s="1"/>
  <c r="E2382" i="2"/>
  <c r="E2382" i="2" a="1"/>
  <c r="G2381" i="2"/>
  <c r="G2381" i="2" a="1"/>
  <c r="F2381" i="2" a="1"/>
  <c r="F2381" i="2" s="1"/>
  <c r="E2381" i="2" a="1"/>
  <c r="E2381" i="2" s="1"/>
  <c r="H2381" i="2" s="1"/>
  <c r="G2380" i="2" a="1"/>
  <c r="G2380" i="2" s="1"/>
  <c r="F2380" i="2"/>
  <c r="F2380" i="2" a="1"/>
  <c r="E2380" i="2" a="1"/>
  <c r="E2380" i="2" s="1"/>
  <c r="H2380" i="2" s="1"/>
  <c r="G2379" i="2" a="1"/>
  <c r="G2379" i="2" s="1"/>
  <c r="F2379" i="2"/>
  <c r="F2379" i="2" a="1"/>
  <c r="E2379" i="2" a="1"/>
  <c r="E2379" i="2" s="1"/>
  <c r="H2379" i="2" s="1"/>
  <c r="G2378" i="2"/>
  <c r="G2378" i="2" a="1"/>
  <c r="F2378" i="2" a="1"/>
  <c r="F2378" i="2" s="1"/>
  <c r="H2378" i="2" s="1"/>
  <c r="E2378" i="2"/>
  <c r="E2378" i="2" a="1"/>
  <c r="G2377" i="2"/>
  <c r="G2377" i="2" a="1"/>
  <c r="F2377" i="2" a="1"/>
  <c r="F2377" i="2" s="1"/>
  <c r="E2377" i="2"/>
  <c r="E2377" i="2" a="1"/>
  <c r="G2376" i="2" a="1"/>
  <c r="G2376" i="2" s="1"/>
  <c r="F2376" i="2"/>
  <c r="F2376" i="2" a="1"/>
  <c r="E2376" i="2" a="1"/>
  <c r="E2376" i="2" s="1"/>
  <c r="H2376" i="2" s="1"/>
  <c r="G2375" i="2" a="1"/>
  <c r="G2375" i="2" s="1"/>
  <c r="F2375" i="2"/>
  <c r="F2375" i="2" a="1"/>
  <c r="E2375" i="2" a="1"/>
  <c r="E2375" i="2" s="1"/>
  <c r="H2375" i="2" s="1"/>
  <c r="G2374" i="2"/>
  <c r="G2374" i="2" a="1"/>
  <c r="F2374" i="2" a="1"/>
  <c r="F2374" i="2" s="1"/>
  <c r="H2374" i="2" s="1"/>
  <c r="E2374" i="2"/>
  <c r="E2374" i="2" a="1"/>
  <c r="G2373" i="2"/>
  <c r="G2373" i="2" a="1"/>
  <c r="F2373" i="2" a="1"/>
  <c r="F2373" i="2" s="1"/>
  <c r="E2373" i="2" a="1"/>
  <c r="E2373" i="2" s="1"/>
  <c r="G2372" i="2" a="1"/>
  <c r="G2372" i="2" s="1"/>
  <c r="F2372" i="2"/>
  <c r="F2372" i="2" a="1"/>
  <c r="E2372" i="2" a="1"/>
  <c r="E2372" i="2" s="1"/>
  <c r="G2371" i="2" a="1"/>
  <c r="G2371" i="2" s="1"/>
  <c r="F2371" i="2"/>
  <c r="F2371" i="2" a="1"/>
  <c r="E2371" i="2" a="1"/>
  <c r="E2371" i="2" s="1"/>
  <c r="G2370" i="2"/>
  <c r="G2370" i="2" a="1"/>
  <c r="F2370" i="2" a="1"/>
  <c r="F2370" i="2" s="1"/>
  <c r="H2370" i="2" s="1"/>
  <c r="E2370" i="2"/>
  <c r="E2370" i="2" a="1"/>
  <c r="G2369" i="2"/>
  <c r="G2369" i="2" a="1"/>
  <c r="F2369" i="2" a="1"/>
  <c r="F2369" i="2" s="1"/>
  <c r="E2369" i="2" a="1"/>
  <c r="E2369" i="2" s="1"/>
  <c r="H2369" i="2" s="1"/>
  <c r="G2368" i="2" a="1"/>
  <c r="G2368" i="2" s="1"/>
  <c r="F2368" i="2"/>
  <c r="F2368" i="2" a="1"/>
  <c r="E2368" i="2" a="1"/>
  <c r="E2368" i="2" s="1"/>
  <c r="H2368" i="2" s="1"/>
  <c r="G2367" i="2" a="1"/>
  <c r="G2367" i="2" s="1"/>
  <c r="F2367" i="2"/>
  <c r="F2367" i="2" a="1"/>
  <c r="E2367" i="2" a="1"/>
  <c r="E2367" i="2" s="1"/>
  <c r="H2367" i="2" s="1"/>
  <c r="G2366" i="2"/>
  <c r="G2366" i="2" a="1"/>
  <c r="F2366" i="2" a="1"/>
  <c r="F2366" i="2" s="1"/>
  <c r="H2366" i="2" s="1"/>
  <c r="E2366" i="2"/>
  <c r="E2366" i="2" a="1"/>
  <c r="G2365" i="2"/>
  <c r="G2365" i="2" a="1"/>
  <c r="F2365" i="2" a="1"/>
  <c r="F2365" i="2" s="1"/>
  <c r="E2365" i="2" a="1"/>
  <c r="E2365" i="2" s="1"/>
  <c r="G2364" i="2" a="1"/>
  <c r="G2364" i="2" s="1"/>
  <c r="F2364" i="2"/>
  <c r="F2364" i="2" a="1"/>
  <c r="E2364" i="2" a="1"/>
  <c r="E2364" i="2" s="1"/>
  <c r="G2363" i="2" a="1"/>
  <c r="G2363" i="2" s="1"/>
  <c r="F2363" i="2"/>
  <c r="F2363" i="2" a="1"/>
  <c r="E2363" i="2" a="1"/>
  <c r="E2363" i="2" s="1"/>
  <c r="G2362" i="2"/>
  <c r="G2362" i="2" a="1"/>
  <c r="F2362" i="2" a="1"/>
  <c r="F2362" i="2" s="1"/>
  <c r="H2362" i="2" s="1"/>
  <c r="E2362" i="2"/>
  <c r="E2362" i="2" a="1"/>
  <c r="G2361" i="2"/>
  <c r="G2361" i="2" a="1"/>
  <c r="F2361" i="2" a="1"/>
  <c r="F2361" i="2" s="1"/>
  <c r="E2361" i="2" a="1"/>
  <c r="E2361" i="2" s="1"/>
  <c r="H2361" i="2" s="1"/>
  <c r="G2360" i="2" a="1"/>
  <c r="G2360" i="2" s="1"/>
  <c r="F2360" i="2"/>
  <c r="F2360" i="2" a="1"/>
  <c r="E2360" i="2" a="1"/>
  <c r="E2360" i="2" s="1"/>
  <c r="H2360" i="2" s="1"/>
  <c r="G2359" i="2" a="1"/>
  <c r="G2359" i="2" s="1"/>
  <c r="F2359" i="2"/>
  <c r="F2359" i="2" a="1"/>
  <c r="E2359" i="2" a="1"/>
  <c r="E2359" i="2" s="1"/>
  <c r="H2359" i="2" s="1"/>
  <c r="G2358" i="2"/>
  <c r="G2358" i="2" a="1"/>
  <c r="F2358" i="2" a="1"/>
  <c r="F2358" i="2" s="1"/>
  <c r="H2358" i="2" s="1"/>
  <c r="E2358" i="2"/>
  <c r="E2358" i="2" a="1"/>
  <c r="G2357" i="2"/>
  <c r="G2357" i="2" a="1"/>
  <c r="F2357" i="2"/>
  <c r="F2357" i="2" a="1"/>
  <c r="E2357" i="2" a="1"/>
  <c r="E2357" i="2" s="1"/>
  <c r="H2357" i="2" s="1"/>
  <c r="G2356" i="2" a="1"/>
  <c r="G2356" i="2" s="1"/>
  <c r="F2356" i="2"/>
  <c r="F2356" i="2" a="1"/>
  <c r="E2356" i="2" a="1"/>
  <c r="E2356" i="2" s="1"/>
  <c r="H2356" i="2" s="1"/>
  <c r="G2355" i="2" a="1"/>
  <c r="G2355" i="2" s="1"/>
  <c r="F2355" i="2"/>
  <c r="F2355" i="2" a="1"/>
  <c r="E2355" i="2" a="1"/>
  <c r="E2355" i="2" s="1"/>
  <c r="H2355" i="2" s="1"/>
  <c r="G2354" i="2"/>
  <c r="G2354" i="2" a="1"/>
  <c r="F2354" i="2" a="1"/>
  <c r="F2354" i="2" s="1"/>
  <c r="H2354" i="2" s="1"/>
  <c r="E2354" i="2"/>
  <c r="E2354" i="2" a="1"/>
  <c r="G2353" i="2"/>
  <c r="G2353" i="2" a="1"/>
  <c r="F2353" i="2" a="1"/>
  <c r="F2353" i="2" s="1"/>
  <c r="E2353" i="2" a="1"/>
  <c r="E2353" i="2" s="1"/>
  <c r="G2352" i="2" a="1"/>
  <c r="G2352" i="2" s="1"/>
  <c r="F2352" i="2"/>
  <c r="F2352" i="2" a="1"/>
  <c r="E2352" i="2" a="1"/>
  <c r="E2352" i="2" s="1"/>
  <c r="G2351" i="2" a="1"/>
  <c r="G2351" i="2" s="1"/>
  <c r="F2351" i="2"/>
  <c r="F2351" i="2" a="1"/>
  <c r="E2351" i="2" a="1"/>
  <c r="E2351" i="2" s="1"/>
  <c r="G2350" i="2"/>
  <c r="G2350" i="2" a="1"/>
  <c r="F2350" i="2" a="1"/>
  <c r="F2350" i="2" s="1"/>
  <c r="H2350" i="2" s="1"/>
  <c r="E2350" i="2"/>
  <c r="E2350" i="2" a="1"/>
  <c r="G2349" i="2"/>
  <c r="G2349" i="2" a="1"/>
  <c r="F2349" i="2" a="1"/>
  <c r="F2349" i="2" s="1"/>
  <c r="E2349" i="2"/>
  <c r="H2349" i="2" s="1"/>
  <c r="E2349" i="2" a="1"/>
  <c r="G2348" i="2" a="1"/>
  <c r="G2348" i="2" s="1"/>
  <c r="F2348" i="2"/>
  <c r="F2348" i="2" a="1"/>
  <c r="E2348" i="2" a="1"/>
  <c r="E2348" i="2" s="1"/>
  <c r="G2347" i="2" a="1"/>
  <c r="G2347" i="2" s="1"/>
  <c r="F2347" i="2"/>
  <c r="F2347" i="2" a="1"/>
  <c r="E2347" i="2" a="1"/>
  <c r="E2347" i="2" s="1"/>
  <c r="G2346" i="2"/>
  <c r="G2346" i="2" a="1"/>
  <c r="F2346" i="2" a="1"/>
  <c r="F2346" i="2" s="1"/>
  <c r="H2346" i="2" s="1"/>
  <c r="E2346" i="2"/>
  <c r="E2346" i="2" a="1"/>
  <c r="G2345" i="2"/>
  <c r="G2345" i="2" a="1"/>
  <c r="F2345" i="2" a="1"/>
  <c r="F2345" i="2" s="1"/>
  <c r="E2345" i="2"/>
  <c r="H2345" i="2" s="1"/>
  <c r="E2345" i="2" a="1"/>
  <c r="G2344" i="2" a="1"/>
  <c r="G2344" i="2" s="1"/>
  <c r="F2344" i="2"/>
  <c r="F2344" i="2" a="1"/>
  <c r="E2344" i="2" a="1"/>
  <c r="E2344" i="2" s="1"/>
  <c r="G2343" i="2" a="1"/>
  <c r="G2343" i="2" s="1"/>
  <c r="F2343" i="2"/>
  <c r="F2343" i="2" a="1"/>
  <c r="E2343" i="2" a="1"/>
  <c r="E2343" i="2" s="1"/>
  <c r="G2342" i="2"/>
  <c r="G2342" i="2" a="1"/>
  <c r="F2342" i="2" a="1"/>
  <c r="F2342" i="2" s="1"/>
  <c r="H2342" i="2" s="1"/>
  <c r="E2342" i="2"/>
  <c r="E2342" i="2" a="1"/>
  <c r="G2341" i="2"/>
  <c r="G2341" i="2" a="1"/>
  <c r="F2341" i="2" a="1"/>
  <c r="F2341" i="2" s="1"/>
  <c r="E2341" i="2"/>
  <c r="H2341" i="2" s="1"/>
  <c r="E2341" i="2" a="1"/>
  <c r="G2340" i="2" a="1"/>
  <c r="G2340" i="2" s="1"/>
  <c r="F2340" i="2"/>
  <c r="F2340" i="2" a="1"/>
  <c r="E2340" i="2" a="1"/>
  <c r="E2340" i="2" s="1"/>
  <c r="G2339" i="2" a="1"/>
  <c r="G2339" i="2" s="1"/>
  <c r="F2339" i="2"/>
  <c r="F2339" i="2" a="1"/>
  <c r="E2339" i="2" a="1"/>
  <c r="E2339" i="2" s="1"/>
  <c r="G2338" i="2"/>
  <c r="G2338" i="2" a="1"/>
  <c r="F2338" i="2" a="1"/>
  <c r="F2338" i="2" s="1"/>
  <c r="H2338" i="2" s="1"/>
  <c r="E2338" i="2"/>
  <c r="E2338" i="2" a="1"/>
  <c r="G2337" i="2"/>
  <c r="G2337" i="2" a="1"/>
  <c r="F2337" i="2" a="1"/>
  <c r="F2337" i="2" s="1"/>
  <c r="E2337" i="2"/>
  <c r="H2337" i="2" s="1"/>
  <c r="E2337" i="2" a="1"/>
  <c r="G2336" i="2" a="1"/>
  <c r="G2336" i="2" s="1"/>
  <c r="F2336" i="2"/>
  <c r="F2336" i="2" a="1"/>
  <c r="E2336" i="2" a="1"/>
  <c r="E2336" i="2" s="1"/>
  <c r="G2335" i="2" a="1"/>
  <c r="G2335" i="2" s="1"/>
  <c r="F2335" i="2"/>
  <c r="F2335" i="2" a="1"/>
  <c r="E2335" i="2" a="1"/>
  <c r="E2335" i="2" s="1"/>
  <c r="G2334" i="2"/>
  <c r="G2334" i="2" a="1"/>
  <c r="F2334" i="2" a="1"/>
  <c r="F2334" i="2" s="1"/>
  <c r="H2334" i="2" s="1"/>
  <c r="E2334" i="2"/>
  <c r="E2334" i="2" a="1"/>
  <c r="G2333" i="2"/>
  <c r="G2333" i="2" a="1"/>
  <c r="F2333" i="2" a="1"/>
  <c r="F2333" i="2" s="1"/>
  <c r="E2333" i="2"/>
  <c r="H2333" i="2" s="1"/>
  <c r="E2333" i="2" a="1"/>
  <c r="G2332" i="2" a="1"/>
  <c r="G2332" i="2" s="1"/>
  <c r="F2332" i="2"/>
  <c r="F2332" i="2" a="1"/>
  <c r="E2332" i="2" a="1"/>
  <c r="E2332" i="2" s="1"/>
  <c r="G2331" i="2"/>
  <c r="G2331" i="2" a="1"/>
  <c r="F2331" i="2"/>
  <c r="F2331" i="2" a="1"/>
  <c r="E2331" i="2" a="1"/>
  <c r="E2331" i="2" s="1"/>
  <c r="H2331" i="2" s="1"/>
  <c r="G2330" i="2"/>
  <c r="G2330" i="2" a="1"/>
  <c r="F2330" i="2" a="1"/>
  <c r="F2330" i="2" s="1"/>
  <c r="H2330" i="2" s="1"/>
  <c r="E2330" i="2"/>
  <c r="E2330" i="2" a="1"/>
  <c r="G2329" i="2"/>
  <c r="G2329" i="2" a="1"/>
  <c r="F2329" i="2" a="1"/>
  <c r="F2329" i="2" s="1"/>
  <c r="E2329" i="2"/>
  <c r="E2329" i="2" a="1"/>
  <c r="G2328" i="2" a="1"/>
  <c r="G2328" i="2" s="1"/>
  <c r="F2328" i="2"/>
  <c r="F2328" i="2" a="1"/>
  <c r="E2328" i="2" a="1"/>
  <c r="E2328" i="2" s="1"/>
  <c r="H2328" i="2" s="1"/>
  <c r="G2327" i="2" a="1"/>
  <c r="G2327" i="2" s="1"/>
  <c r="F2327" i="2"/>
  <c r="F2327" i="2" a="1"/>
  <c r="E2327" i="2" a="1"/>
  <c r="E2327" i="2" s="1"/>
  <c r="H2327" i="2" s="1"/>
  <c r="G2326" i="2"/>
  <c r="G2326" i="2" a="1"/>
  <c r="F2326" i="2" a="1"/>
  <c r="F2326" i="2" s="1"/>
  <c r="H2326" i="2" s="1"/>
  <c r="E2326" i="2"/>
  <c r="E2326" i="2" a="1"/>
  <c r="G2325" i="2"/>
  <c r="G2325" i="2" a="1"/>
  <c r="F2325" i="2" a="1"/>
  <c r="F2325" i="2" s="1"/>
  <c r="E2325" i="2"/>
  <c r="E2325" i="2" a="1"/>
  <c r="G2324" i="2" a="1"/>
  <c r="G2324" i="2" s="1"/>
  <c r="F2324" i="2"/>
  <c r="F2324" i="2" a="1"/>
  <c r="E2324" i="2" a="1"/>
  <c r="E2324" i="2" s="1"/>
  <c r="H2324" i="2" s="1"/>
  <c r="G2323" i="2" a="1"/>
  <c r="G2323" i="2" s="1"/>
  <c r="F2323" i="2"/>
  <c r="F2323" i="2" a="1"/>
  <c r="E2323" i="2" a="1"/>
  <c r="E2323" i="2" s="1"/>
  <c r="H2323" i="2" s="1"/>
  <c r="G2322" i="2"/>
  <c r="G2322" i="2" a="1"/>
  <c r="F2322" i="2" a="1"/>
  <c r="F2322" i="2" s="1"/>
  <c r="H2322" i="2" s="1"/>
  <c r="E2322" i="2"/>
  <c r="E2322" i="2" a="1"/>
  <c r="G2321" i="2"/>
  <c r="G2321" i="2" a="1"/>
  <c r="F2321" i="2" a="1"/>
  <c r="F2321" i="2" s="1"/>
  <c r="E2321" i="2"/>
  <c r="E2321" i="2" a="1"/>
  <c r="G2320" i="2" a="1"/>
  <c r="G2320" i="2" s="1"/>
  <c r="F2320" i="2"/>
  <c r="F2320" i="2" a="1"/>
  <c r="E2320" i="2" a="1"/>
  <c r="E2320" i="2" s="1"/>
  <c r="H2320" i="2" s="1"/>
  <c r="G2319" i="2" a="1"/>
  <c r="G2319" i="2" s="1"/>
  <c r="F2319" i="2"/>
  <c r="F2319" i="2" a="1"/>
  <c r="E2319" i="2" a="1"/>
  <c r="E2319" i="2" s="1"/>
  <c r="H2319" i="2" s="1"/>
  <c r="G2318" i="2"/>
  <c r="G2318" i="2" a="1"/>
  <c r="F2318" i="2" a="1"/>
  <c r="F2318" i="2" s="1"/>
  <c r="H2318" i="2" s="1"/>
  <c r="E2318" i="2"/>
  <c r="E2318" i="2" a="1"/>
  <c r="G2317" i="2"/>
  <c r="G2317" i="2" a="1"/>
  <c r="F2317" i="2" a="1"/>
  <c r="F2317" i="2" s="1"/>
  <c r="E2317" i="2"/>
  <c r="E2317" i="2" a="1"/>
  <c r="G2316" i="2" a="1"/>
  <c r="G2316" i="2" s="1"/>
  <c r="F2316" i="2"/>
  <c r="F2316" i="2" a="1"/>
  <c r="E2316" i="2" a="1"/>
  <c r="E2316" i="2" s="1"/>
  <c r="H2316" i="2" s="1"/>
  <c r="G2315" i="2" a="1"/>
  <c r="G2315" i="2" s="1"/>
  <c r="F2315" i="2"/>
  <c r="F2315" i="2" a="1"/>
  <c r="E2315" i="2" a="1"/>
  <c r="E2315" i="2" s="1"/>
  <c r="H2315" i="2" s="1"/>
  <c r="G2314" i="2"/>
  <c r="G2314" i="2" a="1"/>
  <c r="F2314" i="2" a="1"/>
  <c r="F2314" i="2" s="1"/>
  <c r="H2314" i="2" s="1"/>
  <c r="E2314" i="2"/>
  <c r="E2314" i="2" a="1"/>
  <c r="G2313" i="2"/>
  <c r="G2313" i="2" a="1"/>
  <c r="F2313" i="2"/>
  <c r="F2313" i="2" a="1"/>
  <c r="E2313" i="2"/>
  <c r="H2313" i="2" s="1"/>
  <c r="E2313" i="2" a="1"/>
  <c r="G2312" i="2" a="1"/>
  <c r="G2312" i="2" s="1"/>
  <c r="F2312" i="2"/>
  <c r="F2312" i="2" a="1"/>
  <c r="E2312" i="2" a="1"/>
  <c r="E2312" i="2" s="1"/>
  <c r="G2311" i="2" a="1"/>
  <c r="G2311" i="2" s="1"/>
  <c r="F2311" i="2"/>
  <c r="F2311" i="2" a="1"/>
  <c r="E2311" i="2" a="1"/>
  <c r="E2311" i="2" s="1"/>
  <c r="G2310" i="2"/>
  <c r="G2310" i="2" a="1"/>
  <c r="F2310" i="2" a="1"/>
  <c r="F2310" i="2" s="1"/>
  <c r="H2310" i="2" s="1"/>
  <c r="E2310" i="2"/>
  <c r="E2310" i="2" a="1"/>
  <c r="G2309" i="2"/>
  <c r="G2309" i="2" a="1"/>
  <c r="F2309" i="2"/>
  <c r="F2309" i="2" a="1"/>
  <c r="E2309" i="2"/>
  <c r="H2309" i="2" s="1"/>
  <c r="E2309" i="2" a="1"/>
  <c r="G2308" i="2" a="1"/>
  <c r="G2308" i="2" s="1"/>
  <c r="F2308" i="2"/>
  <c r="F2308" i="2" a="1"/>
  <c r="E2308" i="2" a="1"/>
  <c r="E2308" i="2" s="1"/>
  <c r="H2308" i="2" s="1"/>
  <c r="G2307" i="2"/>
  <c r="G2307" i="2" a="1"/>
  <c r="F2307" i="2"/>
  <c r="F2307" i="2" a="1"/>
  <c r="E2307" i="2" a="1"/>
  <c r="E2307" i="2" s="1"/>
  <c r="H2307" i="2" s="1"/>
  <c r="G2306" i="2"/>
  <c r="G2306" i="2" a="1"/>
  <c r="F2306" i="2" a="1"/>
  <c r="F2306" i="2" s="1"/>
  <c r="H2306" i="2" s="1"/>
  <c r="E2306" i="2"/>
  <c r="E2306" i="2" a="1"/>
  <c r="G2305" i="2"/>
  <c r="G2305" i="2" a="1"/>
  <c r="F2305" i="2" a="1"/>
  <c r="F2305" i="2" s="1"/>
  <c r="E2305" i="2" a="1"/>
  <c r="E2305" i="2" s="1"/>
  <c r="H2305" i="2" s="1"/>
  <c r="G2304" i="2" a="1"/>
  <c r="G2304" i="2" s="1"/>
  <c r="F2304" i="2"/>
  <c r="F2304" i="2" a="1"/>
  <c r="E2304" i="2" a="1"/>
  <c r="E2304" i="2" s="1"/>
  <c r="H2304" i="2" s="1"/>
  <c r="G2303" i="2" a="1"/>
  <c r="G2303" i="2" s="1"/>
  <c r="F2303" i="2"/>
  <c r="F2303" i="2" a="1"/>
  <c r="E2303" i="2" a="1"/>
  <c r="E2303" i="2" s="1"/>
  <c r="H2303" i="2" s="1"/>
  <c r="G2302" i="2"/>
  <c r="G2302" i="2" a="1"/>
  <c r="F2302" i="2" a="1"/>
  <c r="F2302" i="2" s="1"/>
  <c r="H2302" i="2" s="1"/>
  <c r="E2302" i="2"/>
  <c r="E2302" i="2" a="1"/>
  <c r="G2301" i="2"/>
  <c r="G2301" i="2" a="1"/>
  <c r="F2301" i="2"/>
  <c r="F2301" i="2" a="1"/>
  <c r="E2301" i="2" a="1"/>
  <c r="E2301" i="2" s="1"/>
  <c r="H2301" i="2" s="1"/>
  <c r="G2300" i="2" a="1"/>
  <c r="G2300" i="2" s="1"/>
  <c r="F2300" i="2"/>
  <c r="F2300" i="2" a="1"/>
  <c r="E2300" i="2" a="1"/>
  <c r="E2300" i="2" s="1"/>
  <c r="H2300" i="2" s="1"/>
  <c r="G2299" i="2" a="1"/>
  <c r="G2299" i="2" s="1"/>
  <c r="F2299" i="2"/>
  <c r="F2299" i="2" a="1"/>
  <c r="E2299" i="2" a="1"/>
  <c r="E2299" i="2" s="1"/>
  <c r="H2299" i="2" s="1"/>
  <c r="G2298" i="2"/>
  <c r="G2298" i="2" a="1"/>
  <c r="F2298" i="2" a="1"/>
  <c r="F2298" i="2" s="1"/>
  <c r="H2298" i="2" s="1"/>
  <c r="E2298" i="2"/>
  <c r="E2298" i="2" a="1"/>
  <c r="G2297" i="2"/>
  <c r="G2297" i="2" a="1"/>
  <c r="F2297" i="2" a="1"/>
  <c r="F2297" i="2" s="1"/>
  <c r="E2297" i="2" a="1"/>
  <c r="E2297" i="2" s="1"/>
  <c r="G2296" i="2" a="1"/>
  <c r="G2296" i="2" s="1"/>
  <c r="F2296" i="2"/>
  <c r="F2296" i="2" a="1"/>
  <c r="E2296" i="2" a="1"/>
  <c r="E2296" i="2" s="1"/>
  <c r="G2295" i="2"/>
  <c r="G2295" i="2" a="1"/>
  <c r="F2295" i="2"/>
  <c r="F2295" i="2" a="1"/>
  <c r="E2295" i="2" a="1"/>
  <c r="E2295" i="2" s="1"/>
  <c r="H2295" i="2" s="1"/>
  <c r="G2294" i="2"/>
  <c r="G2294" i="2" a="1"/>
  <c r="F2294" i="2" a="1"/>
  <c r="F2294" i="2" s="1"/>
  <c r="H2294" i="2" s="1"/>
  <c r="E2294" i="2"/>
  <c r="E2294" i="2" a="1"/>
  <c r="G2293" i="2"/>
  <c r="G2293" i="2" a="1"/>
  <c r="F2293" i="2" a="1"/>
  <c r="F2293" i="2" s="1"/>
  <c r="E2293" i="2" a="1"/>
  <c r="E2293" i="2" s="1"/>
  <c r="G2292" i="2" a="1"/>
  <c r="G2292" i="2" s="1"/>
  <c r="F2292" i="2"/>
  <c r="F2292" i="2" a="1"/>
  <c r="E2292" i="2" a="1"/>
  <c r="E2292" i="2" s="1"/>
  <c r="G2291" i="2" a="1"/>
  <c r="G2291" i="2" s="1"/>
  <c r="F2291" i="2"/>
  <c r="F2291" i="2" a="1"/>
  <c r="E2291" i="2" a="1"/>
  <c r="E2291" i="2" s="1"/>
  <c r="G2290" i="2"/>
  <c r="G2290" i="2" a="1"/>
  <c r="F2290" i="2" a="1"/>
  <c r="F2290" i="2" s="1"/>
  <c r="E2290" i="2"/>
  <c r="E2290" i="2" a="1"/>
  <c r="G2289" i="2"/>
  <c r="G2289" i="2" a="1"/>
  <c r="F2289" i="2" a="1"/>
  <c r="F2289" i="2" s="1"/>
  <c r="E2289" i="2" a="1"/>
  <c r="E2289" i="2" s="1"/>
  <c r="H2289" i="2" s="1"/>
  <c r="G2288" i="2" a="1"/>
  <c r="G2288" i="2" s="1"/>
  <c r="F2288" i="2"/>
  <c r="F2288" i="2" a="1"/>
  <c r="E2288" i="2" a="1"/>
  <c r="E2288" i="2" s="1"/>
  <c r="H2288" i="2" s="1"/>
  <c r="G2287" i="2" a="1"/>
  <c r="G2287" i="2" s="1"/>
  <c r="F2287" i="2" a="1"/>
  <c r="F2287" i="2" s="1"/>
  <c r="E2287" i="2" a="1"/>
  <c r="E2287" i="2" s="1"/>
  <c r="G2286" i="2"/>
  <c r="G2286" i="2" a="1"/>
  <c r="F2286" i="2" a="1"/>
  <c r="F2286" i="2" s="1"/>
  <c r="E2286" i="2"/>
  <c r="E2286" i="2" a="1"/>
  <c r="G2285" i="2" a="1"/>
  <c r="G2285" i="2" s="1"/>
  <c r="F2285" i="2"/>
  <c r="F2285" i="2" a="1"/>
  <c r="E2285" i="2" a="1"/>
  <c r="E2285" i="2" s="1"/>
  <c r="H2285" i="2" s="1"/>
  <c r="G2284" i="2" a="1"/>
  <c r="G2284" i="2" s="1"/>
  <c r="F2284" i="2"/>
  <c r="F2284" i="2" a="1"/>
  <c r="E2284" i="2" a="1"/>
  <c r="E2284" i="2" s="1"/>
  <c r="H2284" i="2" s="1"/>
  <c r="G2283" i="2"/>
  <c r="G2283" i="2" a="1"/>
  <c r="F2283" i="2" a="1"/>
  <c r="F2283" i="2" s="1"/>
  <c r="E2283" i="2" a="1"/>
  <c r="E2283" i="2" s="1"/>
  <c r="H2283" i="2" s="1"/>
  <c r="G2282" i="2"/>
  <c r="G2282" i="2" a="1"/>
  <c r="F2282" i="2" a="1"/>
  <c r="F2282" i="2" s="1"/>
  <c r="E2282" i="2"/>
  <c r="H2282" i="2" s="1"/>
  <c r="E2282" i="2" a="1"/>
  <c r="G2281" i="2"/>
  <c r="G2281" i="2" a="1"/>
  <c r="F2281" i="2"/>
  <c r="F2281" i="2" a="1"/>
  <c r="E2281" i="2" a="1"/>
  <c r="E2281" i="2" s="1"/>
  <c r="H2281" i="2" s="1"/>
  <c r="G2280" i="2" a="1"/>
  <c r="G2280" i="2" s="1"/>
  <c r="F2280" i="2"/>
  <c r="F2280" i="2" a="1"/>
  <c r="E2280" i="2" a="1"/>
  <c r="E2280" i="2" s="1"/>
  <c r="H2280" i="2" s="1"/>
  <c r="G2279" i="2"/>
  <c r="G2279" i="2" a="1"/>
  <c r="F2279" i="2"/>
  <c r="F2279" i="2" a="1"/>
  <c r="E2279" i="2" a="1"/>
  <c r="E2279" i="2" s="1"/>
  <c r="H2279" i="2" s="1"/>
  <c r="G2278" i="2"/>
  <c r="G2278" i="2" a="1"/>
  <c r="F2278" i="2" a="1"/>
  <c r="F2278" i="2" s="1"/>
  <c r="E2278" i="2"/>
  <c r="E2278" i="2" a="1"/>
  <c r="G2277" i="2"/>
  <c r="G2277" i="2" a="1"/>
  <c r="F2277" i="2" a="1"/>
  <c r="F2277" i="2" s="1"/>
  <c r="E2277" i="2" a="1"/>
  <c r="E2277" i="2" s="1"/>
  <c r="H2277" i="2" s="1"/>
  <c r="G2276" i="2" a="1"/>
  <c r="G2276" i="2" s="1"/>
  <c r="F2276" i="2"/>
  <c r="F2276" i="2" a="1"/>
  <c r="E2276" i="2" a="1"/>
  <c r="E2276" i="2" s="1"/>
  <c r="H2276" i="2" s="1"/>
  <c r="G2275" i="2" a="1"/>
  <c r="G2275" i="2" s="1"/>
  <c r="F2275" i="2"/>
  <c r="F2275" i="2" a="1"/>
  <c r="E2275" i="2" a="1"/>
  <c r="E2275" i="2" s="1"/>
  <c r="H2275" i="2" s="1"/>
  <c r="G2274" i="2"/>
  <c r="G2274" i="2" a="1"/>
  <c r="F2274" i="2" a="1"/>
  <c r="F2274" i="2" s="1"/>
  <c r="E2274" i="2"/>
  <c r="H2274" i="2" s="1"/>
  <c r="E2274" i="2" a="1"/>
  <c r="G2273" i="2" a="1"/>
  <c r="G2273" i="2" s="1"/>
  <c r="F2273" i="2" a="1"/>
  <c r="F2273" i="2" s="1"/>
  <c r="E2273" i="2" a="1"/>
  <c r="E2273" i="2" s="1"/>
  <c r="G2272" i="2" a="1"/>
  <c r="G2272" i="2" s="1"/>
  <c r="F2272" i="2"/>
  <c r="F2272" i="2" a="1"/>
  <c r="E2272" i="2" a="1"/>
  <c r="E2272" i="2" s="1"/>
  <c r="H2272" i="2" s="1"/>
  <c r="G2271" i="2" a="1"/>
  <c r="G2271" i="2" s="1"/>
  <c r="F2271" i="2"/>
  <c r="F2271" i="2" a="1"/>
  <c r="E2271" i="2" a="1"/>
  <c r="E2271" i="2" s="1"/>
  <c r="H2271" i="2" s="1"/>
  <c r="G2270" i="2"/>
  <c r="G2270" i="2" a="1"/>
  <c r="F2270" i="2" a="1"/>
  <c r="F2270" i="2" s="1"/>
  <c r="E2270" i="2"/>
  <c r="H2270" i="2" s="1"/>
  <c r="E2270" i="2" a="1"/>
  <c r="G2269" i="2" a="1"/>
  <c r="G2269" i="2" s="1"/>
  <c r="F2269" i="2" a="1"/>
  <c r="F2269" i="2" s="1"/>
  <c r="E2269" i="2" a="1"/>
  <c r="E2269" i="2" s="1"/>
  <c r="H2269" i="2" s="1"/>
  <c r="G2268" i="2" a="1"/>
  <c r="G2268" i="2" s="1"/>
  <c r="F2268" i="2"/>
  <c r="F2268" i="2" a="1"/>
  <c r="E2268" i="2" a="1"/>
  <c r="E2268" i="2" s="1"/>
  <c r="H2268" i="2" s="1"/>
  <c r="G2267" i="2" a="1"/>
  <c r="G2267" i="2" s="1"/>
  <c r="F2267" i="2" a="1"/>
  <c r="F2267" i="2" s="1"/>
  <c r="E2267" i="2" a="1"/>
  <c r="E2267" i="2" s="1"/>
  <c r="G2266" i="2"/>
  <c r="G2266" i="2" a="1"/>
  <c r="F2266" i="2" a="1"/>
  <c r="F2266" i="2" s="1"/>
  <c r="E2266" i="2"/>
  <c r="E2266" i="2" a="1"/>
  <c r="G2265" i="2"/>
  <c r="G2265" i="2" a="1"/>
  <c r="F2265" i="2" a="1"/>
  <c r="F2265" i="2" s="1"/>
  <c r="E2265" i="2" a="1"/>
  <c r="E2265" i="2" s="1"/>
  <c r="H2265" i="2" s="1"/>
  <c r="G2264" i="2" a="1"/>
  <c r="G2264" i="2" s="1"/>
  <c r="F2264" i="2"/>
  <c r="F2264" i="2" a="1"/>
  <c r="E2264" i="2" a="1"/>
  <c r="E2264" i="2" s="1"/>
  <c r="H2264" i="2" s="1"/>
  <c r="G2263" i="2" a="1"/>
  <c r="G2263" i="2" s="1"/>
  <c r="F2263" i="2" a="1"/>
  <c r="F2263" i="2" s="1"/>
  <c r="E2263" i="2" a="1"/>
  <c r="E2263" i="2" s="1"/>
  <c r="G2262" i="2"/>
  <c r="G2262" i="2" a="1"/>
  <c r="F2262" i="2" a="1"/>
  <c r="F2262" i="2" s="1"/>
  <c r="E2262" i="2"/>
  <c r="E2262" i="2" a="1"/>
  <c r="G2261" i="2"/>
  <c r="G2261" i="2" a="1"/>
  <c r="F2261" i="2" a="1"/>
  <c r="F2261" i="2" s="1"/>
  <c r="E2261" i="2" a="1"/>
  <c r="E2261" i="2" s="1"/>
  <c r="H2261" i="2" s="1"/>
  <c r="G2260" i="2" a="1"/>
  <c r="G2260" i="2" s="1"/>
  <c r="F2260" i="2"/>
  <c r="F2260" i="2" a="1"/>
  <c r="E2260" i="2" a="1"/>
  <c r="E2260" i="2" s="1"/>
  <c r="H2260" i="2" s="1"/>
  <c r="G2259" i="2" a="1"/>
  <c r="G2259" i="2" s="1"/>
  <c r="F2259" i="2" a="1"/>
  <c r="F2259" i="2" s="1"/>
  <c r="E2259" i="2" a="1"/>
  <c r="E2259" i="2" s="1"/>
  <c r="G2258" i="2"/>
  <c r="G2258" i="2" a="1"/>
  <c r="F2258" i="2" a="1"/>
  <c r="F2258" i="2" s="1"/>
  <c r="E2258" i="2"/>
  <c r="E2258" i="2" a="1"/>
  <c r="G2257" i="2"/>
  <c r="G2257" i="2" a="1"/>
  <c r="F2257" i="2" a="1"/>
  <c r="F2257" i="2" s="1"/>
  <c r="E2257" i="2" a="1"/>
  <c r="E2257" i="2" s="1"/>
  <c r="H2257" i="2" s="1"/>
  <c r="G2256" i="2" a="1"/>
  <c r="G2256" i="2" s="1"/>
  <c r="F2256" i="2"/>
  <c r="F2256" i="2" a="1"/>
  <c r="E2256" i="2" a="1"/>
  <c r="E2256" i="2" s="1"/>
  <c r="H2256" i="2" s="1"/>
  <c r="G2255" i="2" a="1"/>
  <c r="G2255" i="2" s="1"/>
  <c r="F2255" i="2"/>
  <c r="F2255" i="2" a="1"/>
  <c r="E2255" i="2" a="1"/>
  <c r="E2255" i="2" s="1"/>
  <c r="H2255" i="2" s="1"/>
  <c r="G2254" i="2"/>
  <c r="G2254" i="2" a="1"/>
  <c r="F2254" i="2" a="1"/>
  <c r="F2254" i="2" s="1"/>
  <c r="E2254" i="2"/>
  <c r="H2254" i="2" s="1"/>
  <c r="E2254" i="2" a="1"/>
  <c r="G2253" i="2" a="1"/>
  <c r="G2253" i="2" s="1"/>
  <c r="F2253" i="2" a="1"/>
  <c r="F2253" i="2" s="1"/>
  <c r="E2253" i="2" a="1"/>
  <c r="E2253" i="2" s="1"/>
  <c r="H2253" i="2" s="1"/>
  <c r="G2252" i="2" a="1"/>
  <c r="G2252" i="2" s="1"/>
  <c r="F2252" i="2"/>
  <c r="F2252" i="2" a="1"/>
  <c r="E2252" i="2" a="1"/>
  <c r="E2252" i="2" s="1"/>
  <c r="H2252" i="2" s="1"/>
  <c r="G2251" i="2" a="1"/>
  <c r="G2251" i="2" s="1"/>
  <c r="F2251" i="2" a="1"/>
  <c r="F2251" i="2" s="1"/>
  <c r="E2251" i="2" a="1"/>
  <c r="E2251" i="2" s="1"/>
  <c r="G2250" i="2"/>
  <c r="G2250" i="2" a="1"/>
  <c r="F2250" i="2" a="1"/>
  <c r="F2250" i="2" s="1"/>
  <c r="E2250" i="2"/>
  <c r="E2250" i="2" a="1"/>
  <c r="G2249" i="2" a="1"/>
  <c r="G2249" i="2" s="1"/>
  <c r="F2249" i="2" a="1"/>
  <c r="F2249" i="2" s="1"/>
  <c r="E2249" i="2" a="1"/>
  <c r="E2249" i="2" s="1"/>
  <c r="G2248" i="2" a="1"/>
  <c r="G2248" i="2" s="1"/>
  <c r="F2248" i="2"/>
  <c r="F2248" i="2" a="1"/>
  <c r="E2248" i="2" a="1"/>
  <c r="E2248" i="2" s="1"/>
  <c r="G2247" i="2" a="1"/>
  <c r="G2247" i="2" s="1"/>
  <c r="F2247" i="2" a="1"/>
  <c r="F2247" i="2" s="1"/>
  <c r="E2247" i="2" a="1"/>
  <c r="E2247" i="2" s="1"/>
  <c r="G2246" i="2"/>
  <c r="G2246" i="2" a="1"/>
  <c r="F2246" i="2" a="1"/>
  <c r="F2246" i="2" s="1"/>
  <c r="E2246" i="2"/>
  <c r="H2246" i="2" s="1"/>
  <c r="E2246" i="2" a="1"/>
  <c r="G2245" i="2"/>
  <c r="G2245" i="2" a="1"/>
  <c r="F2245" i="2" a="1"/>
  <c r="F2245" i="2" s="1"/>
  <c r="E2245" i="2" a="1"/>
  <c r="E2245" i="2" s="1"/>
  <c r="G2244" i="2" a="1"/>
  <c r="G2244" i="2" s="1"/>
  <c r="F2244" i="2"/>
  <c r="F2244" i="2" a="1"/>
  <c r="E2244" i="2" a="1"/>
  <c r="E2244" i="2" s="1"/>
  <c r="G2243" i="2" a="1"/>
  <c r="G2243" i="2" s="1"/>
  <c r="F2243" i="2"/>
  <c r="F2243" i="2" a="1"/>
  <c r="E2243" i="2" a="1"/>
  <c r="E2243" i="2" s="1"/>
  <c r="G2242" i="2"/>
  <c r="G2242" i="2" a="1"/>
  <c r="F2242" i="2" a="1"/>
  <c r="F2242" i="2" s="1"/>
  <c r="H2242" i="2" s="1"/>
  <c r="E2242" i="2"/>
  <c r="E2242" i="2" a="1"/>
  <c r="G2241" i="2"/>
  <c r="G2241" i="2" a="1"/>
  <c r="F2241" i="2" a="1"/>
  <c r="F2241" i="2" s="1"/>
  <c r="E2241" i="2" a="1"/>
  <c r="E2241" i="2" s="1"/>
  <c r="H2241" i="2" s="1"/>
  <c r="G2240" i="2" a="1"/>
  <c r="G2240" i="2" s="1"/>
  <c r="F2240" i="2"/>
  <c r="F2240" i="2" a="1"/>
  <c r="E2240" i="2" a="1"/>
  <c r="E2240" i="2" s="1"/>
  <c r="H2240" i="2" s="1"/>
  <c r="G2239" i="2" a="1"/>
  <c r="G2239" i="2" s="1"/>
  <c r="F2239" i="2"/>
  <c r="F2239" i="2" a="1"/>
  <c r="E2239" i="2" a="1"/>
  <c r="E2239" i="2" s="1"/>
  <c r="H2239" i="2" s="1"/>
  <c r="G2238" i="2"/>
  <c r="G2238" i="2" a="1"/>
  <c r="F2238" i="2" a="1"/>
  <c r="F2238" i="2" s="1"/>
  <c r="H2238" i="2" s="1"/>
  <c r="E2238" i="2"/>
  <c r="E2238" i="2" a="1"/>
  <c r="G2237" i="2"/>
  <c r="G2237" i="2" a="1"/>
  <c r="F2237" i="2" a="1"/>
  <c r="F2237" i="2" s="1"/>
  <c r="E2237" i="2"/>
  <c r="E2237" i="2" a="1"/>
  <c r="G2236" i="2" a="1"/>
  <c r="G2236" i="2" s="1"/>
  <c r="F2236" i="2"/>
  <c r="F2236" i="2" a="1"/>
  <c r="E2236" i="2" a="1"/>
  <c r="E2236" i="2" s="1"/>
  <c r="H2236" i="2" s="1"/>
  <c r="G2235" i="2" a="1"/>
  <c r="G2235" i="2" s="1"/>
  <c r="F2235" i="2"/>
  <c r="F2235" i="2" a="1"/>
  <c r="E2235" i="2" a="1"/>
  <c r="E2235" i="2" s="1"/>
  <c r="H2235" i="2" s="1"/>
  <c r="G2234" i="2"/>
  <c r="G2234" i="2" a="1"/>
  <c r="F2234" i="2" a="1"/>
  <c r="F2234" i="2" s="1"/>
  <c r="H2234" i="2" s="1"/>
  <c r="E2234" i="2"/>
  <c r="E2234" i="2" a="1"/>
  <c r="G2233" i="2"/>
  <c r="G2233" i="2" a="1"/>
  <c r="F2233" i="2" a="1"/>
  <c r="F2233" i="2" s="1"/>
  <c r="E2233" i="2"/>
  <c r="E2233" i="2" a="1"/>
  <c r="G2232" i="2" a="1"/>
  <c r="G2232" i="2" s="1"/>
  <c r="F2232" i="2"/>
  <c r="F2232" i="2" a="1"/>
  <c r="E2232" i="2" a="1"/>
  <c r="E2232" i="2" s="1"/>
  <c r="H2232" i="2" s="1"/>
  <c r="G2231" i="2" a="1"/>
  <c r="G2231" i="2" s="1"/>
  <c r="F2231" i="2"/>
  <c r="F2231" i="2" a="1"/>
  <c r="E2231" i="2" a="1"/>
  <c r="E2231" i="2" s="1"/>
  <c r="H2231" i="2" s="1"/>
  <c r="G2230" i="2"/>
  <c r="G2230" i="2" a="1"/>
  <c r="F2230" i="2" a="1"/>
  <c r="F2230" i="2" s="1"/>
  <c r="H2230" i="2" s="1"/>
  <c r="E2230" i="2"/>
  <c r="E2230" i="2" a="1"/>
  <c r="G2229" i="2"/>
  <c r="G2229" i="2" a="1"/>
  <c r="F2229" i="2" a="1"/>
  <c r="F2229" i="2" s="1"/>
  <c r="E2229" i="2"/>
  <c r="E2229" i="2" a="1"/>
  <c r="G2228" i="2" a="1"/>
  <c r="G2228" i="2" s="1"/>
  <c r="F2228" i="2"/>
  <c r="F2228" i="2" a="1"/>
  <c r="E2228" i="2" a="1"/>
  <c r="E2228" i="2" s="1"/>
  <c r="H2228" i="2" s="1"/>
  <c r="G2227" i="2" a="1"/>
  <c r="G2227" i="2" s="1"/>
  <c r="F2227" i="2"/>
  <c r="F2227" i="2" a="1"/>
  <c r="E2227" i="2" a="1"/>
  <c r="E2227" i="2" s="1"/>
  <c r="H2227" i="2" s="1"/>
  <c r="G2226" i="2"/>
  <c r="G2226" i="2" a="1"/>
  <c r="F2226" i="2" a="1"/>
  <c r="F2226" i="2" s="1"/>
  <c r="H2226" i="2" s="1"/>
  <c r="E2226" i="2"/>
  <c r="E2226" i="2" a="1"/>
  <c r="G2225" i="2"/>
  <c r="G2225" i="2" a="1"/>
  <c r="F2225" i="2" a="1"/>
  <c r="F2225" i="2" s="1"/>
  <c r="E2225" i="2"/>
  <c r="E2225" i="2" a="1"/>
  <c r="G2224" i="2" a="1"/>
  <c r="G2224" i="2" s="1"/>
  <c r="F2224" i="2"/>
  <c r="F2224" i="2" a="1"/>
  <c r="E2224" i="2" a="1"/>
  <c r="E2224" i="2" s="1"/>
  <c r="H2224" i="2" s="1"/>
  <c r="G2223" i="2" a="1"/>
  <c r="G2223" i="2" s="1"/>
  <c r="F2223" i="2"/>
  <c r="F2223" i="2" a="1"/>
  <c r="E2223" i="2" a="1"/>
  <c r="E2223" i="2" s="1"/>
  <c r="H2223" i="2" s="1"/>
  <c r="G2222" i="2"/>
  <c r="G2222" i="2" a="1"/>
  <c r="F2222" i="2" a="1"/>
  <c r="F2222" i="2" s="1"/>
  <c r="H2222" i="2" s="1"/>
  <c r="E2222" i="2"/>
  <c r="E2222" i="2" a="1"/>
  <c r="G2221" i="2"/>
  <c r="G2221" i="2" a="1"/>
  <c r="F2221" i="2" a="1"/>
  <c r="F2221" i="2" s="1"/>
  <c r="E2221" i="2"/>
  <c r="E2221" i="2" a="1"/>
  <c r="G2220" i="2" a="1"/>
  <c r="G2220" i="2" s="1"/>
  <c r="F2220" i="2"/>
  <c r="F2220" i="2" a="1"/>
  <c r="E2220" i="2" a="1"/>
  <c r="E2220" i="2" s="1"/>
  <c r="H2220" i="2" s="1"/>
  <c r="G2219" i="2" a="1"/>
  <c r="G2219" i="2" s="1"/>
  <c r="F2219" i="2"/>
  <c r="F2219" i="2" a="1"/>
  <c r="E2219" i="2" a="1"/>
  <c r="E2219" i="2" s="1"/>
  <c r="H2219" i="2" s="1"/>
  <c r="G2218" i="2"/>
  <c r="G2218" i="2" a="1"/>
  <c r="F2218" i="2" a="1"/>
  <c r="F2218" i="2" s="1"/>
  <c r="H2218" i="2" s="1"/>
  <c r="E2218" i="2"/>
  <c r="E2218" i="2" a="1"/>
  <c r="G2217" i="2"/>
  <c r="G2217" i="2" a="1"/>
  <c r="F2217" i="2" a="1"/>
  <c r="F2217" i="2" s="1"/>
  <c r="E2217" i="2"/>
  <c r="E2217" i="2" a="1"/>
  <c r="G2216" i="2" a="1"/>
  <c r="G2216" i="2" s="1"/>
  <c r="F2216" i="2"/>
  <c r="F2216" i="2" a="1"/>
  <c r="E2216" i="2" a="1"/>
  <c r="E2216" i="2" s="1"/>
  <c r="H2216" i="2" s="1"/>
  <c r="G2215" i="2" a="1"/>
  <c r="G2215" i="2" s="1"/>
  <c r="F2215" i="2"/>
  <c r="F2215" i="2" a="1"/>
  <c r="E2215" i="2" a="1"/>
  <c r="E2215" i="2" s="1"/>
  <c r="H2215" i="2" s="1"/>
  <c r="G2214" i="2"/>
  <c r="G2214" i="2" a="1"/>
  <c r="F2214" i="2" a="1"/>
  <c r="F2214" i="2" s="1"/>
  <c r="H2214" i="2" s="1"/>
  <c r="E2214" i="2"/>
  <c r="E2214" i="2" a="1"/>
  <c r="G2213" i="2"/>
  <c r="G2213" i="2" a="1"/>
  <c r="F2213" i="2" a="1"/>
  <c r="F2213" i="2" s="1"/>
  <c r="E2213" i="2" a="1"/>
  <c r="E2213" i="2" s="1"/>
  <c r="G2212" i="2" a="1"/>
  <c r="G2212" i="2" s="1"/>
  <c r="F2212" i="2"/>
  <c r="F2212" i="2" a="1"/>
  <c r="E2212" i="2" a="1"/>
  <c r="E2212" i="2" s="1"/>
  <c r="G2211" i="2" a="1"/>
  <c r="G2211" i="2" s="1"/>
  <c r="F2211" i="2"/>
  <c r="F2211" i="2" a="1"/>
  <c r="E2211" i="2" a="1"/>
  <c r="E2211" i="2" s="1"/>
  <c r="G2210" i="2"/>
  <c r="G2210" i="2" a="1"/>
  <c r="F2210" i="2" a="1"/>
  <c r="F2210" i="2" s="1"/>
  <c r="H2210" i="2" s="1"/>
  <c r="E2210" i="2"/>
  <c r="E2210" i="2" a="1"/>
  <c r="G2209" i="2"/>
  <c r="G2209" i="2" a="1"/>
  <c r="F2209" i="2" a="1"/>
  <c r="F2209" i="2" s="1"/>
  <c r="E2209" i="2" a="1"/>
  <c r="E2209" i="2" s="1"/>
  <c r="H2209" i="2" s="1"/>
  <c r="G2208" i="2" a="1"/>
  <c r="G2208" i="2" s="1"/>
  <c r="F2208" i="2"/>
  <c r="F2208" i="2" a="1"/>
  <c r="E2208" i="2" a="1"/>
  <c r="E2208" i="2" s="1"/>
  <c r="H2208" i="2" s="1"/>
  <c r="G2207" i="2" a="1"/>
  <c r="G2207" i="2" s="1"/>
  <c r="F2207" i="2"/>
  <c r="F2207" i="2" a="1"/>
  <c r="E2207" i="2" a="1"/>
  <c r="E2207" i="2" s="1"/>
  <c r="H2207" i="2" s="1"/>
  <c r="G2206" i="2"/>
  <c r="G2206" i="2" a="1"/>
  <c r="F2206" i="2" a="1"/>
  <c r="F2206" i="2" s="1"/>
  <c r="E2206" i="2" a="1"/>
  <c r="E2206" i="2" s="1"/>
  <c r="H2206" i="2" s="1"/>
  <c r="G2205" i="2"/>
  <c r="G2205" i="2" a="1"/>
  <c r="F2205" i="2" a="1"/>
  <c r="F2205" i="2" s="1"/>
  <c r="E2205" i="2" a="1"/>
  <c r="E2205" i="2" s="1"/>
  <c r="H2205" i="2" s="1"/>
  <c r="G2204" i="2" a="1"/>
  <c r="G2204" i="2" s="1"/>
  <c r="F2204" i="2"/>
  <c r="F2204" i="2" a="1"/>
  <c r="E2204" i="2" a="1"/>
  <c r="E2204" i="2" s="1"/>
  <c r="H2204" i="2" s="1"/>
  <c r="G2203" i="2" a="1"/>
  <c r="G2203" i="2" s="1"/>
  <c r="F2203" i="2"/>
  <c r="F2203" i="2" a="1"/>
  <c r="E2203" i="2" a="1"/>
  <c r="E2203" i="2" s="1"/>
  <c r="H2203" i="2" s="1"/>
  <c r="G2202" i="2"/>
  <c r="G2202" i="2" a="1"/>
  <c r="F2202" i="2" a="1"/>
  <c r="F2202" i="2" s="1"/>
  <c r="H2202" i="2" s="1"/>
  <c r="E2202" i="2"/>
  <c r="E2202" i="2" a="1"/>
  <c r="G2201" i="2"/>
  <c r="G2201" i="2" a="1"/>
  <c r="F2201" i="2" a="1"/>
  <c r="F2201" i="2" s="1"/>
  <c r="E2201" i="2" a="1"/>
  <c r="E2201" i="2" s="1"/>
  <c r="G2200" i="2" a="1"/>
  <c r="G2200" i="2" s="1"/>
  <c r="F2200" i="2"/>
  <c r="F2200" i="2" a="1"/>
  <c r="E2200" i="2" a="1"/>
  <c r="E2200" i="2" s="1"/>
  <c r="G2199" i="2" a="1"/>
  <c r="G2199" i="2" s="1"/>
  <c r="F2199" i="2"/>
  <c r="F2199" i="2" a="1"/>
  <c r="E2199" i="2" a="1"/>
  <c r="E2199" i="2" s="1"/>
  <c r="G2198" i="2"/>
  <c r="G2198" i="2" a="1"/>
  <c r="F2198" i="2" a="1"/>
  <c r="F2198" i="2" s="1"/>
  <c r="E2198" i="2" a="1"/>
  <c r="E2198" i="2" s="1"/>
  <c r="G2197" i="2"/>
  <c r="G2197" i="2" a="1"/>
  <c r="F2197" i="2" a="1"/>
  <c r="F2197" i="2" s="1"/>
  <c r="E2197" i="2" a="1"/>
  <c r="E2197" i="2" s="1"/>
  <c r="G2196" i="2" a="1"/>
  <c r="G2196" i="2" s="1"/>
  <c r="F2196" i="2"/>
  <c r="F2196" i="2" a="1"/>
  <c r="E2196" i="2" a="1"/>
  <c r="E2196" i="2" s="1"/>
  <c r="G2195" i="2" a="1"/>
  <c r="G2195" i="2" s="1"/>
  <c r="F2195" i="2"/>
  <c r="F2195" i="2" a="1"/>
  <c r="E2195" i="2" a="1"/>
  <c r="E2195" i="2" s="1"/>
  <c r="G2194" i="2"/>
  <c r="G2194" i="2" a="1"/>
  <c r="F2194" i="2" a="1"/>
  <c r="F2194" i="2" s="1"/>
  <c r="E2194" i="2" a="1"/>
  <c r="E2194" i="2" s="1"/>
  <c r="G2193" i="2"/>
  <c r="G2193" i="2" a="1"/>
  <c r="F2193" i="2" a="1"/>
  <c r="F2193" i="2" s="1"/>
  <c r="E2193" i="2" a="1"/>
  <c r="E2193" i="2" s="1"/>
  <c r="G2192" i="2" a="1"/>
  <c r="G2192" i="2" s="1"/>
  <c r="F2192" i="2"/>
  <c r="F2192" i="2" a="1"/>
  <c r="E2192" i="2" a="1"/>
  <c r="E2192" i="2" s="1"/>
  <c r="G2191" i="2" a="1"/>
  <c r="G2191" i="2" s="1"/>
  <c r="F2191" i="2"/>
  <c r="F2191" i="2" a="1"/>
  <c r="E2191" i="2" a="1"/>
  <c r="E2191" i="2" s="1"/>
  <c r="G2190" i="2"/>
  <c r="G2190" i="2" a="1"/>
  <c r="F2190" i="2" a="1"/>
  <c r="F2190" i="2" s="1"/>
  <c r="E2190" i="2" a="1"/>
  <c r="E2190" i="2" s="1"/>
  <c r="G2189" i="2"/>
  <c r="G2189" i="2" a="1"/>
  <c r="F2189" i="2" a="1"/>
  <c r="F2189" i="2" s="1"/>
  <c r="E2189" i="2" a="1"/>
  <c r="E2189" i="2" s="1"/>
  <c r="G2188" i="2" a="1"/>
  <c r="G2188" i="2" s="1"/>
  <c r="F2188" i="2"/>
  <c r="F2188" i="2" a="1"/>
  <c r="E2188" i="2" a="1"/>
  <c r="E2188" i="2" s="1"/>
  <c r="G2187" i="2" a="1"/>
  <c r="G2187" i="2" s="1"/>
  <c r="F2187" i="2"/>
  <c r="F2187" i="2" a="1"/>
  <c r="E2187" i="2" a="1"/>
  <c r="E2187" i="2" s="1"/>
  <c r="G2186" i="2"/>
  <c r="G2186" i="2" a="1"/>
  <c r="F2186" i="2" a="1"/>
  <c r="F2186" i="2" s="1"/>
  <c r="E2186" i="2"/>
  <c r="E2186" i="2" a="1"/>
  <c r="G2185" i="2" a="1"/>
  <c r="G2185" i="2" s="1"/>
  <c r="F2185" i="2" a="1"/>
  <c r="F2185" i="2" s="1"/>
  <c r="E2185" i="2" a="1"/>
  <c r="E2185" i="2" s="1"/>
  <c r="G2184" i="2" a="1"/>
  <c r="G2184" i="2" s="1"/>
  <c r="F2184" i="2"/>
  <c r="F2184" i="2" a="1"/>
  <c r="E2184" i="2" a="1"/>
  <c r="E2184" i="2" s="1"/>
  <c r="G2183" i="2" a="1"/>
  <c r="G2183" i="2" s="1"/>
  <c r="F2183" i="2"/>
  <c r="F2183" i="2" a="1"/>
  <c r="E2183" i="2" a="1"/>
  <c r="E2183" i="2" s="1"/>
  <c r="G2182" i="2"/>
  <c r="G2182" i="2" a="1"/>
  <c r="F2182" i="2" a="1"/>
  <c r="F2182" i="2" s="1"/>
  <c r="E2182" i="2" a="1"/>
  <c r="E2182" i="2" s="1"/>
  <c r="G2181" i="2"/>
  <c r="G2181" i="2" a="1"/>
  <c r="F2181" i="2" a="1"/>
  <c r="F2181" i="2" s="1"/>
  <c r="E2181" i="2" a="1"/>
  <c r="E2181" i="2" s="1"/>
  <c r="G2180" i="2" a="1"/>
  <c r="G2180" i="2" s="1"/>
  <c r="F2180" i="2"/>
  <c r="F2180" i="2" a="1"/>
  <c r="E2180" i="2" a="1"/>
  <c r="E2180" i="2" s="1"/>
  <c r="G2179" i="2"/>
  <c r="G2179" i="2" a="1"/>
  <c r="F2179" i="2" a="1"/>
  <c r="F2179" i="2" s="1"/>
  <c r="E2179" i="2" a="1"/>
  <c r="E2179" i="2" s="1"/>
  <c r="G2178" i="2"/>
  <c r="G2178" i="2" a="1"/>
  <c r="F2178" i="2" a="1"/>
  <c r="F2178" i="2" s="1"/>
  <c r="E2178" i="2" a="1"/>
  <c r="E2178" i="2" s="1"/>
  <c r="G2177" i="2"/>
  <c r="G2177" i="2" a="1"/>
  <c r="F2177" i="2"/>
  <c r="F2177" i="2" a="1"/>
  <c r="E2177" i="2" a="1"/>
  <c r="E2177" i="2" s="1"/>
  <c r="H2177" i="2" s="1"/>
  <c r="G2176" i="2" a="1"/>
  <c r="G2176" i="2" s="1"/>
  <c r="F2176" i="2"/>
  <c r="F2176" i="2" a="1"/>
  <c r="E2176" i="2" a="1"/>
  <c r="E2176" i="2" s="1"/>
  <c r="H2176" i="2" s="1"/>
  <c r="G2175" i="2"/>
  <c r="G2175" i="2" a="1"/>
  <c r="F2175" i="2"/>
  <c r="F2175" i="2" a="1"/>
  <c r="E2175" i="2" a="1"/>
  <c r="E2175" i="2" s="1"/>
  <c r="H2175" i="2" s="1"/>
  <c r="G2174" i="2"/>
  <c r="G2174" i="2" a="1"/>
  <c r="F2174" i="2" a="1"/>
  <c r="F2174" i="2" s="1"/>
  <c r="E2174" i="2" a="1"/>
  <c r="E2174" i="2" s="1"/>
  <c r="G2173" i="2"/>
  <c r="G2173" i="2" a="1"/>
  <c r="F2173" i="2" a="1"/>
  <c r="F2173" i="2" s="1"/>
  <c r="E2173" i="2" a="1"/>
  <c r="E2173" i="2" s="1"/>
  <c r="G2172" i="2" a="1"/>
  <c r="G2172" i="2" s="1"/>
  <c r="F2172" i="2"/>
  <c r="F2172" i="2" a="1"/>
  <c r="E2172" i="2" a="1"/>
  <c r="E2172" i="2" s="1"/>
  <c r="G2171" i="2" a="1"/>
  <c r="G2171" i="2" s="1"/>
  <c r="F2171" i="2"/>
  <c r="F2171" i="2" a="1"/>
  <c r="E2171" i="2" a="1"/>
  <c r="E2171" i="2" s="1"/>
  <c r="G2170" i="2"/>
  <c r="G2170" i="2" a="1"/>
  <c r="F2170" i="2" a="1"/>
  <c r="F2170" i="2" s="1"/>
  <c r="E2170" i="2" a="1"/>
  <c r="E2170" i="2" s="1"/>
  <c r="G2169" i="2"/>
  <c r="G2169" i="2" a="1"/>
  <c r="F2169" i="2"/>
  <c r="F2169" i="2" a="1"/>
  <c r="E2169" i="2" a="1"/>
  <c r="E2169" i="2" s="1"/>
  <c r="H2169" i="2" s="1"/>
  <c r="G2168" i="2" a="1"/>
  <c r="G2168" i="2" s="1"/>
  <c r="F2168" i="2"/>
  <c r="F2168" i="2" a="1"/>
  <c r="E2168" i="2" a="1"/>
  <c r="E2168" i="2" s="1"/>
  <c r="H2168" i="2" s="1"/>
  <c r="G2167" i="2"/>
  <c r="G2167" i="2" a="1"/>
  <c r="F2167" i="2"/>
  <c r="F2167" i="2" a="1"/>
  <c r="E2167" i="2" a="1"/>
  <c r="E2167" i="2" s="1"/>
  <c r="H2167" i="2" s="1"/>
  <c r="G2166" i="2"/>
  <c r="G2166" i="2" a="1"/>
  <c r="F2166" i="2" a="1"/>
  <c r="F2166" i="2" s="1"/>
  <c r="E2166" i="2" a="1"/>
  <c r="E2166" i="2" s="1"/>
  <c r="G2165" i="2" a="1"/>
  <c r="G2165" i="2" s="1"/>
  <c r="F2165" i="2" a="1"/>
  <c r="F2165" i="2" s="1"/>
  <c r="E2165" i="2" a="1"/>
  <c r="E2165" i="2" s="1"/>
  <c r="G2164" i="2" a="1"/>
  <c r="G2164" i="2" s="1"/>
  <c r="F2164" i="2"/>
  <c r="F2164" i="2" a="1"/>
  <c r="E2164" i="2" a="1"/>
  <c r="E2164" i="2" s="1"/>
  <c r="H2164" i="2" s="1"/>
  <c r="G2163" i="2" a="1"/>
  <c r="G2163" i="2" s="1"/>
  <c r="F2163" i="2" a="1"/>
  <c r="F2163" i="2" s="1"/>
  <c r="E2163" i="2" a="1"/>
  <c r="E2163" i="2" s="1"/>
  <c r="G2162" i="2"/>
  <c r="G2162" i="2" a="1"/>
  <c r="F2162" i="2" a="1"/>
  <c r="F2162" i="2" s="1"/>
  <c r="E2162" i="2" a="1"/>
  <c r="E2162" i="2" s="1"/>
  <c r="G2161" i="2"/>
  <c r="G2161" i="2" a="1"/>
  <c r="F2161" i="2"/>
  <c r="F2161" i="2" a="1"/>
  <c r="E2161" i="2" a="1"/>
  <c r="E2161" i="2" s="1"/>
  <c r="H2161" i="2" s="1"/>
  <c r="G2160" i="2" a="1"/>
  <c r="G2160" i="2" s="1"/>
  <c r="F2160" i="2" a="1"/>
  <c r="F2160" i="2" s="1"/>
  <c r="E2160" i="2" a="1"/>
  <c r="E2160" i="2" s="1"/>
  <c r="G2159" i="2"/>
  <c r="G2159" i="2" a="1"/>
  <c r="F2159" i="2" a="1"/>
  <c r="F2159" i="2" s="1"/>
  <c r="E2159" i="2" a="1"/>
  <c r="E2159" i="2" s="1"/>
  <c r="G2158" i="2"/>
  <c r="G2158" i="2" a="1"/>
  <c r="F2158" i="2" a="1"/>
  <c r="F2158" i="2" s="1"/>
  <c r="E2158" i="2" a="1"/>
  <c r="E2158" i="2" s="1"/>
  <c r="G2157" i="2"/>
  <c r="G2157" i="2" a="1"/>
  <c r="F2157" i="2" a="1"/>
  <c r="F2157" i="2" s="1"/>
  <c r="E2157" i="2" a="1"/>
  <c r="E2157" i="2" s="1"/>
  <c r="G2156" i="2" a="1"/>
  <c r="G2156" i="2" s="1"/>
  <c r="F2156" i="2"/>
  <c r="F2156" i="2" a="1"/>
  <c r="E2156" i="2" a="1"/>
  <c r="E2156" i="2" s="1"/>
  <c r="G2155" i="2" a="1"/>
  <c r="G2155" i="2" s="1"/>
  <c r="F2155" i="2"/>
  <c r="F2155" i="2" a="1"/>
  <c r="E2155" i="2" a="1"/>
  <c r="E2155" i="2" s="1"/>
  <c r="G2154" i="2"/>
  <c r="G2154" i="2" a="1"/>
  <c r="F2154" i="2" a="1"/>
  <c r="F2154" i="2" s="1"/>
  <c r="E2154" i="2" a="1"/>
  <c r="E2154" i="2" s="1"/>
  <c r="G2153" i="2"/>
  <c r="G2153" i="2" a="1"/>
  <c r="F2153" i="2" a="1"/>
  <c r="F2153" i="2" s="1"/>
  <c r="E2153" i="2" a="1"/>
  <c r="E2153" i="2" s="1"/>
  <c r="G2152" i="2" a="1"/>
  <c r="G2152" i="2" s="1"/>
  <c r="F2152" i="2"/>
  <c r="F2152" i="2" a="1"/>
  <c r="E2152" i="2" a="1"/>
  <c r="E2152" i="2" s="1"/>
  <c r="G2151" i="2" a="1"/>
  <c r="G2151" i="2" s="1"/>
  <c r="F2151" i="2" a="1"/>
  <c r="F2151" i="2" s="1"/>
  <c r="E2151" i="2" a="1"/>
  <c r="E2151" i="2" s="1"/>
  <c r="H2151" i="2" s="1"/>
  <c r="G2150" i="2"/>
  <c r="G2150" i="2" a="1"/>
  <c r="F2150" i="2" a="1"/>
  <c r="F2150" i="2" s="1"/>
  <c r="E2150" i="2" a="1"/>
  <c r="E2150" i="2" s="1"/>
  <c r="H2150" i="2" s="1"/>
  <c r="G2149" i="2" a="1"/>
  <c r="G2149" i="2" s="1"/>
  <c r="F2149" i="2" a="1"/>
  <c r="F2149" i="2" s="1"/>
  <c r="E2149" i="2" a="1"/>
  <c r="E2149" i="2" s="1"/>
  <c r="G2148" i="2" a="1"/>
  <c r="G2148" i="2" s="1"/>
  <c r="F2148" i="2"/>
  <c r="F2148" i="2" a="1"/>
  <c r="E2148" i="2" a="1"/>
  <c r="E2148" i="2" s="1"/>
  <c r="G2147" i="2" a="1"/>
  <c r="G2147" i="2" s="1"/>
  <c r="F2147" i="2" a="1"/>
  <c r="F2147" i="2" s="1"/>
  <c r="E2147" i="2" a="1"/>
  <c r="E2147" i="2" s="1"/>
  <c r="G2146" i="2"/>
  <c r="G2146" i="2" a="1"/>
  <c r="F2146" i="2" a="1"/>
  <c r="F2146" i="2" s="1"/>
  <c r="E2146" i="2" a="1"/>
  <c r="E2146" i="2" s="1"/>
  <c r="H2146" i="2" s="1"/>
  <c r="G2145" i="2"/>
  <c r="G2145" i="2" a="1"/>
  <c r="F2145" i="2" a="1"/>
  <c r="F2145" i="2" s="1"/>
  <c r="E2145" i="2" a="1"/>
  <c r="E2145" i="2" s="1"/>
  <c r="H2145" i="2" s="1"/>
  <c r="G2144" i="2" a="1"/>
  <c r="G2144" i="2" s="1"/>
  <c r="F2144" i="2"/>
  <c r="F2144" i="2" a="1"/>
  <c r="E2144" i="2" a="1"/>
  <c r="E2144" i="2" s="1"/>
  <c r="H2144" i="2" s="1"/>
  <c r="G2143" i="2" a="1"/>
  <c r="G2143" i="2" s="1"/>
  <c r="F2143" i="2" a="1"/>
  <c r="F2143" i="2" s="1"/>
  <c r="E2143" i="2" a="1"/>
  <c r="E2143" i="2" s="1"/>
  <c r="G2142" i="2"/>
  <c r="G2142" i="2" a="1"/>
  <c r="F2142" i="2" a="1"/>
  <c r="F2142" i="2" s="1"/>
  <c r="E2142" i="2" a="1"/>
  <c r="E2142" i="2" s="1"/>
  <c r="G2141" i="2" a="1"/>
  <c r="G2141" i="2" s="1"/>
  <c r="F2141" i="2" a="1"/>
  <c r="F2141" i="2" s="1"/>
  <c r="E2141" i="2" a="1"/>
  <c r="E2141" i="2" s="1"/>
  <c r="H2141" i="2" s="1"/>
  <c r="G2140" i="2" a="1"/>
  <c r="G2140" i="2" s="1"/>
  <c r="F2140" i="2"/>
  <c r="F2140" i="2" a="1"/>
  <c r="E2140" i="2" a="1"/>
  <c r="E2140" i="2" s="1"/>
  <c r="H2140" i="2" s="1"/>
  <c r="G2139" i="2" a="1"/>
  <c r="G2139" i="2" s="1"/>
  <c r="F2139" i="2" a="1"/>
  <c r="F2139" i="2" s="1"/>
  <c r="E2139" i="2" a="1"/>
  <c r="E2139" i="2" s="1"/>
  <c r="G2138" i="2"/>
  <c r="G2138" i="2" a="1"/>
  <c r="F2138" i="2" a="1"/>
  <c r="F2138" i="2" s="1"/>
  <c r="E2138" i="2" a="1"/>
  <c r="E2138" i="2" s="1"/>
  <c r="G2137" i="2" a="1"/>
  <c r="G2137" i="2" s="1"/>
  <c r="F2137" i="2" a="1"/>
  <c r="F2137" i="2" s="1"/>
  <c r="E2137" i="2" a="1"/>
  <c r="E2137" i="2" s="1"/>
  <c r="G2136" i="2" a="1"/>
  <c r="G2136" i="2" s="1"/>
  <c r="F2136" i="2"/>
  <c r="F2136" i="2" a="1"/>
  <c r="E2136" i="2" a="1"/>
  <c r="E2136" i="2" s="1"/>
  <c r="H2136" i="2" s="1"/>
  <c r="G2135" i="2" a="1"/>
  <c r="G2135" i="2" s="1"/>
  <c r="F2135" i="2" a="1"/>
  <c r="F2135" i="2" s="1"/>
  <c r="E2135" i="2" a="1"/>
  <c r="E2135" i="2" s="1"/>
  <c r="G2134" i="2"/>
  <c r="G2134" i="2" a="1"/>
  <c r="F2134" i="2" a="1"/>
  <c r="F2134" i="2" s="1"/>
  <c r="E2134" i="2" a="1"/>
  <c r="E2134" i="2" s="1"/>
  <c r="G2133" i="2" a="1"/>
  <c r="G2133" i="2" s="1"/>
  <c r="F2133" i="2" a="1"/>
  <c r="F2133" i="2" s="1"/>
  <c r="E2133" i="2" a="1"/>
  <c r="E2133" i="2" s="1"/>
  <c r="H2133" i="2" s="1"/>
  <c r="G2132" i="2" a="1"/>
  <c r="G2132" i="2" s="1"/>
  <c r="F2132" i="2"/>
  <c r="F2132" i="2" a="1"/>
  <c r="E2132" i="2" a="1"/>
  <c r="E2132" i="2" s="1"/>
  <c r="H2132" i="2" s="1"/>
  <c r="G2131" i="2" a="1"/>
  <c r="G2131" i="2" s="1"/>
  <c r="F2131" i="2" a="1"/>
  <c r="F2131" i="2" s="1"/>
  <c r="E2131" i="2" a="1"/>
  <c r="E2131" i="2" s="1"/>
  <c r="G2130" i="2"/>
  <c r="G2130" i="2" a="1"/>
  <c r="F2130" i="2" a="1"/>
  <c r="F2130" i="2" s="1"/>
  <c r="E2130" i="2" a="1"/>
  <c r="E2130" i="2" s="1"/>
  <c r="G2129" i="2"/>
  <c r="G2129" i="2" a="1"/>
  <c r="F2129" i="2" a="1"/>
  <c r="F2129" i="2" s="1"/>
  <c r="E2129" i="2" a="1"/>
  <c r="E2129" i="2" s="1"/>
  <c r="G2128" i="2" a="1"/>
  <c r="G2128" i="2" s="1"/>
  <c r="F2128" i="2"/>
  <c r="F2128" i="2" a="1"/>
  <c r="E2128" i="2" a="1"/>
  <c r="E2128" i="2" s="1"/>
  <c r="G2127" i="2" a="1"/>
  <c r="G2127" i="2" s="1"/>
  <c r="F2127" i="2"/>
  <c r="F2127" i="2" a="1"/>
  <c r="E2127" i="2" a="1"/>
  <c r="E2127" i="2" s="1"/>
  <c r="G2126" i="2"/>
  <c r="G2126" i="2" a="1"/>
  <c r="F2126" i="2" a="1"/>
  <c r="F2126" i="2" s="1"/>
  <c r="E2126" i="2" a="1"/>
  <c r="E2126" i="2" s="1"/>
  <c r="G2125" i="2"/>
  <c r="G2125" i="2" a="1"/>
  <c r="F2125" i="2" a="1"/>
  <c r="F2125" i="2" s="1"/>
  <c r="E2125" i="2" a="1"/>
  <c r="E2125" i="2" s="1"/>
  <c r="G2124" i="2" a="1"/>
  <c r="G2124" i="2" s="1"/>
  <c r="F2124" i="2"/>
  <c r="F2124" i="2" a="1"/>
  <c r="E2124" i="2" a="1"/>
  <c r="E2124" i="2" s="1"/>
  <c r="G2123" i="2" a="1"/>
  <c r="G2123" i="2" s="1"/>
  <c r="F2123" i="2"/>
  <c r="F2123" i="2" a="1"/>
  <c r="E2123" i="2" a="1"/>
  <c r="E2123" i="2" s="1"/>
  <c r="G2122" i="2"/>
  <c r="G2122" i="2" a="1"/>
  <c r="F2122" i="2" a="1"/>
  <c r="F2122" i="2" s="1"/>
  <c r="E2122" i="2" a="1"/>
  <c r="E2122" i="2" s="1"/>
  <c r="H2122" i="2" s="1"/>
  <c r="G2121" i="2"/>
  <c r="G2121" i="2" a="1"/>
  <c r="F2121" i="2" a="1"/>
  <c r="F2121" i="2" s="1"/>
  <c r="E2121" i="2" a="1"/>
  <c r="E2121" i="2" s="1"/>
  <c r="H2121" i="2" s="1"/>
  <c r="G2120" i="2" a="1"/>
  <c r="G2120" i="2" s="1"/>
  <c r="F2120" i="2"/>
  <c r="F2120" i="2" a="1"/>
  <c r="E2120" i="2" a="1"/>
  <c r="E2120" i="2" s="1"/>
  <c r="G2119" i="2" a="1"/>
  <c r="G2119" i="2" s="1"/>
  <c r="F2119" i="2"/>
  <c r="F2119" i="2" a="1"/>
  <c r="E2119" i="2" a="1"/>
  <c r="E2119" i="2" s="1"/>
  <c r="G2118" i="2"/>
  <c r="G2118" i="2" a="1"/>
  <c r="F2118" i="2" a="1"/>
  <c r="F2118" i="2" s="1"/>
  <c r="E2118" i="2" a="1"/>
  <c r="E2118" i="2" s="1"/>
  <c r="H2118" i="2" s="1"/>
  <c r="G2117" i="2"/>
  <c r="G2117" i="2" a="1"/>
  <c r="F2117" i="2" a="1"/>
  <c r="F2117" i="2" s="1"/>
  <c r="E2117" i="2" a="1"/>
  <c r="E2117" i="2" s="1"/>
  <c r="H2117" i="2" s="1"/>
  <c r="G2116" i="2" a="1"/>
  <c r="G2116" i="2" s="1"/>
  <c r="F2116" i="2"/>
  <c r="F2116" i="2" a="1"/>
  <c r="E2116" i="2" a="1"/>
  <c r="E2116" i="2" s="1"/>
  <c r="G2115" i="2" a="1"/>
  <c r="G2115" i="2" s="1"/>
  <c r="F2115" i="2" a="1"/>
  <c r="F2115" i="2" s="1"/>
  <c r="E2115" i="2" a="1"/>
  <c r="E2115" i="2" s="1"/>
  <c r="G2114" i="2"/>
  <c r="G2114" i="2" a="1"/>
  <c r="F2114" i="2" a="1"/>
  <c r="F2114" i="2" s="1"/>
  <c r="E2114" i="2" a="1"/>
  <c r="E2114" i="2" s="1"/>
  <c r="H2114" i="2" s="1"/>
  <c r="G2113" i="2" a="1"/>
  <c r="G2113" i="2" s="1"/>
  <c r="F2113" i="2" a="1"/>
  <c r="F2113" i="2" s="1"/>
  <c r="E2113" i="2" a="1"/>
  <c r="E2113" i="2" s="1"/>
  <c r="G2112" i="2" a="1"/>
  <c r="G2112" i="2" s="1"/>
  <c r="F2112" i="2"/>
  <c r="F2112" i="2" a="1"/>
  <c r="E2112" i="2" a="1"/>
  <c r="E2112" i="2" s="1"/>
  <c r="G2111" i="2" a="1"/>
  <c r="G2111" i="2" s="1"/>
  <c r="F2111" i="2"/>
  <c r="F2111" i="2" a="1"/>
  <c r="E2111" i="2" a="1"/>
  <c r="E2111" i="2" s="1"/>
  <c r="G2110" i="2"/>
  <c r="G2110" i="2" a="1"/>
  <c r="F2110" i="2" a="1"/>
  <c r="F2110" i="2" s="1"/>
  <c r="E2110" i="2" a="1"/>
  <c r="E2110" i="2" s="1"/>
  <c r="G2109" i="2" a="1"/>
  <c r="G2109" i="2" s="1"/>
  <c r="F2109" i="2"/>
  <c r="F2109" i="2" a="1"/>
  <c r="E2109" i="2" a="1"/>
  <c r="E2109" i="2" s="1"/>
  <c r="H2109" i="2" s="1"/>
  <c r="G2108" i="2" a="1"/>
  <c r="G2108" i="2" s="1"/>
  <c r="F2108" i="2" a="1"/>
  <c r="F2108" i="2" s="1"/>
  <c r="E2108" i="2" a="1"/>
  <c r="E2108" i="2" s="1"/>
  <c r="H2108" i="2" s="1"/>
  <c r="G2107" i="2"/>
  <c r="G2107" i="2" a="1"/>
  <c r="F2107" i="2" a="1"/>
  <c r="F2107" i="2" s="1"/>
  <c r="E2107" i="2"/>
  <c r="H2107" i="2" s="1"/>
  <c r="E2107" i="2" a="1"/>
  <c r="G2106" i="2" a="1"/>
  <c r="G2106" i="2" s="1"/>
  <c r="F2106" i="2" a="1"/>
  <c r="F2106" i="2" s="1"/>
  <c r="E2106" i="2" a="1"/>
  <c r="E2106" i="2" s="1"/>
  <c r="H2106" i="2" s="1"/>
  <c r="G2105" i="2" a="1"/>
  <c r="G2105" i="2" s="1"/>
  <c r="F2105" i="2"/>
  <c r="F2105" i="2" a="1"/>
  <c r="E2105" i="2" a="1"/>
  <c r="E2105" i="2" s="1"/>
  <c r="H2105" i="2" s="1"/>
  <c r="G2104" i="2" a="1"/>
  <c r="G2104" i="2" s="1"/>
  <c r="F2104" i="2" a="1"/>
  <c r="F2104" i="2" s="1"/>
  <c r="E2104" i="2" a="1"/>
  <c r="E2104" i="2" s="1"/>
  <c r="G2103" i="2"/>
  <c r="G2103" i="2" a="1"/>
  <c r="F2103" i="2" a="1"/>
  <c r="F2103" i="2" s="1"/>
  <c r="E2103" i="2"/>
  <c r="H2103" i="2" s="1"/>
  <c r="E2103" i="2" a="1"/>
  <c r="G2102" i="2" a="1"/>
  <c r="G2102" i="2" s="1"/>
  <c r="F2102" i="2"/>
  <c r="F2102" i="2" a="1"/>
  <c r="E2102" i="2" a="1"/>
  <c r="E2102" i="2" s="1"/>
  <c r="H2102" i="2" s="1"/>
  <c r="G2101" i="2" a="1"/>
  <c r="G2101" i="2" s="1"/>
  <c r="F2101" i="2"/>
  <c r="F2101" i="2" a="1"/>
  <c r="E2101" i="2" a="1"/>
  <c r="E2101" i="2" s="1"/>
  <c r="H2101" i="2" s="1"/>
  <c r="G2100" i="2"/>
  <c r="G2100" i="2" a="1"/>
  <c r="F2100" i="2" a="1"/>
  <c r="F2100" i="2" s="1"/>
  <c r="E2100" i="2" a="1"/>
  <c r="E2100" i="2" s="1"/>
  <c r="H2100" i="2" s="1"/>
  <c r="G2099" i="2"/>
  <c r="G2099" i="2" a="1"/>
  <c r="F2099" i="2" a="1"/>
  <c r="F2099" i="2" s="1"/>
  <c r="E2099" i="2"/>
  <c r="H2099" i="2" s="1"/>
  <c r="E2099" i="2" a="1"/>
  <c r="G2098" i="2" a="1"/>
  <c r="G2098" i="2" s="1"/>
  <c r="F2098" i="2"/>
  <c r="F2098" i="2" a="1"/>
  <c r="E2098" i="2" a="1"/>
  <c r="E2098" i="2" s="1"/>
  <c r="H2098" i="2" s="1"/>
  <c r="G2097" i="2" a="1"/>
  <c r="G2097" i="2" s="1"/>
  <c r="F2097" i="2"/>
  <c r="F2097" i="2" a="1"/>
  <c r="E2097" i="2" a="1"/>
  <c r="E2097" i="2" s="1"/>
  <c r="H2097" i="2" s="1"/>
  <c r="G2096" i="2"/>
  <c r="G2096" i="2" a="1"/>
  <c r="F2096" i="2" a="1"/>
  <c r="F2096" i="2" s="1"/>
  <c r="E2096" i="2" a="1"/>
  <c r="E2096" i="2" s="1"/>
  <c r="G2095" i="2"/>
  <c r="G2095" i="2" a="1"/>
  <c r="F2095" i="2" a="1"/>
  <c r="F2095" i="2" s="1"/>
  <c r="E2095" i="2"/>
  <c r="E2095" i="2" a="1"/>
  <c r="G2094" i="2" a="1"/>
  <c r="G2094" i="2" s="1"/>
  <c r="F2094" i="2"/>
  <c r="F2094" i="2" a="1"/>
  <c r="E2094" i="2" a="1"/>
  <c r="E2094" i="2" s="1"/>
  <c r="G2093" i="2" a="1"/>
  <c r="G2093" i="2" s="1"/>
  <c r="F2093" i="2"/>
  <c r="F2093" i="2" a="1"/>
  <c r="E2093" i="2" a="1"/>
  <c r="E2093" i="2" s="1"/>
  <c r="H2093" i="2" s="1"/>
  <c r="G2092" i="2"/>
  <c r="G2092" i="2" a="1"/>
  <c r="F2092" i="2" a="1"/>
  <c r="F2092" i="2" s="1"/>
  <c r="H2092" i="2" s="1"/>
  <c r="E2092" i="2"/>
  <c r="E2092" i="2" a="1"/>
  <c r="G2091" i="2"/>
  <c r="G2091" i="2" a="1"/>
  <c r="F2091" i="2" a="1"/>
  <c r="F2091" i="2" s="1"/>
  <c r="E2091" i="2"/>
  <c r="E2091" i="2" a="1"/>
  <c r="G2090" i="2" a="1"/>
  <c r="G2090" i="2" s="1"/>
  <c r="F2090" i="2"/>
  <c r="F2090" i="2" a="1"/>
  <c r="E2090" i="2" a="1"/>
  <c r="E2090" i="2" s="1"/>
  <c r="H2090" i="2" s="1"/>
  <c r="G2089" i="2" a="1"/>
  <c r="G2089" i="2" s="1"/>
  <c r="F2089" i="2"/>
  <c r="F2089" i="2" a="1"/>
  <c r="E2089" i="2" a="1"/>
  <c r="E2089" i="2" s="1"/>
  <c r="H2089" i="2" s="1"/>
  <c r="G2088" i="2"/>
  <c r="G2088" i="2" a="1"/>
  <c r="F2088" i="2" a="1"/>
  <c r="F2088" i="2" s="1"/>
  <c r="H2088" i="2" s="1"/>
  <c r="E2088" i="2"/>
  <c r="E2088" i="2" a="1"/>
  <c r="G2087" i="2"/>
  <c r="G2087" i="2" a="1"/>
  <c r="F2087" i="2" a="1"/>
  <c r="F2087" i="2" s="1"/>
  <c r="E2087" i="2"/>
  <c r="E2087" i="2" a="1"/>
  <c r="G2086" i="2" a="1"/>
  <c r="G2086" i="2" s="1"/>
  <c r="F2086" i="2"/>
  <c r="F2086" i="2" a="1"/>
  <c r="E2086" i="2" a="1"/>
  <c r="E2086" i="2" s="1"/>
  <c r="H2086" i="2" s="1"/>
  <c r="G2085" i="2" a="1"/>
  <c r="G2085" i="2" s="1"/>
  <c r="F2085" i="2"/>
  <c r="F2085" i="2" a="1"/>
  <c r="E2085" i="2" a="1"/>
  <c r="E2085" i="2" s="1"/>
  <c r="H2085" i="2" s="1"/>
  <c r="G2084" i="2"/>
  <c r="G2084" i="2" a="1"/>
  <c r="F2084" i="2" a="1"/>
  <c r="F2084" i="2" s="1"/>
  <c r="H2084" i="2" s="1"/>
  <c r="E2084" i="2"/>
  <c r="E2084" i="2" a="1"/>
  <c r="G2083" i="2"/>
  <c r="G2083" i="2" a="1"/>
  <c r="F2083" i="2" a="1"/>
  <c r="F2083" i="2" s="1"/>
  <c r="E2083" i="2"/>
  <c r="E2083" i="2" a="1"/>
  <c r="G2082" i="2" a="1"/>
  <c r="G2082" i="2" s="1"/>
  <c r="F2082" i="2"/>
  <c r="F2082" i="2" a="1"/>
  <c r="E2082" i="2" a="1"/>
  <c r="E2082" i="2" s="1"/>
  <c r="H2082" i="2" s="1"/>
  <c r="G2081" i="2" a="1"/>
  <c r="G2081" i="2" s="1"/>
  <c r="F2081" i="2"/>
  <c r="F2081" i="2" a="1"/>
  <c r="E2081" i="2" a="1"/>
  <c r="E2081" i="2" s="1"/>
  <c r="H2081" i="2" s="1"/>
  <c r="G2080" i="2"/>
  <c r="G2080" i="2" a="1"/>
  <c r="F2080" i="2" a="1"/>
  <c r="F2080" i="2" s="1"/>
  <c r="H2080" i="2" s="1"/>
  <c r="E2080" i="2"/>
  <c r="E2080" i="2" a="1"/>
  <c r="G2079" i="2"/>
  <c r="G2079" i="2" a="1"/>
  <c r="F2079" i="2" a="1"/>
  <c r="F2079" i="2" s="1"/>
  <c r="E2079" i="2"/>
  <c r="E2079" i="2" a="1"/>
  <c r="G2078" i="2" a="1"/>
  <c r="G2078" i="2" s="1"/>
  <c r="F2078" i="2"/>
  <c r="F2078" i="2" a="1"/>
  <c r="E2078" i="2" a="1"/>
  <c r="E2078" i="2" s="1"/>
  <c r="H2078" i="2" s="1"/>
  <c r="G2077" i="2" a="1"/>
  <c r="G2077" i="2" s="1"/>
  <c r="F2077" i="2"/>
  <c r="F2077" i="2" a="1"/>
  <c r="E2077" i="2" a="1"/>
  <c r="E2077" i="2" s="1"/>
  <c r="H2077" i="2" s="1"/>
  <c r="G2076" i="2"/>
  <c r="G2076" i="2" a="1"/>
  <c r="F2076" i="2" a="1"/>
  <c r="F2076" i="2" s="1"/>
  <c r="H2076" i="2" s="1"/>
  <c r="E2076" i="2"/>
  <c r="E2076" i="2" a="1"/>
  <c r="G2075" i="2"/>
  <c r="G2075" i="2" a="1"/>
  <c r="F2075" i="2" a="1"/>
  <c r="F2075" i="2" s="1"/>
  <c r="E2075" i="2"/>
  <c r="E2075" i="2" a="1"/>
  <c r="G2074" i="2" a="1"/>
  <c r="G2074" i="2" s="1"/>
  <c r="F2074" i="2"/>
  <c r="F2074" i="2" a="1"/>
  <c r="E2074" i="2" a="1"/>
  <c r="E2074" i="2" s="1"/>
  <c r="H2074" i="2" s="1"/>
  <c r="G2073" i="2" a="1"/>
  <c r="G2073" i="2" s="1"/>
  <c r="F2073" i="2"/>
  <c r="F2073" i="2" a="1"/>
  <c r="E2073" i="2" a="1"/>
  <c r="E2073" i="2" s="1"/>
  <c r="H2073" i="2" s="1"/>
  <c r="G2072" i="2"/>
  <c r="G2072" i="2" a="1"/>
  <c r="F2072" i="2" a="1"/>
  <c r="F2072" i="2" s="1"/>
  <c r="H2072" i="2" s="1"/>
  <c r="E2072" i="2"/>
  <c r="E2072" i="2" a="1"/>
  <c r="G2071" i="2"/>
  <c r="G2071" i="2" a="1"/>
  <c r="F2071" i="2" a="1"/>
  <c r="F2071" i="2" s="1"/>
  <c r="E2071" i="2" a="1"/>
  <c r="E2071" i="2" s="1"/>
  <c r="G2070" i="2" a="1"/>
  <c r="G2070" i="2" s="1"/>
  <c r="F2070" i="2"/>
  <c r="F2070" i="2" a="1"/>
  <c r="E2070" i="2" a="1"/>
  <c r="E2070" i="2" s="1"/>
  <c r="H2070" i="2" s="1"/>
  <c r="G2069" i="2" a="1"/>
  <c r="G2069" i="2" s="1"/>
  <c r="F2069" i="2"/>
  <c r="F2069" i="2" a="1"/>
  <c r="E2069" i="2" a="1"/>
  <c r="E2069" i="2" s="1"/>
  <c r="H2069" i="2" s="1"/>
  <c r="G2068" i="2"/>
  <c r="G2068" i="2" a="1"/>
  <c r="F2068" i="2" a="1"/>
  <c r="F2068" i="2" s="1"/>
  <c r="H2068" i="2" s="1"/>
  <c r="E2068" i="2"/>
  <c r="E2068" i="2" a="1"/>
  <c r="G2067" i="2"/>
  <c r="G2067" i="2" a="1"/>
  <c r="F2067" i="2" a="1"/>
  <c r="F2067" i="2" s="1"/>
  <c r="E2067" i="2" a="1"/>
  <c r="E2067" i="2" s="1"/>
  <c r="G2066" i="2" a="1"/>
  <c r="G2066" i="2" s="1"/>
  <c r="F2066" i="2"/>
  <c r="F2066" i="2" a="1"/>
  <c r="E2066" i="2" a="1"/>
  <c r="E2066" i="2" s="1"/>
  <c r="H2066" i="2" s="1"/>
  <c r="G2065" i="2" a="1"/>
  <c r="G2065" i="2" s="1"/>
  <c r="F2065" i="2"/>
  <c r="F2065" i="2" a="1"/>
  <c r="E2065" i="2" a="1"/>
  <c r="E2065" i="2" s="1"/>
  <c r="H2065" i="2" s="1"/>
  <c r="G2064" i="2"/>
  <c r="G2064" i="2" a="1"/>
  <c r="F2064" i="2" a="1"/>
  <c r="F2064" i="2" s="1"/>
  <c r="H2064" i="2" s="1"/>
  <c r="E2064" i="2"/>
  <c r="E2064" i="2" a="1"/>
  <c r="G2063" i="2"/>
  <c r="G2063" i="2" a="1"/>
  <c r="F2063" i="2" a="1"/>
  <c r="F2063" i="2" s="1"/>
  <c r="E2063" i="2" a="1"/>
  <c r="E2063" i="2" s="1"/>
  <c r="G2062" i="2" a="1"/>
  <c r="G2062" i="2" s="1"/>
  <c r="F2062" i="2"/>
  <c r="F2062" i="2" a="1"/>
  <c r="E2062" i="2" a="1"/>
  <c r="E2062" i="2" s="1"/>
  <c r="G2061" i="2" a="1"/>
  <c r="G2061" i="2" s="1"/>
  <c r="F2061" i="2"/>
  <c r="F2061" i="2" a="1"/>
  <c r="E2061" i="2" a="1"/>
  <c r="E2061" i="2" s="1"/>
  <c r="G2060" i="2"/>
  <c r="G2060" i="2" a="1"/>
  <c r="F2060" i="2" a="1"/>
  <c r="F2060" i="2" s="1"/>
  <c r="H2060" i="2" s="1"/>
  <c r="E2060" i="2"/>
  <c r="E2060" i="2" a="1"/>
  <c r="G2059" i="2"/>
  <c r="G2059" i="2" a="1"/>
  <c r="F2059" i="2" a="1"/>
  <c r="F2059" i="2" s="1"/>
  <c r="E2059" i="2" a="1"/>
  <c r="E2059" i="2" s="1"/>
  <c r="H2059" i="2" s="1"/>
  <c r="G2058" i="2" a="1"/>
  <c r="G2058" i="2" s="1"/>
  <c r="F2058" i="2"/>
  <c r="F2058" i="2" a="1"/>
  <c r="E2058" i="2" a="1"/>
  <c r="E2058" i="2" s="1"/>
  <c r="H2058" i="2" s="1"/>
  <c r="G2057" i="2" a="1"/>
  <c r="G2057" i="2" s="1"/>
  <c r="F2057" i="2"/>
  <c r="F2057" i="2" a="1"/>
  <c r="E2057" i="2" a="1"/>
  <c r="E2057" i="2" s="1"/>
  <c r="H2057" i="2" s="1"/>
  <c r="G2056" i="2"/>
  <c r="G2056" i="2" a="1"/>
  <c r="F2056" i="2" a="1"/>
  <c r="F2056" i="2" s="1"/>
  <c r="H2056" i="2" s="1"/>
  <c r="E2056" i="2"/>
  <c r="E2056" i="2" a="1"/>
  <c r="G2055" i="2"/>
  <c r="G2055" i="2" a="1"/>
  <c r="F2055" i="2" a="1"/>
  <c r="F2055" i="2" s="1"/>
  <c r="E2055" i="2" a="1"/>
  <c r="E2055" i="2" s="1"/>
  <c r="G2054" i="2" a="1"/>
  <c r="G2054" i="2" s="1"/>
  <c r="F2054" i="2"/>
  <c r="F2054" i="2" a="1"/>
  <c r="E2054" i="2" a="1"/>
  <c r="E2054" i="2" s="1"/>
  <c r="G2053" i="2" a="1"/>
  <c r="G2053" i="2" s="1"/>
  <c r="F2053" i="2"/>
  <c r="F2053" i="2" a="1"/>
  <c r="E2053" i="2" a="1"/>
  <c r="E2053" i="2" s="1"/>
  <c r="G2052" i="2"/>
  <c r="G2052" i="2" a="1"/>
  <c r="F2052" i="2" a="1"/>
  <c r="F2052" i="2" s="1"/>
  <c r="H2052" i="2" s="1"/>
  <c r="E2052" i="2"/>
  <c r="E2052" i="2" a="1"/>
  <c r="G2051" i="2"/>
  <c r="G2051" i="2" a="1"/>
  <c r="F2051" i="2" a="1"/>
  <c r="F2051" i="2" s="1"/>
  <c r="E2051" i="2" a="1"/>
  <c r="E2051" i="2" s="1"/>
  <c r="H2051" i="2" s="1"/>
  <c r="G2050" i="2" a="1"/>
  <c r="G2050" i="2" s="1"/>
  <c r="F2050" i="2"/>
  <c r="F2050" i="2" a="1"/>
  <c r="E2050" i="2" a="1"/>
  <c r="E2050" i="2" s="1"/>
  <c r="H2050" i="2" s="1"/>
  <c r="G2049" i="2" a="1"/>
  <c r="G2049" i="2" s="1"/>
  <c r="F2049" i="2"/>
  <c r="F2049" i="2" a="1"/>
  <c r="E2049" i="2" a="1"/>
  <c r="E2049" i="2" s="1"/>
  <c r="H2049" i="2" s="1"/>
  <c r="G2048" i="2"/>
  <c r="G2048" i="2" a="1"/>
  <c r="F2048" i="2" a="1"/>
  <c r="F2048" i="2" s="1"/>
  <c r="H2048" i="2" s="1"/>
  <c r="E2048" i="2"/>
  <c r="E2048" i="2" a="1"/>
  <c r="G2047" i="2"/>
  <c r="G2047" i="2" a="1"/>
  <c r="F2047" i="2" a="1"/>
  <c r="F2047" i="2" s="1"/>
  <c r="E2047" i="2" a="1"/>
  <c r="E2047" i="2" s="1"/>
  <c r="G2046" i="2" a="1"/>
  <c r="G2046" i="2" s="1"/>
  <c r="F2046" i="2"/>
  <c r="F2046" i="2" a="1"/>
  <c r="E2046" i="2" a="1"/>
  <c r="E2046" i="2" s="1"/>
  <c r="G2045" i="2" a="1"/>
  <c r="G2045" i="2" s="1"/>
  <c r="F2045" i="2"/>
  <c r="F2045" i="2" a="1"/>
  <c r="E2045" i="2" a="1"/>
  <c r="E2045" i="2" s="1"/>
  <c r="G2044" i="2"/>
  <c r="G2044" i="2" a="1"/>
  <c r="F2044" i="2" a="1"/>
  <c r="F2044" i="2" s="1"/>
  <c r="H2044" i="2" s="1"/>
  <c r="E2044" i="2"/>
  <c r="E2044" i="2" a="1"/>
  <c r="G2043" i="2"/>
  <c r="G2043" i="2" a="1"/>
  <c r="F2043" i="2" a="1"/>
  <c r="F2043" i="2" s="1"/>
  <c r="E2043" i="2" a="1"/>
  <c r="E2043" i="2" s="1"/>
  <c r="H2043" i="2" s="1"/>
  <c r="G2042" i="2" a="1"/>
  <c r="G2042" i="2" s="1"/>
  <c r="F2042" i="2"/>
  <c r="F2042" i="2" a="1"/>
  <c r="E2042" i="2" a="1"/>
  <c r="E2042" i="2" s="1"/>
  <c r="H2042" i="2" s="1"/>
  <c r="G2041" i="2"/>
  <c r="G2041" i="2" a="1"/>
  <c r="F2041" i="2"/>
  <c r="F2041" i="2" a="1"/>
  <c r="E2041" i="2" a="1"/>
  <c r="E2041" i="2" s="1"/>
  <c r="H2041" i="2" s="1"/>
  <c r="G2040" i="2"/>
  <c r="G2040" i="2" a="1"/>
  <c r="F2040" i="2" a="1"/>
  <c r="F2040" i="2" s="1"/>
  <c r="H2040" i="2" s="1"/>
  <c r="E2040" i="2"/>
  <c r="E2040" i="2" a="1"/>
  <c r="G2039" i="2"/>
  <c r="G2039" i="2" a="1"/>
  <c r="F2039" i="2"/>
  <c r="F2039" i="2" a="1"/>
  <c r="E2039" i="2" a="1"/>
  <c r="E2039" i="2" s="1"/>
  <c r="H2039" i="2" s="1"/>
  <c r="G2038" i="2" a="1"/>
  <c r="G2038" i="2" s="1"/>
  <c r="F2038" i="2"/>
  <c r="F2038" i="2" a="1"/>
  <c r="E2038" i="2" a="1"/>
  <c r="E2038" i="2" s="1"/>
  <c r="G2037" i="2"/>
  <c r="G2037" i="2" a="1"/>
  <c r="F2037" i="2" a="1"/>
  <c r="F2037" i="2" s="1"/>
  <c r="E2037" i="2" a="1"/>
  <c r="E2037" i="2" s="1"/>
  <c r="G2036" i="2"/>
  <c r="G2036" i="2" a="1"/>
  <c r="F2036" i="2" a="1"/>
  <c r="F2036" i="2" s="1"/>
  <c r="E2036" i="2"/>
  <c r="E2036" i="2" a="1"/>
  <c r="G2035" i="2" a="1"/>
  <c r="G2035" i="2" s="1"/>
  <c r="F2035" i="2"/>
  <c r="F2035" i="2" a="1"/>
  <c r="E2035" i="2" a="1"/>
  <c r="E2035" i="2" s="1"/>
  <c r="H2035" i="2" s="1"/>
  <c r="G2034" i="2" a="1"/>
  <c r="G2034" i="2" s="1"/>
  <c r="F2034" i="2"/>
  <c r="F2034" i="2" a="1"/>
  <c r="E2034" i="2" a="1"/>
  <c r="E2034" i="2" s="1"/>
  <c r="H2034" i="2" s="1"/>
  <c r="G2033" i="2"/>
  <c r="G2033" i="2" a="1"/>
  <c r="F2033" i="2" a="1"/>
  <c r="F2033" i="2" s="1"/>
  <c r="E2033" i="2" a="1"/>
  <c r="E2033" i="2" s="1"/>
  <c r="H2033" i="2" s="1"/>
  <c r="G2032" i="2"/>
  <c r="G2032" i="2" a="1"/>
  <c r="F2032" i="2" a="1"/>
  <c r="F2032" i="2" s="1"/>
  <c r="E2032" i="2"/>
  <c r="H2032" i="2" s="1"/>
  <c r="E2032" i="2" a="1"/>
  <c r="G2031" i="2"/>
  <c r="G2031" i="2" a="1"/>
  <c r="F2031" i="2"/>
  <c r="F2031" i="2" a="1"/>
  <c r="E2031" i="2" a="1"/>
  <c r="E2031" i="2" s="1"/>
  <c r="H2031" i="2" s="1"/>
  <c r="G2030" i="2" a="1"/>
  <c r="G2030" i="2" s="1"/>
  <c r="F2030" i="2"/>
  <c r="F2030" i="2" a="1"/>
  <c r="E2030" i="2" a="1"/>
  <c r="E2030" i="2" s="1"/>
  <c r="H2030" i="2" s="1"/>
  <c r="G2029" i="2"/>
  <c r="G2029" i="2" a="1"/>
  <c r="F2029" i="2"/>
  <c r="F2029" i="2" a="1"/>
  <c r="E2029" i="2" a="1"/>
  <c r="E2029" i="2" s="1"/>
  <c r="H2029" i="2" s="1"/>
  <c r="G2028" i="2"/>
  <c r="G2028" i="2" a="1"/>
  <c r="F2028" i="2" a="1"/>
  <c r="F2028" i="2" s="1"/>
  <c r="E2028" i="2"/>
  <c r="E2028" i="2" a="1"/>
  <c r="G2027" i="2"/>
  <c r="G2027" i="2" a="1"/>
  <c r="F2027" i="2" a="1"/>
  <c r="F2027" i="2" s="1"/>
  <c r="E2027" i="2" a="1"/>
  <c r="E2027" i="2" s="1"/>
  <c r="H2027" i="2" s="1"/>
  <c r="G2026" i="2" a="1"/>
  <c r="G2026" i="2" s="1"/>
  <c r="F2026" i="2"/>
  <c r="F2026" i="2" a="1"/>
  <c r="E2026" i="2" a="1"/>
  <c r="E2026" i="2" s="1"/>
  <c r="H2026" i="2" s="1"/>
  <c r="G2025" i="2" a="1"/>
  <c r="G2025" i="2" s="1"/>
  <c r="F2025" i="2"/>
  <c r="F2025" i="2" a="1"/>
  <c r="E2025" i="2" a="1"/>
  <c r="E2025" i="2" s="1"/>
  <c r="H2025" i="2" s="1"/>
  <c r="G2024" i="2"/>
  <c r="G2024" i="2" a="1"/>
  <c r="F2024" i="2" a="1"/>
  <c r="F2024" i="2" s="1"/>
  <c r="E2024" i="2"/>
  <c r="H2024" i="2" s="1"/>
  <c r="E2024" i="2" a="1"/>
  <c r="G2023" i="2"/>
  <c r="G2023" i="2" a="1"/>
  <c r="F2023" i="2"/>
  <c r="F2023" i="2" a="1"/>
  <c r="E2023" i="2" a="1"/>
  <c r="E2023" i="2" s="1"/>
  <c r="H2023" i="2" s="1"/>
  <c r="G2022" i="2" a="1"/>
  <c r="G2022" i="2" s="1"/>
  <c r="F2022" i="2"/>
  <c r="F2022" i="2" a="1"/>
  <c r="E2022" i="2" a="1"/>
  <c r="E2022" i="2" s="1"/>
  <c r="H2022" i="2" s="1"/>
  <c r="G2021" i="2"/>
  <c r="G2021" i="2" a="1"/>
  <c r="F2021" i="2"/>
  <c r="F2021" i="2" a="1"/>
  <c r="E2021" i="2" a="1"/>
  <c r="E2021" i="2" s="1"/>
  <c r="H2021" i="2" s="1"/>
  <c r="G2020" i="2"/>
  <c r="G2020" i="2" a="1"/>
  <c r="F2020" i="2" a="1"/>
  <c r="F2020" i="2" s="1"/>
  <c r="E2020" i="2"/>
  <c r="E2020" i="2" a="1"/>
  <c r="G2019" i="2"/>
  <c r="G2019" i="2" a="1"/>
  <c r="F2019" i="2" a="1"/>
  <c r="F2019" i="2" s="1"/>
  <c r="E2019" i="2" a="1"/>
  <c r="E2019" i="2" s="1"/>
  <c r="H2019" i="2" s="1"/>
  <c r="G2018" i="2" a="1"/>
  <c r="G2018" i="2" s="1"/>
  <c r="F2018" i="2"/>
  <c r="F2018" i="2" a="1"/>
  <c r="E2018" i="2" a="1"/>
  <c r="E2018" i="2" s="1"/>
  <c r="H2018" i="2" s="1"/>
  <c r="G2017" i="2" a="1"/>
  <c r="G2017" i="2" s="1"/>
  <c r="F2017" i="2"/>
  <c r="F2017" i="2" a="1"/>
  <c r="E2017" i="2" a="1"/>
  <c r="E2017" i="2" s="1"/>
  <c r="H2017" i="2" s="1"/>
  <c r="G2016" i="2"/>
  <c r="G2016" i="2" a="1"/>
  <c r="F2016" i="2" a="1"/>
  <c r="F2016" i="2" s="1"/>
  <c r="E2016" i="2"/>
  <c r="H2016" i="2" s="1"/>
  <c r="E2016" i="2" a="1"/>
  <c r="G2015" i="2"/>
  <c r="G2015" i="2" a="1"/>
  <c r="F2015" i="2"/>
  <c r="F2015" i="2" a="1"/>
  <c r="E2015" i="2" a="1"/>
  <c r="E2015" i="2" s="1"/>
  <c r="H2015" i="2" s="1"/>
  <c r="G2014" i="2" a="1"/>
  <c r="G2014" i="2" s="1"/>
  <c r="F2014" i="2"/>
  <c r="F2014" i="2" a="1"/>
  <c r="E2014" i="2" a="1"/>
  <c r="E2014" i="2" s="1"/>
  <c r="H2014" i="2" s="1"/>
  <c r="G2013" i="2"/>
  <c r="G2013" i="2" a="1"/>
  <c r="F2013" i="2"/>
  <c r="F2013" i="2" a="1"/>
  <c r="E2013" i="2" a="1"/>
  <c r="E2013" i="2" s="1"/>
  <c r="H2013" i="2" s="1"/>
  <c r="G2012" i="2"/>
  <c r="G2012" i="2" a="1"/>
  <c r="F2012" i="2" a="1"/>
  <c r="F2012" i="2" s="1"/>
  <c r="H2012" i="2" s="1"/>
  <c r="E2012" i="2"/>
  <c r="E2012" i="2" a="1"/>
  <c r="G2011" i="2"/>
  <c r="G2011" i="2" a="1"/>
  <c r="F2011" i="2"/>
  <c r="F2011" i="2" a="1"/>
  <c r="E2011" i="2" a="1"/>
  <c r="E2011" i="2" s="1"/>
  <c r="H2011" i="2" s="1"/>
  <c r="G2010" i="2" a="1"/>
  <c r="G2010" i="2" s="1"/>
  <c r="F2010" i="2"/>
  <c r="F2010" i="2" a="1"/>
  <c r="E2010" i="2" a="1"/>
  <c r="E2010" i="2" s="1"/>
  <c r="G2009" i="2"/>
  <c r="G2009" i="2" a="1"/>
  <c r="F2009" i="2" a="1"/>
  <c r="F2009" i="2" s="1"/>
  <c r="E2009" i="2" a="1"/>
  <c r="E2009" i="2" s="1"/>
  <c r="G2008" i="2"/>
  <c r="G2008" i="2" a="1"/>
  <c r="F2008" i="2" a="1"/>
  <c r="F2008" i="2" s="1"/>
  <c r="E2008" i="2"/>
  <c r="E2008" i="2" a="1"/>
  <c r="G2007" i="2"/>
  <c r="G2007" i="2" a="1"/>
  <c r="F2007" i="2" a="1"/>
  <c r="F2007" i="2" s="1"/>
  <c r="E2007" i="2" a="1"/>
  <c r="E2007" i="2" s="1"/>
  <c r="H2007" i="2" s="1"/>
  <c r="G2006" i="2" a="1"/>
  <c r="G2006" i="2" s="1"/>
  <c r="F2006" i="2"/>
  <c r="F2006" i="2" a="1"/>
  <c r="E2006" i="2" a="1"/>
  <c r="E2006" i="2" s="1"/>
  <c r="H2006" i="2" s="1"/>
  <c r="G2005" i="2"/>
  <c r="G2005" i="2" a="1"/>
  <c r="F2005" i="2" a="1"/>
  <c r="F2005" i="2" s="1"/>
  <c r="E2005" i="2" a="1"/>
  <c r="E2005" i="2" s="1"/>
  <c r="H2005" i="2" s="1"/>
  <c r="G2004" i="2"/>
  <c r="G2004" i="2" a="1"/>
  <c r="F2004" i="2" a="1"/>
  <c r="F2004" i="2" s="1"/>
  <c r="E2004" i="2"/>
  <c r="H2004" i="2" s="1"/>
  <c r="E2004" i="2" a="1"/>
  <c r="G2003" i="2"/>
  <c r="G2003" i="2" a="1"/>
  <c r="F2003" i="2"/>
  <c r="F2003" i="2" a="1"/>
  <c r="E2003" i="2" a="1"/>
  <c r="E2003" i="2" s="1"/>
  <c r="H2003" i="2" s="1"/>
  <c r="G2002" i="2" a="1"/>
  <c r="G2002" i="2" s="1"/>
  <c r="F2002" i="2"/>
  <c r="F2002" i="2" a="1"/>
  <c r="E2002" i="2" a="1"/>
  <c r="E2002" i="2" s="1"/>
  <c r="H2002" i="2" s="1"/>
  <c r="G2001" i="2"/>
  <c r="G2001" i="2" a="1"/>
  <c r="F2001" i="2" a="1"/>
  <c r="F2001" i="2" s="1"/>
  <c r="E2001" i="2" a="1"/>
  <c r="E2001" i="2" s="1"/>
  <c r="H2001" i="2" s="1"/>
  <c r="G2000" i="2"/>
  <c r="G2000" i="2" a="1"/>
  <c r="F2000" i="2" a="1"/>
  <c r="F2000" i="2" s="1"/>
  <c r="E2000" i="2"/>
  <c r="H2000" i="2" s="1"/>
  <c r="E2000" i="2" a="1"/>
  <c r="G1999" i="2"/>
  <c r="G1999" i="2" a="1"/>
  <c r="F1999" i="2"/>
  <c r="F1999" i="2" a="1"/>
  <c r="E1999" i="2" a="1"/>
  <c r="E1999" i="2" s="1"/>
  <c r="H1999" i="2" s="1"/>
  <c r="G1998" i="2" a="1"/>
  <c r="G1998" i="2" s="1"/>
  <c r="F1998" i="2"/>
  <c r="F1998" i="2" a="1"/>
  <c r="E1998" i="2" a="1"/>
  <c r="E1998" i="2" s="1"/>
  <c r="H1998" i="2" s="1"/>
  <c r="G1997" i="2"/>
  <c r="G1997" i="2" a="1"/>
  <c r="F1997" i="2"/>
  <c r="F1997" i="2" a="1"/>
  <c r="E1997" i="2" a="1"/>
  <c r="E1997" i="2" s="1"/>
  <c r="H1997" i="2" s="1"/>
  <c r="G1996" i="2"/>
  <c r="G1996" i="2" a="1"/>
  <c r="F1996" i="2" a="1"/>
  <c r="F1996" i="2" s="1"/>
  <c r="H1996" i="2" s="1"/>
  <c r="E1996" i="2"/>
  <c r="E1996" i="2" a="1"/>
  <c r="G1995" i="2"/>
  <c r="G1995" i="2" a="1"/>
  <c r="F1995" i="2"/>
  <c r="F1995" i="2" a="1"/>
  <c r="E1995" i="2" a="1"/>
  <c r="E1995" i="2" s="1"/>
  <c r="H1995" i="2" s="1"/>
  <c r="G1994" i="2" a="1"/>
  <c r="G1994" i="2" s="1"/>
  <c r="F1994" i="2"/>
  <c r="F1994" i="2" a="1"/>
  <c r="E1994" i="2" a="1"/>
  <c r="E1994" i="2" s="1"/>
  <c r="G1993" i="2" a="1"/>
  <c r="G1993" i="2" s="1"/>
  <c r="F1993" i="2"/>
  <c r="F1993" i="2" a="1"/>
  <c r="E1993" i="2" a="1"/>
  <c r="E1993" i="2" s="1"/>
  <c r="G1992" i="2"/>
  <c r="G1992" i="2" a="1"/>
  <c r="F1992" i="2" a="1"/>
  <c r="F1992" i="2" s="1"/>
  <c r="H1992" i="2" s="1"/>
  <c r="E1992" i="2"/>
  <c r="E1992" i="2" a="1"/>
  <c r="G1991" i="2"/>
  <c r="G1991" i="2" a="1"/>
  <c r="F1991" i="2" a="1"/>
  <c r="F1991" i="2" s="1"/>
  <c r="E1991" i="2" a="1"/>
  <c r="E1991" i="2" s="1"/>
  <c r="H1991" i="2" s="1"/>
  <c r="G1990" i="2" a="1"/>
  <c r="G1990" i="2" s="1"/>
  <c r="F1990" i="2"/>
  <c r="F1990" i="2" a="1"/>
  <c r="E1990" i="2" a="1"/>
  <c r="E1990" i="2" s="1"/>
  <c r="H1990" i="2" s="1"/>
  <c r="G1989" i="2" a="1"/>
  <c r="G1989" i="2" s="1"/>
  <c r="F1989" i="2"/>
  <c r="F1989" i="2" a="1"/>
  <c r="E1989" i="2" a="1"/>
  <c r="E1989" i="2" s="1"/>
  <c r="H1989" i="2" s="1"/>
  <c r="G1988" i="2"/>
  <c r="G1988" i="2" a="1"/>
  <c r="F1988" i="2" a="1"/>
  <c r="F1988" i="2" s="1"/>
  <c r="E1988" i="2"/>
  <c r="H1988" i="2" s="1"/>
  <c r="E1988" i="2" a="1"/>
  <c r="G1987" i="2"/>
  <c r="G1987" i="2" a="1"/>
  <c r="F1987" i="2" a="1"/>
  <c r="F1987" i="2" s="1"/>
  <c r="E1987" i="2" a="1"/>
  <c r="E1987" i="2" s="1"/>
  <c r="G1986" i="2" a="1"/>
  <c r="G1986" i="2" s="1"/>
  <c r="F1986" i="2"/>
  <c r="F1986" i="2" a="1"/>
  <c r="E1986" i="2" a="1"/>
  <c r="E1986" i="2" s="1"/>
  <c r="G1985" i="2" a="1"/>
  <c r="G1985" i="2" s="1"/>
  <c r="F1985" i="2" a="1"/>
  <c r="F1985" i="2" s="1"/>
  <c r="E1985" i="2" a="1"/>
  <c r="E1985" i="2" s="1"/>
  <c r="H1985" i="2" s="1"/>
  <c r="G1984" i="2"/>
  <c r="G1984" i="2" a="1"/>
  <c r="F1984" i="2" a="1"/>
  <c r="F1984" i="2" s="1"/>
  <c r="E1984" i="2"/>
  <c r="H1984" i="2" s="1"/>
  <c r="E1984" i="2" a="1"/>
  <c r="G1983" i="2"/>
  <c r="G1983" i="2" a="1"/>
  <c r="F1983" i="2" a="1"/>
  <c r="F1983" i="2" s="1"/>
  <c r="E1983" i="2" a="1"/>
  <c r="E1983" i="2" s="1"/>
  <c r="G1982" i="2" a="1"/>
  <c r="G1982" i="2" s="1"/>
  <c r="F1982" i="2"/>
  <c r="F1982" i="2" a="1"/>
  <c r="E1982" i="2" a="1"/>
  <c r="E1982" i="2" s="1"/>
  <c r="G1981" i="2" a="1"/>
  <c r="G1981" i="2" s="1"/>
  <c r="F1981" i="2" a="1"/>
  <c r="F1981" i="2" s="1"/>
  <c r="E1981" i="2" a="1"/>
  <c r="E1981" i="2" s="1"/>
  <c r="H1981" i="2" s="1"/>
  <c r="G1980" i="2"/>
  <c r="G1980" i="2" a="1"/>
  <c r="F1980" i="2" a="1"/>
  <c r="F1980" i="2" s="1"/>
  <c r="E1980" i="2"/>
  <c r="H1980" i="2" s="1"/>
  <c r="E1980" i="2" a="1"/>
  <c r="G1979" i="2" a="1"/>
  <c r="G1979" i="2" s="1"/>
  <c r="F1979" i="2" a="1"/>
  <c r="F1979" i="2" s="1"/>
  <c r="E1979" i="2" a="1"/>
  <c r="E1979" i="2" s="1"/>
  <c r="H1979" i="2" s="1"/>
  <c r="G1978" i="2" a="1"/>
  <c r="G1978" i="2" s="1"/>
  <c r="F1978" i="2"/>
  <c r="F1978" i="2" a="1"/>
  <c r="E1978" i="2" a="1"/>
  <c r="E1978" i="2" s="1"/>
  <c r="H1978" i="2" s="1"/>
  <c r="G1977" i="2" a="1"/>
  <c r="G1977" i="2" s="1"/>
  <c r="F1977" i="2" a="1"/>
  <c r="F1977" i="2" s="1"/>
  <c r="E1977" i="2" a="1"/>
  <c r="E1977" i="2" s="1"/>
  <c r="G1976" i="2"/>
  <c r="G1976" i="2" a="1"/>
  <c r="F1976" i="2" a="1"/>
  <c r="F1976" i="2" s="1"/>
  <c r="E1976" i="2"/>
  <c r="E1976" i="2" a="1"/>
  <c r="G1975" i="2"/>
  <c r="G1975" i="2" a="1"/>
  <c r="F1975" i="2" a="1"/>
  <c r="F1975" i="2" s="1"/>
  <c r="E1975" i="2" a="1"/>
  <c r="E1975" i="2" s="1"/>
  <c r="H1975" i="2" s="1"/>
  <c r="G1974" i="2" a="1"/>
  <c r="G1974" i="2" s="1"/>
  <c r="F1974" i="2"/>
  <c r="F1974" i="2" a="1"/>
  <c r="E1974" i="2" a="1"/>
  <c r="E1974" i="2" s="1"/>
  <c r="H1974" i="2" s="1"/>
  <c r="G1973" i="2" a="1"/>
  <c r="G1973" i="2" s="1"/>
  <c r="F1973" i="2" a="1"/>
  <c r="F1973" i="2" s="1"/>
  <c r="E1973" i="2" a="1"/>
  <c r="E1973" i="2" s="1"/>
  <c r="G1972" i="2"/>
  <c r="G1972" i="2" a="1"/>
  <c r="F1972" i="2" a="1"/>
  <c r="F1972" i="2" s="1"/>
  <c r="E1972" i="2"/>
  <c r="E1972" i="2" a="1"/>
  <c r="G1971" i="2"/>
  <c r="G1971" i="2" a="1"/>
  <c r="F1971" i="2" a="1"/>
  <c r="F1971" i="2" s="1"/>
  <c r="E1971" i="2" a="1"/>
  <c r="E1971" i="2" s="1"/>
  <c r="H1971" i="2" s="1"/>
  <c r="G1970" i="2" a="1"/>
  <c r="G1970" i="2" s="1"/>
  <c r="F1970" i="2"/>
  <c r="F1970" i="2" a="1"/>
  <c r="E1970" i="2" a="1"/>
  <c r="E1970" i="2" s="1"/>
  <c r="H1970" i="2" s="1"/>
  <c r="G1969" i="2" a="1"/>
  <c r="G1969" i="2" s="1"/>
  <c r="F1969" i="2" a="1"/>
  <c r="F1969" i="2" s="1"/>
  <c r="E1969" i="2" a="1"/>
  <c r="E1969" i="2" s="1"/>
  <c r="G1968" i="2"/>
  <c r="G1968" i="2" a="1"/>
  <c r="F1968" i="2" a="1"/>
  <c r="F1968" i="2" s="1"/>
  <c r="E1968" i="2"/>
  <c r="E1968" i="2" a="1"/>
  <c r="G1967" i="2" a="1"/>
  <c r="G1967" i="2" s="1"/>
  <c r="F1967" i="2" a="1"/>
  <c r="F1967" i="2" s="1"/>
  <c r="E1967" i="2" a="1"/>
  <c r="E1967" i="2" s="1"/>
  <c r="G1966" i="2" a="1"/>
  <c r="G1966" i="2" s="1"/>
  <c r="F1966" i="2"/>
  <c r="F1966" i="2" a="1"/>
  <c r="E1966" i="2" a="1"/>
  <c r="E1966" i="2" s="1"/>
  <c r="G1965" i="2" a="1"/>
  <c r="G1965" i="2" s="1"/>
  <c r="F1965" i="2" a="1"/>
  <c r="F1965" i="2" s="1"/>
  <c r="E1965" i="2" a="1"/>
  <c r="E1965" i="2" s="1"/>
  <c r="G1964" i="2"/>
  <c r="G1964" i="2" a="1"/>
  <c r="F1964" i="2" a="1"/>
  <c r="F1964" i="2" s="1"/>
  <c r="E1964" i="2"/>
  <c r="H1964" i="2" s="1"/>
  <c r="E1964" i="2" a="1"/>
  <c r="G1963" i="2" a="1"/>
  <c r="G1963" i="2" s="1"/>
  <c r="F1963" i="2" a="1"/>
  <c r="F1963" i="2" s="1"/>
  <c r="E1963" i="2" a="1"/>
  <c r="E1963" i="2" s="1"/>
  <c r="G1962" i="2" a="1"/>
  <c r="G1962" i="2" s="1"/>
  <c r="F1962" i="2"/>
  <c r="F1962" i="2" a="1"/>
  <c r="E1962" i="2" a="1"/>
  <c r="E1962" i="2" s="1"/>
  <c r="H1962" i="2" s="1"/>
  <c r="G1961" i="2" a="1"/>
  <c r="G1961" i="2" s="1"/>
  <c r="F1961" i="2" a="1"/>
  <c r="F1961" i="2" s="1"/>
  <c r="E1961" i="2" a="1"/>
  <c r="E1961" i="2" s="1"/>
  <c r="G1960" i="2"/>
  <c r="G1960" i="2" a="1"/>
  <c r="F1960" i="2" a="1"/>
  <c r="F1960" i="2" s="1"/>
  <c r="E1960" i="2"/>
  <c r="E1960" i="2" a="1"/>
  <c r="G1959" i="2"/>
  <c r="G1959" i="2" a="1"/>
  <c r="F1959" i="2" a="1"/>
  <c r="F1959" i="2" s="1"/>
  <c r="E1959" i="2" a="1"/>
  <c r="E1959" i="2" s="1"/>
  <c r="H1959" i="2" s="1"/>
  <c r="G1958" i="2" a="1"/>
  <c r="G1958" i="2" s="1"/>
  <c r="F1958" i="2"/>
  <c r="F1958" i="2" a="1"/>
  <c r="E1958" i="2" a="1"/>
  <c r="E1958" i="2" s="1"/>
  <c r="H1958" i="2" s="1"/>
  <c r="G1957" i="2" a="1"/>
  <c r="G1957" i="2" s="1"/>
  <c r="F1957" i="2"/>
  <c r="F1957" i="2" a="1"/>
  <c r="E1957" i="2" a="1"/>
  <c r="E1957" i="2" s="1"/>
  <c r="H1957" i="2" s="1"/>
  <c r="G1956" i="2"/>
  <c r="G1956" i="2" a="1"/>
  <c r="F1956" i="2" a="1"/>
  <c r="F1956" i="2" s="1"/>
  <c r="E1956" i="2"/>
  <c r="H1956" i="2" s="1"/>
  <c r="E1956" i="2" a="1"/>
  <c r="G1955" i="2"/>
  <c r="G1955" i="2" a="1"/>
  <c r="F1955" i="2" a="1"/>
  <c r="F1955" i="2" s="1"/>
  <c r="E1955" i="2" a="1"/>
  <c r="E1955" i="2" s="1"/>
  <c r="G1954" i="2" a="1"/>
  <c r="G1954" i="2" s="1"/>
  <c r="F1954" i="2"/>
  <c r="F1954" i="2" a="1"/>
  <c r="E1954" i="2" a="1"/>
  <c r="E1954" i="2" s="1"/>
  <c r="G1953" i="2"/>
  <c r="G1953" i="2" a="1"/>
  <c r="F1953" i="2" a="1"/>
  <c r="F1953" i="2" s="1"/>
  <c r="E1953" i="2" a="1"/>
  <c r="E1953" i="2" s="1"/>
  <c r="G1952" i="2"/>
  <c r="G1952" i="2" a="1"/>
  <c r="F1952" i="2" a="1"/>
  <c r="F1952" i="2" s="1"/>
  <c r="E1952" i="2"/>
  <c r="E1952" i="2" a="1"/>
  <c r="G1951" i="2"/>
  <c r="G1951" i="2" a="1"/>
  <c r="F1951" i="2"/>
  <c r="F1951" i="2" a="1"/>
  <c r="E1951" i="2" a="1"/>
  <c r="E1951" i="2" s="1"/>
  <c r="H1951" i="2" s="1"/>
  <c r="G1950" i="2" a="1"/>
  <c r="G1950" i="2" s="1"/>
  <c r="F1950" i="2"/>
  <c r="F1950" i="2" a="1"/>
  <c r="E1950" i="2" a="1"/>
  <c r="E1950" i="2" s="1"/>
  <c r="G1949" i="2"/>
  <c r="G1949" i="2" a="1"/>
  <c r="F1949" i="2"/>
  <c r="F1949" i="2" a="1"/>
  <c r="E1949" i="2" a="1"/>
  <c r="E1949" i="2" s="1"/>
  <c r="H1949" i="2" s="1"/>
  <c r="G1948" i="2"/>
  <c r="G1948" i="2" a="1"/>
  <c r="F1948" i="2" a="1"/>
  <c r="F1948" i="2" s="1"/>
  <c r="H1948" i="2" s="1"/>
  <c r="E1948" i="2"/>
  <c r="E1948" i="2" a="1"/>
  <c r="G1947" i="2"/>
  <c r="G1947" i="2" a="1"/>
  <c r="F1947" i="2"/>
  <c r="F1947" i="2" a="1"/>
  <c r="E1947" i="2" a="1"/>
  <c r="E1947" i="2" s="1"/>
  <c r="H1947" i="2" s="1"/>
  <c r="G1946" i="2" a="1"/>
  <c r="G1946" i="2" s="1"/>
  <c r="F1946" i="2"/>
  <c r="F1946" i="2" a="1"/>
  <c r="E1946" i="2" a="1"/>
  <c r="E1946" i="2" s="1"/>
  <c r="H1946" i="2" s="1"/>
  <c r="G1945" i="2"/>
  <c r="G1945" i="2" a="1"/>
  <c r="F1945" i="2" a="1"/>
  <c r="F1945" i="2" s="1"/>
  <c r="E1945" i="2" a="1"/>
  <c r="E1945" i="2" s="1"/>
  <c r="H1945" i="2" s="1"/>
  <c r="G1944" i="2"/>
  <c r="G1944" i="2" a="1"/>
  <c r="F1944" i="2" a="1"/>
  <c r="F1944" i="2" s="1"/>
  <c r="E1944" i="2"/>
  <c r="H1944" i="2" s="1"/>
  <c r="E1944" i="2" a="1"/>
  <c r="G1943" i="2"/>
  <c r="G1943" i="2" a="1"/>
  <c r="F1943" i="2" a="1"/>
  <c r="F1943" i="2" s="1"/>
  <c r="E1943" i="2" a="1"/>
  <c r="E1943" i="2" s="1"/>
  <c r="G1942" i="2" a="1"/>
  <c r="G1942" i="2" s="1"/>
  <c r="F1942" i="2"/>
  <c r="F1942" i="2" a="1"/>
  <c r="E1942" i="2" a="1"/>
  <c r="E1942" i="2" s="1"/>
  <c r="G1941" i="2"/>
  <c r="G1941" i="2" a="1"/>
  <c r="F1941" i="2" a="1"/>
  <c r="F1941" i="2" s="1"/>
  <c r="E1941" i="2" a="1"/>
  <c r="E1941" i="2" s="1"/>
  <c r="G1940" i="2"/>
  <c r="G1940" i="2" a="1"/>
  <c r="F1940" i="2" a="1"/>
  <c r="F1940" i="2" s="1"/>
  <c r="E1940" i="2"/>
  <c r="E1940" i="2" a="1"/>
  <c r="G1939" i="2"/>
  <c r="G1939" i="2" a="1"/>
  <c r="F1939" i="2"/>
  <c r="F1939" i="2" a="1"/>
  <c r="E1939" i="2" a="1"/>
  <c r="E1939" i="2" s="1"/>
  <c r="H1939" i="2" s="1"/>
  <c r="G1938" i="2" a="1"/>
  <c r="G1938" i="2" s="1"/>
  <c r="F1938" i="2"/>
  <c r="F1938" i="2" a="1"/>
  <c r="E1938" i="2" a="1"/>
  <c r="E1938" i="2" s="1"/>
  <c r="G1937" i="2"/>
  <c r="G1937" i="2" a="1"/>
  <c r="F1937" i="2"/>
  <c r="F1937" i="2" a="1"/>
  <c r="E1937" i="2" a="1"/>
  <c r="E1937" i="2" s="1"/>
  <c r="H1937" i="2" s="1"/>
  <c r="G1936" i="2"/>
  <c r="G1936" i="2" a="1"/>
  <c r="F1936" i="2" a="1"/>
  <c r="F1936" i="2" s="1"/>
  <c r="E1936" i="2"/>
  <c r="H1936" i="2" s="1"/>
  <c r="E1936" i="2" a="1"/>
  <c r="G1935" i="2"/>
  <c r="G1935" i="2" a="1"/>
  <c r="F1935" i="2"/>
  <c r="F1935" i="2" a="1"/>
  <c r="E1935" i="2" a="1"/>
  <c r="E1935" i="2" s="1"/>
  <c r="H1935" i="2" s="1"/>
  <c r="G1934" i="2" a="1"/>
  <c r="G1934" i="2" s="1"/>
  <c r="F1934" i="2"/>
  <c r="F1934" i="2" a="1"/>
  <c r="E1934" i="2" a="1"/>
  <c r="E1934" i="2" s="1"/>
  <c r="H1934" i="2" s="1"/>
  <c r="G1933" i="2"/>
  <c r="G1933" i="2" a="1"/>
  <c r="F1933" i="2"/>
  <c r="F1933" i="2" a="1"/>
  <c r="E1933" i="2" a="1"/>
  <c r="E1933" i="2" s="1"/>
  <c r="H1933" i="2" s="1"/>
  <c r="G1932" i="2"/>
  <c r="G1932" i="2" a="1"/>
  <c r="F1932" i="2" a="1"/>
  <c r="F1932" i="2" s="1"/>
  <c r="E1932" i="2"/>
  <c r="E1932" i="2" a="1"/>
  <c r="G1931" i="2"/>
  <c r="G1931" i="2" a="1"/>
  <c r="F1931" i="2" a="1"/>
  <c r="F1931" i="2" s="1"/>
  <c r="E1931" i="2" a="1"/>
  <c r="E1931" i="2" s="1"/>
  <c r="H1931" i="2" s="1"/>
  <c r="G1930" i="2" a="1"/>
  <c r="G1930" i="2" s="1"/>
  <c r="F1930" i="2"/>
  <c r="F1930" i="2" a="1"/>
  <c r="E1930" i="2" a="1"/>
  <c r="E1930" i="2" s="1"/>
  <c r="H1930" i="2" s="1"/>
  <c r="G1929" i="2" a="1"/>
  <c r="G1929" i="2" s="1"/>
  <c r="F1929" i="2" a="1"/>
  <c r="F1929" i="2" s="1"/>
  <c r="E1929" i="2" a="1"/>
  <c r="E1929" i="2" s="1"/>
  <c r="G1928" i="2"/>
  <c r="G1928" i="2" a="1"/>
  <c r="F1928" i="2" a="1"/>
  <c r="F1928" i="2" s="1"/>
  <c r="E1928" i="2"/>
  <c r="E1928" i="2" a="1"/>
  <c r="G1927" i="2"/>
  <c r="G1927" i="2" a="1"/>
  <c r="F1927" i="2" a="1"/>
  <c r="F1927" i="2" s="1"/>
  <c r="E1927" i="2" a="1"/>
  <c r="E1927" i="2" s="1"/>
  <c r="H1927" i="2" s="1"/>
  <c r="G1926" i="2" a="1"/>
  <c r="G1926" i="2" s="1"/>
  <c r="F1926" i="2"/>
  <c r="F1926" i="2" a="1"/>
  <c r="E1926" i="2" a="1"/>
  <c r="E1926" i="2" s="1"/>
  <c r="H1926" i="2" s="1"/>
  <c r="G1925" i="2" a="1"/>
  <c r="G1925" i="2" s="1"/>
  <c r="F1925" i="2" a="1"/>
  <c r="F1925" i="2" s="1"/>
  <c r="E1925" i="2" a="1"/>
  <c r="E1925" i="2" s="1"/>
  <c r="G1924" i="2"/>
  <c r="G1924" i="2" a="1"/>
  <c r="F1924" i="2" a="1"/>
  <c r="F1924" i="2" s="1"/>
  <c r="E1924" i="2"/>
  <c r="E1924" i="2" a="1"/>
  <c r="G1923" i="2"/>
  <c r="G1923" i="2" a="1"/>
  <c r="F1923" i="2" a="1"/>
  <c r="F1923" i="2" s="1"/>
  <c r="E1923" i="2" a="1"/>
  <c r="E1923" i="2" s="1"/>
  <c r="H1923" i="2" s="1"/>
  <c r="G1922" i="2" a="1"/>
  <c r="G1922" i="2" s="1"/>
  <c r="F1922" i="2"/>
  <c r="F1922" i="2" a="1"/>
  <c r="E1922" i="2" a="1"/>
  <c r="E1922" i="2" s="1"/>
  <c r="H1922" i="2" s="1"/>
  <c r="G1921" i="2" a="1"/>
  <c r="G1921" i="2" s="1"/>
  <c r="F1921" i="2"/>
  <c r="F1921" i="2" a="1"/>
  <c r="E1921" i="2" a="1"/>
  <c r="E1921" i="2" s="1"/>
  <c r="H1921" i="2" s="1"/>
  <c r="G1920" i="2"/>
  <c r="G1920" i="2" a="1"/>
  <c r="F1920" i="2" a="1"/>
  <c r="F1920" i="2" s="1"/>
  <c r="E1920" i="2"/>
  <c r="H1920" i="2" s="1"/>
  <c r="E1920" i="2" a="1"/>
  <c r="G1919" i="2"/>
  <c r="G1919" i="2" a="1"/>
  <c r="F1919" i="2" a="1"/>
  <c r="F1919" i="2" s="1"/>
  <c r="E1919" i="2" a="1"/>
  <c r="E1919" i="2" s="1"/>
  <c r="G1918" i="2" a="1"/>
  <c r="G1918" i="2" s="1"/>
  <c r="F1918" i="2"/>
  <c r="F1918" i="2" a="1"/>
  <c r="E1918" i="2" a="1"/>
  <c r="E1918" i="2" s="1"/>
  <c r="G1917" i="2" a="1"/>
  <c r="G1917" i="2" s="1"/>
  <c r="F1917" i="2"/>
  <c r="F1917" i="2" a="1"/>
  <c r="E1917" i="2" a="1"/>
  <c r="E1917" i="2" s="1"/>
  <c r="G1916" i="2"/>
  <c r="G1916" i="2" a="1"/>
  <c r="F1916" i="2" a="1"/>
  <c r="F1916" i="2" s="1"/>
  <c r="H1916" i="2" s="1"/>
  <c r="E1916" i="2"/>
  <c r="E1916" i="2" a="1"/>
  <c r="G1915" i="2"/>
  <c r="G1915" i="2" a="1"/>
  <c r="F1915" i="2" a="1"/>
  <c r="F1915" i="2" s="1"/>
  <c r="E1915" i="2" a="1"/>
  <c r="E1915" i="2" s="1"/>
  <c r="H1915" i="2" s="1"/>
  <c r="G1914" i="2" a="1"/>
  <c r="G1914" i="2" s="1"/>
  <c r="F1914" i="2"/>
  <c r="F1914" i="2" a="1"/>
  <c r="E1914" i="2" a="1"/>
  <c r="E1914" i="2" s="1"/>
  <c r="H1914" i="2" s="1"/>
  <c r="G1913" i="2" a="1"/>
  <c r="G1913" i="2" s="1"/>
  <c r="F1913" i="2"/>
  <c r="F1913" i="2" a="1"/>
  <c r="E1913" i="2" a="1"/>
  <c r="E1913" i="2" s="1"/>
  <c r="H1913" i="2" s="1"/>
  <c r="G1912" i="2"/>
  <c r="G1912" i="2" a="1"/>
  <c r="F1912" i="2" a="1"/>
  <c r="F1912" i="2" s="1"/>
  <c r="H1912" i="2" s="1"/>
  <c r="E1912" i="2"/>
  <c r="E1912" i="2" a="1"/>
  <c r="G1911" i="2"/>
  <c r="G1911" i="2" a="1"/>
  <c r="F1911" i="2" a="1"/>
  <c r="F1911" i="2" s="1"/>
  <c r="E1911" i="2" a="1"/>
  <c r="E1911" i="2" s="1"/>
  <c r="G1910" i="2" a="1"/>
  <c r="G1910" i="2" s="1"/>
  <c r="F1910" i="2"/>
  <c r="F1910" i="2" a="1"/>
  <c r="E1910" i="2" a="1"/>
  <c r="E1910" i="2" s="1"/>
  <c r="G1909" i="2" a="1"/>
  <c r="G1909" i="2" s="1"/>
  <c r="F1909" i="2"/>
  <c r="F1909" i="2" a="1"/>
  <c r="E1909" i="2" a="1"/>
  <c r="E1909" i="2" s="1"/>
  <c r="G1908" i="2"/>
  <c r="G1908" i="2" a="1"/>
  <c r="F1908" i="2" a="1"/>
  <c r="F1908" i="2" s="1"/>
  <c r="H1908" i="2" s="1"/>
  <c r="E1908" i="2"/>
  <c r="E1908" i="2" a="1"/>
  <c r="G1907" i="2"/>
  <c r="G1907" i="2" a="1"/>
  <c r="F1907" i="2" a="1"/>
  <c r="F1907" i="2" s="1"/>
  <c r="E1907" i="2"/>
  <c r="H1907" i="2" s="1"/>
  <c r="E1907" i="2" a="1"/>
  <c r="G1906" i="2" a="1"/>
  <c r="G1906" i="2" s="1"/>
  <c r="F1906" i="2"/>
  <c r="F1906" i="2" a="1"/>
  <c r="E1906" i="2" a="1"/>
  <c r="E1906" i="2" s="1"/>
  <c r="G1905" i="2" a="1"/>
  <c r="G1905" i="2" s="1"/>
  <c r="F1905" i="2"/>
  <c r="F1905" i="2" a="1"/>
  <c r="E1905" i="2" a="1"/>
  <c r="E1905" i="2" s="1"/>
  <c r="G1904" i="2"/>
  <c r="G1904" i="2" a="1"/>
  <c r="F1904" i="2" a="1"/>
  <c r="F1904" i="2" s="1"/>
  <c r="H1904" i="2" s="1"/>
  <c r="E1904" i="2"/>
  <c r="E1904" i="2" a="1"/>
  <c r="G1903" i="2"/>
  <c r="G1903" i="2" a="1"/>
  <c r="F1903" i="2" a="1"/>
  <c r="F1903" i="2" s="1"/>
  <c r="E1903" i="2"/>
  <c r="H1903" i="2" s="1"/>
  <c r="E1903" i="2" a="1"/>
  <c r="G1902" i="2" a="1"/>
  <c r="G1902" i="2" s="1"/>
  <c r="F1902" i="2"/>
  <c r="F1902" i="2" a="1"/>
  <c r="E1902" i="2" a="1"/>
  <c r="E1902" i="2" s="1"/>
  <c r="G1901" i="2" a="1"/>
  <c r="G1901" i="2" s="1"/>
  <c r="F1901" i="2"/>
  <c r="F1901" i="2" a="1"/>
  <c r="E1901" i="2" a="1"/>
  <c r="E1901" i="2" s="1"/>
  <c r="G1900" i="2"/>
  <c r="G1900" i="2" a="1"/>
  <c r="F1900" i="2" a="1"/>
  <c r="F1900" i="2" s="1"/>
  <c r="H1900" i="2" s="1"/>
  <c r="E1900" i="2"/>
  <c r="E1900" i="2" a="1"/>
  <c r="G1899" i="2"/>
  <c r="G1899" i="2" a="1"/>
  <c r="F1899" i="2" a="1"/>
  <c r="F1899" i="2" s="1"/>
  <c r="E1899" i="2"/>
  <c r="H1899" i="2" s="1"/>
  <c r="E1899" i="2" a="1"/>
  <c r="G1898" i="2" a="1"/>
  <c r="G1898" i="2" s="1"/>
  <c r="F1898" i="2"/>
  <c r="F1898" i="2" a="1"/>
  <c r="E1898" i="2" a="1"/>
  <c r="E1898" i="2" s="1"/>
  <c r="G1897" i="2" a="1"/>
  <c r="G1897" i="2" s="1"/>
  <c r="F1897" i="2"/>
  <c r="F1897" i="2" a="1"/>
  <c r="E1897" i="2" a="1"/>
  <c r="E1897" i="2" s="1"/>
  <c r="G1896" i="2"/>
  <c r="G1896" i="2" a="1"/>
  <c r="F1896" i="2" a="1"/>
  <c r="F1896" i="2" s="1"/>
  <c r="H1896" i="2" s="1"/>
  <c r="E1896" i="2"/>
  <c r="E1896" i="2" a="1"/>
  <c r="G1895" i="2"/>
  <c r="G1895" i="2" a="1"/>
  <c r="F1895" i="2"/>
  <c r="F1895" i="2" a="1"/>
  <c r="E1895" i="2"/>
  <c r="H1895" i="2" s="1"/>
  <c r="E1895" i="2" a="1"/>
  <c r="G1894" i="2" a="1"/>
  <c r="G1894" i="2" s="1"/>
  <c r="F1894" i="2"/>
  <c r="F1894" i="2" a="1"/>
  <c r="E1894" i="2" a="1"/>
  <c r="E1894" i="2" s="1"/>
  <c r="H1894" i="2" s="1"/>
  <c r="G1893" i="2"/>
  <c r="G1893" i="2" a="1"/>
  <c r="F1893" i="2"/>
  <c r="F1893" i="2" a="1"/>
  <c r="E1893" i="2" a="1"/>
  <c r="E1893" i="2" s="1"/>
  <c r="H1893" i="2" s="1"/>
  <c r="G1892" i="2"/>
  <c r="G1892" i="2" a="1"/>
  <c r="F1892" i="2" a="1"/>
  <c r="F1892" i="2" s="1"/>
  <c r="H1892" i="2" s="1"/>
  <c r="E1892" i="2"/>
  <c r="E1892" i="2" a="1"/>
  <c r="G1891" i="2"/>
  <c r="G1891" i="2" a="1"/>
  <c r="F1891" i="2"/>
  <c r="F1891" i="2" a="1"/>
  <c r="E1891" i="2"/>
  <c r="H1891" i="2" s="1"/>
  <c r="E1891" i="2" a="1"/>
  <c r="G1890" i="2" a="1"/>
  <c r="G1890" i="2" s="1"/>
  <c r="F1890" i="2"/>
  <c r="F1890" i="2" a="1"/>
  <c r="E1890" i="2" a="1"/>
  <c r="E1890" i="2" s="1"/>
  <c r="H1890" i="2" s="1"/>
  <c r="G1889" i="2"/>
  <c r="G1889" i="2" a="1"/>
  <c r="F1889" i="2"/>
  <c r="F1889" i="2" a="1"/>
  <c r="E1889" i="2" a="1"/>
  <c r="E1889" i="2" s="1"/>
  <c r="H1889" i="2" s="1"/>
  <c r="G1888" i="2"/>
  <c r="G1888" i="2" a="1"/>
  <c r="F1888" i="2" a="1"/>
  <c r="F1888" i="2" s="1"/>
  <c r="H1888" i="2" s="1"/>
  <c r="E1888" i="2"/>
  <c r="E1888" i="2" a="1"/>
  <c r="G1887" i="2"/>
  <c r="G1887" i="2" a="1"/>
  <c r="F1887" i="2" a="1"/>
  <c r="F1887" i="2" s="1"/>
  <c r="E1887" i="2"/>
  <c r="H1887" i="2" s="1"/>
  <c r="E1887" i="2" a="1"/>
  <c r="G1886" i="2" a="1"/>
  <c r="G1886" i="2" s="1"/>
  <c r="F1886" i="2"/>
  <c r="F1886" i="2" a="1"/>
  <c r="E1886" i="2" a="1"/>
  <c r="E1886" i="2" s="1"/>
  <c r="G1885" i="2" a="1"/>
  <c r="G1885" i="2" s="1"/>
  <c r="F1885" i="2"/>
  <c r="F1885" i="2" a="1"/>
  <c r="E1885" i="2" a="1"/>
  <c r="E1885" i="2" s="1"/>
  <c r="G1884" i="2"/>
  <c r="G1884" i="2" a="1"/>
  <c r="F1884" i="2" a="1"/>
  <c r="F1884" i="2" s="1"/>
  <c r="H1884" i="2" s="1"/>
  <c r="E1884" i="2"/>
  <c r="E1884" i="2" a="1"/>
  <c r="G1883" i="2"/>
  <c r="G1883" i="2" a="1"/>
  <c r="F1883" i="2"/>
  <c r="F1883" i="2" a="1"/>
  <c r="E1883" i="2"/>
  <c r="H1883" i="2" s="1"/>
  <c r="E1883" i="2" a="1"/>
  <c r="G1882" i="2" a="1"/>
  <c r="G1882" i="2" s="1"/>
  <c r="F1882" i="2"/>
  <c r="F1882" i="2" a="1"/>
  <c r="E1882" i="2" a="1"/>
  <c r="E1882" i="2" s="1"/>
  <c r="H1882" i="2" s="1"/>
  <c r="G1881" i="2" a="1"/>
  <c r="G1881" i="2" s="1"/>
  <c r="F1881" i="2"/>
  <c r="F1881" i="2" a="1"/>
  <c r="E1881" i="2" a="1"/>
  <c r="E1881" i="2" s="1"/>
  <c r="H1881" i="2" s="1"/>
  <c r="G1880" i="2"/>
  <c r="G1880" i="2" a="1"/>
  <c r="F1880" i="2" a="1"/>
  <c r="F1880" i="2" s="1"/>
  <c r="H1880" i="2" s="1"/>
  <c r="E1880" i="2"/>
  <c r="E1880" i="2" a="1"/>
  <c r="G1879" i="2"/>
  <c r="G1879" i="2" a="1"/>
  <c r="F1879" i="2"/>
  <c r="F1879" i="2" a="1"/>
  <c r="E1879" i="2"/>
  <c r="H1879" i="2" s="1"/>
  <c r="E1879" i="2" a="1"/>
  <c r="G1878" i="2" a="1"/>
  <c r="G1878" i="2" s="1"/>
  <c r="F1878" i="2"/>
  <c r="F1878" i="2" a="1"/>
  <c r="E1878" i="2" a="1"/>
  <c r="E1878" i="2" s="1"/>
  <c r="G1877" i="2"/>
  <c r="G1877" i="2" a="1"/>
  <c r="F1877" i="2"/>
  <c r="F1877" i="2" a="1"/>
  <c r="E1877" i="2" a="1"/>
  <c r="E1877" i="2" s="1"/>
  <c r="H1877" i="2" s="1"/>
  <c r="G1876" i="2"/>
  <c r="G1876" i="2" a="1"/>
  <c r="F1876" i="2" a="1"/>
  <c r="F1876" i="2" s="1"/>
  <c r="H1876" i="2" s="1"/>
  <c r="E1876" i="2"/>
  <c r="E1876" i="2" a="1"/>
  <c r="G1875" i="2"/>
  <c r="G1875" i="2" a="1"/>
  <c r="F1875" i="2" a="1"/>
  <c r="F1875" i="2" s="1"/>
  <c r="E1875" i="2" a="1"/>
  <c r="E1875" i="2" s="1"/>
  <c r="G1874" i="2" a="1"/>
  <c r="G1874" i="2" s="1"/>
  <c r="F1874" i="2"/>
  <c r="F1874" i="2" a="1"/>
  <c r="E1874" i="2" a="1"/>
  <c r="E1874" i="2" s="1"/>
  <c r="G1873" i="2" a="1"/>
  <c r="G1873" i="2" s="1"/>
  <c r="F1873" i="2"/>
  <c r="F1873" i="2" a="1"/>
  <c r="E1873" i="2" a="1"/>
  <c r="E1873" i="2" s="1"/>
  <c r="G1872" i="2"/>
  <c r="G1872" i="2" a="1"/>
  <c r="F1872" i="2" a="1"/>
  <c r="F1872" i="2" s="1"/>
  <c r="H1872" i="2" s="1"/>
  <c r="E1872" i="2"/>
  <c r="E1872" i="2" a="1"/>
  <c r="G1871" i="2"/>
  <c r="G1871" i="2" a="1"/>
  <c r="F1871" i="2" a="1"/>
  <c r="F1871" i="2" s="1"/>
  <c r="E1871" i="2" a="1"/>
  <c r="E1871" i="2" s="1"/>
  <c r="H1871" i="2" s="1"/>
  <c r="G1870" i="2" a="1"/>
  <c r="G1870" i="2" s="1"/>
  <c r="F1870" i="2"/>
  <c r="F1870" i="2" a="1"/>
  <c r="E1870" i="2" a="1"/>
  <c r="E1870" i="2" s="1"/>
  <c r="H1870" i="2" s="1"/>
  <c r="G1869" i="2" a="1"/>
  <c r="G1869" i="2" s="1"/>
  <c r="F1869" i="2"/>
  <c r="F1869" i="2" a="1"/>
  <c r="E1869" i="2" a="1"/>
  <c r="E1869" i="2" s="1"/>
  <c r="H1869" i="2" s="1"/>
  <c r="G1868" i="2"/>
  <c r="G1868" i="2" a="1"/>
  <c r="F1868" i="2" a="1"/>
  <c r="F1868" i="2" s="1"/>
  <c r="H1868" i="2" s="1"/>
  <c r="E1868" i="2"/>
  <c r="E1868" i="2" a="1"/>
  <c r="G1867" i="2"/>
  <c r="G1867" i="2" a="1"/>
  <c r="F1867" i="2" a="1"/>
  <c r="F1867" i="2" s="1"/>
  <c r="E1867" i="2" a="1"/>
  <c r="E1867" i="2" s="1"/>
  <c r="G1866" i="2" a="1"/>
  <c r="G1866" i="2" s="1"/>
  <c r="F1866" i="2"/>
  <c r="F1866" i="2" a="1"/>
  <c r="E1866" i="2" a="1"/>
  <c r="E1866" i="2" s="1"/>
  <c r="G1865" i="2" a="1"/>
  <c r="G1865" i="2" s="1"/>
  <c r="F1865" i="2"/>
  <c r="F1865" i="2" a="1"/>
  <c r="E1865" i="2" a="1"/>
  <c r="E1865" i="2" s="1"/>
  <c r="G1864" i="2"/>
  <c r="G1864" i="2" a="1"/>
  <c r="F1864" i="2" a="1"/>
  <c r="F1864" i="2" s="1"/>
  <c r="H1864" i="2" s="1"/>
  <c r="E1864" i="2"/>
  <c r="E1864" i="2" a="1"/>
  <c r="G1863" i="2"/>
  <c r="G1863" i="2" a="1"/>
  <c r="F1863" i="2" a="1"/>
  <c r="F1863" i="2" s="1"/>
  <c r="E1863" i="2" a="1"/>
  <c r="E1863" i="2" s="1"/>
  <c r="H1863" i="2" s="1"/>
  <c r="G1862" i="2" a="1"/>
  <c r="G1862" i="2" s="1"/>
  <c r="F1862" i="2"/>
  <c r="F1862" i="2" a="1"/>
  <c r="E1862" i="2" a="1"/>
  <c r="E1862" i="2" s="1"/>
  <c r="H1862" i="2" s="1"/>
  <c r="G1861" i="2" a="1"/>
  <c r="G1861" i="2" s="1"/>
  <c r="F1861" i="2"/>
  <c r="F1861" i="2" a="1"/>
  <c r="E1861" i="2" a="1"/>
  <c r="E1861" i="2" s="1"/>
  <c r="H1861" i="2" s="1"/>
  <c r="G1860" i="2"/>
  <c r="G1860" i="2" a="1"/>
  <c r="F1860" i="2" a="1"/>
  <c r="F1860" i="2" s="1"/>
  <c r="H1860" i="2" s="1"/>
  <c r="E1860" i="2"/>
  <c r="E1860" i="2" a="1"/>
  <c r="G1859" i="2"/>
  <c r="G1859" i="2" a="1"/>
  <c r="F1859" i="2" a="1"/>
  <c r="F1859" i="2" s="1"/>
  <c r="E1859" i="2" a="1"/>
  <c r="E1859" i="2" s="1"/>
  <c r="G1858" i="2" a="1"/>
  <c r="G1858" i="2" s="1"/>
  <c r="F1858" i="2"/>
  <c r="F1858" i="2" a="1"/>
  <c r="E1858" i="2" a="1"/>
  <c r="E1858" i="2" s="1"/>
  <c r="G1857" i="2" a="1"/>
  <c r="G1857" i="2" s="1"/>
  <c r="F1857" i="2"/>
  <c r="F1857" i="2" a="1"/>
  <c r="E1857" i="2" a="1"/>
  <c r="E1857" i="2" s="1"/>
  <c r="G1856" i="2"/>
  <c r="G1856" i="2" a="1"/>
  <c r="F1856" i="2" a="1"/>
  <c r="F1856" i="2" s="1"/>
  <c r="H1856" i="2" s="1"/>
  <c r="E1856" i="2"/>
  <c r="E1856" i="2" a="1"/>
  <c r="G1855" i="2"/>
  <c r="G1855" i="2" a="1"/>
  <c r="F1855" i="2" a="1"/>
  <c r="F1855" i="2" s="1"/>
  <c r="E1855" i="2" a="1"/>
  <c r="E1855" i="2" s="1"/>
  <c r="H1855" i="2" s="1"/>
  <c r="G1854" i="2" a="1"/>
  <c r="G1854" i="2" s="1"/>
  <c r="F1854" i="2"/>
  <c r="F1854" i="2" a="1"/>
  <c r="E1854" i="2" a="1"/>
  <c r="E1854" i="2" s="1"/>
  <c r="H1854" i="2" s="1"/>
  <c r="G1853" i="2" a="1"/>
  <c r="G1853" i="2" s="1"/>
  <c r="F1853" i="2"/>
  <c r="F1853" i="2" a="1"/>
  <c r="E1853" i="2" a="1"/>
  <c r="E1853" i="2" s="1"/>
  <c r="H1853" i="2" s="1"/>
  <c r="G1852" i="2"/>
  <c r="G1852" i="2" a="1"/>
  <c r="F1852" i="2" a="1"/>
  <c r="F1852" i="2" s="1"/>
  <c r="H1852" i="2" s="1"/>
  <c r="E1852" i="2"/>
  <c r="E1852" i="2" a="1"/>
  <c r="G1851" i="2"/>
  <c r="G1851" i="2" a="1"/>
  <c r="F1851" i="2"/>
  <c r="F1851" i="2" a="1"/>
  <c r="E1851" i="2" a="1"/>
  <c r="E1851" i="2" s="1"/>
  <c r="H1851" i="2" s="1"/>
  <c r="G1850" i="2" a="1"/>
  <c r="G1850" i="2" s="1"/>
  <c r="F1850" i="2"/>
  <c r="F1850" i="2" a="1"/>
  <c r="E1850" i="2" a="1"/>
  <c r="E1850" i="2" s="1"/>
  <c r="H1850" i="2" s="1"/>
  <c r="G1849" i="2"/>
  <c r="G1849" i="2" a="1"/>
  <c r="F1849" i="2"/>
  <c r="H1849" i="2" s="1"/>
  <c r="F1849" i="2" a="1"/>
  <c r="E1849" i="2"/>
  <c r="E1849" i="2" a="1"/>
  <c r="G1848" i="2"/>
  <c r="G1848" i="2" a="1"/>
  <c r="F1848" i="2" a="1"/>
  <c r="F1848" i="2" s="1"/>
  <c r="E1848" i="2"/>
  <c r="H1848" i="2" s="1"/>
  <c r="E1848" i="2" a="1"/>
  <c r="G1847" i="2"/>
  <c r="G1847" i="2" a="1"/>
  <c r="F1847" i="2"/>
  <c r="F1847" i="2" a="1"/>
  <c r="E1847" i="2" a="1"/>
  <c r="E1847" i="2" s="1"/>
  <c r="H1847" i="2" s="1"/>
  <c r="G1846" i="2" a="1"/>
  <c r="G1846" i="2" s="1"/>
  <c r="F1846" i="2"/>
  <c r="F1846" i="2" a="1"/>
  <c r="E1846" i="2" a="1"/>
  <c r="E1846" i="2" s="1"/>
  <c r="H1846" i="2" s="1"/>
  <c r="G1845" i="2"/>
  <c r="G1845" i="2" a="1"/>
  <c r="F1845" i="2" a="1"/>
  <c r="F1845" i="2" s="1"/>
  <c r="H1845" i="2" s="1"/>
  <c r="E1845" i="2"/>
  <c r="E1845" i="2" a="1"/>
  <c r="G1844" i="2"/>
  <c r="G1844" i="2" a="1"/>
  <c r="F1844" i="2" a="1"/>
  <c r="F1844" i="2" s="1"/>
  <c r="E1844" i="2"/>
  <c r="E1844" i="2" a="1"/>
  <c r="G1843" i="2" a="1"/>
  <c r="G1843" i="2" s="1"/>
  <c r="F1843" i="2"/>
  <c r="F1843" i="2" a="1"/>
  <c r="E1843" i="2" a="1"/>
  <c r="E1843" i="2" s="1"/>
  <c r="H1843" i="2" s="1"/>
  <c r="G1842" i="2" a="1"/>
  <c r="G1842" i="2" s="1"/>
  <c r="F1842" i="2"/>
  <c r="F1842" i="2" a="1"/>
  <c r="E1842" i="2" a="1"/>
  <c r="E1842" i="2" s="1"/>
  <c r="H1842" i="2" s="1"/>
  <c r="G1841" i="2"/>
  <c r="G1841" i="2" a="1"/>
  <c r="F1841" i="2" a="1"/>
  <c r="F1841" i="2" s="1"/>
  <c r="E1841" i="2" a="1"/>
  <c r="E1841" i="2" s="1"/>
  <c r="H1841" i="2" s="1"/>
  <c r="G1840" i="2"/>
  <c r="G1840" i="2" a="1"/>
  <c r="F1840" i="2" a="1"/>
  <c r="F1840" i="2" s="1"/>
  <c r="E1840" i="2"/>
  <c r="H1840" i="2" s="1"/>
  <c r="E1840" i="2" a="1"/>
  <c r="G1839" i="2"/>
  <c r="G1839" i="2" a="1"/>
  <c r="F1839" i="2"/>
  <c r="F1839" i="2" a="1"/>
  <c r="E1839" i="2"/>
  <c r="H1839" i="2" s="1"/>
  <c r="I1839" i="2" s="1" a="1"/>
  <c r="I1839" i="2" s="1"/>
  <c r="E1839" i="2" a="1"/>
  <c r="G1838" i="2" a="1"/>
  <c r="G1838" i="2" s="1"/>
  <c r="F1838" i="2"/>
  <c r="F1838" i="2" a="1"/>
  <c r="E1838" i="2" a="1"/>
  <c r="E1838" i="2" s="1"/>
  <c r="G1837" i="2"/>
  <c r="G1837" i="2" a="1"/>
  <c r="F1837" i="2" a="1"/>
  <c r="F1837" i="2" s="1"/>
  <c r="H1837" i="2" s="1"/>
  <c r="E1837" i="2" a="1"/>
  <c r="E1837" i="2" s="1"/>
  <c r="G1836" i="2"/>
  <c r="G1836" i="2" a="1"/>
  <c r="F1836" i="2" a="1"/>
  <c r="F1836" i="2" s="1"/>
  <c r="E1836" i="2"/>
  <c r="H1836" i="2" s="1"/>
  <c r="E1836" i="2" a="1"/>
  <c r="J1835" i="2" a="1"/>
  <c r="J1835" i="2" s="1"/>
  <c r="G1835" i="2"/>
  <c r="G1835" i="2" a="1"/>
  <c r="F1835" i="2"/>
  <c r="F1835" i="2" a="1"/>
  <c r="E1835" i="2"/>
  <c r="H1835" i="2" s="1"/>
  <c r="I1835" i="2" s="1" a="1"/>
  <c r="I1835" i="2" s="1"/>
  <c r="E1835" i="2" a="1"/>
  <c r="G1834" i="2" a="1"/>
  <c r="G1834" i="2" s="1"/>
  <c r="F1834" i="2"/>
  <c r="F1834" i="2" a="1"/>
  <c r="E1834" i="2" a="1"/>
  <c r="E1834" i="2" s="1"/>
  <c r="G1833" i="2"/>
  <c r="G1833" i="2" a="1"/>
  <c r="F1833" i="2" a="1"/>
  <c r="F1833" i="2" s="1"/>
  <c r="H1833" i="2" s="1"/>
  <c r="E1833" i="2" a="1"/>
  <c r="E1833" i="2" s="1"/>
  <c r="G1832" i="2"/>
  <c r="G1832" i="2" a="1"/>
  <c r="F1832" i="2" a="1"/>
  <c r="F1832" i="2" s="1"/>
  <c r="E1832" i="2"/>
  <c r="H1832" i="2" s="1"/>
  <c r="E1832" i="2" a="1"/>
  <c r="G1831" i="2"/>
  <c r="G1831" i="2" a="1"/>
  <c r="F1831" i="2"/>
  <c r="F1831" i="2" a="1"/>
  <c r="E1831" i="2"/>
  <c r="H1831" i="2" s="1"/>
  <c r="I1831" i="2" s="1" a="1"/>
  <c r="I1831" i="2" s="1"/>
  <c r="E1831" i="2" a="1"/>
  <c r="G1830" i="2" a="1"/>
  <c r="G1830" i="2" s="1"/>
  <c r="F1830" i="2"/>
  <c r="F1830" i="2" a="1"/>
  <c r="E1830" i="2" a="1"/>
  <c r="E1830" i="2" s="1"/>
  <c r="G1829" i="2"/>
  <c r="G1829" i="2" a="1"/>
  <c r="F1829" i="2" a="1"/>
  <c r="F1829" i="2" s="1"/>
  <c r="H1829" i="2" s="1"/>
  <c r="E1829" i="2" a="1"/>
  <c r="E1829" i="2" s="1"/>
  <c r="G1828" i="2"/>
  <c r="G1828" i="2" a="1"/>
  <c r="F1828" i="2" a="1"/>
  <c r="F1828" i="2" s="1"/>
  <c r="E1828" i="2"/>
  <c r="H1828" i="2" s="1"/>
  <c r="E1828" i="2" a="1"/>
  <c r="J1827" i="2" a="1"/>
  <c r="J1827" i="2" s="1"/>
  <c r="G1827" i="2"/>
  <c r="G1827" i="2" a="1"/>
  <c r="F1827" i="2"/>
  <c r="F1827" i="2" a="1"/>
  <c r="E1827" i="2"/>
  <c r="H1827" i="2" s="1"/>
  <c r="I1827" i="2" s="1" a="1"/>
  <c r="I1827" i="2" s="1"/>
  <c r="E1827" i="2" a="1"/>
  <c r="G1826" i="2" a="1"/>
  <c r="G1826" i="2" s="1"/>
  <c r="F1826" i="2"/>
  <c r="F1826" i="2" a="1"/>
  <c r="E1826" i="2" a="1"/>
  <c r="E1826" i="2" s="1"/>
  <c r="G1825" i="2"/>
  <c r="G1825" i="2" a="1"/>
  <c r="F1825" i="2" a="1"/>
  <c r="F1825" i="2" s="1"/>
  <c r="H1825" i="2" s="1"/>
  <c r="E1825" i="2" a="1"/>
  <c r="E1825" i="2" s="1"/>
  <c r="G1824" i="2"/>
  <c r="G1824" i="2" a="1"/>
  <c r="F1824" i="2" a="1"/>
  <c r="F1824" i="2" s="1"/>
  <c r="E1824" i="2"/>
  <c r="H1824" i="2" s="1"/>
  <c r="E1824" i="2" a="1"/>
  <c r="G1823" i="2"/>
  <c r="G1823" i="2" a="1"/>
  <c r="F1823" i="2"/>
  <c r="F1823" i="2" a="1"/>
  <c r="E1823" i="2"/>
  <c r="H1823" i="2" s="1"/>
  <c r="I1823" i="2" s="1" a="1"/>
  <c r="I1823" i="2" s="1"/>
  <c r="E1823" i="2" a="1"/>
  <c r="G1822" i="2" a="1"/>
  <c r="G1822" i="2" s="1"/>
  <c r="F1822" i="2"/>
  <c r="F1822" i="2" a="1"/>
  <c r="E1822" i="2" a="1"/>
  <c r="E1822" i="2" s="1"/>
  <c r="G1821" i="2"/>
  <c r="G1821" i="2" a="1"/>
  <c r="F1821" i="2" a="1"/>
  <c r="F1821" i="2" s="1"/>
  <c r="H1821" i="2" s="1"/>
  <c r="E1821" i="2" a="1"/>
  <c r="E1821" i="2" s="1"/>
  <c r="G1820" i="2"/>
  <c r="G1820" i="2" a="1"/>
  <c r="F1820" i="2" a="1"/>
  <c r="F1820" i="2" s="1"/>
  <c r="E1820" i="2"/>
  <c r="H1820" i="2" s="1"/>
  <c r="E1820" i="2" a="1"/>
  <c r="J1819" i="2" a="1"/>
  <c r="J1819" i="2" s="1"/>
  <c r="G1819" i="2"/>
  <c r="G1819" i="2" a="1"/>
  <c r="F1819" i="2"/>
  <c r="F1819" i="2" a="1"/>
  <c r="E1819" i="2"/>
  <c r="H1819" i="2" s="1"/>
  <c r="I1819" i="2" s="1" a="1"/>
  <c r="I1819" i="2" s="1"/>
  <c r="E1819" i="2" a="1"/>
  <c r="G1818" i="2" a="1"/>
  <c r="G1818" i="2" s="1"/>
  <c r="F1818" i="2"/>
  <c r="F1818" i="2" a="1"/>
  <c r="E1818" i="2" a="1"/>
  <c r="E1818" i="2" s="1"/>
  <c r="G1817" i="2"/>
  <c r="G1817" i="2" a="1"/>
  <c r="F1817" i="2" a="1"/>
  <c r="F1817" i="2" s="1"/>
  <c r="H1817" i="2" s="1"/>
  <c r="E1817" i="2" a="1"/>
  <c r="E1817" i="2" s="1"/>
  <c r="G1816" i="2"/>
  <c r="G1816" i="2" a="1"/>
  <c r="F1816" i="2" a="1"/>
  <c r="F1816" i="2" s="1"/>
  <c r="E1816" i="2"/>
  <c r="H1816" i="2" s="1"/>
  <c r="E1816" i="2" a="1"/>
  <c r="G1815" i="2"/>
  <c r="G1815" i="2" a="1"/>
  <c r="F1815" i="2"/>
  <c r="F1815" i="2" a="1"/>
  <c r="E1815" i="2"/>
  <c r="H1815" i="2" s="1"/>
  <c r="I1815" i="2" s="1" a="1"/>
  <c r="I1815" i="2" s="1"/>
  <c r="E1815" i="2" a="1"/>
  <c r="G1814" i="2" a="1"/>
  <c r="G1814" i="2" s="1"/>
  <c r="F1814" i="2" a="1"/>
  <c r="F1814" i="2" s="1"/>
  <c r="E1814" i="2" a="1"/>
  <c r="E1814" i="2" s="1"/>
  <c r="G1813" i="2"/>
  <c r="G1813" i="2" a="1"/>
  <c r="F1813" i="2"/>
  <c r="F1813" i="2" a="1"/>
  <c r="E1813" i="2"/>
  <c r="H1813" i="2" s="1"/>
  <c r="E1813" i="2" a="1"/>
  <c r="G1812" i="2" a="1"/>
  <c r="G1812" i="2" s="1"/>
  <c r="F1812" i="2" a="1"/>
  <c r="F1812" i="2" s="1"/>
  <c r="E1812" i="2" a="1"/>
  <c r="E1812" i="2" s="1"/>
  <c r="G1811" i="2"/>
  <c r="G1811" i="2" a="1"/>
  <c r="F1811" i="2"/>
  <c r="F1811" i="2" a="1"/>
  <c r="E1811" i="2"/>
  <c r="H1811" i="2" s="1"/>
  <c r="E1811" i="2" a="1"/>
  <c r="G1810" i="2" a="1"/>
  <c r="G1810" i="2" s="1"/>
  <c r="F1810" i="2" a="1"/>
  <c r="F1810" i="2" s="1"/>
  <c r="E1810" i="2" a="1"/>
  <c r="E1810" i="2" s="1"/>
  <c r="G1809" i="2"/>
  <c r="G1809" i="2" a="1"/>
  <c r="F1809" i="2"/>
  <c r="F1809" i="2" a="1"/>
  <c r="E1809" i="2"/>
  <c r="H1809" i="2" s="1"/>
  <c r="E1809" i="2" a="1"/>
  <c r="G1808" i="2" a="1"/>
  <c r="G1808" i="2" s="1"/>
  <c r="F1808" i="2" a="1"/>
  <c r="F1808" i="2" s="1"/>
  <c r="E1808" i="2" a="1"/>
  <c r="E1808" i="2" s="1"/>
  <c r="H1808" i="2" s="1"/>
  <c r="G1807" i="2"/>
  <c r="G1807" i="2" a="1"/>
  <c r="F1807" i="2"/>
  <c r="F1807" i="2" a="1"/>
  <c r="E1807" i="2"/>
  <c r="H1807" i="2" s="1"/>
  <c r="E1807" i="2" a="1"/>
  <c r="G1806" i="2" a="1"/>
  <c r="G1806" i="2" s="1"/>
  <c r="F1806" i="2" a="1"/>
  <c r="F1806" i="2" s="1"/>
  <c r="E1806" i="2" a="1"/>
  <c r="E1806" i="2" s="1"/>
  <c r="G1805" i="2"/>
  <c r="G1805" i="2" a="1"/>
  <c r="F1805" i="2"/>
  <c r="F1805" i="2" a="1"/>
  <c r="E1805" i="2"/>
  <c r="H1805" i="2" s="1"/>
  <c r="E1805" i="2" a="1"/>
  <c r="G1804" i="2" a="1"/>
  <c r="G1804" i="2" s="1"/>
  <c r="F1804" i="2" a="1"/>
  <c r="F1804" i="2" s="1"/>
  <c r="E1804" i="2" a="1"/>
  <c r="E1804" i="2" s="1"/>
  <c r="G1803" i="2"/>
  <c r="G1803" i="2" a="1"/>
  <c r="F1803" i="2"/>
  <c r="F1803" i="2" a="1"/>
  <c r="E1803" i="2"/>
  <c r="H1803" i="2" s="1"/>
  <c r="E1803" i="2" a="1"/>
  <c r="G1802" i="2" a="1"/>
  <c r="G1802" i="2" s="1"/>
  <c r="F1802" i="2" a="1"/>
  <c r="F1802" i="2" s="1"/>
  <c r="E1802" i="2" a="1"/>
  <c r="E1802" i="2" s="1"/>
  <c r="G1801" i="2"/>
  <c r="G1801" i="2" a="1"/>
  <c r="F1801" i="2"/>
  <c r="F1801" i="2" a="1"/>
  <c r="E1801" i="2"/>
  <c r="H1801" i="2" s="1"/>
  <c r="E1801" i="2" a="1"/>
  <c r="G1800" i="2" a="1"/>
  <c r="G1800" i="2" s="1"/>
  <c r="F1800" i="2" a="1"/>
  <c r="F1800" i="2" s="1"/>
  <c r="E1800" i="2" a="1"/>
  <c r="E1800" i="2" s="1"/>
  <c r="H1800" i="2" s="1"/>
  <c r="G1799" i="2"/>
  <c r="G1799" i="2" a="1"/>
  <c r="F1799" i="2"/>
  <c r="F1799" i="2" a="1"/>
  <c r="E1799" i="2"/>
  <c r="H1799" i="2" s="1"/>
  <c r="E1799" i="2" a="1"/>
  <c r="G1798" i="2" a="1"/>
  <c r="G1798" i="2" s="1"/>
  <c r="F1798" i="2" a="1"/>
  <c r="F1798" i="2" s="1"/>
  <c r="E1798" i="2" a="1"/>
  <c r="E1798" i="2" s="1"/>
  <c r="G1797" i="2"/>
  <c r="G1797" i="2" a="1"/>
  <c r="F1797" i="2"/>
  <c r="F1797" i="2" a="1"/>
  <c r="E1797" i="2"/>
  <c r="H1797" i="2" s="1"/>
  <c r="E1797" i="2" a="1"/>
  <c r="G1796" i="2" a="1"/>
  <c r="G1796" i="2" s="1"/>
  <c r="F1796" i="2" a="1"/>
  <c r="F1796" i="2" s="1"/>
  <c r="E1796" i="2" a="1"/>
  <c r="E1796" i="2" s="1"/>
  <c r="G1795" i="2"/>
  <c r="G1795" i="2" a="1"/>
  <c r="F1795" i="2"/>
  <c r="F1795" i="2" a="1"/>
  <c r="E1795" i="2"/>
  <c r="H1795" i="2" s="1"/>
  <c r="E1795" i="2" a="1"/>
  <c r="G1794" i="2" a="1"/>
  <c r="G1794" i="2" s="1"/>
  <c r="F1794" i="2" a="1"/>
  <c r="F1794" i="2" s="1"/>
  <c r="E1794" i="2" a="1"/>
  <c r="E1794" i="2" s="1"/>
  <c r="G1793" i="2"/>
  <c r="G1793" i="2" a="1"/>
  <c r="F1793" i="2"/>
  <c r="F1793" i="2" a="1"/>
  <c r="E1793" i="2"/>
  <c r="H1793" i="2" s="1"/>
  <c r="E1793" i="2" a="1"/>
  <c r="G1792" i="2" a="1"/>
  <c r="G1792" i="2" s="1"/>
  <c r="F1792" i="2" a="1"/>
  <c r="F1792" i="2" s="1"/>
  <c r="E1792" i="2" a="1"/>
  <c r="E1792" i="2" s="1"/>
  <c r="H1792" i="2" s="1"/>
  <c r="G1791" i="2"/>
  <c r="G1791" i="2" a="1"/>
  <c r="F1791" i="2"/>
  <c r="F1791" i="2" a="1"/>
  <c r="E1791" i="2"/>
  <c r="H1791" i="2" s="1"/>
  <c r="E1791" i="2" a="1"/>
  <c r="G1790" i="2" a="1"/>
  <c r="G1790" i="2" s="1"/>
  <c r="F1790" i="2" a="1"/>
  <c r="F1790" i="2" s="1"/>
  <c r="E1790" i="2" a="1"/>
  <c r="E1790" i="2" s="1"/>
  <c r="G1789" i="2"/>
  <c r="G1789" i="2" a="1"/>
  <c r="F1789" i="2"/>
  <c r="F1789" i="2" a="1"/>
  <c r="E1789" i="2"/>
  <c r="H1789" i="2" s="1"/>
  <c r="E1789" i="2" a="1"/>
  <c r="G1788" i="2" a="1"/>
  <c r="G1788" i="2" s="1"/>
  <c r="F1788" i="2" a="1"/>
  <c r="F1788" i="2" s="1"/>
  <c r="E1788" i="2" a="1"/>
  <c r="E1788" i="2" s="1"/>
  <c r="G1787" i="2"/>
  <c r="G1787" i="2" a="1"/>
  <c r="F1787" i="2"/>
  <c r="F1787" i="2" a="1"/>
  <c r="E1787" i="2"/>
  <c r="H1787" i="2" s="1"/>
  <c r="E1787" i="2" a="1"/>
  <c r="G1786" i="2" a="1"/>
  <c r="G1786" i="2" s="1"/>
  <c r="F1786" i="2" a="1"/>
  <c r="F1786" i="2" s="1"/>
  <c r="E1786" i="2" a="1"/>
  <c r="E1786" i="2" s="1"/>
  <c r="G1785" i="2"/>
  <c r="G1785" i="2" a="1"/>
  <c r="F1785" i="2"/>
  <c r="F1785" i="2" a="1"/>
  <c r="E1785" i="2"/>
  <c r="H1785" i="2" s="1"/>
  <c r="E1785" i="2" a="1"/>
  <c r="G1784" i="2" a="1"/>
  <c r="G1784" i="2" s="1"/>
  <c r="F1784" i="2" a="1"/>
  <c r="F1784" i="2" s="1"/>
  <c r="E1784" i="2" a="1"/>
  <c r="E1784" i="2" s="1"/>
  <c r="H1784" i="2" s="1"/>
  <c r="G1783" i="2"/>
  <c r="G1783" i="2" a="1"/>
  <c r="F1783" i="2"/>
  <c r="F1783" i="2" a="1"/>
  <c r="E1783" i="2"/>
  <c r="H1783" i="2" s="1"/>
  <c r="E1783" i="2" a="1"/>
  <c r="G1782" i="2" a="1"/>
  <c r="G1782" i="2" s="1"/>
  <c r="F1782" i="2" a="1"/>
  <c r="F1782" i="2" s="1"/>
  <c r="E1782" i="2" a="1"/>
  <c r="E1782" i="2" s="1"/>
  <c r="G1781" i="2"/>
  <c r="G1781" i="2" a="1"/>
  <c r="F1781" i="2"/>
  <c r="F1781" i="2" a="1"/>
  <c r="E1781" i="2"/>
  <c r="H1781" i="2" s="1"/>
  <c r="E1781" i="2" a="1"/>
  <c r="G1780" i="2" a="1"/>
  <c r="G1780" i="2" s="1"/>
  <c r="F1780" i="2" a="1"/>
  <c r="F1780" i="2" s="1"/>
  <c r="E1780" i="2" a="1"/>
  <c r="E1780" i="2" s="1"/>
  <c r="G1779" i="2"/>
  <c r="G1779" i="2" a="1"/>
  <c r="F1779" i="2"/>
  <c r="F1779" i="2" a="1"/>
  <c r="E1779" i="2"/>
  <c r="H1779" i="2" s="1"/>
  <c r="E1779" i="2" a="1"/>
  <c r="G1778" i="2" a="1"/>
  <c r="G1778" i="2" s="1"/>
  <c r="F1778" i="2" a="1"/>
  <c r="F1778" i="2" s="1"/>
  <c r="E1778" i="2" a="1"/>
  <c r="E1778" i="2" s="1"/>
  <c r="G1777" i="2"/>
  <c r="G1777" i="2" a="1"/>
  <c r="F1777" i="2"/>
  <c r="F1777" i="2" a="1"/>
  <c r="E1777" i="2"/>
  <c r="H1777" i="2" s="1"/>
  <c r="E1777" i="2" a="1"/>
  <c r="G1776" i="2" a="1"/>
  <c r="G1776" i="2" s="1"/>
  <c r="F1776" i="2" a="1"/>
  <c r="F1776" i="2" s="1"/>
  <c r="E1776" i="2" a="1"/>
  <c r="E1776" i="2" s="1"/>
  <c r="H1776" i="2" s="1"/>
  <c r="G1775" i="2"/>
  <c r="G1775" i="2" a="1"/>
  <c r="F1775" i="2"/>
  <c r="F1775" i="2" a="1"/>
  <c r="E1775" i="2"/>
  <c r="H1775" i="2" s="1"/>
  <c r="E1775" i="2" a="1"/>
  <c r="G1774" i="2" a="1"/>
  <c r="G1774" i="2" s="1"/>
  <c r="F1774" i="2" a="1"/>
  <c r="F1774" i="2" s="1"/>
  <c r="E1774" i="2" a="1"/>
  <c r="E1774" i="2" s="1"/>
  <c r="G1773" i="2"/>
  <c r="G1773" i="2" a="1"/>
  <c r="F1773" i="2"/>
  <c r="F1773" i="2" a="1"/>
  <c r="E1773" i="2"/>
  <c r="H1773" i="2" s="1"/>
  <c r="E1773" i="2" a="1"/>
  <c r="G1772" i="2" a="1"/>
  <c r="G1772" i="2" s="1"/>
  <c r="F1772" i="2" a="1"/>
  <c r="F1772" i="2" s="1"/>
  <c r="E1772" i="2" a="1"/>
  <c r="E1772" i="2" s="1"/>
  <c r="G1771" i="2"/>
  <c r="G1771" i="2" a="1"/>
  <c r="F1771" i="2"/>
  <c r="F1771" i="2" a="1"/>
  <c r="E1771" i="2"/>
  <c r="H1771" i="2" s="1"/>
  <c r="E1771" i="2" a="1"/>
  <c r="G1770" i="2" a="1"/>
  <c r="G1770" i="2" s="1"/>
  <c r="F1770" i="2" a="1"/>
  <c r="F1770" i="2" s="1"/>
  <c r="E1770" i="2" a="1"/>
  <c r="E1770" i="2" s="1"/>
  <c r="G1769" i="2"/>
  <c r="G1769" i="2" a="1"/>
  <c r="F1769" i="2"/>
  <c r="F1769" i="2" a="1"/>
  <c r="E1769" i="2"/>
  <c r="H1769" i="2" s="1"/>
  <c r="E1769" i="2" a="1"/>
  <c r="G1768" i="2" a="1"/>
  <c r="G1768" i="2" s="1"/>
  <c r="F1768" i="2" a="1"/>
  <c r="F1768" i="2" s="1"/>
  <c r="E1768" i="2" a="1"/>
  <c r="E1768" i="2" s="1"/>
  <c r="H1768" i="2" s="1"/>
  <c r="G1767" i="2"/>
  <c r="G1767" i="2" a="1"/>
  <c r="F1767" i="2"/>
  <c r="F1767" i="2" a="1"/>
  <c r="E1767" i="2"/>
  <c r="H1767" i="2" s="1"/>
  <c r="E1767" i="2" a="1"/>
  <c r="G1766" i="2" a="1"/>
  <c r="G1766" i="2" s="1"/>
  <c r="F1766" i="2" a="1"/>
  <c r="F1766" i="2" s="1"/>
  <c r="E1766" i="2" a="1"/>
  <c r="E1766" i="2" s="1"/>
  <c r="G1765" i="2"/>
  <c r="G1765" i="2" a="1"/>
  <c r="F1765" i="2"/>
  <c r="F1765" i="2" a="1"/>
  <c r="E1765" i="2"/>
  <c r="H1765" i="2" s="1"/>
  <c r="E1765" i="2" a="1"/>
  <c r="G1764" i="2" a="1"/>
  <c r="G1764" i="2" s="1"/>
  <c r="F1764" i="2" a="1"/>
  <c r="F1764" i="2" s="1"/>
  <c r="E1764" i="2" a="1"/>
  <c r="E1764" i="2" s="1"/>
  <c r="G1763" i="2"/>
  <c r="G1763" i="2" a="1"/>
  <c r="F1763" i="2"/>
  <c r="F1763" i="2" a="1"/>
  <c r="E1763" i="2"/>
  <c r="H1763" i="2" s="1"/>
  <c r="E1763" i="2" a="1"/>
  <c r="G1762" i="2" a="1"/>
  <c r="G1762" i="2" s="1"/>
  <c r="F1762" i="2" a="1"/>
  <c r="F1762" i="2" s="1"/>
  <c r="E1762" i="2" a="1"/>
  <c r="E1762" i="2" s="1"/>
  <c r="G1761" i="2"/>
  <c r="G1761" i="2" a="1"/>
  <c r="F1761" i="2"/>
  <c r="F1761" i="2" a="1"/>
  <c r="E1761" i="2"/>
  <c r="H1761" i="2" s="1"/>
  <c r="E1761" i="2" a="1"/>
  <c r="G1760" i="2" a="1"/>
  <c r="G1760" i="2" s="1"/>
  <c r="F1760" i="2" a="1"/>
  <c r="F1760" i="2" s="1"/>
  <c r="E1760" i="2" a="1"/>
  <c r="E1760" i="2" s="1"/>
  <c r="H1760" i="2" s="1"/>
  <c r="G1759" i="2"/>
  <c r="G1759" i="2" a="1"/>
  <c r="F1759" i="2"/>
  <c r="F1759" i="2" a="1"/>
  <c r="E1759" i="2"/>
  <c r="H1759" i="2" s="1"/>
  <c r="E1759" i="2" a="1"/>
  <c r="G1758" i="2" a="1"/>
  <c r="G1758" i="2" s="1"/>
  <c r="F1758" i="2" a="1"/>
  <c r="F1758" i="2" s="1"/>
  <c r="E1758" i="2" a="1"/>
  <c r="E1758" i="2" s="1"/>
  <c r="G1757" i="2"/>
  <c r="G1757" i="2" a="1"/>
  <c r="F1757" i="2"/>
  <c r="F1757" i="2" a="1"/>
  <c r="E1757" i="2"/>
  <c r="H1757" i="2" s="1"/>
  <c r="E1757" i="2" a="1"/>
  <c r="G1756" i="2" a="1"/>
  <c r="G1756" i="2" s="1"/>
  <c r="F1756" i="2" a="1"/>
  <c r="F1756" i="2" s="1"/>
  <c r="E1756" i="2" a="1"/>
  <c r="E1756" i="2" s="1"/>
  <c r="G1755" i="2"/>
  <c r="G1755" i="2" a="1"/>
  <c r="F1755" i="2"/>
  <c r="F1755" i="2" a="1"/>
  <c r="E1755" i="2"/>
  <c r="H1755" i="2" s="1"/>
  <c r="E1755" i="2" a="1"/>
  <c r="G1754" i="2" a="1"/>
  <c r="G1754" i="2" s="1"/>
  <c r="F1754" i="2" a="1"/>
  <c r="F1754" i="2" s="1"/>
  <c r="E1754" i="2" a="1"/>
  <c r="E1754" i="2" s="1"/>
  <c r="G1753" i="2"/>
  <c r="G1753" i="2" a="1"/>
  <c r="F1753" i="2"/>
  <c r="F1753" i="2" a="1"/>
  <c r="E1753" i="2"/>
  <c r="H1753" i="2" s="1"/>
  <c r="E1753" i="2" a="1"/>
  <c r="G1752" i="2" a="1"/>
  <c r="G1752" i="2" s="1"/>
  <c r="F1752" i="2" a="1"/>
  <c r="F1752" i="2" s="1"/>
  <c r="E1752" i="2" a="1"/>
  <c r="E1752" i="2" s="1"/>
  <c r="H1752" i="2" s="1"/>
  <c r="G1751" i="2"/>
  <c r="G1751" i="2" a="1"/>
  <c r="F1751" i="2"/>
  <c r="F1751" i="2" a="1"/>
  <c r="E1751" i="2"/>
  <c r="H1751" i="2" s="1"/>
  <c r="E1751" i="2" a="1"/>
  <c r="G1750" i="2" a="1"/>
  <c r="G1750" i="2" s="1"/>
  <c r="F1750" i="2" a="1"/>
  <c r="F1750" i="2" s="1"/>
  <c r="E1750" i="2" a="1"/>
  <c r="E1750" i="2" s="1"/>
  <c r="G1749" i="2"/>
  <c r="G1749" i="2" a="1"/>
  <c r="F1749" i="2"/>
  <c r="F1749" i="2" a="1"/>
  <c r="E1749" i="2"/>
  <c r="H1749" i="2" s="1"/>
  <c r="E1749" i="2" a="1"/>
  <c r="G1748" i="2" a="1"/>
  <c r="G1748" i="2" s="1"/>
  <c r="F1748" i="2" a="1"/>
  <c r="F1748" i="2" s="1"/>
  <c r="E1748" i="2" a="1"/>
  <c r="E1748" i="2" s="1"/>
  <c r="G1747" i="2"/>
  <c r="G1747" i="2" a="1"/>
  <c r="F1747" i="2"/>
  <c r="F1747" i="2" a="1"/>
  <c r="E1747" i="2"/>
  <c r="H1747" i="2" s="1"/>
  <c r="E1747" i="2" a="1"/>
  <c r="G1746" i="2" a="1"/>
  <c r="G1746" i="2" s="1"/>
  <c r="F1746" i="2" a="1"/>
  <c r="F1746" i="2" s="1"/>
  <c r="E1746" i="2" a="1"/>
  <c r="E1746" i="2" s="1"/>
  <c r="G1745" i="2"/>
  <c r="G1745" i="2" a="1"/>
  <c r="F1745" i="2"/>
  <c r="F1745" i="2" a="1"/>
  <c r="E1745" i="2"/>
  <c r="H1745" i="2" s="1"/>
  <c r="E1745" i="2" a="1"/>
  <c r="G1744" i="2" a="1"/>
  <c r="G1744" i="2" s="1"/>
  <c r="F1744" i="2" a="1"/>
  <c r="F1744" i="2" s="1"/>
  <c r="E1744" i="2" a="1"/>
  <c r="E1744" i="2" s="1"/>
  <c r="H1744" i="2" s="1"/>
  <c r="G1743" i="2"/>
  <c r="G1743" i="2" a="1"/>
  <c r="F1743" i="2"/>
  <c r="F1743" i="2" a="1"/>
  <c r="E1743" i="2"/>
  <c r="H1743" i="2" s="1"/>
  <c r="E1743" i="2" a="1"/>
  <c r="G1742" i="2" a="1"/>
  <c r="G1742" i="2" s="1"/>
  <c r="F1742" i="2" a="1"/>
  <c r="F1742" i="2" s="1"/>
  <c r="E1742" i="2" a="1"/>
  <c r="E1742" i="2" s="1"/>
  <c r="G1741" i="2"/>
  <c r="G1741" i="2" a="1"/>
  <c r="F1741" i="2"/>
  <c r="F1741" i="2" a="1"/>
  <c r="E1741" i="2"/>
  <c r="H1741" i="2" s="1"/>
  <c r="E1741" i="2" a="1"/>
  <c r="G1740" i="2" a="1"/>
  <c r="G1740" i="2" s="1"/>
  <c r="F1740" i="2" a="1"/>
  <c r="F1740" i="2" s="1"/>
  <c r="E1740" i="2" a="1"/>
  <c r="E1740" i="2" s="1"/>
  <c r="G1739" i="2"/>
  <c r="G1739" i="2" a="1"/>
  <c r="F1739" i="2"/>
  <c r="F1739" i="2" a="1"/>
  <c r="E1739" i="2"/>
  <c r="H1739" i="2" s="1"/>
  <c r="E1739" i="2" a="1"/>
  <c r="G1738" i="2" a="1"/>
  <c r="G1738" i="2" s="1"/>
  <c r="F1738" i="2" a="1"/>
  <c r="F1738" i="2" s="1"/>
  <c r="E1738" i="2" a="1"/>
  <c r="E1738" i="2" s="1"/>
  <c r="G1737" i="2"/>
  <c r="G1737" i="2" a="1"/>
  <c r="F1737" i="2"/>
  <c r="F1737" i="2" a="1"/>
  <c r="E1737" i="2"/>
  <c r="H1737" i="2" s="1"/>
  <c r="E1737" i="2" a="1"/>
  <c r="G1736" i="2" a="1"/>
  <c r="G1736" i="2" s="1"/>
  <c r="F1736" i="2" a="1"/>
  <c r="F1736" i="2" s="1"/>
  <c r="E1736" i="2" a="1"/>
  <c r="E1736" i="2" s="1"/>
  <c r="H1736" i="2" s="1"/>
  <c r="G1735" i="2"/>
  <c r="G1735" i="2" a="1"/>
  <c r="F1735" i="2"/>
  <c r="F1735" i="2" a="1"/>
  <c r="E1735" i="2"/>
  <c r="H1735" i="2" s="1"/>
  <c r="E1735" i="2" a="1"/>
  <c r="G1734" i="2" a="1"/>
  <c r="G1734" i="2" s="1"/>
  <c r="F1734" i="2" a="1"/>
  <c r="F1734" i="2" s="1"/>
  <c r="E1734" i="2" a="1"/>
  <c r="E1734" i="2" s="1"/>
  <c r="G1733" i="2"/>
  <c r="G1733" i="2" a="1"/>
  <c r="F1733" i="2"/>
  <c r="F1733" i="2" a="1"/>
  <c r="E1733" i="2"/>
  <c r="H1733" i="2" s="1"/>
  <c r="E1733" i="2" a="1"/>
  <c r="G1732" i="2" a="1"/>
  <c r="G1732" i="2" s="1"/>
  <c r="F1732" i="2" a="1"/>
  <c r="F1732" i="2" s="1"/>
  <c r="E1732" i="2" a="1"/>
  <c r="E1732" i="2" s="1"/>
  <c r="G1731" i="2"/>
  <c r="G1731" i="2" a="1"/>
  <c r="F1731" i="2"/>
  <c r="F1731" i="2" a="1"/>
  <c r="E1731" i="2"/>
  <c r="H1731" i="2" s="1"/>
  <c r="E1731" i="2" a="1"/>
  <c r="G1730" i="2" a="1"/>
  <c r="G1730" i="2" s="1"/>
  <c r="F1730" i="2" a="1"/>
  <c r="F1730" i="2" s="1"/>
  <c r="E1730" i="2" a="1"/>
  <c r="E1730" i="2" s="1"/>
  <c r="G1729" i="2"/>
  <c r="G1729" i="2" a="1"/>
  <c r="F1729" i="2"/>
  <c r="F1729" i="2" a="1"/>
  <c r="E1729" i="2"/>
  <c r="H1729" i="2" s="1"/>
  <c r="E1729" i="2" a="1"/>
  <c r="G1728" i="2" a="1"/>
  <c r="G1728" i="2" s="1"/>
  <c r="F1728" i="2" a="1"/>
  <c r="F1728" i="2" s="1"/>
  <c r="E1728" i="2" a="1"/>
  <c r="E1728" i="2" s="1"/>
  <c r="H1728" i="2" s="1"/>
  <c r="G1727" i="2"/>
  <c r="G1727" i="2" a="1"/>
  <c r="F1727" i="2"/>
  <c r="F1727" i="2" a="1"/>
  <c r="E1727" i="2"/>
  <c r="H1727" i="2" s="1"/>
  <c r="E1727" i="2" a="1"/>
  <c r="G1726" i="2" a="1"/>
  <c r="G1726" i="2" s="1"/>
  <c r="F1726" i="2" a="1"/>
  <c r="F1726" i="2" s="1"/>
  <c r="E1726" i="2" a="1"/>
  <c r="E1726" i="2" s="1"/>
  <c r="G1725" i="2"/>
  <c r="G1725" i="2" a="1"/>
  <c r="F1725" i="2"/>
  <c r="F1725" i="2" a="1"/>
  <c r="E1725" i="2"/>
  <c r="H1725" i="2" s="1"/>
  <c r="E1725" i="2" a="1"/>
  <c r="G1724" i="2" a="1"/>
  <c r="G1724" i="2" s="1"/>
  <c r="F1724" i="2" a="1"/>
  <c r="F1724" i="2" s="1"/>
  <c r="E1724" i="2" a="1"/>
  <c r="E1724" i="2" s="1"/>
  <c r="G1723" i="2"/>
  <c r="G1723" i="2" a="1"/>
  <c r="F1723" i="2"/>
  <c r="F1723" i="2" a="1"/>
  <c r="E1723" i="2"/>
  <c r="H1723" i="2" s="1"/>
  <c r="E1723" i="2" a="1"/>
  <c r="G1722" i="2" a="1"/>
  <c r="G1722" i="2" s="1"/>
  <c r="F1722" i="2" a="1"/>
  <c r="F1722" i="2" s="1"/>
  <c r="E1722" i="2" a="1"/>
  <c r="E1722" i="2" s="1"/>
  <c r="G1721" i="2"/>
  <c r="G1721" i="2" a="1"/>
  <c r="F1721" i="2"/>
  <c r="F1721" i="2" a="1"/>
  <c r="E1721" i="2"/>
  <c r="H1721" i="2" s="1"/>
  <c r="E1721" i="2" a="1"/>
  <c r="G1720" i="2" a="1"/>
  <c r="G1720" i="2" s="1"/>
  <c r="F1720" i="2" a="1"/>
  <c r="F1720" i="2" s="1"/>
  <c r="E1720" i="2" a="1"/>
  <c r="E1720" i="2" s="1"/>
  <c r="H1720" i="2" s="1"/>
  <c r="G1719" i="2"/>
  <c r="G1719" i="2" a="1"/>
  <c r="F1719" i="2"/>
  <c r="F1719" i="2" a="1"/>
  <c r="E1719" i="2"/>
  <c r="H1719" i="2" s="1"/>
  <c r="E1719" i="2" a="1"/>
  <c r="G1718" i="2" a="1"/>
  <c r="G1718" i="2" s="1"/>
  <c r="F1718" i="2" a="1"/>
  <c r="F1718" i="2" s="1"/>
  <c r="E1718" i="2" a="1"/>
  <c r="E1718" i="2" s="1"/>
  <c r="G1717" i="2"/>
  <c r="G1717" i="2" a="1"/>
  <c r="F1717" i="2"/>
  <c r="F1717" i="2" a="1"/>
  <c r="E1717" i="2"/>
  <c r="H1717" i="2" s="1"/>
  <c r="E1717" i="2" a="1"/>
  <c r="G1716" i="2" a="1"/>
  <c r="G1716" i="2" s="1"/>
  <c r="F1716" i="2" a="1"/>
  <c r="F1716" i="2" s="1"/>
  <c r="E1716" i="2" a="1"/>
  <c r="E1716" i="2" s="1"/>
  <c r="G1715" i="2"/>
  <c r="G1715" i="2" a="1"/>
  <c r="F1715" i="2"/>
  <c r="F1715" i="2" a="1"/>
  <c r="E1715" i="2"/>
  <c r="H1715" i="2" s="1"/>
  <c r="E1715" i="2" a="1"/>
  <c r="G1714" i="2" a="1"/>
  <c r="G1714" i="2" s="1"/>
  <c r="F1714" i="2" a="1"/>
  <c r="F1714" i="2" s="1"/>
  <c r="E1714" i="2" a="1"/>
  <c r="E1714" i="2" s="1"/>
  <c r="G1713" i="2"/>
  <c r="G1713" i="2" a="1"/>
  <c r="F1713" i="2"/>
  <c r="F1713" i="2" a="1"/>
  <c r="E1713" i="2"/>
  <c r="H1713" i="2" s="1"/>
  <c r="E1713" i="2" a="1"/>
  <c r="G1712" i="2" a="1"/>
  <c r="G1712" i="2" s="1"/>
  <c r="F1712" i="2" a="1"/>
  <c r="F1712" i="2" s="1"/>
  <c r="E1712" i="2" a="1"/>
  <c r="E1712" i="2" s="1"/>
  <c r="H1712" i="2" s="1"/>
  <c r="G1711" i="2"/>
  <c r="G1711" i="2" a="1"/>
  <c r="F1711" i="2"/>
  <c r="F1711" i="2" a="1"/>
  <c r="E1711" i="2"/>
  <c r="H1711" i="2" s="1"/>
  <c r="E1711" i="2" a="1"/>
  <c r="G1710" i="2" a="1"/>
  <c r="G1710" i="2" s="1"/>
  <c r="F1710" i="2" a="1"/>
  <c r="F1710" i="2" s="1"/>
  <c r="E1710" i="2" a="1"/>
  <c r="E1710" i="2" s="1"/>
  <c r="G1709" i="2"/>
  <c r="G1709" i="2" a="1"/>
  <c r="F1709" i="2"/>
  <c r="F1709" i="2" a="1"/>
  <c r="E1709" i="2"/>
  <c r="H1709" i="2" s="1"/>
  <c r="E1709" i="2" a="1"/>
  <c r="G1708" i="2" a="1"/>
  <c r="G1708" i="2" s="1"/>
  <c r="F1708" i="2" a="1"/>
  <c r="F1708" i="2" s="1"/>
  <c r="E1708" i="2" a="1"/>
  <c r="E1708" i="2" s="1"/>
  <c r="G1707" i="2"/>
  <c r="G1707" i="2" a="1"/>
  <c r="F1707" i="2"/>
  <c r="F1707" i="2" a="1"/>
  <c r="E1707" i="2"/>
  <c r="H1707" i="2" s="1"/>
  <c r="E1707" i="2" a="1"/>
  <c r="G1706" i="2" a="1"/>
  <c r="G1706" i="2" s="1"/>
  <c r="F1706" i="2" a="1"/>
  <c r="F1706" i="2" s="1"/>
  <c r="E1706" i="2" a="1"/>
  <c r="E1706" i="2" s="1"/>
  <c r="G1705" i="2"/>
  <c r="G1705" i="2" a="1"/>
  <c r="F1705" i="2"/>
  <c r="F1705" i="2" a="1"/>
  <c r="E1705" i="2"/>
  <c r="H1705" i="2" s="1"/>
  <c r="E1705" i="2" a="1"/>
  <c r="G1704" i="2" a="1"/>
  <c r="G1704" i="2" s="1"/>
  <c r="F1704" i="2" a="1"/>
  <c r="F1704" i="2" s="1"/>
  <c r="E1704" i="2" a="1"/>
  <c r="E1704" i="2" s="1"/>
  <c r="H1704" i="2" s="1"/>
  <c r="G1703" i="2"/>
  <c r="G1703" i="2" a="1"/>
  <c r="F1703" i="2"/>
  <c r="F1703" i="2" a="1"/>
  <c r="E1703" i="2"/>
  <c r="H1703" i="2" s="1"/>
  <c r="E1703" i="2" a="1"/>
  <c r="G1702" i="2" a="1"/>
  <c r="G1702" i="2" s="1"/>
  <c r="F1702" i="2" a="1"/>
  <c r="F1702" i="2" s="1"/>
  <c r="E1702" i="2" a="1"/>
  <c r="E1702" i="2" s="1"/>
  <c r="G1701" i="2"/>
  <c r="G1701" i="2" a="1"/>
  <c r="F1701" i="2"/>
  <c r="F1701" i="2" a="1"/>
  <c r="E1701" i="2"/>
  <c r="H1701" i="2" s="1"/>
  <c r="E1701" i="2" a="1"/>
  <c r="G1700" i="2" a="1"/>
  <c r="G1700" i="2" s="1"/>
  <c r="F1700" i="2" a="1"/>
  <c r="F1700" i="2" s="1"/>
  <c r="E1700" i="2" a="1"/>
  <c r="E1700" i="2" s="1"/>
  <c r="G1699" i="2"/>
  <c r="G1699" i="2" a="1"/>
  <c r="F1699" i="2"/>
  <c r="F1699" i="2" a="1"/>
  <c r="E1699" i="2"/>
  <c r="H1699" i="2" s="1"/>
  <c r="E1699" i="2" a="1"/>
  <c r="G1698" i="2" a="1"/>
  <c r="G1698" i="2" s="1"/>
  <c r="F1698" i="2" a="1"/>
  <c r="F1698" i="2" s="1"/>
  <c r="E1698" i="2" a="1"/>
  <c r="E1698" i="2" s="1"/>
  <c r="G1697" i="2"/>
  <c r="G1697" i="2" a="1"/>
  <c r="F1697" i="2"/>
  <c r="F1697" i="2" a="1"/>
  <c r="E1697" i="2"/>
  <c r="H1697" i="2" s="1"/>
  <c r="E1697" i="2" a="1"/>
  <c r="G1696" i="2" a="1"/>
  <c r="G1696" i="2" s="1"/>
  <c r="F1696" i="2" a="1"/>
  <c r="F1696" i="2" s="1"/>
  <c r="E1696" i="2" a="1"/>
  <c r="E1696" i="2" s="1"/>
  <c r="H1696" i="2" s="1"/>
  <c r="G1695" i="2"/>
  <c r="G1695" i="2" a="1"/>
  <c r="F1695" i="2"/>
  <c r="F1695" i="2" a="1"/>
  <c r="E1695" i="2"/>
  <c r="H1695" i="2" s="1"/>
  <c r="E1695" i="2" a="1"/>
  <c r="G1694" i="2" a="1"/>
  <c r="G1694" i="2" s="1"/>
  <c r="F1694" i="2" a="1"/>
  <c r="F1694" i="2" s="1"/>
  <c r="E1694" i="2" a="1"/>
  <c r="E1694" i="2" s="1"/>
  <c r="G1693" i="2"/>
  <c r="G1693" i="2" a="1"/>
  <c r="F1693" i="2"/>
  <c r="F1693" i="2" a="1"/>
  <c r="E1693" i="2"/>
  <c r="H1693" i="2" s="1"/>
  <c r="E1693" i="2" a="1"/>
  <c r="G1692" i="2" a="1"/>
  <c r="G1692" i="2" s="1"/>
  <c r="F1692" i="2" a="1"/>
  <c r="F1692" i="2" s="1"/>
  <c r="E1692" i="2" a="1"/>
  <c r="E1692" i="2" s="1"/>
  <c r="G1691" i="2"/>
  <c r="G1691" i="2" a="1"/>
  <c r="F1691" i="2"/>
  <c r="F1691" i="2" a="1"/>
  <c r="E1691" i="2"/>
  <c r="H1691" i="2" s="1"/>
  <c r="E1691" i="2" a="1"/>
  <c r="G1690" i="2" a="1"/>
  <c r="G1690" i="2" s="1"/>
  <c r="F1690" i="2" a="1"/>
  <c r="F1690" i="2" s="1"/>
  <c r="E1690" i="2" a="1"/>
  <c r="E1690" i="2" s="1"/>
  <c r="G1689" i="2"/>
  <c r="G1689" i="2" a="1"/>
  <c r="F1689" i="2"/>
  <c r="F1689" i="2" a="1"/>
  <c r="E1689" i="2"/>
  <c r="H1689" i="2" s="1"/>
  <c r="E1689" i="2" a="1"/>
  <c r="G1688" i="2" a="1"/>
  <c r="G1688" i="2" s="1"/>
  <c r="F1688" i="2" a="1"/>
  <c r="F1688" i="2" s="1"/>
  <c r="E1688" i="2" a="1"/>
  <c r="E1688" i="2" s="1"/>
  <c r="H1688" i="2" s="1"/>
  <c r="G1687" i="2"/>
  <c r="G1687" i="2" a="1"/>
  <c r="F1687" i="2"/>
  <c r="F1687" i="2" a="1"/>
  <c r="E1687" i="2"/>
  <c r="H1687" i="2" s="1"/>
  <c r="E1687" i="2" a="1"/>
  <c r="G1686" i="2" a="1"/>
  <c r="G1686" i="2" s="1"/>
  <c r="F1686" i="2" a="1"/>
  <c r="F1686" i="2" s="1"/>
  <c r="E1686" i="2" a="1"/>
  <c r="E1686" i="2" s="1"/>
  <c r="G1685" i="2"/>
  <c r="G1685" i="2" a="1"/>
  <c r="F1685" i="2"/>
  <c r="F1685" i="2" a="1"/>
  <c r="E1685" i="2"/>
  <c r="H1685" i="2" s="1"/>
  <c r="E1685" i="2" a="1"/>
  <c r="G1684" i="2" a="1"/>
  <c r="G1684" i="2" s="1"/>
  <c r="F1684" i="2" a="1"/>
  <c r="F1684" i="2" s="1"/>
  <c r="E1684" i="2" a="1"/>
  <c r="E1684" i="2" s="1"/>
  <c r="G1683" i="2"/>
  <c r="G1683" i="2" a="1"/>
  <c r="F1683" i="2"/>
  <c r="F1683" i="2" a="1"/>
  <c r="E1683" i="2"/>
  <c r="H1683" i="2" s="1"/>
  <c r="E1683" i="2" a="1"/>
  <c r="G1682" i="2" a="1"/>
  <c r="G1682" i="2" s="1"/>
  <c r="F1682" i="2" a="1"/>
  <c r="F1682" i="2" s="1"/>
  <c r="E1682" i="2" a="1"/>
  <c r="E1682" i="2" s="1"/>
  <c r="G1681" i="2"/>
  <c r="G1681" i="2" a="1"/>
  <c r="F1681" i="2"/>
  <c r="F1681" i="2" a="1"/>
  <c r="E1681" i="2"/>
  <c r="H1681" i="2" s="1"/>
  <c r="E1681" i="2" a="1"/>
  <c r="G1680" i="2" a="1"/>
  <c r="G1680" i="2" s="1"/>
  <c r="F1680" i="2" a="1"/>
  <c r="F1680" i="2" s="1"/>
  <c r="E1680" i="2" a="1"/>
  <c r="E1680" i="2" s="1"/>
  <c r="H1680" i="2" s="1"/>
  <c r="G1679" i="2"/>
  <c r="G1679" i="2" a="1"/>
  <c r="F1679" i="2"/>
  <c r="F1679" i="2" a="1"/>
  <c r="E1679" i="2"/>
  <c r="H1679" i="2" s="1"/>
  <c r="E1679" i="2" a="1"/>
  <c r="G1678" i="2" a="1"/>
  <c r="G1678" i="2" s="1"/>
  <c r="F1678" i="2" a="1"/>
  <c r="F1678" i="2" s="1"/>
  <c r="E1678" i="2" a="1"/>
  <c r="E1678" i="2" s="1"/>
  <c r="G1677" i="2"/>
  <c r="G1677" i="2" a="1"/>
  <c r="F1677" i="2"/>
  <c r="F1677" i="2" a="1"/>
  <c r="E1677" i="2"/>
  <c r="H1677" i="2" s="1"/>
  <c r="E1677" i="2" a="1"/>
  <c r="G1676" i="2" a="1"/>
  <c r="G1676" i="2" s="1"/>
  <c r="F1676" i="2" a="1"/>
  <c r="F1676" i="2" s="1"/>
  <c r="E1676" i="2" a="1"/>
  <c r="E1676" i="2" s="1"/>
  <c r="G1675" i="2"/>
  <c r="G1675" i="2" a="1"/>
  <c r="F1675" i="2"/>
  <c r="F1675" i="2" a="1"/>
  <c r="E1675" i="2"/>
  <c r="H1675" i="2" s="1"/>
  <c r="E1675" i="2" a="1"/>
  <c r="G1674" i="2" a="1"/>
  <c r="G1674" i="2" s="1"/>
  <c r="F1674" i="2" a="1"/>
  <c r="F1674" i="2" s="1"/>
  <c r="E1674" i="2" a="1"/>
  <c r="E1674" i="2" s="1"/>
  <c r="G1673" i="2"/>
  <c r="G1673" i="2" a="1"/>
  <c r="F1673" i="2"/>
  <c r="F1673" i="2" a="1"/>
  <c r="E1673" i="2"/>
  <c r="H1673" i="2" s="1"/>
  <c r="E1673" i="2" a="1"/>
  <c r="G1672" i="2" a="1"/>
  <c r="G1672" i="2" s="1"/>
  <c r="F1672" i="2" a="1"/>
  <c r="F1672" i="2" s="1"/>
  <c r="E1672" i="2" a="1"/>
  <c r="E1672" i="2" s="1"/>
  <c r="H1672" i="2" s="1"/>
  <c r="G1671" i="2"/>
  <c r="G1671" i="2" a="1"/>
  <c r="F1671" i="2"/>
  <c r="F1671" i="2" a="1"/>
  <c r="E1671" i="2"/>
  <c r="H1671" i="2" s="1"/>
  <c r="E1671" i="2" a="1"/>
  <c r="G1670" i="2" a="1"/>
  <c r="G1670" i="2" s="1"/>
  <c r="F1670" i="2" a="1"/>
  <c r="F1670" i="2" s="1"/>
  <c r="E1670" i="2" a="1"/>
  <c r="E1670" i="2" s="1"/>
  <c r="G1669" i="2"/>
  <c r="G1669" i="2" a="1"/>
  <c r="F1669" i="2"/>
  <c r="F1669" i="2" a="1"/>
  <c r="E1669" i="2"/>
  <c r="H1669" i="2" s="1"/>
  <c r="E1669" i="2" a="1"/>
  <c r="G1668" i="2" a="1"/>
  <c r="G1668" i="2" s="1"/>
  <c r="F1668" i="2" a="1"/>
  <c r="F1668" i="2" s="1"/>
  <c r="E1668" i="2" a="1"/>
  <c r="E1668" i="2" s="1"/>
  <c r="G1667" i="2"/>
  <c r="G1667" i="2" a="1"/>
  <c r="F1667" i="2"/>
  <c r="F1667" i="2" a="1"/>
  <c r="E1667" i="2"/>
  <c r="H1667" i="2" s="1"/>
  <c r="E1667" i="2" a="1"/>
  <c r="G1666" i="2" a="1"/>
  <c r="G1666" i="2" s="1"/>
  <c r="F1666" i="2" a="1"/>
  <c r="F1666" i="2" s="1"/>
  <c r="E1666" i="2" a="1"/>
  <c r="E1666" i="2" s="1"/>
  <c r="G1665" i="2"/>
  <c r="G1665" i="2" a="1"/>
  <c r="F1665" i="2"/>
  <c r="F1665" i="2" a="1"/>
  <c r="E1665" i="2"/>
  <c r="H1665" i="2" s="1"/>
  <c r="E1665" i="2" a="1"/>
  <c r="G1664" i="2" a="1"/>
  <c r="G1664" i="2" s="1"/>
  <c r="F1664" i="2" a="1"/>
  <c r="F1664" i="2" s="1"/>
  <c r="E1664" i="2" a="1"/>
  <c r="E1664" i="2" s="1"/>
  <c r="H1664" i="2" s="1"/>
  <c r="G1663" i="2"/>
  <c r="G1663" i="2" a="1"/>
  <c r="F1663" i="2"/>
  <c r="F1663" i="2" a="1"/>
  <c r="E1663" i="2"/>
  <c r="H1663" i="2" s="1"/>
  <c r="E1663" i="2" a="1"/>
  <c r="G1662" i="2" a="1"/>
  <c r="G1662" i="2" s="1"/>
  <c r="F1662" i="2" a="1"/>
  <c r="F1662" i="2" s="1"/>
  <c r="E1662" i="2" a="1"/>
  <c r="E1662" i="2" s="1"/>
  <c r="G1661" i="2"/>
  <c r="G1661" i="2" a="1"/>
  <c r="F1661" i="2"/>
  <c r="F1661" i="2" a="1"/>
  <c r="E1661" i="2"/>
  <c r="H1661" i="2" s="1"/>
  <c r="E1661" i="2" a="1"/>
  <c r="G1660" i="2" a="1"/>
  <c r="G1660" i="2" s="1"/>
  <c r="F1660" i="2" a="1"/>
  <c r="F1660" i="2" s="1"/>
  <c r="E1660" i="2" a="1"/>
  <c r="E1660" i="2" s="1"/>
  <c r="G1659" i="2"/>
  <c r="G1659" i="2" a="1"/>
  <c r="F1659" i="2"/>
  <c r="F1659" i="2" a="1"/>
  <c r="E1659" i="2"/>
  <c r="H1659" i="2" s="1"/>
  <c r="E1659" i="2" a="1"/>
  <c r="G1658" i="2" a="1"/>
  <c r="G1658" i="2" s="1"/>
  <c r="F1658" i="2" a="1"/>
  <c r="F1658" i="2" s="1"/>
  <c r="E1658" i="2" a="1"/>
  <c r="E1658" i="2" s="1"/>
  <c r="G1657" i="2"/>
  <c r="G1657" i="2" a="1"/>
  <c r="F1657" i="2"/>
  <c r="F1657" i="2" a="1"/>
  <c r="E1657" i="2"/>
  <c r="H1657" i="2" s="1"/>
  <c r="E1657" i="2" a="1"/>
  <c r="G1656" i="2" a="1"/>
  <c r="G1656" i="2" s="1"/>
  <c r="F1656" i="2" a="1"/>
  <c r="F1656" i="2" s="1"/>
  <c r="E1656" i="2" a="1"/>
  <c r="E1656" i="2" s="1"/>
  <c r="H1656" i="2" s="1"/>
  <c r="G1655" i="2"/>
  <c r="G1655" i="2" a="1"/>
  <c r="F1655" i="2"/>
  <c r="F1655" i="2" a="1"/>
  <c r="E1655" i="2"/>
  <c r="H1655" i="2" s="1"/>
  <c r="E1655" i="2" a="1"/>
  <c r="G1654" i="2" a="1"/>
  <c r="G1654" i="2" s="1"/>
  <c r="F1654" i="2" a="1"/>
  <c r="F1654" i="2" s="1"/>
  <c r="E1654" i="2" a="1"/>
  <c r="E1654" i="2" s="1"/>
  <c r="G1653" i="2"/>
  <c r="G1653" i="2" a="1"/>
  <c r="F1653" i="2"/>
  <c r="F1653" i="2" a="1"/>
  <c r="E1653" i="2"/>
  <c r="H1653" i="2" s="1"/>
  <c r="E1653" i="2" a="1"/>
  <c r="G1652" i="2" a="1"/>
  <c r="G1652" i="2" s="1"/>
  <c r="F1652" i="2" a="1"/>
  <c r="F1652" i="2" s="1"/>
  <c r="E1652" i="2" a="1"/>
  <c r="E1652" i="2" s="1"/>
  <c r="G1651" i="2"/>
  <c r="G1651" i="2" a="1"/>
  <c r="F1651" i="2"/>
  <c r="F1651" i="2" a="1"/>
  <c r="E1651" i="2"/>
  <c r="H1651" i="2" s="1"/>
  <c r="E1651" i="2" a="1"/>
  <c r="G1650" i="2" a="1"/>
  <c r="G1650" i="2" s="1"/>
  <c r="F1650" i="2" a="1"/>
  <c r="F1650" i="2" s="1"/>
  <c r="E1650" i="2" a="1"/>
  <c r="E1650" i="2" s="1"/>
  <c r="G1649" i="2"/>
  <c r="G1649" i="2" a="1"/>
  <c r="F1649" i="2"/>
  <c r="F1649" i="2" a="1"/>
  <c r="E1649" i="2"/>
  <c r="H1649" i="2" s="1"/>
  <c r="E1649" i="2" a="1"/>
  <c r="G1648" i="2" a="1"/>
  <c r="G1648" i="2" s="1"/>
  <c r="F1648" i="2" a="1"/>
  <c r="F1648" i="2" s="1"/>
  <c r="E1648" i="2" a="1"/>
  <c r="E1648" i="2" s="1"/>
  <c r="H1648" i="2" s="1"/>
  <c r="G1647" i="2"/>
  <c r="G1647" i="2" a="1"/>
  <c r="F1647" i="2"/>
  <c r="F1647" i="2" a="1"/>
  <c r="E1647" i="2"/>
  <c r="H1647" i="2" s="1"/>
  <c r="E1647" i="2" a="1"/>
  <c r="G1646" i="2" a="1"/>
  <c r="G1646" i="2" s="1"/>
  <c r="F1646" i="2" a="1"/>
  <c r="F1646" i="2" s="1"/>
  <c r="E1646" i="2" a="1"/>
  <c r="E1646" i="2" s="1"/>
  <c r="G1645" i="2"/>
  <c r="G1645" i="2" a="1"/>
  <c r="F1645" i="2"/>
  <c r="F1645" i="2" a="1"/>
  <c r="E1645" i="2"/>
  <c r="H1645" i="2" s="1"/>
  <c r="E1645" i="2" a="1"/>
  <c r="G1644" i="2" a="1"/>
  <c r="G1644" i="2" s="1"/>
  <c r="F1644" i="2" a="1"/>
  <c r="F1644" i="2" s="1"/>
  <c r="E1644" i="2" a="1"/>
  <c r="E1644" i="2" s="1"/>
  <c r="G1643" i="2"/>
  <c r="G1643" i="2" a="1"/>
  <c r="F1643" i="2"/>
  <c r="F1643" i="2" a="1"/>
  <c r="E1643" i="2"/>
  <c r="H1643" i="2" s="1"/>
  <c r="E1643" i="2" a="1"/>
  <c r="G1642" i="2" a="1"/>
  <c r="G1642" i="2" s="1"/>
  <c r="F1642" i="2" a="1"/>
  <c r="F1642" i="2" s="1"/>
  <c r="E1642" i="2" a="1"/>
  <c r="E1642" i="2" s="1"/>
  <c r="G1641" i="2"/>
  <c r="G1641" i="2" a="1"/>
  <c r="F1641" i="2"/>
  <c r="F1641" i="2" a="1"/>
  <c r="E1641" i="2"/>
  <c r="H1641" i="2" s="1"/>
  <c r="E1641" i="2" a="1"/>
  <c r="G1640" i="2" a="1"/>
  <c r="G1640" i="2" s="1"/>
  <c r="F1640" i="2" a="1"/>
  <c r="F1640" i="2" s="1"/>
  <c r="E1640" i="2" a="1"/>
  <c r="E1640" i="2" s="1"/>
  <c r="H1640" i="2" s="1"/>
  <c r="G1639" i="2"/>
  <c r="G1639" i="2" a="1"/>
  <c r="F1639" i="2"/>
  <c r="F1639" i="2" a="1"/>
  <c r="E1639" i="2"/>
  <c r="H1639" i="2" s="1"/>
  <c r="E1639" i="2" a="1"/>
  <c r="G1638" i="2" a="1"/>
  <c r="G1638" i="2" s="1"/>
  <c r="F1638" i="2" a="1"/>
  <c r="F1638" i="2" s="1"/>
  <c r="E1638" i="2" a="1"/>
  <c r="E1638" i="2" s="1"/>
  <c r="G1637" i="2"/>
  <c r="G1637" i="2" a="1"/>
  <c r="F1637" i="2"/>
  <c r="F1637" i="2" a="1"/>
  <c r="E1637" i="2"/>
  <c r="H1637" i="2" s="1"/>
  <c r="E1637" i="2" a="1"/>
  <c r="G1636" i="2" a="1"/>
  <c r="G1636" i="2" s="1"/>
  <c r="F1636" i="2" a="1"/>
  <c r="F1636" i="2" s="1"/>
  <c r="E1636" i="2" a="1"/>
  <c r="E1636" i="2" s="1"/>
  <c r="G1635" i="2"/>
  <c r="G1635" i="2" a="1"/>
  <c r="F1635" i="2"/>
  <c r="F1635" i="2" a="1"/>
  <c r="E1635" i="2"/>
  <c r="H1635" i="2" s="1"/>
  <c r="E1635" i="2" a="1"/>
  <c r="G1634" i="2" a="1"/>
  <c r="G1634" i="2" s="1"/>
  <c r="F1634" i="2" a="1"/>
  <c r="F1634" i="2" s="1"/>
  <c r="E1634" i="2" a="1"/>
  <c r="E1634" i="2" s="1"/>
  <c r="G1633" i="2"/>
  <c r="G1633" i="2" a="1"/>
  <c r="F1633" i="2"/>
  <c r="F1633" i="2" a="1"/>
  <c r="E1633" i="2"/>
  <c r="H1633" i="2" s="1"/>
  <c r="E1633" i="2" a="1"/>
  <c r="G1632" i="2" a="1"/>
  <c r="G1632" i="2" s="1"/>
  <c r="F1632" i="2" a="1"/>
  <c r="F1632" i="2" s="1"/>
  <c r="E1632" i="2" a="1"/>
  <c r="E1632" i="2" s="1"/>
  <c r="H1632" i="2" s="1"/>
  <c r="G1631" i="2"/>
  <c r="G1631" i="2" a="1"/>
  <c r="F1631" i="2"/>
  <c r="F1631" i="2" a="1"/>
  <c r="E1631" i="2"/>
  <c r="H1631" i="2" s="1"/>
  <c r="E1631" i="2" a="1"/>
  <c r="G1630" i="2" a="1"/>
  <c r="G1630" i="2" s="1"/>
  <c r="F1630" i="2" a="1"/>
  <c r="F1630" i="2" s="1"/>
  <c r="E1630" i="2" a="1"/>
  <c r="E1630" i="2" s="1"/>
  <c r="G1629" i="2"/>
  <c r="G1629" i="2" a="1"/>
  <c r="F1629" i="2"/>
  <c r="F1629" i="2" a="1"/>
  <c r="E1629" i="2"/>
  <c r="H1629" i="2" s="1"/>
  <c r="E1629" i="2" a="1"/>
  <c r="G1628" i="2" a="1"/>
  <c r="G1628" i="2" s="1"/>
  <c r="F1628" i="2" a="1"/>
  <c r="F1628" i="2" s="1"/>
  <c r="E1628" i="2" a="1"/>
  <c r="E1628" i="2" s="1"/>
  <c r="G1627" i="2"/>
  <c r="G1627" i="2" a="1"/>
  <c r="F1627" i="2"/>
  <c r="F1627" i="2" a="1"/>
  <c r="E1627" i="2"/>
  <c r="H1627" i="2" s="1"/>
  <c r="E1627" i="2" a="1"/>
  <c r="G1626" i="2" a="1"/>
  <c r="G1626" i="2" s="1"/>
  <c r="F1626" i="2" a="1"/>
  <c r="F1626" i="2" s="1"/>
  <c r="E1626" i="2" a="1"/>
  <c r="E1626" i="2" s="1"/>
  <c r="G1625" i="2"/>
  <c r="G1625" i="2" a="1"/>
  <c r="F1625" i="2"/>
  <c r="F1625" i="2" a="1"/>
  <c r="E1625" i="2"/>
  <c r="H1625" i="2" s="1"/>
  <c r="E1625" i="2" a="1"/>
  <c r="G1624" i="2" a="1"/>
  <c r="G1624" i="2" s="1"/>
  <c r="F1624" i="2" a="1"/>
  <c r="F1624" i="2" s="1"/>
  <c r="E1624" i="2" a="1"/>
  <c r="E1624" i="2" s="1"/>
  <c r="H1624" i="2" s="1"/>
  <c r="G1623" i="2"/>
  <c r="G1623" i="2" a="1"/>
  <c r="F1623" i="2"/>
  <c r="F1623" i="2" a="1"/>
  <c r="E1623" i="2"/>
  <c r="H1623" i="2" s="1"/>
  <c r="E1623" i="2" a="1"/>
  <c r="G1622" i="2" a="1"/>
  <c r="G1622" i="2" s="1"/>
  <c r="F1622" i="2" a="1"/>
  <c r="F1622" i="2" s="1"/>
  <c r="E1622" i="2" a="1"/>
  <c r="E1622" i="2" s="1"/>
  <c r="G1621" i="2"/>
  <c r="G1621" i="2" a="1"/>
  <c r="F1621" i="2"/>
  <c r="F1621" i="2" a="1"/>
  <c r="E1621" i="2"/>
  <c r="H1621" i="2" s="1"/>
  <c r="E1621" i="2" a="1"/>
  <c r="G1620" i="2" a="1"/>
  <c r="G1620" i="2" s="1"/>
  <c r="F1620" i="2" a="1"/>
  <c r="F1620" i="2" s="1"/>
  <c r="E1620" i="2" a="1"/>
  <c r="E1620" i="2" s="1"/>
  <c r="G1619" i="2"/>
  <c r="G1619" i="2" a="1"/>
  <c r="F1619" i="2"/>
  <c r="F1619" i="2" a="1"/>
  <c r="E1619" i="2"/>
  <c r="H1619" i="2" s="1"/>
  <c r="E1619" i="2" a="1"/>
  <c r="G1618" i="2" a="1"/>
  <c r="G1618" i="2" s="1"/>
  <c r="F1618" i="2" a="1"/>
  <c r="F1618" i="2" s="1"/>
  <c r="E1618" i="2" a="1"/>
  <c r="E1618" i="2" s="1"/>
  <c r="G1617" i="2"/>
  <c r="G1617" i="2" a="1"/>
  <c r="F1617" i="2"/>
  <c r="F1617" i="2" a="1"/>
  <c r="E1617" i="2"/>
  <c r="H1617" i="2" s="1"/>
  <c r="E1617" i="2" a="1"/>
  <c r="G1616" i="2" a="1"/>
  <c r="G1616" i="2" s="1"/>
  <c r="F1616" i="2" a="1"/>
  <c r="F1616" i="2" s="1"/>
  <c r="E1616" i="2" a="1"/>
  <c r="E1616" i="2" s="1"/>
  <c r="H1616" i="2" s="1"/>
  <c r="G1615" i="2"/>
  <c r="G1615" i="2" a="1"/>
  <c r="F1615" i="2"/>
  <c r="F1615" i="2" a="1"/>
  <c r="E1615" i="2"/>
  <c r="H1615" i="2" s="1"/>
  <c r="E1615" i="2" a="1"/>
  <c r="G1614" i="2" a="1"/>
  <c r="G1614" i="2" s="1"/>
  <c r="F1614" i="2" a="1"/>
  <c r="F1614" i="2" s="1"/>
  <c r="E1614" i="2" a="1"/>
  <c r="E1614" i="2" s="1"/>
  <c r="G1613" i="2"/>
  <c r="G1613" i="2" a="1"/>
  <c r="F1613" i="2"/>
  <c r="F1613" i="2" a="1"/>
  <c r="E1613" i="2"/>
  <c r="H1613" i="2" s="1"/>
  <c r="E1613" i="2" a="1"/>
  <c r="G1612" i="2" a="1"/>
  <c r="G1612" i="2" s="1"/>
  <c r="F1612" i="2" a="1"/>
  <c r="F1612" i="2" s="1"/>
  <c r="E1612" i="2" a="1"/>
  <c r="E1612" i="2" s="1"/>
  <c r="G1611" i="2"/>
  <c r="G1611" i="2" a="1"/>
  <c r="F1611" i="2"/>
  <c r="F1611" i="2" a="1"/>
  <c r="E1611" i="2"/>
  <c r="H1611" i="2" s="1"/>
  <c r="E1611" i="2" a="1"/>
  <c r="G1610" i="2" a="1"/>
  <c r="G1610" i="2" s="1"/>
  <c r="F1610" i="2" a="1"/>
  <c r="F1610" i="2" s="1"/>
  <c r="E1610" i="2" a="1"/>
  <c r="E1610" i="2" s="1"/>
  <c r="G1609" i="2"/>
  <c r="G1609" i="2" a="1"/>
  <c r="F1609" i="2"/>
  <c r="F1609" i="2" a="1"/>
  <c r="E1609" i="2"/>
  <c r="H1609" i="2" s="1"/>
  <c r="E1609" i="2" a="1"/>
  <c r="G1608" i="2" a="1"/>
  <c r="G1608" i="2" s="1"/>
  <c r="F1608" i="2" a="1"/>
  <c r="F1608" i="2" s="1"/>
  <c r="E1608" i="2" a="1"/>
  <c r="E1608" i="2" s="1"/>
  <c r="H1608" i="2" s="1"/>
  <c r="G1607" i="2"/>
  <c r="G1607" i="2" a="1"/>
  <c r="F1607" i="2"/>
  <c r="F1607" i="2" a="1"/>
  <c r="E1607" i="2"/>
  <c r="H1607" i="2" s="1"/>
  <c r="E1607" i="2" a="1"/>
  <c r="G1606" i="2" a="1"/>
  <c r="G1606" i="2" s="1"/>
  <c r="F1606" i="2" a="1"/>
  <c r="F1606" i="2" s="1"/>
  <c r="E1606" i="2" a="1"/>
  <c r="E1606" i="2" s="1"/>
  <c r="G1605" i="2"/>
  <c r="G1605" i="2" a="1"/>
  <c r="F1605" i="2"/>
  <c r="F1605" i="2" a="1"/>
  <c r="E1605" i="2"/>
  <c r="H1605" i="2" s="1"/>
  <c r="E1605" i="2" a="1"/>
  <c r="G1604" i="2" a="1"/>
  <c r="G1604" i="2" s="1"/>
  <c r="F1604" i="2" a="1"/>
  <c r="F1604" i="2" s="1"/>
  <c r="E1604" i="2" a="1"/>
  <c r="E1604" i="2" s="1"/>
  <c r="G1603" i="2"/>
  <c r="G1603" i="2" a="1"/>
  <c r="F1603" i="2"/>
  <c r="F1603" i="2" a="1"/>
  <c r="E1603" i="2"/>
  <c r="H1603" i="2" s="1"/>
  <c r="E1603" i="2" a="1"/>
  <c r="G1602" i="2" a="1"/>
  <c r="G1602" i="2" s="1"/>
  <c r="F1602" i="2" a="1"/>
  <c r="F1602" i="2" s="1"/>
  <c r="E1602" i="2" a="1"/>
  <c r="E1602" i="2" s="1"/>
  <c r="G1601" i="2"/>
  <c r="G1601" i="2" a="1"/>
  <c r="F1601" i="2"/>
  <c r="F1601" i="2" a="1"/>
  <c r="E1601" i="2"/>
  <c r="H1601" i="2" s="1"/>
  <c r="E1601" i="2" a="1"/>
  <c r="G1600" i="2" a="1"/>
  <c r="G1600" i="2" s="1"/>
  <c r="F1600" i="2" a="1"/>
  <c r="F1600" i="2" s="1"/>
  <c r="E1600" i="2" a="1"/>
  <c r="E1600" i="2" s="1"/>
  <c r="H1600" i="2" s="1"/>
  <c r="G1599" i="2"/>
  <c r="G1599" i="2" a="1"/>
  <c r="F1599" i="2"/>
  <c r="F1599" i="2" a="1"/>
  <c r="E1599" i="2"/>
  <c r="H1599" i="2" s="1"/>
  <c r="E1599" i="2" a="1"/>
  <c r="G1598" i="2" a="1"/>
  <c r="G1598" i="2" s="1"/>
  <c r="F1598" i="2" a="1"/>
  <c r="F1598" i="2" s="1"/>
  <c r="E1598" i="2" a="1"/>
  <c r="E1598" i="2" s="1"/>
  <c r="G1597" i="2"/>
  <c r="G1597" i="2" a="1"/>
  <c r="F1597" i="2"/>
  <c r="F1597" i="2" a="1"/>
  <c r="E1597" i="2"/>
  <c r="H1597" i="2" s="1"/>
  <c r="E1597" i="2" a="1"/>
  <c r="G1596" i="2" a="1"/>
  <c r="G1596" i="2" s="1"/>
  <c r="F1596" i="2" a="1"/>
  <c r="F1596" i="2" s="1"/>
  <c r="E1596" i="2" a="1"/>
  <c r="E1596" i="2" s="1"/>
  <c r="G1595" i="2"/>
  <c r="G1595" i="2" a="1"/>
  <c r="F1595" i="2"/>
  <c r="F1595" i="2" a="1"/>
  <c r="E1595" i="2"/>
  <c r="H1595" i="2" s="1"/>
  <c r="E1595" i="2" a="1"/>
  <c r="G1594" i="2" a="1"/>
  <c r="G1594" i="2" s="1"/>
  <c r="F1594" i="2" a="1"/>
  <c r="F1594" i="2" s="1"/>
  <c r="E1594" i="2" a="1"/>
  <c r="E1594" i="2" s="1"/>
  <c r="G1593" i="2"/>
  <c r="G1593" i="2" a="1"/>
  <c r="F1593" i="2"/>
  <c r="F1593" i="2" a="1"/>
  <c r="E1593" i="2"/>
  <c r="H1593" i="2" s="1"/>
  <c r="E1593" i="2" a="1"/>
  <c r="G1592" i="2" a="1"/>
  <c r="G1592" i="2" s="1"/>
  <c r="F1592" i="2" a="1"/>
  <c r="F1592" i="2" s="1"/>
  <c r="E1592" i="2" a="1"/>
  <c r="E1592" i="2" s="1"/>
  <c r="H1592" i="2" s="1"/>
  <c r="G1591" i="2"/>
  <c r="G1591" i="2" a="1"/>
  <c r="F1591" i="2"/>
  <c r="F1591" i="2" a="1"/>
  <c r="E1591" i="2"/>
  <c r="H1591" i="2" s="1"/>
  <c r="E1591" i="2" a="1"/>
  <c r="G1590" i="2" a="1"/>
  <c r="G1590" i="2" s="1"/>
  <c r="F1590" i="2" a="1"/>
  <c r="F1590" i="2" s="1"/>
  <c r="E1590" i="2" a="1"/>
  <c r="E1590" i="2" s="1"/>
  <c r="G1589" i="2"/>
  <c r="G1589" i="2" a="1"/>
  <c r="F1589" i="2"/>
  <c r="F1589" i="2" a="1"/>
  <c r="E1589" i="2"/>
  <c r="H1589" i="2" s="1"/>
  <c r="E1589" i="2" a="1"/>
  <c r="G1588" i="2" a="1"/>
  <c r="G1588" i="2" s="1"/>
  <c r="F1588" i="2" a="1"/>
  <c r="F1588" i="2" s="1"/>
  <c r="E1588" i="2" a="1"/>
  <c r="E1588" i="2" s="1"/>
  <c r="G1587" i="2"/>
  <c r="G1587" i="2" a="1"/>
  <c r="F1587" i="2"/>
  <c r="F1587" i="2" a="1"/>
  <c r="E1587" i="2"/>
  <c r="H1587" i="2" s="1"/>
  <c r="E1587" i="2" a="1"/>
  <c r="G1586" i="2" a="1"/>
  <c r="G1586" i="2" s="1"/>
  <c r="F1586" i="2" a="1"/>
  <c r="F1586" i="2" s="1"/>
  <c r="E1586" i="2" a="1"/>
  <c r="E1586" i="2" s="1"/>
  <c r="G1585" i="2"/>
  <c r="G1585" i="2" a="1"/>
  <c r="F1585" i="2"/>
  <c r="F1585" i="2" a="1"/>
  <c r="E1585" i="2"/>
  <c r="H1585" i="2" s="1"/>
  <c r="E1585" i="2" a="1"/>
  <c r="G1584" i="2" a="1"/>
  <c r="G1584" i="2" s="1"/>
  <c r="F1584" i="2" a="1"/>
  <c r="F1584" i="2" s="1"/>
  <c r="E1584" i="2" a="1"/>
  <c r="E1584" i="2" s="1"/>
  <c r="H1584" i="2" s="1"/>
  <c r="G1583" i="2"/>
  <c r="G1583" i="2" a="1"/>
  <c r="F1583" i="2"/>
  <c r="F1583" i="2" a="1"/>
  <c r="E1583" i="2"/>
  <c r="H1583" i="2" s="1"/>
  <c r="E1583" i="2" a="1"/>
  <c r="G1582" i="2" a="1"/>
  <c r="G1582" i="2" s="1"/>
  <c r="F1582" i="2" a="1"/>
  <c r="F1582" i="2" s="1"/>
  <c r="E1582" i="2" a="1"/>
  <c r="E1582" i="2" s="1"/>
  <c r="G1581" i="2"/>
  <c r="G1581" i="2" a="1"/>
  <c r="F1581" i="2"/>
  <c r="F1581" i="2" a="1"/>
  <c r="E1581" i="2"/>
  <c r="H1581" i="2" s="1"/>
  <c r="E1581" i="2" a="1"/>
  <c r="G1580" i="2" a="1"/>
  <c r="G1580" i="2" s="1"/>
  <c r="F1580" i="2" a="1"/>
  <c r="F1580" i="2" s="1"/>
  <c r="E1580" i="2" a="1"/>
  <c r="E1580" i="2" s="1"/>
  <c r="G1579" i="2"/>
  <c r="G1579" i="2" a="1"/>
  <c r="F1579" i="2"/>
  <c r="F1579" i="2" a="1"/>
  <c r="E1579" i="2"/>
  <c r="H1579" i="2" s="1"/>
  <c r="E1579" i="2" a="1"/>
  <c r="G1578" i="2" a="1"/>
  <c r="G1578" i="2" s="1"/>
  <c r="F1578" i="2" a="1"/>
  <c r="F1578" i="2" s="1"/>
  <c r="E1578" i="2" a="1"/>
  <c r="E1578" i="2" s="1"/>
  <c r="G1577" i="2"/>
  <c r="G1577" i="2" a="1"/>
  <c r="F1577" i="2"/>
  <c r="F1577" i="2" a="1"/>
  <c r="E1577" i="2"/>
  <c r="H1577" i="2" s="1"/>
  <c r="E1577" i="2" a="1"/>
  <c r="G1576" i="2" a="1"/>
  <c r="G1576" i="2" s="1"/>
  <c r="F1576" i="2" a="1"/>
  <c r="F1576" i="2" s="1"/>
  <c r="E1576" i="2" a="1"/>
  <c r="E1576" i="2" s="1"/>
  <c r="H1576" i="2" s="1"/>
  <c r="G1575" i="2"/>
  <c r="G1575" i="2" a="1"/>
  <c r="F1575" i="2"/>
  <c r="F1575" i="2" a="1"/>
  <c r="E1575" i="2"/>
  <c r="H1575" i="2" s="1"/>
  <c r="E1575" i="2" a="1"/>
  <c r="G1574" i="2" a="1"/>
  <c r="G1574" i="2" s="1"/>
  <c r="F1574" i="2" a="1"/>
  <c r="F1574" i="2" s="1"/>
  <c r="E1574" i="2" a="1"/>
  <c r="E1574" i="2" s="1"/>
  <c r="G1573" i="2"/>
  <c r="G1573" i="2" a="1"/>
  <c r="F1573" i="2"/>
  <c r="F1573" i="2" a="1"/>
  <c r="E1573" i="2"/>
  <c r="H1573" i="2" s="1"/>
  <c r="E1573" i="2" a="1"/>
  <c r="G1572" i="2" a="1"/>
  <c r="G1572" i="2" s="1"/>
  <c r="F1572" i="2" a="1"/>
  <c r="F1572" i="2" s="1"/>
  <c r="E1572" i="2" a="1"/>
  <c r="E1572" i="2" s="1"/>
  <c r="G1571" i="2"/>
  <c r="G1571" i="2" a="1"/>
  <c r="F1571" i="2"/>
  <c r="F1571" i="2" a="1"/>
  <c r="E1571" i="2"/>
  <c r="H1571" i="2" s="1"/>
  <c r="E1571" i="2" a="1"/>
  <c r="G1570" i="2" a="1"/>
  <c r="G1570" i="2" s="1"/>
  <c r="F1570" i="2" a="1"/>
  <c r="F1570" i="2" s="1"/>
  <c r="E1570" i="2" a="1"/>
  <c r="E1570" i="2" s="1"/>
  <c r="G1569" i="2"/>
  <c r="G1569" i="2" a="1"/>
  <c r="F1569" i="2"/>
  <c r="F1569" i="2" a="1"/>
  <c r="E1569" i="2"/>
  <c r="H1569" i="2" s="1"/>
  <c r="E1569" i="2" a="1"/>
  <c r="G1568" i="2" a="1"/>
  <c r="G1568" i="2" s="1"/>
  <c r="F1568" i="2" a="1"/>
  <c r="F1568" i="2" s="1"/>
  <c r="E1568" i="2" a="1"/>
  <c r="E1568" i="2" s="1"/>
  <c r="H1568" i="2" s="1"/>
  <c r="G1567" i="2"/>
  <c r="G1567" i="2" a="1"/>
  <c r="F1567" i="2"/>
  <c r="F1567" i="2" a="1"/>
  <c r="E1567" i="2"/>
  <c r="H1567" i="2" s="1"/>
  <c r="E1567" i="2" a="1"/>
  <c r="G1566" i="2" a="1"/>
  <c r="G1566" i="2" s="1"/>
  <c r="F1566" i="2" a="1"/>
  <c r="F1566" i="2" s="1"/>
  <c r="E1566" i="2" a="1"/>
  <c r="E1566" i="2" s="1"/>
  <c r="G1565" i="2"/>
  <c r="G1565" i="2" a="1"/>
  <c r="F1565" i="2"/>
  <c r="F1565" i="2" a="1"/>
  <c r="E1565" i="2"/>
  <c r="H1565" i="2" s="1"/>
  <c r="E1565" i="2" a="1"/>
  <c r="G1564" i="2" a="1"/>
  <c r="G1564" i="2" s="1"/>
  <c r="F1564" i="2" a="1"/>
  <c r="F1564" i="2" s="1"/>
  <c r="E1564" i="2" a="1"/>
  <c r="E1564" i="2" s="1"/>
  <c r="G1563" i="2"/>
  <c r="G1563" i="2" a="1"/>
  <c r="F1563" i="2"/>
  <c r="F1563" i="2" a="1"/>
  <c r="E1563" i="2"/>
  <c r="H1563" i="2" s="1"/>
  <c r="E1563" i="2" a="1"/>
  <c r="G1562" i="2" a="1"/>
  <c r="G1562" i="2" s="1"/>
  <c r="F1562" i="2" a="1"/>
  <c r="F1562" i="2" s="1"/>
  <c r="E1562" i="2" a="1"/>
  <c r="E1562" i="2" s="1"/>
  <c r="G1561" i="2"/>
  <c r="G1561" i="2" a="1"/>
  <c r="F1561" i="2"/>
  <c r="F1561" i="2" a="1"/>
  <c r="E1561" i="2"/>
  <c r="H1561" i="2" s="1"/>
  <c r="E1561" i="2" a="1"/>
  <c r="G1560" i="2" a="1"/>
  <c r="G1560" i="2" s="1"/>
  <c r="F1560" i="2" a="1"/>
  <c r="F1560" i="2" s="1"/>
  <c r="E1560" i="2" a="1"/>
  <c r="E1560" i="2" s="1"/>
  <c r="H1560" i="2" s="1"/>
  <c r="G1559" i="2"/>
  <c r="G1559" i="2" a="1"/>
  <c r="F1559" i="2"/>
  <c r="F1559" i="2" a="1"/>
  <c r="E1559" i="2"/>
  <c r="H1559" i="2" s="1"/>
  <c r="E1559" i="2" a="1"/>
  <c r="G1558" i="2" a="1"/>
  <c r="G1558" i="2" s="1"/>
  <c r="F1558" i="2" a="1"/>
  <c r="F1558" i="2" s="1"/>
  <c r="E1558" i="2" a="1"/>
  <c r="E1558" i="2" s="1"/>
  <c r="G1557" i="2"/>
  <c r="G1557" i="2" a="1"/>
  <c r="F1557" i="2"/>
  <c r="F1557" i="2" a="1"/>
  <c r="E1557" i="2"/>
  <c r="H1557" i="2" s="1"/>
  <c r="E1557" i="2" a="1"/>
  <c r="G1556" i="2" a="1"/>
  <c r="G1556" i="2" s="1"/>
  <c r="F1556" i="2" a="1"/>
  <c r="F1556" i="2" s="1"/>
  <c r="E1556" i="2" a="1"/>
  <c r="E1556" i="2" s="1"/>
  <c r="G1555" i="2"/>
  <c r="G1555" i="2" a="1"/>
  <c r="F1555" i="2"/>
  <c r="F1555" i="2" a="1"/>
  <c r="E1555" i="2"/>
  <c r="H1555" i="2" s="1"/>
  <c r="E1555" i="2" a="1"/>
  <c r="G1554" i="2" a="1"/>
  <c r="G1554" i="2" s="1"/>
  <c r="F1554" i="2" a="1"/>
  <c r="F1554" i="2" s="1"/>
  <c r="E1554" i="2" a="1"/>
  <c r="E1554" i="2" s="1"/>
  <c r="G1553" i="2"/>
  <c r="G1553" i="2" a="1"/>
  <c r="F1553" i="2"/>
  <c r="F1553" i="2" a="1"/>
  <c r="E1553" i="2"/>
  <c r="H1553" i="2" s="1"/>
  <c r="E1553" i="2" a="1"/>
  <c r="G1552" i="2" a="1"/>
  <c r="G1552" i="2" s="1"/>
  <c r="F1552" i="2" a="1"/>
  <c r="F1552" i="2" s="1"/>
  <c r="E1552" i="2" a="1"/>
  <c r="E1552" i="2" s="1"/>
  <c r="H1552" i="2" s="1"/>
  <c r="G1551" i="2"/>
  <c r="G1551" i="2" a="1"/>
  <c r="F1551" i="2"/>
  <c r="F1551" i="2" a="1"/>
  <c r="E1551" i="2"/>
  <c r="H1551" i="2" s="1"/>
  <c r="E1551" i="2" a="1"/>
  <c r="G1550" i="2" a="1"/>
  <c r="G1550" i="2" s="1"/>
  <c r="F1550" i="2" a="1"/>
  <c r="F1550" i="2" s="1"/>
  <c r="E1550" i="2" a="1"/>
  <c r="E1550" i="2" s="1"/>
  <c r="G1549" i="2"/>
  <c r="G1549" i="2" a="1"/>
  <c r="F1549" i="2"/>
  <c r="F1549" i="2" a="1"/>
  <c r="E1549" i="2"/>
  <c r="H1549" i="2" s="1"/>
  <c r="E1549" i="2" a="1"/>
  <c r="G1548" i="2" a="1"/>
  <c r="G1548" i="2" s="1"/>
  <c r="F1548" i="2" a="1"/>
  <c r="F1548" i="2" s="1"/>
  <c r="E1548" i="2" a="1"/>
  <c r="E1548" i="2" s="1"/>
  <c r="G1547" i="2"/>
  <c r="G1547" i="2" a="1"/>
  <c r="F1547" i="2"/>
  <c r="F1547" i="2" a="1"/>
  <c r="E1547" i="2"/>
  <c r="H1547" i="2" s="1"/>
  <c r="E1547" i="2" a="1"/>
  <c r="G1546" i="2" a="1"/>
  <c r="G1546" i="2" s="1"/>
  <c r="F1546" i="2" a="1"/>
  <c r="F1546" i="2" s="1"/>
  <c r="E1546" i="2" a="1"/>
  <c r="E1546" i="2" s="1"/>
  <c r="G1545" i="2"/>
  <c r="G1545" i="2" a="1"/>
  <c r="F1545" i="2"/>
  <c r="F1545" i="2" a="1"/>
  <c r="E1545" i="2"/>
  <c r="H1545" i="2" s="1"/>
  <c r="E1545" i="2" a="1"/>
  <c r="G1544" i="2" a="1"/>
  <c r="G1544" i="2" s="1"/>
  <c r="F1544" i="2" a="1"/>
  <c r="F1544" i="2" s="1"/>
  <c r="E1544" i="2" a="1"/>
  <c r="E1544" i="2" s="1"/>
  <c r="H1544" i="2" s="1"/>
  <c r="G1543" i="2"/>
  <c r="G1543" i="2" a="1"/>
  <c r="F1543" i="2"/>
  <c r="F1543" i="2" a="1"/>
  <c r="E1543" i="2"/>
  <c r="H1543" i="2" s="1"/>
  <c r="E1543" i="2" a="1"/>
  <c r="G1542" i="2" a="1"/>
  <c r="G1542" i="2" s="1"/>
  <c r="F1542" i="2" a="1"/>
  <c r="F1542" i="2" s="1"/>
  <c r="E1542" i="2" a="1"/>
  <c r="E1542" i="2" s="1"/>
  <c r="G1541" i="2"/>
  <c r="G1541" i="2" a="1"/>
  <c r="F1541" i="2"/>
  <c r="F1541" i="2" a="1"/>
  <c r="E1541" i="2"/>
  <c r="H1541" i="2" s="1"/>
  <c r="E1541" i="2" a="1"/>
  <c r="G1540" i="2" a="1"/>
  <c r="G1540" i="2" s="1"/>
  <c r="F1540" i="2" a="1"/>
  <c r="F1540" i="2" s="1"/>
  <c r="E1540" i="2" a="1"/>
  <c r="E1540" i="2" s="1"/>
  <c r="G1539" i="2"/>
  <c r="G1539" i="2" a="1"/>
  <c r="F1539" i="2"/>
  <c r="F1539" i="2" a="1"/>
  <c r="E1539" i="2"/>
  <c r="H1539" i="2" s="1"/>
  <c r="E1539" i="2" a="1"/>
  <c r="G1538" i="2" a="1"/>
  <c r="G1538" i="2" s="1"/>
  <c r="F1538" i="2" a="1"/>
  <c r="F1538" i="2" s="1"/>
  <c r="E1538" i="2" a="1"/>
  <c r="E1538" i="2" s="1"/>
  <c r="G1537" i="2"/>
  <c r="G1537" i="2" a="1"/>
  <c r="F1537" i="2"/>
  <c r="F1537" i="2" a="1"/>
  <c r="E1537" i="2"/>
  <c r="H1537" i="2" s="1"/>
  <c r="E1537" i="2" a="1"/>
  <c r="G1536" i="2" a="1"/>
  <c r="G1536" i="2" s="1"/>
  <c r="F1536" i="2" a="1"/>
  <c r="F1536" i="2" s="1"/>
  <c r="E1536" i="2" a="1"/>
  <c r="E1536" i="2" s="1"/>
  <c r="H1536" i="2" s="1"/>
  <c r="G1535" i="2"/>
  <c r="G1535" i="2" a="1"/>
  <c r="F1535" i="2"/>
  <c r="F1535" i="2" a="1"/>
  <c r="E1535" i="2"/>
  <c r="H1535" i="2" s="1"/>
  <c r="E1535" i="2" a="1"/>
  <c r="G1534" i="2" a="1"/>
  <c r="G1534" i="2" s="1"/>
  <c r="F1534" i="2" a="1"/>
  <c r="F1534" i="2" s="1"/>
  <c r="E1534" i="2" a="1"/>
  <c r="E1534" i="2" s="1"/>
  <c r="G1533" i="2"/>
  <c r="G1533" i="2" a="1"/>
  <c r="F1533" i="2"/>
  <c r="F1533" i="2" a="1"/>
  <c r="E1533" i="2"/>
  <c r="H1533" i="2" s="1"/>
  <c r="E1533" i="2" a="1"/>
  <c r="G1532" i="2" a="1"/>
  <c r="G1532" i="2" s="1"/>
  <c r="F1532" i="2" a="1"/>
  <c r="F1532" i="2" s="1"/>
  <c r="E1532" i="2" a="1"/>
  <c r="E1532" i="2" s="1"/>
  <c r="G1531" i="2"/>
  <c r="G1531" i="2" a="1"/>
  <c r="F1531" i="2"/>
  <c r="F1531" i="2" a="1"/>
  <c r="E1531" i="2"/>
  <c r="H1531" i="2" s="1"/>
  <c r="E1531" i="2" a="1"/>
  <c r="G1530" i="2" a="1"/>
  <c r="G1530" i="2" s="1"/>
  <c r="F1530" i="2" a="1"/>
  <c r="F1530" i="2" s="1"/>
  <c r="E1530" i="2" a="1"/>
  <c r="E1530" i="2" s="1"/>
  <c r="G1529" i="2"/>
  <c r="G1529" i="2" a="1"/>
  <c r="F1529" i="2"/>
  <c r="F1529" i="2" a="1"/>
  <c r="E1529" i="2"/>
  <c r="H1529" i="2" s="1"/>
  <c r="E1529" i="2" a="1"/>
  <c r="G1528" i="2" a="1"/>
  <c r="G1528" i="2" s="1"/>
  <c r="F1528" i="2" a="1"/>
  <c r="F1528" i="2" s="1"/>
  <c r="E1528" i="2" a="1"/>
  <c r="E1528" i="2" s="1"/>
  <c r="H1528" i="2" s="1"/>
  <c r="G1527" i="2"/>
  <c r="G1527" i="2" a="1"/>
  <c r="F1527" i="2"/>
  <c r="F1527" i="2" a="1"/>
  <c r="E1527" i="2"/>
  <c r="H1527" i="2" s="1"/>
  <c r="E1527" i="2" a="1"/>
  <c r="G1526" i="2" a="1"/>
  <c r="G1526" i="2" s="1"/>
  <c r="F1526" i="2" a="1"/>
  <c r="F1526" i="2" s="1"/>
  <c r="E1526" i="2" a="1"/>
  <c r="E1526" i="2" s="1"/>
  <c r="G1525" i="2"/>
  <c r="G1525" i="2" a="1"/>
  <c r="F1525" i="2"/>
  <c r="F1525" i="2" a="1"/>
  <c r="E1525" i="2"/>
  <c r="H1525" i="2" s="1"/>
  <c r="E1525" i="2" a="1"/>
  <c r="G1524" i="2" a="1"/>
  <c r="G1524" i="2" s="1"/>
  <c r="F1524" i="2" a="1"/>
  <c r="F1524" i="2" s="1"/>
  <c r="E1524" i="2" a="1"/>
  <c r="E1524" i="2" s="1"/>
  <c r="G1523" i="2"/>
  <c r="G1523" i="2" a="1"/>
  <c r="F1523" i="2"/>
  <c r="F1523" i="2" a="1"/>
  <c r="E1523" i="2"/>
  <c r="H1523" i="2" s="1"/>
  <c r="E1523" i="2" a="1"/>
  <c r="G1522" i="2" a="1"/>
  <c r="G1522" i="2" s="1"/>
  <c r="F1522" i="2" a="1"/>
  <c r="F1522" i="2" s="1"/>
  <c r="E1522" i="2" a="1"/>
  <c r="E1522" i="2" s="1"/>
  <c r="G1521" i="2"/>
  <c r="G1521" i="2" a="1"/>
  <c r="F1521" i="2"/>
  <c r="F1521" i="2" a="1"/>
  <c r="E1521" i="2"/>
  <c r="H1521" i="2" s="1"/>
  <c r="E1521" i="2" a="1"/>
  <c r="G1520" i="2" a="1"/>
  <c r="G1520" i="2" s="1"/>
  <c r="F1520" i="2" a="1"/>
  <c r="F1520" i="2" s="1"/>
  <c r="E1520" i="2" a="1"/>
  <c r="E1520" i="2" s="1"/>
  <c r="H1520" i="2" s="1"/>
  <c r="G1519" i="2"/>
  <c r="G1519" i="2" a="1"/>
  <c r="F1519" i="2"/>
  <c r="F1519" i="2" a="1"/>
  <c r="E1519" i="2"/>
  <c r="H1519" i="2" s="1"/>
  <c r="E1519" i="2" a="1"/>
  <c r="G1518" i="2" a="1"/>
  <c r="G1518" i="2" s="1"/>
  <c r="F1518" i="2" a="1"/>
  <c r="F1518" i="2" s="1"/>
  <c r="E1518" i="2" a="1"/>
  <c r="E1518" i="2" s="1"/>
  <c r="G1517" i="2"/>
  <c r="G1517" i="2" a="1"/>
  <c r="F1517" i="2"/>
  <c r="F1517" i="2" a="1"/>
  <c r="E1517" i="2"/>
  <c r="H1517" i="2" s="1"/>
  <c r="E1517" i="2" a="1"/>
  <c r="G1516" i="2" a="1"/>
  <c r="G1516" i="2" s="1"/>
  <c r="F1516" i="2" a="1"/>
  <c r="F1516" i="2" s="1"/>
  <c r="E1516" i="2" a="1"/>
  <c r="E1516" i="2" s="1"/>
  <c r="G1515" i="2"/>
  <c r="G1515" i="2" a="1"/>
  <c r="F1515" i="2"/>
  <c r="F1515" i="2" a="1"/>
  <c r="E1515" i="2"/>
  <c r="H1515" i="2" s="1"/>
  <c r="E1515" i="2" a="1"/>
  <c r="G1514" i="2" a="1"/>
  <c r="G1514" i="2" s="1"/>
  <c r="F1514" i="2" a="1"/>
  <c r="F1514" i="2" s="1"/>
  <c r="E1514" i="2" a="1"/>
  <c r="E1514" i="2" s="1"/>
  <c r="G1513" i="2"/>
  <c r="G1513" i="2" a="1"/>
  <c r="F1513" i="2"/>
  <c r="F1513" i="2" a="1"/>
  <c r="E1513" i="2"/>
  <c r="H1513" i="2" s="1"/>
  <c r="E1513" i="2" a="1"/>
  <c r="G1512" i="2" a="1"/>
  <c r="G1512" i="2" s="1"/>
  <c r="F1512" i="2" a="1"/>
  <c r="F1512" i="2" s="1"/>
  <c r="E1512" i="2" a="1"/>
  <c r="E1512" i="2" s="1"/>
  <c r="H1512" i="2" s="1"/>
  <c r="G1511" i="2"/>
  <c r="G1511" i="2" a="1"/>
  <c r="F1511" i="2"/>
  <c r="F1511" i="2" a="1"/>
  <c r="E1511" i="2"/>
  <c r="H1511" i="2" s="1"/>
  <c r="E1511" i="2" a="1"/>
  <c r="G1510" i="2" a="1"/>
  <c r="G1510" i="2" s="1"/>
  <c r="F1510" i="2" a="1"/>
  <c r="F1510" i="2" s="1"/>
  <c r="E1510" i="2" a="1"/>
  <c r="E1510" i="2" s="1"/>
  <c r="G1509" i="2"/>
  <c r="G1509" i="2" a="1"/>
  <c r="F1509" i="2"/>
  <c r="F1509" i="2" a="1"/>
  <c r="E1509" i="2"/>
  <c r="H1509" i="2" s="1"/>
  <c r="E1509" i="2" a="1"/>
  <c r="G1508" i="2" a="1"/>
  <c r="G1508" i="2" s="1"/>
  <c r="F1508" i="2" a="1"/>
  <c r="F1508" i="2" s="1"/>
  <c r="E1508" i="2" a="1"/>
  <c r="E1508" i="2" s="1"/>
  <c r="G1507" i="2"/>
  <c r="G1507" i="2" a="1"/>
  <c r="F1507" i="2"/>
  <c r="F1507" i="2" a="1"/>
  <c r="E1507" i="2"/>
  <c r="H1507" i="2" s="1"/>
  <c r="E1507" i="2" a="1"/>
  <c r="G1506" i="2" a="1"/>
  <c r="G1506" i="2" s="1"/>
  <c r="F1506" i="2" a="1"/>
  <c r="F1506" i="2" s="1"/>
  <c r="E1506" i="2" a="1"/>
  <c r="E1506" i="2" s="1"/>
  <c r="G1505" i="2"/>
  <c r="G1505" i="2" a="1"/>
  <c r="F1505" i="2"/>
  <c r="F1505" i="2" a="1"/>
  <c r="E1505" i="2"/>
  <c r="H1505" i="2" s="1"/>
  <c r="E1505" i="2" a="1"/>
  <c r="G1504" i="2" a="1"/>
  <c r="G1504" i="2" s="1"/>
  <c r="F1504" i="2" a="1"/>
  <c r="F1504" i="2" s="1"/>
  <c r="E1504" i="2" a="1"/>
  <c r="E1504" i="2" s="1"/>
  <c r="H1504" i="2" s="1"/>
  <c r="G1503" i="2"/>
  <c r="G1503" i="2" a="1"/>
  <c r="F1503" i="2"/>
  <c r="F1503" i="2" a="1"/>
  <c r="E1503" i="2"/>
  <c r="H1503" i="2" s="1"/>
  <c r="E1503" i="2" a="1"/>
  <c r="G1502" i="2" a="1"/>
  <c r="G1502" i="2" s="1"/>
  <c r="F1502" i="2" a="1"/>
  <c r="F1502" i="2" s="1"/>
  <c r="E1502" i="2" a="1"/>
  <c r="E1502" i="2" s="1"/>
  <c r="G1501" i="2"/>
  <c r="G1501" i="2" a="1"/>
  <c r="F1501" i="2"/>
  <c r="F1501" i="2" a="1"/>
  <c r="E1501" i="2"/>
  <c r="H1501" i="2" s="1"/>
  <c r="E1501" i="2" a="1"/>
  <c r="G1500" i="2" a="1"/>
  <c r="G1500" i="2" s="1"/>
  <c r="F1500" i="2" a="1"/>
  <c r="F1500" i="2" s="1"/>
  <c r="E1500" i="2" a="1"/>
  <c r="E1500" i="2" s="1"/>
  <c r="G1499" i="2"/>
  <c r="G1499" i="2" a="1"/>
  <c r="F1499" i="2"/>
  <c r="F1499" i="2" a="1"/>
  <c r="E1499" i="2"/>
  <c r="H1499" i="2" s="1"/>
  <c r="E1499" i="2" a="1"/>
  <c r="G1498" i="2" a="1"/>
  <c r="G1498" i="2" s="1"/>
  <c r="F1498" i="2" a="1"/>
  <c r="F1498" i="2" s="1"/>
  <c r="E1498" i="2" a="1"/>
  <c r="E1498" i="2" s="1"/>
  <c r="G1497" i="2"/>
  <c r="G1497" i="2" a="1"/>
  <c r="F1497" i="2"/>
  <c r="F1497" i="2" a="1"/>
  <c r="E1497" i="2"/>
  <c r="H1497" i="2" s="1"/>
  <c r="E1497" i="2" a="1"/>
  <c r="G1496" i="2" a="1"/>
  <c r="G1496" i="2" s="1"/>
  <c r="F1496" i="2" a="1"/>
  <c r="F1496" i="2" s="1"/>
  <c r="E1496" i="2" a="1"/>
  <c r="E1496" i="2" s="1"/>
  <c r="H1496" i="2" s="1"/>
  <c r="G1495" i="2"/>
  <c r="G1495" i="2" a="1"/>
  <c r="F1495" i="2"/>
  <c r="F1495" i="2" a="1"/>
  <c r="E1495" i="2"/>
  <c r="H1495" i="2" s="1"/>
  <c r="E1495" i="2" a="1"/>
  <c r="G1494" i="2" a="1"/>
  <c r="G1494" i="2" s="1"/>
  <c r="F1494" i="2" a="1"/>
  <c r="F1494" i="2" s="1"/>
  <c r="E1494" i="2" a="1"/>
  <c r="E1494" i="2" s="1"/>
  <c r="G1493" i="2"/>
  <c r="G1493" i="2" a="1"/>
  <c r="F1493" i="2"/>
  <c r="F1493" i="2" a="1"/>
  <c r="E1493" i="2"/>
  <c r="H1493" i="2" s="1"/>
  <c r="E1493" i="2" a="1"/>
  <c r="G1492" i="2" a="1"/>
  <c r="G1492" i="2" s="1"/>
  <c r="F1492" i="2" a="1"/>
  <c r="F1492" i="2" s="1"/>
  <c r="E1492" i="2" a="1"/>
  <c r="E1492" i="2" s="1"/>
  <c r="G1491" i="2"/>
  <c r="G1491" i="2" a="1"/>
  <c r="F1491" i="2"/>
  <c r="F1491" i="2" a="1"/>
  <c r="E1491" i="2"/>
  <c r="H1491" i="2" s="1"/>
  <c r="E1491" i="2" a="1"/>
  <c r="G1490" i="2" a="1"/>
  <c r="G1490" i="2" s="1"/>
  <c r="F1490" i="2" a="1"/>
  <c r="F1490" i="2" s="1"/>
  <c r="E1490" i="2" a="1"/>
  <c r="E1490" i="2" s="1"/>
  <c r="G1489" i="2"/>
  <c r="G1489" i="2" a="1"/>
  <c r="F1489" i="2"/>
  <c r="F1489" i="2" a="1"/>
  <c r="E1489" i="2"/>
  <c r="H1489" i="2" s="1"/>
  <c r="E1489" i="2" a="1"/>
  <c r="G1488" i="2" a="1"/>
  <c r="G1488" i="2" s="1"/>
  <c r="F1488" i="2" a="1"/>
  <c r="F1488" i="2" s="1"/>
  <c r="E1488" i="2" a="1"/>
  <c r="E1488" i="2" s="1"/>
  <c r="H1488" i="2" s="1"/>
  <c r="G1487" i="2"/>
  <c r="G1487" i="2" a="1"/>
  <c r="F1487" i="2"/>
  <c r="F1487" i="2" a="1"/>
  <c r="E1487" i="2"/>
  <c r="H1487" i="2" s="1"/>
  <c r="E1487" i="2" a="1"/>
  <c r="G1486" i="2" a="1"/>
  <c r="G1486" i="2" s="1"/>
  <c r="F1486" i="2" a="1"/>
  <c r="F1486" i="2" s="1"/>
  <c r="E1486" i="2" a="1"/>
  <c r="E1486" i="2" s="1"/>
  <c r="G1485" i="2"/>
  <c r="G1485" i="2" a="1"/>
  <c r="F1485" i="2"/>
  <c r="F1485" i="2" a="1"/>
  <c r="E1485" i="2"/>
  <c r="H1485" i="2" s="1"/>
  <c r="E1485" i="2" a="1"/>
  <c r="G1484" i="2" a="1"/>
  <c r="G1484" i="2" s="1"/>
  <c r="F1484" i="2" a="1"/>
  <c r="F1484" i="2" s="1"/>
  <c r="E1484" i="2" a="1"/>
  <c r="E1484" i="2" s="1"/>
  <c r="G1483" i="2"/>
  <c r="G1483" i="2" a="1"/>
  <c r="F1483" i="2"/>
  <c r="F1483" i="2" a="1"/>
  <c r="E1483" i="2"/>
  <c r="H1483" i="2" s="1"/>
  <c r="E1483" i="2" a="1"/>
  <c r="G1482" i="2" a="1"/>
  <c r="G1482" i="2" s="1"/>
  <c r="F1482" i="2" a="1"/>
  <c r="F1482" i="2" s="1"/>
  <c r="E1482" i="2" a="1"/>
  <c r="E1482" i="2" s="1"/>
  <c r="G1481" i="2"/>
  <c r="G1481" i="2" a="1"/>
  <c r="F1481" i="2"/>
  <c r="F1481" i="2" a="1"/>
  <c r="E1481" i="2"/>
  <c r="H1481" i="2" s="1"/>
  <c r="E1481" i="2" a="1"/>
  <c r="G1480" i="2" a="1"/>
  <c r="G1480" i="2" s="1"/>
  <c r="F1480" i="2" a="1"/>
  <c r="F1480" i="2" s="1"/>
  <c r="E1480" i="2" a="1"/>
  <c r="E1480" i="2" s="1"/>
  <c r="H1480" i="2" s="1"/>
  <c r="G1479" i="2"/>
  <c r="G1479" i="2" a="1"/>
  <c r="F1479" i="2"/>
  <c r="F1479" i="2" a="1"/>
  <c r="E1479" i="2"/>
  <c r="H1479" i="2" s="1"/>
  <c r="E1479" i="2" a="1"/>
  <c r="G1478" i="2" a="1"/>
  <c r="G1478" i="2" s="1"/>
  <c r="F1478" i="2" a="1"/>
  <c r="F1478" i="2" s="1"/>
  <c r="E1478" i="2" a="1"/>
  <c r="E1478" i="2" s="1"/>
  <c r="G1477" i="2"/>
  <c r="G1477" i="2" a="1"/>
  <c r="F1477" i="2"/>
  <c r="F1477" i="2" a="1"/>
  <c r="E1477" i="2"/>
  <c r="H1477" i="2" s="1"/>
  <c r="E1477" i="2" a="1"/>
  <c r="G1476" i="2" a="1"/>
  <c r="G1476" i="2" s="1"/>
  <c r="F1476" i="2" a="1"/>
  <c r="F1476" i="2" s="1"/>
  <c r="E1476" i="2" a="1"/>
  <c r="E1476" i="2" s="1"/>
  <c r="G1475" i="2"/>
  <c r="G1475" i="2" a="1"/>
  <c r="F1475" i="2"/>
  <c r="F1475" i="2" a="1"/>
  <c r="E1475" i="2"/>
  <c r="H1475" i="2" s="1"/>
  <c r="E1475" i="2" a="1"/>
  <c r="G1474" i="2" a="1"/>
  <c r="G1474" i="2" s="1"/>
  <c r="F1474" i="2" a="1"/>
  <c r="F1474" i="2" s="1"/>
  <c r="E1474" i="2" a="1"/>
  <c r="E1474" i="2" s="1"/>
  <c r="G1473" i="2"/>
  <c r="G1473" i="2" a="1"/>
  <c r="F1473" i="2"/>
  <c r="F1473" i="2" a="1"/>
  <c r="E1473" i="2"/>
  <c r="H1473" i="2" s="1"/>
  <c r="E1473" i="2" a="1"/>
  <c r="G1472" i="2" a="1"/>
  <c r="G1472" i="2" s="1"/>
  <c r="F1472" i="2" a="1"/>
  <c r="F1472" i="2" s="1"/>
  <c r="E1472" i="2" a="1"/>
  <c r="E1472" i="2" s="1"/>
  <c r="H1472" i="2" s="1"/>
  <c r="G1471" i="2"/>
  <c r="G1471" i="2" a="1"/>
  <c r="F1471" i="2"/>
  <c r="F1471" i="2" a="1"/>
  <c r="E1471" i="2"/>
  <c r="H1471" i="2" s="1"/>
  <c r="E1471" i="2" a="1"/>
  <c r="G1470" i="2" a="1"/>
  <c r="G1470" i="2" s="1"/>
  <c r="F1470" i="2" a="1"/>
  <c r="F1470" i="2" s="1"/>
  <c r="E1470" i="2" a="1"/>
  <c r="E1470" i="2" s="1"/>
  <c r="G1469" i="2"/>
  <c r="G1469" i="2" a="1"/>
  <c r="F1469" i="2"/>
  <c r="F1469" i="2" a="1"/>
  <c r="E1469" i="2"/>
  <c r="H1469" i="2" s="1"/>
  <c r="E1469" i="2" a="1"/>
  <c r="G1468" i="2" a="1"/>
  <c r="G1468" i="2" s="1"/>
  <c r="F1468" i="2" a="1"/>
  <c r="F1468" i="2" s="1"/>
  <c r="E1468" i="2" a="1"/>
  <c r="E1468" i="2" s="1"/>
  <c r="G1467" i="2"/>
  <c r="G1467" i="2" a="1"/>
  <c r="F1467" i="2"/>
  <c r="F1467" i="2" a="1"/>
  <c r="E1467" i="2"/>
  <c r="H1467" i="2" s="1"/>
  <c r="E1467" i="2" a="1"/>
  <c r="G1466" i="2" a="1"/>
  <c r="G1466" i="2" s="1"/>
  <c r="F1466" i="2" a="1"/>
  <c r="F1466" i="2" s="1"/>
  <c r="E1466" i="2" a="1"/>
  <c r="E1466" i="2" s="1"/>
  <c r="G1465" i="2"/>
  <c r="G1465" i="2" a="1"/>
  <c r="F1465" i="2"/>
  <c r="F1465" i="2" a="1"/>
  <c r="E1465" i="2"/>
  <c r="H1465" i="2" s="1"/>
  <c r="E1465" i="2" a="1"/>
  <c r="G1464" i="2" a="1"/>
  <c r="G1464" i="2" s="1"/>
  <c r="F1464" i="2" a="1"/>
  <c r="F1464" i="2" s="1"/>
  <c r="E1464" i="2" a="1"/>
  <c r="E1464" i="2" s="1"/>
  <c r="H1464" i="2" s="1"/>
  <c r="G1463" i="2"/>
  <c r="G1463" i="2" a="1"/>
  <c r="F1463" i="2"/>
  <c r="F1463" i="2" a="1"/>
  <c r="E1463" i="2"/>
  <c r="H1463" i="2" s="1"/>
  <c r="E1463" i="2" a="1"/>
  <c r="G1462" i="2" a="1"/>
  <c r="G1462" i="2" s="1"/>
  <c r="F1462" i="2" a="1"/>
  <c r="F1462" i="2" s="1"/>
  <c r="E1462" i="2" a="1"/>
  <c r="E1462" i="2" s="1"/>
  <c r="G1461" i="2"/>
  <c r="G1461" i="2" a="1"/>
  <c r="F1461" i="2"/>
  <c r="F1461" i="2" a="1"/>
  <c r="E1461" i="2"/>
  <c r="H1461" i="2" s="1"/>
  <c r="E1461" i="2" a="1"/>
  <c r="G1460" i="2" a="1"/>
  <c r="G1460" i="2" s="1"/>
  <c r="F1460" i="2" a="1"/>
  <c r="F1460" i="2" s="1"/>
  <c r="E1460" i="2" a="1"/>
  <c r="E1460" i="2" s="1"/>
  <c r="G1459" i="2"/>
  <c r="G1459" i="2" a="1"/>
  <c r="F1459" i="2"/>
  <c r="F1459" i="2" a="1"/>
  <c r="E1459" i="2"/>
  <c r="H1459" i="2" s="1"/>
  <c r="E1459" i="2" a="1"/>
  <c r="G1458" i="2" a="1"/>
  <c r="G1458" i="2" s="1"/>
  <c r="F1458" i="2" a="1"/>
  <c r="F1458" i="2" s="1"/>
  <c r="E1458" i="2" a="1"/>
  <c r="E1458" i="2" s="1"/>
  <c r="G1457" i="2"/>
  <c r="G1457" i="2" a="1"/>
  <c r="F1457" i="2"/>
  <c r="F1457" i="2" a="1"/>
  <c r="E1457" i="2"/>
  <c r="H1457" i="2" s="1"/>
  <c r="E1457" i="2" a="1"/>
  <c r="G1456" i="2" a="1"/>
  <c r="G1456" i="2" s="1"/>
  <c r="F1456" i="2" a="1"/>
  <c r="F1456" i="2" s="1"/>
  <c r="E1456" i="2" a="1"/>
  <c r="E1456" i="2" s="1"/>
  <c r="H1456" i="2" s="1"/>
  <c r="G1455" i="2"/>
  <c r="G1455" i="2" a="1"/>
  <c r="F1455" i="2"/>
  <c r="F1455" i="2" a="1"/>
  <c r="E1455" i="2"/>
  <c r="H1455" i="2" s="1"/>
  <c r="E1455" i="2" a="1"/>
  <c r="G1454" i="2" a="1"/>
  <c r="G1454" i="2" s="1"/>
  <c r="F1454" i="2" a="1"/>
  <c r="F1454" i="2" s="1"/>
  <c r="E1454" i="2" a="1"/>
  <c r="E1454" i="2" s="1"/>
  <c r="G1453" i="2"/>
  <c r="G1453" i="2" a="1"/>
  <c r="F1453" i="2"/>
  <c r="F1453" i="2" a="1"/>
  <c r="E1453" i="2"/>
  <c r="H1453" i="2" s="1"/>
  <c r="E1453" i="2" a="1"/>
  <c r="G1452" i="2" a="1"/>
  <c r="G1452" i="2" s="1"/>
  <c r="F1452" i="2" a="1"/>
  <c r="F1452" i="2" s="1"/>
  <c r="E1452" i="2" a="1"/>
  <c r="E1452" i="2" s="1"/>
  <c r="G1451" i="2"/>
  <c r="G1451" i="2" a="1"/>
  <c r="F1451" i="2"/>
  <c r="F1451" i="2" a="1"/>
  <c r="E1451" i="2"/>
  <c r="H1451" i="2" s="1"/>
  <c r="E1451" i="2" a="1"/>
  <c r="G1450" i="2" a="1"/>
  <c r="G1450" i="2" s="1"/>
  <c r="F1450" i="2" a="1"/>
  <c r="F1450" i="2" s="1"/>
  <c r="E1450" i="2" a="1"/>
  <c r="E1450" i="2" s="1"/>
  <c r="G1449" i="2"/>
  <c r="G1449" i="2" a="1"/>
  <c r="F1449" i="2"/>
  <c r="F1449" i="2" a="1"/>
  <c r="E1449" i="2"/>
  <c r="H1449" i="2" s="1"/>
  <c r="E1449" i="2" a="1"/>
  <c r="G1448" i="2" a="1"/>
  <c r="G1448" i="2" s="1"/>
  <c r="F1448" i="2" a="1"/>
  <c r="F1448" i="2" s="1"/>
  <c r="E1448" i="2" a="1"/>
  <c r="E1448" i="2" s="1"/>
  <c r="H1448" i="2" s="1"/>
  <c r="G1447" i="2"/>
  <c r="G1447" i="2" a="1"/>
  <c r="F1447" i="2"/>
  <c r="F1447" i="2" a="1"/>
  <c r="E1447" i="2"/>
  <c r="H1447" i="2" s="1"/>
  <c r="E1447" i="2" a="1"/>
  <c r="G1446" i="2" a="1"/>
  <c r="G1446" i="2" s="1"/>
  <c r="F1446" i="2" a="1"/>
  <c r="F1446" i="2" s="1"/>
  <c r="E1446" i="2" a="1"/>
  <c r="E1446" i="2" s="1"/>
  <c r="G1445" i="2"/>
  <c r="G1445" i="2" a="1"/>
  <c r="F1445" i="2"/>
  <c r="F1445" i="2" a="1"/>
  <c r="E1445" i="2"/>
  <c r="H1445" i="2" s="1"/>
  <c r="E1445" i="2" a="1"/>
  <c r="G1444" i="2" a="1"/>
  <c r="G1444" i="2" s="1"/>
  <c r="F1444" i="2" a="1"/>
  <c r="F1444" i="2" s="1"/>
  <c r="E1444" i="2" a="1"/>
  <c r="E1444" i="2" s="1"/>
  <c r="G1443" i="2"/>
  <c r="G1443" i="2" a="1"/>
  <c r="F1443" i="2"/>
  <c r="F1443" i="2" a="1"/>
  <c r="E1443" i="2"/>
  <c r="H1443" i="2" s="1"/>
  <c r="E1443" i="2" a="1"/>
  <c r="G1442" i="2" a="1"/>
  <c r="G1442" i="2" s="1"/>
  <c r="F1442" i="2" a="1"/>
  <c r="F1442" i="2" s="1"/>
  <c r="E1442" i="2" a="1"/>
  <c r="E1442" i="2" s="1"/>
  <c r="G1441" i="2"/>
  <c r="G1441" i="2" a="1"/>
  <c r="F1441" i="2"/>
  <c r="F1441" i="2" a="1"/>
  <c r="E1441" i="2"/>
  <c r="H1441" i="2" s="1"/>
  <c r="E1441" i="2" a="1"/>
  <c r="G1440" i="2" a="1"/>
  <c r="G1440" i="2" s="1"/>
  <c r="F1440" i="2" a="1"/>
  <c r="F1440" i="2" s="1"/>
  <c r="E1440" i="2" a="1"/>
  <c r="E1440" i="2" s="1"/>
  <c r="H1440" i="2" s="1"/>
  <c r="G1439" i="2"/>
  <c r="G1439" i="2" a="1"/>
  <c r="F1439" i="2"/>
  <c r="F1439" i="2" a="1"/>
  <c r="E1439" i="2"/>
  <c r="H1439" i="2" s="1"/>
  <c r="E1439" i="2" a="1"/>
  <c r="G1438" i="2" a="1"/>
  <c r="G1438" i="2" s="1"/>
  <c r="F1438" i="2" a="1"/>
  <c r="F1438" i="2" s="1"/>
  <c r="E1438" i="2" a="1"/>
  <c r="E1438" i="2" s="1"/>
  <c r="G1437" i="2"/>
  <c r="G1437" i="2" a="1"/>
  <c r="F1437" i="2"/>
  <c r="F1437" i="2" a="1"/>
  <c r="E1437" i="2"/>
  <c r="H1437" i="2" s="1"/>
  <c r="E1437" i="2" a="1"/>
  <c r="G1436" i="2" a="1"/>
  <c r="G1436" i="2" s="1"/>
  <c r="F1436" i="2" a="1"/>
  <c r="F1436" i="2" s="1"/>
  <c r="E1436" i="2" a="1"/>
  <c r="E1436" i="2" s="1"/>
  <c r="G1435" i="2"/>
  <c r="G1435" i="2" a="1"/>
  <c r="F1435" i="2"/>
  <c r="F1435" i="2" a="1"/>
  <c r="E1435" i="2"/>
  <c r="H1435" i="2" s="1"/>
  <c r="E1435" i="2" a="1"/>
  <c r="G1434" i="2" a="1"/>
  <c r="G1434" i="2" s="1"/>
  <c r="F1434" i="2" a="1"/>
  <c r="F1434" i="2" s="1"/>
  <c r="E1434" i="2" a="1"/>
  <c r="E1434" i="2" s="1"/>
  <c r="G1433" i="2"/>
  <c r="G1433" i="2" a="1"/>
  <c r="F1433" i="2"/>
  <c r="F1433" i="2" a="1"/>
  <c r="E1433" i="2"/>
  <c r="H1433" i="2" s="1"/>
  <c r="E1433" i="2" a="1"/>
  <c r="G1432" i="2" a="1"/>
  <c r="G1432" i="2" s="1"/>
  <c r="F1432" i="2" a="1"/>
  <c r="F1432" i="2" s="1"/>
  <c r="E1432" i="2" a="1"/>
  <c r="E1432" i="2" s="1"/>
  <c r="H1432" i="2" s="1"/>
  <c r="G1431" i="2"/>
  <c r="G1431" i="2" a="1"/>
  <c r="F1431" i="2"/>
  <c r="F1431" i="2" a="1"/>
  <c r="E1431" i="2"/>
  <c r="H1431" i="2" s="1"/>
  <c r="E1431" i="2" a="1"/>
  <c r="G1430" i="2" a="1"/>
  <c r="G1430" i="2" s="1"/>
  <c r="F1430" i="2" a="1"/>
  <c r="F1430" i="2" s="1"/>
  <c r="E1430" i="2" a="1"/>
  <c r="E1430" i="2" s="1"/>
  <c r="G1429" i="2"/>
  <c r="G1429" i="2" a="1"/>
  <c r="F1429" i="2"/>
  <c r="F1429" i="2" a="1"/>
  <c r="E1429" i="2"/>
  <c r="H1429" i="2" s="1"/>
  <c r="E1429" i="2" a="1"/>
  <c r="G1428" i="2" a="1"/>
  <c r="G1428" i="2" s="1"/>
  <c r="F1428" i="2" a="1"/>
  <c r="F1428" i="2" s="1"/>
  <c r="E1428" i="2" a="1"/>
  <c r="E1428" i="2" s="1"/>
  <c r="G1427" i="2"/>
  <c r="G1427" i="2" a="1"/>
  <c r="F1427" i="2"/>
  <c r="F1427" i="2" a="1"/>
  <c r="E1427" i="2"/>
  <c r="H1427" i="2" s="1"/>
  <c r="E1427" i="2" a="1"/>
  <c r="G1426" i="2" a="1"/>
  <c r="G1426" i="2" s="1"/>
  <c r="F1426" i="2" a="1"/>
  <c r="F1426" i="2" s="1"/>
  <c r="E1426" i="2" a="1"/>
  <c r="E1426" i="2" s="1"/>
  <c r="G1425" i="2"/>
  <c r="G1425" i="2" a="1"/>
  <c r="F1425" i="2"/>
  <c r="F1425" i="2" a="1"/>
  <c r="E1425" i="2"/>
  <c r="H1425" i="2" s="1"/>
  <c r="E1425" i="2" a="1"/>
  <c r="G1424" i="2" a="1"/>
  <c r="G1424" i="2" s="1"/>
  <c r="F1424" i="2" a="1"/>
  <c r="F1424" i="2" s="1"/>
  <c r="E1424" i="2" a="1"/>
  <c r="E1424" i="2" s="1"/>
  <c r="H1424" i="2" s="1"/>
  <c r="G1423" i="2"/>
  <c r="G1423" i="2" a="1"/>
  <c r="F1423" i="2"/>
  <c r="F1423" i="2" a="1"/>
  <c r="E1423" i="2"/>
  <c r="H1423" i="2" s="1"/>
  <c r="E1423" i="2" a="1"/>
  <c r="G1422" i="2" a="1"/>
  <c r="G1422" i="2" s="1"/>
  <c r="F1422" i="2" a="1"/>
  <c r="F1422" i="2" s="1"/>
  <c r="E1422" i="2" a="1"/>
  <c r="E1422" i="2" s="1"/>
  <c r="G1421" i="2"/>
  <c r="G1421" i="2" a="1"/>
  <c r="F1421" i="2"/>
  <c r="F1421" i="2" a="1"/>
  <c r="E1421" i="2"/>
  <c r="H1421" i="2" s="1"/>
  <c r="E1421" i="2" a="1"/>
  <c r="G1420" i="2" a="1"/>
  <c r="G1420" i="2" s="1"/>
  <c r="F1420" i="2" a="1"/>
  <c r="F1420" i="2" s="1"/>
  <c r="E1420" i="2" a="1"/>
  <c r="E1420" i="2" s="1"/>
  <c r="G1419" i="2"/>
  <c r="G1419" i="2" a="1"/>
  <c r="F1419" i="2"/>
  <c r="F1419" i="2" a="1"/>
  <c r="E1419" i="2"/>
  <c r="H1419" i="2" s="1"/>
  <c r="E1419" i="2" a="1"/>
  <c r="G1418" i="2" a="1"/>
  <c r="G1418" i="2" s="1"/>
  <c r="F1418" i="2" a="1"/>
  <c r="F1418" i="2" s="1"/>
  <c r="E1418" i="2" a="1"/>
  <c r="E1418" i="2" s="1"/>
  <c r="G1417" i="2"/>
  <c r="G1417" i="2" a="1"/>
  <c r="F1417" i="2"/>
  <c r="F1417" i="2" a="1"/>
  <c r="E1417" i="2"/>
  <c r="H1417" i="2" s="1"/>
  <c r="E1417" i="2" a="1"/>
  <c r="G1416" i="2" a="1"/>
  <c r="G1416" i="2" s="1"/>
  <c r="F1416" i="2" a="1"/>
  <c r="F1416" i="2" s="1"/>
  <c r="E1416" i="2" a="1"/>
  <c r="E1416" i="2" s="1"/>
  <c r="H1416" i="2" s="1"/>
  <c r="G1415" i="2"/>
  <c r="G1415" i="2" a="1"/>
  <c r="F1415" i="2"/>
  <c r="F1415" i="2" a="1"/>
  <c r="E1415" i="2"/>
  <c r="H1415" i="2" s="1"/>
  <c r="E1415" i="2" a="1"/>
  <c r="G1414" i="2" a="1"/>
  <c r="G1414" i="2" s="1"/>
  <c r="F1414" i="2" a="1"/>
  <c r="F1414" i="2" s="1"/>
  <c r="E1414" i="2" a="1"/>
  <c r="E1414" i="2" s="1"/>
  <c r="G1413" i="2"/>
  <c r="G1413" i="2" a="1"/>
  <c r="F1413" i="2"/>
  <c r="F1413" i="2" a="1"/>
  <c r="E1413" i="2"/>
  <c r="H1413" i="2" s="1"/>
  <c r="E1413" i="2" a="1"/>
  <c r="G1412" i="2" a="1"/>
  <c r="G1412" i="2" s="1"/>
  <c r="F1412" i="2" a="1"/>
  <c r="F1412" i="2" s="1"/>
  <c r="E1412" i="2" a="1"/>
  <c r="E1412" i="2" s="1"/>
  <c r="G1411" i="2"/>
  <c r="G1411" i="2" a="1"/>
  <c r="F1411" i="2"/>
  <c r="F1411" i="2" a="1"/>
  <c r="E1411" i="2"/>
  <c r="H1411" i="2" s="1"/>
  <c r="E1411" i="2" a="1"/>
  <c r="G1410" i="2" a="1"/>
  <c r="G1410" i="2" s="1"/>
  <c r="F1410" i="2" a="1"/>
  <c r="F1410" i="2" s="1"/>
  <c r="E1410" i="2" a="1"/>
  <c r="E1410" i="2" s="1"/>
  <c r="G1409" i="2"/>
  <c r="G1409" i="2" a="1"/>
  <c r="F1409" i="2"/>
  <c r="F1409" i="2" a="1"/>
  <c r="E1409" i="2"/>
  <c r="H1409" i="2" s="1"/>
  <c r="E1409" i="2" a="1"/>
  <c r="G1408" i="2" a="1"/>
  <c r="G1408" i="2" s="1"/>
  <c r="F1408" i="2" a="1"/>
  <c r="F1408" i="2" s="1"/>
  <c r="E1408" i="2" a="1"/>
  <c r="E1408" i="2" s="1"/>
  <c r="H1408" i="2" s="1"/>
  <c r="G1407" i="2"/>
  <c r="G1407" i="2" a="1"/>
  <c r="F1407" i="2"/>
  <c r="F1407" i="2" a="1"/>
  <c r="E1407" i="2"/>
  <c r="H1407" i="2" s="1"/>
  <c r="E1407" i="2" a="1"/>
  <c r="G1406" i="2" a="1"/>
  <c r="G1406" i="2" s="1"/>
  <c r="F1406" i="2" a="1"/>
  <c r="F1406" i="2" s="1"/>
  <c r="E1406" i="2" a="1"/>
  <c r="E1406" i="2" s="1"/>
  <c r="G1405" i="2"/>
  <c r="G1405" i="2" a="1"/>
  <c r="F1405" i="2"/>
  <c r="F1405" i="2" a="1"/>
  <c r="E1405" i="2"/>
  <c r="H1405" i="2" s="1"/>
  <c r="E1405" i="2" a="1"/>
  <c r="G1404" i="2" a="1"/>
  <c r="G1404" i="2" s="1"/>
  <c r="F1404" i="2" a="1"/>
  <c r="F1404" i="2" s="1"/>
  <c r="E1404" i="2" a="1"/>
  <c r="E1404" i="2" s="1"/>
  <c r="G1403" i="2"/>
  <c r="G1403" i="2" a="1"/>
  <c r="F1403" i="2"/>
  <c r="F1403" i="2" a="1"/>
  <c r="E1403" i="2"/>
  <c r="H1403" i="2" s="1"/>
  <c r="E1403" i="2" a="1"/>
  <c r="G1402" i="2" a="1"/>
  <c r="G1402" i="2" s="1"/>
  <c r="F1402" i="2" a="1"/>
  <c r="F1402" i="2" s="1"/>
  <c r="E1402" i="2" a="1"/>
  <c r="E1402" i="2" s="1"/>
  <c r="G1401" i="2"/>
  <c r="G1401" i="2" a="1"/>
  <c r="F1401" i="2"/>
  <c r="F1401" i="2" a="1"/>
  <c r="E1401" i="2"/>
  <c r="H1401" i="2" s="1"/>
  <c r="E1401" i="2" a="1"/>
  <c r="G1400" i="2" a="1"/>
  <c r="G1400" i="2" s="1"/>
  <c r="F1400" i="2" a="1"/>
  <c r="F1400" i="2" s="1"/>
  <c r="E1400" i="2" a="1"/>
  <c r="E1400" i="2" s="1"/>
  <c r="H1400" i="2" s="1"/>
  <c r="G1399" i="2"/>
  <c r="G1399" i="2" a="1"/>
  <c r="F1399" i="2"/>
  <c r="F1399" i="2" a="1"/>
  <c r="E1399" i="2"/>
  <c r="H1399" i="2" s="1"/>
  <c r="E1399" i="2" a="1"/>
  <c r="G1398" i="2" a="1"/>
  <c r="G1398" i="2" s="1"/>
  <c r="F1398" i="2" a="1"/>
  <c r="F1398" i="2" s="1"/>
  <c r="E1398" i="2" a="1"/>
  <c r="E1398" i="2" s="1"/>
  <c r="G1397" i="2"/>
  <c r="G1397" i="2" a="1"/>
  <c r="F1397" i="2"/>
  <c r="F1397" i="2" a="1"/>
  <c r="E1397" i="2"/>
  <c r="H1397" i="2" s="1"/>
  <c r="E1397" i="2" a="1"/>
  <c r="G1396" i="2" a="1"/>
  <c r="G1396" i="2" s="1"/>
  <c r="F1396" i="2" a="1"/>
  <c r="F1396" i="2" s="1"/>
  <c r="E1396" i="2" a="1"/>
  <c r="E1396" i="2" s="1"/>
  <c r="G1395" i="2"/>
  <c r="G1395" i="2" a="1"/>
  <c r="F1395" i="2"/>
  <c r="F1395" i="2" a="1"/>
  <c r="E1395" i="2"/>
  <c r="H1395" i="2" s="1"/>
  <c r="E1395" i="2" a="1"/>
  <c r="G1394" i="2" a="1"/>
  <c r="G1394" i="2" s="1"/>
  <c r="F1394" i="2" a="1"/>
  <c r="F1394" i="2" s="1"/>
  <c r="E1394" i="2" a="1"/>
  <c r="E1394" i="2" s="1"/>
  <c r="G1393" i="2"/>
  <c r="G1393" i="2" a="1"/>
  <c r="F1393" i="2"/>
  <c r="F1393" i="2" a="1"/>
  <c r="E1393" i="2"/>
  <c r="H1393" i="2" s="1"/>
  <c r="E1393" i="2" a="1"/>
  <c r="G1392" i="2" a="1"/>
  <c r="G1392" i="2" s="1"/>
  <c r="F1392" i="2" a="1"/>
  <c r="F1392" i="2" s="1"/>
  <c r="E1392" i="2" a="1"/>
  <c r="E1392" i="2" s="1"/>
  <c r="H1392" i="2" s="1"/>
  <c r="G1391" i="2"/>
  <c r="G1391" i="2" a="1"/>
  <c r="F1391" i="2"/>
  <c r="F1391" i="2" a="1"/>
  <c r="E1391" i="2"/>
  <c r="H1391" i="2" s="1"/>
  <c r="E1391" i="2" a="1"/>
  <c r="G1390" i="2" a="1"/>
  <c r="G1390" i="2" s="1"/>
  <c r="F1390" i="2" a="1"/>
  <c r="F1390" i="2" s="1"/>
  <c r="E1390" i="2" a="1"/>
  <c r="E1390" i="2" s="1"/>
  <c r="G1389" i="2"/>
  <c r="G1389" i="2" a="1"/>
  <c r="F1389" i="2"/>
  <c r="F1389" i="2" a="1"/>
  <c r="E1389" i="2"/>
  <c r="H1389" i="2" s="1"/>
  <c r="E1389" i="2" a="1"/>
  <c r="G1388" i="2" a="1"/>
  <c r="G1388" i="2" s="1"/>
  <c r="F1388" i="2" a="1"/>
  <c r="F1388" i="2" s="1"/>
  <c r="E1388" i="2" a="1"/>
  <c r="E1388" i="2" s="1"/>
  <c r="G1387" i="2"/>
  <c r="G1387" i="2" a="1"/>
  <c r="F1387" i="2"/>
  <c r="F1387" i="2" a="1"/>
  <c r="E1387" i="2"/>
  <c r="H1387" i="2" s="1"/>
  <c r="E1387" i="2" a="1"/>
  <c r="G1386" i="2" a="1"/>
  <c r="G1386" i="2" s="1"/>
  <c r="F1386" i="2" a="1"/>
  <c r="F1386" i="2" s="1"/>
  <c r="E1386" i="2" a="1"/>
  <c r="E1386" i="2" s="1"/>
  <c r="G1385" i="2"/>
  <c r="G1385" i="2" a="1"/>
  <c r="F1385" i="2"/>
  <c r="F1385" i="2" a="1"/>
  <c r="E1385" i="2"/>
  <c r="H1385" i="2" s="1"/>
  <c r="E1385" i="2" a="1"/>
  <c r="G1384" i="2" a="1"/>
  <c r="G1384" i="2" s="1"/>
  <c r="F1384" i="2" a="1"/>
  <c r="F1384" i="2" s="1"/>
  <c r="E1384" i="2" a="1"/>
  <c r="E1384" i="2" s="1"/>
  <c r="H1384" i="2" s="1"/>
  <c r="G1383" i="2"/>
  <c r="G1383" i="2" a="1"/>
  <c r="F1383" i="2"/>
  <c r="F1383" i="2" a="1"/>
  <c r="E1383" i="2"/>
  <c r="H1383" i="2" s="1"/>
  <c r="E1383" i="2" a="1"/>
  <c r="G1382" i="2" a="1"/>
  <c r="G1382" i="2" s="1"/>
  <c r="F1382" i="2" a="1"/>
  <c r="F1382" i="2" s="1"/>
  <c r="E1382" i="2" a="1"/>
  <c r="E1382" i="2" s="1"/>
  <c r="G1381" i="2"/>
  <c r="G1381" i="2" a="1"/>
  <c r="F1381" i="2"/>
  <c r="F1381" i="2" a="1"/>
  <c r="E1381" i="2"/>
  <c r="H1381" i="2" s="1"/>
  <c r="E1381" i="2" a="1"/>
  <c r="G1380" i="2" a="1"/>
  <c r="G1380" i="2" s="1"/>
  <c r="F1380" i="2" a="1"/>
  <c r="F1380" i="2" s="1"/>
  <c r="E1380" i="2" a="1"/>
  <c r="E1380" i="2" s="1"/>
  <c r="G1379" i="2"/>
  <c r="G1379" i="2" a="1"/>
  <c r="F1379" i="2"/>
  <c r="F1379" i="2" a="1"/>
  <c r="E1379" i="2"/>
  <c r="H1379" i="2" s="1"/>
  <c r="E1379" i="2" a="1"/>
  <c r="G1378" i="2" a="1"/>
  <c r="G1378" i="2" s="1"/>
  <c r="F1378" i="2" a="1"/>
  <c r="F1378" i="2" s="1"/>
  <c r="E1378" i="2" a="1"/>
  <c r="E1378" i="2" s="1"/>
  <c r="G1377" i="2"/>
  <c r="G1377" i="2" a="1"/>
  <c r="F1377" i="2"/>
  <c r="F1377" i="2" a="1"/>
  <c r="E1377" i="2"/>
  <c r="H1377" i="2" s="1"/>
  <c r="E1377" i="2" a="1"/>
  <c r="G1376" i="2" a="1"/>
  <c r="G1376" i="2" s="1"/>
  <c r="F1376" i="2" a="1"/>
  <c r="F1376" i="2" s="1"/>
  <c r="E1376" i="2" a="1"/>
  <c r="E1376" i="2" s="1"/>
  <c r="H1376" i="2" s="1"/>
  <c r="G1375" i="2"/>
  <c r="G1375" i="2" a="1"/>
  <c r="F1375" i="2"/>
  <c r="F1375" i="2" a="1"/>
  <c r="E1375" i="2"/>
  <c r="H1375" i="2" s="1"/>
  <c r="E1375" i="2" a="1"/>
  <c r="G1374" i="2" a="1"/>
  <c r="G1374" i="2" s="1"/>
  <c r="F1374" i="2" a="1"/>
  <c r="F1374" i="2" s="1"/>
  <c r="E1374" i="2" a="1"/>
  <c r="E1374" i="2" s="1"/>
  <c r="G1373" i="2"/>
  <c r="G1373" i="2" a="1"/>
  <c r="F1373" i="2"/>
  <c r="F1373" i="2" a="1"/>
  <c r="E1373" i="2"/>
  <c r="H1373" i="2" s="1"/>
  <c r="E1373" i="2" a="1"/>
  <c r="G1372" i="2" a="1"/>
  <c r="G1372" i="2" s="1"/>
  <c r="F1372" i="2" a="1"/>
  <c r="F1372" i="2" s="1"/>
  <c r="E1372" i="2" a="1"/>
  <c r="E1372" i="2" s="1"/>
  <c r="G1371" i="2"/>
  <c r="G1371" i="2" a="1"/>
  <c r="F1371" i="2"/>
  <c r="F1371" i="2" a="1"/>
  <c r="E1371" i="2"/>
  <c r="H1371" i="2" s="1"/>
  <c r="E1371" i="2" a="1"/>
  <c r="G1370" i="2" a="1"/>
  <c r="G1370" i="2" s="1"/>
  <c r="F1370" i="2" a="1"/>
  <c r="F1370" i="2" s="1"/>
  <c r="E1370" i="2" a="1"/>
  <c r="E1370" i="2" s="1"/>
  <c r="G1369" i="2"/>
  <c r="G1369" i="2" a="1"/>
  <c r="F1369" i="2"/>
  <c r="F1369" i="2" a="1"/>
  <c r="E1369" i="2"/>
  <c r="H1369" i="2" s="1"/>
  <c r="E1369" i="2" a="1"/>
  <c r="G1368" i="2" a="1"/>
  <c r="G1368" i="2" s="1"/>
  <c r="F1368" i="2" a="1"/>
  <c r="F1368" i="2" s="1"/>
  <c r="E1368" i="2" a="1"/>
  <c r="E1368" i="2" s="1"/>
  <c r="H1368" i="2" s="1"/>
  <c r="G1367" i="2"/>
  <c r="G1367" i="2" a="1"/>
  <c r="F1367" i="2"/>
  <c r="F1367" i="2" a="1"/>
  <c r="E1367" i="2"/>
  <c r="H1367" i="2" s="1"/>
  <c r="E1367" i="2" a="1"/>
  <c r="G1366" i="2" a="1"/>
  <c r="G1366" i="2" s="1"/>
  <c r="F1366" i="2" a="1"/>
  <c r="F1366" i="2" s="1"/>
  <c r="E1366" i="2" a="1"/>
  <c r="E1366" i="2" s="1"/>
  <c r="G1365" i="2"/>
  <c r="G1365" i="2" a="1"/>
  <c r="F1365" i="2"/>
  <c r="F1365" i="2" a="1"/>
  <c r="E1365" i="2"/>
  <c r="H1365" i="2" s="1"/>
  <c r="E1365" i="2" a="1"/>
  <c r="G1364" i="2" a="1"/>
  <c r="G1364" i="2" s="1"/>
  <c r="F1364" i="2" a="1"/>
  <c r="F1364" i="2" s="1"/>
  <c r="E1364" i="2" a="1"/>
  <c r="E1364" i="2" s="1"/>
  <c r="G1363" i="2"/>
  <c r="G1363" i="2" a="1"/>
  <c r="F1363" i="2"/>
  <c r="F1363" i="2" a="1"/>
  <c r="E1363" i="2"/>
  <c r="H1363" i="2" s="1"/>
  <c r="E1363" i="2" a="1"/>
  <c r="G1362" i="2" a="1"/>
  <c r="G1362" i="2" s="1"/>
  <c r="F1362" i="2" a="1"/>
  <c r="F1362" i="2" s="1"/>
  <c r="E1362" i="2" a="1"/>
  <c r="E1362" i="2" s="1"/>
  <c r="G1361" i="2"/>
  <c r="G1361" i="2" a="1"/>
  <c r="F1361" i="2"/>
  <c r="F1361" i="2" a="1"/>
  <c r="E1361" i="2"/>
  <c r="H1361" i="2" s="1"/>
  <c r="E1361" i="2" a="1"/>
  <c r="G1360" i="2" a="1"/>
  <c r="G1360" i="2" s="1"/>
  <c r="F1360" i="2" a="1"/>
  <c r="F1360" i="2" s="1"/>
  <c r="E1360" i="2" a="1"/>
  <c r="E1360" i="2" s="1"/>
  <c r="H1360" i="2" s="1"/>
  <c r="G1359" i="2"/>
  <c r="G1359" i="2" a="1"/>
  <c r="F1359" i="2"/>
  <c r="F1359" i="2" a="1"/>
  <c r="E1359" i="2"/>
  <c r="H1359" i="2" s="1"/>
  <c r="E1359" i="2" a="1"/>
  <c r="G1358" i="2" a="1"/>
  <c r="G1358" i="2" s="1"/>
  <c r="F1358" i="2" a="1"/>
  <c r="F1358" i="2" s="1"/>
  <c r="E1358" i="2" a="1"/>
  <c r="E1358" i="2" s="1"/>
  <c r="G1357" i="2"/>
  <c r="G1357" i="2" a="1"/>
  <c r="F1357" i="2"/>
  <c r="F1357" i="2" a="1"/>
  <c r="E1357" i="2"/>
  <c r="H1357" i="2" s="1"/>
  <c r="E1357" i="2" a="1"/>
  <c r="G1356" i="2" a="1"/>
  <c r="G1356" i="2" s="1"/>
  <c r="F1356" i="2" a="1"/>
  <c r="F1356" i="2" s="1"/>
  <c r="E1356" i="2" a="1"/>
  <c r="E1356" i="2" s="1"/>
  <c r="G1355" i="2"/>
  <c r="G1355" i="2" a="1"/>
  <c r="F1355" i="2"/>
  <c r="F1355" i="2" a="1"/>
  <c r="E1355" i="2"/>
  <c r="H1355" i="2" s="1"/>
  <c r="E1355" i="2" a="1"/>
  <c r="G1354" i="2" a="1"/>
  <c r="G1354" i="2" s="1"/>
  <c r="F1354" i="2" a="1"/>
  <c r="F1354" i="2" s="1"/>
  <c r="E1354" i="2" a="1"/>
  <c r="E1354" i="2" s="1"/>
  <c r="G1353" i="2"/>
  <c r="G1353" i="2" a="1"/>
  <c r="F1353" i="2"/>
  <c r="F1353" i="2" a="1"/>
  <c r="E1353" i="2"/>
  <c r="H1353" i="2" s="1"/>
  <c r="E1353" i="2" a="1"/>
  <c r="G1352" i="2" a="1"/>
  <c r="G1352" i="2" s="1"/>
  <c r="F1352" i="2" a="1"/>
  <c r="F1352" i="2" s="1"/>
  <c r="E1352" i="2" a="1"/>
  <c r="E1352" i="2" s="1"/>
  <c r="H1352" i="2" s="1"/>
  <c r="G1351" i="2"/>
  <c r="G1351" i="2" a="1"/>
  <c r="F1351" i="2"/>
  <c r="F1351" i="2" a="1"/>
  <c r="E1351" i="2"/>
  <c r="H1351" i="2" s="1"/>
  <c r="E1351" i="2" a="1"/>
  <c r="G1350" i="2" a="1"/>
  <c r="G1350" i="2" s="1"/>
  <c r="F1350" i="2" a="1"/>
  <c r="F1350" i="2" s="1"/>
  <c r="E1350" i="2" a="1"/>
  <c r="E1350" i="2" s="1"/>
  <c r="G1349" i="2"/>
  <c r="G1349" i="2" a="1"/>
  <c r="F1349" i="2"/>
  <c r="F1349" i="2" a="1"/>
  <c r="E1349" i="2"/>
  <c r="H1349" i="2" s="1"/>
  <c r="E1349" i="2" a="1"/>
  <c r="G1348" i="2" a="1"/>
  <c r="G1348" i="2" s="1"/>
  <c r="F1348" i="2" a="1"/>
  <c r="F1348" i="2" s="1"/>
  <c r="E1348" i="2" a="1"/>
  <c r="E1348" i="2" s="1"/>
  <c r="G1347" i="2"/>
  <c r="G1347" i="2" a="1"/>
  <c r="F1347" i="2"/>
  <c r="F1347" i="2" a="1"/>
  <c r="E1347" i="2"/>
  <c r="H1347" i="2" s="1"/>
  <c r="E1347" i="2" a="1"/>
  <c r="G1346" i="2" a="1"/>
  <c r="G1346" i="2" s="1"/>
  <c r="F1346" i="2" a="1"/>
  <c r="F1346" i="2" s="1"/>
  <c r="E1346" i="2" a="1"/>
  <c r="E1346" i="2" s="1"/>
  <c r="G1345" i="2"/>
  <c r="G1345" i="2" a="1"/>
  <c r="F1345" i="2"/>
  <c r="F1345" i="2" a="1"/>
  <c r="E1345" i="2"/>
  <c r="H1345" i="2" s="1"/>
  <c r="E1345" i="2" a="1"/>
  <c r="G1344" i="2" a="1"/>
  <c r="G1344" i="2" s="1"/>
  <c r="F1344" i="2" a="1"/>
  <c r="F1344" i="2" s="1"/>
  <c r="E1344" i="2" a="1"/>
  <c r="E1344" i="2" s="1"/>
  <c r="H1344" i="2" s="1"/>
  <c r="G1343" i="2"/>
  <c r="G1343" i="2" a="1"/>
  <c r="F1343" i="2"/>
  <c r="F1343" i="2" a="1"/>
  <c r="E1343" i="2"/>
  <c r="H1343" i="2" s="1"/>
  <c r="E1343" i="2" a="1"/>
  <c r="G1342" i="2" a="1"/>
  <c r="G1342" i="2" s="1"/>
  <c r="F1342" i="2" a="1"/>
  <c r="F1342" i="2" s="1"/>
  <c r="E1342" i="2" a="1"/>
  <c r="E1342" i="2" s="1"/>
  <c r="G1341" i="2"/>
  <c r="G1341" i="2" a="1"/>
  <c r="F1341" i="2"/>
  <c r="F1341" i="2" a="1"/>
  <c r="E1341" i="2"/>
  <c r="H1341" i="2" s="1"/>
  <c r="E1341" i="2" a="1"/>
  <c r="G1340" i="2" a="1"/>
  <c r="G1340" i="2" s="1"/>
  <c r="F1340" i="2" a="1"/>
  <c r="F1340" i="2" s="1"/>
  <c r="E1340" i="2" a="1"/>
  <c r="E1340" i="2" s="1"/>
  <c r="G1339" i="2"/>
  <c r="G1339" i="2" a="1"/>
  <c r="F1339" i="2"/>
  <c r="F1339" i="2" a="1"/>
  <c r="E1339" i="2"/>
  <c r="H1339" i="2" s="1"/>
  <c r="E1339" i="2" a="1"/>
  <c r="G1338" i="2" a="1"/>
  <c r="G1338" i="2" s="1"/>
  <c r="F1338" i="2" a="1"/>
  <c r="F1338" i="2" s="1"/>
  <c r="E1338" i="2" a="1"/>
  <c r="E1338" i="2" s="1"/>
  <c r="G1337" i="2"/>
  <c r="G1337" i="2" a="1"/>
  <c r="F1337" i="2"/>
  <c r="F1337" i="2" a="1"/>
  <c r="E1337" i="2"/>
  <c r="H1337" i="2" s="1"/>
  <c r="E1337" i="2" a="1"/>
  <c r="G1336" i="2" a="1"/>
  <c r="G1336" i="2" s="1"/>
  <c r="F1336" i="2" a="1"/>
  <c r="F1336" i="2" s="1"/>
  <c r="E1336" i="2" a="1"/>
  <c r="E1336" i="2" s="1"/>
  <c r="H1336" i="2" s="1"/>
  <c r="G1335" i="2"/>
  <c r="G1335" i="2" a="1"/>
  <c r="F1335" i="2"/>
  <c r="F1335" i="2" a="1"/>
  <c r="E1335" i="2"/>
  <c r="H1335" i="2" s="1"/>
  <c r="E1335" i="2" a="1"/>
  <c r="G1334" i="2" a="1"/>
  <c r="G1334" i="2" s="1"/>
  <c r="F1334" i="2" a="1"/>
  <c r="F1334" i="2" s="1"/>
  <c r="E1334" i="2" a="1"/>
  <c r="E1334" i="2" s="1"/>
  <c r="G1333" i="2"/>
  <c r="G1333" i="2" a="1"/>
  <c r="F1333" i="2"/>
  <c r="F1333" i="2" a="1"/>
  <c r="E1333" i="2"/>
  <c r="H1333" i="2" s="1"/>
  <c r="E1333" i="2" a="1"/>
  <c r="G1332" i="2" a="1"/>
  <c r="G1332" i="2" s="1"/>
  <c r="F1332" i="2" a="1"/>
  <c r="F1332" i="2" s="1"/>
  <c r="E1332" i="2" a="1"/>
  <c r="E1332" i="2" s="1"/>
  <c r="G1331" i="2"/>
  <c r="G1331" i="2" a="1"/>
  <c r="F1331" i="2"/>
  <c r="F1331" i="2" a="1"/>
  <c r="E1331" i="2"/>
  <c r="H1331" i="2" s="1"/>
  <c r="E1331" i="2" a="1"/>
  <c r="G1330" i="2" a="1"/>
  <c r="G1330" i="2" s="1"/>
  <c r="F1330" i="2" a="1"/>
  <c r="F1330" i="2" s="1"/>
  <c r="E1330" i="2" a="1"/>
  <c r="E1330" i="2" s="1"/>
  <c r="G1329" i="2"/>
  <c r="G1329" i="2" a="1"/>
  <c r="F1329" i="2"/>
  <c r="F1329" i="2" a="1"/>
  <c r="E1329" i="2"/>
  <c r="H1329" i="2" s="1"/>
  <c r="E1329" i="2" a="1"/>
  <c r="G1328" i="2" a="1"/>
  <c r="G1328" i="2" s="1"/>
  <c r="F1328" i="2" a="1"/>
  <c r="F1328" i="2" s="1"/>
  <c r="E1328" i="2" a="1"/>
  <c r="E1328" i="2" s="1"/>
  <c r="H1328" i="2" s="1"/>
  <c r="G1327" i="2"/>
  <c r="G1327" i="2" a="1"/>
  <c r="F1327" i="2"/>
  <c r="F1327" i="2" a="1"/>
  <c r="E1327" i="2"/>
  <c r="H1327" i="2" s="1"/>
  <c r="E1327" i="2" a="1"/>
  <c r="G1326" i="2" a="1"/>
  <c r="G1326" i="2" s="1"/>
  <c r="F1326" i="2" a="1"/>
  <c r="F1326" i="2" s="1"/>
  <c r="E1326" i="2" a="1"/>
  <c r="E1326" i="2" s="1"/>
  <c r="G1325" i="2"/>
  <c r="G1325" i="2" a="1"/>
  <c r="F1325" i="2"/>
  <c r="F1325" i="2" a="1"/>
  <c r="E1325" i="2"/>
  <c r="H1325" i="2" s="1"/>
  <c r="E1325" i="2" a="1"/>
  <c r="G1324" i="2" a="1"/>
  <c r="G1324" i="2" s="1"/>
  <c r="F1324" i="2" a="1"/>
  <c r="F1324" i="2" s="1"/>
  <c r="E1324" i="2" a="1"/>
  <c r="E1324" i="2" s="1"/>
  <c r="G1323" i="2"/>
  <c r="G1323" i="2" a="1"/>
  <c r="F1323" i="2"/>
  <c r="F1323" i="2" a="1"/>
  <c r="E1323" i="2"/>
  <c r="H1323" i="2" s="1"/>
  <c r="E1323" i="2" a="1"/>
  <c r="G1322" i="2" a="1"/>
  <c r="G1322" i="2" s="1"/>
  <c r="F1322" i="2" a="1"/>
  <c r="F1322" i="2" s="1"/>
  <c r="E1322" i="2" a="1"/>
  <c r="E1322" i="2" s="1"/>
  <c r="G1321" i="2"/>
  <c r="G1321" i="2" a="1"/>
  <c r="F1321" i="2"/>
  <c r="F1321" i="2" a="1"/>
  <c r="E1321" i="2"/>
  <c r="H1321" i="2" s="1"/>
  <c r="E1321" i="2" a="1"/>
  <c r="G1320" i="2" a="1"/>
  <c r="G1320" i="2" s="1"/>
  <c r="F1320" i="2" a="1"/>
  <c r="F1320" i="2" s="1"/>
  <c r="E1320" i="2" a="1"/>
  <c r="E1320" i="2" s="1"/>
  <c r="H1320" i="2" s="1"/>
  <c r="G1319" i="2"/>
  <c r="G1319" i="2" a="1"/>
  <c r="F1319" i="2"/>
  <c r="F1319" i="2" a="1"/>
  <c r="E1319" i="2"/>
  <c r="H1319" i="2" s="1"/>
  <c r="E1319" i="2" a="1"/>
  <c r="G1318" i="2" a="1"/>
  <c r="G1318" i="2" s="1"/>
  <c r="F1318" i="2" a="1"/>
  <c r="F1318" i="2" s="1"/>
  <c r="E1318" i="2" a="1"/>
  <c r="E1318" i="2" s="1"/>
  <c r="G1317" i="2"/>
  <c r="G1317" i="2" a="1"/>
  <c r="F1317" i="2"/>
  <c r="F1317" i="2" a="1"/>
  <c r="E1317" i="2"/>
  <c r="H1317" i="2" s="1"/>
  <c r="E1317" i="2" a="1"/>
  <c r="G1316" i="2" a="1"/>
  <c r="G1316" i="2" s="1"/>
  <c r="F1316" i="2" a="1"/>
  <c r="F1316" i="2" s="1"/>
  <c r="E1316" i="2" a="1"/>
  <c r="E1316" i="2" s="1"/>
  <c r="G1315" i="2"/>
  <c r="G1315" i="2" a="1"/>
  <c r="F1315" i="2"/>
  <c r="F1315" i="2" a="1"/>
  <c r="E1315" i="2"/>
  <c r="H1315" i="2" s="1"/>
  <c r="E1315" i="2" a="1"/>
  <c r="G1314" i="2" a="1"/>
  <c r="G1314" i="2" s="1"/>
  <c r="F1314" i="2" a="1"/>
  <c r="F1314" i="2" s="1"/>
  <c r="E1314" i="2" a="1"/>
  <c r="E1314" i="2" s="1"/>
  <c r="G1313" i="2"/>
  <c r="G1313" i="2" a="1"/>
  <c r="F1313" i="2"/>
  <c r="F1313" i="2" a="1"/>
  <c r="E1313" i="2"/>
  <c r="H1313" i="2" s="1"/>
  <c r="E1313" i="2" a="1"/>
  <c r="G1312" i="2" a="1"/>
  <c r="G1312" i="2" s="1"/>
  <c r="F1312" i="2" a="1"/>
  <c r="F1312" i="2" s="1"/>
  <c r="E1312" i="2" a="1"/>
  <c r="E1312" i="2" s="1"/>
  <c r="H1312" i="2" s="1"/>
  <c r="G1311" i="2"/>
  <c r="G1311" i="2" a="1"/>
  <c r="F1311" i="2"/>
  <c r="F1311" i="2" a="1"/>
  <c r="E1311" i="2"/>
  <c r="H1311" i="2" s="1"/>
  <c r="E1311" i="2" a="1"/>
  <c r="G1310" i="2" a="1"/>
  <c r="G1310" i="2" s="1"/>
  <c r="F1310" i="2" a="1"/>
  <c r="F1310" i="2" s="1"/>
  <c r="E1310" i="2" a="1"/>
  <c r="E1310" i="2" s="1"/>
  <c r="G1309" i="2"/>
  <c r="G1309" i="2" a="1"/>
  <c r="F1309" i="2"/>
  <c r="F1309" i="2" a="1"/>
  <c r="E1309" i="2"/>
  <c r="H1309" i="2" s="1"/>
  <c r="E1309" i="2" a="1"/>
  <c r="G1308" i="2" a="1"/>
  <c r="G1308" i="2" s="1"/>
  <c r="F1308" i="2" a="1"/>
  <c r="F1308" i="2" s="1"/>
  <c r="E1308" i="2" a="1"/>
  <c r="E1308" i="2" s="1"/>
  <c r="G1307" i="2"/>
  <c r="G1307" i="2" a="1"/>
  <c r="F1307" i="2"/>
  <c r="F1307" i="2" a="1"/>
  <c r="E1307" i="2"/>
  <c r="H1307" i="2" s="1"/>
  <c r="E1307" i="2" a="1"/>
  <c r="G1306" i="2" a="1"/>
  <c r="G1306" i="2" s="1"/>
  <c r="F1306" i="2" a="1"/>
  <c r="F1306" i="2" s="1"/>
  <c r="E1306" i="2" a="1"/>
  <c r="E1306" i="2" s="1"/>
  <c r="G1305" i="2"/>
  <c r="G1305" i="2" a="1"/>
  <c r="F1305" i="2"/>
  <c r="F1305" i="2" a="1"/>
  <c r="E1305" i="2"/>
  <c r="H1305" i="2" s="1"/>
  <c r="E1305" i="2" a="1"/>
  <c r="G1304" i="2" a="1"/>
  <c r="G1304" i="2" s="1"/>
  <c r="F1304" i="2" a="1"/>
  <c r="F1304" i="2" s="1"/>
  <c r="E1304" i="2" a="1"/>
  <c r="E1304" i="2" s="1"/>
  <c r="H1304" i="2" s="1"/>
  <c r="G1303" i="2"/>
  <c r="G1303" i="2" a="1"/>
  <c r="F1303" i="2"/>
  <c r="F1303" i="2" a="1"/>
  <c r="E1303" i="2"/>
  <c r="E1303" i="2" a="1"/>
  <c r="G1302" i="2" a="1"/>
  <c r="G1302" i="2" s="1"/>
  <c r="F1302" i="2" a="1"/>
  <c r="F1302" i="2" s="1"/>
  <c r="E1302" i="2" a="1"/>
  <c r="E1302" i="2" s="1"/>
  <c r="H1302" i="2" s="1"/>
  <c r="G1301" i="2"/>
  <c r="G1301" i="2" a="1"/>
  <c r="F1301" i="2"/>
  <c r="F1301" i="2" a="1"/>
  <c r="E1301" i="2"/>
  <c r="E1301" i="2" a="1"/>
  <c r="G1300" i="2" a="1"/>
  <c r="G1300" i="2" s="1"/>
  <c r="F1300" i="2" a="1"/>
  <c r="F1300" i="2" s="1"/>
  <c r="E1300" i="2" a="1"/>
  <c r="E1300" i="2" s="1"/>
  <c r="H1300" i="2" s="1"/>
  <c r="I1299" i="2" a="1"/>
  <c r="I1299" i="2" s="1"/>
  <c r="G1299" i="2"/>
  <c r="G1299" i="2" a="1"/>
  <c r="F1299" i="2"/>
  <c r="F1299" i="2" a="1"/>
  <c r="E1299" i="2"/>
  <c r="H1299" i="2" s="1"/>
  <c r="J1299" i="2" s="1" a="1"/>
  <c r="J1299" i="2" s="1"/>
  <c r="E1299" i="2" a="1"/>
  <c r="G1298" i="2" a="1"/>
  <c r="G1298" i="2" s="1"/>
  <c r="F1298" i="2" a="1"/>
  <c r="F1298" i="2" s="1"/>
  <c r="E1298" i="2" a="1"/>
  <c r="E1298" i="2" s="1"/>
  <c r="H1298" i="2" s="1"/>
  <c r="G1297" i="2"/>
  <c r="G1297" i="2" a="1"/>
  <c r="F1297" i="2"/>
  <c r="F1297" i="2" a="1"/>
  <c r="E1297" i="2"/>
  <c r="E1297" i="2" a="1"/>
  <c r="G1296" i="2" a="1"/>
  <c r="G1296" i="2" s="1"/>
  <c r="F1296" i="2" a="1"/>
  <c r="F1296" i="2" s="1"/>
  <c r="E1296" i="2" a="1"/>
  <c r="E1296" i="2" s="1"/>
  <c r="H1296" i="2" s="1"/>
  <c r="I1295" i="2" a="1"/>
  <c r="I1295" i="2" s="1"/>
  <c r="G1295" i="2"/>
  <c r="G1295" i="2" a="1"/>
  <c r="F1295" i="2"/>
  <c r="F1295" i="2" a="1"/>
  <c r="E1295" i="2"/>
  <c r="H1295" i="2" s="1"/>
  <c r="J1295" i="2" s="1" a="1"/>
  <c r="J1295" i="2" s="1"/>
  <c r="E1295" i="2" a="1"/>
  <c r="G1294" i="2" a="1"/>
  <c r="G1294" i="2" s="1"/>
  <c r="F1294" i="2" a="1"/>
  <c r="F1294" i="2" s="1"/>
  <c r="E1294" i="2" a="1"/>
  <c r="E1294" i="2" s="1"/>
  <c r="H1294" i="2" s="1"/>
  <c r="G1293" i="2"/>
  <c r="G1293" i="2" a="1"/>
  <c r="F1293" i="2"/>
  <c r="F1293" i="2" a="1"/>
  <c r="E1293" i="2"/>
  <c r="E1293" i="2" a="1"/>
  <c r="G1292" i="2" a="1"/>
  <c r="G1292" i="2" s="1"/>
  <c r="F1292" i="2" a="1"/>
  <c r="F1292" i="2" s="1"/>
  <c r="E1292" i="2" a="1"/>
  <c r="E1292" i="2" s="1"/>
  <c r="H1292" i="2" s="1"/>
  <c r="I1291" i="2" a="1"/>
  <c r="I1291" i="2" s="1"/>
  <c r="G1291" i="2"/>
  <c r="G1291" i="2" a="1"/>
  <c r="F1291" i="2"/>
  <c r="F1291" i="2" a="1"/>
  <c r="E1291" i="2"/>
  <c r="H1291" i="2" s="1"/>
  <c r="J1291" i="2" s="1" a="1"/>
  <c r="J1291" i="2" s="1"/>
  <c r="E1291" i="2" a="1"/>
  <c r="G1290" i="2" a="1"/>
  <c r="G1290" i="2" s="1"/>
  <c r="F1290" i="2" a="1"/>
  <c r="F1290" i="2" s="1"/>
  <c r="E1290" i="2" a="1"/>
  <c r="E1290" i="2" s="1"/>
  <c r="H1290" i="2" s="1"/>
  <c r="G1289" i="2"/>
  <c r="G1289" i="2" a="1"/>
  <c r="F1289" i="2"/>
  <c r="F1289" i="2" a="1"/>
  <c r="E1289" i="2"/>
  <c r="E1289" i="2" a="1"/>
  <c r="G1288" i="2" a="1"/>
  <c r="G1288" i="2" s="1"/>
  <c r="F1288" i="2" a="1"/>
  <c r="F1288" i="2" s="1"/>
  <c r="E1288" i="2" a="1"/>
  <c r="E1288" i="2" s="1"/>
  <c r="H1288" i="2" s="1"/>
  <c r="I1287" i="2" a="1"/>
  <c r="I1287" i="2" s="1"/>
  <c r="G1287" i="2"/>
  <c r="G1287" i="2" a="1"/>
  <c r="F1287" i="2"/>
  <c r="F1287" i="2" a="1"/>
  <c r="E1287" i="2"/>
  <c r="H1287" i="2" s="1"/>
  <c r="J1287" i="2" s="1" a="1"/>
  <c r="J1287" i="2" s="1"/>
  <c r="E1287" i="2" a="1"/>
  <c r="G1286" i="2" a="1"/>
  <c r="G1286" i="2" s="1"/>
  <c r="F1286" i="2" a="1"/>
  <c r="F1286" i="2" s="1"/>
  <c r="E1286" i="2" a="1"/>
  <c r="E1286" i="2" s="1"/>
  <c r="H1286" i="2" s="1"/>
  <c r="G1285" i="2"/>
  <c r="G1285" i="2" a="1"/>
  <c r="F1285" i="2"/>
  <c r="F1285" i="2" a="1"/>
  <c r="E1285" i="2"/>
  <c r="E1285" i="2" a="1"/>
  <c r="G1284" i="2" a="1"/>
  <c r="G1284" i="2" s="1"/>
  <c r="F1284" i="2" a="1"/>
  <c r="F1284" i="2" s="1"/>
  <c r="E1284" i="2" a="1"/>
  <c r="E1284" i="2" s="1"/>
  <c r="H1284" i="2" s="1"/>
  <c r="I1283" i="2" a="1"/>
  <c r="I1283" i="2" s="1"/>
  <c r="G1283" i="2"/>
  <c r="G1283" i="2" a="1"/>
  <c r="F1283" i="2"/>
  <c r="F1283" i="2" a="1"/>
  <c r="E1283" i="2"/>
  <c r="H1283" i="2" s="1"/>
  <c r="J1283" i="2" s="1" a="1"/>
  <c r="J1283" i="2" s="1"/>
  <c r="E1283" i="2" a="1"/>
  <c r="G1282" i="2" a="1"/>
  <c r="G1282" i="2" s="1"/>
  <c r="F1282" i="2" a="1"/>
  <c r="F1282" i="2" s="1"/>
  <c r="E1282" i="2" a="1"/>
  <c r="E1282" i="2" s="1"/>
  <c r="H1282" i="2" s="1"/>
  <c r="G1281" i="2"/>
  <c r="G1281" i="2" a="1"/>
  <c r="F1281" i="2"/>
  <c r="F1281" i="2" a="1"/>
  <c r="E1281" i="2"/>
  <c r="E1281" i="2" a="1"/>
  <c r="G1280" i="2" a="1"/>
  <c r="G1280" i="2" s="1"/>
  <c r="F1280" i="2" a="1"/>
  <c r="F1280" i="2" s="1"/>
  <c r="E1280" i="2" a="1"/>
  <c r="E1280" i="2" s="1"/>
  <c r="H1280" i="2" s="1"/>
  <c r="I1279" i="2" a="1"/>
  <c r="I1279" i="2" s="1"/>
  <c r="G1279" i="2"/>
  <c r="G1279" i="2" a="1"/>
  <c r="F1279" i="2"/>
  <c r="F1279" i="2" a="1"/>
  <c r="E1279" i="2"/>
  <c r="H1279" i="2" s="1"/>
  <c r="J1279" i="2" s="1" a="1"/>
  <c r="J1279" i="2" s="1"/>
  <c r="E1279" i="2" a="1"/>
  <c r="G1278" i="2" a="1"/>
  <c r="G1278" i="2" s="1"/>
  <c r="F1278" i="2" a="1"/>
  <c r="F1278" i="2" s="1"/>
  <c r="E1278" i="2" a="1"/>
  <c r="E1278" i="2" s="1"/>
  <c r="H1278" i="2" s="1"/>
  <c r="G1277" i="2"/>
  <c r="G1277" i="2" a="1"/>
  <c r="F1277" i="2"/>
  <c r="F1277" i="2" a="1"/>
  <c r="E1277" i="2"/>
  <c r="E1277" i="2" a="1"/>
  <c r="G1276" i="2" a="1"/>
  <c r="G1276" i="2" s="1"/>
  <c r="F1276" i="2" a="1"/>
  <c r="F1276" i="2" s="1"/>
  <c r="E1276" i="2" a="1"/>
  <c r="E1276" i="2" s="1"/>
  <c r="H1276" i="2" s="1"/>
  <c r="I1275" i="2" a="1"/>
  <c r="I1275" i="2" s="1"/>
  <c r="G1275" i="2"/>
  <c r="G1275" i="2" a="1"/>
  <c r="F1275" i="2"/>
  <c r="F1275" i="2" a="1"/>
  <c r="E1275" i="2"/>
  <c r="H1275" i="2" s="1"/>
  <c r="J1275" i="2" s="1" a="1"/>
  <c r="J1275" i="2" s="1"/>
  <c r="E1275" i="2" a="1"/>
  <c r="G1274" i="2" a="1"/>
  <c r="G1274" i="2" s="1"/>
  <c r="F1274" i="2" a="1"/>
  <c r="F1274" i="2" s="1"/>
  <c r="E1274" i="2" a="1"/>
  <c r="E1274" i="2" s="1"/>
  <c r="H1274" i="2" s="1"/>
  <c r="G1273" i="2"/>
  <c r="G1273" i="2" a="1"/>
  <c r="F1273" i="2"/>
  <c r="F1273" i="2" a="1"/>
  <c r="E1273" i="2"/>
  <c r="E1273" i="2" a="1"/>
  <c r="G1272" i="2" a="1"/>
  <c r="G1272" i="2" s="1"/>
  <c r="F1272" i="2" a="1"/>
  <c r="F1272" i="2" s="1"/>
  <c r="E1272" i="2" a="1"/>
  <c r="E1272" i="2" s="1"/>
  <c r="H1272" i="2" s="1"/>
  <c r="I1271" i="2" a="1"/>
  <c r="I1271" i="2" s="1"/>
  <c r="G1271" i="2"/>
  <c r="G1271" i="2" a="1"/>
  <c r="F1271" i="2"/>
  <c r="F1271" i="2" a="1"/>
  <c r="E1271" i="2"/>
  <c r="H1271" i="2" s="1"/>
  <c r="J1271" i="2" s="1" a="1"/>
  <c r="J1271" i="2" s="1"/>
  <c r="E1271" i="2" a="1"/>
  <c r="G1270" i="2" a="1"/>
  <c r="G1270" i="2" s="1"/>
  <c r="F1270" i="2" a="1"/>
  <c r="F1270" i="2" s="1"/>
  <c r="E1270" i="2" a="1"/>
  <c r="E1270" i="2" s="1"/>
  <c r="H1270" i="2" s="1"/>
  <c r="G1269" i="2"/>
  <c r="G1269" i="2" a="1"/>
  <c r="F1269" i="2"/>
  <c r="F1269" i="2" a="1"/>
  <c r="E1269" i="2"/>
  <c r="E1269" i="2" a="1"/>
  <c r="G1268" i="2" a="1"/>
  <c r="G1268" i="2" s="1"/>
  <c r="F1268" i="2" a="1"/>
  <c r="F1268" i="2" s="1"/>
  <c r="E1268" i="2" a="1"/>
  <c r="E1268" i="2" s="1"/>
  <c r="H1268" i="2" s="1"/>
  <c r="I1267" i="2" a="1"/>
  <c r="I1267" i="2" s="1"/>
  <c r="G1267" i="2"/>
  <c r="G1267" i="2" a="1"/>
  <c r="F1267" i="2"/>
  <c r="F1267" i="2" a="1"/>
  <c r="E1267" i="2"/>
  <c r="H1267" i="2" s="1"/>
  <c r="J1267" i="2" s="1" a="1"/>
  <c r="J1267" i="2" s="1"/>
  <c r="E1267" i="2" a="1"/>
  <c r="G1266" i="2" a="1"/>
  <c r="G1266" i="2" s="1"/>
  <c r="F1266" i="2" a="1"/>
  <c r="F1266" i="2" s="1"/>
  <c r="E1266" i="2" a="1"/>
  <c r="E1266" i="2" s="1"/>
  <c r="H1266" i="2" s="1"/>
  <c r="G1265" i="2"/>
  <c r="G1265" i="2" a="1"/>
  <c r="F1265" i="2"/>
  <c r="F1265" i="2" a="1"/>
  <c r="E1265" i="2"/>
  <c r="E1265" i="2" a="1"/>
  <c r="G1264" i="2" a="1"/>
  <c r="G1264" i="2" s="1"/>
  <c r="F1264" i="2" a="1"/>
  <c r="F1264" i="2" s="1"/>
  <c r="E1264" i="2" a="1"/>
  <c r="E1264" i="2" s="1"/>
  <c r="H1264" i="2" s="1"/>
  <c r="I1263" i="2" a="1"/>
  <c r="I1263" i="2" s="1"/>
  <c r="G1263" i="2"/>
  <c r="G1263" i="2" a="1"/>
  <c r="F1263" i="2"/>
  <c r="F1263" i="2" a="1"/>
  <c r="E1263" i="2"/>
  <c r="H1263" i="2" s="1"/>
  <c r="J1263" i="2" s="1" a="1"/>
  <c r="J1263" i="2" s="1"/>
  <c r="E1263" i="2" a="1"/>
  <c r="G1262" i="2" a="1"/>
  <c r="G1262" i="2" s="1"/>
  <c r="F1262" i="2" a="1"/>
  <c r="F1262" i="2" s="1"/>
  <c r="E1262" i="2" a="1"/>
  <c r="E1262" i="2" s="1"/>
  <c r="H1262" i="2" s="1"/>
  <c r="G1261" i="2"/>
  <c r="G1261" i="2" a="1"/>
  <c r="F1261" i="2"/>
  <c r="F1261" i="2" a="1"/>
  <c r="E1261" i="2"/>
  <c r="E1261" i="2" a="1"/>
  <c r="G1260" i="2" a="1"/>
  <c r="G1260" i="2" s="1"/>
  <c r="F1260" i="2" a="1"/>
  <c r="F1260" i="2" s="1"/>
  <c r="E1260" i="2" a="1"/>
  <c r="E1260" i="2" s="1"/>
  <c r="H1260" i="2" s="1"/>
  <c r="I1259" i="2" a="1"/>
  <c r="I1259" i="2" s="1"/>
  <c r="G1259" i="2"/>
  <c r="G1259" i="2" a="1"/>
  <c r="F1259" i="2"/>
  <c r="F1259" i="2" a="1"/>
  <c r="E1259" i="2"/>
  <c r="H1259" i="2" s="1"/>
  <c r="J1259" i="2" s="1" a="1"/>
  <c r="J1259" i="2" s="1"/>
  <c r="E1259" i="2" a="1"/>
  <c r="G1258" i="2" a="1"/>
  <c r="G1258" i="2" s="1"/>
  <c r="F1258" i="2" a="1"/>
  <c r="F1258" i="2" s="1"/>
  <c r="E1258" i="2" a="1"/>
  <c r="E1258" i="2" s="1"/>
  <c r="H1258" i="2" s="1"/>
  <c r="G1257" i="2"/>
  <c r="G1257" i="2" a="1"/>
  <c r="F1257" i="2"/>
  <c r="F1257" i="2" a="1"/>
  <c r="E1257" i="2"/>
  <c r="E1257" i="2" a="1"/>
  <c r="G1256" i="2" a="1"/>
  <c r="G1256" i="2" s="1"/>
  <c r="F1256" i="2" a="1"/>
  <c r="F1256" i="2" s="1"/>
  <c r="E1256" i="2" a="1"/>
  <c r="E1256" i="2" s="1"/>
  <c r="H1256" i="2" s="1"/>
  <c r="I1255" i="2" a="1"/>
  <c r="I1255" i="2" s="1"/>
  <c r="G1255" i="2"/>
  <c r="G1255" i="2" a="1"/>
  <c r="F1255" i="2"/>
  <c r="F1255" i="2" a="1"/>
  <c r="E1255" i="2"/>
  <c r="H1255" i="2" s="1"/>
  <c r="J1255" i="2" s="1" a="1"/>
  <c r="J1255" i="2" s="1"/>
  <c r="E1255" i="2" a="1"/>
  <c r="G1254" i="2" a="1"/>
  <c r="G1254" i="2" s="1"/>
  <c r="F1254" i="2" a="1"/>
  <c r="F1254" i="2" s="1"/>
  <c r="E1254" i="2" a="1"/>
  <c r="E1254" i="2" s="1"/>
  <c r="H1254" i="2" s="1"/>
  <c r="G1253" i="2"/>
  <c r="G1253" i="2" a="1"/>
  <c r="F1253" i="2"/>
  <c r="F1253" i="2" a="1"/>
  <c r="E1253" i="2"/>
  <c r="E1253" i="2" a="1"/>
  <c r="G1252" i="2" a="1"/>
  <c r="G1252" i="2" s="1"/>
  <c r="F1252" i="2" a="1"/>
  <c r="F1252" i="2" s="1"/>
  <c r="E1252" i="2" a="1"/>
  <c r="E1252" i="2" s="1"/>
  <c r="H1252" i="2" s="1"/>
  <c r="I1251" i="2" a="1"/>
  <c r="I1251" i="2" s="1"/>
  <c r="G1251" i="2"/>
  <c r="G1251" i="2" a="1"/>
  <c r="F1251" i="2"/>
  <c r="F1251" i="2" a="1"/>
  <c r="E1251" i="2"/>
  <c r="H1251" i="2" s="1"/>
  <c r="J1251" i="2" s="1" a="1"/>
  <c r="J1251" i="2" s="1"/>
  <c r="E1251" i="2" a="1"/>
  <c r="G1250" i="2" a="1"/>
  <c r="G1250" i="2" s="1"/>
  <c r="F1250" i="2" a="1"/>
  <c r="F1250" i="2" s="1"/>
  <c r="E1250" i="2" a="1"/>
  <c r="E1250" i="2" s="1"/>
  <c r="H1250" i="2" s="1"/>
  <c r="G1249" i="2"/>
  <c r="G1249" i="2" a="1"/>
  <c r="F1249" i="2"/>
  <c r="F1249" i="2" a="1"/>
  <c r="E1249" i="2"/>
  <c r="E1249" i="2" a="1"/>
  <c r="G1248" i="2" a="1"/>
  <c r="G1248" i="2" s="1"/>
  <c r="F1248" i="2" a="1"/>
  <c r="F1248" i="2" s="1"/>
  <c r="E1248" i="2" a="1"/>
  <c r="E1248" i="2" s="1"/>
  <c r="H1248" i="2" s="1"/>
  <c r="I1247" i="2" a="1"/>
  <c r="I1247" i="2" s="1"/>
  <c r="G1247" i="2"/>
  <c r="G1247" i="2" a="1"/>
  <c r="F1247" i="2"/>
  <c r="F1247" i="2" a="1"/>
  <c r="E1247" i="2"/>
  <c r="H1247" i="2" s="1"/>
  <c r="J1247" i="2" s="1" a="1"/>
  <c r="J1247" i="2" s="1"/>
  <c r="E1247" i="2" a="1"/>
  <c r="G1246" i="2" a="1"/>
  <c r="G1246" i="2" s="1"/>
  <c r="F1246" i="2" a="1"/>
  <c r="F1246" i="2" s="1"/>
  <c r="E1246" i="2" a="1"/>
  <c r="E1246" i="2" s="1"/>
  <c r="H1246" i="2" s="1"/>
  <c r="G1245" i="2"/>
  <c r="G1245" i="2" a="1"/>
  <c r="F1245" i="2"/>
  <c r="F1245" i="2" a="1"/>
  <c r="E1245" i="2"/>
  <c r="E1245" i="2" a="1"/>
  <c r="G1244" i="2" a="1"/>
  <c r="G1244" i="2" s="1"/>
  <c r="F1244" i="2" a="1"/>
  <c r="F1244" i="2" s="1"/>
  <c r="E1244" i="2" a="1"/>
  <c r="E1244" i="2" s="1"/>
  <c r="H1244" i="2" s="1"/>
  <c r="I1243" i="2" a="1"/>
  <c r="I1243" i="2" s="1"/>
  <c r="G1243" i="2"/>
  <c r="G1243" i="2" a="1"/>
  <c r="F1243" i="2"/>
  <c r="F1243" i="2" a="1"/>
  <c r="E1243" i="2"/>
  <c r="H1243" i="2" s="1"/>
  <c r="J1243" i="2" s="1" a="1"/>
  <c r="J1243" i="2" s="1"/>
  <c r="E1243" i="2" a="1"/>
  <c r="G1242" i="2"/>
  <c r="G1242" i="2" a="1"/>
  <c r="F1242" i="2"/>
  <c r="F1242" i="2" a="1"/>
  <c r="E1242" i="2"/>
  <c r="H1242" i="2" s="1"/>
  <c r="E1242" i="2" a="1"/>
  <c r="G1241" i="2" a="1"/>
  <c r="G1241" i="2" s="1"/>
  <c r="F1241" i="2"/>
  <c r="F1241" i="2" a="1"/>
  <c r="E1241" i="2" a="1"/>
  <c r="E1241" i="2" s="1"/>
  <c r="G1240" i="2"/>
  <c r="G1240" i="2" a="1"/>
  <c r="F1240" i="2"/>
  <c r="H1240" i="2" s="1"/>
  <c r="F1240" i="2" a="1"/>
  <c r="E1240" i="2"/>
  <c r="E1240" i="2" a="1"/>
  <c r="G1239" i="2"/>
  <c r="G1239" i="2" a="1"/>
  <c r="F1239" i="2" a="1"/>
  <c r="F1239" i="2" s="1"/>
  <c r="H1239" i="2" s="1"/>
  <c r="E1239" i="2"/>
  <c r="E1239" i="2" a="1"/>
  <c r="G1238" i="2"/>
  <c r="G1238" i="2" a="1"/>
  <c r="F1238" i="2"/>
  <c r="F1238" i="2" a="1"/>
  <c r="E1238" i="2"/>
  <c r="H1238" i="2" s="1"/>
  <c r="E1238" i="2" a="1"/>
  <c r="G1237" i="2" a="1"/>
  <c r="G1237" i="2" s="1"/>
  <c r="F1237" i="2"/>
  <c r="F1237" i="2" a="1"/>
  <c r="E1237" i="2" a="1"/>
  <c r="E1237" i="2" s="1"/>
  <c r="H1237" i="2" s="1"/>
  <c r="G1236" i="2"/>
  <c r="G1236" i="2" a="1"/>
  <c r="F1236" i="2"/>
  <c r="H1236" i="2" s="1"/>
  <c r="F1236" i="2" a="1"/>
  <c r="E1236" i="2"/>
  <c r="E1236" i="2" a="1"/>
  <c r="G1235" i="2"/>
  <c r="G1235" i="2" a="1"/>
  <c r="F1235" i="2" a="1"/>
  <c r="F1235" i="2" s="1"/>
  <c r="H1235" i="2" s="1"/>
  <c r="E1235" i="2"/>
  <c r="E1235" i="2" a="1"/>
  <c r="G1234" i="2"/>
  <c r="G1234" i="2" a="1"/>
  <c r="F1234" i="2"/>
  <c r="F1234" i="2" a="1"/>
  <c r="E1234" i="2"/>
  <c r="H1234" i="2" s="1"/>
  <c r="E1234" i="2" a="1"/>
  <c r="G1233" i="2" a="1"/>
  <c r="G1233" i="2" s="1"/>
  <c r="F1233" i="2"/>
  <c r="F1233" i="2" a="1"/>
  <c r="E1233" i="2" a="1"/>
  <c r="E1233" i="2" s="1"/>
  <c r="G1232" i="2"/>
  <c r="G1232" i="2" a="1"/>
  <c r="F1232" i="2"/>
  <c r="H1232" i="2" s="1"/>
  <c r="F1232" i="2" a="1"/>
  <c r="E1232" i="2"/>
  <c r="E1232" i="2" a="1"/>
  <c r="G1231" i="2"/>
  <c r="G1231" i="2" a="1"/>
  <c r="F1231" i="2" a="1"/>
  <c r="F1231" i="2" s="1"/>
  <c r="H1231" i="2" s="1"/>
  <c r="E1231" i="2"/>
  <c r="E1231" i="2" a="1"/>
  <c r="G1230" i="2"/>
  <c r="G1230" i="2" a="1"/>
  <c r="F1230" i="2"/>
  <c r="F1230" i="2" a="1"/>
  <c r="E1230" i="2"/>
  <c r="H1230" i="2" s="1"/>
  <c r="E1230" i="2" a="1"/>
  <c r="G1229" i="2" a="1"/>
  <c r="G1229" i="2" s="1"/>
  <c r="F1229" i="2"/>
  <c r="F1229" i="2" a="1"/>
  <c r="E1229" i="2" a="1"/>
  <c r="E1229" i="2" s="1"/>
  <c r="H1229" i="2" s="1"/>
  <c r="G1228" i="2"/>
  <c r="G1228" i="2" a="1"/>
  <c r="F1228" i="2"/>
  <c r="H1228" i="2" s="1"/>
  <c r="F1228" i="2" a="1"/>
  <c r="E1228" i="2"/>
  <c r="E1228" i="2" a="1"/>
  <c r="G1227" i="2"/>
  <c r="G1227" i="2" a="1"/>
  <c r="F1227" i="2" a="1"/>
  <c r="F1227" i="2" s="1"/>
  <c r="H1227" i="2" s="1"/>
  <c r="E1227" i="2"/>
  <c r="E1227" i="2" a="1"/>
  <c r="G1226" i="2"/>
  <c r="G1226" i="2" a="1"/>
  <c r="F1226" i="2"/>
  <c r="F1226" i="2" a="1"/>
  <c r="E1226" i="2"/>
  <c r="H1226" i="2" s="1"/>
  <c r="E1226" i="2" a="1"/>
  <c r="G1225" i="2" a="1"/>
  <c r="G1225" i="2" s="1"/>
  <c r="F1225" i="2"/>
  <c r="F1225" i="2" a="1"/>
  <c r="E1225" i="2" a="1"/>
  <c r="E1225" i="2" s="1"/>
  <c r="G1224" i="2"/>
  <c r="G1224" i="2" a="1"/>
  <c r="F1224" i="2"/>
  <c r="H1224" i="2" s="1"/>
  <c r="F1224" i="2" a="1"/>
  <c r="E1224" i="2"/>
  <c r="E1224" i="2" a="1"/>
  <c r="G1223" i="2"/>
  <c r="G1223" i="2" a="1"/>
  <c r="F1223" i="2" a="1"/>
  <c r="F1223" i="2" s="1"/>
  <c r="H1223" i="2" s="1"/>
  <c r="E1223" i="2"/>
  <c r="E1223" i="2" a="1"/>
  <c r="G1222" i="2"/>
  <c r="G1222" i="2" a="1"/>
  <c r="F1222" i="2"/>
  <c r="F1222" i="2" a="1"/>
  <c r="E1222" i="2"/>
  <c r="H1222" i="2" s="1"/>
  <c r="E1222" i="2" a="1"/>
  <c r="G1221" i="2" a="1"/>
  <c r="G1221" i="2" s="1"/>
  <c r="F1221" i="2"/>
  <c r="F1221" i="2" a="1"/>
  <c r="E1221" i="2" a="1"/>
  <c r="E1221" i="2" s="1"/>
  <c r="H1221" i="2" s="1"/>
  <c r="G1220" i="2"/>
  <c r="G1220" i="2" a="1"/>
  <c r="F1220" i="2"/>
  <c r="H1220" i="2" s="1"/>
  <c r="F1220" i="2" a="1"/>
  <c r="E1220" i="2"/>
  <c r="E1220" i="2" a="1"/>
  <c r="G1219" i="2"/>
  <c r="G1219" i="2" a="1"/>
  <c r="F1219" i="2" a="1"/>
  <c r="F1219" i="2" s="1"/>
  <c r="H1219" i="2" s="1"/>
  <c r="E1219" i="2"/>
  <c r="E1219" i="2" a="1"/>
  <c r="G1218" i="2"/>
  <c r="G1218" i="2" a="1"/>
  <c r="F1218" i="2"/>
  <c r="F1218" i="2" a="1"/>
  <c r="E1218" i="2"/>
  <c r="H1218" i="2" s="1"/>
  <c r="E1218" i="2" a="1"/>
  <c r="G1217" i="2" a="1"/>
  <c r="G1217" i="2" s="1"/>
  <c r="F1217" i="2"/>
  <c r="F1217" i="2" a="1"/>
  <c r="E1217" i="2" a="1"/>
  <c r="E1217" i="2" s="1"/>
  <c r="G1216" i="2"/>
  <c r="G1216" i="2" a="1"/>
  <c r="F1216" i="2"/>
  <c r="H1216" i="2" s="1"/>
  <c r="F1216" i="2" a="1"/>
  <c r="E1216" i="2"/>
  <c r="E1216" i="2" a="1"/>
  <c r="G1215" i="2"/>
  <c r="G1215" i="2" a="1"/>
  <c r="F1215" i="2" a="1"/>
  <c r="F1215" i="2" s="1"/>
  <c r="H1215" i="2" s="1"/>
  <c r="E1215" i="2"/>
  <c r="E1215" i="2" a="1"/>
  <c r="G1214" i="2"/>
  <c r="G1214" i="2" a="1"/>
  <c r="F1214" i="2"/>
  <c r="F1214" i="2" a="1"/>
  <c r="E1214" i="2"/>
  <c r="H1214" i="2" s="1"/>
  <c r="E1214" i="2" a="1"/>
  <c r="G1213" i="2" a="1"/>
  <c r="G1213" i="2" s="1"/>
  <c r="F1213" i="2"/>
  <c r="F1213" i="2" a="1"/>
  <c r="E1213" i="2" a="1"/>
  <c r="E1213" i="2" s="1"/>
  <c r="H1213" i="2" s="1"/>
  <c r="G1212" i="2"/>
  <c r="G1212" i="2" a="1"/>
  <c r="F1212" i="2"/>
  <c r="H1212" i="2" s="1"/>
  <c r="F1212" i="2" a="1"/>
  <c r="E1212" i="2"/>
  <c r="E1212" i="2" a="1"/>
  <c r="G1211" i="2"/>
  <c r="G1211" i="2" a="1"/>
  <c r="F1211" i="2" a="1"/>
  <c r="F1211" i="2" s="1"/>
  <c r="H1211" i="2" s="1"/>
  <c r="E1211" i="2"/>
  <c r="E1211" i="2" a="1"/>
  <c r="G1210" i="2"/>
  <c r="G1210" i="2" a="1"/>
  <c r="F1210" i="2"/>
  <c r="F1210" i="2" a="1"/>
  <c r="E1210" i="2"/>
  <c r="H1210" i="2" s="1"/>
  <c r="E1210" i="2" a="1"/>
  <c r="G1209" i="2" a="1"/>
  <c r="G1209" i="2" s="1"/>
  <c r="F1209" i="2"/>
  <c r="F1209" i="2" a="1"/>
  <c r="E1209" i="2" a="1"/>
  <c r="E1209" i="2" s="1"/>
  <c r="G1208" i="2"/>
  <c r="G1208" i="2" a="1"/>
  <c r="F1208" i="2"/>
  <c r="H1208" i="2" s="1"/>
  <c r="F1208" i="2" a="1"/>
  <c r="E1208" i="2"/>
  <c r="E1208" i="2" a="1"/>
  <c r="G1207" i="2"/>
  <c r="G1207" i="2" a="1"/>
  <c r="F1207" i="2" a="1"/>
  <c r="F1207" i="2" s="1"/>
  <c r="H1207" i="2" s="1"/>
  <c r="E1207" i="2"/>
  <c r="E1207" i="2" a="1"/>
  <c r="G1206" i="2"/>
  <c r="G1206" i="2" a="1"/>
  <c r="F1206" i="2"/>
  <c r="F1206" i="2" a="1"/>
  <c r="E1206" i="2"/>
  <c r="H1206" i="2" s="1"/>
  <c r="E1206" i="2" a="1"/>
  <c r="G1205" i="2" a="1"/>
  <c r="G1205" i="2" s="1"/>
  <c r="F1205" i="2"/>
  <c r="F1205" i="2" a="1"/>
  <c r="E1205" i="2" a="1"/>
  <c r="E1205" i="2" s="1"/>
  <c r="H1205" i="2" s="1"/>
  <c r="G1204" i="2"/>
  <c r="G1204" i="2" a="1"/>
  <c r="F1204" i="2"/>
  <c r="H1204" i="2" s="1"/>
  <c r="F1204" i="2" a="1"/>
  <c r="E1204" i="2"/>
  <c r="E1204" i="2" a="1"/>
  <c r="G1203" i="2"/>
  <c r="G1203" i="2" a="1"/>
  <c r="F1203" i="2" a="1"/>
  <c r="F1203" i="2" s="1"/>
  <c r="H1203" i="2" s="1"/>
  <c r="E1203" i="2"/>
  <c r="E1203" i="2" a="1"/>
  <c r="G1202" i="2"/>
  <c r="G1202" i="2" a="1"/>
  <c r="F1202" i="2"/>
  <c r="F1202" i="2" a="1"/>
  <c r="E1202" i="2"/>
  <c r="H1202" i="2" s="1"/>
  <c r="E1202" i="2" a="1"/>
  <c r="G1201" i="2" a="1"/>
  <c r="G1201" i="2" s="1"/>
  <c r="F1201" i="2"/>
  <c r="F1201" i="2" a="1"/>
  <c r="E1201" i="2" a="1"/>
  <c r="E1201" i="2" s="1"/>
  <c r="G1200" i="2"/>
  <c r="G1200" i="2" a="1"/>
  <c r="F1200" i="2"/>
  <c r="H1200" i="2" s="1"/>
  <c r="F1200" i="2" a="1"/>
  <c r="E1200" i="2"/>
  <c r="E1200" i="2" a="1"/>
  <c r="G1199" i="2"/>
  <c r="G1199" i="2" a="1"/>
  <c r="F1199" i="2" a="1"/>
  <c r="F1199" i="2" s="1"/>
  <c r="H1199" i="2" s="1"/>
  <c r="E1199" i="2"/>
  <c r="E1199" i="2" a="1"/>
  <c r="G1198" i="2"/>
  <c r="G1198" i="2" a="1"/>
  <c r="F1198" i="2"/>
  <c r="F1198" i="2" a="1"/>
  <c r="E1198" i="2"/>
  <c r="H1198" i="2" s="1"/>
  <c r="E1198" i="2" a="1"/>
  <c r="G1197" i="2" a="1"/>
  <c r="G1197" i="2" s="1"/>
  <c r="F1197" i="2"/>
  <c r="F1197" i="2" a="1"/>
  <c r="E1197" i="2" a="1"/>
  <c r="E1197" i="2" s="1"/>
  <c r="H1197" i="2" s="1"/>
  <c r="G1196" i="2"/>
  <c r="G1196" i="2" a="1"/>
  <c r="F1196" i="2"/>
  <c r="H1196" i="2" s="1"/>
  <c r="F1196" i="2" a="1"/>
  <c r="E1196" i="2"/>
  <c r="E1196" i="2" a="1"/>
  <c r="G1195" i="2"/>
  <c r="G1195" i="2" a="1"/>
  <c r="F1195" i="2" a="1"/>
  <c r="F1195" i="2" s="1"/>
  <c r="H1195" i="2" s="1"/>
  <c r="E1195" i="2"/>
  <c r="E1195" i="2" a="1"/>
  <c r="G1194" i="2"/>
  <c r="G1194" i="2" a="1"/>
  <c r="F1194" i="2"/>
  <c r="F1194" i="2" a="1"/>
  <c r="E1194" i="2"/>
  <c r="H1194" i="2" s="1"/>
  <c r="E1194" i="2" a="1"/>
  <c r="G1193" i="2" a="1"/>
  <c r="G1193" i="2" s="1"/>
  <c r="F1193" i="2"/>
  <c r="F1193" i="2" a="1"/>
  <c r="E1193" i="2" a="1"/>
  <c r="E1193" i="2" s="1"/>
  <c r="G1192" i="2"/>
  <c r="G1192" i="2" a="1"/>
  <c r="F1192" i="2"/>
  <c r="H1192" i="2" s="1"/>
  <c r="F1192" i="2" a="1"/>
  <c r="E1192" i="2"/>
  <c r="E1192" i="2" a="1"/>
  <c r="G1191" i="2"/>
  <c r="G1191" i="2" a="1"/>
  <c r="F1191" i="2" a="1"/>
  <c r="F1191" i="2" s="1"/>
  <c r="H1191" i="2" s="1"/>
  <c r="E1191" i="2"/>
  <c r="E1191" i="2" a="1"/>
  <c r="G1190" i="2"/>
  <c r="G1190" i="2" a="1"/>
  <c r="F1190" i="2"/>
  <c r="F1190" i="2" a="1"/>
  <c r="E1190" i="2"/>
  <c r="H1190" i="2" s="1"/>
  <c r="E1190" i="2" a="1"/>
  <c r="G1189" i="2" a="1"/>
  <c r="G1189" i="2" s="1"/>
  <c r="F1189" i="2"/>
  <c r="F1189" i="2" a="1"/>
  <c r="E1189" i="2" a="1"/>
  <c r="E1189" i="2" s="1"/>
  <c r="H1189" i="2" s="1"/>
  <c r="G1188" i="2"/>
  <c r="G1188" i="2" a="1"/>
  <c r="F1188" i="2"/>
  <c r="H1188" i="2" s="1"/>
  <c r="F1188" i="2" a="1"/>
  <c r="E1188" i="2"/>
  <c r="E1188" i="2" a="1"/>
  <c r="G1187" i="2"/>
  <c r="G1187" i="2" a="1"/>
  <c r="F1187" i="2" a="1"/>
  <c r="F1187" i="2" s="1"/>
  <c r="H1187" i="2" s="1"/>
  <c r="E1187" i="2"/>
  <c r="E1187" i="2" a="1"/>
  <c r="G1186" i="2"/>
  <c r="G1186" i="2" a="1"/>
  <c r="F1186" i="2"/>
  <c r="F1186" i="2" a="1"/>
  <c r="E1186" i="2"/>
  <c r="H1186" i="2" s="1"/>
  <c r="E1186" i="2" a="1"/>
  <c r="G1185" i="2" a="1"/>
  <c r="G1185" i="2" s="1"/>
  <c r="F1185" i="2"/>
  <c r="F1185" i="2" a="1"/>
  <c r="E1185" i="2" a="1"/>
  <c r="E1185" i="2" s="1"/>
  <c r="G1184" i="2"/>
  <c r="G1184" i="2" a="1"/>
  <c r="F1184" i="2"/>
  <c r="H1184" i="2" s="1"/>
  <c r="F1184" i="2" a="1"/>
  <c r="E1184" i="2"/>
  <c r="E1184" i="2" a="1"/>
  <c r="G1183" i="2"/>
  <c r="G1183" i="2" a="1"/>
  <c r="F1183" i="2" a="1"/>
  <c r="F1183" i="2" s="1"/>
  <c r="H1183" i="2" s="1"/>
  <c r="E1183" i="2"/>
  <c r="E1183" i="2" a="1"/>
  <c r="G1182" i="2"/>
  <c r="G1182" i="2" a="1"/>
  <c r="F1182" i="2"/>
  <c r="F1182" i="2" a="1"/>
  <c r="E1182" i="2"/>
  <c r="H1182" i="2" s="1"/>
  <c r="E1182" i="2" a="1"/>
  <c r="G1181" i="2" a="1"/>
  <c r="G1181" i="2" s="1"/>
  <c r="F1181" i="2"/>
  <c r="F1181" i="2" a="1"/>
  <c r="E1181" i="2" a="1"/>
  <c r="E1181" i="2" s="1"/>
  <c r="H1181" i="2" s="1"/>
  <c r="G1180" i="2"/>
  <c r="G1180" i="2" a="1"/>
  <c r="F1180" i="2"/>
  <c r="F1180" i="2" a="1"/>
  <c r="E1180" i="2" a="1"/>
  <c r="E1180" i="2" s="1"/>
  <c r="H1180" i="2" s="1"/>
  <c r="G1179" i="2"/>
  <c r="G1179" i="2" a="1"/>
  <c r="F1179" i="2" a="1"/>
  <c r="F1179" i="2" s="1"/>
  <c r="H1179" i="2" s="1"/>
  <c r="E1179" i="2"/>
  <c r="E1179" i="2" a="1"/>
  <c r="G1178" i="2"/>
  <c r="G1178" i="2" a="1"/>
  <c r="F1178" i="2"/>
  <c r="F1178" i="2" a="1"/>
  <c r="E1178" i="2"/>
  <c r="H1178" i="2" s="1"/>
  <c r="E1178" i="2" a="1"/>
  <c r="G1177" i="2" a="1"/>
  <c r="G1177" i="2" s="1"/>
  <c r="F1177" i="2"/>
  <c r="F1177" i="2" a="1"/>
  <c r="E1177" i="2" a="1"/>
  <c r="E1177" i="2" s="1"/>
  <c r="H1177" i="2" s="1"/>
  <c r="G1176" i="2"/>
  <c r="G1176" i="2" a="1"/>
  <c r="F1176" i="2"/>
  <c r="F1176" i="2" a="1"/>
  <c r="E1176" i="2" a="1"/>
  <c r="E1176" i="2" s="1"/>
  <c r="H1176" i="2" s="1"/>
  <c r="G1175" i="2"/>
  <c r="G1175" i="2" a="1"/>
  <c r="F1175" i="2" a="1"/>
  <c r="F1175" i="2" s="1"/>
  <c r="H1175" i="2" s="1"/>
  <c r="E1175" i="2"/>
  <c r="E1175" i="2" a="1"/>
  <c r="G1174" i="2"/>
  <c r="G1174" i="2" a="1"/>
  <c r="F1174" i="2"/>
  <c r="F1174" i="2" a="1"/>
  <c r="E1174" i="2"/>
  <c r="H1174" i="2" s="1"/>
  <c r="E1174" i="2" a="1"/>
  <c r="G1173" i="2" a="1"/>
  <c r="G1173" i="2" s="1"/>
  <c r="F1173" i="2"/>
  <c r="F1173" i="2" a="1"/>
  <c r="E1173" i="2" a="1"/>
  <c r="E1173" i="2" s="1"/>
  <c r="H1173" i="2" s="1"/>
  <c r="G1172" i="2"/>
  <c r="G1172" i="2" a="1"/>
  <c r="F1172" i="2"/>
  <c r="F1172" i="2" a="1"/>
  <c r="E1172" i="2" a="1"/>
  <c r="E1172" i="2" s="1"/>
  <c r="H1172" i="2" s="1"/>
  <c r="G1171" i="2"/>
  <c r="G1171" i="2" a="1"/>
  <c r="F1171" i="2" a="1"/>
  <c r="F1171" i="2" s="1"/>
  <c r="H1171" i="2" s="1"/>
  <c r="E1171" i="2"/>
  <c r="E1171" i="2" a="1"/>
  <c r="G1170" i="2"/>
  <c r="G1170" i="2" a="1"/>
  <c r="F1170" i="2"/>
  <c r="F1170" i="2" a="1"/>
  <c r="E1170" i="2"/>
  <c r="H1170" i="2" s="1"/>
  <c r="E1170" i="2" a="1"/>
  <c r="G1169" i="2" a="1"/>
  <c r="G1169" i="2" s="1"/>
  <c r="F1169" i="2"/>
  <c r="F1169" i="2" a="1"/>
  <c r="E1169" i="2" a="1"/>
  <c r="E1169" i="2" s="1"/>
  <c r="H1169" i="2" s="1"/>
  <c r="G1168" i="2" a="1"/>
  <c r="G1168" i="2" s="1"/>
  <c r="F1168" i="2"/>
  <c r="F1168" i="2" a="1"/>
  <c r="E1168" i="2" a="1"/>
  <c r="E1168" i="2" s="1"/>
  <c r="H1168" i="2" s="1"/>
  <c r="G1167" i="2"/>
  <c r="G1167" i="2" a="1"/>
  <c r="F1167" i="2" a="1"/>
  <c r="F1167" i="2" s="1"/>
  <c r="H1167" i="2" s="1"/>
  <c r="E1167" i="2"/>
  <c r="E1167" i="2" a="1"/>
  <c r="G1166" i="2"/>
  <c r="G1166" i="2" a="1"/>
  <c r="F1166" i="2"/>
  <c r="F1166" i="2" a="1"/>
  <c r="E1166" i="2"/>
  <c r="H1166" i="2" s="1"/>
  <c r="E1166" i="2" a="1"/>
  <c r="G1165" i="2" a="1"/>
  <c r="G1165" i="2" s="1"/>
  <c r="F1165" i="2"/>
  <c r="F1165" i="2" a="1"/>
  <c r="E1165" i="2" a="1"/>
  <c r="E1165" i="2" s="1"/>
  <c r="G1164" i="2" a="1"/>
  <c r="G1164" i="2" s="1"/>
  <c r="F1164" i="2"/>
  <c r="F1164" i="2" a="1"/>
  <c r="E1164" i="2" a="1"/>
  <c r="E1164" i="2" s="1"/>
  <c r="G1163" i="2"/>
  <c r="G1163" i="2" a="1"/>
  <c r="F1163" i="2" a="1"/>
  <c r="F1163" i="2" s="1"/>
  <c r="H1163" i="2" s="1"/>
  <c r="E1163" i="2"/>
  <c r="E1163" i="2" a="1"/>
  <c r="G1162" i="2"/>
  <c r="G1162" i="2" a="1"/>
  <c r="F1162" i="2" a="1"/>
  <c r="F1162" i="2" s="1"/>
  <c r="E1162" i="2"/>
  <c r="H1162" i="2" s="1"/>
  <c r="E1162" i="2" a="1"/>
  <c r="G1161" i="2" a="1"/>
  <c r="G1161" i="2" s="1"/>
  <c r="F1161" i="2"/>
  <c r="F1161" i="2" a="1"/>
  <c r="E1161" i="2" a="1"/>
  <c r="E1161" i="2" s="1"/>
  <c r="G1160" i="2" a="1"/>
  <c r="G1160" i="2" s="1"/>
  <c r="F1160" i="2"/>
  <c r="F1160" i="2" a="1"/>
  <c r="E1160" i="2" a="1"/>
  <c r="E1160" i="2" s="1"/>
  <c r="G1159" i="2"/>
  <c r="G1159" i="2" a="1"/>
  <c r="F1159" i="2" a="1"/>
  <c r="F1159" i="2" s="1"/>
  <c r="H1159" i="2" s="1"/>
  <c r="E1159" i="2"/>
  <c r="E1159" i="2" a="1"/>
  <c r="G1158" i="2"/>
  <c r="G1158" i="2" a="1"/>
  <c r="F1158" i="2" a="1"/>
  <c r="F1158" i="2" s="1"/>
  <c r="E1158" i="2"/>
  <c r="H1158" i="2" s="1"/>
  <c r="E1158" i="2" a="1"/>
  <c r="G1157" i="2" a="1"/>
  <c r="G1157" i="2" s="1"/>
  <c r="F1157" i="2"/>
  <c r="F1157" i="2" a="1"/>
  <c r="E1157" i="2" a="1"/>
  <c r="E1157" i="2" s="1"/>
  <c r="G1156" i="2" a="1"/>
  <c r="G1156" i="2" s="1"/>
  <c r="F1156" i="2"/>
  <c r="F1156" i="2" a="1"/>
  <c r="E1156" i="2" a="1"/>
  <c r="E1156" i="2" s="1"/>
  <c r="G1155" i="2"/>
  <c r="G1155" i="2" a="1"/>
  <c r="F1155" i="2" a="1"/>
  <c r="F1155" i="2" s="1"/>
  <c r="H1155" i="2" s="1"/>
  <c r="E1155" i="2"/>
  <c r="E1155" i="2" a="1"/>
  <c r="G1154" i="2"/>
  <c r="G1154" i="2" a="1"/>
  <c r="F1154" i="2" a="1"/>
  <c r="F1154" i="2" s="1"/>
  <c r="E1154" i="2"/>
  <c r="H1154" i="2" s="1"/>
  <c r="E1154" i="2" a="1"/>
  <c r="G1153" i="2" a="1"/>
  <c r="G1153" i="2" s="1"/>
  <c r="F1153" i="2"/>
  <c r="F1153" i="2" a="1"/>
  <c r="E1153" i="2" a="1"/>
  <c r="E1153" i="2" s="1"/>
  <c r="G1152" i="2" a="1"/>
  <c r="G1152" i="2" s="1"/>
  <c r="F1152" i="2"/>
  <c r="F1152" i="2" a="1"/>
  <c r="E1152" i="2" a="1"/>
  <c r="E1152" i="2" s="1"/>
  <c r="G1151" i="2"/>
  <c r="G1151" i="2" a="1"/>
  <c r="F1151" i="2" a="1"/>
  <c r="F1151" i="2" s="1"/>
  <c r="H1151" i="2" s="1"/>
  <c r="E1151" i="2"/>
  <c r="E1151" i="2" a="1"/>
  <c r="G1150" i="2"/>
  <c r="G1150" i="2" a="1"/>
  <c r="F1150" i="2" a="1"/>
  <c r="F1150" i="2" s="1"/>
  <c r="E1150" i="2"/>
  <c r="H1150" i="2" s="1"/>
  <c r="E1150" i="2" a="1"/>
  <c r="G1149" i="2" a="1"/>
  <c r="G1149" i="2" s="1"/>
  <c r="F1149" i="2"/>
  <c r="F1149" i="2" a="1"/>
  <c r="E1149" i="2" a="1"/>
  <c r="E1149" i="2" s="1"/>
  <c r="G1148" i="2" a="1"/>
  <c r="G1148" i="2" s="1"/>
  <c r="F1148" i="2"/>
  <c r="F1148" i="2" a="1"/>
  <c r="E1148" i="2" a="1"/>
  <c r="E1148" i="2" s="1"/>
  <c r="G1147" i="2"/>
  <c r="G1147" i="2" a="1"/>
  <c r="F1147" i="2" a="1"/>
  <c r="F1147" i="2" s="1"/>
  <c r="H1147" i="2" s="1"/>
  <c r="E1147" i="2"/>
  <c r="E1147" i="2" a="1"/>
  <c r="G1146" i="2"/>
  <c r="G1146" i="2" a="1"/>
  <c r="F1146" i="2" a="1"/>
  <c r="F1146" i="2" s="1"/>
  <c r="E1146" i="2"/>
  <c r="H1146" i="2" s="1"/>
  <c r="E1146" i="2" a="1"/>
  <c r="G1145" i="2" a="1"/>
  <c r="G1145" i="2" s="1"/>
  <c r="F1145" i="2"/>
  <c r="F1145" i="2" a="1"/>
  <c r="E1145" i="2" a="1"/>
  <c r="E1145" i="2" s="1"/>
  <c r="G1144" i="2" a="1"/>
  <c r="G1144" i="2" s="1"/>
  <c r="F1144" i="2"/>
  <c r="F1144" i="2" a="1"/>
  <c r="E1144" i="2" a="1"/>
  <c r="E1144" i="2" s="1"/>
  <c r="G1143" i="2"/>
  <c r="G1143" i="2" a="1"/>
  <c r="F1143" i="2" a="1"/>
  <c r="F1143" i="2" s="1"/>
  <c r="H1143" i="2" s="1"/>
  <c r="E1143" i="2"/>
  <c r="E1143" i="2" a="1"/>
  <c r="G1142" i="2"/>
  <c r="G1142" i="2" a="1"/>
  <c r="F1142" i="2" a="1"/>
  <c r="F1142" i="2" s="1"/>
  <c r="E1142" i="2"/>
  <c r="H1142" i="2" s="1"/>
  <c r="E1142" i="2" a="1"/>
  <c r="G1141" i="2" a="1"/>
  <c r="G1141" i="2" s="1"/>
  <c r="F1141" i="2"/>
  <c r="F1141" i="2" a="1"/>
  <c r="E1141" i="2" a="1"/>
  <c r="E1141" i="2" s="1"/>
  <c r="G1140" i="2" a="1"/>
  <c r="G1140" i="2" s="1"/>
  <c r="F1140" i="2"/>
  <c r="F1140" i="2" a="1"/>
  <c r="E1140" i="2" a="1"/>
  <c r="E1140" i="2" s="1"/>
  <c r="G1139" i="2"/>
  <c r="G1139" i="2" a="1"/>
  <c r="F1139" i="2" a="1"/>
  <c r="F1139" i="2" s="1"/>
  <c r="H1139" i="2" s="1"/>
  <c r="E1139" i="2"/>
  <c r="E1139" i="2" a="1"/>
  <c r="G1138" i="2"/>
  <c r="G1138" i="2" a="1"/>
  <c r="F1138" i="2" a="1"/>
  <c r="F1138" i="2" s="1"/>
  <c r="E1138" i="2"/>
  <c r="H1138" i="2" s="1"/>
  <c r="E1138" i="2" a="1"/>
  <c r="G1137" i="2" a="1"/>
  <c r="G1137" i="2" s="1"/>
  <c r="F1137" i="2"/>
  <c r="F1137" i="2" a="1"/>
  <c r="E1137" i="2" a="1"/>
  <c r="E1137" i="2" s="1"/>
  <c r="G1136" i="2" a="1"/>
  <c r="G1136" i="2" s="1"/>
  <c r="F1136" i="2"/>
  <c r="F1136" i="2" a="1"/>
  <c r="E1136" i="2" a="1"/>
  <c r="E1136" i="2" s="1"/>
  <c r="G1135" i="2"/>
  <c r="G1135" i="2" a="1"/>
  <c r="F1135" i="2" a="1"/>
  <c r="F1135" i="2" s="1"/>
  <c r="H1135" i="2" s="1"/>
  <c r="E1135" i="2"/>
  <c r="E1135" i="2" a="1"/>
  <c r="G1134" i="2"/>
  <c r="G1134" i="2" a="1"/>
  <c r="F1134" i="2" a="1"/>
  <c r="F1134" i="2" s="1"/>
  <c r="E1134" i="2"/>
  <c r="H1134" i="2" s="1"/>
  <c r="E1134" i="2" a="1"/>
  <c r="G1133" i="2" a="1"/>
  <c r="G1133" i="2" s="1"/>
  <c r="F1133" i="2"/>
  <c r="F1133" i="2" a="1"/>
  <c r="E1133" i="2" a="1"/>
  <c r="E1133" i="2" s="1"/>
  <c r="G1132" i="2" a="1"/>
  <c r="G1132" i="2" s="1"/>
  <c r="F1132" i="2"/>
  <c r="F1132" i="2" a="1"/>
  <c r="E1132" i="2" a="1"/>
  <c r="E1132" i="2" s="1"/>
  <c r="G1131" i="2"/>
  <c r="G1131" i="2" a="1"/>
  <c r="F1131" i="2" a="1"/>
  <c r="F1131" i="2" s="1"/>
  <c r="H1131" i="2" s="1"/>
  <c r="E1131" i="2"/>
  <c r="E1131" i="2" a="1"/>
  <c r="G1130" i="2"/>
  <c r="G1130" i="2" a="1"/>
  <c r="F1130" i="2" a="1"/>
  <c r="F1130" i="2" s="1"/>
  <c r="E1130" i="2"/>
  <c r="H1130" i="2" s="1"/>
  <c r="E1130" i="2" a="1"/>
  <c r="G1129" i="2" a="1"/>
  <c r="G1129" i="2" s="1"/>
  <c r="F1129" i="2"/>
  <c r="F1129" i="2" a="1"/>
  <c r="E1129" i="2" a="1"/>
  <c r="E1129" i="2" s="1"/>
  <c r="G1128" i="2" a="1"/>
  <c r="G1128" i="2" s="1"/>
  <c r="F1128" i="2"/>
  <c r="F1128" i="2" a="1"/>
  <c r="E1128" i="2" a="1"/>
  <c r="E1128" i="2" s="1"/>
  <c r="G1127" i="2"/>
  <c r="G1127" i="2" a="1"/>
  <c r="F1127" i="2" a="1"/>
  <c r="F1127" i="2" s="1"/>
  <c r="H1127" i="2" s="1"/>
  <c r="E1127" i="2"/>
  <c r="E1127" i="2" a="1"/>
  <c r="G1126" i="2"/>
  <c r="G1126" i="2" a="1"/>
  <c r="F1126" i="2" a="1"/>
  <c r="F1126" i="2" s="1"/>
  <c r="E1126" i="2"/>
  <c r="H1126" i="2" s="1"/>
  <c r="E1126" i="2" a="1"/>
  <c r="G1125" i="2" a="1"/>
  <c r="G1125" i="2" s="1"/>
  <c r="F1125" i="2"/>
  <c r="F1125" i="2" a="1"/>
  <c r="E1125" i="2" a="1"/>
  <c r="E1125" i="2" s="1"/>
  <c r="G1124" i="2" a="1"/>
  <c r="G1124" i="2" s="1"/>
  <c r="F1124" i="2"/>
  <c r="F1124" i="2" a="1"/>
  <c r="E1124" i="2" a="1"/>
  <c r="E1124" i="2" s="1"/>
  <c r="G1123" i="2"/>
  <c r="G1123" i="2" a="1"/>
  <c r="F1123" i="2" a="1"/>
  <c r="F1123" i="2" s="1"/>
  <c r="H1123" i="2" s="1"/>
  <c r="E1123" i="2"/>
  <c r="E1123" i="2" a="1"/>
  <c r="G1122" i="2"/>
  <c r="G1122" i="2" a="1"/>
  <c r="F1122" i="2" a="1"/>
  <c r="F1122" i="2" s="1"/>
  <c r="E1122" i="2"/>
  <c r="H1122" i="2" s="1"/>
  <c r="E1122" i="2" a="1"/>
  <c r="G1121" i="2" a="1"/>
  <c r="G1121" i="2" s="1"/>
  <c r="F1121" i="2"/>
  <c r="F1121" i="2" a="1"/>
  <c r="E1121" i="2" a="1"/>
  <c r="E1121" i="2" s="1"/>
  <c r="G1120" i="2" a="1"/>
  <c r="G1120" i="2" s="1"/>
  <c r="F1120" i="2"/>
  <c r="F1120" i="2" a="1"/>
  <c r="E1120" i="2" a="1"/>
  <c r="E1120" i="2" s="1"/>
  <c r="G1119" i="2"/>
  <c r="G1119" i="2" a="1"/>
  <c r="F1119" i="2" a="1"/>
  <c r="F1119" i="2" s="1"/>
  <c r="H1119" i="2" s="1"/>
  <c r="E1119" i="2"/>
  <c r="E1119" i="2" a="1"/>
  <c r="G1118" i="2"/>
  <c r="G1118" i="2" a="1"/>
  <c r="F1118" i="2" a="1"/>
  <c r="F1118" i="2" s="1"/>
  <c r="E1118" i="2"/>
  <c r="H1118" i="2" s="1"/>
  <c r="E1118" i="2" a="1"/>
  <c r="G1117" i="2" a="1"/>
  <c r="G1117" i="2" s="1"/>
  <c r="F1117" i="2"/>
  <c r="F1117" i="2" a="1"/>
  <c r="E1117" i="2" a="1"/>
  <c r="E1117" i="2" s="1"/>
  <c r="G1116" i="2" a="1"/>
  <c r="G1116" i="2" s="1"/>
  <c r="F1116" i="2"/>
  <c r="F1116" i="2" a="1"/>
  <c r="E1116" i="2" a="1"/>
  <c r="E1116" i="2" s="1"/>
  <c r="G1115" i="2"/>
  <c r="G1115" i="2" a="1"/>
  <c r="F1115" i="2" a="1"/>
  <c r="F1115" i="2" s="1"/>
  <c r="H1115" i="2" s="1"/>
  <c r="E1115" i="2"/>
  <c r="E1115" i="2" a="1"/>
  <c r="G1114" i="2"/>
  <c r="G1114" i="2" a="1"/>
  <c r="F1114" i="2" a="1"/>
  <c r="F1114" i="2" s="1"/>
  <c r="E1114" i="2"/>
  <c r="H1114" i="2" s="1"/>
  <c r="E1114" i="2" a="1"/>
  <c r="G1113" i="2" a="1"/>
  <c r="G1113" i="2" s="1"/>
  <c r="F1113" i="2"/>
  <c r="F1113" i="2" a="1"/>
  <c r="E1113" i="2" a="1"/>
  <c r="E1113" i="2" s="1"/>
  <c r="G1112" i="2" a="1"/>
  <c r="G1112" i="2" s="1"/>
  <c r="F1112" i="2"/>
  <c r="F1112" i="2" a="1"/>
  <c r="E1112" i="2" a="1"/>
  <c r="E1112" i="2" s="1"/>
  <c r="G1111" i="2"/>
  <c r="G1111" i="2" a="1"/>
  <c r="F1111" i="2" a="1"/>
  <c r="F1111" i="2" s="1"/>
  <c r="H1111" i="2" s="1"/>
  <c r="E1111" i="2"/>
  <c r="E1111" i="2" a="1"/>
  <c r="G1110" i="2"/>
  <c r="G1110" i="2" a="1"/>
  <c r="F1110" i="2" a="1"/>
  <c r="F1110" i="2" s="1"/>
  <c r="E1110" i="2"/>
  <c r="H1110" i="2" s="1"/>
  <c r="E1110" i="2" a="1"/>
  <c r="G1109" i="2" a="1"/>
  <c r="G1109" i="2" s="1"/>
  <c r="F1109" i="2"/>
  <c r="F1109" i="2" a="1"/>
  <c r="E1109" i="2" a="1"/>
  <c r="E1109" i="2" s="1"/>
  <c r="G1108" i="2" a="1"/>
  <c r="G1108" i="2" s="1"/>
  <c r="F1108" i="2"/>
  <c r="F1108" i="2" a="1"/>
  <c r="E1108" i="2" a="1"/>
  <c r="E1108" i="2" s="1"/>
  <c r="G1107" i="2"/>
  <c r="G1107" i="2" a="1"/>
  <c r="F1107" i="2" a="1"/>
  <c r="F1107" i="2" s="1"/>
  <c r="H1107" i="2" s="1"/>
  <c r="E1107" i="2"/>
  <c r="E1107" i="2" a="1"/>
  <c r="G1106" i="2"/>
  <c r="G1106" i="2" a="1"/>
  <c r="F1106" i="2" a="1"/>
  <c r="F1106" i="2" s="1"/>
  <c r="E1106" i="2"/>
  <c r="H1106" i="2" s="1"/>
  <c r="E1106" i="2" a="1"/>
  <c r="G1105" i="2" a="1"/>
  <c r="G1105" i="2" s="1"/>
  <c r="F1105" i="2"/>
  <c r="F1105" i="2" a="1"/>
  <c r="E1105" i="2" a="1"/>
  <c r="E1105" i="2" s="1"/>
  <c r="G1104" i="2"/>
  <c r="G1104" i="2" a="1"/>
  <c r="F1104" i="2"/>
  <c r="F1104" i="2" a="1"/>
  <c r="E1104" i="2" a="1"/>
  <c r="E1104" i="2" s="1"/>
  <c r="H1104" i="2" s="1"/>
  <c r="G1103" i="2"/>
  <c r="G1103" i="2" a="1"/>
  <c r="F1103" i="2" a="1"/>
  <c r="F1103" i="2" s="1"/>
  <c r="H1103" i="2" s="1"/>
  <c r="E1103" i="2"/>
  <c r="E1103" i="2" a="1"/>
  <c r="G1102" i="2"/>
  <c r="G1102" i="2" a="1"/>
  <c r="F1102" i="2"/>
  <c r="F1102" i="2" a="1"/>
  <c r="E1102" i="2"/>
  <c r="H1102" i="2" s="1"/>
  <c r="E1102" i="2" a="1"/>
  <c r="G1101" i="2" a="1"/>
  <c r="G1101" i="2" s="1"/>
  <c r="F1101" i="2"/>
  <c r="F1101" i="2" a="1"/>
  <c r="E1101" i="2" a="1"/>
  <c r="E1101" i="2" s="1"/>
  <c r="G1100" i="2"/>
  <c r="G1100" i="2" a="1"/>
  <c r="F1100" i="2"/>
  <c r="F1100" i="2" a="1"/>
  <c r="E1100" i="2" a="1"/>
  <c r="E1100" i="2" s="1"/>
  <c r="H1100" i="2" s="1"/>
  <c r="G1099" i="2"/>
  <c r="G1099" i="2" a="1"/>
  <c r="F1099" i="2" a="1"/>
  <c r="F1099" i="2" s="1"/>
  <c r="H1099" i="2" s="1"/>
  <c r="E1099" i="2"/>
  <c r="E1099" i="2" a="1"/>
  <c r="G1098" i="2"/>
  <c r="G1098" i="2" a="1"/>
  <c r="F1098" i="2"/>
  <c r="F1098" i="2" a="1"/>
  <c r="E1098" i="2"/>
  <c r="H1098" i="2" s="1"/>
  <c r="E1098" i="2" a="1"/>
  <c r="G1097" i="2" a="1"/>
  <c r="G1097" i="2" s="1"/>
  <c r="F1097" i="2"/>
  <c r="F1097" i="2" a="1"/>
  <c r="E1097" i="2" a="1"/>
  <c r="E1097" i="2" s="1"/>
  <c r="G1096" i="2"/>
  <c r="G1096" i="2" a="1"/>
  <c r="F1096" i="2"/>
  <c r="F1096" i="2" a="1"/>
  <c r="E1096" i="2" a="1"/>
  <c r="E1096" i="2" s="1"/>
  <c r="H1096" i="2" s="1"/>
  <c r="G1095" i="2"/>
  <c r="G1095" i="2" a="1"/>
  <c r="F1095" i="2" a="1"/>
  <c r="F1095" i="2" s="1"/>
  <c r="H1095" i="2" s="1"/>
  <c r="E1095" i="2"/>
  <c r="E1095" i="2" a="1"/>
  <c r="G1094" i="2"/>
  <c r="G1094" i="2" a="1"/>
  <c r="F1094" i="2"/>
  <c r="F1094" i="2" a="1"/>
  <c r="E1094" i="2"/>
  <c r="H1094" i="2" s="1"/>
  <c r="E1094" i="2" a="1"/>
  <c r="G1093" i="2" a="1"/>
  <c r="G1093" i="2" s="1"/>
  <c r="F1093" i="2"/>
  <c r="F1093" i="2" a="1"/>
  <c r="E1093" i="2" a="1"/>
  <c r="E1093" i="2" s="1"/>
  <c r="G1092" i="2"/>
  <c r="G1092" i="2" a="1"/>
  <c r="F1092" i="2"/>
  <c r="F1092" i="2" a="1"/>
  <c r="E1092" i="2" a="1"/>
  <c r="E1092" i="2" s="1"/>
  <c r="H1092" i="2" s="1"/>
  <c r="G1091" i="2"/>
  <c r="G1091" i="2" a="1"/>
  <c r="F1091" i="2" a="1"/>
  <c r="F1091" i="2" s="1"/>
  <c r="H1091" i="2" s="1"/>
  <c r="E1091" i="2"/>
  <c r="E1091" i="2" a="1"/>
  <c r="G1090" i="2"/>
  <c r="G1090" i="2" a="1"/>
  <c r="F1090" i="2" a="1"/>
  <c r="F1090" i="2" s="1"/>
  <c r="E1090" i="2"/>
  <c r="E1090" i="2" a="1"/>
  <c r="G1089" i="2" a="1"/>
  <c r="G1089" i="2" s="1"/>
  <c r="F1089" i="2"/>
  <c r="F1089" i="2" a="1"/>
  <c r="E1089" i="2" a="1"/>
  <c r="E1089" i="2" s="1"/>
  <c r="H1089" i="2" s="1"/>
  <c r="G1088" i="2" a="1"/>
  <c r="G1088" i="2" s="1"/>
  <c r="F1088" i="2"/>
  <c r="F1088" i="2" a="1"/>
  <c r="E1088" i="2" a="1"/>
  <c r="E1088" i="2" s="1"/>
  <c r="H1088" i="2" s="1"/>
  <c r="G1087" i="2"/>
  <c r="G1087" i="2" a="1"/>
  <c r="F1087" i="2" a="1"/>
  <c r="F1087" i="2" s="1"/>
  <c r="H1087" i="2" s="1"/>
  <c r="E1087" i="2"/>
  <c r="E1087" i="2" a="1"/>
  <c r="G1086" i="2"/>
  <c r="G1086" i="2" a="1"/>
  <c r="F1086" i="2" a="1"/>
  <c r="F1086" i="2" s="1"/>
  <c r="E1086" i="2"/>
  <c r="E1086" i="2" a="1"/>
  <c r="G1085" i="2" a="1"/>
  <c r="G1085" i="2" s="1"/>
  <c r="F1085" i="2"/>
  <c r="F1085" i="2" a="1"/>
  <c r="E1085" i="2" a="1"/>
  <c r="E1085" i="2" s="1"/>
  <c r="H1085" i="2" s="1"/>
  <c r="G1084" i="2" a="1"/>
  <c r="G1084" i="2" s="1"/>
  <c r="F1084" i="2"/>
  <c r="F1084" i="2" a="1"/>
  <c r="E1084" i="2" a="1"/>
  <c r="E1084" i="2" s="1"/>
  <c r="H1084" i="2" s="1"/>
  <c r="G1083" i="2"/>
  <c r="G1083" i="2" a="1"/>
  <c r="F1083" i="2" a="1"/>
  <c r="F1083" i="2" s="1"/>
  <c r="H1083" i="2" s="1"/>
  <c r="E1083" i="2"/>
  <c r="E1083" i="2" a="1"/>
  <c r="G1082" i="2"/>
  <c r="G1082" i="2" a="1"/>
  <c r="F1082" i="2" a="1"/>
  <c r="F1082" i="2" s="1"/>
  <c r="E1082" i="2"/>
  <c r="E1082" i="2" a="1"/>
  <c r="G1081" i="2" a="1"/>
  <c r="G1081" i="2" s="1"/>
  <c r="F1081" i="2"/>
  <c r="F1081" i="2" a="1"/>
  <c r="E1081" i="2" a="1"/>
  <c r="E1081" i="2" s="1"/>
  <c r="H1081" i="2" s="1"/>
  <c r="G1080" i="2"/>
  <c r="G1080" i="2" a="1"/>
  <c r="F1080" i="2"/>
  <c r="F1080" i="2" a="1"/>
  <c r="E1080" i="2" a="1"/>
  <c r="E1080" i="2" s="1"/>
  <c r="H1080" i="2" s="1"/>
  <c r="G1079" i="2"/>
  <c r="G1079" i="2" a="1"/>
  <c r="F1079" i="2" a="1"/>
  <c r="F1079" i="2" s="1"/>
  <c r="H1079" i="2" s="1"/>
  <c r="E1079" i="2"/>
  <c r="E1079" i="2" a="1"/>
  <c r="G1078" i="2"/>
  <c r="G1078" i="2" a="1"/>
  <c r="F1078" i="2" a="1"/>
  <c r="F1078" i="2" s="1"/>
  <c r="E1078" i="2"/>
  <c r="H1078" i="2" s="1"/>
  <c r="E1078" i="2" a="1"/>
  <c r="G1077" i="2" a="1"/>
  <c r="G1077" i="2" s="1"/>
  <c r="F1077" i="2"/>
  <c r="F1077" i="2" a="1"/>
  <c r="E1077" i="2" a="1"/>
  <c r="E1077" i="2" s="1"/>
  <c r="G1076" i="2" a="1"/>
  <c r="G1076" i="2" s="1"/>
  <c r="F1076" i="2"/>
  <c r="F1076" i="2" a="1"/>
  <c r="E1076" i="2" a="1"/>
  <c r="E1076" i="2" s="1"/>
  <c r="G1075" i="2"/>
  <c r="G1075" i="2" a="1"/>
  <c r="F1075" i="2" a="1"/>
  <c r="F1075" i="2" s="1"/>
  <c r="H1075" i="2" s="1"/>
  <c r="E1075" i="2"/>
  <c r="E1075" i="2" a="1"/>
  <c r="G1074" i="2"/>
  <c r="G1074" i="2" a="1"/>
  <c r="F1074" i="2" a="1"/>
  <c r="F1074" i="2" s="1"/>
  <c r="E1074" i="2"/>
  <c r="H1074" i="2" s="1"/>
  <c r="E1074" i="2" a="1"/>
  <c r="G1073" i="2" a="1"/>
  <c r="G1073" i="2" s="1"/>
  <c r="F1073" i="2"/>
  <c r="F1073" i="2" a="1"/>
  <c r="E1073" i="2" a="1"/>
  <c r="E1073" i="2" s="1"/>
  <c r="G1072" i="2"/>
  <c r="G1072" i="2" a="1"/>
  <c r="F1072" i="2"/>
  <c r="F1072" i="2" a="1"/>
  <c r="E1072" i="2" a="1"/>
  <c r="E1072" i="2" s="1"/>
  <c r="H1072" i="2" s="1"/>
  <c r="G1071" i="2"/>
  <c r="G1071" i="2" a="1"/>
  <c r="F1071" i="2" a="1"/>
  <c r="F1071" i="2" s="1"/>
  <c r="H1071" i="2" s="1"/>
  <c r="E1071" i="2"/>
  <c r="E1071" i="2" a="1"/>
  <c r="G1070" i="2"/>
  <c r="G1070" i="2" a="1"/>
  <c r="F1070" i="2" a="1"/>
  <c r="F1070" i="2" s="1"/>
  <c r="E1070" i="2"/>
  <c r="E1070" i="2" a="1"/>
  <c r="G1069" i="2" a="1"/>
  <c r="G1069" i="2" s="1"/>
  <c r="F1069" i="2"/>
  <c r="F1069" i="2" a="1"/>
  <c r="E1069" i="2" a="1"/>
  <c r="E1069" i="2" s="1"/>
  <c r="H1069" i="2" s="1"/>
  <c r="G1068" i="2"/>
  <c r="G1068" i="2" a="1"/>
  <c r="F1068" i="2"/>
  <c r="F1068" i="2" a="1"/>
  <c r="E1068" i="2" a="1"/>
  <c r="E1068" i="2" s="1"/>
  <c r="H1068" i="2" s="1"/>
  <c r="G1067" i="2"/>
  <c r="G1067" i="2" a="1"/>
  <c r="F1067" i="2" a="1"/>
  <c r="F1067" i="2" s="1"/>
  <c r="H1067" i="2" s="1"/>
  <c r="E1067" i="2"/>
  <c r="E1067" i="2" a="1"/>
  <c r="G1066" i="2"/>
  <c r="G1066" i="2" a="1"/>
  <c r="F1066" i="2" a="1"/>
  <c r="F1066" i="2" s="1"/>
  <c r="E1066" i="2"/>
  <c r="H1066" i="2" s="1"/>
  <c r="E1066" i="2" a="1"/>
  <c r="G1065" i="2" a="1"/>
  <c r="G1065" i="2" s="1"/>
  <c r="F1065" i="2"/>
  <c r="F1065" i="2" a="1"/>
  <c r="E1065" i="2" a="1"/>
  <c r="E1065" i="2" s="1"/>
  <c r="G1064" i="2"/>
  <c r="G1064" i="2" a="1"/>
  <c r="F1064" i="2"/>
  <c r="F1064" i="2" a="1"/>
  <c r="E1064" i="2" a="1"/>
  <c r="E1064" i="2" s="1"/>
  <c r="H1064" i="2" s="1"/>
  <c r="G1063" i="2"/>
  <c r="G1063" i="2" a="1"/>
  <c r="F1063" i="2" a="1"/>
  <c r="F1063" i="2" s="1"/>
  <c r="H1063" i="2" s="1"/>
  <c r="E1063" i="2"/>
  <c r="E1063" i="2" a="1"/>
  <c r="G1062" i="2"/>
  <c r="G1062" i="2" a="1"/>
  <c r="F1062" i="2" a="1"/>
  <c r="F1062" i="2" s="1"/>
  <c r="E1062" i="2"/>
  <c r="E1062" i="2" a="1"/>
  <c r="G1061" i="2" a="1"/>
  <c r="G1061" i="2" s="1"/>
  <c r="F1061" i="2"/>
  <c r="F1061" i="2" a="1"/>
  <c r="E1061" i="2" a="1"/>
  <c r="E1061" i="2" s="1"/>
  <c r="H1061" i="2" s="1"/>
  <c r="G1060" i="2" a="1"/>
  <c r="G1060" i="2" s="1"/>
  <c r="F1060" i="2"/>
  <c r="F1060" i="2" a="1"/>
  <c r="E1060" i="2" a="1"/>
  <c r="E1060" i="2" s="1"/>
  <c r="H1060" i="2" s="1"/>
  <c r="G1059" i="2"/>
  <c r="G1059" i="2" a="1"/>
  <c r="F1059" i="2" a="1"/>
  <c r="F1059" i="2" s="1"/>
  <c r="H1059" i="2" s="1"/>
  <c r="E1059" i="2"/>
  <c r="E1059" i="2" a="1"/>
  <c r="G1058" i="2"/>
  <c r="G1058" i="2" a="1"/>
  <c r="F1058" i="2" a="1"/>
  <c r="F1058" i="2" s="1"/>
  <c r="E1058" i="2"/>
  <c r="E1058" i="2" a="1"/>
  <c r="G1057" i="2" a="1"/>
  <c r="G1057" i="2" s="1"/>
  <c r="F1057" i="2"/>
  <c r="F1057" i="2" a="1"/>
  <c r="E1057" i="2" a="1"/>
  <c r="E1057" i="2" s="1"/>
  <c r="H1057" i="2" s="1"/>
  <c r="G1056" i="2" a="1"/>
  <c r="G1056" i="2" s="1"/>
  <c r="F1056" i="2"/>
  <c r="F1056" i="2" a="1"/>
  <c r="E1056" i="2" a="1"/>
  <c r="E1056" i="2" s="1"/>
  <c r="H1056" i="2" s="1"/>
  <c r="G1055" i="2"/>
  <c r="G1055" i="2" a="1"/>
  <c r="F1055" i="2" a="1"/>
  <c r="F1055" i="2" s="1"/>
  <c r="H1055" i="2" s="1"/>
  <c r="E1055" i="2"/>
  <c r="E1055" i="2" a="1"/>
  <c r="G1054" i="2"/>
  <c r="G1054" i="2" a="1"/>
  <c r="F1054" i="2" a="1"/>
  <c r="F1054" i="2" s="1"/>
  <c r="E1054" i="2"/>
  <c r="E1054" i="2" a="1"/>
  <c r="G1053" i="2" a="1"/>
  <c r="G1053" i="2" s="1"/>
  <c r="F1053" i="2"/>
  <c r="F1053" i="2" a="1"/>
  <c r="E1053" i="2" a="1"/>
  <c r="E1053" i="2" s="1"/>
  <c r="H1053" i="2" s="1"/>
  <c r="G1052" i="2"/>
  <c r="G1052" i="2" a="1"/>
  <c r="F1052" i="2"/>
  <c r="F1052" i="2" a="1"/>
  <c r="E1052" i="2" a="1"/>
  <c r="E1052" i="2" s="1"/>
  <c r="H1052" i="2" s="1"/>
  <c r="G1051" i="2"/>
  <c r="G1051" i="2" a="1"/>
  <c r="F1051" i="2" a="1"/>
  <c r="F1051" i="2" s="1"/>
  <c r="H1051" i="2" s="1"/>
  <c r="E1051" i="2"/>
  <c r="E1051" i="2" a="1"/>
  <c r="G1050" i="2"/>
  <c r="G1050" i="2" a="1"/>
  <c r="F1050" i="2"/>
  <c r="F1050" i="2" a="1"/>
  <c r="E1050" i="2"/>
  <c r="H1050" i="2" s="1"/>
  <c r="E1050" i="2" a="1"/>
  <c r="G1049" i="2" a="1"/>
  <c r="G1049" i="2" s="1"/>
  <c r="F1049" i="2"/>
  <c r="F1049" i="2" a="1"/>
  <c r="E1049" i="2" a="1"/>
  <c r="E1049" i="2" s="1"/>
  <c r="H1049" i="2" s="1"/>
  <c r="G1048" i="2" a="1"/>
  <c r="G1048" i="2" s="1"/>
  <c r="F1048" i="2"/>
  <c r="F1048" i="2" a="1"/>
  <c r="E1048" i="2" a="1"/>
  <c r="E1048" i="2" s="1"/>
  <c r="H1048" i="2" s="1"/>
  <c r="G1047" i="2"/>
  <c r="G1047" i="2" a="1"/>
  <c r="F1047" i="2" a="1"/>
  <c r="F1047" i="2" s="1"/>
  <c r="H1047" i="2" s="1"/>
  <c r="E1047" i="2"/>
  <c r="E1047" i="2" a="1"/>
  <c r="G1046" i="2"/>
  <c r="G1046" i="2" a="1"/>
  <c r="F1046" i="2" a="1"/>
  <c r="F1046" i="2" s="1"/>
  <c r="E1046" i="2"/>
  <c r="E1046" i="2" a="1"/>
  <c r="G1045" i="2" a="1"/>
  <c r="G1045" i="2" s="1"/>
  <c r="F1045" i="2"/>
  <c r="F1045" i="2" a="1"/>
  <c r="E1045" i="2" a="1"/>
  <c r="E1045" i="2" s="1"/>
  <c r="H1045" i="2" s="1"/>
  <c r="G1044" i="2" a="1"/>
  <c r="G1044" i="2" s="1"/>
  <c r="F1044" i="2"/>
  <c r="F1044" i="2" a="1"/>
  <c r="E1044" i="2" a="1"/>
  <c r="E1044" i="2" s="1"/>
  <c r="H1044" i="2" s="1"/>
  <c r="G1043" i="2"/>
  <c r="G1043" i="2" a="1"/>
  <c r="F1043" i="2" a="1"/>
  <c r="F1043" i="2" s="1"/>
  <c r="H1043" i="2" s="1"/>
  <c r="E1043" i="2"/>
  <c r="E1043" i="2" a="1"/>
  <c r="G1042" i="2"/>
  <c r="G1042" i="2" a="1"/>
  <c r="F1042" i="2" a="1"/>
  <c r="F1042" i="2" s="1"/>
  <c r="E1042" i="2"/>
  <c r="E1042" i="2" a="1"/>
  <c r="G1041" i="2" a="1"/>
  <c r="G1041" i="2" s="1"/>
  <c r="F1041" i="2"/>
  <c r="F1041" i="2" a="1"/>
  <c r="E1041" i="2" a="1"/>
  <c r="E1041" i="2" s="1"/>
  <c r="H1041" i="2" s="1"/>
  <c r="G1040" i="2" a="1"/>
  <c r="G1040" i="2" s="1"/>
  <c r="F1040" i="2"/>
  <c r="F1040" i="2" a="1"/>
  <c r="E1040" i="2" a="1"/>
  <c r="E1040" i="2" s="1"/>
  <c r="H1040" i="2" s="1"/>
  <c r="G1039" i="2"/>
  <c r="G1039" i="2" a="1"/>
  <c r="F1039" i="2" a="1"/>
  <c r="F1039" i="2" s="1"/>
  <c r="H1039" i="2" s="1"/>
  <c r="E1039" i="2"/>
  <c r="E1039" i="2" a="1"/>
  <c r="G1038" i="2"/>
  <c r="G1038" i="2" a="1"/>
  <c r="F1038" i="2" a="1"/>
  <c r="F1038" i="2" s="1"/>
  <c r="E1038" i="2"/>
  <c r="E1038" i="2" a="1"/>
  <c r="G1037" i="2" a="1"/>
  <c r="G1037" i="2" s="1"/>
  <c r="F1037" i="2"/>
  <c r="F1037" i="2" a="1"/>
  <c r="E1037" i="2" a="1"/>
  <c r="E1037" i="2" s="1"/>
  <c r="H1037" i="2" s="1"/>
  <c r="G1036" i="2" a="1"/>
  <c r="G1036" i="2" s="1"/>
  <c r="F1036" i="2"/>
  <c r="F1036" i="2" a="1"/>
  <c r="E1036" i="2" a="1"/>
  <c r="E1036" i="2" s="1"/>
  <c r="H1036" i="2" s="1"/>
  <c r="G1035" i="2"/>
  <c r="G1035" i="2" a="1"/>
  <c r="F1035" i="2" a="1"/>
  <c r="F1035" i="2" s="1"/>
  <c r="H1035" i="2" s="1"/>
  <c r="E1035" i="2"/>
  <c r="E1035" i="2" a="1"/>
  <c r="G1034" i="2"/>
  <c r="G1034" i="2" a="1"/>
  <c r="F1034" i="2" a="1"/>
  <c r="F1034" i="2" s="1"/>
  <c r="E1034" i="2"/>
  <c r="E1034" i="2" a="1"/>
  <c r="G1033" i="2" a="1"/>
  <c r="G1033" i="2" s="1"/>
  <c r="F1033" i="2"/>
  <c r="F1033" i="2" a="1"/>
  <c r="E1033" i="2" a="1"/>
  <c r="E1033" i="2" s="1"/>
  <c r="H1033" i="2" s="1"/>
  <c r="G1032" i="2" a="1"/>
  <c r="G1032" i="2" s="1"/>
  <c r="F1032" i="2"/>
  <c r="F1032" i="2" a="1"/>
  <c r="E1032" i="2" a="1"/>
  <c r="E1032" i="2" s="1"/>
  <c r="H1032" i="2" s="1"/>
  <c r="G1031" i="2"/>
  <c r="G1031" i="2" a="1"/>
  <c r="F1031" i="2" a="1"/>
  <c r="F1031" i="2" s="1"/>
  <c r="H1031" i="2" s="1"/>
  <c r="E1031" i="2"/>
  <c r="E1031" i="2" a="1"/>
  <c r="G1030" i="2"/>
  <c r="G1030" i="2" a="1"/>
  <c r="F1030" i="2" a="1"/>
  <c r="F1030" i="2" s="1"/>
  <c r="E1030" i="2"/>
  <c r="E1030" i="2" a="1"/>
  <c r="G1029" i="2" a="1"/>
  <c r="G1029" i="2" s="1"/>
  <c r="F1029" i="2"/>
  <c r="F1029" i="2" a="1"/>
  <c r="E1029" i="2" a="1"/>
  <c r="E1029" i="2" s="1"/>
  <c r="H1029" i="2" s="1"/>
  <c r="G1028" i="2" a="1"/>
  <c r="G1028" i="2" s="1"/>
  <c r="F1028" i="2"/>
  <c r="F1028" i="2" a="1"/>
  <c r="E1028" i="2" a="1"/>
  <c r="E1028" i="2" s="1"/>
  <c r="H1028" i="2" s="1"/>
  <c r="G1027" i="2"/>
  <c r="G1027" i="2" a="1"/>
  <c r="F1027" i="2" a="1"/>
  <c r="F1027" i="2" s="1"/>
  <c r="H1027" i="2" s="1"/>
  <c r="E1027" i="2"/>
  <c r="E1027" i="2" a="1"/>
  <c r="G1026" i="2"/>
  <c r="G1026" i="2" a="1"/>
  <c r="F1026" i="2" a="1"/>
  <c r="F1026" i="2" s="1"/>
  <c r="E1026" i="2"/>
  <c r="E1026" i="2" a="1"/>
  <c r="G1025" i="2" a="1"/>
  <c r="G1025" i="2" s="1"/>
  <c r="F1025" i="2"/>
  <c r="F1025" i="2" a="1"/>
  <c r="E1025" i="2" a="1"/>
  <c r="E1025" i="2" s="1"/>
  <c r="H1025" i="2" s="1"/>
  <c r="G1024" i="2"/>
  <c r="G1024" i="2" a="1"/>
  <c r="F1024" i="2"/>
  <c r="F1024" i="2" a="1"/>
  <c r="E1024" i="2" a="1"/>
  <c r="E1024" i="2" s="1"/>
  <c r="H1024" i="2" s="1"/>
  <c r="G1023" i="2"/>
  <c r="G1023" i="2" a="1"/>
  <c r="F1023" i="2" a="1"/>
  <c r="F1023" i="2" s="1"/>
  <c r="H1023" i="2" s="1"/>
  <c r="E1023" i="2"/>
  <c r="E1023" i="2" a="1"/>
  <c r="G1022" i="2"/>
  <c r="G1022" i="2" a="1"/>
  <c r="F1022" i="2"/>
  <c r="F1022" i="2" a="1"/>
  <c r="E1022" i="2"/>
  <c r="H1022" i="2" s="1"/>
  <c r="E1022" i="2" a="1"/>
  <c r="G1021" i="2" a="1"/>
  <c r="G1021" i="2" s="1"/>
  <c r="F1021" i="2"/>
  <c r="F1021" i="2" a="1"/>
  <c r="E1021" i="2" a="1"/>
  <c r="E1021" i="2" s="1"/>
  <c r="H1021" i="2" s="1"/>
  <c r="G1020" i="2"/>
  <c r="G1020" i="2" a="1"/>
  <c r="F1020" i="2"/>
  <c r="F1020" i="2" a="1"/>
  <c r="E1020" i="2" a="1"/>
  <c r="E1020" i="2" s="1"/>
  <c r="H1020" i="2" s="1"/>
  <c r="G1019" i="2"/>
  <c r="G1019" i="2" a="1"/>
  <c r="F1019" i="2" a="1"/>
  <c r="F1019" i="2" s="1"/>
  <c r="H1019" i="2" s="1"/>
  <c r="E1019" i="2"/>
  <c r="E1019" i="2" a="1"/>
  <c r="G1018" i="2"/>
  <c r="G1018" i="2" a="1"/>
  <c r="F1018" i="2" a="1"/>
  <c r="F1018" i="2" s="1"/>
  <c r="E1018" i="2"/>
  <c r="H1018" i="2" s="1"/>
  <c r="E1018" i="2" a="1"/>
  <c r="G1017" i="2" a="1"/>
  <c r="G1017" i="2" s="1"/>
  <c r="F1017" i="2"/>
  <c r="F1017" i="2" a="1"/>
  <c r="E1017" i="2" a="1"/>
  <c r="E1017" i="2" s="1"/>
  <c r="G1016" i="2" a="1"/>
  <c r="G1016" i="2" s="1"/>
  <c r="F1016" i="2"/>
  <c r="F1016" i="2" a="1"/>
  <c r="E1016" i="2" a="1"/>
  <c r="E1016" i="2" s="1"/>
  <c r="G1015" i="2"/>
  <c r="G1015" i="2" a="1"/>
  <c r="F1015" i="2" a="1"/>
  <c r="F1015" i="2" s="1"/>
  <c r="H1015" i="2" s="1"/>
  <c r="E1015" i="2"/>
  <c r="E1015" i="2" a="1"/>
  <c r="G1014" i="2"/>
  <c r="G1014" i="2" a="1"/>
  <c r="F1014" i="2" a="1"/>
  <c r="F1014" i="2" s="1"/>
  <c r="E1014" i="2"/>
  <c r="H1014" i="2" s="1"/>
  <c r="E1014" i="2" a="1"/>
  <c r="G1013" i="2" a="1"/>
  <c r="G1013" i="2" s="1"/>
  <c r="F1013" i="2"/>
  <c r="F1013" i="2" a="1"/>
  <c r="E1013" i="2" a="1"/>
  <c r="E1013" i="2" s="1"/>
  <c r="G1012" i="2" a="1"/>
  <c r="G1012" i="2" s="1"/>
  <c r="F1012" i="2"/>
  <c r="F1012" i="2" a="1"/>
  <c r="E1012" i="2" a="1"/>
  <c r="E1012" i="2" s="1"/>
  <c r="G1011" i="2"/>
  <c r="G1011" i="2" a="1"/>
  <c r="F1011" i="2" a="1"/>
  <c r="F1011" i="2" s="1"/>
  <c r="H1011" i="2" s="1"/>
  <c r="E1011" i="2"/>
  <c r="E1011" i="2" a="1"/>
  <c r="G1010" i="2"/>
  <c r="G1010" i="2" a="1"/>
  <c r="F1010" i="2" a="1"/>
  <c r="F1010" i="2" s="1"/>
  <c r="E1010" i="2"/>
  <c r="H1010" i="2" s="1"/>
  <c r="E1010" i="2" a="1"/>
  <c r="G1009" i="2" a="1"/>
  <c r="G1009" i="2" s="1"/>
  <c r="F1009" i="2"/>
  <c r="F1009" i="2" a="1"/>
  <c r="E1009" i="2" a="1"/>
  <c r="E1009" i="2" s="1"/>
  <c r="G1008" i="2" a="1"/>
  <c r="G1008" i="2" s="1"/>
  <c r="F1008" i="2"/>
  <c r="F1008" i="2" a="1"/>
  <c r="E1008" i="2" a="1"/>
  <c r="E1008" i="2" s="1"/>
  <c r="G1007" i="2"/>
  <c r="G1007" i="2" a="1"/>
  <c r="F1007" i="2" a="1"/>
  <c r="F1007" i="2" s="1"/>
  <c r="H1007" i="2" s="1"/>
  <c r="E1007" i="2"/>
  <c r="E1007" i="2" a="1"/>
  <c r="G1006" i="2"/>
  <c r="G1006" i="2" a="1"/>
  <c r="F1006" i="2" a="1"/>
  <c r="F1006" i="2" s="1"/>
  <c r="E1006" i="2"/>
  <c r="H1006" i="2" s="1"/>
  <c r="E1006" i="2" a="1"/>
  <c r="G1005" i="2" a="1"/>
  <c r="G1005" i="2" s="1"/>
  <c r="F1005" i="2"/>
  <c r="F1005" i="2" a="1"/>
  <c r="E1005" i="2" a="1"/>
  <c r="E1005" i="2" s="1"/>
  <c r="G1004" i="2" a="1"/>
  <c r="G1004" i="2" s="1"/>
  <c r="F1004" i="2"/>
  <c r="F1004" i="2" a="1"/>
  <c r="E1004" i="2" a="1"/>
  <c r="E1004" i="2" s="1"/>
  <c r="G1003" i="2"/>
  <c r="G1003" i="2" a="1"/>
  <c r="F1003" i="2" a="1"/>
  <c r="F1003" i="2" s="1"/>
  <c r="H1003" i="2" s="1"/>
  <c r="E1003" i="2"/>
  <c r="E1003" i="2" a="1"/>
  <c r="G1002" i="2"/>
  <c r="G1002" i="2" a="1"/>
  <c r="F1002" i="2" a="1"/>
  <c r="F1002" i="2" s="1"/>
  <c r="E1002" i="2"/>
  <c r="H1002" i="2" s="1"/>
  <c r="E1002" i="2" a="1"/>
  <c r="G1001" i="2" a="1"/>
  <c r="G1001" i="2" s="1"/>
  <c r="F1001" i="2"/>
  <c r="F1001" i="2" a="1"/>
  <c r="E1001" i="2" a="1"/>
  <c r="E1001" i="2" s="1"/>
  <c r="G1000" i="2" a="1"/>
  <c r="G1000" i="2" s="1"/>
  <c r="F1000" i="2"/>
  <c r="F1000" i="2" a="1"/>
  <c r="E1000" i="2" a="1"/>
  <c r="E1000" i="2" s="1"/>
  <c r="G999" i="2"/>
  <c r="G999" i="2" a="1"/>
  <c r="F999" i="2" a="1"/>
  <c r="F999" i="2" s="1"/>
  <c r="H999" i="2" s="1"/>
  <c r="E999" i="2"/>
  <c r="E999" i="2" a="1"/>
  <c r="G998" i="2"/>
  <c r="G998" i="2" a="1"/>
  <c r="F998" i="2" a="1"/>
  <c r="F998" i="2" s="1"/>
  <c r="E998" i="2"/>
  <c r="H998" i="2" s="1"/>
  <c r="E998" i="2" a="1"/>
  <c r="G997" i="2" a="1"/>
  <c r="G997" i="2" s="1"/>
  <c r="F997" i="2"/>
  <c r="F997" i="2" a="1"/>
  <c r="E997" i="2" a="1"/>
  <c r="E997" i="2" s="1"/>
  <c r="G996" i="2" a="1"/>
  <c r="G996" i="2" s="1"/>
  <c r="F996" i="2"/>
  <c r="F996" i="2" a="1"/>
  <c r="E996" i="2" a="1"/>
  <c r="E996" i="2" s="1"/>
  <c r="G995" i="2"/>
  <c r="G995" i="2" a="1"/>
  <c r="F995" i="2" a="1"/>
  <c r="F995" i="2" s="1"/>
  <c r="H995" i="2" s="1"/>
  <c r="E995" i="2"/>
  <c r="E995" i="2" a="1"/>
  <c r="G994" i="2"/>
  <c r="G994" i="2" a="1"/>
  <c r="F994" i="2" a="1"/>
  <c r="F994" i="2" s="1"/>
  <c r="E994" i="2"/>
  <c r="H994" i="2" s="1"/>
  <c r="E994" i="2" a="1"/>
  <c r="G993" i="2" a="1"/>
  <c r="G993" i="2" s="1"/>
  <c r="F993" i="2"/>
  <c r="F993" i="2" a="1"/>
  <c r="E993" i="2" a="1"/>
  <c r="E993" i="2" s="1"/>
  <c r="G992" i="2" a="1"/>
  <c r="G992" i="2" s="1"/>
  <c r="F992" i="2"/>
  <c r="F992" i="2" a="1"/>
  <c r="E992" i="2" a="1"/>
  <c r="E992" i="2" s="1"/>
  <c r="G991" i="2"/>
  <c r="G991" i="2" a="1"/>
  <c r="F991" i="2" a="1"/>
  <c r="F991" i="2" s="1"/>
  <c r="H991" i="2" s="1"/>
  <c r="E991" i="2"/>
  <c r="E991" i="2" a="1"/>
  <c r="G990" i="2"/>
  <c r="G990" i="2" a="1"/>
  <c r="F990" i="2"/>
  <c r="F990" i="2" a="1"/>
  <c r="E990" i="2"/>
  <c r="H990" i="2" s="1"/>
  <c r="E990" i="2" a="1"/>
  <c r="G989" i="2" a="1"/>
  <c r="G989" i="2" s="1"/>
  <c r="F989" i="2"/>
  <c r="F989" i="2" a="1"/>
  <c r="E989" i="2" a="1"/>
  <c r="E989" i="2" s="1"/>
  <c r="H989" i="2" s="1"/>
  <c r="G988" i="2"/>
  <c r="G988" i="2" a="1"/>
  <c r="F988" i="2"/>
  <c r="F988" i="2" a="1"/>
  <c r="E988" i="2" a="1"/>
  <c r="E988" i="2" s="1"/>
  <c r="H988" i="2" s="1"/>
  <c r="G987" i="2"/>
  <c r="G987" i="2" a="1"/>
  <c r="F987" i="2" a="1"/>
  <c r="F987" i="2" s="1"/>
  <c r="H987" i="2" s="1"/>
  <c r="E987" i="2"/>
  <c r="E987" i="2" a="1"/>
  <c r="G986" i="2"/>
  <c r="G986" i="2" a="1"/>
  <c r="F986" i="2"/>
  <c r="F986" i="2" a="1"/>
  <c r="E986" i="2"/>
  <c r="H986" i="2" s="1"/>
  <c r="E986" i="2" a="1"/>
  <c r="G985" i="2" a="1"/>
  <c r="G985" i="2" s="1"/>
  <c r="F985" i="2"/>
  <c r="F985" i="2" a="1"/>
  <c r="E985" i="2" a="1"/>
  <c r="E985" i="2" s="1"/>
  <c r="H985" i="2" s="1"/>
  <c r="G984" i="2"/>
  <c r="G984" i="2" a="1"/>
  <c r="F984" i="2"/>
  <c r="F984" i="2" a="1"/>
  <c r="E984" i="2" a="1"/>
  <c r="E984" i="2" s="1"/>
  <c r="H984" i="2" s="1"/>
  <c r="G983" i="2"/>
  <c r="G983" i="2" a="1"/>
  <c r="F983" i="2" a="1"/>
  <c r="F983" i="2" s="1"/>
  <c r="H983" i="2" s="1"/>
  <c r="E983" i="2"/>
  <c r="E983" i="2" a="1"/>
  <c r="G982" i="2"/>
  <c r="G982" i="2" a="1"/>
  <c r="F982" i="2" a="1"/>
  <c r="F982" i="2" s="1"/>
  <c r="E982" i="2"/>
  <c r="H982" i="2" s="1"/>
  <c r="E982" i="2" a="1"/>
  <c r="G981" i="2" a="1"/>
  <c r="G981" i="2" s="1"/>
  <c r="F981" i="2"/>
  <c r="F981" i="2" a="1"/>
  <c r="E981" i="2" a="1"/>
  <c r="E981" i="2" s="1"/>
  <c r="G980" i="2" a="1"/>
  <c r="G980" i="2" s="1"/>
  <c r="F980" i="2"/>
  <c r="F980" i="2" a="1"/>
  <c r="E980" i="2" a="1"/>
  <c r="E980" i="2" s="1"/>
  <c r="G979" i="2"/>
  <c r="G979" i="2" a="1"/>
  <c r="F979" i="2" a="1"/>
  <c r="F979" i="2" s="1"/>
  <c r="H979" i="2" s="1"/>
  <c r="E979" i="2"/>
  <c r="E979" i="2" a="1"/>
  <c r="G978" i="2"/>
  <c r="G978" i="2" a="1"/>
  <c r="F978" i="2" a="1"/>
  <c r="F978" i="2" s="1"/>
  <c r="E978" i="2"/>
  <c r="H978" i="2" s="1"/>
  <c r="E978" i="2" a="1"/>
  <c r="G977" i="2" a="1"/>
  <c r="G977" i="2" s="1"/>
  <c r="F977" i="2"/>
  <c r="F977" i="2" a="1"/>
  <c r="E977" i="2" a="1"/>
  <c r="E977" i="2" s="1"/>
  <c r="G976" i="2"/>
  <c r="G976" i="2" a="1"/>
  <c r="F976" i="2"/>
  <c r="F976" i="2" a="1"/>
  <c r="E976" i="2" a="1"/>
  <c r="E976" i="2" s="1"/>
  <c r="H976" i="2" s="1"/>
  <c r="G975" i="2"/>
  <c r="G975" i="2" a="1"/>
  <c r="F975" i="2" a="1"/>
  <c r="F975" i="2" s="1"/>
  <c r="H975" i="2" s="1"/>
  <c r="E975" i="2"/>
  <c r="E975" i="2" a="1"/>
  <c r="G974" i="2"/>
  <c r="G974" i="2" a="1"/>
  <c r="F974" i="2" a="1"/>
  <c r="F974" i="2" s="1"/>
  <c r="E974" i="2"/>
  <c r="E974" i="2" a="1"/>
  <c r="G973" i="2" a="1"/>
  <c r="G973" i="2" s="1"/>
  <c r="F973" i="2"/>
  <c r="F973" i="2" a="1"/>
  <c r="E973" i="2" a="1"/>
  <c r="E973" i="2" s="1"/>
  <c r="H973" i="2" s="1"/>
  <c r="G972" i="2" a="1"/>
  <c r="G972" i="2" s="1"/>
  <c r="F972" i="2"/>
  <c r="F972" i="2" a="1"/>
  <c r="E972" i="2" a="1"/>
  <c r="E972" i="2" s="1"/>
  <c r="H972" i="2" s="1"/>
  <c r="G971" i="2"/>
  <c r="G971" i="2" a="1"/>
  <c r="F971" i="2" a="1"/>
  <c r="F971" i="2" s="1"/>
  <c r="H971" i="2" s="1"/>
  <c r="E971" i="2"/>
  <c r="E971" i="2" a="1"/>
  <c r="G970" i="2"/>
  <c r="G970" i="2" a="1"/>
  <c r="F970" i="2" a="1"/>
  <c r="F970" i="2" s="1"/>
  <c r="E970" i="2"/>
  <c r="E970" i="2" a="1"/>
  <c r="G969" i="2" a="1"/>
  <c r="G969" i="2" s="1"/>
  <c r="F969" i="2"/>
  <c r="F969" i="2" a="1"/>
  <c r="E969" i="2" a="1"/>
  <c r="E969" i="2" s="1"/>
  <c r="H969" i="2" s="1"/>
  <c r="G968" i="2" a="1"/>
  <c r="G968" i="2" s="1"/>
  <c r="F968" i="2"/>
  <c r="F968" i="2" a="1"/>
  <c r="E968" i="2" a="1"/>
  <c r="E968" i="2" s="1"/>
  <c r="H968" i="2" s="1"/>
  <c r="G967" i="2"/>
  <c r="G967" i="2" a="1"/>
  <c r="F967" i="2" a="1"/>
  <c r="F967" i="2" s="1"/>
  <c r="H967" i="2" s="1"/>
  <c r="E967" i="2"/>
  <c r="E967" i="2" a="1"/>
  <c r="G966" i="2"/>
  <c r="G966" i="2" a="1"/>
  <c r="F966" i="2" a="1"/>
  <c r="F966" i="2" s="1"/>
  <c r="E966" i="2"/>
  <c r="E966" i="2" a="1"/>
  <c r="G965" i="2" a="1"/>
  <c r="G965" i="2" s="1"/>
  <c r="F965" i="2"/>
  <c r="F965" i="2" a="1"/>
  <c r="E965" i="2" a="1"/>
  <c r="E965" i="2" s="1"/>
  <c r="H965" i="2" s="1"/>
  <c r="G964" i="2" a="1"/>
  <c r="G964" i="2" s="1"/>
  <c r="F964" i="2"/>
  <c r="F964" i="2" a="1"/>
  <c r="E964" i="2" a="1"/>
  <c r="E964" i="2" s="1"/>
  <c r="H964" i="2" s="1"/>
  <c r="G963" i="2"/>
  <c r="G963" i="2" a="1"/>
  <c r="F963" i="2" a="1"/>
  <c r="F963" i="2" s="1"/>
  <c r="H963" i="2" s="1"/>
  <c r="E963" i="2"/>
  <c r="E963" i="2" a="1"/>
  <c r="G962" i="2"/>
  <c r="G962" i="2" a="1"/>
  <c r="F962" i="2" a="1"/>
  <c r="F962" i="2" s="1"/>
  <c r="E962" i="2"/>
  <c r="E962" i="2" a="1"/>
  <c r="G961" i="2" a="1"/>
  <c r="G961" i="2" s="1"/>
  <c r="F961" i="2"/>
  <c r="F961" i="2" a="1"/>
  <c r="E961" i="2" a="1"/>
  <c r="E961" i="2" s="1"/>
  <c r="H961" i="2" s="1"/>
  <c r="G960" i="2" a="1"/>
  <c r="G960" i="2" s="1"/>
  <c r="F960" i="2"/>
  <c r="F960" i="2" a="1"/>
  <c r="E960" i="2" a="1"/>
  <c r="E960" i="2" s="1"/>
  <c r="H960" i="2" s="1"/>
  <c r="G959" i="2"/>
  <c r="G959" i="2" a="1"/>
  <c r="F959" i="2" a="1"/>
  <c r="F959" i="2" s="1"/>
  <c r="H959" i="2" s="1"/>
  <c r="E959" i="2"/>
  <c r="E959" i="2" a="1"/>
  <c r="G958" i="2"/>
  <c r="G958" i="2" a="1"/>
  <c r="F958" i="2" a="1"/>
  <c r="F958" i="2" s="1"/>
  <c r="E958" i="2"/>
  <c r="E958" i="2" a="1"/>
  <c r="G957" i="2" a="1"/>
  <c r="G957" i="2" s="1"/>
  <c r="F957" i="2"/>
  <c r="F957" i="2" a="1"/>
  <c r="E957" i="2" a="1"/>
  <c r="E957" i="2" s="1"/>
  <c r="H957" i="2" s="1"/>
  <c r="G956" i="2" a="1"/>
  <c r="G956" i="2" s="1"/>
  <c r="F956" i="2"/>
  <c r="F956" i="2" a="1"/>
  <c r="E956" i="2" a="1"/>
  <c r="E956" i="2" s="1"/>
  <c r="H956" i="2" s="1"/>
  <c r="G955" i="2"/>
  <c r="G955" i="2" a="1"/>
  <c r="F955" i="2" a="1"/>
  <c r="F955" i="2" s="1"/>
  <c r="H955" i="2" s="1"/>
  <c r="E955" i="2"/>
  <c r="E955" i="2" a="1"/>
  <c r="G954" i="2"/>
  <c r="G954" i="2" a="1"/>
  <c r="F954" i="2" a="1"/>
  <c r="F954" i="2" s="1"/>
  <c r="E954" i="2"/>
  <c r="E954" i="2" a="1"/>
  <c r="G953" i="2" a="1"/>
  <c r="G953" i="2" s="1"/>
  <c r="F953" i="2"/>
  <c r="F953" i="2" a="1"/>
  <c r="E953" i="2" a="1"/>
  <c r="E953" i="2" s="1"/>
  <c r="H953" i="2" s="1"/>
  <c r="G952" i="2" a="1"/>
  <c r="G952" i="2" s="1"/>
  <c r="F952" i="2"/>
  <c r="F952" i="2" a="1"/>
  <c r="E952" i="2" a="1"/>
  <c r="E952" i="2" s="1"/>
  <c r="H952" i="2" s="1"/>
  <c r="G951" i="2"/>
  <c r="G951" i="2" a="1"/>
  <c r="F951" i="2" a="1"/>
  <c r="F951" i="2" s="1"/>
  <c r="H951" i="2" s="1"/>
  <c r="E951" i="2"/>
  <c r="E951" i="2" a="1"/>
  <c r="G950" i="2"/>
  <c r="G950" i="2" a="1"/>
  <c r="F950" i="2" a="1"/>
  <c r="F950" i="2" s="1"/>
  <c r="E950" i="2"/>
  <c r="E950" i="2" a="1"/>
  <c r="G949" i="2" a="1"/>
  <c r="G949" i="2" s="1"/>
  <c r="F949" i="2"/>
  <c r="F949" i="2" a="1"/>
  <c r="E949" i="2" a="1"/>
  <c r="E949" i="2" s="1"/>
  <c r="H949" i="2" s="1"/>
  <c r="G948" i="2" a="1"/>
  <c r="G948" i="2" s="1"/>
  <c r="F948" i="2"/>
  <c r="F948" i="2" a="1"/>
  <c r="E948" i="2" a="1"/>
  <c r="E948" i="2" s="1"/>
  <c r="H948" i="2" s="1"/>
  <c r="G947" i="2"/>
  <c r="G947" i="2" a="1"/>
  <c r="F947" i="2" a="1"/>
  <c r="F947" i="2" s="1"/>
  <c r="H947" i="2" s="1"/>
  <c r="E947" i="2"/>
  <c r="E947" i="2" a="1"/>
  <c r="G946" i="2"/>
  <c r="G946" i="2" a="1"/>
  <c r="F946" i="2" a="1"/>
  <c r="F946" i="2" s="1"/>
  <c r="E946" i="2"/>
  <c r="E946" i="2" a="1"/>
  <c r="G945" i="2" a="1"/>
  <c r="G945" i="2" s="1"/>
  <c r="F945" i="2"/>
  <c r="F945" i="2" a="1"/>
  <c r="E945" i="2" a="1"/>
  <c r="E945" i="2" s="1"/>
  <c r="H945" i="2" s="1"/>
  <c r="G944" i="2" a="1"/>
  <c r="G944" i="2" s="1"/>
  <c r="F944" i="2"/>
  <c r="F944" i="2" a="1"/>
  <c r="E944" i="2" a="1"/>
  <c r="E944" i="2" s="1"/>
  <c r="H944" i="2" s="1"/>
  <c r="G943" i="2"/>
  <c r="G943" i="2" a="1"/>
  <c r="F943" i="2" a="1"/>
  <c r="F943" i="2" s="1"/>
  <c r="H943" i="2" s="1"/>
  <c r="E943" i="2"/>
  <c r="E943" i="2" a="1"/>
  <c r="G942" i="2"/>
  <c r="G942" i="2" a="1"/>
  <c r="F942" i="2" a="1"/>
  <c r="F942" i="2" s="1"/>
  <c r="E942" i="2"/>
  <c r="E942" i="2" a="1"/>
  <c r="G941" i="2" a="1"/>
  <c r="G941" i="2" s="1"/>
  <c r="F941" i="2"/>
  <c r="F941" i="2" a="1"/>
  <c r="E941" i="2" a="1"/>
  <c r="E941" i="2" s="1"/>
  <c r="H941" i="2" s="1"/>
  <c r="G940" i="2" a="1"/>
  <c r="G940" i="2" s="1"/>
  <c r="F940" i="2"/>
  <c r="F940" i="2" a="1"/>
  <c r="E940" i="2" a="1"/>
  <c r="E940" i="2" s="1"/>
  <c r="H940" i="2" s="1"/>
  <c r="G939" i="2"/>
  <c r="G939" i="2" a="1"/>
  <c r="F939" i="2" a="1"/>
  <c r="F939" i="2" s="1"/>
  <c r="H939" i="2" s="1"/>
  <c r="E939" i="2"/>
  <c r="E939" i="2" a="1"/>
  <c r="G938" i="2"/>
  <c r="G938" i="2" a="1"/>
  <c r="F938" i="2" a="1"/>
  <c r="F938" i="2" s="1"/>
  <c r="E938" i="2"/>
  <c r="E938" i="2" a="1"/>
  <c r="G937" i="2" a="1"/>
  <c r="G937" i="2" s="1"/>
  <c r="F937" i="2"/>
  <c r="F937" i="2" a="1"/>
  <c r="E937" i="2" a="1"/>
  <c r="E937" i="2" s="1"/>
  <c r="H937" i="2" s="1"/>
  <c r="G936" i="2" a="1"/>
  <c r="G936" i="2" s="1"/>
  <c r="F936" i="2"/>
  <c r="F936" i="2" a="1"/>
  <c r="E936" i="2" a="1"/>
  <c r="E936" i="2" s="1"/>
  <c r="H936" i="2" s="1"/>
  <c r="G935" i="2"/>
  <c r="G935" i="2" a="1"/>
  <c r="F935" i="2" a="1"/>
  <c r="F935" i="2" s="1"/>
  <c r="H935" i="2" s="1"/>
  <c r="E935" i="2"/>
  <c r="E935" i="2" a="1"/>
  <c r="G934" i="2"/>
  <c r="G934" i="2" a="1"/>
  <c r="F934" i="2" a="1"/>
  <c r="F934" i="2" s="1"/>
  <c r="E934" i="2"/>
  <c r="E934" i="2" a="1"/>
  <c r="G933" i="2" a="1"/>
  <c r="G933" i="2" s="1"/>
  <c r="F933" i="2"/>
  <c r="F933" i="2" a="1"/>
  <c r="E933" i="2" a="1"/>
  <c r="E933" i="2" s="1"/>
  <c r="H933" i="2" s="1"/>
  <c r="G932" i="2" a="1"/>
  <c r="G932" i="2" s="1"/>
  <c r="F932" i="2"/>
  <c r="F932" i="2" a="1"/>
  <c r="E932" i="2" a="1"/>
  <c r="E932" i="2" s="1"/>
  <c r="H932" i="2" s="1"/>
  <c r="G931" i="2"/>
  <c r="G931" i="2" a="1"/>
  <c r="F931" i="2" a="1"/>
  <c r="F931" i="2" s="1"/>
  <c r="H931" i="2" s="1"/>
  <c r="E931" i="2"/>
  <c r="E931" i="2" a="1"/>
  <c r="G930" i="2"/>
  <c r="G930" i="2" a="1"/>
  <c r="F930" i="2" a="1"/>
  <c r="F930" i="2" s="1"/>
  <c r="E930" i="2"/>
  <c r="E930" i="2" a="1"/>
  <c r="G929" i="2" a="1"/>
  <c r="G929" i="2" s="1"/>
  <c r="F929" i="2"/>
  <c r="F929" i="2" a="1"/>
  <c r="E929" i="2" a="1"/>
  <c r="E929" i="2" s="1"/>
  <c r="H929" i="2" s="1"/>
  <c r="G928" i="2" a="1"/>
  <c r="G928" i="2" s="1"/>
  <c r="F928" i="2"/>
  <c r="F928" i="2" a="1"/>
  <c r="E928" i="2" a="1"/>
  <c r="E928" i="2" s="1"/>
  <c r="H928" i="2" s="1"/>
  <c r="G927" i="2"/>
  <c r="G927" i="2" a="1"/>
  <c r="F927" i="2" a="1"/>
  <c r="F927" i="2" s="1"/>
  <c r="H927" i="2" s="1"/>
  <c r="E927" i="2"/>
  <c r="E927" i="2" a="1"/>
  <c r="G926" i="2"/>
  <c r="G926" i="2" a="1"/>
  <c r="F926" i="2" a="1"/>
  <c r="F926" i="2" s="1"/>
  <c r="E926" i="2"/>
  <c r="E926" i="2" a="1"/>
  <c r="G925" i="2" a="1"/>
  <c r="G925" i="2" s="1"/>
  <c r="F925" i="2"/>
  <c r="F925" i="2" a="1"/>
  <c r="E925" i="2" a="1"/>
  <c r="E925" i="2" s="1"/>
  <c r="H925" i="2" s="1"/>
  <c r="G924" i="2"/>
  <c r="G924" i="2" a="1"/>
  <c r="F924" i="2"/>
  <c r="F924" i="2" a="1"/>
  <c r="E924" i="2" a="1"/>
  <c r="E924" i="2" s="1"/>
  <c r="H924" i="2" s="1"/>
  <c r="G923" i="2"/>
  <c r="G923" i="2" a="1"/>
  <c r="F923" i="2" a="1"/>
  <c r="F923" i="2" s="1"/>
  <c r="H923" i="2" s="1"/>
  <c r="E923" i="2"/>
  <c r="E923" i="2" a="1"/>
  <c r="G922" i="2"/>
  <c r="G922" i="2" a="1"/>
  <c r="F922" i="2"/>
  <c r="F922" i="2" a="1"/>
  <c r="E922" i="2"/>
  <c r="H922" i="2" s="1"/>
  <c r="E922" i="2" a="1"/>
  <c r="G921" i="2" a="1"/>
  <c r="G921" i="2" s="1"/>
  <c r="F921" i="2"/>
  <c r="F921" i="2" a="1"/>
  <c r="E921" i="2" a="1"/>
  <c r="E921" i="2" s="1"/>
  <c r="H921" i="2" s="1"/>
  <c r="G920" i="2"/>
  <c r="G920" i="2" a="1"/>
  <c r="F920" i="2"/>
  <c r="F920" i="2" a="1"/>
  <c r="E920" i="2" a="1"/>
  <c r="E920" i="2" s="1"/>
  <c r="H920" i="2" s="1"/>
  <c r="G919" i="2"/>
  <c r="G919" i="2" a="1"/>
  <c r="F919" i="2" a="1"/>
  <c r="F919" i="2" s="1"/>
  <c r="H919" i="2" s="1"/>
  <c r="E919" i="2"/>
  <c r="E919" i="2" a="1"/>
  <c r="G918" i="2"/>
  <c r="G918" i="2" a="1"/>
  <c r="F918" i="2"/>
  <c r="F918" i="2" a="1"/>
  <c r="E918" i="2"/>
  <c r="H918" i="2" s="1"/>
  <c r="E918" i="2" a="1"/>
  <c r="G917" i="2" a="1"/>
  <c r="G917" i="2" s="1"/>
  <c r="F917" i="2"/>
  <c r="F917" i="2" a="1"/>
  <c r="E917" i="2" a="1"/>
  <c r="E917" i="2" s="1"/>
  <c r="H917" i="2" s="1"/>
  <c r="G916" i="2"/>
  <c r="G916" i="2" a="1"/>
  <c r="F916" i="2"/>
  <c r="F916" i="2" a="1"/>
  <c r="E916" i="2" a="1"/>
  <c r="E916" i="2" s="1"/>
  <c r="H916" i="2" s="1"/>
  <c r="G915" i="2"/>
  <c r="G915" i="2" a="1"/>
  <c r="F915" i="2" a="1"/>
  <c r="F915" i="2" s="1"/>
  <c r="H915" i="2" s="1"/>
  <c r="E915" i="2"/>
  <c r="E915" i="2" a="1"/>
  <c r="G914" i="2"/>
  <c r="G914" i="2" a="1"/>
  <c r="F914" i="2"/>
  <c r="F914" i="2" a="1"/>
  <c r="E914" i="2"/>
  <c r="H914" i="2" s="1"/>
  <c r="E914" i="2" a="1"/>
  <c r="G913" i="2" a="1"/>
  <c r="G913" i="2" s="1"/>
  <c r="F913" i="2"/>
  <c r="F913" i="2" a="1"/>
  <c r="E913" i="2" a="1"/>
  <c r="E913" i="2" s="1"/>
  <c r="H913" i="2" s="1"/>
  <c r="G912" i="2" a="1"/>
  <c r="G912" i="2" s="1"/>
  <c r="F912" i="2"/>
  <c r="F912" i="2" a="1"/>
  <c r="E912" i="2" a="1"/>
  <c r="E912" i="2" s="1"/>
  <c r="H912" i="2" s="1"/>
  <c r="G911" i="2"/>
  <c r="G911" i="2" a="1"/>
  <c r="F911" i="2" a="1"/>
  <c r="F911" i="2" s="1"/>
  <c r="H911" i="2" s="1"/>
  <c r="E911" i="2"/>
  <c r="E911" i="2" a="1"/>
  <c r="G910" i="2"/>
  <c r="G910" i="2" a="1"/>
  <c r="F910" i="2" a="1"/>
  <c r="F910" i="2" s="1"/>
  <c r="E910" i="2"/>
  <c r="E910" i="2" a="1"/>
  <c r="G909" i="2" a="1"/>
  <c r="G909" i="2" s="1"/>
  <c r="F909" i="2"/>
  <c r="F909" i="2" a="1"/>
  <c r="E909" i="2" a="1"/>
  <c r="E909" i="2" s="1"/>
  <c r="H909" i="2" s="1"/>
  <c r="G908" i="2" a="1"/>
  <c r="G908" i="2" s="1"/>
  <c r="F908" i="2"/>
  <c r="F908" i="2" a="1"/>
  <c r="E908" i="2" a="1"/>
  <c r="E908" i="2" s="1"/>
  <c r="H908" i="2" s="1"/>
  <c r="G907" i="2"/>
  <c r="G907" i="2" a="1"/>
  <c r="F907" i="2" a="1"/>
  <c r="F907" i="2" s="1"/>
  <c r="H907" i="2" s="1"/>
  <c r="E907" i="2"/>
  <c r="E907" i="2" a="1"/>
  <c r="G906" i="2"/>
  <c r="G906" i="2" a="1"/>
  <c r="F906" i="2" a="1"/>
  <c r="F906" i="2" s="1"/>
  <c r="E906" i="2"/>
  <c r="E906" i="2" a="1"/>
  <c r="G905" i="2" a="1"/>
  <c r="G905" i="2" s="1"/>
  <c r="F905" i="2"/>
  <c r="F905" i="2" a="1"/>
  <c r="E905" i="2" a="1"/>
  <c r="E905" i="2" s="1"/>
  <c r="H905" i="2" s="1"/>
  <c r="G904" i="2" a="1"/>
  <c r="G904" i="2" s="1"/>
  <c r="F904" i="2"/>
  <c r="F904" i="2" a="1"/>
  <c r="E904" i="2" a="1"/>
  <c r="E904" i="2" s="1"/>
  <c r="H904" i="2" s="1"/>
  <c r="G903" i="2"/>
  <c r="G903" i="2" a="1"/>
  <c r="F903" i="2" a="1"/>
  <c r="F903" i="2" s="1"/>
  <c r="H903" i="2" s="1"/>
  <c r="E903" i="2"/>
  <c r="E903" i="2" a="1"/>
  <c r="G902" i="2"/>
  <c r="G902" i="2" a="1"/>
  <c r="F902" i="2" a="1"/>
  <c r="F902" i="2" s="1"/>
  <c r="E902" i="2"/>
  <c r="E902" i="2" a="1"/>
  <c r="G901" i="2" a="1"/>
  <c r="G901" i="2" s="1"/>
  <c r="F901" i="2"/>
  <c r="F901" i="2" a="1"/>
  <c r="E901" i="2" a="1"/>
  <c r="E901" i="2" s="1"/>
  <c r="H901" i="2" s="1"/>
  <c r="G900" i="2"/>
  <c r="G900" i="2" a="1"/>
  <c r="F900" i="2"/>
  <c r="F900" i="2" a="1"/>
  <c r="E900" i="2" a="1"/>
  <c r="E900" i="2" s="1"/>
  <c r="H900" i="2" s="1"/>
  <c r="G899" i="2"/>
  <c r="G899" i="2" a="1"/>
  <c r="F899" i="2" a="1"/>
  <c r="F899" i="2" s="1"/>
  <c r="H899" i="2" s="1"/>
  <c r="E899" i="2"/>
  <c r="E899" i="2" a="1"/>
  <c r="G898" i="2"/>
  <c r="G898" i="2" a="1"/>
  <c r="F898" i="2" a="1"/>
  <c r="F898" i="2" s="1"/>
  <c r="E898" i="2"/>
  <c r="H898" i="2" s="1"/>
  <c r="E898" i="2" a="1"/>
  <c r="G897" i="2" a="1"/>
  <c r="G897" i="2" s="1"/>
  <c r="F897" i="2"/>
  <c r="F897" i="2" a="1"/>
  <c r="E897" i="2" a="1"/>
  <c r="E897" i="2" s="1"/>
  <c r="G896" i="2" a="1"/>
  <c r="G896" i="2" s="1"/>
  <c r="F896" i="2"/>
  <c r="F896" i="2" a="1"/>
  <c r="E896" i="2" a="1"/>
  <c r="E896" i="2" s="1"/>
  <c r="G895" i="2"/>
  <c r="G895" i="2" a="1"/>
  <c r="F895" i="2" a="1"/>
  <c r="F895" i="2" s="1"/>
  <c r="H895" i="2" s="1"/>
  <c r="E895" i="2"/>
  <c r="E895" i="2" a="1"/>
  <c r="G894" i="2"/>
  <c r="G894" i="2" a="1"/>
  <c r="F894" i="2" a="1"/>
  <c r="F894" i="2" s="1"/>
  <c r="E894" i="2"/>
  <c r="H894" i="2" s="1"/>
  <c r="E894" i="2" a="1"/>
  <c r="G893" i="2" a="1"/>
  <c r="G893" i="2" s="1"/>
  <c r="F893" i="2"/>
  <c r="F893" i="2" a="1"/>
  <c r="E893" i="2" a="1"/>
  <c r="E893" i="2" s="1"/>
  <c r="G892" i="2" a="1"/>
  <c r="G892" i="2" s="1"/>
  <c r="F892" i="2"/>
  <c r="F892" i="2" a="1"/>
  <c r="E892" i="2" a="1"/>
  <c r="E892" i="2" s="1"/>
  <c r="G891" i="2"/>
  <c r="G891" i="2" a="1"/>
  <c r="F891" i="2" a="1"/>
  <c r="F891" i="2" s="1"/>
  <c r="H891" i="2" s="1"/>
  <c r="E891" i="2"/>
  <c r="E891" i="2" a="1"/>
  <c r="G890" i="2"/>
  <c r="G890" i="2" a="1"/>
  <c r="F890" i="2" a="1"/>
  <c r="F890" i="2" s="1"/>
  <c r="E890" i="2"/>
  <c r="H890" i="2" s="1"/>
  <c r="E890" i="2" a="1"/>
  <c r="G889" i="2" a="1"/>
  <c r="G889" i="2" s="1"/>
  <c r="F889" i="2"/>
  <c r="F889" i="2" a="1"/>
  <c r="E889" i="2" a="1"/>
  <c r="E889" i="2" s="1"/>
  <c r="G888" i="2"/>
  <c r="G888" i="2" a="1"/>
  <c r="F888" i="2"/>
  <c r="F888" i="2" a="1"/>
  <c r="E888" i="2" a="1"/>
  <c r="E888" i="2" s="1"/>
  <c r="H888" i="2" s="1"/>
  <c r="G887" i="2"/>
  <c r="G887" i="2" a="1"/>
  <c r="F887" i="2" a="1"/>
  <c r="F887" i="2" s="1"/>
  <c r="H887" i="2" s="1"/>
  <c r="E887" i="2"/>
  <c r="E887" i="2" a="1"/>
  <c r="G886" i="2"/>
  <c r="G886" i="2" a="1"/>
  <c r="F886" i="2" a="1"/>
  <c r="F886" i="2" s="1"/>
  <c r="E886" i="2"/>
  <c r="E886" i="2" a="1"/>
  <c r="G885" i="2" a="1"/>
  <c r="G885" i="2" s="1"/>
  <c r="F885" i="2"/>
  <c r="F885" i="2" a="1"/>
  <c r="E885" i="2" a="1"/>
  <c r="E885" i="2" s="1"/>
  <c r="H885" i="2" s="1"/>
  <c r="G884" i="2" a="1"/>
  <c r="G884" i="2" s="1"/>
  <c r="F884" i="2"/>
  <c r="F884" i="2" a="1"/>
  <c r="E884" i="2" a="1"/>
  <c r="E884" i="2" s="1"/>
  <c r="H884" i="2" s="1"/>
  <c r="G883" i="2"/>
  <c r="G883" i="2" a="1"/>
  <c r="F883" i="2" a="1"/>
  <c r="F883" i="2" s="1"/>
  <c r="H883" i="2" s="1"/>
  <c r="E883" i="2"/>
  <c r="E883" i="2" a="1"/>
  <c r="G882" i="2"/>
  <c r="G882" i="2" a="1"/>
  <c r="F882" i="2" a="1"/>
  <c r="F882" i="2" s="1"/>
  <c r="E882" i="2"/>
  <c r="E882" i="2" a="1"/>
  <c r="G881" i="2" a="1"/>
  <c r="G881" i="2" s="1"/>
  <c r="F881" i="2"/>
  <c r="F881" i="2" a="1"/>
  <c r="E881" i="2" a="1"/>
  <c r="E881" i="2" s="1"/>
  <c r="H881" i="2" s="1"/>
  <c r="G880" i="2" a="1"/>
  <c r="G880" i="2" s="1"/>
  <c r="F880" i="2"/>
  <c r="F880" i="2" a="1"/>
  <c r="E880" i="2" a="1"/>
  <c r="E880" i="2" s="1"/>
  <c r="H880" i="2" s="1"/>
  <c r="G879" i="2"/>
  <c r="G879" i="2" a="1"/>
  <c r="F879" i="2" a="1"/>
  <c r="F879" i="2" s="1"/>
  <c r="H879" i="2" s="1"/>
  <c r="E879" i="2"/>
  <c r="E879" i="2" a="1"/>
  <c r="G878" i="2"/>
  <c r="G878" i="2" a="1"/>
  <c r="F878" i="2" a="1"/>
  <c r="F878" i="2" s="1"/>
  <c r="E878" i="2"/>
  <c r="E878" i="2" a="1"/>
  <c r="G877" i="2" a="1"/>
  <c r="G877" i="2" s="1"/>
  <c r="F877" i="2"/>
  <c r="F877" i="2" a="1"/>
  <c r="E877" i="2" a="1"/>
  <c r="E877" i="2" s="1"/>
  <c r="H877" i="2" s="1"/>
  <c r="G876" i="2" a="1"/>
  <c r="G876" i="2" s="1"/>
  <c r="F876" i="2"/>
  <c r="F876" i="2" a="1"/>
  <c r="E876" i="2" a="1"/>
  <c r="E876" i="2" s="1"/>
  <c r="H876" i="2" s="1"/>
  <c r="G875" i="2"/>
  <c r="G875" i="2" a="1"/>
  <c r="F875" i="2" a="1"/>
  <c r="F875" i="2" s="1"/>
  <c r="H875" i="2" s="1"/>
  <c r="E875" i="2"/>
  <c r="E875" i="2" a="1"/>
  <c r="G874" i="2"/>
  <c r="G874" i="2" a="1"/>
  <c r="F874" i="2" a="1"/>
  <c r="F874" i="2" s="1"/>
  <c r="E874" i="2"/>
  <c r="E874" i="2" a="1"/>
  <c r="G873" i="2" a="1"/>
  <c r="G873" i="2" s="1"/>
  <c r="F873" i="2"/>
  <c r="F873" i="2" a="1"/>
  <c r="E873" i="2" a="1"/>
  <c r="E873" i="2" s="1"/>
  <c r="H873" i="2" s="1"/>
  <c r="G872" i="2" a="1"/>
  <c r="G872" i="2" s="1"/>
  <c r="F872" i="2"/>
  <c r="F872" i="2" a="1"/>
  <c r="E872" i="2" a="1"/>
  <c r="E872" i="2" s="1"/>
  <c r="H872" i="2" s="1"/>
  <c r="G871" i="2"/>
  <c r="G871" i="2" a="1"/>
  <c r="F871" i="2" a="1"/>
  <c r="F871" i="2" s="1"/>
  <c r="H871" i="2" s="1"/>
  <c r="E871" i="2"/>
  <c r="E871" i="2" a="1"/>
  <c r="G870" i="2"/>
  <c r="G870" i="2" a="1"/>
  <c r="F870" i="2" a="1"/>
  <c r="F870" i="2" s="1"/>
  <c r="E870" i="2"/>
  <c r="E870" i="2" a="1"/>
  <c r="G869" i="2" a="1"/>
  <c r="G869" i="2" s="1"/>
  <c r="F869" i="2"/>
  <c r="F869" i="2" a="1"/>
  <c r="E869" i="2" a="1"/>
  <c r="E869" i="2" s="1"/>
  <c r="H869" i="2" s="1"/>
  <c r="G868" i="2" a="1"/>
  <c r="G868" i="2" s="1"/>
  <c r="F868" i="2"/>
  <c r="F868" i="2" a="1"/>
  <c r="E868" i="2" a="1"/>
  <c r="E868" i="2" s="1"/>
  <c r="H868" i="2" s="1"/>
  <c r="G867" i="2"/>
  <c r="G867" i="2" a="1"/>
  <c r="F867" i="2" a="1"/>
  <c r="F867" i="2" s="1"/>
  <c r="H867" i="2" s="1"/>
  <c r="E867" i="2"/>
  <c r="E867" i="2" a="1"/>
  <c r="G866" i="2"/>
  <c r="G866" i="2" a="1"/>
  <c r="F866" i="2" a="1"/>
  <c r="F866" i="2" s="1"/>
  <c r="E866" i="2"/>
  <c r="E866" i="2" a="1"/>
  <c r="G865" i="2" a="1"/>
  <c r="G865" i="2" s="1"/>
  <c r="F865" i="2"/>
  <c r="F865" i="2" a="1"/>
  <c r="E865" i="2" a="1"/>
  <c r="E865" i="2" s="1"/>
  <c r="H865" i="2" s="1"/>
  <c r="G864" i="2" a="1"/>
  <c r="G864" i="2" s="1"/>
  <c r="F864" i="2"/>
  <c r="F864" i="2" a="1"/>
  <c r="E864" i="2" a="1"/>
  <c r="E864" i="2" s="1"/>
  <c r="H864" i="2" s="1"/>
  <c r="G863" i="2"/>
  <c r="G863" i="2" a="1"/>
  <c r="F863" i="2" a="1"/>
  <c r="F863" i="2" s="1"/>
  <c r="H863" i="2" s="1"/>
  <c r="E863" i="2"/>
  <c r="E863" i="2" a="1"/>
  <c r="G862" i="2"/>
  <c r="G862" i="2" a="1"/>
  <c r="F862" i="2" a="1"/>
  <c r="F862" i="2" s="1"/>
  <c r="E862" i="2"/>
  <c r="E862" i="2" a="1"/>
  <c r="G861" i="2" a="1"/>
  <c r="G861" i="2" s="1"/>
  <c r="F861" i="2"/>
  <c r="F861" i="2" a="1"/>
  <c r="E861" i="2" a="1"/>
  <c r="E861" i="2" s="1"/>
  <c r="H861" i="2" s="1"/>
  <c r="G860" i="2" a="1"/>
  <c r="G860" i="2" s="1"/>
  <c r="F860" i="2"/>
  <c r="F860" i="2" a="1"/>
  <c r="E860" i="2" a="1"/>
  <c r="E860" i="2" s="1"/>
  <c r="H860" i="2" s="1"/>
  <c r="G859" i="2"/>
  <c r="G859" i="2" a="1"/>
  <c r="F859" i="2" a="1"/>
  <c r="F859" i="2" s="1"/>
  <c r="H859" i="2" s="1"/>
  <c r="E859" i="2"/>
  <c r="E859" i="2" a="1"/>
  <c r="G858" i="2"/>
  <c r="G858" i="2" a="1"/>
  <c r="F858" i="2" a="1"/>
  <c r="F858" i="2" s="1"/>
  <c r="E858" i="2"/>
  <c r="E858" i="2" a="1"/>
  <c r="G857" i="2" a="1"/>
  <c r="G857" i="2" s="1"/>
  <c r="F857" i="2"/>
  <c r="F857" i="2" a="1"/>
  <c r="E857" i="2" a="1"/>
  <c r="E857" i="2" s="1"/>
  <c r="H857" i="2" s="1"/>
  <c r="G856" i="2" a="1"/>
  <c r="G856" i="2" s="1"/>
  <c r="F856" i="2"/>
  <c r="F856" i="2" a="1"/>
  <c r="E856" i="2" a="1"/>
  <c r="E856" i="2" s="1"/>
  <c r="H856" i="2" s="1"/>
  <c r="G855" i="2"/>
  <c r="G855" i="2" a="1"/>
  <c r="F855" i="2" a="1"/>
  <c r="F855" i="2" s="1"/>
  <c r="H855" i="2" s="1"/>
  <c r="E855" i="2"/>
  <c r="E855" i="2" a="1"/>
  <c r="G854" i="2"/>
  <c r="G854" i="2" a="1"/>
  <c r="F854" i="2" a="1"/>
  <c r="F854" i="2" s="1"/>
  <c r="E854" i="2"/>
  <c r="E854" i="2" a="1"/>
  <c r="G853" i="2" a="1"/>
  <c r="G853" i="2" s="1"/>
  <c r="F853" i="2"/>
  <c r="F853" i="2" a="1"/>
  <c r="E853" i="2" a="1"/>
  <c r="E853" i="2" s="1"/>
  <c r="H853" i="2" s="1"/>
  <c r="G852" i="2" a="1"/>
  <c r="G852" i="2" s="1"/>
  <c r="F852" i="2"/>
  <c r="F852" i="2" a="1"/>
  <c r="E852" i="2" a="1"/>
  <c r="E852" i="2" s="1"/>
  <c r="H852" i="2" s="1"/>
  <c r="G851" i="2"/>
  <c r="G851" i="2" a="1"/>
  <c r="F851" i="2" a="1"/>
  <c r="F851" i="2" s="1"/>
  <c r="H851" i="2" s="1"/>
  <c r="E851" i="2"/>
  <c r="E851" i="2" a="1"/>
  <c r="G850" i="2"/>
  <c r="G850" i="2" a="1"/>
  <c r="F850" i="2"/>
  <c r="F850" i="2" a="1"/>
  <c r="E850" i="2"/>
  <c r="H850" i="2" s="1"/>
  <c r="E850" i="2" a="1"/>
  <c r="G849" i="2" a="1"/>
  <c r="G849" i="2" s="1"/>
  <c r="F849" i="2"/>
  <c r="F849" i="2" a="1"/>
  <c r="E849" i="2" a="1"/>
  <c r="E849" i="2" s="1"/>
  <c r="G848" i="2" a="1"/>
  <c r="G848" i="2" s="1"/>
  <c r="F848" i="2"/>
  <c r="F848" i="2" a="1"/>
  <c r="E848" i="2" a="1"/>
  <c r="E848" i="2" s="1"/>
  <c r="G847" i="2"/>
  <c r="G847" i="2" a="1"/>
  <c r="F847" i="2" a="1"/>
  <c r="F847" i="2" s="1"/>
  <c r="H847" i="2" s="1"/>
  <c r="E847" i="2"/>
  <c r="E847" i="2" a="1"/>
  <c r="G846" i="2"/>
  <c r="G846" i="2" a="1"/>
  <c r="F846" i="2" a="1"/>
  <c r="F846" i="2" s="1"/>
  <c r="E846" i="2"/>
  <c r="H846" i="2" s="1"/>
  <c r="E846" i="2" a="1"/>
  <c r="G845" i="2" a="1"/>
  <c r="G845" i="2" s="1"/>
  <c r="F845" i="2"/>
  <c r="F845" i="2" a="1"/>
  <c r="E845" i="2" a="1"/>
  <c r="E845" i="2" s="1"/>
  <c r="G844" i="2" a="1"/>
  <c r="G844" i="2" s="1"/>
  <c r="F844" i="2"/>
  <c r="F844" i="2" a="1"/>
  <c r="E844" i="2" a="1"/>
  <c r="E844" i="2" s="1"/>
  <c r="G843" i="2"/>
  <c r="G843" i="2" a="1"/>
  <c r="F843" i="2" a="1"/>
  <c r="F843" i="2" s="1"/>
  <c r="H843" i="2" s="1"/>
  <c r="E843" i="2"/>
  <c r="E843" i="2" a="1"/>
  <c r="G842" i="2"/>
  <c r="G842" i="2" a="1"/>
  <c r="F842" i="2" a="1"/>
  <c r="F842" i="2" s="1"/>
  <c r="E842" i="2"/>
  <c r="H842" i="2" s="1"/>
  <c r="E842" i="2" a="1"/>
  <c r="G841" i="2" a="1"/>
  <c r="G841" i="2" s="1"/>
  <c r="F841" i="2"/>
  <c r="F841" i="2" a="1"/>
  <c r="E841" i="2" a="1"/>
  <c r="E841" i="2" s="1"/>
  <c r="G840" i="2" a="1"/>
  <c r="G840" i="2" s="1"/>
  <c r="F840" i="2"/>
  <c r="F840" i="2" a="1"/>
  <c r="E840" i="2" a="1"/>
  <c r="E840" i="2" s="1"/>
  <c r="G839" i="2"/>
  <c r="G839" i="2" a="1"/>
  <c r="F839" i="2" a="1"/>
  <c r="F839" i="2" s="1"/>
  <c r="H839" i="2" s="1"/>
  <c r="E839" i="2"/>
  <c r="E839" i="2" a="1"/>
  <c r="G838" i="2"/>
  <c r="G838" i="2" a="1"/>
  <c r="F838" i="2"/>
  <c r="F838" i="2" a="1"/>
  <c r="E838" i="2"/>
  <c r="H838" i="2" s="1"/>
  <c r="E838" i="2" a="1"/>
  <c r="G837" i="2" a="1"/>
  <c r="G837" i="2" s="1"/>
  <c r="F837" i="2"/>
  <c r="F837" i="2" a="1"/>
  <c r="E837" i="2" a="1"/>
  <c r="E837" i="2" s="1"/>
  <c r="H837" i="2" s="1"/>
  <c r="G836" i="2"/>
  <c r="G836" i="2" a="1"/>
  <c r="F836" i="2"/>
  <c r="F836" i="2" a="1"/>
  <c r="E836" i="2" a="1"/>
  <c r="E836" i="2" s="1"/>
  <c r="H836" i="2" s="1"/>
  <c r="G835" i="2"/>
  <c r="G835" i="2" a="1"/>
  <c r="F835" i="2" a="1"/>
  <c r="F835" i="2" s="1"/>
  <c r="H835" i="2" s="1"/>
  <c r="E835" i="2"/>
  <c r="E835" i="2" a="1"/>
  <c r="G834" i="2"/>
  <c r="G834" i="2" a="1"/>
  <c r="F834" i="2" a="1"/>
  <c r="F834" i="2" s="1"/>
  <c r="E834" i="2"/>
  <c r="H834" i="2" s="1"/>
  <c r="E834" i="2" a="1"/>
  <c r="G833" i="2" a="1"/>
  <c r="G833" i="2" s="1"/>
  <c r="F833" i="2"/>
  <c r="F833" i="2" a="1"/>
  <c r="E833" i="2" a="1"/>
  <c r="E833" i="2" s="1"/>
  <c r="G832" i="2"/>
  <c r="G832" i="2" a="1"/>
  <c r="F832" i="2"/>
  <c r="F832" i="2" a="1"/>
  <c r="E832" i="2" a="1"/>
  <c r="E832" i="2" s="1"/>
  <c r="H832" i="2" s="1"/>
  <c r="G831" i="2"/>
  <c r="G831" i="2" a="1"/>
  <c r="F831" i="2" a="1"/>
  <c r="F831" i="2" s="1"/>
  <c r="H831" i="2" s="1"/>
  <c r="E831" i="2"/>
  <c r="E831" i="2" a="1"/>
  <c r="G830" i="2"/>
  <c r="G830" i="2" a="1"/>
  <c r="F830" i="2"/>
  <c r="F830" i="2" a="1"/>
  <c r="E830" i="2"/>
  <c r="H830" i="2" s="1"/>
  <c r="E830" i="2" a="1"/>
  <c r="G829" i="2" a="1"/>
  <c r="G829" i="2" s="1"/>
  <c r="F829" i="2"/>
  <c r="F829" i="2" a="1"/>
  <c r="E829" i="2" a="1"/>
  <c r="E829" i="2" s="1"/>
  <c r="G828" i="2"/>
  <c r="G828" i="2" a="1"/>
  <c r="F828" i="2"/>
  <c r="F828" i="2" a="1"/>
  <c r="E828" i="2" a="1"/>
  <c r="E828" i="2" s="1"/>
  <c r="H828" i="2" s="1"/>
  <c r="G827" i="2"/>
  <c r="G827" i="2" a="1"/>
  <c r="F827" i="2" a="1"/>
  <c r="F827" i="2" s="1"/>
  <c r="H827" i="2" s="1"/>
  <c r="E827" i="2"/>
  <c r="E827" i="2" a="1"/>
  <c r="G826" i="2"/>
  <c r="G826" i="2" a="1"/>
  <c r="F826" i="2"/>
  <c r="F826" i="2" a="1"/>
  <c r="E826" i="2"/>
  <c r="H826" i="2" s="1"/>
  <c r="E826" i="2" a="1"/>
  <c r="G825" i="2" a="1"/>
  <c r="G825" i="2" s="1"/>
  <c r="F825" i="2"/>
  <c r="F825" i="2" a="1"/>
  <c r="E825" i="2" a="1"/>
  <c r="E825" i="2" s="1"/>
  <c r="G824" i="2" a="1"/>
  <c r="G824" i="2" s="1"/>
  <c r="F824" i="2"/>
  <c r="F824" i="2" a="1"/>
  <c r="E824" i="2" a="1"/>
  <c r="E824" i="2" s="1"/>
  <c r="G823" i="2"/>
  <c r="G823" i="2" a="1"/>
  <c r="F823" i="2" a="1"/>
  <c r="F823" i="2" s="1"/>
  <c r="H823" i="2" s="1"/>
  <c r="E823" i="2"/>
  <c r="E823" i="2" a="1"/>
  <c r="G822" i="2"/>
  <c r="G822" i="2" a="1"/>
  <c r="F822" i="2" a="1"/>
  <c r="F822" i="2" s="1"/>
  <c r="E822" i="2"/>
  <c r="H822" i="2" s="1"/>
  <c r="E822" i="2" a="1"/>
  <c r="G821" i="2" a="1"/>
  <c r="G821" i="2" s="1"/>
  <c r="F821" i="2"/>
  <c r="F821" i="2" a="1"/>
  <c r="E821" i="2" a="1"/>
  <c r="E821" i="2" s="1"/>
  <c r="G820" i="2" a="1"/>
  <c r="G820" i="2" s="1"/>
  <c r="F820" i="2"/>
  <c r="F820" i="2" a="1"/>
  <c r="E820" i="2" a="1"/>
  <c r="E820" i="2" s="1"/>
  <c r="G819" i="2"/>
  <c r="G819" i="2" a="1"/>
  <c r="F819" i="2" a="1"/>
  <c r="F819" i="2" s="1"/>
  <c r="H819" i="2" s="1"/>
  <c r="E819" i="2"/>
  <c r="E819" i="2" a="1"/>
  <c r="G818" i="2"/>
  <c r="G818" i="2" a="1"/>
  <c r="F818" i="2" a="1"/>
  <c r="F818" i="2" s="1"/>
  <c r="E818" i="2"/>
  <c r="H818" i="2" s="1"/>
  <c r="E818" i="2" a="1"/>
  <c r="G817" i="2" a="1"/>
  <c r="G817" i="2" s="1"/>
  <c r="F817" i="2"/>
  <c r="F817" i="2" a="1"/>
  <c r="E817" i="2" a="1"/>
  <c r="E817" i="2" s="1"/>
  <c r="G816" i="2" a="1"/>
  <c r="G816" i="2" s="1"/>
  <c r="F816" i="2"/>
  <c r="F816" i="2" a="1"/>
  <c r="E816" i="2" a="1"/>
  <c r="E816" i="2" s="1"/>
  <c r="G815" i="2"/>
  <c r="G815" i="2" a="1"/>
  <c r="F815" i="2" a="1"/>
  <c r="F815" i="2" s="1"/>
  <c r="H815" i="2" s="1"/>
  <c r="E815" i="2"/>
  <c r="E815" i="2" a="1"/>
  <c r="G814" i="2"/>
  <c r="G814" i="2" a="1"/>
  <c r="F814" i="2" a="1"/>
  <c r="F814" i="2" s="1"/>
  <c r="E814" i="2"/>
  <c r="H814" i="2" s="1"/>
  <c r="E814" i="2" a="1"/>
  <c r="G813" i="2" a="1"/>
  <c r="G813" i="2" s="1"/>
  <c r="F813" i="2"/>
  <c r="F813" i="2" a="1"/>
  <c r="E813" i="2" a="1"/>
  <c r="E813" i="2" s="1"/>
  <c r="G812" i="2" a="1"/>
  <c r="G812" i="2" s="1"/>
  <c r="F812" i="2"/>
  <c r="F812" i="2" a="1"/>
  <c r="E812" i="2" a="1"/>
  <c r="E812" i="2" s="1"/>
  <c r="G811" i="2"/>
  <c r="G811" i="2" a="1"/>
  <c r="F811" i="2" a="1"/>
  <c r="F811" i="2" s="1"/>
  <c r="H811" i="2" s="1"/>
  <c r="E811" i="2"/>
  <c r="E811" i="2" a="1"/>
  <c r="G810" i="2"/>
  <c r="G810" i="2" a="1"/>
  <c r="F810" i="2" a="1"/>
  <c r="F810" i="2" s="1"/>
  <c r="E810" i="2"/>
  <c r="H810" i="2" s="1"/>
  <c r="E810" i="2" a="1"/>
  <c r="G809" i="2" a="1"/>
  <c r="G809" i="2" s="1"/>
  <c r="F809" i="2"/>
  <c r="F809" i="2" a="1"/>
  <c r="E809" i="2" a="1"/>
  <c r="E809" i="2" s="1"/>
  <c r="G808" i="2" a="1"/>
  <c r="G808" i="2" s="1"/>
  <c r="F808" i="2"/>
  <c r="F808" i="2" a="1"/>
  <c r="E808" i="2" a="1"/>
  <c r="E808" i="2" s="1"/>
  <c r="G807" i="2"/>
  <c r="G807" i="2" a="1"/>
  <c r="F807" i="2" a="1"/>
  <c r="F807" i="2" s="1"/>
  <c r="H807" i="2" s="1"/>
  <c r="E807" i="2"/>
  <c r="E807" i="2" a="1"/>
  <c r="G806" i="2"/>
  <c r="G806" i="2" a="1"/>
  <c r="F806" i="2" a="1"/>
  <c r="F806" i="2" s="1"/>
  <c r="E806" i="2"/>
  <c r="H806" i="2" s="1"/>
  <c r="E806" i="2" a="1"/>
  <c r="G805" i="2" a="1"/>
  <c r="G805" i="2" s="1"/>
  <c r="F805" i="2"/>
  <c r="F805" i="2" a="1"/>
  <c r="E805" i="2" a="1"/>
  <c r="E805" i="2" s="1"/>
  <c r="G804" i="2" a="1"/>
  <c r="G804" i="2" s="1"/>
  <c r="F804" i="2"/>
  <c r="F804" i="2" a="1"/>
  <c r="E804" i="2" a="1"/>
  <c r="E804" i="2" s="1"/>
  <c r="G803" i="2"/>
  <c r="G803" i="2" a="1"/>
  <c r="F803" i="2" a="1"/>
  <c r="F803" i="2" s="1"/>
  <c r="H803" i="2" s="1"/>
  <c r="E803" i="2"/>
  <c r="E803" i="2" a="1"/>
  <c r="G802" i="2"/>
  <c r="G802" i="2" a="1"/>
  <c r="F802" i="2" a="1"/>
  <c r="F802" i="2" s="1"/>
  <c r="E802" i="2"/>
  <c r="H802" i="2" s="1"/>
  <c r="E802" i="2" a="1"/>
  <c r="G801" i="2" a="1"/>
  <c r="G801" i="2" s="1"/>
  <c r="F801" i="2"/>
  <c r="F801" i="2" a="1"/>
  <c r="E801" i="2" a="1"/>
  <c r="E801" i="2" s="1"/>
  <c r="G800" i="2" a="1"/>
  <c r="G800" i="2" s="1"/>
  <c r="F800" i="2"/>
  <c r="F800" i="2" a="1"/>
  <c r="E800" i="2" a="1"/>
  <c r="E800" i="2" s="1"/>
  <c r="G799" i="2"/>
  <c r="G799" i="2" a="1"/>
  <c r="F799" i="2" a="1"/>
  <c r="F799" i="2" s="1"/>
  <c r="H799" i="2" s="1"/>
  <c r="E799" i="2"/>
  <c r="E799" i="2" a="1"/>
  <c r="G798" i="2"/>
  <c r="G798" i="2" a="1"/>
  <c r="F798" i="2" a="1"/>
  <c r="F798" i="2" s="1"/>
  <c r="E798" i="2"/>
  <c r="H798" i="2" s="1"/>
  <c r="E798" i="2" a="1"/>
  <c r="G797" i="2" a="1"/>
  <c r="G797" i="2" s="1"/>
  <c r="F797" i="2"/>
  <c r="F797" i="2" a="1"/>
  <c r="E797" i="2" a="1"/>
  <c r="E797" i="2" s="1"/>
  <c r="G796" i="2" a="1"/>
  <c r="G796" i="2" s="1"/>
  <c r="F796" i="2"/>
  <c r="F796" i="2" a="1"/>
  <c r="E796" i="2" a="1"/>
  <c r="E796" i="2" s="1"/>
  <c r="G795" i="2"/>
  <c r="G795" i="2" a="1"/>
  <c r="F795" i="2" a="1"/>
  <c r="F795" i="2" s="1"/>
  <c r="H795" i="2" s="1"/>
  <c r="E795" i="2"/>
  <c r="E795" i="2" a="1"/>
  <c r="G794" i="2"/>
  <c r="G794" i="2" a="1"/>
  <c r="F794" i="2" a="1"/>
  <c r="F794" i="2" s="1"/>
  <c r="E794" i="2"/>
  <c r="H794" i="2" s="1"/>
  <c r="E794" i="2" a="1"/>
  <c r="G793" i="2" a="1"/>
  <c r="G793" i="2" s="1"/>
  <c r="F793" i="2"/>
  <c r="F793" i="2" a="1"/>
  <c r="E793" i="2" a="1"/>
  <c r="E793" i="2" s="1"/>
  <c r="G792" i="2" a="1"/>
  <c r="G792" i="2" s="1"/>
  <c r="F792" i="2"/>
  <c r="F792" i="2" a="1"/>
  <c r="E792" i="2" a="1"/>
  <c r="E792" i="2" s="1"/>
  <c r="G791" i="2"/>
  <c r="G791" i="2" a="1"/>
  <c r="F791" i="2" a="1"/>
  <c r="F791" i="2" s="1"/>
  <c r="H791" i="2" s="1"/>
  <c r="E791" i="2"/>
  <c r="E791" i="2" a="1"/>
  <c r="G790" i="2"/>
  <c r="G790" i="2" a="1"/>
  <c r="F790" i="2" a="1"/>
  <c r="F790" i="2" s="1"/>
  <c r="E790" i="2"/>
  <c r="H790" i="2" s="1"/>
  <c r="E790" i="2" a="1"/>
  <c r="G789" i="2" a="1"/>
  <c r="G789" i="2" s="1"/>
  <c r="F789" i="2"/>
  <c r="F789" i="2" a="1"/>
  <c r="E789" i="2" a="1"/>
  <c r="E789" i="2" s="1"/>
  <c r="G788" i="2" a="1"/>
  <c r="G788" i="2" s="1"/>
  <c r="F788" i="2"/>
  <c r="F788" i="2" a="1"/>
  <c r="E788" i="2" a="1"/>
  <c r="E788" i="2" s="1"/>
  <c r="G787" i="2"/>
  <c r="G787" i="2" a="1"/>
  <c r="F787" i="2" a="1"/>
  <c r="F787" i="2" s="1"/>
  <c r="H787" i="2" s="1"/>
  <c r="E787" i="2"/>
  <c r="E787" i="2" a="1"/>
  <c r="G786" i="2"/>
  <c r="G786" i="2" a="1"/>
  <c r="F786" i="2" a="1"/>
  <c r="F786" i="2" s="1"/>
  <c r="E786" i="2"/>
  <c r="H786" i="2" s="1"/>
  <c r="E786" i="2" a="1"/>
  <c r="G785" i="2" a="1"/>
  <c r="G785" i="2" s="1"/>
  <c r="F785" i="2"/>
  <c r="F785" i="2" a="1"/>
  <c r="E785" i="2" a="1"/>
  <c r="E785" i="2" s="1"/>
  <c r="G784" i="2" a="1"/>
  <c r="G784" i="2" s="1"/>
  <c r="F784" i="2"/>
  <c r="F784" i="2" a="1"/>
  <c r="E784" i="2" a="1"/>
  <c r="E784" i="2" s="1"/>
  <c r="G783" i="2"/>
  <c r="G783" i="2" a="1"/>
  <c r="F783" i="2" a="1"/>
  <c r="F783" i="2" s="1"/>
  <c r="H783" i="2" s="1"/>
  <c r="E783" i="2"/>
  <c r="E783" i="2" a="1"/>
  <c r="G782" i="2"/>
  <c r="G782" i="2" a="1"/>
  <c r="F782" i="2" a="1"/>
  <c r="F782" i="2" s="1"/>
  <c r="E782" i="2"/>
  <c r="H782" i="2" s="1"/>
  <c r="E782" i="2" a="1"/>
  <c r="G781" i="2" a="1"/>
  <c r="G781" i="2" s="1"/>
  <c r="F781" i="2"/>
  <c r="F781" i="2" a="1"/>
  <c r="E781" i="2" a="1"/>
  <c r="E781" i="2" s="1"/>
  <c r="G780" i="2" a="1"/>
  <c r="G780" i="2" s="1"/>
  <c r="F780" i="2"/>
  <c r="F780" i="2" a="1"/>
  <c r="E780" i="2" a="1"/>
  <c r="E780" i="2" s="1"/>
  <c r="G779" i="2"/>
  <c r="G779" i="2" a="1"/>
  <c r="F779" i="2" a="1"/>
  <c r="F779" i="2" s="1"/>
  <c r="H779" i="2" s="1"/>
  <c r="E779" i="2"/>
  <c r="E779" i="2" a="1"/>
  <c r="G778" i="2"/>
  <c r="G778" i="2" a="1"/>
  <c r="F778" i="2"/>
  <c r="F778" i="2" a="1"/>
  <c r="E778" i="2"/>
  <c r="H778" i="2" s="1"/>
  <c r="E778" i="2" a="1"/>
  <c r="G777" i="2" a="1"/>
  <c r="G777" i="2" s="1"/>
  <c r="F777" i="2"/>
  <c r="F777" i="2" a="1"/>
  <c r="E777" i="2" a="1"/>
  <c r="E777" i="2" s="1"/>
  <c r="H777" i="2" s="1"/>
  <c r="G776" i="2"/>
  <c r="G776" i="2" a="1"/>
  <c r="F776" i="2"/>
  <c r="F776" i="2" a="1"/>
  <c r="E776" i="2" a="1"/>
  <c r="E776" i="2" s="1"/>
  <c r="H776" i="2" s="1"/>
  <c r="G775" i="2"/>
  <c r="G775" i="2" a="1"/>
  <c r="F775" i="2" a="1"/>
  <c r="F775" i="2" s="1"/>
  <c r="H775" i="2" s="1"/>
  <c r="E775" i="2"/>
  <c r="E775" i="2" a="1"/>
  <c r="G774" i="2"/>
  <c r="G774" i="2" a="1"/>
  <c r="F774" i="2"/>
  <c r="F774" i="2" a="1"/>
  <c r="E774" i="2"/>
  <c r="H774" i="2" s="1"/>
  <c r="E774" i="2" a="1"/>
  <c r="G773" i="2" a="1"/>
  <c r="G773" i="2" s="1"/>
  <c r="F773" i="2"/>
  <c r="F773" i="2" a="1"/>
  <c r="E773" i="2" a="1"/>
  <c r="E773" i="2" s="1"/>
  <c r="H773" i="2" s="1"/>
  <c r="G772" i="2"/>
  <c r="G772" i="2" a="1"/>
  <c r="F772" i="2"/>
  <c r="F772" i="2" a="1"/>
  <c r="E772" i="2" a="1"/>
  <c r="E772" i="2" s="1"/>
  <c r="H772" i="2" s="1"/>
  <c r="G771" i="2"/>
  <c r="G771" i="2" a="1"/>
  <c r="F771" i="2" a="1"/>
  <c r="F771" i="2" s="1"/>
  <c r="H771" i="2" s="1"/>
  <c r="E771" i="2"/>
  <c r="E771" i="2" a="1"/>
  <c r="G770" i="2"/>
  <c r="G770" i="2" a="1"/>
  <c r="F770" i="2"/>
  <c r="F770" i="2" a="1"/>
  <c r="E770" i="2"/>
  <c r="H770" i="2" s="1"/>
  <c r="E770" i="2" a="1"/>
  <c r="G769" i="2" a="1"/>
  <c r="G769" i="2" s="1"/>
  <c r="F769" i="2"/>
  <c r="F769" i="2" a="1"/>
  <c r="E769" i="2" a="1"/>
  <c r="E769" i="2" s="1"/>
  <c r="H769" i="2" s="1"/>
  <c r="G768" i="2" a="1"/>
  <c r="G768" i="2" s="1"/>
  <c r="F768" i="2"/>
  <c r="F768" i="2" a="1"/>
  <c r="E768" i="2" a="1"/>
  <c r="E768" i="2" s="1"/>
  <c r="H768" i="2" s="1"/>
  <c r="G767" i="2"/>
  <c r="G767" i="2" a="1"/>
  <c r="F767" i="2" a="1"/>
  <c r="F767" i="2" s="1"/>
  <c r="H767" i="2" s="1"/>
  <c r="E767" i="2"/>
  <c r="E767" i="2" a="1"/>
  <c r="G766" i="2"/>
  <c r="G766" i="2" a="1"/>
  <c r="F766" i="2" a="1"/>
  <c r="F766" i="2" s="1"/>
  <c r="E766" i="2"/>
  <c r="E766" i="2" a="1"/>
  <c r="G765" i="2" a="1"/>
  <c r="G765" i="2" s="1"/>
  <c r="F765" i="2"/>
  <c r="F765" i="2" a="1"/>
  <c r="E765" i="2" a="1"/>
  <c r="E765" i="2" s="1"/>
  <c r="H765" i="2" s="1"/>
  <c r="G764" i="2"/>
  <c r="G764" i="2" a="1"/>
  <c r="F764" i="2"/>
  <c r="F764" i="2" a="1"/>
  <c r="E764" i="2" a="1"/>
  <c r="E764" i="2" s="1"/>
  <c r="H764" i="2" s="1"/>
  <c r="G763" i="2"/>
  <c r="G763" i="2" a="1"/>
  <c r="F763" i="2" a="1"/>
  <c r="F763" i="2" s="1"/>
  <c r="H763" i="2" s="1"/>
  <c r="E763" i="2"/>
  <c r="E763" i="2" a="1"/>
  <c r="G762" i="2"/>
  <c r="G762" i="2" a="1"/>
  <c r="F762" i="2" a="1"/>
  <c r="F762" i="2" s="1"/>
  <c r="E762" i="2"/>
  <c r="H762" i="2" s="1"/>
  <c r="E762" i="2" a="1"/>
  <c r="G761" i="2" a="1"/>
  <c r="G761" i="2" s="1"/>
  <c r="F761" i="2"/>
  <c r="F761" i="2" a="1"/>
  <c r="E761" i="2" a="1"/>
  <c r="E761" i="2" s="1"/>
  <c r="G760" i="2" a="1"/>
  <c r="G760" i="2" s="1"/>
  <c r="F760" i="2"/>
  <c r="F760" i="2" a="1"/>
  <c r="E760" i="2" a="1"/>
  <c r="E760" i="2" s="1"/>
  <c r="G759" i="2"/>
  <c r="G759" i="2" a="1"/>
  <c r="F759" i="2" a="1"/>
  <c r="F759" i="2" s="1"/>
  <c r="H759" i="2" s="1"/>
  <c r="E759" i="2"/>
  <c r="E759" i="2" a="1"/>
  <c r="G758" i="2"/>
  <c r="G758" i="2" a="1"/>
  <c r="F758" i="2" a="1"/>
  <c r="F758" i="2" s="1"/>
  <c r="E758" i="2"/>
  <c r="H758" i="2" s="1"/>
  <c r="E758" i="2" a="1"/>
  <c r="G757" i="2" a="1"/>
  <c r="G757" i="2" s="1"/>
  <c r="F757" i="2"/>
  <c r="F757" i="2" a="1"/>
  <c r="E757" i="2" a="1"/>
  <c r="E757" i="2" s="1"/>
  <c r="G756" i="2"/>
  <c r="G756" i="2" a="1"/>
  <c r="F756" i="2"/>
  <c r="F756" i="2" a="1"/>
  <c r="E756" i="2" a="1"/>
  <c r="E756" i="2" s="1"/>
  <c r="H756" i="2" s="1"/>
  <c r="G755" i="2"/>
  <c r="G755" i="2" a="1"/>
  <c r="F755" i="2" a="1"/>
  <c r="F755" i="2" s="1"/>
  <c r="H755" i="2" s="1"/>
  <c r="E755" i="2"/>
  <c r="E755" i="2" a="1"/>
  <c r="G754" i="2"/>
  <c r="G754" i="2" a="1"/>
  <c r="F754" i="2" a="1"/>
  <c r="F754" i="2" s="1"/>
  <c r="E754" i="2"/>
  <c r="E754" i="2" a="1"/>
  <c r="G753" i="2" a="1"/>
  <c r="G753" i="2" s="1"/>
  <c r="F753" i="2"/>
  <c r="F753" i="2" a="1"/>
  <c r="E753" i="2" a="1"/>
  <c r="E753" i="2" s="1"/>
  <c r="H753" i="2" s="1"/>
  <c r="G752" i="2" a="1"/>
  <c r="G752" i="2" s="1"/>
  <c r="F752" i="2"/>
  <c r="F752" i="2" a="1"/>
  <c r="E752" i="2" a="1"/>
  <c r="E752" i="2" s="1"/>
  <c r="H752" i="2" s="1"/>
  <c r="G751" i="2"/>
  <c r="G751" i="2" a="1"/>
  <c r="F751" i="2" a="1"/>
  <c r="F751" i="2" s="1"/>
  <c r="H751" i="2" s="1"/>
  <c r="E751" i="2"/>
  <c r="E751" i="2" a="1"/>
  <c r="G750" i="2"/>
  <c r="G750" i="2" a="1"/>
  <c r="F750" i="2" a="1"/>
  <c r="F750" i="2" s="1"/>
  <c r="E750" i="2"/>
  <c r="E750" i="2" a="1"/>
  <c r="G749" i="2" a="1"/>
  <c r="G749" i="2" s="1"/>
  <c r="F749" i="2"/>
  <c r="F749" i="2" a="1"/>
  <c r="E749" i="2" a="1"/>
  <c r="E749" i="2" s="1"/>
  <c r="H749" i="2" s="1"/>
  <c r="G748" i="2" a="1"/>
  <c r="G748" i="2" s="1"/>
  <c r="F748" i="2"/>
  <c r="F748" i="2" a="1"/>
  <c r="E748" i="2" a="1"/>
  <c r="E748" i="2" s="1"/>
  <c r="H748" i="2" s="1"/>
  <c r="G747" i="2"/>
  <c r="G747" i="2" a="1"/>
  <c r="F747" i="2" a="1"/>
  <c r="F747" i="2" s="1"/>
  <c r="H747" i="2" s="1"/>
  <c r="E747" i="2"/>
  <c r="E747" i="2" a="1"/>
  <c r="G746" i="2"/>
  <c r="G746" i="2" a="1"/>
  <c r="F746" i="2" a="1"/>
  <c r="F746" i="2" s="1"/>
  <c r="E746" i="2"/>
  <c r="E746" i="2" a="1"/>
  <c r="G745" i="2" a="1"/>
  <c r="G745" i="2" s="1"/>
  <c r="F745" i="2"/>
  <c r="F745" i="2" a="1"/>
  <c r="E745" i="2" a="1"/>
  <c r="E745" i="2" s="1"/>
  <c r="H745" i="2" s="1"/>
  <c r="G744" i="2" a="1"/>
  <c r="G744" i="2" s="1"/>
  <c r="F744" i="2"/>
  <c r="F744" i="2" a="1"/>
  <c r="E744" i="2" a="1"/>
  <c r="E744" i="2" s="1"/>
  <c r="H744" i="2" s="1"/>
  <c r="G743" i="2"/>
  <c r="G743" i="2" a="1"/>
  <c r="F743" i="2" a="1"/>
  <c r="F743" i="2" s="1"/>
  <c r="H743" i="2" s="1"/>
  <c r="E743" i="2"/>
  <c r="E743" i="2" a="1"/>
  <c r="G742" i="2"/>
  <c r="G742" i="2" a="1"/>
  <c r="F742" i="2"/>
  <c r="F742" i="2" a="1"/>
  <c r="E742" i="2"/>
  <c r="H742" i="2" s="1"/>
  <c r="E742" i="2" a="1"/>
  <c r="G741" i="2" a="1"/>
  <c r="G741" i="2" s="1"/>
  <c r="F741" i="2"/>
  <c r="F741" i="2" a="1"/>
  <c r="E741" i="2" a="1"/>
  <c r="E741" i="2" s="1"/>
  <c r="G740" i="2"/>
  <c r="G740" i="2" a="1"/>
  <c r="F740" i="2"/>
  <c r="F740" i="2" a="1"/>
  <c r="E740" i="2" a="1"/>
  <c r="E740" i="2" s="1"/>
  <c r="H740" i="2" s="1"/>
  <c r="G739" i="2"/>
  <c r="G739" i="2" a="1"/>
  <c r="F739" i="2" a="1"/>
  <c r="F739" i="2" s="1"/>
  <c r="H739" i="2" s="1"/>
  <c r="E739" i="2"/>
  <c r="E739" i="2" a="1"/>
  <c r="G738" i="2"/>
  <c r="G738" i="2" a="1"/>
  <c r="F738" i="2"/>
  <c r="F738" i="2" a="1"/>
  <c r="E738" i="2"/>
  <c r="H738" i="2" s="1"/>
  <c r="E738" i="2" a="1"/>
  <c r="G737" i="2" a="1"/>
  <c r="G737" i="2" s="1"/>
  <c r="F737" i="2"/>
  <c r="F737" i="2" a="1"/>
  <c r="E737" i="2" a="1"/>
  <c r="E737" i="2" s="1"/>
  <c r="G736" i="2"/>
  <c r="G736" i="2" a="1"/>
  <c r="F736" i="2"/>
  <c r="F736" i="2" a="1"/>
  <c r="E736" i="2" a="1"/>
  <c r="E736" i="2" s="1"/>
  <c r="H736" i="2" s="1"/>
  <c r="G735" i="2"/>
  <c r="G735" i="2" a="1"/>
  <c r="F735" i="2" a="1"/>
  <c r="F735" i="2" s="1"/>
  <c r="H735" i="2" s="1"/>
  <c r="E735" i="2"/>
  <c r="E735" i="2" a="1"/>
  <c r="G734" i="2"/>
  <c r="G734" i="2" a="1"/>
  <c r="F734" i="2" a="1"/>
  <c r="F734" i="2" s="1"/>
  <c r="E734" i="2"/>
  <c r="E734" i="2" a="1"/>
  <c r="G733" i="2" a="1"/>
  <c r="G733" i="2" s="1"/>
  <c r="F733" i="2"/>
  <c r="F733" i="2" a="1"/>
  <c r="E733" i="2" a="1"/>
  <c r="E733" i="2" s="1"/>
  <c r="H733" i="2" s="1"/>
  <c r="G732" i="2" a="1"/>
  <c r="G732" i="2" s="1"/>
  <c r="F732" i="2"/>
  <c r="F732" i="2" a="1"/>
  <c r="E732" i="2" a="1"/>
  <c r="E732" i="2" s="1"/>
  <c r="H732" i="2" s="1"/>
  <c r="G731" i="2"/>
  <c r="G731" i="2" a="1"/>
  <c r="F731" i="2" a="1"/>
  <c r="F731" i="2" s="1"/>
  <c r="H731" i="2" s="1"/>
  <c r="E731" i="2"/>
  <c r="E731" i="2" a="1"/>
  <c r="G730" i="2"/>
  <c r="G730" i="2" a="1"/>
  <c r="F730" i="2"/>
  <c r="F730" i="2" a="1"/>
  <c r="E730" i="2"/>
  <c r="H730" i="2" s="1"/>
  <c r="E730" i="2" a="1"/>
  <c r="G729" i="2" a="1"/>
  <c r="G729" i="2" s="1"/>
  <c r="F729" i="2"/>
  <c r="F729" i="2" a="1"/>
  <c r="E729" i="2" a="1"/>
  <c r="E729" i="2" s="1"/>
  <c r="G728" i="2" a="1"/>
  <c r="G728" i="2" s="1"/>
  <c r="F728" i="2"/>
  <c r="F728" i="2" a="1"/>
  <c r="E728" i="2" a="1"/>
  <c r="E728" i="2" s="1"/>
  <c r="G727" i="2"/>
  <c r="G727" i="2" a="1"/>
  <c r="F727" i="2" a="1"/>
  <c r="F727" i="2" s="1"/>
  <c r="H727" i="2" s="1"/>
  <c r="E727" i="2"/>
  <c r="E727" i="2" a="1"/>
  <c r="G726" i="2"/>
  <c r="G726" i="2" a="1"/>
  <c r="F726" i="2" a="1"/>
  <c r="F726" i="2" s="1"/>
  <c r="E726" i="2"/>
  <c r="H726" i="2" s="1"/>
  <c r="E726" i="2" a="1"/>
  <c r="G725" i="2" a="1"/>
  <c r="G725" i="2" s="1"/>
  <c r="F725" i="2"/>
  <c r="F725" i="2" a="1"/>
  <c r="E725" i="2" a="1"/>
  <c r="E725" i="2" s="1"/>
  <c r="G724" i="2" a="1"/>
  <c r="G724" i="2" s="1"/>
  <c r="F724" i="2"/>
  <c r="F724" i="2" a="1"/>
  <c r="E724" i="2" a="1"/>
  <c r="E724" i="2" s="1"/>
  <c r="G723" i="2"/>
  <c r="G723" i="2" a="1"/>
  <c r="F723" i="2" a="1"/>
  <c r="F723" i="2" s="1"/>
  <c r="H723" i="2" s="1"/>
  <c r="E723" i="2"/>
  <c r="E723" i="2" a="1"/>
  <c r="G722" i="2"/>
  <c r="G722" i="2" a="1"/>
  <c r="F722" i="2" a="1"/>
  <c r="F722" i="2" s="1"/>
  <c r="E722" i="2"/>
  <c r="H722" i="2" s="1"/>
  <c r="E722" i="2" a="1"/>
  <c r="G721" i="2" a="1"/>
  <c r="G721" i="2" s="1"/>
  <c r="F721" i="2"/>
  <c r="F721" i="2" a="1"/>
  <c r="E721" i="2" a="1"/>
  <c r="E721" i="2" s="1"/>
  <c r="G720" i="2" a="1"/>
  <c r="G720" i="2" s="1"/>
  <c r="F720" i="2"/>
  <c r="F720" i="2" a="1"/>
  <c r="E720" i="2" a="1"/>
  <c r="E720" i="2" s="1"/>
  <c r="G719" i="2"/>
  <c r="G719" i="2" a="1"/>
  <c r="F719" i="2" a="1"/>
  <c r="F719" i="2" s="1"/>
  <c r="H719" i="2" s="1"/>
  <c r="E719" i="2"/>
  <c r="E719" i="2" a="1"/>
  <c r="G718" i="2"/>
  <c r="G718" i="2" a="1"/>
  <c r="F718" i="2" a="1"/>
  <c r="F718" i="2" s="1"/>
  <c r="E718" i="2"/>
  <c r="H718" i="2" s="1"/>
  <c r="E718" i="2" a="1"/>
  <c r="G717" i="2" a="1"/>
  <c r="G717" i="2" s="1"/>
  <c r="F717" i="2"/>
  <c r="F717" i="2" a="1"/>
  <c r="E717" i="2" a="1"/>
  <c r="E717" i="2" s="1"/>
  <c r="G716" i="2" a="1"/>
  <c r="G716" i="2" s="1"/>
  <c r="F716" i="2"/>
  <c r="F716" i="2" a="1"/>
  <c r="E716" i="2" a="1"/>
  <c r="E716" i="2" s="1"/>
  <c r="G715" i="2"/>
  <c r="G715" i="2" a="1"/>
  <c r="F715" i="2" a="1"/>
  <c r="F715" i="2" s="1"/>
  <c r="H715" i="2" s="1"/>
  <c r="E715" i="2"/>
  <c r="E715" i="2" a="1"/>
  <c r="G714" i="2"/>
  <c r="G714" i="2" a="1"/>
  <c r="F714" i="2" a="1"/>
  <c r="F714" i="2" s="1"/>
  <c r="E714" i="2"/>
  <c r="H714" i="2" s="1"/>
  <c r="E714" i="2" a="1"/>
  <c r="G713" i="2" a="1"/>
  <c r="G713" i="2" s="1"/>
  <c r="F713" i="2"/>
  <c r="F713" i="2" a="1"/>
  <c r="E713" i="2" a="1"/>
  <c r="E713" i="2" s="1"/>
  <c r="G712" i="2" a="1"/>
  <c r="G712" i="2" s="1"/>
  <c r="F712" i="2"/>
  <c r="F712" i="2" a="1"/>
  <c r="E712" i="2" a="1"/>
  <c r="E712" i="2" s="1"/>
  <c r="H712" i="2" s="1"/>
  <c r="J712" i="2" s="1" a="1"/>
  <c r="J712" i="2" s="1"/>
  <c r="H711" i="2"/>
  <c r="G711" i="2"/>
  <c r="G711" i="2" a="1"/>
  <c r="F711" i="2" a="1"/>
  <c r="F711" i="2" s="1"/>
  <c r="E711" i="2"/>
  <c r="E711" i="2" a="1"/>
  <c r="G710" i="2"/>
  <c r="G710" i="2" a="1"/>
  <c r="F710" i="2" a="1"/>
  <c r="F710" i="2" s="1"/>
  <c r="E710" i="2"/>
  <c r="H710" i="2" s="1"/>
  <c r="I710" i="2" s="1" a="1"/>
  <c r="I710" i="2" s="1"/>
  <c r="E710" i="2" a="1"/>
  <c r="G709" i="2" a="1"/>
  <c r="G709" i="2" s="1"/>
  <c r="F709" i="2"/>
  <c r="F709" i="2" a="1"/>
  <c r="E709" i="2" a="1"/>
  <c r="E709" i="2" s="1"/>
  <c r="H709" i="2" s="1"/>
  <c r="G708" i="2" a="1"/>
  <c r="G708" i="2" s="1"/>
  <c r="F708" i="2"/>
  <c r="F708" i="2" a="1"/>
  <c r="E708" i="2" a="1"/>
  <c r="E708" i="2" s="1"/>
  <c r="G707" i="2"/>
  <c r="G707" i="2" a="1"/>
  <c r="F707" i="2" a="1"/>
  <c r="F707" i="2" s="1"/>
  <c r="H707" i="2" s="1"/>
  <c r="E707" i="2"/>
  <c r="E707" i="2" a="1"/>
  <c r="G706" i="2"/>
  <c r="G706" i="2" a="1"/>
  <c r="F706" i="2" a="1"/>
  <c r="F706" i="2" s="1"/>
  <c r="E706" i="2" a="1"/>
  <c r="E706" i="2" s="1"/>
  <c r="H706" i="2" s="1"/>
  <c r="G705" i="2" a="1"/>
  <c r="G705" i="2" s="1"/>
  <c r="F705" i="2"/>
  <c r="F705" i="2" a="1"/>
  <c r="E705" i="2" a="1"/>
  <c r="E705" i="2" s="1"/>
  <c r="G704" i="2" a="1"/>
  <c r="G704" i="2" s="1"/>
  <c r="F704" i="2" a="1"/>
  <c r="F704" i="2" s="1"/>
  <c r="E704" i="2" a="1"/>
  <c r="E704" i="2" s="1"/>
  <c r="G703" i="2"/>
  <c r="G703" i="2" a="1"/>
  <c r="F703" i="2" a="1"/>
  <c r="F703" i="2" s="1"/>
  <c r="E703" i="2"/>
  <c r="H703" i="2" s="1"/>
  <c r="E703" i="2" a="1"/>
  <c r="G702" i="2"/>
  <c r="G702" i="2" a="1"/>
  <c r="F702" i="2" a="1"/>
  <c r="F702" i="2" s="1"/>
  <c r="E702" i="2" a="1"/>
  <c r="E702" i="2" s="1"/>
  <c r="H702" i="2" s="1"/>
  <c r="G701" i="2" a="1"/>
  <c r="G701" i="2" s="1"/>
  <c r="F701" i="2"/>
  <c r="F701" i="2" a="1"/>
  <c r="E701" i="2" a="1"/>
  <c r="E701" i="2" s="1"/>
  <c r="G700" i="2" a="1"/>
  <c r="G700" i="2" s="1"/>
  <c r="F700" i="2" a="1"/>
  <c r="F700" i="2" s="1"/>
  <c r="E700" i="2" a="1"/>
  <c r="E700" i="2" s="1"/>
  <c r="H700" i="2" s="1"/>
  <c r="G699" i="2"/>
  <c r="G699" i="2" a="1"/>
  <c r="F699" i="2" a="1"/>
  <c r="F699" i="2" s="1"/>
  <c r="E699" i="2"/>
  <c r="H699" i="2" s="1"/>
  <c r="E699" i="2" a="1"/>
  <c r="G698" i="2"/>
  <c r="G698" i="2" a="1"/>
  <c r="F698" i="2" a="1"/>
  <c r="F698" i="2" s="1"/>
  <c r="E698" i="2" a="1"/>
  <c r="E698" i="2" s="1"/>
  <c r="H698" i="2" s="1"/>
  <c r="G697" i="2" a="1"/>
  <c r="G697" i="2" s="1"/>
  <c r="F697" i="2"/>
  <c r="F697" i="2" a="1"/>
  <c r="E697" i="2" a="1"/>
  <c r="E697" i="2" s="1"/>
  <c r="G696" i="2" a="1"/>
  <c r="G696" i="2" s="1"/>
  <c r="F696" i="2" a="1"/>
  <c r="F696" i="2" s="1"/>
  <c r="E696" i="2" a="1"/>
  <c r="E696" i="2" s="1"/>
  <c r="H696" i="2" s="1"/>
  <c r="G695" i="2"/>
  <c r="G695" i="2" a="1"/>
  <c r="F695" i="2" a="1"/>
  <c r="F695" i="2" s="1"/>
  <c r="E695" i="2"/>
  <c r="H695" i="2" s="1"/>
  <c r="E695" i="2" a="1"/>
  <c r="G694" i="2"/>
  <c r="G694" i="2" a="1"/>
  <c r="F694" i="2" a="1"/>
  <c r="F694" i="2" s="1"/>
  <c r="E694" i="2" a="1"/>
  <c r="E694" i="2" s="1"/>
  <c r="H694" i="2" s="1"/>
  <c r="G693" i="2" a="1"/>
  <c r="G693" i="2" s="1"/>
  <c r="F693" i="2"/>
  <c r="F693" i="2" a="1"/>
  <c r="E693" i="2" a="1"/>
  <c r="E693" i="2" s="1"/>
  <c r="G692" i="2" a="1"/>
  <c r="G692" i="2" s="1"/>
  <c r="F692" i="2" a="1"/>
  <c r="F692" i="2" s="1"/>
  <c r="E692" i="2" a="1"/>
  <c r="E692" i="2" s="1"/>
  <c r="H692" i="2" s="1"/>
  <c r="G691" i="2"/>
  <c r="G691" i="2" a="1"/>
  <c r="F691" i="2" a="1"/>
  <c r="F691" i="2" s="1"/>
  <c r="E691" i="2"/>
  <c r="H691" i="2" s="1"/>
  <c r="E691" i="2" a="1"/>
  <c r="G690" i="2"/>
  <c r="G690" i="2" a="1"/>
  <c r="F690" i="2" a="1"/>
  <c r="F690" i="2" s="1"/>
  <c r="E690" i="2" a="1"/>
  <c r="E690" i="2" s="1"/>
  <c r="H690" i="2" s="1"/>
  <c r="G689" i="2" a="1"/>
  <c r="G689" i="2" s="1"/>
  <c r="F689" i="2"/>
  <c r="F689" i="2" a="1"/>
  <c r="E689" i="2" a="1"/>
  <c r="E689" i="2" s="1"/>
  <c r="G688" i="2" a="1"/>
  <c r="G688" i="2" s="1"/>
  <c r="F688" i="2" a="1"/>
  <c r="F688" i="2" s="1"/>
  <c r="E688" i="2" a="1"/>
  <c r="E688" i="2" s="1"/>
  <c r="H688" i="2" s="1"/>
  <c r="G687" i="2"/>
  <c r="G687" i="2" a="1"/>
  <c r="F687" i="2" a="1"/>
  <c r="F687" i="2" s="1"/>
  <c r="E687" i="2"/>
  <c r="H687" i="2" s="1"/>
  <c r="E687" i="2" a="1"/>
  <c r="G686" i="2"/>
  <c r="G686" i="2" a="1"/>
  <c r="F686" i="2" a="1"/>
  <c r="F686" i="2" s="1"/>
  <c r="E686" i="2" a="1"/>
  <c r="E686" i="2" s="1"/>
  <c r="H686" i="2" s="1"/>
  <c r="G685" i="2" a="1"/>
  <c r="G685" i="2" s="1"/>
  <c r="F685" i="2"/>
  <c r="F685" i="2" a="1"/>
  <c r="E685" i="2" a="1"/>
  <c r="E685" i="2" s="1"/>
  <c r="G684" i="2" a="1"/>
  <c r="G684" i="2" s="1"/>
  <c r="F684" i="2" a="1"/>
  <c r="F684" i="2" s="1"/>
  <c r="E684" i="2" a="1"/>
  <c r="E684" i="2" s="1"/>
  <c r="H684" i="2" s="1"/>
  <c r="G683" i="2"/>
  <c r="G683" i="2" a="1"/>
  <c r="F683" i="2" a="1"/>
  <c r="F683" i="2" s="1"/>
  <c r="E683" i="2"/>
  <c r="H683" i="2" s="1"/>
  <c r="E683" i="2" a="1"/>
  <c r="G682" i="2"/>
  <c r="G682" i="2" a="1"/>
  <c r="F682" i="2" a="1"/>
  <c r="F682" i="2" s="1"/>
  <c r="E682" i="2" a="1"/>
  <c r="E682" i="2" s="1"/>
  <c r="H682" i="2" s="1"/>
  <c r="G681" i="2" a="1"/>
  <c r="G681" i="2" s="1"/>
  <c r="F681" i="2"/>
  <c r="F681" i="2" a="1"/>
  <c r="E681" i="2" a="1"/>
  <c r="E681" i="2" s="1"/>
  <c r="G680" i="2" a="1"/>
  <c r="G680" i="2" s="1"/>
  <c r="F680" i="2" a="1"/>
  <c r="F680" i="2" s="1"/>
  <c r="E680" i="2" a="1"/>
  <c r="E680" i="2" s="1"/>
  <c r="H680" i="2" s="1"/>
  <c r="G679" i="2"/>
  <c r="G679" i="2" a="1"/>
  <c r="F679" i="2" a="1"/>
  <c r="F679" i="2" s="1"/>
  <c r="E679" i="2"/>
  <c r="H679" i="2" s="1"/>
  <c r="E679" i="2" a="1"/>
  <c r="G678" i="2"/>
  <c r="G678" i="2" a="1"/>
  <c r="F678" i="2" a="1"/>
  <c r="F678" i="2" s="1"/>
  <c r="E678" i="2" a="1"/>
  <c r="E678" i="2" s="1"/>
  <c r="H678" i="2" s="1"/>
  <c r="G677" i="2" a="1"/>
  <c r="G677" i="2" s="1"/>
  <c r="F677" i="2"/>
  <c r="F677" i="2" a="1"/>
  <c r="E677" i="2" a="1"/>
  <c r="E677" i="2" s="1"/>
  <c r="G676" i="2" a="1"/>
  <c r="G676" i="2" s="1"/>
  <c r="F676" i="2" a="1"/>
  <c r="F676" i="2" s="1"/>
  <c r="E676" i="2" a="1"/>
  <c r="E676" i="2" s="1"/>
  <c r="H676" i="2" s="1"/>
  <c r="G675" i="2"/>
  <c r="G675" i="2" a="1"/>
  <c r="F675" i="2" a="1"/>
  <c r="F675" i="2" s="1"/>
  <c r="E675" i="2"/>
  <c r="H675" i="2" s="1"/>
  <c r="E675" i="2" a="1"/>
  <c r="G674" i="2"/>
  <c r="G674" i="2" a="1"/>
  <c r="F674" i="2" a="1"/>
  <c r="F674" i="2" s="1"/>
  <c r="E674" i="2" a="1"/>
  <c r="E674" i="2" s="1"/>
  <c r="H674" i="2" s="1"/>
  <c r="G673" i="2" a="1"/>
  <c r="G673" i="2" s="1"/>
  <c r="F673" i="2"/>
  <c r="F673" i="2" a="1"/>
  <c r="E673" i="2" a="1"/>
  <c r="E673" i="2" s="1"/>
  <c r="G672" i="2" a="1"/>
  <c r="G672" i="2" s="1"/>
  <c r="F672" i="2" a="1"/>
  <c r="F672" i="2" s="1"/>
  <c r="E672" i="2" a="1"/>
  <c r="E672" i="2" s="1"/>
  <c r="H672" i="2" s="1"/>
  <c r="G671" i="2"/>
  <c r="G671" i="2" a="1"/>
  <c r="F671" i="2" a="1"/>
  <c r="F671" i="2" s="1"/>
  <c r="E671" i="2"/>
  <c r="H671" i="2" s="1"/>
  <c r="E671" i="2" a="1"/>
  <c r="G670" i="2"/>
  <c r="G670" i="2" a="1"/>
  <c r="F670" i="2"/>
  <c r="F670" i="2" a="1"/>
  <c r="E670" i="2"/>
  <c r="H670" i="2" s="1"/>
  <c r="I670" i="2" s="1" a="1"/>
  <c r="I670" i="2" s="1"/>
  <c r="E670" i="2" a="1"/>
  <c r="G669" i="2" a="1"/>
  <c r="G669" i="2" s="1"/>
  <c r="F669" i="2"/>
  <c r="F669" i="2" a="1"/>
  <c r="E669" i="2" a="1"/>
  <c r="E669" i="2" s="1"/>
  <c r="G668" i="2"/>
  <c r="G668" i="2" a="1"/>
  <c r="F668" i="2" a="1"/>
  <c r="F668" i="2" s="1"/>
  <c r="H668" i="2" s="1"/>
  <c r="E668" i="2" a="1"/>
  <c r="E668" i="2" s="1"/>
  <c r="G667" i="2"/>
  <c r="G667" i="2" a="1"/>
  <c r="F667" i="2" a="1"/>
  <c r="F667" i="2" s="1"/>
  <c r="E667" i="2"/>
  <c r="H667" i="2" s="1"/>
  <c r="E667" i="2" a="1"/>
  <c r="G666" i="2"/>
  <c r="G666" i="2" a="1"/>
  <c r="F666" i="2" a="1"/>
  <c r="F666" i="2" s="1"/>
  <c r="E666" i="2" a="1"/>
  <c r="E666" i="2" s="1"/>
  <c r="H666" i="2" s="1"/>
  <c r="G665" i="2" a="1"/>
  <c r="G665" i="2" s="1"/>
  <c r="F665" i="2"/>
  <c r="F665" i="2" a="1"/>
  <c r="E665" i="2" a="1"/>
  <c r="E665" i="2" s="1"/>
  <c r="H665" i="2" s="1"/>
  <c r="J665" i="2" s="1" a="1"/>
  <c r="J665" i="2" s="1"/>
  <c r="G664" i="2" a="1"/>
  <c r="G664" i="2" s="1"/>
  <c r="F664" i="2" a="1"/>
  <c r="F664" i="2" s="1"/>
  <c r="E664" i="2" a="1"/>
  <c r="E664" i="2" s="1"/>
  <c r="H664" i="2" s="1"/>
  <c r="G663" i="2"/>
  <c r="G663" i="2" a="1"/>
  <c r="F663" i="2" a="1"/>
  <c r="F663" i="2" s="1"/>
  <c r="E663" i="2"/>
  <c r="H663" i="2" s="1"/>
  <c r="E663" i="2" a="1"/>
  <c r="G662" i="2"/>
  <c r="G662" i="2" a="1"/>
  <c r="F662" i="2" a="1"/>
  <c r="F662" i="2" s="1"/>
  <c r="E662" i="2" a="1"/>
  <c r="E662" i="2" s="1"/>
  <c r="H662" i="2" s="1"/>
  <c r="G661" i="2" a="1"/>
  <c r="G661" i="2" s="1"/>
  <c r="F661" i="2"/>
  <c r="F661" i="2" a="1"/>
  <c r="E661" i="2" a="1"/>
  <c r="E661" i="2" s="1"/>
  <c r="H661" i="2" s="1"/>
  <c r="J661" i="2" s="1" a="1"/>
  <c r="J661" i="2" s="1"/>
  <c r="G660" i="2"/>
  <c r="G660" i="2" a="1"/>
  <c r="F660" i="2"/>
  <c r="F660" i="2" a="1"/>
  <c r="E660" i="2" a="1"/>
  <c r="E660" i="2" s="1"/>
  <c r="H660" i="2" s="1"/>
  <c r="G659" i="2"/>
  <c r="G659" i="2" a="1"/>
  <c r="F659" i="2" a="1"/>
  <c r="F659" i="2" s="1"/>
  <c r="E659" i="2"/>
  <c r="H659" i="2" s="1"/>
  <c r="E659" i="2" a="1"/>
  <c r="G658" i="2" a="1"/>
  <c r="G658" i="2" s="1"/>
  <c r="F658" i="2" a="1"/>
  <c r="F658" i="2" s="1"/>
  <c r="E658" i="2"/>
  <c r="E658" i="2" a="1"/>
  <c r="G657" i="2" a="1"/>
  <c r="G657" i="2" s="1"/>
  <c r="F657" i="2"/>
  <c r="F657" i="2" a="1"/>
  <c r="E657" i="2" a="1"/>
  <c r="E657" i="2" s="1"/>
  <c r="G656" i="2" a="1"/>
  <c r="G656" i="2" s="1"/>
  <c r="F656" i="2"/>
  <c r="F656" i="2" a="1"/>
  <c r="E656" i="2" a="1"/>
  <c r="E656" i="2" s="1"/>
  <c r="H656" i="2" s="1"/>
  <c r="G655" i="2"/>
  <c r="G655" i="2" a="1"/>
  <c r="F655" i="2" a="1"/>
  <c r="F655" i="2" s="1"/>
  <c r="E655" i="2"/>
  <c r="H655" i="2" s="1"/>
  <c r="E655" i="2" a="1"/>
  <c r="G654" i="2" a="1"/>
  <c r="G654" i="2" s="1"/>
  <c r="F654" i="2" a="1"/>
  <c r="F654" i="2" s="1"/>
  <c r="E654" i="2"/>
  <c r="E654" i="2" a="1"/>
  <c r="G653" i="2" a="1"/>
  <c r="G653" i="2" s="1"/>
  <c r="F653" i="2"/>
  <c r="F653" i="2" a="1"/>
  <c r="E653" i="2" a="1"/>
  <c r="E653" i="2" s="1"/>
  <c r="G652" i="2"/>
  <c r="G652" i="2" a="1"/>
  <c r="F652" i="2" a="1"/>
  <c r="F652" i="2" s="1"/>
  <c r="H652" i="2" s="1"/>
  <c r="E652" i="2"/>
  <c r="E652" i="2" a="1"/>
  <c r="G651" i="2"/>
  <c r="G651" i="2" a="1"/>
  <c r="F651" i="2" a="1"/>
  <c r="F651" i="2" s="1"/>
  <c r="E651" i="2"/>
  <c r="H651" i="2" s="1"/>
  <c r="E651" i="2" a="1"/>
  <c r="G650" i="2" a="1"/>
  <c r="G650" i="2" s="1"/>
  <c r="F650" i="2"/>
  <c r="F650" i="2" a="1"/>
  <c r="E650" i="2" a="1"/>
  <c r="E650" i="2" s="1"/>
  <c r="H650" i="2" s="1"/>
  <c r="G649" i="2" a="1"/>
  <c r="G649" i="2" s="1"/>
  <c r="F649" i="2"/>
  <c r="F649" i="2" a="1"/>
  <c r="E649" i="2" a="1"/>
  <c r="E649" i="2" s="1"/>
  <c r="H649" i="2" s="1"/>
  <c r="J649" i="2" s="1" a="1"/>
  <c r="J649" i="2" s="1"/>
  <c r="G648" i="2"/>
  <c r="G648" i="2" a="1"/>
  <c r="F648" i="2"/>
  <c r="H648" i="2" s="1"/>
  <c r="F648" i="2" a="1"/>
  <c r="E648" i="2"/>
  <c r="E648" i="2" a="1"/>
  <c r="G647" i="2"/>
  <c r="G647" i="2" a="1"/>
  <c r="F647" i="2" a="1"/>
  <c r="F647" i="2" s="1"/>
  <c r="E647" i="2"/>
  <c r="H647" i="2" s="1"/>
  <c r="E647" i="2" a="1"/>
  <c r="G646" i="2"/>
  <c r="G646" i="2" a="1"/>
  <c r="F646" i="2"/>
  <c r="F646" i="2" a="1"/>
  <c r="E646" i="2"/>
  <c r="H646" i="2" s="1"/>
  <c r="I646" i="2" s="1" a="1"/>
  <c r="I646" i="2" s="1"/>
  <c r="E646" i="2" a="1"/>
  <c r="G645" i="2" a="1"/>
  <c r="G645" i="2" s="1"/>
  <c r="F645" i="2"/>
  <c r="F645" i="2" a="1"/>
  <c r="E645" i="2" a="1"/>
  <c r="E645" i="2" s="1"/>
  <c r="G644" i="2"/>
  <c r="G644" i="2" a="1"/>
  <c r="F644" i="2" a="1"/>
  <c r="F644" i="2" s="1"/>
  <c r="H644" i="2" s="1"/>
  <c r="E644" i="2" a="1"/>
  <c r="E644" i="2" s="1"/>
  <c r="G643" i="2"/>
  <c r="G643" i="2" a="1"/>
  <c r="F643" i="2" a="1"/>
  <c r="F643" i="2" s="1"/>
  <c r="E643" i="2"/>
  <c r="H643" i="2" s="1"/>
  <c r="E643" i="2" a="1"/>
  <c r="J642" i="2" a="1"/>
  <c r="J642" i="2" s="1"/>
  <c r="G642" i="2"/>
  <c r="G642" i="2" a="1"/>
  <c r="F642" i="2"/>
  <c r="F642" i="2" a="1"/>
  <c r="E642" i="2"/>
  <c r="H642" i="2" s="1"/>
  <c r="I642" i="2" s="1" a="1"/>
  <c r="I642" i="2" s="1"/>
  <c r="E642" i="2" a="1"/>
  <c r="G641" i="2" a="1"/>
  <c r="G641" i="2" s="1"/>
  <c r="F641" i="2"/>
  <c r="F641" i="2" a="1"/>
  <c r="E641" i="2" a="1"/>
  <c r="E641" i="2" s="1"/>
  <c r="G640" i="2"/>
  <c r="G640" i="2" a="1"/>
  <c r="F640" i="2" a="1"/>
  <c r="F640" i="2" s="1"/>
  <c r="H640" i="2" s="1"/>
  <c r="E640" i="2" a="1"/>
  <c r="E640" i="2" s="1"/>
  <c r="G639" i="2"/>
  <c r="G639" i="2" a="1"/>
  <c r="F639" i="2" a="1"/>
  <c r="F639" i="2" s="1"/>
  <c r="E639" i="2"/>
  <c r="H639" i="2" s="1"/>
  <c r="E639" i="2" a="1"/>
  <c r="G638" i="2"/>
  <c r="G638" i="2" a="1"/>
  <c r="F638" i="2" a="1"/>
  <c r="F638" i="2" s="1"/>
  <c r="E638" i="2" a="1"/>
  <c r="E638" i="2" s="1"/>
  <c r="H638" i="2" s="1"/>
  <c r="G637" i="2" a="1"/>
  <c r="G637" i="2" s="1"/>
  <c r="F637" i="2"/>
  <c r="F637" i="2" a="1"/>
  <c r="E637" i="2" a="1"/>
  <c r="E637" i="2" s="1"/>
  <c r="G636" i="2" a="1"/>
  <c r="G636" i="2" s="1"/>
  <c r="F636" i="2" a="1"/>
  <c r="F636" i="2" s="1"/>
  <c r="E636" i="2" a="1"/>
  <c r="E636" i="2" s="1"/>
  <c r="G635" i="2"/>
  <c r="G635" i="2" a="1"/>
  <c r="F635" i="2" a="1"/>
  <c r="F635" i="2" s="1"/>
  <c r="E635" i="2"/>
  <c r="H635" i="2" s="1"/>
  <c r="E635" i="2" a="1"/>
  <c r="G634" i="2"/>
  <c r="G634" i="2" a="1"/>
  <c r="F634" i="2" a="1"/>
  <c r="F634" i="2" s="1"/>
  <c r="E634" i="2" a="1"/>
  <c r="E634" i="2" s="1"/>
  <c r="H634" i="2" s="1"/>
  <c r="G633" i="2" a="1"/>
  <c r="G633" i="2" s="1"/>
  <c r="F633" i="2"/>
  <c r="F633" i="2" a="1"/>
  <c r="E633" i="2" a="1"/>
  <c r="E633" i="2" s="1"/>
  <c r="G632" i="2"/>
  <c r="G632" i="2" a="1"/>
  <c r="F632" i="2"/>
  <c r="F632" i="2" a="1"/>
  <c r="E632" i="2"/>
  <c r="H632" i="2" s="1"/>
  <c r="E632" i="2" a="1"/>
  <c r="G631" i="2" a="1"/>
  <c r="G631" i="2" s="1"/>
  <c r="F631" i="2" a="1"/>
  <c r="F631" i="2" s="1"/>
  <c r="E631" i="2" a="1"/>
  <c r="E631" i="2" s="1"/>
  <c r="H631" i="2" s="1"/>
  <c r="G630" i="2"/>
  <c r="G630" i="2" a="1"/>
  <c r="F630" i="2"/>
  <c r="F630" i="2" a="1"/>
  <c r="E630" i="2"/>
  <c r="H630" i="2" s="1"/>
  <c r="E630" i="2" a="1"/>
  <c r="G629" i="2" a="1"/>
  <c r="G629" i="2" s="1"/>
  <c r="F629" i="2" a="1"/>
  <c r="F629" i="2" s="1"/>
  <c r="E629" i="2" a="1"/>
  <c r="E629" i="2" s="1"/>
  <c r="G628" i="2"/>
  <c r="G628" i="2" a="1"/>
  <c r="F628" i="2"/>
  <c r="F628" i="2" a="1"/>
  <c r="E628" i="2"/>
  <c r="H628" i="2" s="1"/>
  <c r="E628" i="2" a="1"/>
  <c r="G627" i="2" a="1"/>
  <c r="G627" i="2" s="1"/>
  <c r="F627" i="2" a="1"/>
  <c r="F627" i="2" s="1"/>
  <c r="E627" i="2" a="1"/>
  <c r="E627" i="2" s="1"/>
  <c r="G626" i="2"/>
  <c r="G626" i="2" a="1"/>
  <c r="F626" i="2"/>
  <c r="F626" i="2" a="1"/>
  <c r="E626" i="2"/>
  <c r="H626" i="2" s="1"/>
  <c r="E626" i="2" a="1"/>
  <c r="G625" i="2" a="1"/>
  <c r="G625" i="2" s="1"/>
  <c r="F625" i="2" a="1"/>
  <c r="F625" i="2" s="1"/>
  <c r="E625" i="2" a="1"/>
  <c r="E625" i="2" s="1"/>
  <c r="G624" i="2"/>
  <c r="G624" i="2" a="1"/>
  <c r="F624" i="2"/>
  <c r="F624" i="2" a="1"/>
  <c r="E624" i="2"/>
  <c r="H624" i="2" s="1"/>
  <c r="E624" i="2" a="1"/>
  <c r="G623" i="2" a="1"/>
  <c r="G623" i="2" s="1"/>
  <c r="F623" i="2" a="1"/>
  <c r="F623" i="2" s="1"/>
  <c r="E623" i="2" a="1"/>
  <c r="E623" i="2" s="1"/>
  <c r="H623" i="2" s="1"/>
  <c r="G622" i="2"/>
  <c r="G622" i="2" a="1"/>
  <c r="F622" i="2"/>
  <c r="F622" i="2" a="1"/>
  <c r="E622" i="2"/>
  <c r="H622" i="2" s="1"/>
  <c r="E622" i="2" a="1"/>
  <c r="G621" i="2" a="1"/>
  <c r="G621" i="2" s="1"/>
  <c r="F621" i="2" a="1"/>
  <c r="F621" i="2" s="1"/>
  <c r="E621" i="2" a="1"/>
  <c r="E621" i="2" s="1"/>
  <c r="G620" i="2"/>
  <c r="G620" i="2" a="1"/>
  <c r="F620" i="2"/>
  <c r="F620" i="2" a="1"/>
  <c r="E620" i="2"/>
  <c r="H620" i="2" s="1"/>
  <c r="E620" i="2" a="1"/>
  <c r="G619" i="2" a="1"/>
  <c r="G619" i="2" s="1"/>
  <c r="F619" i="2" a="1"/>
  <c r="F619" i="2" s="1"/>
  <c r="E619" i="2" a="1"/>
  <c r="E619" i="2" s="1"/>
  <c r="G618" i="2"/>
  <c r="G618" i="2" a="1"/>
  <c r="F618" i="2"/>
  <c r="F618" i="2" a="1"/>
  <c r="E618" i="2"/>
  <c r="H618" i="2" s="1"/>
  <c r="E618" i="2" a="1"/>
  <c r="G617" i="2" a="1"/>
  <c r="G617" i="2" s="1"/>
  <c r="F617" i="2" a="1"/>
  <c r="F617" i="2" s="1"/>
  <c r="E617" i="2" a="1"/>
  <c r="E617" i="2" s="1"/>
  <c r="G616" i="2"/>
  <c r="G616" i="2" a="1"/>
  <c r="F616" i="2"/>
  <c r="F616" i="2" a="1"/>
  <c r="E616" i="2"/>
  <c r="H616" i="2" s="1"/>
  <c r="E616" i="2" a="1"/>
  <c r="G615" i="2" a="1"/>
  <c r="G615" i="2" s="1"/>
  <c r="F615" i="2" a="1"/>
  <c r="F615" i="2" s="1"/>
  <c r="E615" i="2" a="1"/>
  <c r="E615" i="2" s="1"/>
  <c r="H615" i="2" s="1"/>
  <c r="G614" i="2"/>
  <c r="G614" i="2" a="1"/>
  <c r="F614" i="2"/>
  <c r="F614" i="2" a="1"/>
  <c r="E614" i="2"/>
  <c r="H614" i="2" s="1"/>
  <c r="E614" i="2" a="1"/>
  <c r="G613" i="2" a="1"/>
  <c r="G613" i="2" s="1"/>
  <c r="F613" i="2" a="1"/>
  <c r="F613" i="2" s="1"/>
  <c r="E613" i="2" a="1"/>
  <c r="E613" i="2" s="1"/>
  <c r="G612" i="2"/>
  <c r="G612" i="2" a="1"/>
  <c r="F612" i="2"/>
  <c r="F612" i="2" a="1"/>
  <c r="E612" i="2"/>
  <c r="H612" i="2" s="1"/>
  <c r="E612" i="2" a="1"/>
  <c r="G611" i="2" a="1"/>
  <c r="G611" i="2" s="1"/>
  <c r="F611" i="2" a="1"/>
  <c r="F611" i="2" s="1"/>
  <c r="E611" i="2" a="1"/>
  <c r="E611" i="2" s="1"/>
  <c r="G610" i="2"/>
  <c r="G610" i="2" a="1"/>
  <c r="F610" i="2"/>
  <c r="F610" i="2" a="1"/>
  <c r="E610" i="2"/>
  <c r="H610" i="2" s="1"/>
  <c r="E610" i="2" a="1"/>
  <c r="G609" i="2" a="1"/>
  <c r="G609" i="2" s="1"/>
  <c r="F609" i="2" a="1"/>
  <c r="F609" i="2" s="1"/>
  <c r="E609" i="2" a="1"/>
  <c r="E609" i="2" s="1"/>
  <c r="G608" i="2"/>
  <c r="G608" i="2" a="1"/>
  <c r="F608" i="2"/>
  <c r="F608" i="2" a="1"/>
  <c r="E608" i="2"/>
  <c r="H608" i="2" s="1"/>
  <c r="E608" i="2" a="1"/>
  <c r="G607" i="2" a="1"/>
  <c r="G607" i="2" s="1"/>
  <c r="F607" i="2" a="1"/>
  <c r="F607" i="2" s="1"/>
  <c r="E607" i="2" a="1"/>
  <c r="E607" i="2" s="1"/>
  <c r="H607" i="2" s="1"/>
  <c r="G606" i="2"/>
  <c r="G606" i="2" a="1"/>
  <c r="F606" i="2"/>
  <c r="F606" i="2" a="1"/>
  <c r="E606" i="2"/>
  <c r="H606" i="2" s="1"/>
  <c r="E606" i="2" a="1"/>
  <c r="G605" i="2" a="1"/>
  <c r="G605" i="2" s="1"/>
  <c r="F605" i="2" a="1"/>
  <c r="F605" i="2" s="1"/>
  <c r="E605" i="2" a="1"/>
  <c r="E605" i="2" s="1"/>
  <c r="G604" i="2"/>
  <c r="G604" i="2" a="1"/>
  <c r="F604" i="2"/>
  <c r="F604" i="2" a="1"/>
  <c r="E604" i="2"/>
  <c r="H604" i="2" s="1"/>
  <c r="E604" i="2" a="1"/>
  <c r="G603" i="2" a="1"/>
  <c r="G603" i="2" s="1"/>
  <c r="F603" i="2" a="1"/>
  <c r="F603" i="2" s="1"/>
  <c r="E603" i="2" a="1"/>
  <c r="E603" i="2" s="1"/>
  <c r="G602" i="2"/>
  <c r="G602" i="2" a="1"/>
  <c r="F602" i="2"/>
  <c r="F602" i="2" a="1"/>
  <c r="E602" i="2"/>
  <c r="H602" i="2" s="1"/>
  <c r="E602" i="2" a="1"/>
  <c r="G601" i="2" a="1"/>
  <c r="G601" i="2" s="1"/>
  <c r="F601" i="2" a="1"/>
  <c r="F601" i="2" s="1"/>
  <c r="E601" i="2" a="1"/>
  <c r="E601" i="2" s="1"/>
  <c r="G600" i="2"/>
  <c r="G600" i="2" a="1"/>
  <c r="F600" i="2"/>
  <c r="F600" i="2" a="1"/>
  <c r="E600" i="2"/>
  <c r="H600" i="2" s="1"/>
  <c r="E600" i="2" a="1"/>
  <c r="G599" i="2" a="1"/>
  <c r="G599" i="2" s="1"/>
  <c r="F599" i="2" a="1"/>
  <c r="F599" i="2" s="1"/>
  <c r="E599" i="2" a="1"/>
  <c r="E599" i="2" s="1"/>
  <c r="H599" i="2" s="1"/>
  <c r="G598" i="2"/>
  <c r="G598" i="2" a="1"/>
  <c r="F598" i="2"/>
  <c r="F598" i="2" a="1"/>
  <c r="E598" i="2"/>
  <c r="H598" i="2" s="1"/>
  <c r="E598" i="2" a="1"/>
  <c r="G597" i="2" a="1"/>
  <c r="G597" i="2" s="1"/>
  <c r="F597" i="2" a="1"/>
  <c r="F597" i="2" s="1"/>
  <c r="E597" i="2" a="1"/>
  <c r="E597" i="2" s="1"/>
  <c r="G596" i="2"/>
  <c r="G596" i="2" a="1"/>
  <c r="F596" i="2"/>
  <c r="F596" i="2" a="1"/>
  <c r="E596" i="2"/>
  <c r="H596" i="2" s="1"/>
  <c r="E596" i="2" a="1"/>
  <c r="G595" i="2" a="1"/>
  <c r="G595" i="2" s="1"/>
  <c r="F595" i="2" a="1"/>
  <c r="F595" i="2" s="1"/>
  <c r="E595" i="2" a="1"/>
  <c r="E595" i="2" s="1"/>
  <c r="G594" i="2"/>
  <c r="G594" i="2" a="1"/>
  <c r="F594" i="2"/>
  <c r="F594" i="2" a="1"/>
  <c r="E594" i="2"/>
  <c r="H594" i="2" s="1"/>
  <c r="E594" i="2" a="1"/>
  <c r="G593" i="2" a="1"/>
  <c r="G593" i="2" s="1"/>
  <c r="F593" i="2" a="1"/>
  <c r="F593" i="2" s="1"/>
  <c r="E593" i="2" a="1"/>
  <c r="E593" i="2" s="1"/>
  <c r="H593" i="2" s="1"/>
  <c r="G592" i="2"/>
  <c r="G592" i="2" a="1"/>
  <c r="F592" i="2"/>
  <c r="F592" i="2" a="1"/>
  <c r="E592" i="2"/>
  <c r="H592" i="2" s="1"/>
  <c r="E592" i="2" a="1"/>
  <c r="G591" i="2" a="1"/>
  <c r="G591" i="2" s="1"/>
  <c r="F591" i="2" a="1"/>
  <c r="F591" i="2" s="1"/>
  <c r="E591" i="2" a="1"/>
  <c r="E591" i="2" s="1"/>
  <c r="H591" i="2" s="1"/>
  <c r="G590" i="2"/>
  <c r="G590" i="2" a="1"/>
  <c r="F590" i="2"/>
  <c r="F590" i="2" a="1"/>
  <c r="E590" i="2"/>
  <c r="H590" i="2" s="1"/>
  <c r="E590" i="2" a="1"/>
  <c r="G589" i="2" a="1"/>
  <c r="G589" i="2" s="1"/>
  <c r="F589" i="2" a="1"/>
  <c r="F589" i="2" s="1"/>
  <c r="E589" i="2" a="1"/>
  <c r="E589" i="2" s="1"/>
  <c r="G588" i="2"/>
  <c r="G588" i="2" a="1"/>
  <c r="F588" i="2"/>
  <c r="F588" i="2" a="1"/>
  <c r="E588" i="2"/>
  <c r="H588" i="2" s="1"/>
  <c r="E588" i="2" a="1"/>
  <c r="G587" i="2" a="1"/>
  <c r="G587" i="2" s="1"/>
  <c r="F587" i="2" a="1"/>
  <c r="F587" i="2" s="1"/>
  <c r="E587" i="2" a="1"/>
  <c r="E587" i="2" s="1"/>
  <c r="G586" i="2"/>
  <c r="G586" i="2" a="1"/>
  <c r="F586" i="2"/>
  <c r="F586" i="2" a="1"/>
  <c r="E586" i="2"/>
  <c r="H586" i="2" s="1"/>
  <c r="E586" i="2" a="1"/>
  <c r="G585" i="2" a="1"/>
  <c r="G585" i="2" s="1"/>
  <c r="F585" i="2" a="1"/>
  <c r="F585" i="2" s="1"/>
  <c r="E585" i="2" a="1"/>
  <c r="E585" i="2" s="1"/>
  <c r="H585" i="2" s="1"/>
  <c r="G584" i="2"/>
  <c r="G584" i="2" a="1"/>
  <c r="F584" i="2"/>
  <c r="F584" i="2" a="1"/>
  <c r="E584" i="2"/>
  <c r="H584" i="2" s="1"/>
  <c r="E584" i="2" a="1"/>
  <c r="G583" i="2" a="1"/>
  <c r="G583" i="2" s="1"/>
  <c r="F583" i="2" a="1"/>
  <c r="F583" i="2" s="1"/>
  <c r="E583" i="2" a="1"/>
  <c r="E583" i="2" s="1"/>
  <c r="H583" i="2" s="1"/>
  <c r="G582" i="2"/>
  <c r="G582" i="2" a="1"/>
  <c r="F582" i="2"/>
  <c r="F582" i="2" a="1"/>
  <c r="E582" i="2"/>
  <c r="H582" i="2" s="1"/>
  <c r="E582" i="2" a="1"/>
  <c r="G581" i="2" a="1"/>
  <c r="G581" i="2" s="1"/>
  <c r="F581" i="2" a="1"/>
  <c r="F581" i="2" s="1"/>
  <c r="E581" i="2" a="1"/>
  <c r="E581" i="2" s="1"/>
  <c r="G580" i="2"/>
  <c r="G580" i="2" a="1"/>
  <c r="F580" i="2"/>
  <c r="F580" i="2" a="1"/>
  <c r="E580" i="2"/>
  <c r="H580" i="2" s="1"/>
  <c r="E580" i="2" a="1"/>
  <c r="G579" i="2" a="1"/>
  <c r="G579" i="2" s="1"/>
  <c r="F579" i="2" a="1"/>
  <c r="F579" i="2" s="1"/>
  <c r="E579" i="2" a="1"/>
  <c r="E579" i="2" s="1"/>
  <c r="G578" i="2"/>
  <c r="G578" i="2" a="1"/>
  <c r="F578" i="2"/>
  <c r="F578" i="2" a="1"/>
  <c r="E578" i="2"/>
  <c r="H578" i="2" s="1"/>
  <c r="E578" i="2" a="1"/>
  <c r="G577" i="2" a="1"/>
  <c r="G577" i="2" s="1"/>
  <c r="F577" i="2" a="1"/>
  <c r="F577" i="2" s="1"/>
  <c r="E577" i="2" a="1"/>
  <c r="E577" i="2" s="1"/>
  <c r="H577" i="2" s="1"/>
  <c r="G576" i="2"/>
  <c r="G576" i="2" a="1"/>
  <c r="F576" i="2"/>
  <c r="F576" i="2" a="1"/>
  <c r="E576" i="2"/>
  <c r="H576" i="2" s="1"/>
  <c r="E576" i="2" a="1"/>
  <c r="G575" i="2" a="1"/>
  <c r="G575" i="2" s="1"/>
  <c r="F575" i="2" a="1"/>
  <c r="F575" i="2" s="1"/>
  <c r="E575" i="2" a="1"/>
  <c r="E575" i="2" s="1"/>
  <c r="H575" i="2" s="1"/>
  <c r="G574" i="2"/>
  <c r="G574" i="2" a="1"/>
  <c r="F574" i="2"/>
  <c r="F574" i="2" a="1"/>
  <c r="E574" i="2"/>
  <c r="H574" i="2" s="1"/>
  <c r="E574" i="2" a="1"/>
  <c r="G573" i="2" a="1"/>
  <c r="G573" i="2" s="1"/>
  <c r="F573" i="2" a="1"/>
  <c r="F573" i="2" s="1"/>
  <c r="E573" i="2" a="1"/>
  <c r="E573" i="2" s="1"/>
  <c r="G572" i="2"/>
  <c r="G572" i="2" a="1"/>
  <c r="F572" i="2"/>
  <c r="F572" i="2" a="1"/>
  <c r="E572" i="2"/>
  <c r="H572" i="2" s="1"/>
  <c r="E572" i="2" a="1"/>
  <c r="G571" i="2" a="1"/>
  <c r="G571" i="2" s="1"/>
  <c r="F571" i="2" a="1"/>
  <c r="F571" i="2" s="1"/>
  <c r="E571" i="2" a="1"/>
  <c r="E571" i="2" s="1"/>
  <c r="G570" i="2"/>
  <c r="G570" i="2" a="1"/>
  <c r="F570" i="2"/>
  <c r="F570" i="2" a="1"/>
  <c r="E570" i="2"/>
  <c r="H570" i="2" s="1"/>
  <c r="E570" i="2" a="1"/>
  <c r="G569" i="2" a="1"/>
  <c r="G569" i="2" s="1"/>
  <c r="F569" i="2" a="1"/>
  <c r="F569" i="2" s="1"/>
  <c r="E569" i="2" a="1"/>
  <c r="E569" i="2" s="1"/>
  <c r="H569" i="2" s="1"/>
  <c r="G568" i="2"/>
  <c r="G568" i="2" a="1"/>
  <c r="F568" i="2"/>
  <c r="F568" i="2" a="1"/>
  <c r="E568" i="2"/>
  <c r="H568" i="2" s="1"/>
  <c r="E568" i="2" a="1"/>
  <c r="G567" i="2" a="1"/>
  <c r="G567" i="2" s="1"/>
  <c r="F567" i="2" a="1"/>
  <c r="F567" i="2" s="1"/>
  <c r="E567" i="2" a="1"/>
  <c r="E567" i="2" s="1"/>
  <c r="H567" i="2" s="1"/>
  <c r="G566" i="2"/>
  <c r="G566" i="2" a="1"/>
  <c r="F566" i="2"/>
  <c r="F566" i="2" a="1"/>
  <c r="E566" i="2"/>
  <c r="H566" i="2" s="1"/>
  <c r="E566" i="2" a="1"/>
  <c r="G565" i="2" a="1"/>
  <c r="G565" i="2" s="1"/>
  <c r="F565" i="2" a="1"/>
  <c r="F565" i="2" s="1"/>
  <c r="E565" i="2" a="1"/>
  <c r="E565" i="2" s="1"/>
  <c r="G564" i="2"/>
  <c r="G564" i="2" a="1"/>
  <c r="F564" i="2"/>
  <c r="F564" i="2" a="1"/>
  <c r="E564" i="2"/>
  <c r="H564" i="2" s="1"/>
  <c r="E564" i="2" a="1"/>
  <c r="G563" i="2" a="1"/>
  <c r="G563" i="2" s="1"/>
  <c r="F563" i="2" a="1"/>
  <c r="F563" i="2" s="1"/>
  <c r="E563" i="2" a="1"/>
  <c r="E563" i="2" s="1"/>
  <c r="G562" i="2"/>
  <c r="G562" i="2" a="1"/>
  <c r="F562" i="2"/>
  <c r="F562" i="2" a="1"/>
  <c r="E562" i="2"/>
  <c r="H562" i="2" s="1"/>
  <c r="E562" i="2" a="1"/>
  <c r="G561" i="2" a="1"/>
  <c r="G561" i="2" s="1"/>
  <c r="F561" i="2" a="1"/>
  <c r="F561" i="2" s="1"/>
  <c r="E561" i="2" a="1"/>
  <c r="E561" i="2" s="1"/>
  <c r="H561" i="2" s="1"/>
  <c r="G560" i="2"/>
  <c r="G560" i="2" a="1"/>
  <c r="F560" i="2"/>
  <c r="F560" i="2" a="1"/>
  <c r="E560" i="2"/>
  <c r="H560" i="2" s="1"/>
  <c r="E560" i="2" a="1"/>
  <c r="G559" i="2" a="1"/>
  <c r="G559" i="2" s="1"/>
  <c r="F559" i="2" a="1"/>
  <c r="F559" i="2" s="1"/>
  <c r="E559" i="2" a="1"/>
  <c r="E559" i="2" s="1"/>
  <c r="H559" i="2" s="1"/>
  <c r="G558" i="2"/>
  <c r="G558" i="2" a="1"/>
  <c r="F558" i="2"/>
  <c r="F558" i="2" a="1"/>
  <c r="E558" i="2"/>
  <c r="H558" i="2" s="1"/>
  <c r="E558" i="2" a="1"/>
  <c r="G557" i="2" a="1"/>
  <c r="G557" i="2" s="1"/>
  <c r="F557" i="2" a="1"/>
  <c r="F557" i="2" s="1"/>
  <c r="E557" i="2" a="1"/>
  <c r="E557" i="2" s="1"/>
  <c r="G556" i="2"/>
  <c r="G556" i="2" a="1"/>
  <c r="F556" i="2"/>
  <c r="F556" i="2" a="1"/>
  <c r="E556" i="2"/>
  <c r="H556" i="2" s="1"/>
  <c r="E556" i="2" a="1"/>
  <c r="G555" i="2" a="1"/>
  <c r="G555" i="2" s="1"/>
  <c r="F555" i="2" a="1"/>
  <c r="F555" i="2" s="1"/>
  <c r="E555" i="2" a="1"/>
  <c r="E555" i="2" s="1"/>
  <c r="G554" i="2"/>
  <c r="G554" i="2" a="1"/>
  <c r="F554" i="2"/>
  <c r="F554" i="2" a="1"/>
  <c r="E554" i="2"/>
  <c r="H554" i="2" s="1"/>
  <c r="E554" i="2" a="1"/>
  <c r="G553" i="2" a="1"/>
  <c r="G553" i="2" s="1"/>
  <c r="F553" i="2" a="1"/>
  <c r="F553" i="2" s="1"/>
  <c r="E553" i="2" a="1"/>
  <c r="E553" i="2" s="1"/>
  <c r="H553" i="2" s="1"/>
  <c r="G552" i="2"/>
  <c r="G552" i="2" a="1"/>
  <c r="F552" i="2"/>
  <c r="F552" i="2" a="1"/>
  <c r="E552" i="2"/>
  <c r="H552" i="2" s="1"/>
  <c r="E552" i="2" a="1"/>
  <c r="G551" i="2" a="1"/>
  <c r="G551" i="2" s="1"/>
  <c r="F551" i="2" a="1"/>
  <c r="F551" i="2" s="1"/>
  <c r="E551" i="2" a="1"/>
  <c r="E551" i="2" s="1"/>
  <c r="H551" i="2" s="1"/>
  <c r="G550" i="2"/>
  <c r="G550" i="2" a="1"/>
  <c r="F550" i="2"/>
  <c r="F550" i="2" a="1"/>
  <c r="E550" i="2"/>
  <c r="H550" i="2" s="1"/>
  <c r="E550" i="2" a="1"/>
  <c r="G549" i="2" a="1"/>
  <c r="G549" i="2" s="1"/>
  <c r="F549" i="2" a="1"/>
  <c r="F549" i="2" s="1"/>
  <c r="E549" i="2" a="1"/>
  <c r="E549" i="2" s="1"/>
  <c r="G548" i="2"/>
  <c r="G548" i="2" a="1"/>
  <c r="F548" i="2"/>
  <c r="F548" i="2" a="1"/>
  <c r="E548" i="2"/>
  <c r="H548" i="2" s="1"/>
  <c r="E548" i="2" a="1"/>
  <c r="G547" i="2" a="1"/>
  <c r="G547" i="2" s="1"/>
  <c r="F547" i="2" a="1"/>
  <c r="F547" i="2" s="1"/>
  <c r="E547" i="2" a="1"/>
  <c r="E547" i="2" s="1"/>
  <c r="G546" i="2"/>
  <c r="G546" i="2" a="1"/>
  <c r="F546" i="2"/>
  <c r="F546" i="2" a="1"/>
  <c r="E546" i="2"/>
  <c r="H546" i="2" s="1"/>
  <c r="E546" i="2" a="1"/>
  <c r="G545" i="2" a="1"/>
  <c r="G545" i="2" s="1"/>
  <c r="F545" i="2" a="1"/>
  <c r="F545" i="2" s="1"/>
  <c r="E545" i="2" a="1"/>
  <c r="E545" i="2" s="1"/>
  <c r="H545" i="2" s="1"/>
  <c r="G544" i="2"/>
  <c r="G544" i="2" a="1"/>
  <c r="F544" i="2"/>
  <c r="F544" i="2" a="1"/>
  <c r="E544" i="2"/>
  <c r="H544" i="2" s="1"/>
  <c r="E544" i="2" a="1"/>
  <c r="G543" i="2" a="1"/>
  <c r="G543" i="2" s="1"/>
  <c r="F543" i="2" a="1"/>
  <c r="F543" i="2" s="1"/>
  <c r="E543" i="2" a="1"/>
  <c r="E543" i="2" s="1"/>
  <c r="H543" i="2" s="1"/>
  <c r="G542" i="2"/>
  <c r="G542" i="2" a="1"/>
  <c r="F542" i="2"/>
  <c r="F542" i="2" a="1"/>
  <c r="E542" i="2"/>
  <c r="H542" i="2" s="1"/>
  <c r="E542" i="2" a="1"/>
  <c r="G541" i="2" a="1"/>
  <c r="G541" i="2" s="1"/>
  <c r="F541" i="2" a="1"/>
  <c r="F541" i="2" s="1"/>
  <c r="E541" i="2" a="1"/>
  <c r="E541" i="2" s="1"/>
  <c r="G540" i="2"/>
  <c r="G540" i="2" a="1"/>
  <c r="F540" i="2"/>
  <c r="F540" i="2" a="1"/>
  <c r="E540" i="2"/>
  <c r="H540" i="2" s="1"/>
  <c r="E540" i="2" a="1"/>
  <c r="G539" i="2" a="1"/>
  <c r="G539" i="2" s="1"/>
  <c r="F539" i="2" a="1"/>
  <c r="F539" i="2" s="1"/>
  <c r="E539" i="2" a="1"/>
  <c r="E539" i="2" s="1"/>
  <c r="H539" i="2" s="1"/>
  <c r="G538" i="2"/>
  <c r="G538" i="2" a="1"/>
  <c r="F538" i="2"/>
  <c r="F538" i="2" a="1"/>
  <c r="E538" i="2"/>
  <c r="H538" i="2" s="1"/>
  <c r="E538" i="2" a="1"/>
  <c r="G537" i="2" a="1"/>
  <c r="G537" i="2" s="1"/>
  <c r="F537" i="2" a="1"/>
  <c r="F537" i="2" s="1"/>
  <c r="E537" i="2" a="1"/>
  <c r="E537" i="2" s="1"/>
  <c r="H537" i="2" s="1"/>
  <c r="G536" i="2"/>
  <c r="G536" i="2" a="1"/>
  <c r="F536" i="2"/>
  <c r="F536" i="2" a="1"/>
  <c r="E536" i="2"/>
  <c r="H536" i="2" s="1"/>
  <c r="E536" i="2" a="1"/>
  <c r="G535" i="2" a="1"/>
  <c r="G535" i="2" s="1"/>
  <c r="F535" i="2" a="1"/>
  <c r="F535" i="2" s="1"/>
  <c r="E535" i="2" a="1"/>
  <c r="E535" i="2" s="1"/>
  <c r="G534" i="2"/>
  <c r="G534" i="2" a="1"/>
  <c r="F534" i="2"/>
  <c r="F534" i="2" a="1"/>
  <c r="E534" i="2"/>
  <c r="H534" i="2" s="1"/>
  <c r="E534" i="2" a="1"/>
  <c r="G533" i="2" a="1"/>
  <c r="G533" i="2" s="1"/>
  <c r="F533" i="2" a="1"/>
  <c r="F533" i="2" s="1"/>
  <c r="E533" i="2" a="1"/>
  <c r="E533" i="2" s="1"/>
  <c r="G532" i="2"/>
  <c r="G532" i="2" a="1"/>
  <c r="F532" i="2"/>
  <c r="F532" i="2" a="1"/>
  <c r="E532" i="2"/>
  <c r="H532" i="2" s="1"/>
  <c r="E532" i="2" a="1"/>
  <c r="G531" i="2" a="1"/>
  <c r="G531" i="2" s="1"/>
  <c r="F531" i="2" a="1"/>
  <c r="F531" i="2" s="1"/>
  <c r="E531" i="2" a="1"/>
  <c r="E531" i="2" s="1"/>
  <c r="H531" i="2" s="1"/>
  <c r="G530" i="2"/>
  <c r="G530" i="2" a="1"/>
  <c r="F530" i="2"/>
  <c r="F530" i="2" a="1"/>
  <c r="E530" i="2"/>
  <c r="H530" i="2" s="1"/>
  <c r="E530" i="2" a="1"/>
  <c r="G529" i="2" a="1"/>
  <c r="G529" i="2" s="1"/>
  <c r="F529" i="2" a="1"/>
  <c r="F529" i="2" s="1"/>
  <c r="E529" i="2" a="1"/>
  <c r="E529" i="2" s="1"/>
  <c r="H529" i="2" s="1"/>
  <c r="G528" i="2"/>
  <c r="G528" i="2" a="1"/>
  <c r="F528" i="2"/>
  <c r="F528" i="2" a="1"/>
  <c r="E528" i="2"/>
  <c r="H528" i="2" s="1"/>
  <c r="E528" i="2" a="1"/>
  <c r="G527" i="2" a="1"/>
  <c r="G527" i="2" s="1"/>
  <c r="F527" i="2" a="1"/>
  <c r="F527" i="2" s="1"/>
  <c r="E527" i="2" a="1"/>
  <c r="E527" i="2" s="1"/>
  <c r="H527" i="2" s="1"/>
  <c r="G526" i="2"/>
  <c r="G526" i="2" a="1"/>
  <c r="F526" i="2"/>
  <c r="F526" i="2" a="1"/>
  <c r="E526" i="2"/>
  <c r="H526" i="2" s="1"/>
  <c r="E526" i="2" a="1"/>
  <c r="G525" i="2" a="1"/>
  <c r="G525" i="2" s="1"/>
  <c r="F525" i="2" a="1"/>
  <c r="F525" i="2" s="1"/>
  <c r="E525" i="2" a="1"/>
  <c r="E525" i="2" s="1"/>
  <c r="G524" i="2"/>
  <c r="G524" i="2" a="1"/>
  <c r="F524" i="2"/>
  <c r="F524" i="2" a="1"/>
  <c r="E524" i="2"/>
  <c r="H524" i="2" s="1"/>
  <c r="E524" i="2" a="1"/>
  <c r="G523" i="2" a="1"/>
  <c r="G523" i="2" s="1"/>
  <c r="F523" i="2" a="1"/>
  <c r="F523" i="2" s="1"/>
  <c r="E523" i="2" a="1"/>
  <c r="E523" i="2" s="1"/>
  <c r="G522" i="2"/>
  <c r="G522" i="2" a="1"/>
  <c r="F522" i="2"/>
  <c r="F522" i="2" a="1"/>
  <c r="E522" i="2"/>
  <c r="H522" i="2" s="1"/>
  <c r="E522" i="2" a="1"/>
  <c r="G521" i="2" a="1"/>
  <c r="G521" i="2" s="1"/>
  <c r="F521" i="2" a="1"/>
  <c r="F521" i="2" s="1"/>
  <c r="E521" i="2" a="1"/>
  <c r="E521" i="2" s="1"/>
  <c r="H521" i="2" s="1"/>
  <c r="G520" i="2"/>
  <c r="G520" i="2" a="1"/>
  <c r="F520" i="2"/>
  <c r="F520" i="2" a="1"/>
  <c r="E520" i="2"/>
  <c r="H520" i="2" s="1"/>
  <c r="E520" i="2" a="1"/>
  <c r="G519" i="2" a="1"/>
  <c r="G519" i="2" s="1"/>
  <c r="F519" i="2" a="1"/>
  <c r="F519" i="2" s="1"/>
  <c r="E519" i="2" a="1"/>
  <c r="E519" i="2" s="1"/>
  <c r="H519" i="2" s="1"/>
  <c r="G518" i="2"/>
  <c r="G518" i="2" a="1"/>
  <c r="F518" i="2"/>
  <c r="F518" i="2" a="1"/>
  <c r="E518" i="2"/>
  <c r="H518" i="2" s="1"/>
  <c r="E518" i="2" a="1"/>
  <c r="G517" i="2" a="1"/>
  <c r="G517" i="2" s="1"/>
  <c r="F517" i="2" a="1"/>
  <c r="F517" i="2" s="1"/>
  <c r="E517" i="2" a="1"/>
  <c r="E517" i="2" s="1"/>
  <c r="G516" i="2"/>
  <c r="G516" i="2" a="1"/>
  <c r="F516" i="2"/>
  <c r="F516" i="2" a="1"/>
  <c r="E516" i="2"/>
  <c r="H516" i="2" s="1"/>
  <c r="E516" i="2" a="1"/>
  <c r="G515" i="2" a="1"/>
  <c r="G515" i="2" s="1"/>
  <c r="F515" i="2" a="1"/>
  <c r="F515" i="2" s="1"/>
  <c r="E515" i="2" a="1"/>
  <c r="E515" i="2" s="1"/>
  <c r="H515" i="2" s="1"/>
  <c r="G514" i="2"/>
  <c r="G514" i="2" a="1"/>
  <c r="F514" i="2"/>
  <c r="F514" i="2" a="1"/>
  <c r="E514" i="2"/>
  <c r="H514" i="2" s="1"/>
  <c r="E514" i="2" a="1"/>
  <c r="G513" i="2" a="1"/>
  <c r="G513" i="2" s="1"/>
  <c r="F513" i="2" a="1"/>
  <c r="F513" i="2" s="1"/>
  <c r="E513" i="2" a="1"/>
  <c r="E513" i="2" s="1"/>
  <c r="H513" i="2" s="1"/>
  <c r="G512" i="2"/>
  <c r="G512" i="2" a="1"/>
  <c r="F512" i="2"/>
  <c r="F512" i="2" a="1"/>
  <c r="E512" i="2"/>
  <c r="H512" i="2" s="1"/>
  <c r="E512" i="2" a="1"/>
  <c r="G511" i="2" a="1"/>
  <c r="G511" i="2" s="1"/>
  <c r="F511" i="2" a="1"/>
  <c r="F511" i="2" s="1"/>
  <c r="E511" i="2" a="1"/>
  <c r="E511" i="2" s="1"/>
  <c r="G510" i="2"/>
  <c r="G510" i="2" a="1"/>
  <c r="F510" i="2"/>
  <c r="F510" i="2" a="1"/>
  <c r="E510" i="2"/>
  <c r="H510" i="2" s="1"/>
  <c r="E510" i="2" a="1"/>
  <c r="G509" i="2" a="1"/>
  <c r="G509" i="2" s="1"/>
  <c r="F509" i="2" a="1"/>
  <c r="F509" i="2" s="1"/>
  <c r="E509" i="2" a="1"/>
  <c r="E509" i="2" s="1"/>
  <c r="G508" i="2"/>
  <c r="G508" i="2" a="1"/>
  <c r="F508" i="2"/>
  <c r="F508" i="2" a="1"/>
  <c r="E508" i="2"/>
  <c r="H508" i="2" s="1"/>
  <c r="E508" i="2" a="1"/>
  <c r="G507" i="2" a="1"/>
  <c r="G507" i="2" s="1"/>
  <c r="F507" i="2" a="1"/>
  <c r="F507" i="2" s="1"/>
  <c r="E507" i="2" a="1"/>
  <c r="E507" i="2" s="1"/>
  <c r="H507" i="2" s="1"/>
  <c r="G506" i="2"/>
  <c r="G506" i="2" a="1"/>
  <c r="F506" i="2"/>
  <c r="F506" i="2" a="1"/>
  <c r="E506" i="2"/>
  <c r="H506" i="2" s="1"/>
  <c r="E506" i="2" a="1"/>
  <c r="G505" i="2" a="1"/>
  <c r="G505" i="2" s="1"/>
  <c r="F505" i="2" a="1"/>
  <c r="F505" i="2" s="1"/>
  <c r="E505" i="2" a="1"/>
  <c r="E505" i="2" s="1"/>
  <c r="H505" i="2" s="1"/>
  <c r="G504" i="2"/>
  <c r="G504" i="2" a="1"/>
  <c r="F504" i="2"/>
  <c r="F504" i="2" a="1"/>
  <c r="E504" i="2"/>
  <c r="H504" i="2" s="1"/>
  <c r="E504" i="2" a="1"/>
  <c r="G503" i="2" a="1"/>
  <c r="G503" i="2" s="1"/>
  <c r="F503" i="2" a="1"/>
  <c r="F503" i="2" s="1"/>
  <c r="E503" i="2" a="1"/>
  <c r="E503" i="2" s="1"/>
  <c r="G502" i="2"/>
  <c r="G502" i="2" a="1"/>
  <c r="F502" i="2"/>
  <c r="F502" i="2" a="1"/>
  <c r="E502" i="2"/>
  <c r="H502" i="2" s="1"/>
  <c r="E502" i="2" a="1"/>
  <c r="G501" i="2" a="1"/>
  <c r="G501" i="2" s="1"/>
  <c r="F501" i="2" a="1"/>
  <c r="F501" i="2" s="1"/>
  <c r="E501" i="2" a="1"/>
  <c r="E501" i="2" s="1"/>
  <c r="G500" i="2"/>
  <c r="G500" i="2" a="1"/>
  <c r="F500" i="2"/>
  <c r="F500" i="2" a="1"/>
  <c r="E500" i="2"/>
  <c r="H500" i="2" s="1"/>
  <c r="E500" i="2" a="1"/>
  <c r="G499" i="2" a="1"/>
  <c r="G499" i="2" s="1"/>
  <c r="F499" i="2" a="1"/>
  <c r="F499" i="2" s="1"/>
  <c r="E499" i="2" a="1"/>
  <c r="E499" i="2" s="1"/>
  <c r="H499" i="2" s="1"/>
  <c r="G498" i="2"/>
  <c r="G498" i="2" a="1"/>
  <c r="F498" i="2"/>
  <c r="F498" i="2" a="1"/>
  <c r="E498" i="2"/>
  <c r="H498" i="2" s="1"/>
  <c r="E498" i="2" a="1"/>
  <c r="G497" i="2" a="1"/>
  <c r="G497" i="2" s="1"/>
  <c r="F497" i="2" a="1"/>
  <c r="F497" i="2" s="1"/>
  <c r="E497" i="2" a="1"/>
  <c r="E497" i="2" s="1"/>
  <c r="H497" i="2" s="1"/>
  <c r="G496" i="2"/>
  <c r="G496" i="2" a="1"/>
  <c r="F496" i="2"/>
  <c r="F496" i="2" a="1"/>
  <c r="E496" i="2"/>
  <c r="H496" i="2" s="1"/>
  <c r="E496" i="2" a="1"/>
  <c r="G495" i="2" a="1"/>
  <c r="G495" i="2" s="1"/>
  <c r="F495" i="2" a="1"/>
  <c r="F495" i="2" s="1"/>
  <c r="E495" i="2" a="1"/>
  <c r="E495" i="2" s="1"/>
  <c r="G494" i="2"/>
  <c r="G494" i="2" a="1"/>
  <c r="F494" i="2"/>
  <c r="F494" i="2" a="1"/>
  <c r="E494" i="2"/>
  <c r="H494" i="2" s="1"/>
  <c r="E494" i="2" a="1"/>
  <c r="G493" i="2" a="1"/>
  <c r="G493" i="2" s="1"/>
  <c r="F493" i="2" a="1"/>
  <c r="F493" i="2" s="1"/>
  <c r="E493" i="2" a="1"/>
  <c r="E493" i="2" s="1"/>
  <c r="G492" i="2"/>
  <c r="G492" i="2" a="1"/>
  <c r="F492" i="2"/>
  <c r="F492" i="2" a="1"/>
  <c r="E492" i="2"/>
  <c r="H492" i="2" s="1"/>
  <c r="E492" i="2" a="1"/>
  <c r="G491" i="2" a="1"/>
  <c r="G491" i="2" s="1"/>
  <c r="F491" i="2" a="1"/>
  <c r="F491" i="2" s="1"/>
  <c r="E491" i="2" a="1"/>
  <c r="E491" i="2" s="1"/>
  <c r="H491" i="2" s="1"/>
  <c r="G490" i="2"/>
  <c r="G490" i="2" a="1"/>
  <c r="F490" i="2"/>
  <c r="F490" i="2" a="1"/>
  <c r="E490" i="2"/>
  <c r="H490" i="2" s="1"/>
  <c r="E490" i="2" a="1"/>
  <c r="G489" i="2" a="1"/>
  <c r="G489" i="2" s="1"/>
  <c r="F489" i="2" a="1"/>
  <c r="F489" i="2" s="1"/>
  <c r="E489" i="2" a="1"/>
  <c r="E489" i="2" s="1"/>
  <c r="G488" i="2"/>
  <c r="G488" i="2" a="1"/>
  <c r="F488" i="2"/>
  <c r="F488" i="2" a="1"/>
  <c r="E488" i="2"/>
  <c r="H488" i="2" s="1"/>
  <c r="E488" i="2" a="1"/>
  <c r="G487" i="2" a="1"/>
  <c r="G487" i="2" s="1"/>
  <c r="F487" i="2" a="1"/>
  <c r="F487" i="2" s="1"/>
  <c r="E487" i="2" a="1"/>
  <c r="E487" i="2" s="1"/>
  <c r="H487" i="2" s="1"/>
  <c r="G486" i="2"/>
  <c r="G486" i="2" a="1"/>
  <c r="F486" i="2"/>
  <c r="F486" i="2" a="1"/>
  <c r="E486" i="2"/>
  <c r="H486" i="2" s="1"/>
  <c r="E486" i="2" a="1"/>
  <c r="G485" i="2" a="1"/>
  <c r="G485" i="2" s="1"/>
  <c r="F485" i="2" a="1"/>
  <c r="F485" i="2" s="1"/>
  <c r="E485" i="2" a="1"/>
  <c r="E485" i="2" s="1"/>
  <c r="G484" i="2"/>
  <c r="G484" i="2" a="1"/>
  <c r="F484" i="2"/>
  <c r="F484" i="2" a="1"/>
  <c r="E484" i="2"/>
  <c r="H484" i="2" s="1"/>
  <c r="E484" i="2" a="1"/>
  <c r="G483" i="2" a="1"/>
  <c r="G483" i="2" s="1"/>
  <c r="F483" i="2" a="1"/>
  <c r="F483" i="2" s="1"/>
  <c r="E483" i="2" a="1"/>
  <c r="E483" i="2" s="1"/>
  <c r="H483" i="2" s="1"/>
  <c r="G482" i="2"/>
  <c r="G482" i="2" a="1"/>
  <c r="F482" i="2"/>
  <c r="F482" i="2" a="1"/>
  <c r="E482" i="2"/>
  <c r="H482" i="2" s="1"/>
  <c r="E482" i="2" a="1"/>
  <c r="G481" i="2" a="1"/>
  <c r="G481" i="2" s="1"/>
  <c r="F481" i="2" a="1"/>
  <c r="F481" i="2" s="1"/>
  <c r="E481" i="2" a="1"/>
  <c r="E481" i="2" s="1"/>
  <c r="G480" i="2"/>
  <c r="G480" i="2" a="1"/>
  <c r="F480" i="2"/>
  <c r="F480" i="2" a="1"/>
  <c r="E480" i="2"/>
  <c r="H480" i="2" s="1"/>
  <c r="E480" i="2" a="1"/>
  <c r="G479" i="2" a="1"/>
  <c r="G479" i="2" s="1"/>
  <c r="F479" i="2" a="1"/>
  <c r="F479" i="2" s="1"/>
  <c r="E479" i="2" a="1"/>
  <c r="E479" i="2" s="1"/>
  <c r="H479" i="2" s="1"/>
  <c r="G478" i="2"/>
  <c r="G478" i="2" a="1"/>
  <c r="F478" i="2"/>
  <c r="F478" i="2" a="1"/>
  <c r="E478" i="2"/>
  <c r="H478" i="2" s="1"/>
  <c r="E478" i="2" a="1"/>
  <c r="G477" i="2" a="1"/>
  <c r="G477" i="2" s="1"/>
  <c r="F477" i="2" a="1"/>
  <c r="F477" i="2" s="1"/>
  <c r="E477" i="2" a="1"/>
  <c r="E477" i="2" s="1"/>
  <c r="H477" i="2" s="1"/>
  <c r="G476" i="2"/>
  <c r="G476" i="2" a="1"/>
  <c r="F476" i="2"/>
  <c r="F476" i="2" a="1"/>
  <c r="E476" i="2"/>
  <c r="H476" i="2" s="1"/>
  <c r="E476" i="2" a="1"/>
  <c r="G475" i="2" a="1"/>
  <c r="G475" i="2" s="1"/>
  <c r="F475" i="2" a="1"/>
  <c r="F475" i="2" s="1"/>
  <c r="E475" i="2" a="1"/>
  <c r="E475" i="2" s="1"/>
  <c r="H475" i="2" s="1"/>
  <c r="G474" i="2"/>
  <c r="G474" i="2" a="1"/>
  <c r="F474" i="2"/>
  <c r="F474" i="2" a="1"/>
  <c r="E474" i="2"/>
  <c r="H474" i="2" s="1"/>
  <c r="E474" i="2" a="1"/>
  <c r="G473" i="2" a="1"/>
  <c r="G473" i="2" s="1"/>
  <c r="F473" i="2" a="1"/>
  <c r="F473" i="2" s="1"/>
  <c r="E473" i="2" a="1"/>
  <c r="E473" i="2" s="1"/>
  <c r="H473" i="2" s="1"/>
  <c r="G472" i="2"/>
  <c r="G472" i="2" a="1"/>
  <c r="F472" i="2"/>
  <c r="F472" i="2" a="1"/>
  <c r="E472" i="2"/>
  <c r="H472" i="2" s="1"/>
  <c r="E472" i="2" a="1"/>
  <c r="G471" i="2" a="1"/>
  <c r="G471" i="2" s="1"/>
  <c r="F471" i="2" a="1"/>
  <c r="F471" i="2" s="1"/>
  <c r="E471" i="2" a="1"/>
  <c r="E471" i="2" s="1"/>
  <c r="G470" i="2"/>
  <c r="G470" i="2" a="1"/>
  <c r="F470" i="2"/>
  <c r="F470" i="2" a="1"/>
  <c r="E470" i="2"/>
  <c r="H470" i="2" s="1"/>
  <c r="E470" i="2" a="1"/>
  <c r="G469" i="2" a="1"/>
  <c r="G469" i="2" s="1"/>
  <c r="F469" i="2" a="1"/>
  <c r="F469" i="2" s="1"/>
  <c r="E469" i="2" a="1"/>
  <c r="E469" i="2" s="1"/>
  <c r="H469" i="2" s="1"/>
  <c r="G468" i="2"/>
  <c r="G468" i="2" a="1"/>
  <c r="F468" i="2"/>
  <c r="F468" i="2" a="1"/>
  <c r="E468" i="2"/>
  <c r="H468" i="2" s="1"/>
  <c r="E468" i="2" a="1"/>
  <c r="G467" i="2" a="1"/>
  <c r="G467" i="2" s="1"/>
  <c r="F467" i="2" a="1"/>
  <c r="F467" i="2" s="1"/>
  <c r="E467" i="2" a="1"/>
  <c r="E467" i="2" s="1"/>
  <c r="G466" i="2"/>
  <c r="G466" i="2" a="1"/>
  <c r="F466" i="2"/>
  <c r="F466" i="2" a="1"/>
  <c r="E466" i="2"/>
  <c r="H466" i="2" s="1"/>
  <c r="E466" i="2" a="1"/>
  <c r="G465" i="2" a="1"/>
  <c r="G465" i="2" s="1"/>
  <c r="F465" i="2" a="1"/>
  <c r="F465" i="2" s="1"/>
  <c r="E465" i="2" a="1"/>
  <c r="E465" i="2" s="1"/>
  <c r="G464" i="2"/>
  <c r="G464" i="2" a="1"/>
  <c r="F464" i="2"/>
  <c r="F464" i="2" a="1"/>
  <c r="E464" i="2"/>
  <c r="H464" i="2" s="1"/>
  <c r="E464" i="2" a="1"/>
  <c r="G463" i="2" a="1"/>
  <c r="G463" i="2" s="1"/>
  <c r="F463" i="2" a="1"/>
  <c r="F463" i="2" s="1"/>
  <c r="E463" i="2" a="1"/>
  <c r="E463" i="2" s="1"/>
  <c r="H463" i="2" s="1"/>
  <c r="G462" i="2"/>
  <c r="G462" i="2" a="1"/>
  <c r="F462" i="2"/>
  <c r="F462" i="2" a="1"/>
  <c r="E462" i="2"/>
  <c r="H462" i="2" s="1"/>
  <c r="E462" i="2" a="1"/>
  <c r="G461" i="2" a="1"/>
  <c r="G461" i="2" s="1"/>
  <c r="F461" i="2" a="1"/>
  <c r="F461" i="2" s="1"/>
  <c r="E461" i="2" a="1"/>
  <c r="E461" i="2" s="1"/>
  <c r="H461" i="2" s="1"/>
  <c r="G460" i="2"/>
  <c r="G460" i="2" a="1"/>
  <c r="F460" i="2"/>
  <c r="F460" i="2" a="1"/>
  <c r="E460" i="2"/>
  <c r="H460" i="2" s="1"/>
  <c r="E460" i="2" a="1"/>
  <c r="G459" i="2" a="1"/>
  <c r="G459" i="2" s="1"/>
  <c r="F459" i="2" a="1"/>
  <c r="F459" i="2" s="1"/>
  <c r="E459" i="2" a="1"/>
  <c r="E459" i="2" s="1"/>
  <c r="G458" i="2"/>
  <c r="G458" i="2" a="1"/>
  <c r="F458" i="2"/>
  <c r="F458" i="2" a="1"/>
  <c r="E458" i="2"/>
  <c r="H458" i="2" s="1"/>
  <c r="E458" i="2" a="1"/>
  <c r="G457" i="2" a="1"/>
  <c r="G457" i="2" s="1"/>
  <c r="F457" i="2" a="1"/>
  <c r="F457" i="2" s="1"/>
  <c r="E457" i="2" a="1"/>
  <c r="E457" i="2" s="1"/>
  <c r="G456" i="2"/>
  <c r="G456" i="2" a="1"/>
  <c r="F456" i="2"/>
  <c r="F456" i="2" a="1"/>
  <c r="E456" i="2"/>
  <c r="H456" i="2" s="1"/>
  <c r="E456" i="2" a="1"/>
  <c r="G455" i="2" a="1"/>
  <c r="G455" i="2" s="1"/>
  <c r="F455" i="2" a="1"/>
  <c r="F455" i="2" s="1"/>
  <c r="E455" i="2" a="1"/>
  <c r="E455" i="2" s="1"/>
  <c r="H455" i="2" s="1"/>
  <c r="G454" i="2"/>
  <c r="G454" i="2" a="1"/>
  <c r="F454" i="2"/>
  <c r="F454" i="2" a="1"/>
  <c r="E454" i="2"/>
  <c r="H454" i="2" s="1"/>
  <c r="E454" i="2" a="1"/>
  <c r="G453" i="2" a="1"/>
  <c r="G453" i="2" s="1"/>
  <c r="F453" i="2" a="1"/>
  <c r="F453" i="2" s="1"/>
  <c r="E453" i="2" a="1"/>
  <c r="E453" i="2" s="1"/>
  <c r="H453" i="2" s="1"/>
  <c r="G452" i="2"/>
  <c r="G452" i="2" a="1"/>
  <c r="F452" i="2"/>
  <c r="F452" i="2" a="1"/>
  <c r="E452" i="2"/>
  <c r="H452" i="2" s="1"/>
  <c r="E452" i="2" a="1"/>
  <c r="G451" i="2" a="1"/>
  <c r="G451" i="2" s="1"/>
  <c r="F451" i="2" a="1"/>
  <c r="F451" i="2" s="1"/>
  <c r="E451" i="2" a="1"/>
  <c r="E451" i="2" s="1"/>
  <c r="G450" i="2"/>
  <c r="G450" i="2" a="1"/>
  <c r="F450" i="2"/>
  <c r="F450" i="2" a="1"/>
  <c r="E450" i="2"/>
  <c r="H450" i="2" s="1"/>
  <c r="E450" i="2" a="1"/>
  <c r="G449" i="2" a="1"/>
  <c r="G449" i="2" s="1"/>
  <c r="F449" i="2" a="1"/>
  <c r="F449" i="2" s="1"/>
  <c r="E449" i="2" a="1"/>
  <c r="E449" i="2" s="1"/>
  <c r="G448" i="2"/>
  <c r="G448" i="2" a="1"/>
  <c r="F448" i="2"/>
  <c r="F448" i="2" a="1"/>
  <c r="E448" i="2"/>
  <c r="H448" i="2" s="1"/>
  <c r="E448" i="2" a="1"/>
  <c r="G447" i="2" a="1"/>
  <c r="G447" i="2" s="1"/>
  <c r="F447" i="2" a="1"/>
  <c r="F447" i="2" s="1"/>
  <c r="E447" i="2" a="1"/>
  <c r="E447" i="2" s="1"/>
  <c r="H447" i="2" s="1"/>
  <c r="G446" i="2"/>
  <c r="G446" i="2" a="1"/>
  <c r="F446" i="2"/>
  <c r="F446" i="2" a="1"/>
  <c r="E446" i="2"/>
  <c r="H446" i="2" s="1"/>
  <c r="E446" i="2" a="1"/>
  <c r="G445" i="2" a="1"/>
  <c r="G445" i="2" s="1"/>
  <c r="F445" i="2" a="1"/>
  <c r="F445" i="2" s="1"/>
  <c r="E445" i="2" a="1"/>
  <c r="E445" i="2" s="1"/>
  <c r="H445" i="2" s="1"/>
  <c r="G444" i="2"/>
  <c r="G444" i="2" a="1"/>
  <c r="F444" i="2"/>
  <c r="F444" i="2" a="1"/>
  <c r="E444" i="2"/>
  <c r="H444" i="2" s="1"/>
  <c r="E444" i="2" a="1"/>
  <c r="G443" i="2" a="1"/>
  <c r="G443" i="2" s="1"/>
  <c r="F443" i="2" a="1"/>
  <c r="F443" i="2" s="1"/>
  <c r="E443" i="2" a="1"/>
  <c r="E443" i="2" s="1"/>
  <c r="G442" i="2"/>
  <c r="G442" i="2" a="1"/>
  <c r="F442" i="2"/>
  <c r="F442" i="2" a="1"/>
  <c r="E442" i="2"/>
  <c r="H442" i="2" s="1"/>
  <c r="E442" i="2" a="1"/>
  <c r="G441" i="2" a="1"/>
  <c r="G441" i="2" s="1"/>
  <c r="F441" i="2" a="1"/>
  <c r="F441" i="2" s="1"/>
  <c r="E441" i="2" a="1"/>
  <c r="E441" i="2" s="1"/>
  <c r="G440" i="2"/>
  <c r="G440" i="2" a="1"/>
  <c r="F440" i="2"/>
  <c r="F440" i="2" a="1"/>
  <c r="E440" i="2"/>
  <c r="H440" i="2" s="1"/>
  <c r="E440" i="2" a="1"/>
  <c r="G439" i="2" a="1"/>
  <c r="G439" i="2" s="1"/>
  <c r="F439" i="2" a="1"/>
  <c r="F439" i="2" s="1"/>
  <c r="E439" i="2" a="1"/>
  <c r="E439" i="2" s="1"/>
  <c r="H439" i="2" s="1"/>
  <c r="G438" i="2"/>
  <c r="G438" i="2" a="1"/>
  <c r="F438" i="2"/>
  <c r="F438" i="2" a="1"/>
  <c r="E438" i="2"/>
  <c r="H438" i="2" s="1"/>
  <c r="E438" i="2" a="1"/>
  <c r="G437" i="2" a="1"/>
  <c r="G437" i="2" s="1"/>
  <c r="F437" i="2" a="1"/>
  <c r="F437" i="2" s="1"/>
  <c r="E437" i="2" a="1"/>
  <c r="E437" i="2" s="1"/>
  <c r="H437" i="2" s="1"/>
  <c r="G436" i="2"/>
  <c r="G436" i="2" a="1"/>
  <c r="F436" i="2"/>
  <c r="F436" i="2" a="1"/>
  <c r="E436" i="2"/>
  <c r="H436" i="2" s="1"/>
  <c r="E436" i="2" a="1"/>
  <c r="G435" i="2" a="1"/>
  <c r="G435" i="2" s="1"/>
  <c r="F435" i="2" a="1"/>
  <c r="F435" i="2" s="1"/>
  <c r="E435" i="2" a="1"/>
  <c r="E435" i="2" s="1"/>
  <c r="G434" i="2"/>
  <c r="G434" i="2" a="1"/>
  <c r="F434" i="2"/>
  <c r="F434" i="2" a="1"/>
  <c r="E434" i="2"/>
  <c r="H434" i="2" s="1"/>
  <c r="E434" i="2" a="1"/>
  <c r="G433" i="2" a="1"/>
  <c r="G433" i="2" s="1"/>
  <c r="F433" i="2" a="1"/>
  <c r="F433" i="2" s="1"/>
  <c r="E433" i="2" a="1"/>
  <c r="E433" i="2" s="1"/>
  <c r="G432" i="2"/>
  <c r="G432" i="2" a="1"/>
  <c r="F432" i="2"/>
  <c r="F432" i="2" a="1"/>
  <c r="E432" i="2"/>
  <c r="H432" i="2" s="1"/>
  <c r="E432" i="2" a="1"/>
  <c r="G431" i="2" a="1"/>
  <c r="G431" i="2" s="1"/>
  <c r="F431" i="2" a="1"/>
  <c r="F431" i="2" s="1"/>
  <c r="E431" i="2" a="1"/>
  <c r="E431" i="2" s="1"/>
  <c r="H431" i="2" s="1"/>
  <c r="G430" i="2"/>
  <c r="G430" i="2" a="1"/>
  <c r="F430" i="2"/>
  <c r="F430" i="2" a="1"/>
  <c r="E430" i="2"/>
  <c r="H430" i="2" s="1"/>
  <c r="E430" i="2" a="1"/>
  <c r="G429" i="2" a="1"/>
  <c r="G429" i="2" s="1"/>
  <c r="F429" i="2" a="1"/>
  <c r="F429" i="2" s="1"/>
  <c r="E429" i="2" a="1"/>
  <c r="E429" i="2" s="1"/>
  <c r="H429" i="2" s="1"/>
  <c r="G428" i="2"/>
  <c r="G428" i="2" a="1"/>
  <c r="F428" i="2"/>
  <c r="F428" i="2" a="1"/>
  <c r="E428" i="2"/>
  <c r="H428" i="2" s="1"/>
  <c r="E428" i="2" a="1"/>
  <c r="G427" i="2" a="1"/>
  <c r="G427" i="2" s="1"/>
  <c r="F427" i="2" a="1"/>
  <c r="F427" i="2" s="1"/>
  <c r="E427" i="2" a="1"/>
  <c r="E427" i="2" s="1"/>
  <c r="G426" i="2"/>
  <c r="G426" i="2" a="1"/>
  <c r="F426" i="2"/>
  <c r="F426" i="2" a="1"/>
  <c r="E426" i="2"/>
  <c r="H426" i="2" s="1"/>
  <c r="E426" i="2" a="1"/>
  <c r="G425" i="2" a="1"/>
  <c r="G425" i="2" s="1"/>
  <c r="F425" i="2" a="1"/>
  <c r="F425" i="2" s="1"/>
  <c r="E425" i="2" a="1"/>
  <c r="E425" i="2" s="1"/>
  <c r="G424" i="2"/>
  <c r="G424" i="2" a="1"/>
  <c r="F424" i="2"/>
  <c r="F424" i="2" a="1"/>
  <c r="E424" i="2"/>
  <c r="H424" i="2" s="1"/>
  <c r="E424" i="2" a="1"/>
  <c r="G423" i="2" a="1"/>
  <c r="G423" i="2" s="1"/>
  <c r="F423" i="2" a="1"/>
  <c r="F423" i="2" s="1"/>
  <c r="E423" i="2" a="1"/>
  <c r="E423" i="2" s="1"/>
  <c r="H423" i="2" s="1"/>
  <c r="G422" i="2"/>
  <c r="G422" i="2" a="1"/>
  <c r="F422" i="2"/>
  <c r="F422" i="2" a="1"/>
  <c r="E422" i="2"/>
  <c r="H422" i="2" s="1"/>
  <c r="E422" i="2" a="1"/>
  <c r="G421" i="2" a="1"/>
  <c r="G421" i="2" s="1"/>
  <c r="F421" i="2" a="1"/>
  <c r="F421" i="2" s="1"/>
  <c r="E421" i="2" a="1"/>
  <c r="E421" i="2" s="1"/>
  <c r="H421" i="2" s="1"/>
  <c r="G420" i="2"/>
  <c r="G420" i="2" a="1"/>
  <c r="F420" i="2"/>
  <c r="F420" i="2" a="1"/>
  <c r="E420" i="2"/>
  <c r="H420" i="2" s="1"/>
  <c r="E420" i="2" a="1"/>
  <c r="G419" i="2" a="1"/>
  <c r="G419" i="2" s="1"/>
  <c r="F419" i="2" a="1"/>
  <c r="F419" i="2" s="1"/>
  <c r="E419" i="2" a="1"/>
  <c r="E419" i="2" s="1"/>
  <c r="G418" i="2"/>
  <c r="G418" i="2" a="1"/>
  <c r="F418" i="2"/>
  <c r="F418" i="2" a="1"/>
  <c r="E418" i="2"/>
  <c r="H418" i="2" s="1"/>
  <c r="E418" i="2" a="1"/>
  <c r="G417" i="2" a="1"/>
  <c r="G417" i="2" s="1"/>
  <c r="F417" i="2" a="1"/>
  <c r="F417" i="2" s="1"/>
  <c r="E417" i="2" a="1"/>
  <c r="E417" i="2" s="1"/>
  <c r="G416" i="2"/>
  <c r="G416" i="2" a="1"/>
  <c r="F416" i="2"/>
  <c r="F416" i="2" a="1"/>
  <c r="E416" i="2"/>
  <c r="H416" i="2" s="1"/>
  <c r="E416" i="2" a="1"/>
  <c r="G415" i="2" a="1"/>
  <c r="G415" i="2" s="1"/>
  <c r="F415" i="2" a="1"/>
  <c r="F415" i="2" s="1"/>
  <c r="E415" i="2" a="1"/>
  <c r="E415" i="2" s="1"/>
  <c r="H415" i="2" s="1"/>
  <c r="G414" i="2"/>
  <c r="G414" i="2" a="1"/>
  <c r="F414" i="2"/>
  <c r="F414" i="2" a="1"/>
  <c r="E414" i="2"/>
  <c r="H414" i="2" s="1"/>
  <c r="E414" i="2" a="1"/>
  <c r="G413" i="2" a="1"/>
  <c r="G413" i="2" s="1"/>
  <c r="F413" i="2" a="1"/>
  <c r="F413" i="2" s="1"/>
  <c r="E413" i="2" a="1"/>
  <c r="E413" i="2" s="1"/>
  <c r="H413" i="2" s="1"/>
  <c r="G412" i="2"/>
  <c r="G412" i="2" a="1"/>
  <c r="F412" i="2"/>
  <c r="F412" i="2" a="1"/>
  <c r="E412" i="2"/>
  <c r="H412" i="2" s="1"/>
  <c r="E412" i="2" a="1"/>
  <c r="G411" i="2" a="1"/>
  <c r="G411" i="2" s="1"/>
  <c r="F411" i="2" a="1"/>
  <c r="F411" i="2" s="1"/>
  <c r="E411" i="2" a="1"/>
  <c r="E411" i="2" s="1"/>
  <c r="G410" i="2"/>
  <c r="G410" i="2" a="1"/>
  <c r="F410" i="2"/>
  <c r="F410" i="2" a="1"/>
  <c r="E410" i="2"/>
  <c r="H410" i="2" s="1"/>
  <c r="E410" i="2" a="1"/>
  <c r="G409" i="2" a="1"/>
  <c r="G409" i="2" s="1"/>
  <c r="F409" i="2" a="1"/>
  <c r="F409" i="2" s="1"/>
  <c r="E409" i="2" a="1"/>
  <c r="E409" i="2" s="1"/>
  <c r="G408" i="2"/>
  <c r="G408" i="2" a="1"/>
  <c r="F408" i="2"/>
  <c r="F408" i="2" a="1"/>
  <c r="E408" i="2"/>
  <c r="H408" i="2" s="1"/>
  <c r="E408" i="2" a="1"/>
  <c r="G407" i="2" a="1"/>
  <c r="G407" i="2" s="1"/>
  <c r="F407" i="2" a="1"/>
  <c r="F407" i="2" s="1"/>
  <c r="E407" i="2" a="1"/>
  <c r="E407" i="2" s="1"/>
  <c r="H407" i="2" s="1"/>
  <c r="G406" i="2"/>
  <c r="G406" i="2" a="1"/>
  <c r="F406" i="2"/>
  <c r="F406" i="2" a="1"/>
  <c r="E406" i="2"/>
  <c r="H406" i="2" s="1"/>
  <c r="E406" i="2" a="1"/>
  <c r="G405" i="2" a="1"/>
  <c r="G405" i="2" s="1"/>
  <c r="F405" i="2" a="1"/>
  <c r="F405" i="2" s="1"/>
  <c r="E405" i="2" a="1"/>
  <c r="E405" i="2" s="1"/>
  <c r="H405" i="2" s="1"/>
  <c r="G404" i="2"/>
  <c r="G404" i="2" a="1"/>
  <c r="F404" i="2"/>
  <c r="F404" i="2" a="1"/>
  <c r="E404" i="2"/>
  <c r="H404" i="2" s="1"/>
  <c r="E404" i="2" a="1"/>
  <c r="G403" i="2" a="1"/>
  <c r="G403" i="2" s="1"/>
  <c r="F403" i="2" a="1"/>
  <c r="F403" i="2" s="1"/>
  <c r="E403" i="2" a="1"/>
  <c r="E403" i="2" s="1"/>
  <c r="G402" i="2"/>
  <c r="G402" i="2" a="1"/>
  <c r="F402" i="2"/>
  <c r="F402" i="2" a="1"/>
  <c r="E402" i="2"/>
  <c r="H402" i="2" s="1"/>
  <c r="E402" i="2" a="1"/>
  <c r="G401" i="2" a="1"/>
  <c r="G401" i="2" s="1"/>
  <c r="F401" i="2" a="1"/>
  <c r="F401" i="2" s="1"/>
  <c r="E401" i="2" a="1"/>
  <c r="E401" i="2" s="1"/>
  <c r="G400" i="2"/>
  <c r="G400" i="2" a="1"/>
  <c r="F400" i="2"/>
  <c r="F400" i="2" a="1"/>
  <c r="E400" i="2"/>
  <c r="H400" i="2" s="1"/>
  <c r="E400" i="2" a="1"/>
  <c r="G399" i="2" a="1"/>
  <c r="G399" i="2" s="1"/>
  <c r="F399" i="2" a="1"/>
  <c r="F399" i="2" s="1"/>
  <c r="E399" i="2" a="1"/>
  <c r="E399" i="2" s="1"/>
  <c r="H399" i="2" s="1"/>
  <c r="G398" i="2"/>
  <c r="G398" i="2" a="1"/>
  <c r="F398" i="2"/>
  <c r="F398" i="2" a="1"/>
  <c r="E398" i="2"/>
  <c r="H398" i="2" s="1"/>
  <c r="E398" i="2" a="1"/>
  <c r="G397" i="2" a="1"/>
  <c r="G397" i="2" s="1"/>
  <c r="F397" i="2" a="1"/>
  <c r="F397" i="2" s="1"/>
  <c r="E397" i="2" a="1"/>
  <c r="E397" i="2" s="1"/>
  <c r="H397" i="2" s="1"/>
  <c r="G396" i="2"/>
  <c r="G396" i="2" a="1"/>
  <c r="F396" i="2"/>
  <c r="F396" i="2" a="1"/>
  <c r="E396" i="2"/>
  <c r="H396" i="2" s="1"/>
  <c r="E396" i="2" a="1"/>
  <c r="G395" i="2" a="1"/>
  <c r="G395" i="2" s="1"/>
  <c r="F395" i="2" a="1"/>
  <c r="F395" i="2" s="1"/>
  <c r="E395" i="2" a="1"/>
  <c r="E395" i="2" s="1"/>
  <c r="G394" i="2"/>
  <c r="G394" i="2" a="1"/>
  <c r="F394" i="2"/>
  <c r="F394" i="2" a="1"/>
  <c r="E394" i="2"/>
  <c r="H394" i="2" s="1"/>
  <c r="E394" i="2" a="1"/>
  <c r="G393" i="2" a="1"/>
  <c r="G393" i="2" s="1"/>
  <c r="F393" i="2" a="1"/>
  <c r="F393" i="2" s="1"/>
  <c r="E393" i="2" a="1"/>
  <c r="E393" i="2" s="1"/>
  <c r="G392" i="2"/>
  <c r="G392" i="2" a="1"/>
  <c r="F392" i="2"/>
  <c r="F392" i="2" a="1"/>
  <c r="E392" i="2"/>
  <c r="H392" i="2" s="1"/>
  <c r="E392" i="2" a="1"/>
  <c r="G391" i="2" a="1"/>
  <c r="G391" i="2" s="1"/>
  <c r="F391" i="2" a="1"/>
  <c r="F391" i="2" s="1"/>
  <c r="E391" i="2" a="1"/>
  <c r="E391" i="2" s="1"/>
  <c r="G390" i="2"/>
  <c r="G390" i="2" a="1"/>
  <c r="F390" i="2"/>
  <c r="F390" i="2" a="1"/>
  <c r="E390" i="2"/>
  <c r="H390" i="2" s="1"/>
  <c r="E390" i="2" a="1"/>
  <c r="G389" i="2" a="1"/>
  <c r="G389" i="2" s="1"/>
  <c r="F389" i="2" a="1"/>
  <c r="F389" i="2" s="1"/>
  <c r="E389" i="2" a="1"/>
  <c r="E389" i="2" s="1"/>
  <c r="H389" i="2" s="1"/>
  <c r="G388" i="2"/>
  <c r="G388" i="2" a="1"/>
  <c r="F388" i="2"/>
  <c r="F388" i="2" a="1"/>
  <c r="E388" i="2"/>
  <c r="H388" i="2" s="1"/>
  <c r="E388" i="2" a="1"/>
  <c r="G387" i="2" a="1"/>
  <c r="G387" i="2" s="1"/>
  <c r="F387" i="2" a="1"/>
  <c r="F387" i="2" s="1"/>
  <c r="E387" i="2" a="1"/>
  <c r="E387" i="2" s="1"/>
  <c r="H387" i="2" s="1"/>
  <c r="G386" i="2"/>
  <c r="G386" i="2" a="1"/>
  <c r="F386" i="2"/>
  <c r="F386" i="2" a="1"/>
  <c r="E386" i="2"/>
  <c r="H386" i="2" s="1"/>
  <c r="E386" i="2" a="1"/>
  <c r="G385" i="2" a="1"/>
  <c r="G385" i="2" s="1"/>
  <c r="F385" i="2" a="1"/>
  <c r="F385" i="2" s="1"/>
  <c r="E385" i="2" a="1"/>
  <c r="E385" i="2" s="1"/>
  <c r="G384" i="2"/>
  <c r="G384" i="2" a="1"/>
  <c r="F384" i="2"/>
  <c r="F384" i="2" a="1"/>
  <c r="E384" i="2"/>
  <c r="H384" i="2" s="1"/>
  <c r="E384" i="2" a="1"/>
  <c r="G383" i="2" a="1"/>
  <c r="G383" i="2" s="1"/>
  <c r="F383" i="2" a="1"/>
  <c r="F383" i="2" s="1"/>
  <c r="E383" i="2" a="1"/>
  <c r="E383" i="2" s="1"/>
  <c r="G382" i="2"/>
  <c r="G382" i="2" a="1"/>
  <c r="F382" i="2"/>
  <c r="F382" i="2" a="1"/>
  <c r="E382" i="2"/>
  <c r="H382" i="2" s="1"/>
  <c r="E382" i="2" a="1"/>
  <c r="G381" i="2" a="1"/>
  <c r="G381" i="2" s="1"/>
  <c r="F381" i="2" a="1"/>
  <c r="F381" i="2" s="1"/>
  <c r="E381" i="2" a="1"/>
  <c r="E381" i="2" s="1"/>
  <c r="H381" i="2" s="1"/>
  <c r="G380" i="2"/>
  <c r="G380" i="2" a="1"/>
  <c r="F380" i="2"/>
  <c r="F380" i="2" a="1"/>
  <c r="E380" i="2"/>
  <c r="H380" i="2" s="1"/>
  <c r="E380" i="2" a="1"/>
  <c r="G379" i="2" a="1"/>
  <c r="G379" i="2" s="1"/>
  <c r="F379" i="2" a="1"/>
  <c r="F379" i="2" s="1"/>
  <c r="E379" i="2" a="1"/>
  <c r="E379" i="2" s="1"/>
  <c r="G378" i="2"/>
  <c r="G378" i="2" a="1"/>
  <c r="F378" i="2"/>
  <c r="F378" i="2" a="1"/>
  <c r="E378" i="2"/>
  <c r="H378" i="2" s="1"/>
  <c r="E378" i="2" a="1"/>
  <c r="G377" i="2" a="1"/>
  <c r="G377" i="2" s="1"/>
  <c r="F377" i="2" a="1"/>
  <c r="F377" i="2" s="1"/>
  <c r="E377" i="2" a="1"/>
  <c r="E377" i="2" s="1"/>
  <c r="G376" i="2"/>
  <c r="G376" i="2" a="1"/>
  <c r="F376" i="2"/>
  <c r="F376" i="2" a="1"/>
  <c r="E376" i="2"/>
  <c r="H376" i="2" s="1"/>
  <c r="E376" i="2" a="1"/>
  <c r="G375" i="2" a="1"/>
  <c r="G375" i="2" s="1"/>
  <c r="F375" i="2" a="1"/>
  <c r="F375" i="2" s="1"/>
  <c r="E375" i="2" a="1"/>
  <c r="E375" i="2" s="1"/>
  <c r="G374" i="2"/>
  <c r="G374" i="2" a="1"/>
  <c r="F374" i="2"/>
  <c r="F374" i="2" a="1"/>
  <c r="E374" i="2"/>
  <c r="H374" i="2" s="1"/>
  <c r="E374" i="2" a="1"/>
  <c r="G373" i="2" a="1"/>
  <c r="G373" i="2" s="1"/>
  <c r="F373" i="2" a="1"/>
  <c r="F373" i="2" s="1"/>
  <c r="E373" i="2" a="1"/>
  <c r="E373" i="2" s="1"/>
  <c r="H373" i="2" s="1"/>
  <c r="G372" i="2"/>
  <c r="G372" i="2" a="1"/>
  <c r="F372" i="2"/>
  <c r="F372" i="2" a="1"/>
  <c r="E372" i="2"/>
  <c r="H372" i="2" s="1"/>
  <c r="E372" i="2" a="1"/>
  <c r="G371" i="2" a="1"/>
  <c r="G371" i="2" s="1"/>
  <c r="F371" i="2" a="1"/>
  <c r="F371" i="2" s="1"/>
  <c r="E371" i="2" a="1"/>
  <c r="E371" i="2" s="1"/>
  <c r="G370" i="2"/>
  <c r="G370" i="2" a="1"/>
  <c r="F370" i="2"/>
  <c r="F370" i="2" a="1"/>
  <c r="E370" i="2"/>
  <c r="H370" i="2" s="1"/>
  <c r="E370" i="2" a="1"/>
  <c r="G369" i="2" a="1"/>
  <c r="G369" i="2" s="1"/>
  <c r="F369" i="2" a="1"/>
  <c r="F369" i="2" s="1"/>
  <c r="E369" i="2" a="1"/>
  <c r="E369" i="2" s="1"/>
  <c r="G368" i="2"/>
  <c r="G368" i="2" a="1"/>
  <c r="F368" i="2"/>
  <c r="F368" i="2" a="1"/>
  <c r="E368" i="2"/>
  <c r="H368" i="2" s="1"/>
  <c r="E368" i="2" a="1"/>
  <c r="G367" i="2" a="1"/>
  <c r="G367" i="2" s="1"/>
  <c r="F367" i="2" a="1"/>
  <c r="F367" i="2" s="1"/>
  <c r="E367" i="2" a="1"/>
  <c r="E367" i="2" s="1"/>
  <c r="G366" i="2"/>
  <c r="G366" i="2" a="1"/>
  <c r="F366" i="2"/>
  <c r="F366" i="2" a="1"/>
  <c r="E366" i="2"/>
  <c r="H366" i="2" s="1"/>
  <c r="E366" i="2" a="1"/>
  <c r="G365" i="2" a="1"/>
  <c r="G365" i="2" s="1"/>
  <c r="F365" i="2" a="1"/>
  <c r="F365" i="2" s="1"/>
  <c r="E365" i="2" a="1"/>
  <c r="E365" i="2" s="1"/>
  <c r="H365" i="2" s="1"/>
  <c r="G364" i="2"/>
  <c r="G364" i="2" a="1"/>
  <c r="F364" i="2"/>
  <c r="F364" i="2" a="1"/>
  <c r="E364" i="2"/>
  <c r="H364" i="2" s="1"/>
  <c r="E364" i="2" a="1"/>
  <c r="G363" i="2" a="1"/>
  <c r="G363" i="2" s="1"/>
  <c r="F363" i="2" a="1"/>
  <c r="F363" i="2" s="1"/>
  <c r="E363" i="2" a="1"/>
  <c r="E363" i="2" s="1"/>
  <c r="G362" i="2"/>
  <c r="G362" i="2" a="1"/>
  <c r="F362" i="2"/>
  <c r="F362" i="2" a="1"/>
  <c r="E362" i="2"/>
  <c r="H362" i="2" s="1"/>
  <c r="E362" i="2" a="1"/>
  <c r="G361" i="2" a="1"/>
  <c r="G361" i="2" s="1"/>
  <c r="F361" i="2" a="1"/>
  <c r="F361" i="2" s="1"/>
  <c r="E361" i="2" a="1"/>
  <c r="E361" i="2" s="1"/>
  <c r="G360" i="2"/>
  <c r="G360" i="2" a="1"/>
  <c r="F360" i="2"/>
  <c r="F360" i="2" a="1"/>
  <c r="E360" i="2"/>
  <c r="H360" i="2" s="1"/>
  <c r="E360" i="2" a="1"/>
  <c r="G359" i="2" a="1"/>
  <c r="G359" i="2" s="1"/>
  <c r="F359" i="2" a="1"/>
  <c r="F359" i="2" s="1"/>
  <c r="E359" i="2" a="1"/>
  <c r="E359" i="2" s="1"/>
  <c r="G358" i="2"/>
  <c r="G358" i="2" a="1"/>
  <c r="F358" i="2"/>
  <c r="F358" i="2" a="1"/>
  <c r="E358" i="2"/>
  <c r="H358" i="2" s="1"/>
  <c r="E358" i="2" a="1"/>
  <c r="G357" i="2" a="1"/>
  <c r="G357" i="2" s="1"/>
  <c r="F357" i="2" a="1"/>
  <c r="F357" i="2" s="1"/>
  <c r="E357" i="2" a="1"/>
  <c r="E357" i="2" s="1"/>
  <c r="H357" i="2" s="1"/>
  <c r="G356" i="2"/>
  <c r="G356" i="2" a="1"/>
  <c r="F356" i="2"/>
  <c r="F356" i="2" a="1"/>
  <c r="E356" i="2"/>
  <c r="H356" i="2" s="1"/>
  <c r="E356" i="2" a="1"/>
  <c r="G355" i="2" a="1"/>
  <c r="G355" i="2" s="1"/>
  <c r="F355" i="2" a="1"/>
  <c r="F355" i="2" s="1"/>
  <c r="E355" i="2" a="1"/>
  <c r="E355" i="2" s="1"/>
  <c r="G354" i="2"/>
  <c r="G354" i="2" a="1"/>
  <c r="F354" i="2"/>
  <c r="F354" i="2" a="1"/>
  <c r="E354" i="2"/>
  <c r="H354" i="2" s="1"/>
  <c r="E354" i="2" a="1"/>
  <c r="G353" i="2" a="1"/>
  <c r="G353" i="2" s="1"/>
  <c r="F353" i="2" a="1"/>
  <c r="F353" i="2" s="1"/>
  <c r="E353" i="2" a="1"/>
  <c r="E353" i="2" s="1"/>
  <c r="G352" i="2"/>
  <c r="G352" i="2" a="1"/>
  <c r="F352" i="2"/>
  <c r="F352" i="2" a="1"/>
  <c r="E352" i="2"/>
  <c r="H352" i="2" s="1"/>
  <c r="E352" i="2" a="1"/>
  <c r="G351" i="2" a="1"/>
  <c r="G351" i="2" s="1"/>
  <c r="F351" i="2" a="1"/>
  <c r="F351" i="2" s="1"/>
  <c r="E351" i="2" a="1"/>
  <c r="E351" i="2" s="1"/>
  <c r="G350" i="2"/>
  <c r="G350" i="2" a="1"/>
  <c r="F350" i="2"/>
  <c r="F350" i="2" a="1"/>
  <c r="E350" i="2"/>
  <c r="H350" i="2" s="1"/>
  <c r="E350" i="2" a="1"/>
  <c r="G349" i="2" a="1"/>
  <c r="G349" i="2" s="1"/>
  <c r="F349" i="2" a="1"/>
  <c r="F349" i="2" s="1"/>
  <c r="E349" i="2" a="1"/>
  <c r="E349" i="2" s="1"/>
  <c r="H349" i="2" s="1"/>
  <c r="G348" i="2"/>
  <c r="G348" i="2" a="1"/>
  <c r="F348" i="2"/>
  <c r="F348" i="2" a="1"/>
  <c r="E348" i="2"/>
  <c r="H348" i="2" s="1"/>
  <c r="E348" i="2" a="1"/>
  <c r="G347" i="2" a="1"/>
  <c r="G347" i="2" s="1"/>
  <c r="F347" i="2" a="1"/>
  <c r="F347" i="2" s="1"/>
  <c r="E347" i="2" a="1"/>
  <c r="E347" i="2" s="1"/>
  <c r="G346" i="2"/>
  <c r="G346" i="2" a="1"/>
  <c r="F346" i="2"/>
  <c r="F346" i="2" a="1"/>
  <c r="E346" i="2"/>
  <c r="H346" i="2" s="1"/>
  <c r="E346" i="2" a="1"/>
  <c r="G345" i="2" a="1"/>
  <c r="G345" i="2" s="1"/>
  <c r="F345" i="2" a="1"/>
  <c r="F345" i="2" s="1"/>
  <c r="E345" i="2" a="1"/>
  <c r="E345" i="2" s="1"/>
  <c r="G344" i="2"/>
  <c r="G344" i="2" a="1"/>
  <c r="F344" i="2"/>
  <c r="F344" i="2" a="1"/>
  <c r="E344" i="2"/>
  <c r="H344" i="2" s="1"/>
  <c r="E344" i="2" a="1"/>
  <c r="G343" i="2" a="1"/>
  <c r="G343" i="2" s="1"/>
  <c r="F343" i="2" a="1"/>
  <c r="F343" i="2" s="1"/>
  <c r="E343" i="2" a="1"/>
  <c r="E343" i="2" s="1"/>
  <c r="G342" i="2"/>
  <c r="G342" i="2" a="1"/>
  <c r="F342" i="2"/>
  <c r="F342" i="2" a="1"/>
  <c r="E342" i="2"/>
  <c r="H342" i="2" s="1"/>
  <c r="E342" i="2" a="1"/>
  <c r="G341" i="2" a="1"/>
  <c r="G341" i="2" s="1"/>
  <c r="F341" i="2" a="1"/>
  <c r="F341" i="2" s="1"/>
  <c r="E341" i="2" a="1"/>
  <c r="E341" i="2" s="1"/>
  <c r="H341" i="2" s="1"/>
  <c r="G340" i="2"/>
  <c r="G340" i="2" a="1"/>
  <c r="F340" i="2"/>
  <c r="F340" i="2" a="1"/>
  <c r="E340" i="2"/>
  <c r="H340" i="2" s="1"/>
  <c r="E340" i="2" a="1"/>
  <c r="G339" i="2" a="1"/>
  <c r="G339" i="2" s="1"/>
  <c r="F339" i="2" a="1"/>
  <c r="F339" i="2" s="1"/>
  <c r="E339" i="2" a="1"/>
  <c r="E339" i="2" s="1"/>
  <c r="G338" i="2"/>
  <c r="G338" i="2" a="1"/>
  <c r="F338" i="2"/>
  <c r="F338" i="2" a="1"/>
  <c r="E338" i="2"/>
  <c r="H338" i="2" s="1"/>
  <c r="E338" i="2" a="1"/>
  <c r="G337" i="2" a="1"/>
  <c r="G337" i="2" s="1"/>
  <c r="F337" i="2" a="1"/>
  <c r="F337" i="2" s="1"/>
  <c r="E337" i="2" a="1"/>
  <c r="E337" i="2" s="1"/>
  <c r="G336" i="2"/>
  <c r="G336" i="2" a="1"/>
  <c r="F336" i="2"/>
  <c r="F336" i="2" a="1"/>
  <c r="E336" i="2"/>
  <c r="H336" i="2" s="1"/>
  <c r="E336" i="2" a="1"/>
  <c r="G335" i="2" a="1"/>
  <c r="G335" i="2" s="1"/>
  <c r="F335" i="2" a="1"/>
  <c r="F335" i="2" s="1"/>
  <c r="E335" i="2" a="1"/>
  <c r="E335" i="2" s="1"/>
  <c r="G334" i="2"/>
  <c r="G334" i="2" a="1"/>
  <c r="F334" i="2"/>
  <c r="F334" i="2" a="1"/>
  <c r="E334" i="2"/>
  <c r="H334" i="2" s="1"/>
  <c r="E334" i="2" a="1"/>
  <c r="G333" i="2" a="1"/>
  <c r="G333" i="2" s="1"/>
  <c r="F333" i="2" a="1"/>
  <c r="F333" i="2" s="1"/>
  <c r="E333" i="2" a="1"/>
  <c r="E333" i="2" s="1"/>
  <c r="H333" i="2" s="1"/>
  <c r="G332" i="2"/>
  <c r="G332" i="2" a="1"/>
  <c r="F332" i="2"/>
  <c r="F332" i="2" a="1"/>
  <c r="E332" i="2"/>
  <c r="H332" i="2" s="1"/>
  <c r="E332" i="2" a="1"/>
  <c r="G331" i="2" a="1"/>
  <c r="G331" i="2" s="1"/>
  <c r="F331" i="2" a="1"/>
  <c r="F331" i="2" s="1"/>
  <c r="E331" i="2" a="1"/>
  <c r="E331" i="2" s="1"/>
  <c r="G330" i="2"/>
  <c r="G330" i="2" a="1"/>
  <c r="F330" i="2"/>
  <c r="F330" i="2" a="1"/>
  <c r="E330" i="2"/>
  <c r="H330" i="2" s="1"/>
  <c r="E330" i="2" a="1"/>
  <c r="G329" i="2" a="1"/>
  <c r="G329" i="2" s="1"/>
  <c r="F329" i="2" a="1"/>
  <c r="F329" i="2" s="1"/>
  <c r="E329" i="2" a="1"/>
  <c r="E329" i="2" s="1"/>
  <c r="G328" i="2"/>
  <c r="G328" i="2" a="1"/>
  <c r="F328" i="2"/>
  <c r="F328" i="2" a="1"/>
  <c r="E328" i="2"/>
  <c r="H328" i="2" s="1"/>
  <c r="E328" i="2" a="1"/>
  <c r="G327" i="2" a="1"/>
  <c r="G327" i="2" s="1"/>
  <c r="F327" i="2" a="1"/>
  <c r="F327" i="2" s="1"/>
  <c r="E327" i="2" a="1"/>
  <c r="E327" i="2" s="1"/>
  <c r="G326" i="2"/>
  <c r="G326" i="2" a="1"/>
  <c r="F326" i="2"/>
  <c r="F326" i="2" a="1"/>
  <c r="E326" i="2"/>
  <c r="H326" i="2" s="1"/>
  <c r="E326" i="2" a="1"/>
  <c r="G325" i="2" a="1"/>
  <c r="G325" i="2" s="1"/>
  <c r="F325" i="2" a="1"/>
  <c r="F325" i="2" s="1"/>
  <c r="E325" i="2" a="1"/>
  <c r="E325" i="2" s="1"/>
  <c r="H325" i="2" s="1"/>
  <c r="G324" i="2"/>
  <c r="G324" i="2" a="1"/>
  <c r="F324" i="2"/>
  <c r="F324" i="2" a="1"/>
  <c r="E324" i="2"/>
  <c r="H324" i="2" s="1"/>
  <c r="E324" i="2" a="1"/>
  <c r="G323" i="2" a="1"/>
  <c r="G323" i="2" s="1"/>
  <c r="F323" i="2" a="1"/>
  <c r="F323" i="2" s="1"/>
  <c r="E323" i="2" a="1"/>
  <c r="E323" i="2" s="1"/>
  <c r="G322" i="2"/>
  <c r="G322" i="2" a="1"/>
  <c r="F322" i="2"/>
  <c r="F322" i="2" a="1"/>
  <c r="E322" i="2"/>
  <c r="H322" i="2" s="1"/>
  <c r="E322" i="2" a="1"/>
  <c r="G321" i="2" a="1"/>
  <c r="G321" i="2" s="1"/>
  <c r="F321" i="2" a="1"/>
  <c r="F321" i="2" s="1"/>
  <c r="E321" i="2" a="1"/>
  <c r="E321" i="2" s="1"/>
  <c r="G320" i="2"/>
  <c r="G320" i="2" a="1"/>
  <c r="F320" i="2"/>
  <c r="F320" i="2" a="1"/>
  <c r="E320" i="2"/>
  <c r="H320" i="2" s="1"/>
  <c r="E320" i="2" a="1"/>
  <c r="G319" i="2" a="1"/>
  <c r="G319" i="2" s="1"/>
  <c r="F319" i="2" a="1"/>
  <c r="F319" i="2" s="1"/>
  <c r="E319" i="2" a="1"/>
  <c r="E319" i="2" s="1"/>
  <c r="G318" i="2"/>
  <c r="G318" i="2" a="1"/>
  <c r="F318" i="2"/>
  <c r="F318" i="2" a="1"/>
  <c r="E318" i="2"/>
  <c r="H318" i="2" s="1"/>
  <c r="E318" i="2" a="1"/>
  <c r="G317" i="2" a="1"/>
  <c r="G317" i="2" s="1"/>
  <c r="F317" i="2" a="1"/>
  <c r="F317" i="2" s="1"/>
  <c r="E317" i="2" a="1"/>
  <c r="E317" i="2" s="1"/>
  <c r="H317" i="2" s="1"/>
  <c r="G316" i="2"/>
  <c r="G316" i="2" a="1"/>
  <c r="F316" i="2"/>
  <c r="F316" i="2" a="1"/>
  <c r="E316" i="2"/>
  <c r="H316" i="2" s="1"/>
  <c r="E316" i="2" a="1"/>
  <c r="G315" i="2" a="1"/>
  <c r="G315" i="2" s="1"/>
  <c r="F315" i="2" a="1"/>
  <c r="F315" i="2" s="1"/>
  <c r="E315" i="2" a="1"/>
  <c r="E315" i="2" s="1"/>
  <c r="G314" i="2"/>
  <c r="G314" i="2" a="1"/>
  <c r="F314" i="2"/>
  <c r="F314" i="2" a="1"/>
  <c r="E314" i="2"/>
  <c r="H314" i="2" s="1"/>
  <c r="E314" i="2" a="1"/>
  <c r="G313" i="2" a="1"/>
  <c r="G313" i="2" s="1"/>
  <c r="F313" i="2" a="1"/>
  <c r="F313" i="2" s="1"/>
  <c r="E313" i="2" a="1"/>
  <c r="E313" i="2" s="1"/>
  <c r="G312" i="2"/>
  <c r="G312" i="2" a="1"/>
  <c r="F312" i="2"/>
  <c r="F312" i="2" a="1"/>
  <c r="E312" i="2"/>
  <c r="H312" i="2" s="1"/>
  <c r="E312" i="2" a="1"/>
  <c r="G311" i="2" a="1"/>
  <c r="G311" i="2" s="1"/>
  <c r="F311" i="2" a="1"/>
  <c r="F311" i="2" s="1"/>
  <c r="E311" i="2" a="1"/>
  <c r="E311" i="2" s="1"/>
  <c r="G310" i="2"/>
  <c r="G310" i="2" a="1"/>
  <c r="F310" i="2"/>
  <c r="F310" i="2" a="1"/>
  <c r="E310" i="2"/>
  <c r="H310" i="2" s="1"/>
  <c r="E310" i="2" a="1"/>
  <c r="G309" i="2" a="1"/>
  <c r="G309" i="2" s="1"/>
  <c r="F309" i="2" a="1"/>
  <c r="F309" i="2" s="1"/>
  <c r="E309" i="2" a="1"/>
  <c r="E309" i="2" s="1"/>
  <c r="H309" i="2" s="1"/>
  <c r="G308" i="2"/>
  <c r="G308" i="2" a="1"/>
  <c r="F308" i="2"/>
  <c r="F308" i="2" a="1"/>
  <c r="E308" i="2"/>
  <c r="H308" i="2" s="1"/>
  <c r="E308" i="2" a="1"/>
  <c r="G307" i="2" a="1"/>
  <c r="G307" i="2" s="1"/>
  <c r="F307" i="2" a="1"/>
  <c r="F307" i="2" s="1"/>
  <c r="E307" i="2" a="1"/>
  <c r="E307" i="2" s="1"/>
  <c r="H307" i="2" s="1"/>
  <c r="G306" i="2"/>
  <c r="G306" i="2" a="1"/>
  <c r="F306" i="2"/>
  <c r="F306" i="2" a="1"/>
  <c r="E306" i="2"/>
  <c r="H306" i="2" s="1"/>
  <c r="E306" i="2" a="1"/>
  <c r="G305" i="2" a="1"/>
  <c r="G305" i="2" s="1"/>
  <c r="F305" i="2" a="1"/>
  <c r="F305" i="2" s="1"/>
  <c r="E305" i="2" a="1"/>
  <c r="E305" i="2" s="1"/>
  <c r="G304" i="2"/>
  <c r="G304" i="2" a="1"/>
  <c r="F304" i="2"/>
  <c r="F304" i="2" a="1"/>
  <c r="E304" i="2"/>
  <c r="H304" i="2" s="1"/>
  <c r="E304" i="2" a="1"/>
  <c r="G303" i="2" a="1"/>
  <c r="G303" i="2" s="1"/>
  <c r="F303" i="2" a="1"/>
  <c r="F303" i="2" s="1"/>
  <c r="E303" i="2" a="1"/>
  <c r="E303" i="2" s="1"/>
  <c r="G302" i="2"/>
  <c r="G302" i="2" a="1"/>
  <c r="F302" i="2"/>
  <c r="F302" i="2" a="1"/>
  <c r="E302" i="2"/>
  <c r="H302" i="2" s="1"/>
  <c r="E302" i="2" a="1"/>
  <c r="G301" i="2" a="1"/>
  <c r="G301" i="2" s="1"/>
  <c r="F301" i="2" a="1"/>
  <c r="F301" i="2" s="1"/>
  <c r="E301" i="2" a="1"/>
  <c r="E301" i="2" s="1"/>
  <c r="H301" i="2" s="1"/>
  <c r="G300" i="2"/>
  <c r="G300" i="2" a="1"/>
  <c r="F300" i="2"/>
  <c r="F300" i="2" a="1"/>
  <c r="E300" i="2"/>
  <c r="H300" i="2" s="1"/>
  <c r="E300" i="2" a="1"/>
  <c r="G299" i="2" a="1"/>
  <c r="G299" i="2" s="1"/>
  <c r="F299" i="2" a="1"/>
  <c r="F299" i="2" s="1"/>
  <c r="E299" i="2" a="1"/>
  <c r="E299" i="2" s="1"/>
  <c r="G298" i="2"/>
  <c r="G298" i="2" a="1"/>
  <c r="F298" i="2"/>
  <c r="F298" i="2" a="1"/>
  <c r="E298" i="2"/>
  <c r="H298" i="2" s="1"/>
  <c r="E298" i="2" a="1"/>
  <c r="G297" i="2" a="1"/>
  <c r="G297" i="2" s="1"/>
  <c r="F297" i="2" a="1"/>
  <c r="F297" i="2" s="1"/>
  <c r="E297" i="2" a="1"/>
  <c r="E297" i="2" s="1"/>
  <c r="G296" i="2"/>
  <c r="G296" i="2" a="1"/>
  <c r="F296" i="2"/>
  <c r="F296" i="2" a="1"/>
  <c r="E296" i="2"/>
  <c r="H296" i="2" s="1"/>
  <c r="E296" i="2" a="1"/>
  <c r="G295" i="2" a="1"/>
  <c r="G295" i="2" s="1"/>
  <c r="F295" i="2" a="1"/>
  <c r="F295" i="2" s="1"/>
  <c r="E295" i="2" a="1"/>
  <c r="E295" i="2" s="1"/>
  <c r="H295" i="2" s="1"/>
  <c r="G294" i="2"/>
  <c r="G294" i="2" a="1"/>
  <c r="F294" i="2"/>
  <c r="F294" i="2" a="1"/>
  <c r="E294" i="2" a="1"/>
  <c r="E294" i="2" s="1"/>
  <c r="H294" i="2" s="1"/>
  <c r="G293" i="2" a="1"/>
  <c r="G293" i="2" s="1"/>
  <c r="F293" i="2" a="1"/>
  <c r="F293" i="2" s="1"/>
  <c r="E293" i="2" a="1"/>
  <c r="E293" i="2" s="1"/>
  <c r="H293" i="2" s="1"/>
  <c r="G292" i="2"/>
  <c r="G292" i="2" a="1"/>
  <c r="F292" i="2"/>
  <c r="F292" i="2" a="1"/>
  <c r="E292" i="2" a="1"/>
  <c r="E292" i="2" s="1"/>
  <c r="H292" i="2" s="1"/>
  <c r="G291" i="2" a="1"/>
  <c r="G291" i="2" s="1"/>
  <c r="F291" i="2" a="1"/>
  <c r="F291" i="2" s="1"/>
  <c r="E291" i="2" a="1"/>
  <c r="E291" i="2" s="1"/>
  <c r="H291" i="2" s="1"/>
  <c r="G290" i="2"/>
  <c r="G290" i="2" a="1"/>
  <c r="F290" i="2"/>
  <c r="F290" i="2" a="1"/>
  <c r="E290" i="2" a="1"/>
  <c r="E290" i="2" s="1"/>
  <c r="H290" i="2" s="1"/>
  <c r="G289" i="2" a="1"/>
  <c r="G289" i="2" s="1"/>
  <c r="F289" i="2" a="1"/>
  <c r="F289" i="2" s="1"/>
  <c r="E289" i="2" a="1"/>
  <c r="E289" i="2" s="1"/>
  <c r="H289" i="2" s="1"/>
  <c r="G288" i="2"/>
  <c r="G288" i="2" a="1"/>
  <c r="F288" i="2"/>
  <c r="F288" i="2" a="1"/>
  <c r="E288" i="2" a="1"/>
  <c r="E288" i="2" s="1"/>
  <c r="H288" i="2" s="1"/>
  <c r="G287" i="2" a="1"/>
  <c r="G287" i="2" s="1"/>
  <c r="F287" i="2" a="1"/>
  <c r="F287" i="2" s="1"/>
  <c r="E287" i="2" a="1"/>
  <c r="E287" i="2" s="1"/>
  <c r="H287" i="2" s="1"/>
  <c r="G286" i="2"/>
  <c r="G286" i="2" a="1"/>
  <c r="F286" i="2"/>
  <c r="F286" i="2" a="1"/>
  <c r="E286" i="2" a="1"/>
  <c r="E286" i="2" s="1"/>
  <c r="H286" i="2" s="1"/>
  <c r="G285" i="2" a="1"/>
  <c r="G285" i="2" s="1"/>
  <c r="F285" i="2" a="1"/>
  <c r="F285" i="2" s="1"/>
  <c r="E285" i="2" a="1"/>
  <c r="E285" i="2" s="1"/>
  <c r="H285" i="2" s="1"/>
  <c r="G284" i="2"/>
  <c r="G284" i="2" a="1"/>
  <c r="F284" i="2"/>
  <c r="F284" i="2" a="1"/>
  <c r="E284" i="2" a="1"/>
  <c r="E284" i="2" s="1"/>
  <c r="H284" i="2" s="1"/>
  <c r="G283" i="2"/>
  <c r="G283" i="2" a="1"/>
  <c r="F283" i="2" a="1"/>
  <c r="F283" i="2" s="1"/>
  <c r="E283" i="2"/>
  <c r="H283" i="2" s="1"/>
  <c r="E283" i="2" a="1"/>
  <c r="G282" i="2" a="1"/>
  <c r="G282" i="2" s="1"/>
  <c r="F282" i="2"/>
  <c r="F282" i="2" a="1"/>
  <c r="E282" i="2" a="1"/>
  <c r="E282" i="2" s="1"/>
  <c r="H282" i="2" s="1"/>
  <c r="G281" i="2" a="1"/>
  <c r="G281" i="2" s="1"/>
  <c r="F281" i="2"/>
  <c r="F281" i="2" a="1"/>
  <c r="E281" i="2" a="1"/>
  <c r="E281" i="2" s="1"/>
  <c r="H281" i="2" s="1"/>
  <c r="G280" i="2" a="1"/>
  <c r="G280" i="2" s="1"/>
  <c r="F280" i="2" a="1"/>
  <c r="F280" i="2" s="1"/>
  <c r="E280" i="2" a="1"/>
  <c r="E280" i="2" s="1"/>
  <c r="H280" i="2" s="1"/>
  <c r="G279" i="2"/>
  <c r="G279" i="2" a="1"/>
  <c r="F279" i="2" a="1"/>
  <c r="F279" i="2" s="1"/>
  <c r="E279" i="2"/>
  <c r="H279" i="2" s="1"/>
  <c r="E279" i="2" a="1"/>
  <c r="G278" i="2" a="1"/>
  <c r="G278" i="2" s="1"/>
  <c r="F278" i="2" a="1"/>
  <c r="F278" i="2" s="1"/>
  <c r="E278" i="2" a="1"/>
  <c r="E278" i="2" s="1"/>
  <c r="H278" i="2" s="1"/>
  <c r="G277" i="2" a="1"/>
  <c r="G277" i="2" s="1"/>
  <c r="F277" i="2"/>
  <c r="F277" i="2" a="1"/>
  <c r="E277" i="2" a="1"/>
  <c r="E277" i="2" s="1"/>
  <c r="H277" i="2" s="1"/>
  <c r="G276" i="2" a="1"/>
  <c r="G276" i="2" s="1"/>
  <c r="F276" i="2" a="1"/>
  <c r="F276" i="2" s="1"/>
  <c r="E276" i="2" a="1"/>
  <c r="E276" i="2" s="1"/>
  <c r="H276" i="2" s="1"/>
  <c r="G275" i="2"/>
  <c r="G275" i="2" a="1"/>
  <c r="F275" i="2" a="1"/>
  <c r="F275" i="2" s="1"/>
  <c r="E275" i="2" a="1"/>
  <c r="E275" i="2" s="1"/>
  <c r="H275" i="2" s="1"/>
  <c r="G274" i="2" a="1"/>
  <c r="G274" i="2" s="1"/>
  <c r="F274" i="2" a="1"/>
  <c r="F274" i="2" s="1"/>
  <c r="E274" i="2" a="1"/>
  <c r="E274" i="2" s="1"/>
  <c r="G273" i="2" a="1"/>
  <c r="G273" i="2" s="1"/>
  <c r="F273" i="2"/>
  <c r="F273" i="2" a="1"/>
  <c r="E273" i="2" a="1"/>
  <c r="E273" i="2" s="1"/>
  <c r="G272" i="2" a="1"/>
  <c r="G272" i="2" s="1"/>
  <c r="F272" i="2" a="1"/>
  <c r="F272" i="2" s="1"/>
  <c r="E272" i="2" a="1"/>
  <c r="E272" i="2" s="1"/>
  <c r="G271" i="2"/>
  <c r="G271" i="2" a="1"/>
  <c r="F271" i="2" a="1"/>
  <c r="F271" i="2" s="1"/>
  <c r="E271" i="2" a="1"/>
  <c r="E271" i="2" s="1"/>
  <c r="G270" i="2" a="1"/>
  <c r="G270" i="2" s="1"/>
  <c r="F270" i="2" a="1"/>
  <c r="F270" i="2" s="1"/>
  <c r="E270" i="2" a="1"/>
  <c r="E270" i="2" s="1"/>
  <c r="H270" i="2" s="1"/>
  <c r="G269" i="2" a="1"/>
  <c r="G269" i="2" s="1"/>
  <c r="F269" i="2"/>
  <c r="F269" i="2" a="1"/>
  <c r="E269" i="2" a="1"/>
  <c r="E269" i="2" s="1"/>
  <c r="H269" i="2" s="1"/>
  <c r="G268" i="2" a="1"/>
  <c r="G268" i="2" s="1"/>
  <c r="F268" i="2" a="1"/>
  <c r="F268" i="2" s="1"/>
  <c r="E268" i="2" a="1"/>
  <c r="E268" i="2" s="1"/>
  <c r="H268" i="2" s="1"/>
  <c r="G267" i="2"/>
  <c r="G267" i="2" a="1"/>
  <c r="F267" i="2" a="1"/>
  <c r="F267" i="2" s="1"/>
  <c r="E267" i="2" a="1"/>
  <c r="E267" i="2" s="1"/>
  <c r="H267" i="2" s="1"/>
  <c r="G266" i="2" a="1"/>
  <c r="G266" i="2" s="1"/>
  <c r="F266" i="2" a="1"/>
  <c r="F266" i="2" s="1"/>
  <c r="E266" i="2" a="1"/>
  <c r="E266" i="2" s="1"/>
  <c r="G265" i="2" a="1"/>
  <c r="G265" i="2" s="1"/>
  <c r="F265" i="2"/>
  <c r="F265" i="2" a="1"/>
  <c r="E265" i="2" a="1"/>
  <c r="E265" i="2" s="1"/>
  <c r="G264" i="2" a="1"/>
  <c r="G264" i="2" s="1"/>
  <c r="F264" i="2" a="1"/>
  <c r="F264" i="2" s="1"/>
  <c r="E264" i="2" a="1"/>
  <c r="E264" i="2" s="1"/>
  <c r="G263" i="2"/>
  <c r="G263" i="2" a="1"/>
  <c r="F263" i="2" a="1"/>
  <c r="F263" i="2" s="1"/>
  <c r="E263" i="2" a="1"/>
  <c r="E263" i="2" s="1"/>
  <c r="G262" i="2" a="1"/>
  <c r="G262" i="2" s="1"/>
  <c r="F262" i="2" a="1"/>
  <c r="F262" i="2" s="1"/>
  <c r="E262" i="2" a="1"/>
  <c r="E262" i="2" s="1"/>
  <c r="H262" i="2" s="1"/>
  <c r="G261" i="2" a="1"/>
  <c r="G261" i="2" s="1"/>
  <c r="F261" i="2"/>
  <c r="F261" i="2" a="1"/>
  <c r="E261" i="2" a="1"/>
  <c r="E261" i="2" s="1"/>
  <c r="H261" i="2" s="1"/>
  <c r="G260" i="2" a="1"/>
  <c r="G260" i="2" s="1"/>
  <c r="F260" i="2" a="1"/>
  <c r="F260" i="2" s="1"/>
  <c r="E260" i="2" a="1"/>
  <c r="E260" i="2" s="1"/>
  <c r="H260" i="2" s="1"/>
  <c r="G259" i="2"/>
  <c r="G259" i="2" a="1"/>
  <c r="F259" i="2" a="1"/>
  <c r="F259" i="2" s="1"/>
  <c r="E259" i="2" a="1"/>
  <c r="E259" i="2" s="1"/>
  <c r="H259" i="2" s="1"/>
  <c r="G258" i="2" a="1"/>
  <c r="G258" i="2" s="1"/>
  <c r="F258" i="2" a="1"/>
  <c r="F258" i="2" s="1"/>
  <c r="E258" i="2" a="1"/>
  <c r="E258" i="2" s="1"/>
  <c r="G257" i="2" a="1"/>
  <c r="G257" i="2" s="1"/>
  <c r="F257" i="2"/>
  <c r="F257" i="2" a="1"/>
  <c r="E257" i="2" a="1"/>
  <c r="E257" i="2" s="1"/>
  <c r="G256" i="2" a="1"/>
  <c r="G256" i="2" s="1"/>
  <c r="F256" i="2" a="1"/>
  <c r="F256" i="2" s="1"/>
  <c r="E256" i="2" a="1"/>
  <c r="E256" i="2" s="1"/>
  <c r="G255" i="2"/>
  <c r="G255" i="2" a="1"/>
  <c r="F255" i="2" a="1"/>
  <c r="F255" i="2" s="1"/>
  <c r="E255" i="2" a="1"/>
  <c r="E255" i="2" s="1"/>
  <c r="G254" i="2" a="1"/>
  <c r="G254" i="2" s="1"/>
  <c r="F254" i="2" a="1"/>
  <c r="F254" i="2" s="1"/>
  <c r="E254" i="2" a="1"/>
  <c r="E254" i="2" s="1"/>
  <c r="H254" i="2" s="1"/>
  <c r="G253" i="2" a="1"/>
  <c r="G253" i="2" s="1"/>
  <c r="F253" i="2"/>
  <c r="F253" i="2" a="1"/>
  <c r="E253" i="2" a="1"/>
  <c r="E253" i="2" s="1"/>
  <c r="H253" i="2" s="1"/>
  <c r="G252" i="2" a="1"/>
  <c r="G252" i="2" s="1"/>
  <c r="F252" i="2" a="1"/>
  <c r="F252" i="2" s="1"/>
  <c r="E252" i="2" a="1"/>
  <c r="E252" i="2" s="1"/>
  <c r="H252" i="2" s="1"/>
  <c r="G251" i="2"/>
  <c r="G251" i="2" a="1"/>
  <c r="F251" i="2" a="1"/>
  <c r="F251" i="2" s="1"/>
  <c r="E251" i="2" a="1"/>
  <c r="E251" i="2" s="1"/>
  <c r="H251" i="2" s="1"/>
  <c r="G250" i="2" a="1"/>
  <c r="G250" i="2" s="1"/>
  <c r="F250" i="2" a="1"/>
  <c r="F250" i="2" s="1"/>
  <c r="E250" i="2" a="1"/>
  <c r="E250" i="2" s="1"/>
  <c r="G249" i="2" a="1"/>
  <c r="G249" i="2" s="1"/>
  <c r="F249" i="2"/>
  <c r="F249" i="2" a="1"/>
  <c r="E249" i="2" a="1"/>
  <c r="E249" i="2" s="1"/>
  <c r="G248" i="2" a="1"/>
  <c r="G248" i="2" s="1"/>
  <c r="F248" i="2" a="1"/>
  <c r="F248" i="2" s="1"/>
  <c r="E248" i="2" a="1"/>
  <c r="E248" i="2" s="1"/>
  <c r="G247" i="2"/>
  <c r="G247" i="2" a="1"/>
  <c r="F247" i="2" a="1"/>
  <c r="F247" i="2" s="1"/>
  <c r="E247" i="2" a="1"/>
  <c r="E247" i="2" s="1"/>
  <c r="G246" i="2" a="1"/>
  <c r="G246" i="2" s="1"/>
  <c r="F246" i="2" a="1"/>
  <c r="F246" i="2" s="1"/>
  <c r="E246" i="2" a="1"/>
  <c r="E246" i="2" s="1"/>
  <c r="H246" i="2" s="1"/>
  <c r="G245" i="2" a="1"/>
  <c r="G245" i="2" s="1"/>
  <c r="F245" i="2"/>
  <c r="F245" i="2" a="1"/>
  <c r="E245" i="2" a="1"/>
  <c r="E245" i="2" s="1"/>
  <c r="H245" i="2" s="1"/>
  <c r="G244" i="2" a="1"/>
  <c r="G244" i="2" s="1"/>
  <c r="F244" i="2" a="1"/>
  <c r="F244" i="2" s="1"/>
  <c r="E244" i="2" a="1"/>
  <c r="E244" i="2" s="1"/>
  <c r="H244" i="2" s="1"/>
  <c r="G243" i="2"/>
  <c r="G243" i="2" a="1"/>
  <c r="F243" i="2" a="1"/>
  <c r="F243" i="2" s="1"/>
  <c r="E243" i="2" a="1"/>
  <c r="E243" i="2" s="1"/>
  <c r="H243" i="2" s="1"/>
  <c r="G242" i="2" a="1"/>
  <c r="G242" i="2" s="1"/>
  <c r="F242" i="2" a="1"/>
  <c r="F242" i="2" s="1"/>
  <c r="E242" i="2" a="1"/>
  <c r="E242" i="2" s="1"/>
  <c r="G241" i="2" a="1"/>
  <c r="G241" i="2" s="1"/>
  <c r="F241" i="2"/>
  <c r="F241" i="2" a="1"/>
  <c r="E241" i="2" a="1"/>
  <c r="E241" i="2" s="1"/>
  <c r="G240" i="2" a="1"/>
  <c r="G240" i="2" s="1"/>
  <c r="F240" i="2" a="1"/>
  <c r="F240" i="2" s="1"/>
  <c r="E240" i="2" a="1"/>
  <c r="E240" i="2" s="1"/>
  <c r="G239" i="2"/>
  <c r="G239" i="2" a="1"/>
  <c r="F239" i="2" a="1"/>
  <c r="F239" i="2" s="1"/>
  <c r="E239" i="2" a="1"/>
  <c r="E239" i="2" s="1"/>
  <c r="G238" i="2" a="1"/>
  <c r="G238" i="2" s="1"/>
  <c r="F238" i="2" a="1"/>
  <c r="F238" i="2" s="1"/>
  <c r="E238" i="2" a="1"/>
  <c r="E238" i="2" s="1"/>
  <c r="H238" i="2" s="1"/>
  <c r="G237" i="2" a="1"/>
  <c r="G237" i="2" s="1"/>
  <c r="F237" i="2"/>
  <c r="F237" i="2" a="1"/>
  <c r="E237" i="2" a="1"/>
  <c r="E237" i="2" s="1"/>
  <c r="H237" i="2" s="1"/>
  <c r="G236" i="2" a="1"/>
  <c r="G236" i="2" s="1"/>
  <c r="F236" i="2" a="1"/>
  <c r="F236" i="2" s="1"/>
  <c r="E236" i="2" a="1"/>
  <c r="E236" i="2" s="1"/>
  <c r="H236" i="2" s="1"/>
  <c r="G235" i="2"/>
  <c r="G235" i="2" a="1"/>
  <c r="F235" i="2"/>
  <c r="F235" i="2" a="1"/>
  <c r="E235" i="2" a="1"/>
  <c r="E235" i="2" s="1"/>
  <c r="H235" i="2" s="1"/>
  <c r="G234" i="2" a="1"/>
  <c r="G234" i="2" s="1"/>
  <c r="F234" i="2" a="1"/>
  <c r="F234" i="2" s="1"/>
  <c r="E234" i="2" a="1"/>
  <c r="E234" i="2" s="1"/>
  <c r="H234" i="2" s="1"/>
  <c r="G233" i="2"/>
  <c r="G233" i="2" a="1"/>
  <c r="F233" i="2" a="1"/>
  <c r="F233" i="2" s="1"/>
  <c r="E233" i="2" a="1"/>
  <c r="E233" i="2" s="1"/>
  <c r="H233" i="2" s="1"/>
  <c r="G232" i="2" a="1"/>
  <c r="G232" i="2" s="1"/>
  <c r="F232" i="2" a="1"/>
  <c r="F232" i="2" s="1"/>
  <c r="E232" i="2" a="1"/>
  <c r="E232" i="2" s="1"/>
  <c r="G231" i="2" a="1"/>
  <c r="G231" i="2" s="1"/>
  <c r="F231" i="2"/>
  <c r="F231" i="2" a="1"/>
  <c r="E231" i="2" a="1"/>
  <c r="E231" i="2" s="1"/>
  <c r="G230" i="2" a="1"/>
  <c r="G230" i="2" s="1"/>
  <c r="F230" i="2" a="1"/>
  <c r="F230" i="2" s="1"/>
  <c r="E230" i="2" a="1"/>
  <c r="E230" i="2" s="1"/>
  <c r="G229" i="2"/>
  <c r="G229" i="2" a="1"/>
  <c r="F229" i="2"/>
  <c r="F229" i="2" a="1"/>
  <c r="E229" i="2" a="1"/>
  <c r="E229" i="2" s="1"/>
  <c r="H229" i="2" s="1"/>
  <c r="G228" i="2" a="1"/>
  <c r="G228" i="2" s="1"/>
  <c r="F228" i="2" a="1"/>
  <c r="F228" i="2" s="1"/>
  <c r="E228" i="2" a="1"/>
  <c r="E228" i="2" s="1"/>
  <c r="G227" i="2" a="1"/>
  <c r="G227" i="2" s="1"/>
  <c r="F227" i="2" a="1"/>
  <c r="F227" i="2" s="1"/>
  <c r="E227" i="2" a="1"/>
  <c r="E227" i="2" s="1"/>
  <c r="H227" i="2" s="1"/>
  <c r="G226" i="2" a="1"/>
  <c r="G226" i="2" s="1"/>
  <c r="F226" i="2" a="1"/>
  <c r="F226" i="2" s="1"/>
  <c r="E226" i="2" a="1"/>
  <c r="E226" i="2" s="1"/>
  <c r="H226" i="2" s="1"/>
  <c r="G225" i="2"/>
  <c r="G225" i="2" a="1"/>
  <c r="F225" i="2" a="1"/>
  <c r="F225" i="2" s="1"/>
  <c r="E225" i="2" a="1"/>
  <c r="E225" i="2" s="1"/>
  <c r="H225" i="2" s="1"/>
  <c r="G224" i="2" a="1"/>
  <c r="G224" i="2" s="1"/>
  <c r="F224" i="2" a="1"/>
  <c r="F224" i="2" s="1"/>
  <c r="E224" i="2" a="1"/>
  <c r="E224" i="2" s="1"/>
  <c r="G223" i="2" a="1"/>
  <c r="G223" i="2" s="1"/>
  <c r="F223" i="2" a="1"/>
  <c r="F223" i="2" s="1"/>
  <c r="E223" i="2" a="1"/>
  <c r="E223" i="2" s="1"/>
  <c r="G222" i="2" a="1"/>
  <c r="G222" i="2" s="1"/>
  <c r="F222" i="2"/>
  <c r="F222" i="2" a="1"/>
  <c r="E222" i="2" a="1"/>
  <c r="E222" i="2" s="1"/>
  <c r="H222" i="2" s="1"/>
  <c r="G221" i="2" a="1"/>
  <c r="G221" i="2" s="1"/>
  <c r="F221" i="2" a="1"/>
  <c r="F221" i="2" s="1"/>
  <c r="E221" i="2" a="1"/>
  <c r="E221" i="2" s="1"/>
  <c r="H221" i="2" s="1"/>
  <c r="G220" i="2"/>
  <c r="G220" i="2" a="1"/>
  <c r="F220" i="2" a="1"/>
  <c r="F220" i="2" s="1"/>
  <c r="E220" i="2" a="1"/>
  <c r="E220" i="2" s="1"/>
  <c r="H220" i="2" s="1"/>
  <c r="G219" i="2" a="1"/>
  <c r="G219" i="2" s="1"/>
  <c r="F219" i="2" a="1"/>
  <c r="F219" i="2" s="1"/>
  <c r="E219" i="2" a="1"/>
  <c r="E219" i="2" s="1"/>
  <c r="H219" i="2" s="1"/>
  <c r="G218" i="2" a="1"/>
  <c r="G218" i="2" s="1"/>
  <c r="F218" i="2"/>
  <c r="F218" i="2" a="1"/>
  <c r="E218" i="2" a="1"/>
  <c r="E218" i="2" s="1"/>
  <c r="G217" i="2" a="1"/>
  <c r="G217" i="2" s="1"/>
  <c r="F217" i="2" a="1"/>
  <c r="F217" i="2" s="1"/>
  <c r="E217" i="2" a="1"/>
  <c r="E217" i="2" s="1"/>
  <c r="G216" i="2"/>
  <c r="G216" i="2" a="1"/>
  <c r="F216" i="2" a="1"/>
  <c r="F216" i="2" s="1"/>
  <c r="E216" i="2" a="1"/>
  <c r="E216" i="2" s="1"/>
  <c r="H216" i="2" s="1"/>
  <c r="G215" i="2" a="1"/>
  <c r="G215" i="2" s="1"/>
  <c r="F215" i="2" a="1"/>
  <c r="F215" i="2" s="1"/>
  <c r="E215" i="2" a="1"/>
  <c r="E215" i="2" s="1"/>
  <c r="G214" i="2" a="1"/>
  <c r="G214" i="2" s="1"/>
  <c r="F214" i="2" a="1"/>
  <c r="F214" i="2" s="1"/>
  <c r="E214" i="2" a="1"/>
  <c r="E214" i="2" s="1"/>
  <c r="H214" i="2" s="1"/>
  <c r="G213" i="2" a="1"/>
  <c r="G213" i="2" s="1"/>
  <c r="F213" i="2"/>
  <c r="F213" i="2" a="1"/>
  <c r="E213" i="2" a="1"/>
  <c r="E213" i="2" s="1"/>
  <c r="H213" i="2" s="1"/>
  <c r="G212" i="2" a="1"/>
  <c r="G212" i="2" s="1"/>
  <c r="F212" i="2" a="1"/>
  <c r="F212" i="2" s="1"/>
  <c r="E212" i="2" a="1"/>
  <c r="E212" i="2" s="1"/>
  <c r="H212" i="2" s="1"/>
  <c r="G211" i="2"/>
  <c r="G211" i="2" a="1"/>
  <c r="F211" i="2"/>
  <c r="F211" i="2" a="1"/>
  <c r="E211" i="2" a="1"/>
  <c r="E211" i="2" s="1"/>
  <c r="H211" i="2" s="1"/>
  <c r="G210" i="2" a="1"/>
  <c r="G210" i="2" s="1"/>
  <c r="F210" i="2" a="1"/>
  <c r="F210" i="2" s="1"/>
  <c r="E210" i="2" a="1"/>
  <c r="E210" i="2" s="1"/>
  <c r="H210" i="2" s="1"/>
  <c r="G209" i="2"/>
  <c r="G209" i="2" a="1"/>
  <c r="F209" i="2"/>
  <c r="F209" i="2" a="1"/>
  <c r="E209" i="2" a="1"/>
  <c r="E209" i="2" s="1"/>
  <c r="H209" i="2" s="1"/>
  <c r="G208" i="2" a="1"/>
  <c r="G208" i="2" s="1"/>
  <c r="F208" i="2" a="1"/>
  <c r="F208" i="2" s="1"/>
  <c r="E208" i="2" a="1"/>
  <c r="E208" i="2" s="1"/>
  <c r="H208" i="2" s="1"/>
  <c r="G207" i="2"/>
  <c r="G207" i="2" a="1"/>
  <c r="F207" i="2" a="1"/>
  <c r="F207" i="2" s="1"/>
  <c r="E207" i="2" a="1"/>
  <c r="E207" i="2" s="1"/>
  <c r="H207" i="2" s="1"/>
  <c r="G206" i="2" a="1"/>
  <c r="G206" i="2" s="1"/>
  <c r="F206" i="2" a="1"/>
  <c r="F206" i="2" s="1"/>
  <c r="E206" i="2" a="1"/>
  <c r="E206" i="2" s="1"/>
  <c r="G205" i="2"/>
  <c r="G205" i="2" a="1"/>
  <c r="F205" i="2"/>
  <c r="F205" i="2" a="1"/>
  <c r="E205" i="2" a="1"/>
  <c r="E205" i="2" s="1"/>
  <c r="H205" i="2" s="1"/>
  <c r="G204" i="2" a="1"/>
  <c r="G204" i="2" s="1"/>
  <c r="F204" i="2" a="1"/>
  <c r="F204" i="2" s="1"/>
  <c r="E204" i="2" a="1"/>
  <c r="E204" i="2" s="1"/>
  <c r="G203" i="2"/>
  <c r="G203" i="2" a="1"/>
  <c r="F203" i="2" a="1"/>
  <c r="F203" i="2" s="1"/>
  <c r="E203" i="2" a="1"/>
  <c r="E203" i="2" s="1"/>
  <c r="H203" i="2" s="1"/>
  <c r="G202" i="2" a="1"/>
  <c r="G202" i="2" s="1"/>
  <c r="F202" i="2" a="1"/>
  <c r="F202" i="2" s="1"/>
  <c r="E202" i="2" a="1"/>
  <c r="E202" i="2" s="1"/>
  <c r="G201" i="2" a="1"/>
  <c r="G201" i="2" s="1"/>
  <c r="F201" i="2"/>
  <c r="F201" i="2" a="1"/>
  <c r="E201" i="2" a="1"/>
  <c r="E201" i="2" s="1"/>
  <c r="G200" i="2" a="1"/>
  <c r="G200" i="2" s="1"/>
  <c r="F200" i="2" a="1"/>
  <c r="F200" i="2" s="1"/>
  <c r="E200" i="2" a="1"/>
  <c r="E200" i="2" s="1"/>
  <c r="H200" i="2" s="1"/>
  <c r="G199" i="2"/>
  <c r="G199" i="2" a="1"/>
  <c r="F199" i="2" a="1"/>
  <c r="F199" i="2" s="1"/>
  <c r="E199" i="2" a="1"/>
  <c r="E199" i="2" s="1"/>
  <c r="H199" i="2" s="1"/>
  <c r="G198" i="2" a="1"/>
  <c r="G198" i="2" s="1"/>
  <c r="F198" i="2" a="1"/>
  <c r="F198" i="2" s="1"/>
  <c r="E198" i="2" a="1"/>
  <c r="E198" i="2" s="1"/>
  <c r="H198" i="2" s="1"/>
  <c r="G197" i="2"/>
  <c r="G197" i="2" a="1"/>
  <c r="F197" i="2" a="1"/>
  <c r="F197" i="2" s="1"/>
  <c r="E197" i="2" a="1"/>
  <c r="E197" i="2" s="1"/>
  <c r="H197" i="2" s="1"/>
  <c r="G196" i="2" a="1"/>
  <c r="G196" i="2" s="1"/>
  <c r="F196" i="2" a="1"/>
  <c r="F196" i="2" s="1"/>
  <c r="E196" i="2" a="1"/>
  <c r="E196" i="2" s="1"/>
  <c r="G195" i="2"/>
  <c r="G195" i="2" a="1"/>
  <c r="F195" i="2"/>
  <c r="F195" i="2" a="1"/>
  <c r="E195" i="2" a="1"/>
  <c r="E195" i="2" s="1"/>
  <c r="H195" i="2" s="1"/>
  <c r="G194" i="2" a="1"/>
  <c r="G194" i="2" s="1"/>
  <c r="F194" i="2" a="1"/>
  <c r="F194" i="2" s="1"/>
  <c r="E194" i="2" a="1"/>
  <c r="E194" i="2" s="1"/>
  <c r="G193" i="2"/>
  <c r="G193" i="2" a="1"/>
  <c r="F193" i="2" a="1"/>
  <c r="F193" i="2" s="1"/>
  <c r="E193" i="2" a="1"/>
  <c r="E193" i="2" s="1"/>
  <c r="H193" i="2" s="1"/>
  <c r="G192" i="2" a="1"/>
  <c r="G192" i="2" s="1"/>
  <c r="F192" i="2" a="1"/>
  <c r="F192" i="2" s="1"/>
  <c r="E192" i="2" a="1"/>
  <c r="E192" i="2" s="1"/>
  <c r="G191" i="2" a="1"/>
  <c r="G191" i="2" s="1"/>
  <c r="F191" i="2"/>
  <c r="F191" i="2" a="1"/>
  <c r="E191" i="2" a="1"/>
  <c r="E191" i="2" s="1"/>
  <c r="G190" i="2" a="1"/>
  <c r="G190" i="2" s="1"/>
  <c r="F190" i="2" a="1"/>
  <c r="F190" i="2" s="1"/>
  <c r="E190" i="2" a="1"/>
  <c r="E190" i="2" s="1"/>
  <c r="H190" i="2" s="1"/>
  <c r="G189" i="2"/>
  <c r="G189" i="2" a="1"/>
  <c r="F189" i="2" a="1"/>
  <c r="F189" i="2" s="1"/>
  <c r="E189" i="2" a="1"/>
  <c r="E189" i="2" s="1"/>
  <c r="H189" i="2" s="1"/>
  <c r="G188" i="2"/>
  <c r="G188" i="2" a="1"/>
  <c r="F188" i="2" a="1"/>
  <c r="F188" i="2" s="1"/>
  <c r="E188" i="2" a="1"/>
  <c r="E188" i="2" s="1"/>
  <c r="H188" i="2" s="1"/>
  <c r="G187" i="2" a="1"/>
  <c r="G187" i="2" s="1"/>
  <c r="F187" i="2" a="1"/>
  <c r="F187" i="2" s="1"/>
  <c r="E187" i="2" a="1"/>
  <c r="E187" i="2" s="1"/>
  <c r="H187" i="2" s="1"/>
  <c r="G186" i="2" a="1"/>
  <c r="G186" i="2" s="1"/>
  <c r="F186" i="2"/>
  <c r="F186" i="2" a="1"/>
  <c r="E186" i="2" a="1"/>
  <c r="E186" i="2" s="1"/>
  <c r="G185" i="2" a="1"/>
  <c r="G185" i="2" s="1"/>
  <c r="F185" i="2" a="1"/>
  <c r="F185" i="2" s="1"/>
  <c r="E185" i="2" a="1"/>
  <c r="E185" i="2" s="1"/>
  <c r="G184" i="2" a="1"/>
  <c r="G184" i="2" s="1"/>
  <c r="F184" i="2" a="1"/>
  <c r="F184" i="2" s="1"/>
  <c r="E184" i="2" a="1"/>
  <c r="E184" i="2" s="1"/>
  <c r="G183" i="2" a="1"/>
  <c r="G183" i="2" s="1"/>
  <c r="F183" i="2" a="1"/>
  <c r="F183" i="2" s="1"/>
  <c r="E183" i="2" a="1"/>
  <c r="E183" i="2" s="1"/>
  <c r="H183" i="2" s="1"/>
  <c r="G182" i="2" a="1"/>
  <c r="G182" i="2" s="1"/>
  <c r="F182" i="2" a="1"/>
  <c r="F182" i="2" s="1"/>
  <c r="E182" i="2" a="1"/>
  <c r="E182" i="2" s="1"/>
  <c r="H182" i="2" s="1"/>
  <c r="G181" i="2"/>
  <c r="G181" i="2" a="1"/>
  <c r="F181" i="2" a="1"/>
  <c r="F181" i="2" s="1"/>
  <c r="E181" i="2" a="1"/>
  <c r="E181" i="2" s="1"/>
  <c r="H181" i="2" s="1"/>
  <c r="G180" i="2" a="1"/>
  <c r="G180" i="2" s="1"/>
  <c r="F180" i="2" a="1"/>
  <c r="F180" i="2" s="1"/>
  <c r="E180" i="2" a="1"/>
  <c r="E180" i="2" s="1"/>
  <c r="G179" i="2"/>
  <c r="G179" i="2" a="1"/>
  <c r="F179" i="2"/>
  <c r="F179" i="2" a="1"/>
  <c r="E179" i="2" a="1"/>
  <c r="E179" i="2" s="1"/>
  <c r="H179" i="2" s="1"/>
  <c r="G178" i="2" a="1"/>
  <c r="G178" i="2" s="1"/>
  <c r="F178" i="2" a="1"/>
  <c r="F178" i="2" s="1"/>
  <c r="E178" i="2" a="1"/>
  <c r="E178" i="2" s="1"/>
  <c r="G177" i="2"/>
  <c r="G177" i="2" a="1"/>
  <c r="F177" i="2"/>
  <c r="F177" i="2" a="1"/>
  <c r="E177" i="2" a="1"/>
  <c r="E177" i="2" s="1"/>
  <c r="H177" i="2" s="1"/>
  <c r="G176" i="2" a="1"/>
  <c r="G176" i="2" s="1"/>
  <c r="F176" i="2" a="1"/>
  <c r="F176" i="2" s="1"/>
  <c r="E176" i="2" a="1"/>
  <c r="E176" i="2" s="1"/>
  <c r="G175" i="2"/>
  <c r="G175" i="2" a="1"/>
  <c r="F175" i="2"/>
  <c r="F175" i="2" a="1"/>
  <c r="E175" i="2" a="1"/>
  <c r="E175" i="2" s="1"/>
  <c r="H175" i="2" s="1"/>
  <c r="G174" i="2" a="1"/>
  <c r="G174" i="2" s="1"/>
  <c r="F174" i="2" a="1"/>
  <c r="F174" i="2" s="1"/>
  <c r="E174" i="2" a="1"/>
  <c r="E174" i="2" s="1"/>
  <c r="G173" i="2"/>
  <c r="G173" i="2" a="1"/>
  <c r="F173" i="2"/>
  <c r="F173" i="2" a="1"/>
  <c r="E173" i="2" a="1"/>
  <c r="E173" i="2" s="1"/>
  <c r="H173" i="2" s="1"/>
  <c r="G172" i="2" a="1"/>
  <c r="G172" i="2" s="1"/>
  <c r="F172" i="2" a="1"/>
  <c r="F172" i="2" s="1"/>
  <c r="E172" i="2" a="1"/>
  <c r="E172" i="2" s="1"/>
  <c r="G171" i="2"/>
  <c r="G171" i="2" a="1"/>
  <c r="F171" i="2"/>
  <c r="F171" i="2" a="1"/>
  <c r="E171" i="2" a="1"/>
  <c r="E171" i="2" s="1"/>
  <c r="H171" i="2" s="1"/>
  <c r="G170" i="2" a="1"/>
  <c r="G170" i="2" s="1"/>
  <c r="F170" i="2" a="1"/>
  <c r="F170" i="2" s="1"/>
  <c r="E170" i="2" a="1"/>
  <c r="E170" i="2" s="1"/>
  <c r="H170" i="2" s="1"/>
  <c r="G169" i="2"/>
  <c r="G169" i="2" a="1"/>
  <c r="F169" i="2"/>
  <c r="F169" i="2" a="1"/>
  <c r="E169" i="2" a="1"/>
  <c r="E169" i="2" s="1"/>
  <c r="H169" i="2" s="1"/>
  <c r="G168" i="2" a="1"/>
  <c r="G168" i="2" s="1"/>
  <c r="F168" i="2" a="1"/>
  <c r="F168" i="2" s="1"/>
  <c r="E168" i="2" a="1"/>
  <c r="E168" i="2" s="1"/>
  <c r="H168" i="2" s="1"/>
  <c r="G167" i="2"/>
  <c r="G167" i="2" a="1"/>
  <c r="F167" i="2"/>
  <c r="F167" i="2" a="1"/>
  <c r="E167" i="2" a="1"/>
  <c r="E167" i="2" s="1"/>
  <c r="H167" i="2" s="1"/>
  <c r="G166" i="2" a="1"/>
  <c r="G166" i="2" s="1"/>
  <c r="F166" i="2" a="1"/>
  <c r="F166" i="2" s="1"/>
  <c r="E166" i="2" a="1"/>
  <c r="E166" i="2" s="1"/>
  <c r="H166" i="2" s="1"/>
  <c r="G165" i="2"/>
  <c r="G165" i="2" a="1"/>
  <c r="F165" i="2"/>
  <c r="F165" i="2" a="1"/>
  <c r="E165" i="2" a="1"/>
  <c r="E165" i="2" s="1"/>
  <c r="H165" i="2" s="1"/>
  <c r="G164" i="2" a="1"/>
  <c r="G164" i="2" s="1"/>
  <c r="F164" i="2" a="1"/>
  <c r="F164" i="2" s="1"/>
  <c r="E164" i="2" a="1"/>
  <c r="E164" i="2" s="1"/>
  <c r="H164" i="2" s="1"/>
  <c r="G163" i="2"/>
  <c r="G163" i="2" a="1"/>
  <c r="F163" i="2"/>
  <c r="F163" i="2" a="1"/>
  <c r="E163" i="2" a="1"/>
  <c r="E163" i="2" s="1"/>
  <c r="H163" i="2" s="1"/>
  <c r="G162" i="2" a="1"/>
  <c r="G162" i="2" s="1"/>
  <c r="F162" i="2" a="1"/>
  <c r="F162" i="2" s="1"/>
  <c r="E162" i="2" a="1"/>
  <c r="E162" i="2" s="1"/>
  <c r="H162" i="2" s="1"/>
  <c r="G161" i="2"/>
  <c r="G161" i="2" a="1"/>
  <c r="F161" i="2"/>
  <c r="F161" i="2" a="1"/>
  <c r="E161" i="2" a="1"/>
  <c r="E161" i="2" s="1"/>
  <c r="H161" i="2" s="1"/>
  <c r="G160" i="2" a="1"/>
  <c r="G160" i="2" s="1"/>
  <c r="F160" i="2" a="1"/>
  <c r="F160" i="2" s="1"/>
  <c r="E160" i="2" a="1"/>
  <c r="E160" i="2" s="1"/>
  <c r="H160" i="2" s="1"/>
  <c r="G159" i="2"/>
  <c r="G159" i="2" a="1"/>
  <c r="F159" i="2"/>
  <c r="F159" i="2" a="1"/>
  <c r="E159" i="2" a="1"/>
  <c r="E159" i="2" s="1"/>
  <c r="H159" i="2" s="1"/>
  <c r="G158" i="2" a="1"/>
  <c r="G158" i="2" s="1"/>
  <c r="F158" i="2" a="1"/>
  <c r="F158" i="2" s="1"/>
  <c r="E158" i="2" a="1"/>
  <c r="E158" i="2" s="1"/>
  <c r="H158" i="2" s="1"/>
  <c r="G157" i="2"/>
  <c r="G157" i="2" a="1"/>
  <c r="F157" i="2"/>
  <c r="F157" i="2" a="1"/>
  <c r="E157" i="2" a="1"/>
  <c r="E157" i="2" s="1"/>
  <c r="H157" i="2" s="1"/>
  <c r="G156" i="2" a="1"/>
  <c r="G156" i="2" s="1"/>
  <c r="F156" i="2" a="1"/>
  <c r="F156" i="2" s="1"/>
  <c r="E156" i="2" a="1"/>
  <c r="E156" i="2" s="1"/>
  <c r="H156" i="2" s="1"/>
  <c r="G155" i="2"/>
  <c r="G155" i="2" a="1"/>
  <c r="F155" i="2" a="1"/>
  <c r="F155" i="2" s="1"/>
  <c r="E155" i="2" a="1"/>
  <c r="E155" i="2" s="1"/>
  <c r="H155" i="2" s="1"/>
  <c r="G154" i="2" a="1"/>
  <c r="G154" i="2" s="1"/>
  <c r="F154" i="2" a="1"/>
  <c r="F154" i="2" s="1"/>
  <c r="E154" i="2" a="1"/>
  <c r="E154" i="2" s="1"/>
  <c r="G153" i="2" a="1"/>
  <c r="G153" i="2" s="1"/>
  <c r="F153" i="2"/>
  <c r="F153" i="2" a="1"/>
  <c r="E153" i="2" a="1"/>
  <c r="E153" i="2" s="1"/>
  <c r="G152" i="2" a="1"/>
  <c r="G152" i="2" s="1"/>
  <c r="F152" i="2" a="1"/>
  <c r="F152" i="2" s="1"/>
  <c r="E152" i="2" a="1"/>
  <c r="E152" i="2" s="1"/>
  <c r="G151" i="2"/>
  <c r="G151" i="2" a="1"/>
  <c r="F151" i="2" a="1"/>
  <c r="F151" i="2" s="1"/>
  <c r="E151" i="2" a="1"/>
  <c r="E151" i="2" s="1"/>
  <c r="G150" i="2" a="1"/>
  <c r="G150" i="2" s="1"/>
  <c r="F150" i="2" a="1"/>
  <c r="F150" i="2" s="1"/>
  <c r="E150" i="2" a="1"/>
  <c r="E150" i="2" s="1"/>
  <c r="H150" i="2" s="1"/>
  <c r="G149" i="2" a="1"/>
  <c r="G149" i="2" s="1"/>
  <c r="F149" i="2"/>
  <c r="F149" i="2" a="1"/>
  <c r="E149" i="2" a="1"/>
  <c r="E149" i="2" s="1"/>
  <c r="H149" i="2" s="1"/>
  <c r="G148" i="2" a="1"/>
  <c r="G148" i="2" s="1"/>
  <c r="F148" i="2" a="1"/>
  <c r="F148" i="2" s="1"/>
  <c r="E148" i="2" a="1"/>
  <c r="E148" i="2" s="1"/>
  <c r="H148" i="2" s="1"/>
  <c r="G147" i="2" a="1"/>
  <c r="G147" i="2" s="1"/>
  <c r="F147" i="2" a="1"/>
  <c r="F147" i="2" s="1"/>
  <c r="E147" i="2" a="1"/>
  <c r="E147" i="2" s="1"/>
  <c r="G146" i="2" a="1"/>
  <c r="G146" i="2" s="1"/>
  <c r="F146" i="2" a="1"/>
  <c r="F146" i="2" s="1"/>
  <c r="E146" i="2" a="1"/>
  <c r="E146" i="2" s="1"/>
  <c r="G145" i="2"/>
  <c r="G145" i="2" a="1"/>
  <c r="F145" i="2" a="1"/>
  <c r="F145" i="2" s="1"/>
  <c r="E145" i="2" a="1"/>
  <c r="E145" i="2" s="1"/>
  <c r="G144" i="2" a="1"/>
  <c r="G144" i="2" s="1"/>
  <c r="F144" i="2" a="1"/>
  <c r="F144" i="2" s="1"/>
  <c r="E144" i="2" a="1"/>
  <c r="E144" i="2" s="1"/>
  <c r="H144" i="2" s="1"/>
  <c r="G143" i="2"/>
  <c r="G143" i="2" a="1"/>
  <c r="F143" i="2" a="1"/>
  <c r="F143" i="2" s="1"/>
  <c r="E143" i="2" a="1"/>
  <c r="E143" i="2" s="1"/>
  <c r="H143" i="2" s="1"/>
  <c r="G142" i="2" a="1"/>
  <c r="G142" i="2" s="1"/>
  <c r="F142" i="2" a="1"/>
  <c r="F142" i="2" s="1"/>
  <c r="E142" i="2" a="1"/>
  <c r="E142" i="2" s="1"/>
  <c r="H142" i="2" s="1"/>
  <c r="G141" i="2" a="1"/>
  <c r="G141" i="2" s="1"/>
  <c r="F141" i="2"/>
  <c r="F141" i="2" a="1"/>
  <c r="E141" i="2" a="1"/>
  <c r="E141" i="2" s="1"/>
  <c r="G140" i="2" a="1"/>
  <c r="G140" i="2" s="1"/>
  <c r="F140" i="2" a="1"/>
  <c r="F140" i="2" s="1"/>
  <c r="E140" i="2" a="1"/>
  <c r="E140" i="2" s="1"/>
  <c r="G139" i="2" a="1"/>
  <c r="G139" i="2" s="1"/>
  <c r="F139" i="2" a="1"/>
  <c r="F139" i="2" s="1"/>
  <c r="E139" i="2" a="1"/>
  <c r="E139" i="2" s="1"/>
  <c r="G138" i="2" a="1"/>
  <c r="G138" i="2" s="1"/>
  <c r="F138" i="2" a="1"/>
  <c r="F138" i="2" s="1"/>
  <c r="E138" i="2" a="1"/>
  <c r="E138" i="2" s="1"/>
  <c r="H138" i="2" s="1"/>
  <c r="G137" i="2"/>
  <c r="G137" i="2" a="1"/>
  <c r="F137" i="2"/>
  <c r="F137" i="2" a="1"/>
  <c r="E137" i="2" a="1"/>
  <c r="E137" i="2" s="1"/>
  <c r="H137" i="2" s="1"/>
  <c r="G136" i="2" a="1"/>
  <c r="G136" i="2" s="1"/>
  <c r="F136" i="2" a="1"/>
  <c r="F136" i="2" s="1"/>
  <c r="E136" i="2" a="1"/>
  <c r="E136" i="2" s="1"/>
  <c r="H136" i="2" s="1"/>
  <c r="G135" i="2"/>
  <c r="G135" i="2" a="1"/>
  <c r="F135" i="2"/>
  <c r="F135" i="2" a="1"/>
  <c r="E135" i="2" a="1"/>
  <c r="E135" i="2" s="1"/>
  <c r="H135" i="2" s="1"/>
  <c r="G134" i="2" a="1"/>
  <c r="G134" i="2" s="1"/>
  <c r="F134" i="2" a="1"/>
  <c r="F134" i="2" s="1"/>
  <c r="E134" i="2" a="1"/>
  <c r="E134" i="2" s="1"/>
  <c r="H134" i="2" s="1"/>
  <c r="G133" i="2"/>
  <c r="G133" i="2" a="1"/>
  <c r="F133" i="2" a="1"/>
  <c r="F133" i="2" s="1"/>
  <c r="E133" i="2" a="1"/>
  <c r="E133" i="2" s="1"/>
  <c r="H133" i="2" s="1"/>
  <c r="G132" i="2" a="1"/>
  <c r="G132" i="2" s="1"/>
  <c r="F132" i="2" a="1"/>
  <c r="F132" i="2" s="1"/>
  <c r="E132" i="2" a="1"/>
  <c r="E132" i="2" s="1"/>
  <c r="H132" i="2" s="1"/>
  <c r="G131" i="2"/>
  <c r="G131" i="2" a="1"/>
  <c r="F131" i="2" a="1"/>
  <c r="F131" i="2" s="1"/>
  <c r="E131" i="2" a="1"/>
  <c r="E131" i="2" s="1"/>
  <c r="H131" i="2" s="1"/>
  <c r="G130" i="2" a="1"/>
  <c r="G130" i="2" s="1"/>
  <c r="F130" i="2" a="1"/>
  <c r="F130" i="2" s="1"/>
  <c r="E130" i="2" a="1"/>
  <c r="E130" i="2" s="1"/>
  <c r="G129" i="2" a="1"/>
  <c r="G129" i="2" s="1"/>
  <c r="F129" i="2" a="1"/>
  <c r="F129" i="2" s="1"/>
  <c r="E129" i="2" a="1"/>
  <c r="E129" i="2" s="1"/>
  <c r="G128" i="2"/>
  <c r="G128" i="2" a="1"/>
  <c r="F128" i="2" a="1"/>
  <c r="F128" i="2" s="1"/>
  <c r="E128" i="2"/>
  <c r="E128" i="2" a="1"/>
  <c r="G127" i="2" a="1"/>
  <c r="G127" i="2" s="1"/>
  <c r="F127" i="2" a="1"/>
  <c r="F127" i="2" s="1"/>
  <c r="E127" i="2" a="1"/>
  <c r="E127" i="2" s="1"/>
  <c r="G126" i="2" a="1"/>
  <c r="G126" i="2" s="1"/>
  <c r="F126" i="2"/>
  <c r="F126" i="2" a="1"/>
  <c r="E126" i="2" a="1"/>
  <c r="E126" i="2" s="1"/>
  <c r="H126" i="2" s="1"/>
  <c r="G125" i="2" a="1"/>
  <c r="G125" i="2" s="1"/>
  <c r="F125" i="2" a="1"/>
  <c r="F125" i="2" s="1"/>
  <c r="E125" i="2" a="1"/>
  <c r="E125" i="2" s="1"/>
  <c r="H125" i="2" s="1"/>
  <c r="G124" i="2"/>
  <c r="G124" i="2" a="1"/>
  <c r="F124" i="2" a="1"/>
  <c r="F124" i="2" s="1"/>
  <c r="E124" i="2"/>
  <c r="H124" i="2" s="1"/>
  <c r="E124" i="2" a="1"/>
  <c r="G123" i="2" a="1"/>
  <c r="G123" i="2" s="1"/>
  <c r="F123" i="2" a="1"/>
  <c r="F123" i="2" s="1"/>
  <c r="E123" i="2" a="1"/>
  <c r="E123" i="2" s="1"/>
  <c r="H123" i="2" s="1"/>
  <c r="G122" i="2" a="1"/>
  <c r="G122" i="2" s="1"/>
  <c r="F122" i="2"/>
  <c r="F122" i="2" a="1"/>
  <c r="E122" i="2" a="1"/>
  <c r="E122" i="2" s="1"/>
  <c r="H122" i="2" s="1"/>
  <c r="G121" i="2" a="1"/>
  <c r="G121" i="2" s="1"/>
  <c r="F121" i="2" a="1"/>
  <c r="F121" i="2" s="1"/>
  <c r="E121" i="2" a="1"/>
  <c r="E121" i="2" s="1"/>
  <c r="H121" i="2" s="1"/>
  <c r="G120" i="2"/>
  <c r="G120" i="2" a="1"/>
  <c r="F120" i="2" a="1"/>
  <c r="F120" i="2" s="1"/>
  <c r="E120" i="2"/>
  <c r="H120" i="2" s="1"/>
  <c r="E120" i="2" a="1"/>
  <c r="G119" i="2" a="1"/>
  <c r="G119" i="2" s="1"/>
  <c r="F119" i="2" a="1"/>
  <c r="F119" i="2" s="1"/>
  <c r="E119" i="2" a="1"/>
  <c r="E119" i="2" s="1"/>
  <c r="H119" i="2" s="1"/>
  <c r="G118" i="2" a="1"/>
  <c r="G118" i="2" s="1"/>
  <c r="F118" i="2"/>
  <c r="F118" i="2" a="1"/>
  <c r="E118" i="2" a="1"/>
  <c r="E118" i="2" s="1"/>
  <c r="H118" i="2" s="1"/>
  <c r="G117" i="2" a="1"/>
  <c r="G117" i="2" s="1"/>
  <c r="F117" i="2" a="1"/>
  <c r="F117" i="2" s="1"/>
  <c r="E117" i="2" a="1"/>
  <c r="E117" i="2" s="1"/>
  <c r="G116" i="2"/>
  <c r="G116" i="2" a="1"/>
  <c r="F116" i="2"/>
  <c r="F116" i="2" a="1"/>
  <c r="E116" i="2"/>
  <c r="H116" i="2" s="1"/>
  <c r="E116" i="2" a="1"/>
  <c r="G115" i="2" a="1"/>
  <c r="G115" i="2" s="1"/>
  <c r="F115" i="2" a="1"/>
  <c r="F115" i="2" s="1"/>
  <c r="E115" i="2" a="1"/>
  <c r="E115" i="2" s="1"/>
  <c r="H115" i="2" s="1"/>
  <c r="G114" i="2"/>
  <c r="G114" i="2" a="1"/>
  <c r="F114" i="2"/>
  <c r="F114" i="2" a="1"/>
  <c r="E114" i="2" a="1"/>
  <c r="E114" i="2" s="1"/>
  <c r="H114" i="2" s="1"/>
  <c r="G113" i="2" a="1"/>
  <c r="G113" i="2" s="1"/>
  <c r="F113" i="2" a="1"/>
  <c r="F113" i="2" s="1"/>
  <c r="E113" i="2" a="1"/>
  <c r="E113" i="2" s="1"/>
  <c r="H113" i="2" s="1"/>
  <c r="G112" i="2"/>
  <c r="G112" i="2" a="1"/>
  <c r="F112" i="2"/>
  <c r="F112" i="2" a="1"/>
  <c r="E112" i="2"/>
  <c r="H112" i="2" s="1"/>
  <c r="E112" i="2" a="1"/>
  <c r="G111" i="2" a="1"/>
  <c r="G111" i="2" s="1"/>
  <c r="F111" i="2" a="1"/>
  <c r="F111" i="2" s="1"/>
  <c r="E111" i="2" a="1"/>
  <c r="E111" i="2" s="1"/>
  <c r="H111" i="2" s="1"/>
  <c r="G110" i="2"/>
  <c r="G110" i="2" a="1"/>
  <c r="F110" i="2"/>
  <c r="F110" i="2" a="1"/>
  <c r="E110" i="2" a="1"/>
  <c r="E110" i="2" s="1"/>
  <c r="H110" i="2" s="1"/>
  <c r="G109" i="2" a="1"/>
  <c r="G109" i="2" s="1"/>
  <c r="F109" i="2" a="1"/>
  <c r="F109" i="2" s="1"/>
  <c r="E109" i="2" a="1"/>
  <c r="E109" i="2" s="1"/>
  <c r="H109" i="2" s="1"/>
  <c r="G108" i="2"/>
  <c r="G108" i="2" a="1"/>
  <c r="F108" i="2"/>
  <c r="F108" i="2" a="1"/>
  <c r="E108" i="2"/>
  <c r="H108" i="2" s="1"/>
  <c r="E108" i="2" a="1"/>
  <c r="G107" i="2" a="1"/>
  <c r="G107" i="2" s="1"/>
  <c r="F107" i="2" a="1"/>
  <c r="F107" i="2" s="1"/>
  <c r="E107" i="2" a="1"/>
  <c r="E107" i="2" s="1"/>
  <c r="G106" i="2"/>
  <c r="G106" i="2" a="1"/>
  <c r="F106" i="2"/>
  <c r="F106" i="2" a="1"/>
  <c r="E106" i="2" a="1"/>
  <c r="E106" i="2" s="1"/>
  <c r="H106" i="2" s="1"/>
  <c r="G105" i="2" a="1"/>
  <c r="G105" i="2" s="1"/>
  <c r="F105" i="2" a="1"/>
  <c r="F105" i="2" s="1"/>
  <c r="E105" i="2" a="1"/>
  <c r="E105" i="2" s="1"/>
  <c r="G104" i="2"/>
  <c r="G104" i="2" a="1"/>
  <c r="F104" i="2"/>
  <c r="F104" i="2" a="1"/>
  <c r="E104" i="2"/>
  <c r="H104" i="2" s="1"/>
  <c r="E104" i="2" a="1"/>
  <c r="G103" i="2" a="1"/>
  <c r="G103" i="2" s="1"/>
  <c r="F103" i="2" a="1"/>
  <c r="F103" i="2" s="1"/>
  <c r="E103" i="2" a="1"/>
  <c r="E103" i="2" s="1"/>
  <c r="G102" i="2"/>
  <c r="G102" i="2" a="1"/>
  <c r="F102" i="2"/>
  <c r="F102" i="2" a="1"/>
  <c r="E102" i="2" a="1"/>
  <c r="E102" i="2" s="1"/>
  <c r="H102" i="2" s="1"/>
  <c r="G101" i="2" a="1"/>
  <c r="G101" i="2" s="1"/>
  <c r="F101" i="2" a="1"/>
  <c r="F101" i="2" s="1"/>
  <c r="E101" i="2" a="1"/>
  <c r="E101" i="2" s="1"/>
  <c r="G100" i="2"/>
  <c r="G100" i="2" a="1"/>
  <c r="F100" i="2"/>
  <c r="F100" i="2" a="1"/>
  <c r="E100" i="2" a="1"/>
  <c r="E100" i="2" s="1"/>
  <c r="H100" i="2" s="1"/>
  <c r="G99" i="2" a="1"/>
  <c r="G99" i="2" s="1"/>
  <c r="F99" i="2" a="1"/>
  <c r="F99" i="2" s="1"/>
  <c r="E99" i="2" a="1"/>
  <c r="E99" i="2" s="1"/>
  <c r="G98" i="2"/>
  <c r="G98" i="2" a="1"/>
  <c r="F98" i="2"/>
  <c r="F98" i="2" a="1"/>
  <c r="E98" i="2" a="1"/>
  <c r="E98" i="2" s="1"/>
  <c r="H98" i="2" s="1"/>
  <c r="G97" i="2" a="1"/>
  <c r="G97" i="2" s="1"/>
  <c r="F97" i="2" a="1"/>
  <c r="F97" i="2" s="1"/>
  <c r="E97" i="2" a="1"/>
  <c r="E97" i="2" s="1"/>
  <c r="G96" i="2"/>
  <c r="G96" i="2" a="1"/>
  <c r="F96" i="2"/>
  <c r="F96" i="2" a="1"/>
  <c r="E96" i="2" a="1"/>
  <c r="E96" i="2" s="1"/>
  <c r="H96" i="2" s="1"/>
  <c r="G95" i="2" a="1"/>
  <c r="G95" i="2" s="1"/>
  <c r="F95" i="2" a="1"/>
  <c r="F95" i="2" s="1"/>
  <c r="E95" i="2" a="1"/>
  <c r="E95" i="2" s="1"/>
  <c r="G94" i="2"/>
  <c r="G94" i="2" a="1"/>
  <c r="F94" i="2"/>
  <c r="F94" i="2" a="1"/>
  <c r="E94" i="2" a="1"/>
  <c r="E94" i="2" s="1"/>
  <c r="H94" i="2" s="1"/>
  <c r="G93" i="2" a="1"/>
  <c r="G93" i="2" s="1"/>
  <c r="F93" i="2" a="1"/>
  <c r="F93" i="2" s="1"/>
  <c r="E93" i="2" a="1"/>
  <c r="E93" i="2" s="1"/>
  <c r="G92" i="2"/>
  <c r="G92" i="2" a="1"/>
  <c r="F92" i="2"/>
  <c r="F92" i="2" a="1"/>
  <c r="E92" i="2" a="1"/>
  <c r="E92" i="2" s="1"/>
  <c r="H92" i="2" s="1"/>
  <c r="G91" i="2" a="1"/>
  <c r="G91" i="2" s="1"/>
  <c r="F91" i="2" a="1"/>
  <c r="F91" i="2" s="1"/>
  <c r="E91" i="2" a="1"/>
  <c r="E91" i="2" s="1"/>
  <c r="G90" i="2"/>
  <c r="G90" i="2" a="1"/>
  <c r="F90" i="2" a="1"/>
  <c r="F90" i="2" s="1"/>
  <c r="E90" i="2" a="1"/>
  <c r="E90" i="2" s="1"/>
  <c r="H90" i="2" s="1"/>
  <c r="G89" i="2" a="1"/>
  <c r="G89" i="2" s="1"/>
  <c r="F89" i="2" a="1"/>
  <c r="F89" i="2" s="1"/>
  <c r="E89" i="2" a="1"/>
  <c r="E89" i="2" s="1"/>
  <c r="G88" i="2" a="1"/>
  <c r="G88" i="2" s="1"/>
  <c r="F88" i="2"/>
  <c r="F88" i="2" a="1"/>
  <c r="E88" i="2" a="1"/>
  <c r="E88" i="2" s="1"/>
  <c r="G87" i="2" a="1"/>
  <c r="G87" i="2" s="1"/>
  <c r="F87" i="2" a="1"/>
  <c r="F87" i="2" s="1"/>
  <c r="E87" i="2" a="1"/>
  <c r="E87" i="2" s="1"/>
  <c r="G86" i="2"/>
  <c r="G86" i="2" a="1"/>
  <c r="F86" i="2" a="1"/>
  <c r="F86" i="2" s="1"/>
  <c r="E86" i="2" a="1"/>
  <c r="E86" i="2" s="1"/>
  <c r="G85" i="2" a="1"/>
  <c r="G85" i="2" s="1"/>
  <c r="F85" i="2" a="1"/>
  <c r="F85" i="2" s="1"/>
  <c r="E85" i="2" a="1"/>
  <c r="E85" i="2" s="1"/>
  <c r="H85" i="2" s="1"/>
  <c r="G84" i="2"/>
  <c r="G84" i="2" a="1"/>
  <c r="F84" i="2" a="1"/>
  <c r="F84" i="2" s="1"/>
  <c r="E84" i="2" a="1"/>
  <c r="E84" i="2" s="1"/>
  <c r="H84" i="2" s="1"/>
  <c r="G83" i="2"/>
  <c r="G83" i="2" a="1"/>
  <c r="F83" i="2"/>
  <c r="F83" i="2" a="1"/>
  <c r="E83" i="2" a="1"/>
  <c r="E83" i="2" s="1"/>
  <c r="H83" i="2" s="1"/>
  <c r="G82" i="2" a="1"/>
  <c r="G82" i="2" s="1"/>
  <c r="F82" i="2"/>
  <c r="F82" i="2" a="1"/>
  <c r="E82" i="2" a="1"/>
  <c r="E82" i="2" s="1"/>
  <c r="H82" i="2" s="1"/>
  <c r="G81" i="2" a="1"/>
  <c r="G81" i="2" s="1"/>
  <c r="F81" i="2"/>
  <c r="F81" i="2" a="1"/>
  <c r="E81" i="2" a="1"/>
  <c r="E81" i="2" s="1"/>
  <c r="H81" i="2" s="1"/>
  <c r="G80" i="2" a="1"/>
  <c r="G80" i="2" s="1"/>
  <c r="F80" i="2" a="1"/>
  <c r="F80" i="2" s="1"/>
  <c r="E80" i="2" a="1"/>
  <c r="E80" i="2" s="1"/>
  <c r="H80" i="2" s="1"/>
  <c r="G79" i="2"/>
  <c r="G79" i="2" a="1"/>
  <c r="F79" i="2"/>
  <c r="F79" i="2" a="1"/>
  <c r="E79" i="2" a="1"/>
  <c r="E79" i="2" s="1"/>
  <c r="H79" i="2" s="1"/>
  <c r="G78" i="2" a="1"/>
  <c r="G78" i="2" s="1"/>
  <c r="F78" i="2" a="1"/>
  <c r="F78" i="2" s="1"/>
  <c r="E78" i="2" a="1"/>
  <c r="E78" i="2" s="1"/>
  <c r="H78" i="2" s="1"/>
  <c r="G77" i="2"/>
  <c r="G77" i="2" a="1"/>
  <c r="F77" i="2"/>
  <c r="F77" i="2" a="1"/>
  <c r="E77" i="2" a="1"/>
  <c r="E77" i="2" s="1"/>
  <c r="H77" i="2" s="1"/>
  <c r="G76" i="2" a="1"/>
  <c r="G76" i="2" s="1"/>
  <c r="F76" i="2" a="1"/>
  <c r="F76" i="2" s="1"/>
  <c r="E76" i="2" a="1"/>
  <c r="E76" i="2" s="1"/>
  <c r="H76" i="2" s="1"/>
  <c r="G75" i="2"/>
  <c r="G75" i="2" a="1"/>
  <c r="F75" i="2"/>
  <c r="F75" i="2" a="1"/>
  <c r="E75" i="2" a="1"/>
  <c r="E75" i="2" s="1"/>
  <c r="H75" i="2" s="1"/>
  <c r="G74" i="2" a="1"/>
  <c r="G74" i="2" s="1"/>
  <c r="F74" i="2" a="1"/>
  <c r="F74" i="2" s="1"/>
  <c r="E74" i="2" a="1"/>
  <c r="E74" i="2" s="1"/>
  <c r="H74" i="2" s="1"/>
  <c r="G73" i="2"/>
  <c r="G73" i="2" a="1"/>
  <c r="F73" i="2"/>
  <c r="F73" i="2" a="1"/>
  <c r="E73" i="2" a="1"/>
  <c r="E73" i="2" s="1"/>
  <c r="H73" i="2" s="1"/>
  <c r="G72" i="2" a="1"/>
  <c r="G72" i="2" s="1"/>
  <c r="F72" i="2" a="1"/>
  <c r="F72" i="2" s="1"/>
  <c r="E72" i="2" a="1"/>
  <c r="E72" i="2" s="1"/>
  <c r="H72" i="2" s="1"/>
  <c r="G71" i="2"/>
  <c r="G71" i="2" a="1"/>
  <c r="F71" i="2"/>
  <c r="F71" i="2" a="1"/>
  <c r="E71" i="2" a="1"/>
  <c r="E71" i="2" s="1"/>
  <c r="H71" i="2" s="1"/>
  <c r="G70" i="2" a="1"/>
  <c r="G70" i="2" s="1"/>
  <c r="F70" i="2" a="1"/>
  <c r="F70" i="2" s="1"/>
  <c r="E70" i="2" a="1"/>
  <c r="E70" i="2" s="1"/>
  <c r="H70" i="2" s="1"/>
  <c r="G69" i="2"/>
  <c r="G69" i="2" a="1"/>
  <c r="F69" i="2"/>
  <c r="F69" i="2" a="1"/>
  <c r="E69" i="2" a="1"/>
  <c r="E69" i="2" s="1"/>
  <c r="H69" i="2" s="1"/>
  <c r="G68" i="2" a="1"/>
  <c r="G68" i="2" s="1"/>
  <c r="F68" i="2" a="1"/>
  <c r="F68" i="2" s="1"/>
  <c r="E68" i="2" a="1"/>
  <c r="E68" i="2" s="1"/>
  <c r="H68" i="2" s="1"/>
  <c r="G67" i="2"/>
  <c r="G67" i="2" a="1"/>
  <c r="F67" i="2"/>
  <c r="F67" i="2" a="1"/>
  <c r="E67" i="2" a="1"/>
  <c r="E67" i="2" s="1"/>
  <c r="H67" i="2" s="1"/>
  <c r="G66" i="2" a="1"/>
  <c r="G66" i="2" s="1"/>
  <c r="F66" i="2" a="1"/>
  <c r="F66" i="2" s="1"/>
  <c r="E66" i="2" a="1"/>
  <c r="E66" i="2" s="1"/>
  <c r="H66" i="2" s="1"/>
  <c r="G65" i="2"/>
  <c r="G65" i="2" a="1"/>
  <c r="F65" i="2" a="1"/>
  <c r="F65" i="2" s="1"/>
  <c r="E65" i="2" a="1"/>
  <c r="E65" i="2" s="1"/>
  <c r="H65" i="2" s="1"/>
  <c r="G64" i="2" a="1"/>
  <c r="G64" i="2" s="1"/>
  <c r="F64" i="2" a="1"/>
  <c r="F64" i="2" s="1"/>
  <c r="E64" i="2" a="1"/>
  <c r="E64" i="2" s="1"/>
  <c r="G63" i="2"/>
  <c r="G63" i="2" a="1"/>
  <c r="F63" i="2"/>
  <c r="F63" i="2" a="1"/>
  <c r="E63" i="2" a="1"/>
  <c r="E63" i="2" s="1"/>
  <c r="H63" i="2" s="1"/>
  <c r="G62" i="2" a="1"/>
  <c r="G62" i="2" s="1"/>
  <c r="F62" i="2" a="1"/>
  <c r="F62" i="2" s="1"/>
  <c r="E62" i="2" a="1"/>
  <c r="E62" i="2" s="1"/>
  <c r="G61" i="2"/>
  <c r="G61" i="2" a="1"/>
  <c r="F61" i="2" a="1"/>
  <c r="F61" i="2" s="1"/>
  <c r="E61" i="2" a="1"/>
  <c r="E61" i="2" s="1"/>
  <c r="H61" i="2" s="1"/>
  <c r="G60" i="2" a="1"/>
  <c r="G60" i="2" s="1"/>
  <c r="F60" i="2" a="1"/>
  <c r="F60" i="2" s="1"/>
  <c r="E60" i="2" a="1"/>
  <c r="E60" i="2" s="1"/>
  <c r="G59" i="2" a="1"/>
  <c r="G59" i="2" s="1"/>
  <c r="F59" i="2"/>
  <c r="F59" i="2" a="1"/>
  <c r="E59" i="2" a="1"/>
  <c r="E59" i="2" s="1"/>
  <c r="G58" i="2" a="1"/>
  <c r="G58" i="2" s="1"/>
  <c r="F58" i="2" a="1"/>
  <c r="F58" i="2" s="1"/>
  <c r="E58" i="2" a="1"/>
  <c r="E58" i="2" s="1"/>
  <c r="G57" i="2"/>
  <c r="G57" i="2" a="1"/>
  <c r="F57" i="2"/>
  <c r="F57" i="2" a="1"/>
  <c r="E57" i="2" a="1"/>
  <c r="E57" i="2" s="1"/>
  <c r="H57" i="2" s="1"/>
  <c r="G56" i="2" a="1"/>
  <c r="G56" i="2" s="1"/>
  <c r="F56" i="2" a="1"/>
  <c r="F56" i="2" s="1"/>
  <c r="E56" i="2" a="1"/>
  <c r="E56" i="2" s="1"/>
  <c r="G55" i="2"/>
  <c r="G55" i="2" a="1"/>
  <c r="F55" i="2"/>
  <c r="F55" i="2" a="1"/>
  <c r="E55" i="2" a="1"/>
  <c r="E55" i="2" s="1"/>
  <c r="H55" i="2" s="1"/>
  <c r="G54" i="2" a="1"/>
  <c r="G54" i="2" s="1"/>
  <c r="F54" i="2" a="1"/>
  <c r="F54" i="2" s="1"/>
  <c r="E54" i="2" a="1"/>
  <c r="E54" i="2" s="1"/>
  <c r="H54" i="2" s="1"/>
  <c r="G53" i="2"/>
  <c r="G53" i="2" a="1"/>
  <c r="F53" i="2"/>
  <c r="F53" i="2" a="1"/>
  <c r="E53" i="2" a="1"/>
  <c r="E53" i="2" s="1"/>
  <c r="H53" i="2" s="1"/>
  <c r="G52" i="2" a="1"/>
  <c r="G52" i="2" s="1"/>
  <c r="F52" i="2" a="1"/>
  <c r="F52" i="2" s="1"/>
  <c r="E52" i="2" a="1"/>
  <c r="E52" i="2" s="1"/>
  <c r="H52" i="2" s="1"/>
  <c r="G51" i="2" a="1"/>
  <c r="G51" i="2" s="1"/>
  <c r="F51" i="2"/>
  <c r="F51" i="2" a="1"/>
  <c r="E51" i="2" a="1"/>
  <c r="E51" i="2" s="1"/>
  <c r="H51" i="2" s="1"/>
  <c r="G50" i="2" a="1"/>
  <c r="G50" i="2" s="1"/>
  <c r="F50" i="2" a="1"/>
  <c r="F50" i="2" s="1"/>
  <c r="E50" i="2" a="1"/>
  <c r="E50" i="2" s="1"/>
  <c r="H50" i="2" s="1"/>
  <c r="G49" i="2"/>
  <c r="G49" i="2" a="1"/>
  <c r="F49" i="2"/>
  <c r="F49" i="2" a="1"/>
  <c r="E49" i="2" a="1"/>
  <c r="E49" i="2" s="1"/>
  <c r="H49" i="2" s="1"/>
  <c r="G48" i="2" a="1"/>
  <c r="G48" i="2" s="1"/>
  <c r="F48" i="2" a="1"/>
  <c r="F48" i="2" s="1"/>
  <c r="E48" i="2" a="1"/>
  <c r="E48" i="2" s="1"/>
  <c r="H48" i="2" s="1"/>
  <c r="G47" i="2"/>
  <c r="G47" i="2" a="1"/>
  <c r="F47" i="2" a="1"/>
  <c r="F47" i="2" s="1"/>
  <c r="E47" i="2" a="1"/>
  <c r="E47" i="2" s="1"/>
  <c r="H47" i="2" s="1"/>
  <c r="G46" i="2" a="1"/>
  <c r="G46" i="2" s="1"/>
  <c r="F46" i="2" a="1"/>
  <c r="F46" i="2" s="1"/>
  <c r="E46" i="2" a="1"/>
  <c r="E46" i="2" s="1"/>
  <c r="G45" i="2"/>
  <c r="G45" i="2" a="1"/>
  <c r="F45" i="2" a="1"/>
  <c r="F45" i="2" s="1"/>
  <c r="E45" i="2" a="1"/>
  <c r="E45" i="2" s="1"/>
  <c r="H45" i="2" s="1"/>
  <c r="G44" i="2" a="1"/>
  <c r="G44" i="2" s="1"/>
  <c r="F44" i="2" a="1"/>
  <c r="F44" i="2" s="1"/>
  <c r="E44" i="2" a="1"/>
  <c r="E44" i="2" s="1"/>
  <c r="G43" i="2" a="1"/>
  <c r="G43" i="2" s="1"/>
  <c r="F43" i="2"/>
  <c r="F43" i="2" a="1"/>
  <c r="E43" i="2" a="1"/>
  <c r="E43" i="2" s="1"/>
  <c r="G42" i="2" a="1"/>
  <c r="G42" i="2" s="1"/>
  <c r="F42" i="2" a="1"/>
  <c r="F42" i="2" s="1"/>
  <c r="E42" i="2" a="1"/>
  <c r="E42" i="2" s="1"/>
  <c r="H42" i="2" s="1"/>
  <c r="G41" i="2"/>
  <c r="G41" i="2" a="1"/>
  <c r="F41" i="2" a="1"/>
  <c r="F41" i="2" s="1"/>
  <c r="E41" i="2" a="1"/>
  <c r="E41" i="2" s="1"/>
  <c r="H41" i="2" s="1"/>
  <c r="G40" i="2" a="1"/>
  <c r="G40" i="2" s="1"/>
  <c r="F40" i="2" a="1"/>
  <c r="F40" i="2" s="1"/>
  <c r="E40" i="2" a="1"/>
  <c r="E40" i="2" s="1"/>
  <c r="H40" i="2" s="1"/>
  <c r="G39" i="2" a="1"/>
  <c r="G39" i="2" s="1"/>
  <c r="F39" i="2"/>
  <c r="F39" i="2" a="1"/>
  <c r="E39" i="2" a="1"/>
  <c r="E39" i="2" s="1"/>
  <c r="G38" i="2" a="1"/>
  <c r="G38" i="2" s="1"/>
  <c r="F38" i="2" a="1"/>
  <c r="F38" i="2" s="1"/>
  <c r="E38" i="2" a="1"/>
  <c r="E38" i="2" s="1"/>
  <c r="G37" i="2"/>
  <c r="G37" i="2" a="1"/>
  <c r="F37" i="2" a="1"/>
  <c r="F37" i="2" s="1"/>
  <c r="E37" i="2" a="1"/>
  <c r="E37" i="2" s="1"/>
  <c r="H37" i="2" s="1"/>
  <c r="G36" i="2" a="1"/>
  <c r="G36" i="2" s="1"/>
  <c r="F36" i="2" a="1"/>
  <c r="F36" i="2" s="1"/>
  <c r="E36" i="2" a="1"/>
  <c r="E36" i="2" s="1"/>
  <c r="G35" i="2" a="1"/>
  <c r="G35" i="2" s="1"/>
  <c r="F35" i="2"/>
  <c r="F35" i="2" a="1"/>
  <c r="E35" i="2" a="1"/>
  <c r="E35" i="2" s="1"/>
  <c r="G34" i="2" a="1"/>
  <c r="G34" i="2" s="1"/>
  <c r="F34" i="2" a="1"/>
  <c r="F34" i="2" s="1"/>
  <c r="E34" i="2" a="1"/>
  <c r="E34" i="2" s="1"/>
  <c r="H34" i="2" s="1"/>
  <c r="G33" i="2"/>
  <c r="G33" i="2" a="1"/>
  <c r="F33" i="2" a="1"/>
  <c r="F33" i="2" s="1"/>
  <c r="E33" i="2" a="1"/>
  <c r="E33" i="2" s="1"/>
  <c r="H33" i="2" s="1"/>
  <c r="G32" i="2" a="1"/>
  <c r="G32" i="2" s="1"/>
  <c r="F32" i="2" a="1"/>
  <c r="F32" i="2" s="1"/>
  <c r="E32" i="2" a="1"/>
  <c r="E32" i="2" s="1"/>
  <c r="H32" i="2" s="1"/>
  <c r="G31" i="2" a="1"/>
  <c r="G31" i="2" s="1"/>
  <c r="F31" i="2" a="1"/>
  <c r="F31" i="2" s="1"/>
  <c r="E31" i="2" a="1"/>
  <c r="E31" i="2" s="1"/>
  <c r="G30" i="2" a="1"/>
  <c r="G30" i="2" s="1"/>
  <c r="F30" i="2"/>
  <c r="F30" i="2" a="1"/>
  <c r="E30" i="2" a="1"/>
  <c r="E30" i="2" s="1"/>
  <c r="G29" i="2" a="1"/>
  <c r="G29" i="2" s="1"/>
  <c r="F29" i="2" a="1"/>
  <c r="F29" i="2" s="1"/>
  <c r="E29" i="2" a="1"/>
  <c r="E29" i="2" s="1"/>
  <c r="G28" i="2"/>
  <c r="G28" i="2" a="1"/>
  <c r="F28" i="2" a="1"/>
  <c r="F28" i="2" s="1"/>
  <c r="E28" i="2"/>
  <c r="E28" i="2" a="1"/>
  <c r="G27" i="2" a="1"/>
  <c r="G27" i="2" s="1"/>
  <c r="F27" i="2" a="1"/>
  <c r="F27" i="2" s="1"/>
  <c r="E27" i="2" a="1"/>
  <c r="E27" i="2" s="1"/>
  <c r="G26" i="2" a="1"/>
  <c r="G26" i="2" s="1"/>
  <c r="F26" i="2"/>
  <c r="F26" i="2" a="1"/>
  <c r="E26" i="2" a="1"/>
  <c r="E26" i="2" s="1"/>
  <c r="H26" i="2" s="1"/>
  <c r="G25" i="2" a="1"/>
  <c r="G25" i="2" s="1"/>
  <c r="F25" i="2"/>
  <c r="F25" i="2" a="1"/>
  <c r="E25" i="2" a="1"/>
  <c r="E25" i="2" s="1"/>
  <c r="G24" i="2"/>
  <c r="G24" i="2" a="1"/>
  <c r="F24" i="2" a="1"/>
  <c r="F24" i="2" s="1"/>
  <c r="E24" i="2" a="1"/>
  <c r="E24" i="2" s="1"/>
  <c r="H24" i="2" s="1"/>
  <c r="G23" i="2"/>
  <c r="G23" i="2" a="1"/>
  <c r="F23" i="2" a="1"/>
  <c r="F23" i="2" s="1"/>
  <c r="E23" i="2"/>
  <c r="E23" i="2" a="1"/>
  <c r="G22" i="2" a="1"/>
  <c r="G22" i="2" s="1"/>
  <c r="F22" i="2"/>
  <c r="F22" i="2" a="1"/>
  <c r="E22" i="2" a="1"/>
  <c r="E22" i="2" s="1"/>
  <c r="H22" i="2" s="1"/>
  <c r="G21" i="2" a="1"/>
  <c r="G21" i="2" s="1"/>
  <c r="F21" i="2"/>
  <c r="F21" i="2" a="1"/>
  <c r="E21" i="2" a="1"/>
  <c r="E21" i="2" s="1"/>
  <c r="H21" i="2" s="1"/>
  <c r="J21" i="2" s="1" a="1"/>
  <c r="J21" i="2" s="1"/>
  <c r="G20" i="2"/>
  <c r="G20" i="2" a="1"/>
  <c r="F20" i="2" a="1"/>
  <c r="F20" i="2" s="1"/>
  <c r="E20" i="2" a="1"/>
  <c r="E20" i="2" s="1"/>
  <c r="H20" i="2" s="1"/>
  <c r="G19" i="2"/>
  <c r="G19" i="2" a="1"/>
  <c r="F19" i="2" a="1"/>
  <c r="F19" i="2" s="1"/>
  <c r="E19" i="2"/>
  <c r="E19" i="2" a="1"/>
  <c r="G18" i="2" a="1"/>
  <c r="G18" i="2" s="1"/>
  <c r="F18" i="2"/>
  <c r="F18" i="2" a="1"/>
  <c r="E18" i="2" a="1"/>
  <c r="E18" i="2" s="1"/>
  <c r="H18" i="2" s="1"/>
  <c r="G17" i="2" a="1"/>
  <c r="G17" i="2" s="1"/>
  <c r="F17" i="2"/>
  <c r="F17" i="2" a="1"/>
  <c r="E17" i="2" a="1"/>
  <c r="E17" i="2" s="1"/>
  <c r="G16" i="2"/>
  <c r="G16" i="2" a="1"/>
  <c r="F16" i="2" a="1"/>
  <c r="F16" i="2" s="1"/>
  <c r="E16" i="2" a="1"/>
  <c r="E16" i="2" s="1"/>
  <c r="H16" i="2" s="1"/>
  <c r="G15" i="2"/>
  <c r="G15" i="2" a="1"/>
  <c r="F15" i="2" a="1"/>
  <c r="F15" i="2" s="1"/>
  <c r="E15" i="2"/>
  <c r="E15" i="2" a="1"/>
  <c r="G14" i="2" a="1"/>
  <c r="G14" i="2" s="1"/>
  <c r="F14" i="2"/>
  <c r="F14" i="2" a="1"/>
  <c r="E14" i="2" a="1"/>
  <c r="E14" i="2" s="1"/>
  <c r="G13" i="2" a="1"/>
  <c r="G13" i="2" s="1"/>
  <c r="F13" i="2"/>
  <c r="F13" i="2" a="1"/>
  <c r="E13" i="2"/>
  <c r="H13" i="2" s="1"/>
  <c r="J13" i="2" s="1" a="1"/>
  <c r="J13" i="2" s="1"/>
  <c r="E13" i="2" a="1"/>
  <c r="G12" i="2" a="1"/>
  <c r="G12" i="2" s="1"/>
  <c r="F12" i="2"/>
  <c r="F12" i="2" a="1"/>
  <c r="E12" i="2" a="1"/>
  <c r="E12" i="2" s="1"/>
  <c r="H12" i="2" s="1"/>
  <c r="G11" i="2" a="1"/>
  <c r="G11" i="2" s="1"/>
  <c r="F11" i="2"/>
  <c r="F11" i="2" a="1"/>
  <c r="E11" i="2" a="1"/>
  <c r="E11" i="2" s="1"/>
  <c r="H11" i="2" s="1"/>
  <c r="G10" i="2"/>
  <c r="G10" i="2" a="1"/>
  <c r="F10" i="2" a="1"/>
  <c r="F10" i="2" s="1"/>
  <c r="H10" i="2" s="1"/>
  <c r="E10" i="2"/>
  <c r="E10" i="2" a="1"/>
  <c r="G9" i="2"/>
  <c r="G9" i="2" a="1"/>
  <c r="F9" i="2" a="1"/>
  <c r="F9" i="2" s="1"/>
  <c r="E9" i="2"/>
  <c r="E9" i="2" a="1"/>
  <c r="P8" i="2"/>
  <c r="O8" i="2"/>
  <c r="N8" i="2"/>
  <c r="G8" i="2" a="1"/>
  <c r="G8" i="2" s="1"/>
  <c r="F8" i="2"/>
  <c r="F8" i="2" a="1"/>
  <c r="E8" i="2" a="1"/>
  <c r="E8" i="2" s="1"/>
  <c r="P7" i="2"/>
  <c r="O7" i="2"/>
  <c r="N7" i="2"/>
  <c r="G7" i="2"/>
  <c r="G7" i="2" a="1"/>
  <c r="F7" i="2"/>
  <c r="F7" i="2" a="1"/>
  <c r="E7" i="2"/>
  <c r="H7" i="2" s="1"/>
  <c r="E7" i="2" a="1"/>
  <c r="P6" i="2"/>
  <c r="O6" i="2"/>
  <c r="N6" i="2"/>
  <c r="G6" i="2"/>
  <c r="G6" i="2" a="1"/>
  <c r="F6" i="2"/>
  <c r="F6" i="2" a="1"/>
  <c r="E6" i="2"/>
  <c r="H6" i="2" s="1"/>
  <c r="E6" i="2" a="1"/>
  <c r="P5" i="2"/>
  <c r="O5" i="2"/>
  <c r="N5" i="2"/>
  <c r="G5" i="2"/>
  <c r="G5" i="2" a="1"/>
  <c r="F5" i="2"/>
  <c r="F5" i="2" a="1"/>
  <c r="E5" i="2"/>
  <c r="H5" i="2" s="1"/>
  <c r="E5" i="2" a="1"/>
  <c r="P4" i="2"/>
  <c r="O4" i="2"/>
  <c r="N4" i="2"/>
  <c r="G4" i="2" a="1"/>
  <c r="G4" i="2" s="1"/>
  <c r="F4" i="2" a="1"/>
  <c r="F4" i="2" s="1"/>
  <c r="E4" i="2" a="1"/>
  <c r="E4" i="2" s="1"/>
  <c r="H4" i="2" s="1"/>
  <c r="I4" i="2" l="1" a="1"/>
  <c r="I4" i="2" s="1"/>
  <c r="J4" i="2" a="1"/>
  <c r="J4" i="2" s="1"/>
  <c r="J6" i="2" a="1"/>
  <c r="J6" i="2" s="1"/>
  <c r="I6" i="2" a="1"/>
  <c r="I6" i="2" s="1"/>
  <c r="J16" i="2" a="1"/>
  <c r="J16" i="2" s="1"/>
  <c r="I16" i="2" a="1"/>
  <c r="I16" i="2" s="1"/>
  <c r="I7" i="2" a="1"/>
  <c r="I7" i="2" s="1"/>
  <c r="J7" i="2" a="1"/>
  <c r="J7" i="2" s="1"/>
  <c r="H8" i="2"/>
  <c r="Q8" i="2" s="1"/>
  <c r="H9" i="2"/>
  <c r="J20" i="2" a="1"/>
  <c r="J20" i="2" s="1"/>
  <c r="I20" i="2" a="1"/>
  <c r="I20" i="2" s="1"/>
  <c r="I11" i="2" a="1"/>
  <c r="I11" i="2" s="1"/>
  <c r="J11" i="2" a="1"/>
  <c r="J11" i="2" s="1"/>
  <c r="I12" i="2" a="1"/>
  <c r="I12" i="2" s="1"/>
  <c r="J12" i="2" a="1"/>
  <c r="J12" i="2" s="1"/>
  <c r="J24" i="2" a="1"/>
  <c r="J24" i="2" s="1"/>
  <c r="I24" i="2" a="1"/>
  <c r="I24" i="2" s="1"/>
  <c r="J5" i="2" a="1"/>
  <c r="J5" i="2" s="1"/>
  <c r="I5" i="2" a="1"/>
  <c r="I5" i="2" s="1"/>
  <c r="J10" i="2" a="1"/>
  <c r="J10" i="2" s="1"/>
  <c r="I10" i="2" a="1"/>
  <c r="I10" i="2" s="1"/>
  <c r="H14" i="2"/>
  <c r="H19" i="2"/>
  <c r="I22" i="2" a="1"/>
  <c r="I22" i="2" s="1"/>
  <c r="J22" i="2" a="1"/>
  <c r="J22" i="2" s="1"/>
  <c r="J32" i="2" a="1"/>
  <c r="J32" i="2" s="1"/>
  <c r="I32" i="2" a="1"/>
  <c r="I32" i="2" s="1"/>
  <c r="H39" i="2"/>
  <c r="J40" i="2" a="1"/>
  <c r="J40" i="2" s="1"/>
  <c r="I40" i="2" a="1"/>
  <c r="I40" i="2" s="1"/>
  <c r="I47" i="2" a="1"/>
  <c r="I47" i="2" s="1"/>
  <c r="J47" i="2" a="1"/>
  <c r="J47" i="2" s="1"/>
  <c r="J48" i="2" a="1"/>
  <c r="J48" i="2" s="1"/>
  <c r="I48" i="2" a="1"/>
  <c r="I48" i="2" s="1"/>
  <c r="I50" i="2" a="1"/>
  <c r="I50" i="2" s="1"/>
  <c r="J50" i="2" a="1"/>
  <c r="J50" i="2" s="1"/>
  <c r="I63" i="2" a="1"/>
  <c r="I63" i="2" s="1"/>
  <c r="J63" i="2" a="1"/>
  <c r="J63" i="2" s="1"/>
  <c r="J65" i="2" a="1"/>
  <c r="J65" i="2" s="1"/>
  <c r="I65" i="2" a="1"/>
  <c r="I65" i="2" s="1"/>
  <c r="I66" i="2" a="1"/>
  <c r="I66" i="2" s="1"/>
  <c r="J66" i="2" a="1"/>
  <c r="J66" i="2" s="1"/>
  <c r="J68" i="2" a="1"/>
  <c r="J68" i="2" s="1"/>
  <c r="I68" i="2" a="1"/>
  <c r="I68" i="2" s="1"/>
  <c r="I70" i="2" a="1"/>
  <c r="I70" i="2" s="1"/>
  <c r="J70" i="2" a="1"/>
  <c r="J70" i="2" s="1"/>
  <c r="J72" i="2" a="1"/>
  <c r="J72" i="2" s="1"/>
  <c r="I72" i="2" a="1"/>
  <c r="I72" i="2" s="1"/>
  <c r="I74" i="2" a="1"/>
  <c r="I74" i="2" s="1"/>
  <c r="J74" i="2" a="1"/>
  <c r="J74" i="2" s="1"/>
  <c r="J76" i="2" a="1"/>
  <c r="J76" i="2" s="1"/>
  <c r="I76" i="2" a="1"/>
  <c r="I76" i="2" s="1"/>
  <c r="I78" i="2" a="1"/>
  <c r="I78" i="2" s="1"/>
  <c r="J78" i="2" a="1"/>
  <c r="J78" i="2" s="1"/>
  <c r="J80" i="2" a="1"/>
  <c r="J80" i="2" s="1"/>
  <c r="I80" i="2" a="1"/>
  <c r="I80" i="2" s="1"/>
  <c r="J84" i="2" a="1"/>
  <c r="J84" i="2" s="1"/>
  <c r="I84" i="2" a="1"/>
  <c r="I84" i="2" s="1"/>
  <c r="J85" i="2" a="1"/>
  <c r="J85" i="2" s="1"/>
  <c r="I85" i="2" a="1"/>
  <c r="I85" i="2" s="1"/>
  <c r="J92" i="2" a="1"/>
  <c r="J92" i="2" s="1"/>
  <c r="I92" i="2" a="1"/>
  <c r="I92" i="2" s="1"/>
  <c r="I94" i="2" a="1"/>
  <c r="I94" i="2" s="1"/>
  <c r="J94" i="2" a="1"/>
  <c r="J94" i="2" s="1"/>
  <c r="J96" i="2" a="1"/>
  <c r="J96" i="2" s="1"/>
  <c r="I96" i="2" a="1"/>
  <c r="I96" i="2" s="1"/>
  <c r="I98" i="2" a="1"/>
  <c r="I98" i="2" s="1"/>
  <c r="J98" i="2" a="1"/>
  <c r="J98" i="2" s="1"/>
  <c r="J100" i="2" a="1"/>
  <c r="J100" i="2" s="1"/>
  <c r="I100" i="2" a="1"/>
  <c r="I100" i="2" s="1"/>
  <c r="I102" i="2" a="1"/>
  <c r="I102" i="2" s="1"/>
  <c r="J102" i="2" a="1"/>
  <c r="J102" i="2" s="1"/>
  <c r="J113" i="2" a="1"/>
  <c r="J113" i="2" s="1"/>
  <c r="I113" i="2" a="1"/>
  <c r="I113" i="2" s="1"/>
  <c r="I115" i="2" a="1"/>
  <c r="I115" i="2" s="1"/>
  <c r="J115" i="2" a="1"/>
  <c r="J115" i="2" s="1"/>
  <c r="J116" i="2" a="1"/>
  <c r="J116" i="2" s="1"/>
  <c r="I116" i="2" a="1"/>
  <c r="I116" i="2" s="1"/>
  <c r="I118" i="2" a="1"/>
  <c r="I118" i="2" s="1"/>
  <c r="J118" i="2" a="1"/>
  <c r="J118" i="2" s="1"/>
  <c r="I119" i="2" a="1"/>
  <c r="I119" i="2" s="1"/>
  <c r="J119" i="2" a="1"/>
  <c r="J119" i="2" s="1"/>
  <c r="J120" i="2" a="1"/>
  <c r="J120" i="2" s="1"/>
  <c r="I120" i="2" a="1"/>
  <c r="I120" i="2" s="1"/>
  <c r="J121" i="2" a="1"/>
  <c r="J121" i="2" s="1"/>
  <c r="I121" i="2" a="1"/>
  <c r="I121" i="2" s="1"/>
  <c r="I131" i="2" a="1"/>
  <c r="I131" i="2" s="1"/>
  <c r="J131" i="2" a="1"/>
  <c r="J131" i="2" s="1"/>
  <c r="J132" i="2" a="1"/>
  <c r="J132" i="2" s="1"/>
  <c r="I132" i="2" a="1"/>
  <c r="I132" i="2" s="1"/>
  <c r="H141" i="2"/>
  <c r="I142" i="2" a="1"/>
  <c r="I142" i="2" s="1"/>
  <c r="J142" i="2" a="1"/>
  <c r="J142" i="2" s="1"/>
  <c r="J148" i="2" a="1"/>
  <c r="J148" i="2" s="1"/>
  <c r="I148" i="2" a="1"/>
  <c r="I148" i="2" s="1"/>
  <c r="I155" i="2" a="1"/>
  <c r="I155" i="2" s="1"/>
  <c r="J155" i="2" a="1"/>
  <c r="J155" i="2" s="1"/>
  <c r="J156" i="2" a="1"/>
  <c r="J156" i="2" s="1"/>
  <c r="I156" i="2" a="1"/>
  <c r="I156" i="2" s="1"/>
  <c r="I158" i="2" a="1"/>
  <c r="I158" i="2" s="1"/>
  <c r="J158" i="2" a="1"/>
  <c r="J158" i="2" s="1"/>
  <c r="J160" i="2" a="1"/>
  <c r="J160" i="2" s="1"/>
  <c r="I160" i="2" a="1"/>
  <c r="I160" i="2" s="1"/>
  <c r="I162" i="2" a="1"/>
  <c r="I162" i="2" s="1"/>
  <c r="J162" i="2" a="1"/>
  <c r="J162" i="2" s="1"/>
  <c r="J164" i="2" a="1"/>
  <c r="J164" i="2" s="1"/>
  <c r="I164" i="2" a="1"/>
  <c r="I164" i="2" s="1"/>
  <c r="I166" i="2" a="1"/>
  <c r="I166" i="2" s="1"/>
  <c r="J166" i="2" a="1"/>
  <c r="J166" i="2" s="1"/>
  <c r="J168" i="2" a="1"/>
  <c r="J168" i="2" s="1"/>
  <c r="I168" i="2" a="1"/>
  <c r="I168" i="2" s="1"/>
  <c r="I170" i="2" a="1"/>
  <c r="I170" i="2" s="1"/>
  <c r="J170" i="2" a="1"/>
  <c r="J170" i="2" s="1"/>
  <c r="H172" i="2"/>
  <c r="H174" i="2"/>
  <c r="H176" i="2"/>
  <c r="H178" i="2"/>
  <c r="H180" i="2"/>
  <c r="H185" i="2"/>
  <c r="J193" i="2" a="1"/>
  <c r="J193" i="2" s="1"/>
  <c r="I193" i="2" a="1"/>
  <c r="I193" i="2" s="1"/>
  <c r="H194" i="2"/>
  <c r="H196" i="2"/>
  <c r="I203" i="2" a="1"/>
  <c r="I203" i="2" s="1"/>
  <c r="J203" i="2" a="1"/>
  <c r="J203" i="2" s="1"/>
  <c r="H204" i="2"/>
  <c r="H206" i="2"/>
  <c r="J216" i="2" a="1"/>
  <c r="J216" i="2" s="1"/>
  <c r="I216" i="2" a="1"/>
  <c r="I216" i="2" s="1"/>
  <c r="H217" i="2"/>
  <c r="H224" i="2"/>
  <c r="J229" i="2" a="1"/>
  <c r="J229" i="2" s="1"/>
  <c r="I229" i="2" a="1"/>
  <c r="I229" i="2" s="1"/>
  <c r="H231" i="2"/>
  <c r="H232" i="2"/>
  <c r="H241" i="2"/>
  <c r="H242" i="2"/>
  <c r="H249" i="2"/>
  <c r="H250" i="2"/>
  <c r="H257" i="2"/>
  <c r="H258" i="2"/>
  <c r="H265" i="2"/>
  <c r="H266" i="2"/>
  <c r="H273" i="2"/>
  <c r="H274" i="2"/>
  <c r="H297" i="2"/>
  <c r="I298" i="2" a="1"/>
  <c r="I298" i="2" s="1"/>
  <c r="J298" i="2" a="1"/>
  <c r="J298" i="2" s="1"/>
  <c r="H305" i="2"/>
  <c r="I306" i="2" a="1"/>
  <c r="I306" i="2" s="1"/>
  <c r="J306" i="2" a="1"/>
  <c r="J306" i="2" s="1"/>
  <c r="H313" i="2"/>
  <c r="I314" i="2" a="1"/>
  <c r="I314" i="2" s="1"/>
  <c r="J314" i="2" a="1"/>
  <c r="J314" i="2" s="1"/>
  <c r="H321" i="2"/>
  <c r="I322" i="2" a="1"/>
  <c r="I322" i="2" s="1"/>
  <c r="J322" i="2" a="1"/>
  <c r="J322" i="2" s="1"/>
  <c r="H329" i="2"/>
  <c r="I330" i="2" a="1"/>
  <c r="I330" i="2" s="1"/>
  <c r="J330" i="2" a="1"/>
  <c r="J330" i="2" s="1"/>
  <c r="H337" i="2"/>
  <c r="I338" i="2" a="1"/>
  <c r="I338" i="2" s="1"/>
  <c r="J338" i="2" a="1"/>
  <c r="J338" i="2" s="1"/>
  <c r="H345" i="2"/>
  <c r="I346" i="2" a="1"/>
  <c r="I346" i="2" s="1"/>
  <c r="J346" i="2" a="1"/>
  <c r="J346" i="2" s="1"/>
  <c r="H353" i="2"/>
  <c r="I354" i="2" a="1"/>
  <c r="I354" i="2" s="1"/>
  <c r="J354" i="2" a="1"/>
  <c r="J354" i="2" s="1"/>
  <c r="H361" i="2"/>
  <c r="I362" i="2" a="1"/>
  <c r="I362" i="2" s="1"/>
  <c r="J362" i="2" a="1"/>
  <c r="J362" i="2" s="1"/>
  <c r="H369" i="2"/>
  <c r="I370" i="2" a="1"/>
  <c r="I370" i="2" s="1"/>
  <c r="J370" i="2" a="1"/>
  <c r="J370" i="2" s="1"/>
  <c r="H377" i="2"/>
  <c r="I378" i="2" a="1"/>
  <c r="I378" i="2" s="1"/>
  <c r="J378" i="2" a="1"/>
  <c r="J378" i="2" s="1"/>
  <c r="H385" i="2"/>
  <c r="I386" i="2" a="1"/>
  <c r="I386" i="2" s="1"/>
  <c r="J386" i="2" a="1"/>
  <c r="J386" i="2" s="1"/>
  <c r="H393" i="2"/>
  <c r="I394" i="2" a="1"/>
  <c r="I394" i="2" s="1"/>
  <c r="J394" i="2" a="1"/>
  <c r="J394" i="2" s="1"/>
  <c r="H401" i="2"/>
  <c r="I402" i="2" a="1"/>
  <c r="I402" i="2" s="1"/>
  <c r="J402" i="2" a="1"/>
  <c r="J402" i="2" s="1"/>
  <c r="H409" i="2"/>
  <c r="I410" i="2" a="1"/>
  <c r="I410" i="2" s="1"/>
  <c r="J410" i="2" a="1"/>
  <c r="J410" i="2" s="1"/>
  <c r="H417" i="2"/>
  <c r="I418" i="2" a="1"/>
  <c r="I418" i="2" s="1"/>
  <c r="J418" i="2" a="1"/>
  <c r="J418" i="2" s="1"/>
  <c r="H425" i="2"/>
  <c r="I426" i="2" a="1"/>
  <c r="I426" i="2" s="1"/>
  <c r="J426" i="2" a="1"/>
  <c r="J426" i="2" s="1"/>
  <c r="H433" i="2"/>
  <c r="I434" i="2" a="1"/>
  <c r="I434" i="2" s="1"/>
  <c r="J434" i="2" a="1"/>
  <c r="J434" i="2" s="1"/>
  <c r="H441" i="2"/>
  <c r="I442" i="2" a="1"/>
  <c r="I442" i="2" s="1"/>
  <c r="J442" i="2" a="1"/>
  <c r="J442" i="2" s="1"/>
  <c r="H449" i="2"/>
  <c r="I450" i="2" a="1"/>
  <c r="I450" i="2" s="1"/>
  <c r="J450" i="2" a="1"/>
  <c r="J450" i="2" s="1"/>
  <c r="H457" i="2"/>
  <c r="I458" i="2" a="1"/>
  <c r="I458" i="2" s="1"/>
  <c r="J458" i="2" a="1"/>
  <c r="J458" i="2" s="1"/>
  <c r="H465" i="2"/>
  <c r="I466" i="2" a="1"/>
  <c r="I466" i="2" s="1"/>
  <c r="J466" i="2" a="1"/>
  <c r="J466" i="2" s="1"/>
  <c r="J473" i="2" a="1"/>
  <c r="J473" i="2" s="1"/>
  <c r="I473" i="2" a="1"/>
  <c r="I473" i="2" s="1"/>
  <c r="I474" i="2" a="1"/>
  <c r="I474" i="2" s="1"/>
  <c r="J474" i="2" a="1"/>
  <c r="J474" i="2" s="1"/>
  <c r="H481" i="2"/>
  <c r="I482" i="2" a="1"/>
  <c r="I482" i="2" s="1"/>
  <c r="J482" i="2" a="1"/>
  <c r="J482" i="2" s="1"/>
  <c r="H489" i="2"/>
  <c r="I490" i="2" a="1"/>
  <c r="I490" i="2" s="1"/>
  <c r="J490" i="2" a="1"/>
  <c r="J490" i="2" s="1"/>
  <c r="J497" i="2" a="1"/>
  <c r="J497" i="2" s="1"/>
  <c r="I497" i="2" a="1"/>
  <c r="I497" i="2" s="1"/>
  <c r="I498" i="2" a="1"/>
  <c r="I498" i="2" s="1"/>
  <c r="J498" i="2" a="1"/>
  <c r="J498" i="2" s="1"/>
  <c r="J505" i="2" a="1"/>
  <c r="J505" i="2" s="1"/>
  <c r="I505" i="2" a="1"/>
  <c r="I505" i="2" s="1"/>
  <c r="I506" i="2" a="1"/>
  <c r="I506" i="2" s="1"/>
  <c r="J506" i="2" a="1"/>
  <c r="J506" i="2" s="1"/>
  <c r="J513" i="2" a="1"/>
  <c r="J513" i="2" s="1"/>
  <c r="I513" i="2" a="1"/>
  <c r="I513" i="2" s="1"/>
  <c r="I514" i="2" a="1"/>
  <c r="I514" i="2" s="1"/>
  <c r="J514" i="2" a="1"/>
  <c r="J514" i="2" s="1"/>
  <c r="J521" i="2" a="1"/>
  <c r="J521" i="2" s="1"/>
  <c r="I521" i="2" a="1"/>
  <c r="I521" i="2" s="1"/>
  <c r="I522" i="2" a="1"/>
  <c r="I522" i="2" s="1"/>
  <c r="J522" i="2" a="1"/>
  <c r="J522" i="2" s="1"/>
  <c r="J529" i="2" a="1"/>
  <c r="J529" i="2" s="1"/>
  <c r="I529" i="2" a="1"/>
  <c r="I529" i="2" s="1"/>
  <c r="I530" i="2" a="1"/>
  <c r="I530" i="2" s="1"/>
  <c r="J530" i="2" a="1"/>
  <c r="J530" i="2" s="1"/>
  <c r="J537" i="2" a="1"/>
  <c r="J537" i="2" s="1"/>
  <c r="I537" i="2" a="1"/>
  <c r="I537" i="2" s="1"/>
  <c r="I538" i="2" a="1"/>
  <c r="I538" i="2" s="1"/>
  <c r="J538" i="2" a="1"/>
  <c r="J538" i="2" s="1"/>
  <c r="J545" i="2" a="1"/>
  <c r="J545" i="2" s="1"/>
  <c r="I545" i="2" a="1"/>
  <c r="I545" i="2" s="1"/>
  <c r="I546" i="2" a="1"/>
  <c r="I546" i="2" s="1"/>
  <c r="J546" i="2" a="1"/>
  <c r="J546" i="2" s="1"/>
  <c r="J553" i="2" a="1"/>
  <c r="J553" i="2" s="1"/>
  <c r="I553" i="2" a="1"/>
  <c r="I553" i="2" s="1"/>
  <c r="I554" i="2" a="1"/>
  <c r="I554" i="2" s="1"/>
  <c r="J554" i="2" a="1"/>
  <c r="J554" i="2" s="1"/>
  <c r="J561" i="2" a="1"/>
  <c r="J561" i="2" s="1"/>
  <c r="I561" i="2" a="1"/>
  <c r="I561" i="2" s="1"/>
  <c r="I562" i="2" a="1"/>
  <c r="I562" i="2" s="1"/>
  <c r="J562" i="2" a="1"/>
  <c r="J562" i="2" s="1"/>
  <c r="J569" i="2" a="1"/>
  <c r="J569" i="2" s="1"/>
  <c r="I569" i="2" a="1"/>
  <c r="I569" i="2" s="1"/>
  <c r="I570" i="2" a="1"/>
  <c r="I570" i="2" s="1"/>
  <c r="J570" i="2" a="1"/>
  <c r="J570" i="2" s="1"/>
  <c r="J577" i="2" a="1"/>
  <c r="J577" i="2" s="1"/>
  <c r="I577" i="2" a="1"/>
  <c r="I577" i="2" s="1"/>
  <c r="I578" i="2" a="1"/>
  <c r="I578" i="2" s="1"/>
  <c r="J578" i="2" a="1"/>
  <c r="J578" i="2" s="1"/>
  <c r="J585" i="2" a="1"/>
  <c r="J585" i="2" s="1"/>
  <c r="I585" i="2" a="1"/>
  <c r="I585" i="2" s="1"/>
  <c r="I586" i="2" a="1"/>
  <c r="I586" i="2" s="1"/>
  <c r="J586" i="2" a="1"/>
  <c r="J586" i="2" s="1"/>
  <c r="J593" i="2" a="1"/>
  <c r="J593" i="2" s="1"/>
  <c r="I593" i="2" a="1"/>
  <c r="I593" i="2" s="1"/>
  <c r="I594" i="2" a="1"/>
  <c r="I594" i="2" s="1"/>
  <c r="J594" i="2" a="1"/>
  <c r="J594" i="2" s="1"/>
  <c r="H601" i="2"/>
  <c r="I602" i="2" a="1"/>
  <c r="I602" i="2" s="1"/>
  <c r="J602" i="2" a="1"/>
  <c r="J602" i="2" s="1"/>
  <c r="H609" i="2"/>
  <c r="I610" i="2" a="1"/>
  <c r="I610" i="2" s="1"/>
  <c r="J610" i="2" a="1"/>
  <c r="J610" i="2" s="1"/>
  <c r="H617" i="2"/>
  <c r="I618" i="2" a="1"/>
  <c r="I618" i="2" s="1"/>
  <c r="J618" i="2" a="1"/>
  <c r="J618" i="2" s="1"/>
  <c r="H625" i="2"/>
  <c r="I626" i="2" a="1"/>
  <c r="I626" i="2" s="1"/>
  <c r="J626" i="2" a="1"/>
  <c r="J626" i="2" s="1"/>
  <c r="H633" i="2"/>
  <c r="I634" i="2" a="1"/>
  <c r="I634" i="2" s="1"/>
  <c r="J634" i="2" a="1"/>
  <c r="J634" i="2" s="1"/>
  <c r="I638" i="2" a="1"/>
  <c r="I638" i="2" s="1"/>
  <c r="J638" i="2" a="1"/>
  <c r="J638" i="2" s="1"/>
  <c r="I647" i="2" a="1"/>
  <c r="I647" i="2" s="1"/>
  <c r="J647" i="2" a="1"/>
  <c r="J647" i="2" s="1"/>
  <c r="I663" i="2" a="1"/>
  <c r="I663" i="2" s="1"/>
  <c r="J663" i="2" a="1"/>
  <c r="J663" i="2" s="1"/>
  <c r="J664" i="2" a="1"/>
  <c r="J664" i="2" s="1"/>
  <c r="I664" i="2" a="1"/>
  <c r="I664" i="2" s="1"/>
  <c r="I667" i="2" a="1"/>
  <c r="I667" i="2" s="1"/>
  <c r="J667" i="2" a="1"/>
  <c r="J667" i="2" s="1"/>
  <c r="J707" i="2" a="1"/>
  <c r="J707" i="2" s="1"/>
  <c r="I707" i="2" a="1"/>
  <c r="I707" i="2" s="1"/>
  <c r="H17" i="2"/>
  <c r="H25" i="2"/>
  <c r="H30" i="2"/>
  <c r="H31" i="2"/>
  <c r="J37" i="2" a="1"/>
  <c r="J37" i="2" s="1"/>
  <c r="I37" i="2" a="1"/>
  <c r="I37" i="2" s="1"/>
  <c r="H38" i="2"/>
  <c r="J45" i="2" a="1"/>
  <c r="J45" i="2" s="1"/>
  <c r="I45" i="2" a="1"/>
  <c r="I45" i="2" s="1"/>
  <c r="H46" i="2"/>
  <c r="J61" i="2" a="1"/>
  <c r="J61" i="2" s="1"/>
  <c r="I61" i="2" a="1"/>
  <c r="I61" i="2" s="1"/>
  <c r="H62" i="2"/>
  <c r="H64" i="2"/>
  <c r="I90" i="2" a="1"/>
  <c r="I90" i="2" s="1"/>
  <c r="J90" i="2" a="1"/>
  <c r="J90" i="2" s="1"/>
  <c r="H91" i="2"/>
  <c r="H93" i="2"/>
  <c r="H95" i="2"/>
  <c r="H97" i="2"/>
  <c r="H99" i="2"/>
  <c r="H101" i="2"/>
  <c r="H103" i="2"/>
  <c r="J104" i="2" a="1"/>
  <c r="J104" i="2" s="1"/>
  <c r="I104" i="2" a="1"/>
  <c r="I104" i="2" s="1"/>
  <c r="I106" i="2" a="1"/>
  <c r="I106" i="2" s="1"/>
  <c r="J106" i="2" a="1"/>
  <c r="J106" i="2" s="1"/>
  <c r="H117" i="2"/>
  <c r="H130" i="2"/>
  <c r="H140" i="2"/>
  <c r="H147" i="2"/>
  <c r="H153" i="2"/>
  <c r="H154" i="2"/>
  <c r="H184" i="2"/>
  <c r="H191" i="2"/>
  <c r="H192" i="2"/>
  <c r="H201" i="2"/>
  <c r="H202" i="2"/>
  <c r="H215" i="2"/>
  <c r="I222" i="2" a="1"/>
  <c r="I222" i="2" s="1"/>
  <c r="J222" i="2" a="1"/>
  <c r="J222" i="2" s="1"/>
  <c r="H223" i="2"/>
  <c r="H228" i="2"/>
  <c r="H230" i="2"/>
  <c r="H239" i="2"/>
  <c r="H240" i="2"/>
  <c r="H247" i="2"/>
  <c r="H248" i="2"/>
  <c r="H255" i="2"/>
  <c r="H256" i="2"/>
  <c r="H263" i="2"/>
  <c r="H264" i="2"/>
  <c r="H271" i="2"/>
  <c r="H272" i="2"/>
  <c r="J281" i="2" a="1"/>
  <c r="J281" i="2" s="1"/>
  <c r="I281" i="2" a="1"/>
  <c r="I281" i="2" s="1"/>
  <c r="I282" i="2" a="1"/>
  <c r="I282" i="2" s="1"/>
  <c r="J282" i="2" a="1"/>
  <c r="J282" i="2" s="1"/>
  <c r="H299" i="2"/>
  <c r="J300" i="2" a="1"/>
  <c r="J300" i="2" s="1"/>
  <c r="I300" i="2" a="1"/>
  <c r="I300" i="2" s="1"/>
  <c r="I307" i="2" a="1"/>
  <c r="I307" i="2" s="1"/>
  <c r="J307" i="2" a="1"/>
  <c r="J307" i="2" s="1"/>
  <c r="J308" i="2" a="1"/>
  <c r="J308" i="2" s="1"/>
  <c r="I308" i="2" a="1"/>
  <c r="I308" i="2" s="1"/>
  <c r="H315" i="2"/>
  <c r="J316" i="2" a="1"/>
  <c r="J316" i="2" s="1"/>
  <c r="I316" i="2" a="1"/>
  <c r="I316" i="2" s="1"/>
  <c r="H323" i="2"/>
  <c r="J324" i="2" a="1"/>
  <c r="J324" i="2" s="1"/>
  <c r="I324" i="2" a="1"/>
  <c r="I324" i="2" s="1"/>
  <c r="H331" i="2"/>
  <c r="J332" i="2" a="1"/>
  <c r="J332" i="2" s="1"/>
  <c r="I332" i="2" a="1"/>
  <c r="I332" i="2" s="1"/>
  <c r="H339" i="2"/>
  <c r="J340" i="2" a="1"/>
  <c r="J340" i="2" s="1"/>
  <c r="I340" i="2" a="1"/>
  <c r="I340" i="2" s="1"/>
  <c r="H347" i="2"/>
  <c r="J348" i="2" a="1"/>
  <c r="J348" i="2" s="1"/>
  <c r="I348" i="2" a="1"/>
  <c r="I348" i="2" s="1"/>
  <c r="H355" i="2"/>
  <c r="J356" i="2" a="1"/>
  <c r="J356" i="2" s="1"/>
  <c r="I356" i="2" a="1"/>
  <c r="I356" i="2" s="1"/>
  <c r="H363" i="2"/>
  <c r="J364" i="2" a="1"/>
  <c r="J364" i="2" s="1"/>
  <c r="I364" i="2" a="1"/>
  <c r="I364" i="2" s="1"/>
  <c r="H371" i="2"/>
  <c r="J372" i="2" a="1"/>
  <c r="J372" i="2" s="1"/>
  <c r="I372" i="2" a="1"/>
  <c r="I372" i="2" s="1"/>
  <c r="H379" i="2"/>
  <c r="J380" i="2" a="1"/>
  <c r="J380" i="2" s="1"/>
  <c r="I380" i="2" a="1"/>
  <c r="I380" i="2" s="1"/>
  <c r="I387" i="2" a="1"/>
  <c r="I387" i="2" s="1"/>
  <c r="J387" i="2" a="1"/>
  <c r="J387" i="2" s="1"/>
  <c r="J388" i="2" a="1"/>
  <c r="J388" i="2" s="1"/>
  <c r="I388" i="2" a="1"/>
  <c r="I388" i="2" s="1"/>
  <c r="H395" i="2"/>
  <c r="J396" i="2" a="1"/>
  <c r="J396" i="2" s="1"/>
  <c r="I396" i="2" a="1"/>
  <c r="I396" i="2" s="1"/>
  <c r="H403" i="2"/>
  <c r="J404" i="2" a="1"/>
  <c r="J404" i="2" s="1"/>
  <c r="I404" i="2" a="1"/>
  <c r="I404" i="2" s="1"/>
  <c r="H411" i="2"/>
  <c r="J412" i="2" a="1"/>
  <c r="J412" i="2" s="1"/>
  <c r="I412" i="2" a="1"/>
  <c r="I412" i="2" s="1"/>
  <c r="H419" i="2"/>
  <c r="J420" i="2" a="1"/>
  <c r="J420" i="2" s="1"/>
  <c r="I420" i="2" a="1"/>
  <c r="I420" i="2" s="1"/>
  <c r="H427" i="2"/>
  <c r="J428" i="2" a="1"/>
  <c r="J428" i="2" s="1"/>
  <c r="I428" i="2" a="1"/>
  <c r="I428" i="2" s="1"/>
  <c r="H435" i="2"/>
  <c r="J436" i="2" a="1"/>
  <c r="J436" i="2" s="1"/>
  <c r="I436" i="2" a="1"/>
  <c r="I436" i="2" s="1"/>
  <c r="H443" i="2"/>
  <c r="J444" i="2" a="1"/>
  <c r="J444" i="2" s="1"/>
  <c r="I444" i="2" a="1"/>
  <c r="I444" i="2" s="1"/>
  <c r="H451" i="2"/>
  <c r="J452" i="2" a="1"/>
  <c r="J452" i="2" s="1"/>
  <c r="I452" i="2" a="1"/>
  <c r="I452" i="2" s="1"/>
  <c r="H459" i="2"/>
  <c r="J460" i="2" a="1"/>
  <c r="J460" i="2" s="1"/>
  <c r="I460" i="2" a="1"/>
  <c r="I460" i="2" s="1"/>
  <c r="H467" i="2"/>
  <c r="J468" i="2" a="1"/>
  <c r="J468" i="2" s="1"/>
  <c r="I468" i="2" a="1"/>
  <c r="I468" i="2" s="1"/>
  <c r="I475" i="2" a="1"/>
  <c r="I475" i="2" s="1"/>
  <c r="J475" i="2" a="1"/>
  <c r="J475" i="2" s="1"/>
  <c r="J476" i="2" a="1"/>
  <c r="J476" i="2" s="1"/>
  <c r="I476" i="2" a="1"/>
  <c r="I476" i="2" s="1"/>
  <c r="I483" i="2" a="1"/>
  <c r="I483" i="2" s="1"/>
  <c r="J483" i="2" a="1"/>
  <c r="J483" i="2" s="1"/>
  <c r="J484" i="2" a="1"/>
  <c r="J484" i="2" s="1"/>
  <c r="I484" i="2" a="1"/>
  <c r="I484" i="2" s="1"/>
  <c r="I491" i="2" a="1"/>
  <c r="I491" i="2" s="1"/>
  <c r="J491" i="2" a="1"/>
  <c r="J491" i="2" s="1"/>
  <c r="J492" i="2" a="1"/>
  <c r="J492" i="2" s="1"/>
  <c r="I492" i="2" a="1"/>
  <c r="I492" i="2" s="1"/>
  <c r="I499" i="2" a="1"/>
  <c r="I499" i="2" s="1"/>
  <c r="J499" i="2" a="1"/>
  <c r="J499" i="2" s="1"/>
  <c r="J500" i="2" a="1"/>
  <c r="J500" i="2" s="1"/>
  <c r="I500" i="2" a="1"/>
  <c r="I500" i="2" s="1"/>
  <c r="I507" i="2" a="1"/>
  <c r="I507" i="2" s="1"/>
  <c r="J507" i="2" a="1"/>
  <c r="J507" i="2" s="1"/>
  <c r="J508" i="2" a="1"/>
  <c r="J508" i="2" s="1"/>
  <c r="I508" i="2" a="1"/>
  <c r="I508" i="2" s="1"/>
  <c r="I515" i="2" a="1"/>
  <c r="I515" i="2" s="1"/>
  <c r="J515" i="2" a="1"/>
  <c r="J515" i="2" s="1"/>
  <c r="J516" i="2" a="1"/>
  <c r="J516" i="2" s="1"/>
  <c r="I516" i="2" a="1"/>
  <c r="I516" i="2" s="1"/>
  <c r="H523" i="2"/>
  <c r="J524" i="2" a="1"/>
  <c r="J524" i="2" s="1"/>
  <c r="I524" i="2" a="1"/>
  <c r="I524" i="2" s="1"/>
  <c r="I531" i="2" a="1"/>
  <c r="I531" i="2" s="1"/>
  <c r="J531" i="2" a="1"/>
  <c r="J531" i="2" s="1"/>
  <c r="J532" i="2" a="1"/>
  <c r="J532" i="2" s="1"/>
  <c r="I532" i="2" a="1"/>
  <c r="I532" i="2" s="1"/>
  <c r="I539" i="2" a="1"/>
  <c r="I539" i="2" s="1"/>
  <c r="J539" i="2" a="1"/>
  <c r="J539" i="2" s="1"/>
  <c r="J540" i="2" a="1"/>
  <c r="J540" i="2" s="1"/>
  <c r="I540" i="2" a="1"/>
  <c r="I540" i="2" s="1"/>
  <c r="H547" i="2"/>
  <c r="J548" i="2" a="1"/>
  <c r="J548" i="2" s="1"/>
  <c r="I548" i="2" a="1"/>
  <c r="I548" i="2" s="1"/>
  <c r="H555" i="2"/>
  <c r="J556" i="2" a="1"/>
  <c r="J556" i="2" s="1"/>
  <c r="I556" i="2" a="1"/>
  <c r="I556" i="2" s="1"/>
  <c r="H563" i="2"/>
  <c r="J564" i="2" a="1"/>
  <c r="J564" i="2" s="1"/>
  <c r="I564" i="2" a="1"/>
  <c r="I564" i="2" s="1"/>
  <c r="H571" i="2"/>
  <c r="J572" i="2" a="1"/>
  <c r="J572" i="2" s="1"/>
  <c r="I572" i="2" a="1"/>
  <c r="I572" i="2" s="1"/>
  <c r="H579" i="2"/>
  <c r="J580" i="2" a="1"/>
  <c r="J580" i="2" s="1"/>
  <c r="I580" i="2" a="1"/>
  <c r="I580" i="2" s="1"/>
  <c r="H587" i="2"/>
  <c r="J588" i="2" a="1"/>
  <c r="J588" i="2" s="1"/>
  <c r="I588" i="2" a="1"/>
  <c r="I588" i="2" s="1"/>
  <c r="H595" i="2"/>
  <c r="J596" i="2" a="1"/>
  <c r="J596" i="2" s="1"/>
  <c r="I596" i="2" a="1"/>
  <c r="I596" i="2" s="1"/>
  <c r="H603" i="2"/>
  <c r="J604" i="2" a="1"/>
  <c r="J604" i="2" s="1"/>
  <c r="I604" i="2" a="1"/>
  <c r="I604" i="2" s="1"/>
  <c r="H611" i="2"/>
  <c r="J612" i="2" a="1"/>
  <c r="J612" i="2" s="1"/>
  <c r="I612" i="2" a="1"/>
  <c r="I612" i="2" s="1"/>
  <c r="H619" i="2"/>
  <c r="J620" i="2" a="1"/>
  <c r="J620" i="2" s="1"/>
  <c r="I620" i="2" a="1"/>
  <c r="I620" i="2" s="1"/>
  <c r="H627" i="2"/>
  <c r="J628" i="2" a="1"/>
  <c r="J628" i="2" s="1"/>
  <c r="I628" i="2" a="1"/>
  <c r="I628" i="2" s="1"/>
  <c r="I635" i="2" a="1"/>
  <c r="I635" i="2" s="1"/>
  <c r="J635" i="2" a="1"/>
  <c r="J635" i="2" s="1"/>
  <c r="H636" i="2"/>
  <c r="I639" i="2" a="1"/>
  <c r="I639" i="2" s="1"/>
  <c r="J639" i="2" a="1"/>
  <c r="J639" i="2" s="1"/>
  <c r="I643" i="2" a="1"/>
  <c r="I643" i="2" s="1"/>
  <c r="J643" i="2" a="1"/>
  <c r="J643" i="2" s="1"/>
  <c r="J652" i="2" a="1"/>
  <c r="J652" i="2" s="1"/>
  <c r="I652" i="2" a="1"/>
  <c r="I652" i="2" s="1"/>
  <c r="I655" i="2" a="1"/>
  <c r="I655" i="2" s="1"/>
  <c r="J655" i="2" a="1"/>
  <c r="J655" i="2" s="1"/>
  <c r="J656" i="2" a="1"/>
  <c r="J656" i="2" s="1"/>
  <c r="I656" i="2" a="1"/>
  <c r="I656" i="2" s="1"/>
  <c r="J668" i="2" a="1"/>
  <c r="J668" i="2" s="1"/>
  <c r="I668" i="2" a="1"/>
  <c r="I668" i="2" s="1"/>
  <c r="H15" i="2"/>
  <c r="I18" i="2" a="1"/>
  <c r="I18" i="2" s="1"/>
  <c r="J18" i="2" a="1"/>
  <c r="J18" i="2" s="1"/>
  <c r="H23" i="2"/>
  <c r="I26" i="2" a="1"/>
  <c r="I26" i="2" s="1"/>
  <c r="J26" i="2" a="1"/>
  <c r="J26" i="2" s="1"/>
  <c r="H27" i="2"/>
  <c r="H28" i="2"/>
  <c r="H29" i="2"/>
  <c r="H35" i="2"/>
  <c r="H36" i="2"/>
  <c r="H43" i="2"/>
  <c r="H44" i="2"/>
  <c r="J53" i="2" a="1"/>
  <c r="J53" i="2" s="1"/>
  <c r="I53" i="2" a="1"/>
  <c r="I53" i="2" s="1"/>
  <c r="I55" i="2" a="1"/>
  <c r="I55" i="2" s="1"/>
  <c r="J55" i="2" a="1"/>
  <c r="J55" i="2" s="1"/>
  <c r="J57" i="2" a="1"/>
  <c r="J57" i="2" s="1"/>
  <c r="I57" i="2" a="1"/>
  <c r="I57" i="2" s="1"/>
  <c r="H59" i="2"/>
  <c r="H60" i="2"/>
  <c r="H88" i="2"/>
  <c r="H89" i="2"/>
  <c r="H105" i="2"/>
  <c r="H107" i="2"/>
  <c r="J108" i="2" a="1"/>
  <c r="J108" i="2" s="1"/>
  <c r="I108" i="2" a="1"/>
  <c r="I108" i="2" s="1"/>
  <c r="I110" i="2" a="1"/>
  <c r="I110" i="2" s="1"/>
  <c r="J110" i="2" a="1"/>
  <c r="J110" i="2" s="1"/>
  <c r="I126" i="2" a="1"/>
  <c r="I126" i="2" s="1"/>
  <c r="J126" i="2" a="1"/>
  <c r="J126" i="2" s="1"/>
  <c r="H127" i="2"/>
  <c r="H128" i="2"/>
  <c r="H129" i="2"/>
  <c r="I135" i="2" a="1"/>
  <c r="I135" i="2" s="1"/>
  <c r="J135" i="2" a="1"/>
  <c r="J135" i="2" s="1"/>
  <c r="J137" i="2" a="1"/>
  <c r="J137" i="2" s="1"/>
  <c r="I137" i="2" a="1"/>
  <c r="I137" i="2" s="1"/>
  <c r="H139" i="2"/>
  <c r="H145" i="2"/>
  <c r="H146" i="2"/>
  <c r="H151" i="2"/>
  <c r="H152" i="2"/>
  <c r="I183" i="2" a="1"/>
  <c r="I183" i="2" s="1"/>
  <c r="J183" i="2" a="1"/>
  <c r="J183" i="2" s="1"/>
  <c r="J188" i="2" a="1"/>
  <c r="J188" i="2" s="1"/>
  <c r="I188" i="2" a="1"/>
  <c r="I188" i="2" s="1"/>
  <c r="J189" i="2" a="1"/>
  <c r="J189" i="2" s="1"/>
  <c r="I189" i="2" a="1"/>
  <c r="I189" i="2" s="1"/>
  <c r="I190" i="2" a="1"/>
  <c r="I190" i="2" s="1"/>
  <c r="J190" i="2" a="1"/>
  <c r="J190" i="2" s="1"/>
  <c r="I199" i="2" a="1"/>
  <c r="I199" i="2" s="1"/>
  <c r="J199" i="2" a="1"/>
  <c r="J199" i="2" s="1"/>
  <c r="J200" i="2" a="1"/>
  <c r="J200" i="2" s="1"/>
  <c r="I200" i="2" a="1"/>
  <c r="I200" i="2" s="1"/>
  <c r="J209" i="2" a="1"/>
  <c r="J209" i="2" s="1"/>
  <c r="I209" i="2" a="1"/>
  <c r="I209" i="2" s="1"/>
  <c r="I211" i="2" a="1"/>
  <c r="I211" i="2" s="1"/>
  <c r="J211" i="2" a="1"/>
  <c r="J211" i="2" s="1"/>
  <c r="J213" i="2" a="1"/>
  <c r="J213" i="2" s="1"/>
  <c r="I213" i="2" a="1"/>
  <c r="I213" i="2" s="1"/>
  <c r="I214" i="2" a="1"/>
  <c r="I214" i="2" s="1"/>
  <c r="J214" i="2" a="1"/>
  <c r="J214" i="2" s="1"/>
  <c r="J220" i="2" a="1"/>
  <c r="J220" i="2" s="1"/>
  <c r="I220" i="2" a="1"/>
  <c r="I220" i="2" s="1"/>
  <c r="J221" i="2" a="1"/>
  <c r="J221" i="2" s="1"/>
  <c r="I221" i="2" a="1"/>
  <c r="I221" i="2" s="1"/>
  <c r="I227" i="2" a="1"/>
  <c r="I227" i="2" s="1"/>
  <c r="J227" i="2" a="1"/>
  <c r="J227" i="2" s="1"/>
  <c r="I235" i="2" a="1"/>
  <c r="I235" i="2" s="1"/>
  <c r="J235" i="2" a="1"/>
  <c r="J235" i="2" s="1"/>
  <c r="J237" i="2" a="1"/>
  <c r="J237" i="2" s="1"/>
  <c r="I237" i="2" a="1"/>
  <c r="I237" i="2" s="1"/>
  <c r="I238" i="2" a="1"/>
  <c r="I238" i="2" s="1"/>
  <c r="J238" i="2" a="1"/>
  <c r="J238" i="2" s="1"/>
  <c r="J245" i="2" a="1"/>
  <c r="J245" i="2" s="1"/>
  <c r="I245" i="2" a="1"/>
  <c r="I245" i="2" s="1"/>
  <c r="I246" i="2" a="1"/>
  <c r="I246" i="2" s="1"/>
  <c r="J246" i="2" a="1"/>
  <c r="J246" i="2" s="1"/>
  <c r="J253" i="2" a="1"/>
  <c r="J253" i="2" s="1"/>
  <c r="I253" i="2" a="1"/>
  <c r="I253" i="2" s="1"/>
  <c r="I254" i="2" a="1"/>
  <c r="I254" i="2" s="1"/>
  <c r="J254" i="2" a="1"/>
  <c r="J254" i="2" s="1"/>
  <c r="J261" i="2" a="1"/>
  <c r="J261" i="2" s="1"/>
  <c r="I261" i="2" a="1"/>
  <c r="I261" i="2" s="1"/>
  <c r="I262" i="2" a="1"/>
  <c r="I262" i="2" s="1"/>
  <c r="J262" i="2" a="1"/>
  <c r="J262" i="2" s="1"/>
  <c r="J269" i="2" a="1"/>
  <c r="J269" i="2" s="1"/>
  <c r="I269" i="2" a="1"/>
  <c r="I269" i="2" s="1"/>
  <c r="I270" i="2" a="1"/>
  <c r="I270" i="2" s="1"/>
  <c r="J270" i="2" a="1"/>
  <c r="J270" i="2" s="1"/>
  <c r="J277" i="2" a="1"/>
  <c r="J277" i="2" s="1"/>
  <c r="I277" i="2" a="1"/>
  <c r="I277" i="2" s="1"/>
  <c r="I278" i="2" a="1"/>
  <c r="I278" i="2" s="1"/>
  <c r="J278" i="2" a="1"/>
  <c r="J278" i="2" s="1"/>
  <c r="I279" i="2" a="1"/>
  <c r="I279" i="2" s="1"/>
  <c r="J279" i="2" a="1"/>
  <c r="J279" i="2" s="1"/>
  <c r="J280" i="2" a="1"/>
  <c r="J280" i="2" s="1"/>
  <c r="I280" i="2" a="1"/>
  <c r="I280" i="2" s="1"/>
  <c r="I283" i="2" a="1"/>
  <c r="I283" i="2" s="1"/>
  <c r="J283" i="2" a="1"/>
  <c r="J283" i="2" s="1"/>
  <c r="J284" i="2" a="1"/>
  <c r="J284" i="2" s="1"/>
  <c r="I284" i="2" a="1"/>
  <c r="I284" i="2" s="1"/>
  <c r="I286" i="2" a="1"/>
  <c r="I286" i="2" s="1"/>
  <c r="J286" i="2" a="1"/>
  <c r="J286" i="2" s="1"/>
  <c r="J288" i="2" a="1"/>
  <c r="J288" i="2" s="1"/>
  <c r="I288" i="2" a="1"/>
  <c r="I288" i="2" s="1"/>
  <c r="I290" i="2" a="1"/>
  <c r="I290" i="2" s="1"/>
  <c r="J290" i="2" a="1"/>
  <c r="J290" i="2" s="1"/>
  <c r="J292" i="2" a="1"/>
  <c r="J292" i="2" s="1"/>
  <c r="I292" i="2" a="1"/>
  <c r="I292" i="2" s="1"/>
  <c r="I294" i="2" a="1"/>
  <c r="I294" i="2" s="1"/>
  <c r="J294" i="2" a="1"/>
  <c r="J294" i="2" s="1"/>
  <c r="J301" i="2" a="1"/>
  <c r="J301" i="2" s="1"/>
  <c r="I301" i="2" a="1"/>
  <c r="I301" i="2" s="1"/>
  <c r="I302" i="2" a="1"/>
  <c r="I302" i="2" s="1"/>
  <c r="J302" i="2" a="1"/>
  <c r="J302" i="2" s="1"/>
  <c r="J309" i="2" a="1"/>
  <c r="J309" i="2" s="1"/>
  <c r="I309" i="2" a="1"/>
  <c r="I309" i="2" s="1"/>
  <c r="I310" i="2" a="1"/>
  <c r="I310" i="2" s="1"/>
  <c r="J310" i="2" a="1"/>
  <c r="J310" i="2" s="1"/>
  <c r="J317" i="2" a="1"/>
  <c r="J317" i="2" s="1"/>
  <c r="I317" i="2" a="1"/>
  <c r="I317" i="2" s="1"/>
  <c r="I318" i="2" a="1"/>
  <c r="I318" i="2" s="1"/>
  <c r="J318" i="2" a="1"/>
  <c r="J318" i="2" s="1"/>
  <c r="J325" i="2" a="1"/>
  <c r="J325" i="2" s="1"/>
  <c r="I325" i="2" a="1"/>
  <c r="I325" i="2" s="1"/>
  <c r="I326" i="2" a="1"/>
  <c r="I326" i="2" s="1"/>
  <c r="J326" i="2" a="1"/>
  <c r="J326" i="2" s="1"/>
  <c r="J333" i="2" a="1"/>
  <c r="J333" i="2" s="1"/>
  <c r="I333" i="2" a="1"/>
  <c r="I333" i="2" s="1"/>
  <c r="I334" i="2" a="1"/>
  <c r="I334" i="2" s="1"/>
  <c r="J334" i="2" a="1"/>
  <c r="J334" i="2" s="1"/>
  <c r="J341" i="2" a="1"/>
  <c r="J341" i="2" s="1"/>
  <c r="I341" i="2" a="1"/>
  <c r="I341" i="2" s="1"/>
  <c r="I342" i="2" a="1"/>
  <c r="I342" i="2" s="1"/>
  <c r="J342" i="2" a="1"/>
  <c r="J342" i="2" s="1"/>
  <c r="J349" i="2" a="1"/>
  <c r="J349" i="2" s="1"/>
  <c r="I349" i="2" a="1"/>
  <c r="I349" i="2" s="1"/>
  <c r="I350" i="2" a="1"/>
  <c r="I350" i="2" s="1"/>
  <c r="J350" i="2" a="1"/>
  <c r="J350" i="2" s="1"/>
  <c r="J357" i="2" a="1"/>
  <c r="J357" i="2" s="1"/>
  <c r="I357" i="2" a="1"/>
  <c r="I357" i="2" s="1"/>
  <c r="I358" i="2" a="1"/>
  <c r="I358" i="2" s="1"/>
  <c r="J358" i="2" a="1"/>
  <c r="J358" i="2" s="1"/>
  <c r="J365" i="2" a="1"/>
  <c r="J365" i="2" s="1"/>
  <c r="I365" i="2" a="1"/>
  <c r="I365" i="2" s="1"/>
  <c r="I366" i="2" a="1"/>
  <c r="I366" i="2" s="1"/>
  <c r="J366" i="2" a="1"/>
  <c r="J366" i="2" s="1"/>
  <c r="J373" i="2" a="1"/>
  <c r="J373" i="2" s="1"/>
  <c r="I373" i="2" a="1"/>
  <c r="I373" i="2" s="1"/>
  <c r="I374" i="2" a="1"/>
  <c r="I374" i="2" s="1"/>
  <c r="J374" i="2" a="1"/>
  <c r="J374" i="2" s="1"/>
  <c r="J381" i="2" a="1"/>
  <c r="J381" i="2" s="1"/>
  <c r="I381" i="2" a="1"/>
  <c r="I381" i="2" s="1"/>
  <c r="I382" i="2" a="1"/>
  <c r="I382" i="2" s="1"/>
  <c r="J382" i="2" a="1"/>
  <c r="J382" i="2" s="1"/>
  <c r="J389" i="2" a="1"/>
  <c r="J389" i="2" s="1"/>
  <c r="I389" i="2" a="1"/>
  <c r="I389" i="2" s="1"/>
  <c r="I390" i="2" a="1"/>
  <c r="I390" i="2" s="1"/>
  <c r="J390" i="2" a="1"/>
  <c r="J390" i="2" s="1"/>
  <c r="J397" i="2" a="1"/>
  <c r="J397" i="2" s="1"/>
  <c r="I397" i="2" a="1"/>
  <c r="I397" i="2" s="1"/>
  <c r="I398" i="2" a="1"/>
  <c r="I398" i="2" s="1"/>
  <c r="J398" i="2" a="1"/>
  <c r="J398" i="2" s="1"/>
  <c r="J405" i="2" a="1"/>
  <c r="J405" i="2" s="1"/>
  <c r="I405" i="2" a="1"/>
  <c r="I405" i="2" s="1"/>
  <c r="I406" i="2" a="1"/>
  <c r="I406" i="2" s="1"/>
  <c r="J406" i="2" a="1"/>
  <c r="J406" i="2" s="1"/>
  <c r="J413" i="2" a="1"/>
  <c r="J413" i="2" s="1"/>
  <c r="I413" i="2" a="1"/>
  <c r="I413" i="2" s="1"/>
  <c r="I414" i="2" a="1"/>
  <c r="I414" i="2" s="1"/>
  <c r="J414" i="2" a="1"/>
  <c r="J414" i="2" s="1"/>
  <c r="J421" i="2" a="1"/>
  <c r="J421" i="2" s="1"/>
  <c r="I421" i="2" a="1"/>
  <c r="I421" i="2" s="1"/>
  <c r="I422" i="2" a="1"/>
  <c r="I422" i="2" s="1"/>
  <c r="J422" i="2" a="1"/>
  <c r="J422" i="2" s="1"/>
  <c r="J429" i="2" a="1"/>
  <c r="J429" i="2" s="1"/>
  <c r="I429" i="2" a="1"/>
  <c r="I429" i="2" s="1"/>
  <c r="I430" i="2" a="1"/>
  <c r="I430" i="2" s="1"/>
  <c r="J430" i="2" a="1"/>
  <c r="J430" i="2" s="1"/>
  <c r="J437" i="2" a="1"/>
  <c r="J437" i="2" s="1"/>
  <c r="I437" i="2" a="1"/>
  <c r="I437" i="2" s="1"/>
  <c r="I438" i="2" a="1"/>
  <c r="I438" i="2" s="1"/>
  <c r="J438" i="2" a="1"/>
  <c r="J438" i="2" s="1"/>
  <c r="J445" i="2" a="1"/>
  <c r="J445" i="2" s="1"/>
  <c r="I445" i="2" a="1"/>
  <c r="I445" i="2" s="1"/>
  <c r="I446" i="2" a="1"/>
  <c r="I446" i="2" s="1"/>
  <c r="J446" i="2" a="1"/>
  <c r="J446" i="2" s="1"/>
  <c r="J453" i="2" a="1"/>
  <c r="J453" i="2" s="1"/>
  <c r="I453" i="2" a="1"/>
  <c r="I453" i="2" s="1"/>
  <c r="I454" i="2" a="1"/>
  <c r="I454" i="2" s="1"/>
  <c r="J454" i="2" a="1"/>
  <c r="J454" i="2" s="1"/>
  <c r="J461" i="2" a="1"/>
  <c r="J461" i="2" s="1"/>
  <c r="I461" i="2" a="1"/>
  <c r="I461" i="2" s="1"/>
  <c r="I462" i="2" a="1"/>
  <c r="I462" i="2" s="1"/>
  <c r="J462" i="2" a="1"/>
  <c r="J462" i="2" s="1"/>
  <c r="J469" i="2" a="1"/>
  <c r="J469" i="2" s="1"/>
  <c r="I469" i="2" a="1"/>
  <c r="I469" i="2" s="1"/>
  <c r="I470" i="2" a="1"/>
  <c r="I470" i="2" s="1"/>
  <c r="J470" i="2" a="1"/>
  <c r="J470" i="2" s="1"/>
  <c r="J477" i="2" a="1"/>
  <c r="J477" i="2" s="1"/>
  <c r="I477" i="2" a="1"/>
  <c r="I477" i="2" s="1"/>
  <c r="I478" i="2" a="1"/>
  <c r="I478" i="2" s="1"/>
  <c r="J478" i="2" a="1"/>
  <c r="J478" i="2" s="1"/>
  <c r="H485" i="2"/>
  <c r="I486" i="2" a="1"/>
  <c r="I486" i="2" s="1"/>
  <c r="J486" i="2" a="1"/>
  <c r="J486" i="2" s="1"/>
  <c r="H493" i="2"/>
  <c r="I494" i="2" a="1"/>
  <c r="I494" i="2" s="1"/>
  <c r="J494" i="2" a="1"/>
  <c r="J494" i="2" s="1"/>
  <c r="H501" i="2"/>
  <c r="I502" i="2" a="1"/>
  <c r="I502" i="2" s="1"/>
  <c r="J502" i="2" a="1"/>
  <c r="J502" i="2" s="1"/>
  <c r="H509" i="2"/>
  <c r="I510" i="2" a="1"/>
  <c r="I510" i="2" s="1"/>
  <c r="J510" i="2" a="1"/>
  <c r="J510" i="2" s="1"/>
  <c r="H517" i="2"/>
  <c r="I518" i="2" a="1"/>
  <c r="I518" i="2" s="1"/>
  <c r="J518" i="2" a="1"/>
  <c r="J518" i="2" s="1"/>
  <c r="H525" i="2"/>
  <c r="I526" i="2" a="1"/>
  <c r="I526" i="2" s="1"/>
  <c r="J526" i="2" a="1"/>
  <c r="J526" i="2" s="1"/>
  <c r="H533" i="2"/>
  <c r="I534" i="2" a="1"/>
  <c r="I534" i="2" s="1"/>
  <c r="J534" i="2" a="1"/>
  <c r="J534" i="2" s="1"/>
  <c r="H541" i="2"/>
  <c r="I542" i="2" a="1"/>
  <c r="I542" i="2" s="1"/>
  <c r="J542" i="2" a="1"/>
  <c r="J542" i="2" s="1"/>
  <c r="H549" i="2"/>
  <c r="I550" i="2" a="1"/>
  <c r="I550" i="2" s="1"/>
  <c r="J550" i="2" a="1"/>
  <c r="J550" i="2" s="1"/>
  <c r="H557" i="2"/>
  <c r="I558" i="2" a="1"/>
  <c r="I558" i="2" s="1"/>
  <c r="J558" i="2" a="1"/>
  <c r="J558" i="2" s="1"/>
  <c r="H565" i="2"/>
  <c r="I566" i="2" a="1"/>
  <c r="I566" i="2" s="1"/>
  <c r="J566" i="2" a="1"/>
  <c r="J566" i="2" s="1"/>
  <c r="H573" i="2"/>
  <c r="I574" i="2" a="1"/>
  <c r="I574" i="2" s="1"/>
  <c r="J574" i="2" a="1"/>
  <c r="J574" i="2" s="1"/>
  <c r="H581" i="2"/>
  <c r="I582" i="2" a="1"/>
  <c r="I582" i="2" s="1"/>
  <c r="J582" i="2" a="1"/>
  <c r="J582" i="2" s="1"/>
  <c r="H589" i="2"/>
  <c r="I590" i="2" a="1"/>
  <c r="I590" i="2" s="1"/>
  <c r="J590" i="2" a="1"/>
  <c r="J590" i="2" s="1"/>
  <c r="H597" i="2"/>
  <c r="I598" i="2" a="1"/>
  <c r="I598" i="2" s="1"/>
  <c r="J598" i="2" a="1"/>
  <c r="J598" i="2" s="1"/>
  <c r="H605" i="2"/>
  <c r="I606" i="2" a="1"/>
  <c r="I606" i="2" s="1"/>
  <c r="J606" i="2" a="1"/>
  <c r="J606" i="2" s="1"/>
  <c r="H613" i="2"/>
  <c r="I614" i="2" a="1"/>
  <c r="I614" i="2" s="1"/>
  <c r="J614" i="2" a="1"/>
  <c r="J614" i="2" s="1"/>
  <c r="H621" i="2"/>
  <c r="I622" i="2" a="1"/>
  <c r="I622" i="2" s="1"/>
  <c r="J622" i="2" a="1"/>
  <c r="J622" i="2" s="1"/>
  <c r="H629" i="2"/>
  <c r="I630" i="2" a="1"/>
  <c r="I630" i="2" s="1"/>
  <c r="J630" i="2" a="1"/>
  <c r="J630" i="2" s="1"/>
  <c r="J640" i="2" a="1"/>
  <c r="J640" i="2" s="1"/>
  <c r="I640" i="2" a="1"/>
  <c r="I640" i="2" s="1"/>
  <c r="J644" i="2" a="1"/>
  <c r="J644" i="2" s="1"/>
  <c r="I644" i="2" a="1"/>
  <c r="I644" i="2" s="1"/>
  <c r="I650" i="2" a="1"/>
  <c r="I650" i="2" s="1"/>
  <c r="J650" i="2" a="1"/>
  <c r="J650" i="2" s="1"/>
  <c r="I659" i="2" a="1"/>
  <c r="I659" i="2" s="1"/>
  <c r="J659" i="2" a="1"/>
  <c r="J659" i="2" s="1"/>
  <c r="J660" i="2" a="1"/>
  <c r="J660" i="2" s="1"/>
  <c r="I660" i="2" a="1"/>
  <c r="I660" i="2" s="1"/>
  <c r="I674" i="2" a="1"/>
  <c r="I674" i="2" s="1"/>
  <c r="J674" i="2" a="1"/>
  <c r="J674" i="2" s="1"/>
  <c r="I678" i="2" a="1"/>
  <c r="I678" i="2" s="1"/>
  <c r="J678" i="2" a="1"/>
  <c r="J678" i="2" s="1"/>
  <c r="I682" i="2" a="1"/>
  <c r="I682" i="2" s="1"/>
  <c r="J682" i="2" a="1"/>
  <c r="J682" i="2" s="1"/>
  <c r="I686" i="2" a="1"/>
  <c r="I686" i="2" s="1"/>
  <c r="J686" i="2" a="1"/>
  <c r="J686" i="2" s="1"/>
  <c r="I690" i="2" a="1"/>
  <c r="I690" i="2" s="1"/>
  <c r="J690" i="2" a="1"/>
  <c r="J690" i="2" s="1"/>
  <c r="I694" i="2" a="1"/>
  <c r="I694" i="2" s="1"/>
  <c r="J694" i="2" a="1"/>
  <c r="J694" i="2" s="1"/>
  <c r="I698" i="2" a="1"/>
  <c r="I698" i="2" s="1"/>
  <c r="J698" i="2" a="1"/>
  <c r="J698" i="2" s="1"/>
  <c r="I702" i="2" a="1"/>
  <c r="I702" i="2" s="1"/>
  <c r="J702" i="2" a="1"/>
  <c r="J702" i="2" s="1"/>
  <c r="I706" i="2" a="1"/>
  <c r="I706" i="2" s="1"/>
  <c r="J706" i="2" a="1"/>
  <c r="J706" i="2" s="1"/>
  <c r="I13" i="2" a="1"/>
  <c r="I13" i="2" s="1"/>
  <c r="I21" i="2" a="1"/>
  <c r="I21" i="2" s="1"/>
  <c r="J33" i="2" a="1"/>
  <c r="J33" i="2" s="1"/>
  <c r="I33" i="2" a="1"/>
  <c r="I33" i="2" s="1"/>
  <c r="I34" i="2" a="1"/>
  <c r="I34" i="2" s="1"/>
  <c r="J34" i="2" a="1"/>
  <c r="J34" i="2" s="1"/>
  <c r="J41" i="2" a="1"/>
  <c r="J41" i="2" s="1"/>
  <c r="I41" i="2" a="1"/>
  <c r="I41" i="2" s="1"/>
  <c r="I42" i="2" a="1"/>
  <c r="I42" i="2" s="1"/>
  <c r="J42" i="2" a="1"/>
  <c r="J42" i="2" s="1"/>
  <c r="J49" i="2" a="1"/>
  <c r="J49" i="2" s="1"/>
  <c r="I49" i="2" a="1"/>
  <c r="I49" i="2" s="1"/>
  <c r="I51" i="2" a="1"/>
  <c r="I51" i="2" s="1"/>
  <c r="J51" i="2" a="1"/>
  <c r="J51" i="2" s="1"/>
  <c r="J52" i="2" a="1"/>
  <c r="J52" i="2" s="1"/>
  <c r="I52" i="2" a="1"/>
  <c r="I52" i="2" s="1"/>
  <c r="I54" i="2" a="1"/>
  <c r="I54" i="2" s="1"/>
  <c r="J54" i="2" a="1"/>
  <c r="J54" i="2" s="1"/>
  <c r="H56" i="2"/>
  <c r="H58" i="2"/>
  <c r="I67" i="2" a="1"/>
  <c r="I67" i="2" s="1"/>
  <c r="J67" i="2" a="1"/>
  <c r="J67" i="2" s="1"/>
  <c r="J69" i="2" a="1"/>
  <c r="J69" i="2" s="1"/>
  <c r="I69" i="2" a="1"/>
  <c r="I69" i="2" s="1"/>
  <c r="I71" i="2" a="1"/>
  <c r="I71" i="2" s="1"/>
  <c r="J71" i="2" a="1"/>
  <c r="J71" i="2" s="1"/>
  <c r="J73" i="2" a="1"/>
  <c r="J73" i="2" s="1"/>
  <c r="I73" i="2" a="1"/>
  <c r="I73" i="2" s="1"/>
  <c r="I75" i="2" a="1"/>
  <c r="I75" i="2" s="1"/>
  <c r="J75" i="2" a="1"/>
  <c r="J75" i="2" s="1"/>
  <c r="J77" i="2" a="1"/>
  <c r="J77" i="2" s="1"/>
  <c r="I77" i="2" a="1"/>
  <c r="I77" i="2" s="1"/>
  <c r="I79" i="2" a="1"/>
  <c r="I79" i="2" s="1"/>
  <c r="J79" i="2" a="1"/>
  <c r="J79" i="2" s="1"/>
  <c r="J81" i="2" a="1"/>
  <c r="J81" i="2" s="1"/>
  <c r="I81" i="2" a="1"/>
  <c r="I81" i="2" s="1"/>
  <c r="I82" i="2" a="1"/>
  <c r="I82" i="2" s="1"/>
  <c r="J82" i="2" a="1"/>
  <c r="J82" i="2" s="1"/>
  <c r="I83" i="2" a="1"/>
  <c r="I83" i="2" s="1"/>
  <c r="J83" i="2" a="1"/>
  <c r="J83" i="2" s="1"/>
  <c r="H86" i="2"/>
  <c r="H87" i="2"/>
  <c r="J109" i="2" a="1"/>
  <c r="J109" i="2" s="1"/>
  <c r="I109" i="2" a="1"/>
  <c r="I109" i="2" s="1"/>
  <c r="I111" i="2" a="1"/>
  <c r="I111" i="2" s="1"/>
  <c r="J111" i="2" a="1"/>
  <c r="J111" i="2" s="1"/>
  <c r="J112" i="2" a="1"/>
  <c r="J112" i="2" s="1"/>
  <c r="I112" i="2" a="1"/>
  <c r="I112" i="2" s="1"/>
  <c r="I114" i="2" a="1"/>
  <c r="I114" i="2" s="1"/>
  <c r="J114" i="2" a="1"/>
  <c r="J114" i="2" s="1"/>
  <c r="I122" i="2" a="1"/>
  <c r="I122" i="2" s="1"/>
  <c r="J122" i="2" a="1"/>
  <c r="J122" i="2" s="1"/>
  <c r="I123" i="2" a="1"/>
  <c r="I123" i="2" s="1"/>
  <c r="J123" i="2" a="1"/>
  <c r="J123" i="2" s="1"/>
  <c r="J124" i="2" a="1"/>
  <c r="J124" i="2" s="1"/>
  <c r="I124" i="2" a="1"/>
  <c r="I124" i="2" s="1"/>
  <c r="J125" i="2" a="1"/>
  <c r="J125" i="2" s="1"/>
  <c r="I125" i="2" a="1"/>
  <c r="I125" i="2" s="1"/>
  <c r="J133" i="2" a="1"/>
  <c r="J133" i="2" s="1"/>
  <c r="I133" i="2" a="1"/>
  <c r="I133" i="2" s="1"/>
  <c r="I134" i="2" a="1"/>
  <c r="I134" i="2" s="1"/>
  <c r="J134" i="2" a="1"/>
  <c r="J134" i="2" s="1"/>
  <c r="J136" i="2" a="1"/>
  <c r="J136" i="2" s="1"/>
  <c r="I136" i="2" a="1"/>
  <c r="I136" i="2" s="1"/>
  <c r="I138" i="2" a="1"/>
  <c r="I138" i="2" s="1"/>
  <c r="J138" i="2" a="1"/>
  <c r="J138" i="2" s="1"/>
  <c r="I143" i="2" a="1"/>
  <c r="I143" i="2" s="1"/>
  <c r="J143" i="2" a="1"/>
  <c r="J143" i="2" s="1"/>
  <c r="J144" i="2" a="1"/>
  <c r="J144" i="2" s="1"/>
  <c r="I144" i="2" a="1"/>
  <c r="I144" i="2" s="1"/>
  <c r="J149" i="2" a="1"/>
  <c r="J149" i="2" s="1"/>
  <c r="I149" i="2" a="1"/>
  <c r="I149" i="2" s="1"/>
  <c r="I150" i="2" a="1"/>
  <c r="I150" i="2" s="1"/>
  <c r="J150" i="2" a="1"/>
  <c r="J150" i="2" s="1"/>
  <c r="J157" i="2" a="1"/>
  <c r="J157" i="2" s="1"/>
  <c r="I157" i="2" a="1"/>
  <c r="I157" i="2" s="1"/>
  <c r="I159" i="2" a="1"/>
  <c r="I159" i="2" s="1"/>
  <c r="J159" i="2" a="1"/>
  <c r="J159" i="2" s="1"/>
  <c r="J161" i="2" a="1"/>
  <c r="J161" i="2" s="1"/>
  <c r="I161" i="2" a="1"/>
  <c r="I161" i="2" s="1"/>
  <c r="I163" i="2" a="1"/>
  <c r="I163" i="2" s="1"/>
  <c r="J163" i="2" a="1"/>
  <c r="J163" i="2" s="1"/>
  <c r="J165" i="2" a="1"/>
  <c r="J165" i="2" s="1"/>
  <c r="I165" i="2" a="1"/>
  <c r="I165" i="2" s="1"/>
  <c r="I167" i="2" a="1"/>
  <c r="I167" i="2" s="1"/>
  <c r="J167" i="2" a="1"/>
  <c r="J167" i="2" s="1"/>
  <c r="J169" i="2" a="1"/>
  <c r="J169" i="2" s="1"/>
  <c r="I169" i="2" a="1"/>
  <c r="I169" i="2" s="1"/>
  <c r="I171" i="2" a="1"/>
  <c r="I171" i="2" s="1"/>
  <c r="J171" i="2" a="1"/>
  <c r="J171" i="2" s="1"/>
  <c r="J173" i="2" a="1"/>
  <c r="J173" i="2" s="1"/>
  <c r="I173" i="2" a="1"/>
  <c r="I173" i="2" s="1"/>
  <c r="I175" i="2" a="1"/>
  <c r="I175" i="2" s="1"/>
  <c r="J175" i="2" a="1"/>
  <c r="J175" i="2" s="1"/>
  <c r="J177" i="2" a="1"/>
  <c r="J177" i="2" s="1"/>
  <c r="I177" i="2" a="1"/>
  <c r="I177" i="2" s="1"/>
  <c r="I179" i="2" a="1"/>
  <c r="I179" i="2" s="1"/>
  <c r="J179" i="2" a="1"/>
  <c r="J179" i="2" s="1"/>
  <c r="J181" i="2" a="1"/>
  <c r="J181" i="2" s="1"/>
  <c r="I181" i="2" a="1"/>
  <c r="I181" i="2" s="1"/>
  <c r="I182" i="2" a="1"/>
  <c r="I182" i="2" s="1"/>
  <c r="J182" i="2" a="1"/>
  <c r="J182" i="2" s="1"/>
  <c r="H186" i="2"/>
  <c r="I187" i="2" a="1"/>
  <c r="I187" i="2" s="1"/>
  <c r="J187" i="2" a="1"/>
  <c r="J187" i="2" s="1"/>
  <c r="I195" i="2" a="1"/>
  <c r="I195" i="2" s="1"/>
  <c r="J195" i="2" a="1"/>
  <c r="J195" i="2" s="1"/>
  <c r="J197" i="2" a="1"/>
  <c r="J197" i="2" s="1"/>
  <c r="I197" i="2" a="1"/>
  <c r="I197" i="2" s="1"/>
  <c r="I198" i="2" a="1"/>
  <c r="I198" i="2" s="1"/>
  <c r="J198" i="2" a="1"/>
  <c r="J198" i="2" s="1"/>
  <c r="J205" i="2" a="1"/>
  <c r="J205" i="2" s="1"/>
  <c r="I205" i="2" a="1"/>
  <c r="I205" i="2" s="1"/>
  <c r="I207" i="2" a="1"/>
  <c r="I207" i="2" s="1"/>
  <c r="J207" i="2" a="1"/>
  <c r="J207" i="2" s="1"/>
  <c r="J208" i="2" a="1"/>
  <c r="J208" i="2" s="1"/>
  <c r="I208" i="2" a="1"/>
  <c r="I208" i="2" s="1"/>
  <c r="I210" i="2" a="1"/>
  <c r="I210" i="2" s="1"/>
  <c r="J210" i="2" a="1"/>
  <c r="J210" i="2" s="1"/>
  <c r="J212" i="2" a="1"/>
  <c r="J212" i="2" s="1"/>
  <c r="I212" i="2" a="1"/>
  <c r="I212" i="2" s="1"/>
  <c r="H218" i="2"/>
  <c r="I219" i="2" a="1"/>
  <c r="I219" i="2" s="1"/>
  <c r="J219" i="2" a="1"/>
  <c r="J219" i="2" s="1"/>
  <c r="J225" i="2" a="1"/>
  <c r="J225" i="2" s="1"/>
  <c r="I225" i="2" a="1"/>
  <c r="I225" i="2" s="1"/>
  <c r="I226" i="2" a="1"/>
  <c r="I226" i="2" s="1"/>
  <c r="J226" i="2" a="1"/>
  <c r="J226" i="2" s="1"/>
  <c r="J233" i="2" a="1"/>
  <c r="J233" i="2" s="1"/>
  <c r="I233" i="2" a="1"/>
  <c r="I233" i="2" s="1"/>
  <c r="I234" i="2" a="1"/>
  <c r="I234" i="2" s="1"/>
  <c r="J234" i="2" a="1"/>
  <c r="J234" i="2" s="1"/>
  <c r="J236" i="2" a="1"/>
  <c r="J236" i="2" s="1"/>
  <c r="I236" i="2" a="1"/>
  <c r="I236" i="2" s="1"/>
  <c r="I243" i="2" a="1"/>
  <c r="I243" i="2" s="1"/>
  <c r="J243" i="2" a="1"/>
  <c r="J243" i="2" s="1"/>
  <c r="J244" i="2" a="1"/>
  <c r="J244" i="2" s="1"/>
  <c r="I244" i="2" a="1"/>
  <c r="I244" i="2" s="1"/>
  <c r="I251" i="2" a="1"/>
  <c r="I251" i="2" s="1"/>
  <c r="J251" i="2" a="1"/>
  <c r="J251" i="2" s="1"/>
  <c r="J252" i="2" a="1"/>
  <c r="J252" i="2" s="1"/>
  <c r="I252" i="2" a="1"/>
  <c r="I252" i="2" s="1"/>
  <c r="I259" i="2" a="1"/>
  <c r="I259" i="2" s="1"/>
  <c r="J259" i="2" a="1"/>
  <c r="J259" i="2" s="1"/>
  <c r="J260" i="2" a="1"/>
  <c r="J260" i="2" s="1"/>
  <c r="I260" i="2" a="1"/>
  <c r="I260" i="2" s="1"/>
  <c r="I267" i="2" a="1"/>
  <c r="I267" i="2" s="1"/>
  <c r="J267" i="2" a="1"/>
  <c r="J267" i="2" s="1"/>
  <c r="J268" i="2" a="1"/>
  <c r="J268" i="2" s="1"/>
  <c r="I268" i="2" a="1"/>
  <c r="I268" i="2" s="1"/>
  <c r="I275" i="2" a="1"/>
  <c r="I275" i="2" s="1"/>
  <c r="J275" i="2" a="1"/>
  <c r="J275" i="2" s="1"/>
  <c r="J276" i="2" a="1"/>
  <c r="J276" i="2" s="1"/>
  <c r="I276" i="2" a="1"/>
  <c r="I276" i="2" s="1"/>
  <c r="J285" i="2" a="1"/>
  <c r="J285" i="2" s="1"/>
  <c r="I285" i="2" a="1"/>
  <c r="I285" i="2" s="1"/>
  <c r="I287" i="2" a="1"/>
  <c r="I287" i="2" s="1"/>
  <c r="J287" i="2" a="1"/>
  <c r="J287" i="2" s="1"/>
  <c r="J289" i="2" a="1"/>
  <c r="J289" i="2" s="1"/>
  <c r="I289" i="2" a="1"/>
  <c r="I289" i="2" s="1"/>
  <c r="I291" i="2" a="1"/>
  <c r="I291" i="2" s="1"/>
  <c r="J291" i="2" a="1"/>
  <c r="J291" i="2" s="1"/>
  <c r="J293" i="2" a="1"/>
  <c r="J293" i="2" s="1"/>
  <c r="I293" i="2" a="1"/>
  <c r="I293" i="2" s="1"/>
  <c r="I295" i="2" a="1"/>
  <c r="I295" i="2" s="1"/>
  <c r="J295" i="2" a="1"/>
  <c r="J295" i="2" s="1"/>
  <c r="J296" i="2" a="1"/>
  <c r="J296" i="2" s="1"/>
  <c r="I296" i="2" a="1"/>
  <c r="I296" i="2" s="1"/>
  <c r="H303" i="2"/>
  <c r="J304" i="2" a="1"/>
  <c r="J304" i="2" s="1"/>
  <c r="I304" i="2" a="1"/>
  <c r="I304" i="2" s="1"/>
  <c r="H311" i="2"/>
  <c r="J312" i="2" a="1"/>
  <c r="J312" i="2" s="1"/>
  <c r="I312" i="2" a="1"/>
  <c r="I312" i="2" s="1"/>
  <c r="H319" i="2"/>
  <c r="J320" i="2" a="1"/>
  <c r="J320" i="2" s="1"/>
  <c r="I320" i="2" a="1"/>
  <c r="I320" i="2" s="1"/>
  <c r="H327" i="2"/>
  <c r="J328" i="2" a="1"/>
  <c r="J328" i="2" s="1"/>
  <c r="I328" i="2" a="1"/>
  <c r="I328" i="2" s="1"/>
  <c r="H335" i="2"/>
  <c r="J336" i="2" a="1"/>
  <c r="J336" i="2" s="1"/>
  <c r="I336" i="2" a="1"/>
  <c r="I336" i="2" s="1"/>
  <c r="H343" i="2"/>
  <c r="J344" i="2" a="1"/>
  <c r="J344" i="2" s="1"/>
  <c r="I344" i="2" a="1"/>
  <c r="I344" i="2" s="1"/>
  <c r="H351" i="2"/>
  <c r="J352" i="2" a="1"/>
  <c r="J352" i="2" s="1"/>
  <c r="I352" i="2" a="1"/>
  <c r="I352" i="2" s="1"/>
  <c r="H359" i="2"/>
  <c r="J360" i="2" a="1"/>
  <c r="J360" i="2" s="1"/>
  <c r="I360" i="2" a="1"/>
  <c r="I360" i="2" s="1"/>
  <c r="H367" i="2"/>
  <c r="J368" i="2" a="1"/>
  <c r="J368" i="2" s="1"/>
  <c r="I368" i="2" a="1"/>
  <c r="I368" i="2" s="1"/>
  <c r="H375" i="2"/>
  <c r="J376" i="2" a="1"/>
  <c r="J376" i="2" s="1"/>
  <c r="I376" i="2" a="1"/>
  <c r="I376" i="2" s="1"/>
  <c r="H383" i="2"/>
  <c r="J384" i="2" a="1"/>
  <c r="J384" i="2" s="1"/>
  <c r="I384" i="2" a="1"/>
  <c r="I384" i="2" s="1"/>
  <c r="H391" i="2"/>
  <c r="J392" i="2" a="1"/>
  <c r="J392" i="2" s="1"/>
  <c r="I392" i="2" a="1"/>
  <c r="I392" i="2" s="1"/>
  <c r="I399" i="2" a="1"/>
  <c r="I399" i="2" s="1"/>
  <c r="J399" i="2" a="1"/>
  <c r="J399" i="2" s="1"/>
  <c r="J400" i="2" a="1"/>
  <c r="J400" i="2" s="1"/>
  <c r="I400" i="2" a="1"/>
  <c r="I400" i="2" s="1"/>
  <c r="I407" i="2" a="1"/>
  <c r="I407" i="2" s="1"/>
  <c r="J407" i="2" a="1"/>
  <c r="J407" i="2" s="1"/>
  <c r="J408" i="2" a="1"/>
  <c r="J408" i="2" s="1"/>
  <c r="I408" i="2" a="1"/>
  <c r="I408" i="2" s="1"/>
  <c r="I415" i="2" a="1"/>
  <c r="I415" i="2" s="1"/>
  <c r="J415" i="2" a="1"/>
  <c r="J415" i="2" s="1"/>
  <c r="J416" i="2" a="1"/>
  <c r="J416" i="2" s="1"/>
  <c r="I416" i="2" a="1"/>
  <c r="I416" i="2" s="1"/>
  <c r="I423" i="2" a="1"/>
  <c r="I423" i="2" s="1"/>
  <c r="J423" i="2" a="1"/>
  <c r="J423" i="2" s="1"/>
  <c r="J424" i="2" a="1"/>
  <c r="J424" i="2" s="1"/>
  <c r="I424" i="2" a="1"/>
  <c r="I424" i="2" s="1"/>
  <c r="I431" i="2" a="1"/>
  <c r="I431" i="2" s="1"/>
  <c r="J431" i="2" a="1"/>
  <c r="J431" i="2" s="1"/>
  <c r="J432" i="2" a="1"/>
  <c r="J432" i="2" s="1"/>
  <c r="I432" i="2" a="1"/>
  <c r="I432" i="2" s="1"/>
  <c r="I439" i="2" a="1"/>
  <c r="I439" i="2" s="1"/>
  <c r="J439" i="2" a="1"/>
  <c r="J439" i="2" s="1"/>
  <c r="J440" i="2" a="1"/>
  <c r="J440" i="2" s="1"/>
  <c r="I440" i="2" a="1"/>
  <c r="I440" i="2" s="1"/>
  <c r="I447" i="2" a="1"/>
  <c r="I447" i="2" s="1"/>
  <c r="J447" i="2" a="1"/>
  <c r="J447" i="2" s="1"/>
  <c r="J448" i="2" a="1"/>
  <c r="J448" i="2" s="1"/>
  <c r="I448" i="2" a="1"/>
  <c r="I448" i="2" s="1"/>
  <c r="I455" i="2" a="1"/>
  <c r="I455" i="2" s="1"/>
  <c r="J455" i="2" a="1"/>
  <c r="J455" i="2" s="1"/>
  <c r="J456" i="2" a="1"/>
  <c r="J456" i="2" s="1"/>
  <c r="I456" i="2" a="1"/>
  <c r="I456" i="2" s="1"/>
  <c r="I463" i="2" a="1"/>
  <c r="I463" i="2" s="1"/>
  <c r="J463" i="2" a="1"/>
  <c r="J463" i="2" s="1"/>
  <c r="J464" i="2" a="1"/>
  <c r="J464" i="2" s="1"/>
  <c r="I464" i="2" a="1"/>
  <c r="I464" i="2" s="1"/>
  <c r="H471" i="2"/>
  <c r="J472" i="2" a="1"/>
  <c r="J472" i="2" s="1"/>
  <c r="I472" i="2" a="1"/>
  <c r="I472" i="2" s="1"/>
  <c r="I479" i="2" a="1"/>
  <c r="I479" i="2" s="1"/>
  <c r="J479" i="2" a="1"/>
  <c r="J479" i="2" s="1"/>
  <c r="J480" i="2" a="1"/>
  <c r="J480" i="2" s="1"/>
  <c r="I480" i="2" a="1"/>
  <c r="I480" i="2" s="1"/>
  <c r="I487" i="2" a="1"/>
  <c r="I487" i="2" s="1"/>
  <c r="J487" i="2" a="1"/>
  <c r="J487" i="2" s="1"/>
  <c r="J488" i="2" a="1"/>
  <c r="J488" i="2" s="1"/>
  <c r="I488" i="2" a="1"/>
  <c r="I488" i="2" s="1"/>
  <c r="H495" i="2"/>
  <c r="J496" i="2" a="1"/>
  <c r="J496" i="2" s="1"/>
  <c r="I496" i="2" a="1"/>
  <c r="I496" i="2" s="1"/>
  <c r="H503" i="2"/>
  <c r="J504" i="2" a="1"/>
  <c r="J504" i="2" s="1"/>
  <c r="I504" i="2" a="1"/>
  <c r="I504" i="2" s="1"/>
  <c r="H511" i="2"/>
  <c r="J512" i="2" a="1"/>
  <c r="J512" i="2" s="1"/>
  <c r="I512" i="2" a="1"/>
  <c r="I512" i="2" s="1"/>
  <c r="I519" i="2" a="1"/>
  <c r="I519" i="2" s="1"/>
  <c r="J519" i="2" a="1"/>
  <c r="J519" i="2" s="1"/>
  <c r="J520" i="2" a="1"/>
  <c r="J520" i="2" s="1"/>
  <c r="I520" i="2" a="1"/>
  <c r="I520" i="2" s="1"/>
  <c r="I527" i="2" a="1"/>
  <c r="I527" i="2" s="1"/>
  <c r="J527" i="2" a="1"/>
  <c r="J527" i="2" s="1"/>
  <c r="J528" i="2" a="1"/>
  <c r="J528" i="2" s="1"/>
  <c r="I528" i="2" a="1"/>
  <c r="I528" i="2" s="1"/>
  <c r="H535" i="2"/>
  <c r="J536" i="2" a="1"/>
  <c r="J536" i="2" s="1"/>
  <c r="I536" i="2" a="1"/>
  <c r="I536" i="2" s="1"/>
  <c r="I543" i="2" a="1"/>
  <c r="I543" i="2" s="1"/>
  <c r="J543" i="2" a="1"/>
  <c r="J543" i="2" s="1"/>
  <c r="J544" i="2" a="1"/>
  <c r="J544" i="2" s="1"/>
  <c r="I544" i="2" a="1"/>
  <c r="I544" i="2" s="1"/>
  <c r="I551" i="2" a="1"/>
  <c r="I551" i="2" s="1"/>
  <c r="J551" i="2" a="1"/>
  <c r="J551" i="2" s="1"/>
  <c r="J552" i="2" a="1"/>
  <c r="J552" i="2" s="1"/>
  <c r="I552" i="2" a="1"/>
  <c r="I552" i="2" s="1"/>
  <c r="I559" i="2" a="1"/>
  <c r="I559" i="2" s="1"/>
  <c r="J559" i="2" a="1"/>
  <c r="J559" i="2" s="1"/>
  <c r="J560" i="2" a="1"/>
  <c r="J560" i="2" s="1"/>
  <c r="I560" i="2" a="1"/>
  <c r="I560" i="2" s="1"/>
  <c r="I567" i="2" a="1"/>
  <c r="I567" i="2" s="1"/>
  <c r="J567" i="2" a="1"/>
  <c r="J567" i="2" s="1"/>
  <c r="J568" i="2" a="1"/>
  <c r="J568" i="2" s="1"/>
  <c r="I568" i="2" a="1"/>
  <c r="I568" i="2" s="1"/>
  <c r="I575" i="2" a="1"/>
  <c r="I575" i="2" s="1"/>
  <c r="J575" i="2" a="1"/>
  <c r="J575" i="2" s="1"/>
  <c r="J576" i="2" a="1"/>
  <c r="J576" i="2" s="1"/>
  <c r="I576" i="2" a="1"/>
  <c r="I576" i="2" s="1"/>
  <c r="I583" i="2" a="1"/>
  <c r="I583" i="2" s="1"/>
  <c r="J583" i="2" a="1"/>
  <c r="J583" i="2" s="1"/>
  <c r="J584" i="2" a="1"/>
  <c r="J584" i="2" s="1"/>
  <c r="I584" i="2" a="1"/>
  <c r="I584" i="2" s="1"/>
  <c r="I591" i="2" a="1"/>
  <c r="I591" i="2" s="1"/>
  <c r="J591" i="2" a="1"/>
  <c r="J591" i="2" s="1"/>
  <c r="J592" i="2" a="1"/>
  <c r="J592" i="2" s="1"/>
  <c r="I592" i="2" a="1"/>
  <c r="I592" i="2" s="1"/>
  <c r="I599" i="2" a="1"/>
  <c r="I599" i="2" s="1"/>
  <c r="J599" i="2" a="1"/>
  <c r="J599" i="2" s="1"/>
  <c r="J600" i="2" a="1"/>
  <c r="J600" i="2" s="1"/>
  <c r="I600" i="2" a="1"/>
  <c r="I600" i="2" s="1"/>
  <c r="I607" i="2" a="1"/>
  <c r="I607" i="2" s="1"/>
  <c r="J607" i="2" a="1"/>
  <c r="J607" i="2" s="1"/>
  <c r="J608" i="2" a="1"/>
  <c r="J608" i="2" s="1"/>
  <c r="I608" i="2" a="1"/>
  <c r="I608" i="2" s="1"/>
  <c r="I615" i="2" a="1"/>
  <c r="I615" i="2" s="1"/>
  <c r="J615" i="2" a="1"/>
  <c r="J615" i="2" s="1"/>
  <c r="J616" i="2" a="1"/>
  <c r="J616" i="2" s="1"/>
  <c r="I616" i="2" a="1"/>
  <c r="I616" i="2" s="1"/>
  <c r="I623" i="2" a="1"/>
  <c r="I623" i="2" s="1"/>
  <c r="J623" i="2" a="1"/>
  <c r="J623" i="2" s="1"/>
  <c r="J624" i="2" a="1"/>
  <c r="J624" i="2" s="1"/>
  <c r="I624" i="2" a="1"/>
  <c r="I624" i="2" s="1"/>
  <c r="I631" i="2" a="1"/>
  <c r="I631" i="2" s="1"/>
  <c r="J631" i="2" a="1"/>
  <c r="J631" i="2" s="1"/>
  <c r="J632" i="2" a="1"/>
  <c r="J632" i="2" s="1"/>
  <c r="I632" i="2" a="1"/>
  <c r="I632" i="2" s="1"/>
  <c r="J648" i="2" a="1"/>
  <c r="J648" i="2" s="1"/>
  <c r="I648" i="2" a="1"/>
  <c r="I648" i="2" s="1"/>
  <c r="I651" i="2" a="1"/>
  <c r="I651" i="2" s="1"/>
  <c r="J651" i="2" a="1"/>
  <c r="J651" i="2" s="1"/>
  <c r="I662" i="2" a="1"/>
  <c r="I662" i="2" s="1"/>
  <c r="J662" i="2" a="1"/>
  <c r="J662" i="2" s="1"/>
  <c r="I666" i="2" a="1"/>
  <c r="I666" i="2" s="1"/>
  <c r="J666" i="2" a="1"/>
  <c r="J666" i="2" s="1"/>
  <c r="I671" i="2" a="1"/>
  <c r="I671" i="2" s="1"/>
  <c r="J671" i="2" a="1"/>
  <c r="J671" i="2" s="1"/>
  <c r="J672" i="2" a="1"/>
  <c r="J672" i="2" s="1"/>
  <c r="I672" i="2" a="1"/>
  <c r="I672" i="2" s="1"/>
  <c r="I675" i="2" a="1"/>
  <c r="I675" i="2" s="1"/>
  <c r="J675" i="2" a="1"/>
  <c r="J675" i="2" s="1"/>
  <c r="J676" i="2" a="1"/>
  <c r="J676" i="2" s="1"/>
  <c r="I676" i="2" a="1"/>
  <c r="I676" i="2" s="1"/>
  <c r="I679" i="2" a="1"/>
  <c r="I679" i="2" s="1"/>
  <c r="J679" i="2" a="1"/>
  <c r="J679" i="2" s="1"/>
  <c r="J680" i="2" a="1"/>
  <c r="J680" i="2" s="1"/>
  <c r="I680" i="2" a="1"/>
  <c r="I680" i="2" s="1"/>
  <c r="I683" i="2" a="1"/>
  <c r="I683" i="2" s="1"/>
  <c r="J683" i="2" a="1"/>
  <c r="J683" i="2" s="1"/>
  <c r="J684" i="2" a="1"/>
  <c r="J684" i="2" s="1"/>
  <c r="I684" i="2" a="1"/>
  <c r="I684" i="2" s="1"/>
  <c r="I687" i="2" a="1"/>
  <c r="I687" i="2" s="1"/>
  <c r="J687" i="2" a="1"/>
  <c r="J687" i="2" s="1"/>
  <c r="J688" i="2" a="1"/>
  <c r="J688" i="2" s="1"/>
  <c r="I688" i="2" a="1"/>
  <c r="I688" i="2" s="1"/>
  <c r="I691" i="2" a="1"/>
  <c r="I691" i="2" s="1"/>
  <c r="J691" i="2" a="1"/>
  <c r="J691" i="2" s="1"/>
  <c r="J692" i="2" a="1"/>
  <c r="J692" i="2" s="1"/>
  <c r="I692" i="2" a="1"/>
  <c r="I692" i="2" s="1"/>
  <c r="I695" i="2" a="1"/>
  <c r="I695" i="2" s="1"/>
  <c r="J695" i="2" a="1"/>
  <c r="J695" i="2" s="1"/>
  <c r="J696" i="2" a="1"/>
  <c r="J696" i="2" s="1"/>
  <c r="I696" i="2" a="1"/>
  <c r="I696" i="2" s="1"/>
  <c r="I699" i="2" a="1"/>
  <c r="I699" i="2" s="1"/>
  <c r="J699" i="2" a="1"/>
  <c r="J699" i="2" s="1"/>
  <c r="J700" i="2" a="1"/>
  <c r="J700" i="2" s="1"/>
  <c r="I700" i="2" a="1"/>
  <c r="I700" i="2" s="1"/>
  <c r="I703" i="2" a="1"/>
  <c r="I703" i="2" s="1"/>
  <c r="J703" i="2" a="1"/>
  <c r="J703" i="2" s="1"/>
  <c r="H704" i="2"/>
  <c r="H641" i="2"/>
  <c r="H653" i="2"/>
  <c r="H657" i="2"/>
  <c r="H716" i="2"/>
  <c r="H717" i="2"/>
  <c r="H724" i="2"/>
  <c r="H725" i="2"/>
  <c r="J735" i="2" a="1"/>
  <c r="J735" i="2" s="1"/>
  <c r="I735" i="2" a="1"/>
  <c r="I735" i="2" s="1"/>
  <c r="H737" i="2"/>
  <c r="J739" i="2" a="1"/>
  <c r="J739" i="2" s="1"/>
  <c r="I739" i="2" a="1"/>
  <c r="I739" i="2" s="1"/>
  <c r="H741" i="2"/>
  <c r="J743" i="2" a="1"/>
  <c r="J743" i="2" s="1"/>
  <c r="I743" i="2" a="1"/>
  <c r="I743" i="2" s="1"/>
  <c r="H746" i="2"/>
  <c r="J751" i="2" a="1"/>
  <c r="J751" i="2" s="1"/>
  <c r="I751" i="2" a="1"/>
  <c r="I751" i="2" s="1"/>
  <c r="H754" i="2"/>
  <c r="H760" i="2"/>
  <c r="H761" i="2"/>
  <c r="H766" i="2"/>
  <c r="I772" i="2" a="1"/>
  <c r="I772" i="2" s="1"/>
  <c r="J772" i="2" a="1"/>
  <c r="J772" i="2" s="1"/>
  <c r="I776" i="2" a="1"/>
  <c r="I776" i="2" s="1"/>
  <c r="J776" i="2" a="1"/>
  <c r="J776" i="2" s="1"/>
  <c r="H780" i="2"/>
  <c r="H781" i="2"/>
  <c r="H788" i="2"/>
  <c r="H789" i="2"/>
  <c r="H796" i="2"/>
  <c r="H797" i="2"/>
  <c r="H804" i="2"/>
  <c r="H805" i="2"/>
  <c r="H812" i="2"/>
  <c r="H813" i="2"/>
  <c r="H820" i="2"/>
  <c r="H821" i="2"/>
  <c r="I836" i="2" a="1"/>
  <c r="I836" i="2" s="1"/>
  <c r="J836" i="2" a="1"/>
  <c r="J836" i="2" s="1"/>
  <c r="H840" i="2"/>
  <c r="H841" i="2"/>
  <c r="H848" i="2"/>
  <c r="H849" i="2"/>
  <c r="J851" i="2" a="1"/>
  <c r="J851" i="2" s="1"/>
  <c r="I851" i="2" a="1"/>
  <c r="I851" i="2" s="1"/>
  <c r="H854" i="2"/>
  <c r="J859" i="2" a="1"/>
  <c r="J859" i="2" s="1"/>
  <c r="I859" i="2" a="1"/>
  <c r="I859" i="2" s="1"/>
  <c r="H862" i="2"/>
  <c r="J867" i="2" a="1"/>
  <c r="J867" i="2" s="1"/>
  <c r="I867" i="2" a="1"/>
  <c r="I867" i="2" s="1"/>
  <c r="H870" i="2"/>
  <c r="J875" i="2" a="1"/>
  <c r="J875" i="2" s="1"/>
  <c r="I875" i="2" a="1"/>
  <c r="I875" i="2" s="1"/>
  <c r="H878" i="2"/>
  <c r="J883" i="2" a="1"/>
  <c r="J883" i="2" s="1"/>
  <c r="I883" i="2" a="1"/>
  <c r="I883" i="2" s="1"/>
  <c r="H886" i="2"/>
  <c r="H892" i="2"/>
  <c r="H893" i="2"/>
  <c r="I900" i="2" a="1"/>
  <c r="I900" i="2" s="1"/>
  <c r="J900" i="2" a="1"/>
  <c r="J900" i="2" s="1"/>
  <c r="J903" i="2" a="1"/>
  <c r="J903" i="2" s="1"/>
  <c r="I903" i="2" a="1"/>
  <c r="I903" i="2" s="1"/>
  <c r="H906" i="2"/>
  <c r="J911" i="2" a="1"/>
  <c r="J911" i="2" s="1"/>
  <c r="I911" i="2" a="1"/>
  <c r="I911" i="2" s="1"/>
  <c r="J914" i="2" a="1"/>
  <c r="J914" i="2" s="1"/>
  <c r="I914" i="2" a="1"/>
  <c r="I914" i="2" s="1"/>
  <c r="J918" i="2" a="1"/>
  <c r="J918" i="2" s="1"/>
  <c r="I918" i="2" a="1"/>
  <c r="I918" i="2" s="1"/>
  <c r="J922" i="2" a="1"/>
  <c r="J922" i="2" s="1"/>
  <c r="I922" i="2" a="1"/>
  <c r="I922" i="2" s="1"/>
  <c r="H926" i="2"/>
  <c r="J931" i="2" a="1"/>
  <c r="J931" i="2" s="1"/>
  <c r="I931" i="2" a="1"/>
  <c r="I931" i="2" s="1"/>
  <c r="H934" i="2"/>
  <c r="J939" i="2" a="1"/>
  <c r="J939" i="2" s="1"/>
  <c r="I939" i="2" a="1"/>
  <c r="I939" i="2" s="1"/>
  <c r="H942" i="2"/>
  <c r="J947" i="2" a="1"/>
  <c r="J947" i="2" s="1"/>
  <c r="I947" i="2" a="1"/>
  <c r="I947" i="2" s="1"/>
  <c r="H950" i="2"/>
  <c r="J955" i="2" a="1"/>
  <c r="J955" i="2" s="1"/>
  <c r="I955" i="2" a="1"/>
  <c r="I955" i="2" s="1"/>
  <c r="H958" i="2"/>
  <c r="J963" i="2" a="1"/>
  <c r="J963" i="2" s="1"/>
  <c r="I963" i="2" a="1"/>
  <c r="I963" i="2" s="1"/>
  <c r="H966" i="2"/>
  <c r="J971" i="2" a="1"/>
  <c r="J971" i="2" s="1"/>
  <c r="I971" i="2" a="1"/>
  <c r="I971" i="2" s="1"/>
  <c r="H974" i="2"/>
  <c r="H980" i="2"/>
  <c r="H981" i="2"/>
  <c r="J986" i="2" a="1"/>
  <c r="J986" i="2" s="1"/>
  <c r="I986" i="2" a="1"/>
  <c r="I986" i="2" s="1"/>
  <c r="J990" i="2" a="1"/>
  <c r="J990" i="2" s="1"/>
  <c r="I990" i="2" a="1"/>
  <c r="I990" i="2" s="1"/>
  <c r="H996" i="2"/>
  <c r="H997" i="2"/>
  <c r="H1004" i="2"/>
  <c r="H1005" i="2"/>
  <c r="H1012" i="2"/>
  <c r="H1013" i="2"/>
  <c r="I1020" i="2" a="1"/>
  <c r="I1020" i="2" s="1"/>
  <c r="J1020" i="2" a="1"/>
  <c r="J1020" i="2" s="1"/>
  <c r="I1024" i="2" a="1"/>
  <c r="I1024" i="2" s="1"/>
  <c r="J1024" i="2" a="1"/>
  <c r="J1024" i="2" s="1"/>
  <c r="J1027" i="2" a="1"/>
  <c r="J1027" i="2" s="1"/>
  <c r="I1027" i="2" a="1"/>
  <c r="I1027" i="2" s="1"/>
  <c r="H1030" i="2"/>
  <c r="J1035" i="2" a="1"/>
  <c r="J1035" i="2" s="1"/>
  <c r="I1035" i="2" a="1"/>
  <c r="I1035" i="2" s="1"/>
  <c r="H1038" i="2"/>
  <c r="J1043" i="2" a="1"/>
  <c r="J1043" i="2" s="1"/>
  <c r="I1043" i="2" a="1"/>
  <c r="I1043" i="2" s="1"/>
  <c r="H1046" i="2"/>
  <c r="I1052" i="2" a="1"/>
  <c r="I1052" i="2" s="1"/>
  <c r="J1052" i="2" a="1"/>
  <c r="J1052" i="2" s="1"/>
  <c r="J1055" i="2" a="1"/>
  <c r="J1055" i="2" s="1"/>
  <c r="I1055" i="2" a="1"/>
  <c r="I1055" i="2" s="1"/>
  <c r="H1058" i="2"/>
  <c r="J1063" i="2" a="1"/>
  <c r="J1063" i="2" s="1"/>
  <c r="I1063" i="2" a="1"/>
  <c r="I1063" i="2" s="1"/>
  <c r="H1065" i="2"/>
  <c r="H1070" i="2"/>
  <c r="H1076" i="2"/>
  <c r="H1077" i="2"/>
  <c r="H1082" i="2"/>
  <c r="J1087" i="2" a="1"/>
  <c r="J1087" i="2" s="1"/>
  <c r="I1087" i="2" a="1"/>
  <c r="I1087" i="2" s="1"/>
  <c r="H1090" i="2"/>
  <c r="H1108" i="2"/>
  <c r="H1109" i="2"/>
  <c r="H1116" i="2"/>
  <c r="H1117" i="2"/>
  <c r="H1124" i="2"/>
  <c r="H1125" i="2"/>
  <c r="H1132" i="2"/>
  <c r="H1133" i="2"/>
  <c r="H1140" i="2"/>
  <c r="H1141" i="2"/>
  <c r="H1148" i="2"/>
  <c r="H1149" i="2"/>
  <c r="H1156" i="2"/>
  <c r="H1157" i="2"/>
  <c r="H1164" i="2"/>
  <c r="H1165" i="2"/>
  <c r="J1167" i="2" a="1"/>
  <c r="J1167" i="2" s="1"/>
  <c r="I1167" i="2" a="1"/>
  <c r="I1167" i="2" s="1"/>
  <c r="J1170" i="2" a="1"/>
  <c r="J1170" i="2" s="1"/>
  <c r="I1170" i="2" a="1"/>
  <c r="I1170" i="2" s="1"/>
  <c r="J1174" i="2" a="1"/>
  <c r="J1174" i="2" s="1"/>
  <c r="I1174" i="2" a="1"/>
  <c r="I1174" i="2" s="1"/>
  <c r="J1178" i="2" a="1"/>
  <c r="J1178" i="2" s="1"/>
  <c r="I1178" i="2" a="1"/>
  <c r="I1178" i="2" s="1"/>
  <c r="J1182" i="2" a="1"/>
  <c r="J1182" i="2" s="1"/>
  <c r="I1182" i="2" a="1"/>
  <c r="I1182" i="2" s="1"/>
  <c r="H1185" i="2"/>
  <c r="J1187" i="2" a="1"/>
  <c r="J1187" i="2" s="1"/>
  <c r="I1187" i="2" a="1"/>
  <c r="I1187" i="2" s="1"/>
  <c r="I1196" i="2" a="1"/>
  <c r="I1196" i="2" s="1"/>
  <c r="J1196" i="2" a="1"/>
  <c r="J1196" i="2" s="1"/>
  <c r="J1198" i="2" a="1"/>
  <c r="J1198" i="2" s="1"/>
  <c r="I1198" i="2" a="1"/>
  <c r="I1198" i="2" s="1"/>
  <c r="H1201" i="2"/>
  <c r="J1203" i="2" a="1"/>
  <c r="J1203" i="2" s="1"/>
  <c r="I1203" i="2" a="1"/>
  <c r="I1203" i="2" s="1"/>
  <c r="I1212" i="2" a="1"/>
  <c r="I1212" i="2" s="1"/>
  <c r="J1212" i="2" a="1"/>
  <c r="J1212" i="2" s="1"/>
  <c r="J1214" i="2" a="1"/>
  <c r="J1214" i="2" s="1"/>
  <c r="I1214" i="2" a="1"/>
  <c r="I1214" i="2" s="1"/>
  <c r="H1217" i="2"/>
  <c r="J1219" i="2" a="1"/>
  <c r="J1219" i="2" s="1"/>
  <c r="I1219" i="2" a="1"/>
  <c r="I1219" i="2" s="1"/>
  <c r="I1228" i="2" a="1"/>
  <c r="I1228" i="2" s="1"/>
  <c r="J1228" i="2" a="1"/>
  <c r="J1228" i="2" s="1"/>
  <c r="J1230" i="2" a="1"/>
  <c r="J1230" i="2" s="1"/>
  <c r="I1230" i="2" a="1"/>
  <c r="I1230" i="2" s="1"/>
  <c r="H1233" i="2"/>
  <c r="J1235" i="2" a="1"/>
  <c r="J1235" i="2" s="1"/>
  <c r="I1235" i="2" a="1"/>
  <c r="I1235" i="2" s="1"/>
  <c r="J1246" i="2" a="1"/>
  <c r="J1246" i="2" s="1"/>
  <c r="I1246" i="2" a="1"/>
  <c r="I1246" i="2" s="1"/>
  <c r="I1256" i="2" a="1"/>
  <c r="I1256" i="2" s="1"/>
  <c r="J1256" i="2" a="1"/>
  <c r="J1256" i="2" s="1"/>
  <c r="J1262" i="2" a="1"/>
  <c r="J1262" i="2" s="1"/>
  <c r="I1262" i="2" a="1"/>
  <c r="I1262" i="2" s="1"/>
  <c r="I1272" i="2" a="1"/>
  <c r="I1272" i="2" s="1"/>
  <c r="J1272" i="2" a="1"/>
  <c r="J1272" i="2" s="1"/>
  <c r="J1278" i="2" a="1"/>
  <c r="J1278" i="2" s="1"/>
  <c r="I1278" i="2" a="1"/>
  <c r="I1278" i="2" s="1"/>
  <c r="I1288" i="2" a="1"/>
  <c r="I1288" i="2" s="1"/>
  <c r="J1288" i="2" a="1"/>
  <c r="J1288" i="2" s="1"/>
  <c r="J1294" i="2" a="1"/>
  <c r="J1294" i="2" s="1"/>
  <c r="I1294" i="2" a="1"/>
  <c r="I1294" i="2" s="1"/>
  <c r="I649" i="2" a="1"/>
  <c r="I649" i="2" s="1"/>
  <c r="I661" i="2" a="1"/>
  <c r="I661" i="2" s="1"/>
  <c r="I665" i="2" a="1"/>
  <c r="I665" i="2" s="1"/>
  <c r="J710" i="2" a="1"/>
  <c r="J710" i="2" s="1"/>
  <c r="I712" i="2" a="1"/>
  <c r="I712" i="2" s="1"/>
  <c r="J715" i="2" a="1"/>
  <c r="J715" i="2" s="1"/>
  <c r="I715" i="2" a="1"/>
  <c r="I715" i="2" s="1"/>
  <c r="J718" i="2" a="1"/>
  <c r="J718" i="2" s="1"/>
  <c r="I718" i="2" a="1"/>
  <c r="I718" i="2" s="1"/>
  <c r="J723" i="2" a="1"/>
  <c r="J723" i="2" s="1"/>
  <c r="I723" i="2" a="1"/>
  <c r="I723" i="2" s="1"/>
  <c r="J726" i="2" a="1"/>
  <c r="J726" i="2" s="1"/>
  <c r="I726" i="2" a="1"/>
  <c r="I726" i="2" s="1"/>
  <c r="I732" i="2" a="1"/>
  <c r="I732" i="2" s="1"/>
  <c r="J732" i="2" a="1"/>
  <c r="J732" i="2" s="1"/>
  <c r="I733" i="2" a="1"/>
  <c r="I733" i="2" s="1"/>
  <c r="J733" i="2" a="1"/>
  <c r="J733" i="2" s="1"/>
  <c r="J738" i="2" a="1"/>
  <c r="J738" i="2" s="1"/>
  <c r="I738" i="2" a="1"/>
  <c r="I738" i="2" s="1"/>
  <c r="J742" i="2" a="1"/>
  <c r="J742" i="2" s="1"/>
  <c r="I742" i="2" a="1"/>
  <c r="I742" i="2" s="1"/>
  <c r="I748" i="2" a="1"/>
  <c r="I748" i="2" s="1"/>
  <c r="J748" i="2" a="1"/>
  <c r="J748" i="2" s="1"/>
  <c r="I749" i="2" a="1"/>
  <c r="I749" i="2" s="1"/>
  <c r="J749" i="2" a="1"/>
  <c r="J749" i="2" s="1"/>
  <c r="I756" i="2" a="1"/>
  <c r="I756" i="2" s="1"/>
  <c r="J756" i="2" a="1"/>
  <c r="J756" i="2" s="1"/>
  <c r="J759" i="2" a="1"/>
  <c r="J759" i="2" s="1"/>
  <c r="I759" i="2" a="1"/>
  <c r="I759" i="2" s="1"/>
  <c r="J762" i="2" a="1"/>
  <c r="J762" i="2" s="1"/>
  <c r="I762" i="2" a="1"/>
  <c r="I762" i="2" s="1"/>
  <c r="I768" i="2" a="1"/>
  <c r="I768" i="2" s="1"/>
  <c r="J768" i="2" a="1"/>
  <c r="J768" i="2" s="1"/>
  <c r="I769" i="2" a="1"/>
  <c r="I769" i="2" s="1"/>
  <c r="J769" i="2" a="1"/>
  <c r="J769" i="2" s="1"/>
  <c r="J771" i="2" a="1"/>
  <c r="J771" i="2" s="1"/>
  <c r="I771" i="2" a="1"/>
  <c r="I771" i="2" s="1"/>
  <c r="I773" i="2" a="1"/>
  <c r="I773" i="2" s="1"/>
  <c r="J773" i="2" a="1"/>
  <c r="J773" i="2" s="1"/>
  <c r="J775" i="2" a="1"/>
  <c r="J775" i="2" s="1"/>
  <c r="I775" i="2" a="1"/>
  <c r="I775" i="2" s="1"/>
  <c r="I777" i="2" a="1"/>
  <c r="I777" i="2" s="1"/>
  <c r="J777" i="2" a="1"/>
  <c r="J777" i="2" s="1"/>
  <c r="J779" i="2" a="1"/>
  <c r="J779" i="2" s="1"/>
  <c r="I779" i="2" a="1"/>
  <c r="I779" i="2" s="1"/>
  <c r="J782" i="2" a="1"/>
  <c r="J782" i="2" s="1"/>
  <c r="I782" i="2" a="1"/>
  <c r="I782" i="2" s="1"/>
  <c r="J787" i="2" a="1"/>
  <c r="J787" i="2" s="1"/>
  <c r="I787" i="2" a="1"/>
  <c r="I787" i="2" s="1"/>
  <c r="J790" i="2" a="1"/>
  <c r="J790" i="2" s="1"/>
  <c r="I790" i="2" a="1"/>
  <c r="I790" i="2" s="1"/>
  <c r="J795" i="2" a="1"/>
  <c r="J795" i="2" s="1"/>
  <c r="I795" i="2" a="1"/>
  <c r="I795" i="2" s="1"/>
  <c r="J798" i="2" a="1"/>
  <c r="J798" i="2" s="1"/>
  <c r="I798" i="2" a="1"/>
  <c r="I798" i="2" s="1"/>
  <c r="J803" i="2" a="1"/>
  <c r="J803" i="2" s="1"/>
  <c r="I803" i="2" a="1"/>
  <c r="I803" i="2" s="1"/>
  <c r="J806" i="2" a="1"/>
  <c r="J806" i="2" s="1"/>
  <c r="I806" i="2" a="1"/>
  <c r="I806" i="2" s="1"/>
  <c r="J811" i="2" a="1"/>
  <c r="J811" i="2" s="1"/>
  <c r="I811" i="2" a="1"/>
  <c r="I811" i="2" s="1"/>
  <c r="J814" i="2" a="1"/>
  <c r="J814" i="2" s="1"/>
  <c r="I814" i="2" a="1"/>
  <c r="I814" i="2" s="1"/>
  <c r="J819" i="2" a="1"/>
  <c r="J819" i="2" s="1"/>
  <c r="I819" i="2" a="1"/>
  <c r="I819" i="2" s="1"/>
  <c r="J822" i="2" a="1"/>
  <c r="J822" i="2" s="1"/>
  <c r="I822" i="2" a="1"/>
  <c r="I822" i="2" s="1"/>
  <c r="I828" i="2" a="1"/>
  <c r="I828" i="2" s="1"/>
  <c r="J828" i="2" a="1"/>
  <c r="J828" i="2" s="1"/>
  <c r="I832" i="2" a="1"/>
  <c r="I832" i="2" s="1"/>
  <c r="J832" i="2" a="1"/>
  <c r="J832" i="2" s="1"/>
  <c r="J835" i="2" a="1"/>
  <c r="J835" i="2" s="1"/>
  <c r="I835" i="2" a="1"/>
  <c r="I835" i="2" s="1"/>
  <c r="I837" i="2" a="1"/>
  <c r="I837" i="2" s="1"/>
  <c r="J837" i="2" a="1"/>
  <c r="J837" i="2" s="1"/>
  <c r="J839" i="2" a="1"/>
  <c r="J839" i="2" s="1"/>
  <c r="I839" i="2" a="1"/>
  <c r="I839" i="2" s="1"/>
  <c r="J842" i="2" a="1"/>
  <c r="J842" i="2" s="1"/>
  <c r="I842" i="2" a="1"/>
  <c r="I842" i="2" s="1"/>
  <c r="J847" i="2" a="1"/>
  <c r="J847" i="2" s="1"/>
  <c r="I847" i="2" a="1"/>
  <c r="I847" i="2" s="1"/>
  <c r="J850" i="2" a="1"/>
  <c r="J850" i="2" s="1"/>
  <c r="I850" i="2" a="1"/>
  <c r="I850" i="2" s="1"/>
  <c r="I856" i="2" a="1"/>
  <c r="I856" i="2" s="1"/>
  <c r="J856" i="2" a="1"/>
  <c r="J856" i="2" s="1"/>
  <c r="I857" i="2" a="1"/>
  <c r="I857" i="2" s="1"/>
  <c r="J857" i="2" a="1"/>
  <c r="J857" i="2" s="1"/>
  <c r="I864" i="2" a="1"/>
  <c r="I864" i="2" s="1"/>
  <c r="J864" i="2" a="1"/>
  <c r="J864" i="2" s="1"/>
  <c r="I865" i="2" a="1"/>
  <c r="I865" i="2" s="1"/>
  <c r="J865" i="2" a="1"/>
  <c r="J865" i="2" s="1"/>
  <c r="I872" i="2" a="1"/>
  <c r="I872" i="2" s="1"/>
  <c r="J872" i="2" a="1"/>
  <c r="J872" i="2" s="1"/>
  <c r="I873" i="2" a="1"/>
  <c r="I873" i="2" s="1"/>
  <c r="J873" i="2" a="1"/>
  <c r="J873" i="2" s="1"/>
  <c r="I880" i="2" a="1"/>
  <c r="I880" i="2" s="1"/>
  <c r="J880" i="2" a="1"/>
  <c r="J880" i="2" s="1"/>
  <c r="I881" i="2" a="1"/>
  <c r="I881" i="2" s="1"/>
  <c r="J881" i="2" a="1"/>
  <c r="J881" i="2" s="1"/>
  <c r="I888" i="2" a="1"/>
  <c r="I888" i="2" s="1"/>
  <c r="J888" i="2" a="1"/>
  <c r="J888" i="2" s="1"/>
  <c r="J891" i="2" a="1"/>
  <c r="J891" i="2" s="1"/>
  <c r="I891" i="2" a="1"/>
  <c r="I891" i="2" s="1"/>
  <c r="J894" i="2" a="1"/>
  <c r="J894" i="2" s="1"/>
  <c r="I894" i="2" a="1"/>
  <c r="I894" i="2" s="1"/>
  <c r="J899" i="2" a="1"/>
  <c r="J899" i="2" s="1"/>
  <c r="I899" i="2" a="1"/>
  <c r="I899" i="2" s="1"/>
  <c r="I901" i="2" a="1"/>
  <c r="I901" i="2" s="1"/>
  <c r="J901" i="2" a="1"/>
  <c r="J901" i="2" s="1"/>
  <c r="I908" i="2" a="1"/>
  <c r="I908" i="2" s="1"/>
  <c r="J908" i="2" a="1"/>
  <c r="J908" i="2" s="1"/>
  <c r="I909" i="2" a="1"/>
  <c r="I909" i="2" s="1"/>
  <c r="J909" i="2" a="1"/>
  <c r="J909" i="2" s="1"/>
  <c r="I928" i="2" a="1"/>
  <c r="I928" i="2" s="1"/>
  <c r="J928" i="2" a="1"/>
  <c r="J928" i="2" s="1"/>
  <c r="I929" i="2" a="1"/>
  <c r="I929" i="2" s="1"/>
  <c r="J929" i="2" a="1"/>
  <c r="J929" i="2" s="1"/>
  <c r="I936" i="2" a="1"/>
  <c r="I936" i="2" s="1"/>
  <c r="J936" i="2" a="1"/>
  <c r="J936" i="2" s="1"/>
  <c r="I937" i="2" a="1"/>
  <c r="I937" i="2" s="1"/>
  <c r="J937" i="2" a="1"/>
  <c r="J937" i="2" s="1"/>
  <c r="I944" i="2" a="1"/>
  <c r="I944" i="2" s="1"/>
  <c r="J944" i="2" a="1"/>
  <c r="J944" i="2" s="1"/>
  <c r="I945" i="2" a="1"/>
  <c r="I945" i="2" s="1"/>
  <c r="J945" i="2" a="1"/>
  <c r="J945" i="2" s="1"/>
  <c r="I952" i="2" a="1"/>
  <c r="I952" i="2" s="1"/>
  <c r="J952" i="2" a="1"/>
  <c r="J952" i="2" s="1"/>
  <c r="I953" i="2" a="1"/>
  <c r="I953" i="2" s="1"/>
  <c r="J953" i="2" a="1"/>
  <c r="J953" i="2" s="1"/>
  <c r="I960" i="2" a="1"/>
  <c r="I960" i="2" s="1"/>
  <c r="J960" i="2" a="1"/>
  <c r="J960" i="2" s="1"/>
  <c r="I961" i="2" a="1"/>
  <c r="I961" i="2" s="1"/>
  <c r="J961" i="2" a="1"/>
  <c r="J961" i="2" s="1"/>
  <c r="I968" i="2" a="1"/>
  <c r="I968" i="2" s="1"/>
  <c r="J968" i="2" a="1"/>
  <c r="J968" i="2" s="1"/>
  <c r="I969" i="2" a="1"/>
  <c r="I969" i="2" s="1"/>
  <c r="J969" i="2" a="1"/>
  <c r="J969" i="2" s="1"/>
  <c r="I976" i="2" a="1"/>
  <c r="I976" i="2" s="1"/>
  <c r="J976" i="2" a="1"/>
  <c r="J976" i="2" s="1"/>
  <c r="J979" i="2" a="1"/>
  <c r="J979" i="2" s="1"/>
  <c r="I979" i="2" a="1"/>
  <c r="I979" i="2" s="1"/>
  <c r="J982" i="2" a="1"/>
  <c r="J982" i="2" s="1"/>
  <c r="I982" i="2" a="1"/>
  <c r="I982" i="2" s="1"/>
  <c r="J995" i="2" a="1"/>
  <c r="J995" i="2" s="1"/>
  <c r="I995" i="2" a="1"/>
  <c r="I995" i="2" s="1"/>
  <c r="J998" i="2" a="1"/>
  <c r="J998" i="2" s="1"/>
  <c r="I998" i="2" a="1"/>
  <c r="I998" i="2" s="1"/>
  <c r="J1003" i="2" a="1"/>
  <c r="J1003" i="2" s="1"/>
  <c r="I1003" i="2" a="1"/>
  <c r="I1003" i="2" s="1"/>
  <c r="J1006" i="2" a="1"/>
  <c r="J1006" i="2" s="1"/>
  <c r="I1006" i="2" a="1"/>
  <c r="I1006" i="2" s="1"/>
  <c r="J1011" i="2" a="1"/>
  <c r="J1011" i="2" s="1"/>
  <c r="I1011" i="2" a="1"/>
  <c r="I1011" i="2" s="1"/>
  <c r="J1014" i="2" a="1"/>
  <c r="J1014" i="2" s="1"/>
  <c r="I1014" i="2" a="1"/>
  <c r="I1014" i="2" s="1"/>
  <c r="J1019" i="2" a="1"/>
  <c r="J1019" i="2" s="1"/>
  <c r="I1019" i="2" a="1"/>
  <c r="I1019" i="2" s="1"/>
  <c r="I1021" i="2" a="1"/>
  <c r="I1021" i="2" s="1"/>
  <c r="J1021" i="2" a="1"/>
  <c r="J1021" i="2" s="1"/>
  <c r="J1023" i="2" a="1"/>
  <c r="J1023" i="2" s="1"/>
  <c r="I1023" i="2" a="1"/>
  <c r="I1023" i="2" s="1"/>
  <c r="I1025" i="2" a="1"/>
  <c r="I1025" i="2" s="1"/>
  <c r="J1025" i="2" a="1"/>
  <c r="J1025" i="2" s="1"/>
  <c r="I1032" i="2" a="1"/>
  <c r="I1032" i="2" s="1"/>
  <c r="J1032" i="2" a="1"/>
  <c r="J1032" i="2" s="1"/>
  <c r="I1033" i="2" a="1"/>
  <c r="I1033" i="2" s="1"/>
  <c r="J1033" i="2" a="1"/>
  <c r="J1033" i="2" s="1"/>
  <c r="I1040" i="2" a="1"/>
  <c r="I1040" i="2" s="1"/>
  <c r="J1040" i="2" a="1"/>
  <c r="J1040" i="2" s="1"/>
  <c r="I1041" i="2" a="1"/>
  <c r="I1041" i="2" s="1"/>
  <c r="J1041" i="2" a="1"/>
  <c r="J1041" i="2" s="1"/>
  <c r="I1048" i="2" a="1"/>
  <c r="I1048" i="2" s="1"/>
  <c r="J1048" i="2" a="1"/>
  <c r="J1048" i="2" s="1"/>
  <c r="I1049" i="2" a="1"/>
  <c r="I1049" i="2" s="1"/>
  <c r="J1049" i="2" a="1"/>
  <c r="J1049" i="2" s="1"/>
  <c r="J1051" i="2" a="1"/>
  <c r="J1051" i="2" s="1"/>
  <c r="I1051" i="2" a="1"/>
  <c r="I1051" i="2" s="1"/>
  <c r="I1053" i="2" a="1"/>
  <c r="I1053" i="2" s="1"/>
  <c r="J1053" i="2" a="1"/>
  <c r="J1053" i="2" s="1"/>
  <c r="I1060" i="2" a="1"/>
  <c r="I1060" i="2" s="1"/>
  <c r="J1060" i="2" a="1"/>
  <c r="J1060" i="2" s="1"/>
  <c r="I1061" i="2" a="1"/>
  <c r="I1061" i="2" s="1"/>
  <c r="J1061" i="2" a="1"/>
  <c r="J1061" i="2" s="1"/>
  <c r="J1066" i="2" a="1"/>
  <c r="J1066" i="2" s="1"/>
  <c r="I1066" i="2" a="1"/>
  <c r="I1066" i="2" s="1"/>
  <c r="I1072" i="2" a="1"/>
  <c r="I1072" i="2" s="1"/>
  <c r="J1072" i="2" a="1"/>
  <c r="J1072" i="2" s="1"/>
  <c r="J1075" i="2" a="1"/>
  <c r="J1075" i="2" s="1"/>
  <c r="I1075" i="2" a="1"/>
  <c r="I1075" i="2" s="1"/>
  <c r="J1078" i="2" a="1"/>
  <c r="J1078" i="2" s="1"/>
  <c r="I1078" i="2" a="1"/>
  <c r="I1078" i="2" s="1"/>
  <c r="I1084" i="2" a="1"/>
  <c r="I1084" i="2" s="1"/>
  <c r="J1084" i="2" a="1"/>
  <c r="J1084" i="2" s="1"/>
  <c r="I1085" i="2" a="1"/>
  <c r="I1085" i="2" s="1"/>
  <c r="J1085" i="2" a="1"/>
  <c r="J1085" i="2" s="1"/>
  <c r="I1092" i="2" a="1"/>
  <c r="I1092" i="2" s="1"/>
  <c r="J1092" i="2" a="1"/>
  <c r="J1092" i="2" s="1"/>
  <c r="I1096" i="2" a="1"/>
  <c r="I1096" i="2" s="1"/>
  <c r="J1096" i="2" a="1"/>
  <c r="J1096" i="2" s="1"/>
  <c r="I1100" i="2" a="1"/>
  <c r="I1100" i="2" s="1"/>
  <c r="J1100" i="2" a="1"/>
  <c r="J1100" i="2" s="1"/>
  <c r="I1104" i="2" a="1"/>
  <c r="I1104" i="2" s="1"/>
  <c r="J1104" i="2" a="1"/>
  <c r="J1104" i="2" s="1"/>
  <c r="J1107" i="2" a="1"/>
  <c r="J1107" i="2" s="1"/>
  <c r="I1107" i="2" a="1"/>
  <c r="I1107" i="2" s="1"/>
  <c r="J1110" i="2" a="1"/>
  <c r="J1110" i="2" s="1"/>
  <c r="I1110" i="2" a="1"/>
  <c r="I1110" i="2" s="1"/>
  <c r="J1115" i="2" a="1"/>
  <c r="J1115" i="2" s="1"/>
  <c r="I1115" i="2" a="1"/>
  <c r="I1115" i="2" s="1"/>
  <c r="J1118" i="2" a="1"/>
  <c r="J1118" i="2" s="1"/>
  <c r="I1118" i="2" a="1"/>
  <c r="I1118" i="2" s="1"/>
  <c r="J1123" i="2" a="1"/>
  <c r="J1123" i="2" s="1"/>
  <c r="I1123" i="2" a="1"/>
  <c r="I1123" i="2" s="1"/>
  <c r="J1126" i="2" a="1"/>
  <c r="J1126" i="2" s="1"/>
  <c r="I1126" i="2" a="1"/>
  <c r="I1126" i="2" s="1"/>
  <c r="J1131" i="2" a="1"/>
  <c r="J1131" i="2" s="1"/>
  <c r="I1131" i="2" a="1"/>
  <c r="I1131" i="2" s="1"/>
  <c r="J1134" i="2" a="1"/>
  <c r="J1134" i="2" s="1"/>
  <c r="I1134" i="2" a="1"/>
  <c r="I1134" i="2" s="1"/>
  <c r="J1139" i="2" a="1"/>
  <c r="J1139" i="2" s="1"/>
  <c r="I1139" i="2" a="1"/>
  <c r="I1139" i="2" s="1"/>
  <c r="J1142" i="2" a="1"/>
  <c r="J1142" i="2" s="1"/>
  <c r="I1142" i="2" a="1"/>
  <c r="I1142" i="2" s="1"/>
  <c r="J1147" i="2" a="1"/>
  <c r="J1147" i="2" s="1"/>
  <c r="I1147" i="2" a="1"/>
  <c r="I1147" i="2" s="1"/>
  <c r="J1150" i="2" a="1"/>
  <c r="J1150" i="2" s="1"/>
  <c r="I1150" i="2" a="1"/>
  <c r="I1150" i="2" s="1"/>
  <c r="J1155" i="2" a="1"/>
  <c r="J1155" i="2" s="1"/>
  <c r="I1155" i="2" a="1"/>
  <c r="I1155" i="2" s="1"/>
  <c r="J1158" i="2" a="1"/>
  <c r="J1158" i="2" s="1"/>
  <c r="I1158" i="2" a="1"/>
  <c r="I1158" i="2" s="1"/>
  <c r="J1163" i="2" a="1"/>
  <c r="J1163" i="2" s="1"/>
  <c r="I1163" i="2" a="1"/>
  <c r="I1163" i="2" s="1"/>
  <c r="J1166" i="2" a="1"/>
  <c r="J1166" i="2" s="1"/>
  <c r="I1166" i="2" a="1"/>
  <c r="I1166" i="2" s="1"/>
  <c r="I1184" i="2" a="1"/>
  <c r="I1184" i="2" s="1"/>
  <c r="J1184" i="2" a="1"/>
  <c r="J1184" i="2" s="1"/>
  <c r="J1186" i="2" a="1"/>
  <c r="J1186" i="2" s="1"/>
  <c r="I1186" i="2" a="1"/>
  <c r="I1186" i="2" s="1"/>
  <c r="I1189" i="2" a="1"/>
  <c r="I1189" i="2" s="1"/>
  <c r="J1189" i="2" a="1"/>
  <c r="J1189" i="2" s="1"/>
  <c r="J1191" i="2" a="1"/>
  <c r="J1191" i="2" s="1"/>
  <c r="I1191" i="2" a="1"/>
  <c r="I1191" i="2" s="1"/>
  <c r="I1200" i="2" a="1"/>
  <c r="I1200" i="2" s="1"/>
  <c r="J1200" i="2" a="1"/>
  <c r="J1200" i="2" s="1"/>
  <c r="J1202" i="2" a="1"/>
  <c r="J1202" i="2" s="1"/>
  <c r="I1202" i="2" a="1"/>
  <c r="I1202" i="2" s="1"/>
  <c r="I1205" i="2" a="1"/>
  <c r="I1205" i="2" s="1"/>
  <c r="J1205" i="2" a="1"/>
  <c r="J1205" i="2" s="1"/>
  <c r="J1207" i="2" a="1"/>
  <c r="J1207" i="2" s="1"/>
  <c r="I1207" i="2" a="1"/>
  <c r="I1207" i="2" s="1"/>
  <c r="I1216" i="2" a="1"/>
  <c r="I1216" i="2" s="1"/>
  <c r="J1216" i="2" a="1"/>
  <c r="J1216" i="2" s="1"/>
  <c r="J1218" i="2" a="1"/>
  <c r="J1218" i="2" s="1"/>
  <c r="I1218" i="2" a="1"/>
  <c r="I1218" i="2" s="1"/>
  <c r="I1221" i="2" a="1"/>
  <c r="I1221" i="2" s="1"/>
  <c r="J1221" i="2" a="1"/>
  <c r="J1221" i="2" s="1"/>
  <c r="J1223" i="2" a="1"/>
  <c r="J1223" i="2" s="1"/>
  <c r="I1223" i="2" a="1"/>
  <c r="I1223" i="2" s="1"/>
  <c r="I1232" i="2" a="1"/>
  <c r="I1232" i="2" s="1"/>
  <c r="J1232" i="2" a="1"/>
  <c r="J1232" i="2" s="1"/>
  <c r="J1234" i="2" a="1"/>
  <c r="J1234" i="2" s="1"/>
  <c r="I1234" i="2" a="1"/>
  <c r="I1234" i="2" s="1"/>
  <c r="I1237" i="2" a="1"/>
  <c r="I1237" i="2" s="1"/>
  <c r="J1237" i="2" a="1"/>
  <c r="J1237" i="2" s="1"/>
  <c r="J1239" i="2" a="1"/>
  <c r="J1239" i="2" s="1"/>
  <c r="I1239" i="2" a="1"/>
  <c r="I1239" i="2" s="1"/>
  <c r="I1252" i="2" a="1"/>
  <c r="I1252" i="2" s="1"/>
  <c r="J1252" i="2" a="1"/>
  <c r="J1252" i="2" s="1"/>
  <c r="J1258" i="2" a="1"/>
  <c r="J1258" i="2" s="1"/>
  <c r="I1258" i="2" a="1"/>
  <c r="I1258" i="2" s="1"/>
  <c r="I1268" i="2" a="1"/>
  <c r="I1268" i="2" s="1"/>
  <c r="J1268" i="2" a="1"/>
  <c r="J1268" i="2" s="1"/>
  <c r="J1274" i="2" a="1"/>
  <c r="J1274" i="2" s="1"/>
  <c r="I1274" i="2" a="1"/>
  <c r="I1274" i="2" s="1"/>
  <c r="I1284" i="2" a="1"/>
  <c r="I1284" i="2" s="1"/>
  <c r="J1284" i="2" a="1"/>
  <c r="J1284" i="2" s="1"/>
  <c r="J1290" i="2" a="1"/>
  <c r="J1290" i="2" s="1"/>
  <c r="I1290" i="2" a="1"/>
  <c r="I1290" i="2" s="1"/>
  <c r="I1300" i="2" a="1"/>
  <c r="I1300" i="2" s="1"/>
  <c r="J1300" i="2" a="1"/>
  <c r="J1300" i="2" s="1"/>
  <c r="H645" i="2"/>
  <c r="H669" i="2"/>
  <c r="H708" i="2"/>
  <c r="H713" i="2"/>
  <c r="H720" i="2"/>
  <c r="H721" i="2"/>
  <c r="H728" i="2"/>
  <c r="H729" i="2"/>
  <c r="J731" i="2" a="1"/>
  <c r="J731" i="2" s="1"/>
  <c r="I731" i="2" a="1"/>
  <c r="I731" i="2" s="1"/>
  <c r="H734" i="2"/>
  <c r="J747" i="2" a="1"/>
  <c r="J747" i="2" s="1"/>
  <c r="I747" i="2" a="1"/>
  <c r="I747" i="2" s="1"/>
  <c r="H750" i="2"/>
  <c r="J755" i="2" a="1"/>
  <c r="J755" i="2" s="1"/>
  <c r="I755" i="2" a="1"/>
  <c r="I755" i="2" s="1"/>
  <c r="H757" i="2"/>
  <c r="I764" i="2" a="1"/>
  <c r="I764" i="2" s="1"/>
  <c r="J764" i="2" a="1"/>
  <c r="J764" i="2" s="1"/>
  <c r="J767" i="2" a="1"/>
  <c r="J767" i="2" s="1"/>
  <c r="I767" i="2" a="1"/>
  <c r="I767" i="2" s="1"/>
  <c r="J770" i="2" a="1"/>
  <c r="J770" i="2" s="1"/>
  <c r="I770" i="2" a="1"/>
  <c r="I770" i="2" s="1"/>
  <c r="J774" i="2" a="1"/>
  <c r="J774" i="2" s="1"/>
  <c r="I774" i="2" a="1"/>
  <c r="I774" i="2" s="1"/>
  <c r="J778" i="2" a="1"/>
  <c r="J778" i="2" s="1"/>
  <c r="I778" i="2" a="1"/>
  <c r="I778" i="2" s="1"/>
  <c r="H784" i="2"/>
  <c r="H785" i="2"/>
  <c r="H792" i="2"/>
  <c r="H793" i="2"/>
  <c r="H800" i="2"/>
  <c r="H801" i="2"/>
  <c r="H808" i="2"/>
  <c r="H809" i="2"/>
  <c r="H816" i="2"/>
  <c r="H817" i="2"/>
  <c r="H824" i="2"/>
  <c r="H825" i="2"/>
  <c r="J827" i="2" a="1"/>
  <c r="J827" i="2" s="1"/>
  <c r="I827" i="2" a="1"/>
  <c r="I827" i="2" s="1"/>
  <c r="H829" i="2"/>
  <c r="J831" i="2" a="1"/>
  <c r="J831" i="2" s="1"/>
  <c r="I831" i="2" a="1"/>
  <c r="I831" i="2" s="1"/>
  <c r="H833" i="2"/>
  <c r="J838" i="2" a="1"/>
  <c r="J838" i="2" s="1"/>
  <c r="I838" i="2" a="1"/>
  <c r="I838" i="2" s="1"/>
  <c r="H844" i="2"/>
  <c r="H845" i="2"/>
  <c r="J855" i="2" a="1"/>
  <c r="J855" i="2" s="1"/>
  <c r="I855" i="2" a="1"/>
  <c r="I855" i="2" s="1"/>
  <c r="H858" i="2"/>
  <c r="J863" i="2" a="1"/>
  <c r="J863" i="2" s="1"/>
  <c r="I863" i="2" a="1"/>
  <c r="I863" i="2" s="1"/>
  <c r="H866" i="2"/>
  <c r="J871" i="2" a="1"/>
  <c r="J871" i="2" s="1"/>
  <c r="I871" i="2" a="1"/>
  <c r="I871" i="2" s="1"/>
  <c r="H874" i="2"/>
  <c r="J879" i="2" a="1"/>
  <c r="J879" i="2" s="1"/>
  <c r="I879" i="2" a="1"/>
  <c r="I879" i="2" s="1"/>
  <c r="H882" i="2"/>
  <c r="J887" i="2" a="1"/>
  <c r="J887" i="2" s="1"/>
  <c r="I887" i="2" a="1"/>
  <c r="I887" i="2" s="1"/>
  <c r="H889" i="2"/>
  <c r="H896" i="2"/>
  <c r="H897" i="2"/>
  <c r="H902" i="2"/>
  <c r="J907" i="2" a="1"/>
  <c r="J907" i="2" s="1"/>
  <c r="I907" i="2" a="1"/>
  <c r="I907" i="2" s="1"/>
  <c r="H910" i="2"/>
  <c r="I916" i="2" a="1"/>
  <c r="I916" i="2" s="1"/>
  <c r="J916" i="2" a="1"/>
  <c r="J916" i="2" s="1"/>
  <c r="I920" i="2" a="1"/>
  <c r="I920" i="2" s="1"/>
  <c r="J920" i="2" a="1"/>
  <c r="J920" i="2" s="1"/>
  <c r="I924" i="2" a="1"/>
  <c r="I924" i="2" s="1"/>
  <c r="J924" i="2" a="1"/>
  <c r="J924" i="2" s="1"/>
  <c r="J927" i="2" a="1"/>
  <c r="J927" i="2" s="1"/>
  <c r="I927" i="2" a="1"/>
  <c r="I927" i="2" s="1"/>
  <c r="H930" i="2"/>
  <c r="J935" i="2" a="1"/>
  <c r="J935" i="2" s="1"/>
  <c r="I935" i="2" a="1"/>
  <c r="I935" i="2" s="1"/>
  <c r="H938" i="2"/>
  <c r="J943" i="2" a="1"/>
  <c r="J943" i="2" s="1"/>
  <c r="I943" i="2" a="1"/>
  <c r="I943" i="2" s="1"/>
  <c r="H946" i="2"/>
  <c r="J951" i="2" a="1"/>
  <c r="J951" i="2" s="1"/>
  <c r="I951" i="2" a="1"/>
  <c r="I951" i="2" s="1"/>
  <c r="H954" i="2"/>
  <c r="J959" i="2" a="1"/>
  <c r="J959" i="2" s="1"/>
  <c r="I959" i="2" a="1"/>
  <c r="I959" i="2" s="1"/>
  <c r="H962" i="2"/>
  <c r="J967" i="2" a="1"/>
  <c r="J967" i="2" s="1"/>
  <c r="I967" i="2" a="1"/>
  <c r="I967" i="2" s="1"/>
  <c r="H970" i="2"/>
  <c r="J975" i="2" a="1"/>
  <c r="J975" i="2" s="1"/>
  <c r="I975" i="2" a="1"/>
  <c r="I975" i="2" s="1"/>
  <c r="H977" i="2"/>
  <c r="I984" i="2" a="1"/>
  <c r="I984" i="2" s="1"/>
  <c r="J984" i="2" a="1"/>
  <c r="J984" i="2" s="1"/>
  <c r="I988" i="2" a="1"/>
  <c r="I988" i="2" s="1"/>
  <c r="J988" i="2" a="1"/>
  <c r="J988" i="2" s="1"/>
  <c r="H992" i="2"/>
  <c r="H993" i="2"/>
  <c r="H1000" i="2"/>
  <c r="H1001" i="2"/>
  <c r="H1008" i="2"/>
  <c r="H1009" i="2"/>
  <c r="H1016" i="2"/>
  <c r="H1017" i="2"/>
  <c r="J1022" i="2" a="1"/>
  <c r="J1022" i="2" s="1"/>
  <c r="I1022" i="2" a="1"/>
  <c r="I1022" i="2" s="1"/>
  <c r="H1026" i="2"/>
  <c r="J1031" i="2" a="1"/>
  <c r="J1031" i="2" s="1"/>
  <c r="I1031" i="2" a="1"/>
  <c r="I1031" i="2" s="1"/>
  <c r="H1034" i="2"/>
  <c r="J1039" i="2" a="1"/>
  <c r="J1039" i="2" s="1"/>
  <c r="I1039" i="2" a="1"/>
  <c r="I1039" i="2" s="1"/>
  <c r="H1042" i="2"/>
  <c r="J1047" i="2" a="1"/>
  <c r="J1047" i="2" s="1"/>
  <c r="I1047" i="2" a="1"/>
  <c r="I1047" i="2" s="1"/>
  <c r="J1050" i="2" a="1"/>
  <c r="J1050" i="2" s="1"/>
  <c r="I1050" i="2" a="1"/>
  <c r="I1050" i="2" s="1"/>
  <c r="H1054" i="2"/>
  <c r="J1059" i="2" a="1"/>
  <c r="J1059" i="2" s="1"/>
  <c r="I1059" i="2" a="1"/>
  <c r="I1059" i="2" s="1"/>
  <c r="H1062" i="2"/>
  <c r="I1068" i="2" a="1"/>
  <c r="I1068" i="2" s="1"/>
  <c r="J1068" i="2" a="1"/>
  <c r="J1068" i="2" s="1"/>
  <c r="J1071" i="2" a="1"/>
  <c r="J1071" i="2" s="1"/>
  <c r="I1071" i="2" a="1"/>
  <c r="I1071" i="2" s="1"/>
  <c r="H1073" i="2"/>
  <c r="I1080" i="2" a="1"/>
  <c r="I1080" i="2" s="1"/>
  <c r="J1080" i="2" a="1"/>
  <c r="J1080" i="2" s="1"/>
  <c r="J1083" i="2" a="1"/>
  <c r="J1083" i="2" s="1"/>
  <c r="I1083" i="2" a="1"/>
  <c r="I1083" i="2" s="1"/>
  <c r="H1086" i="2"/>
  <c r="J1091" i="2" a="1"/>
  <c r="J1091" i="2" s="1"/>
  <c r="I1091" i="2" a="1"/>
  <c r="I1091" i="2" s="1"/>
  <c r="H1093" i="2"/>
  <c r="J1095" i="2" a="1"/>
  <c r="J1095" i="2" s="1"/>
  <c r="I1095" i="2" a="1"/>
  <c r="I1095" i="2" s="1"/>
  <c r="H1097" i="2"/>
  <c r="J1099" i="2" a="1"/>
  <c r="J1099" i="2" s="1"/>
  <c r="I1099" i="2" a="1"/>
  <c r="I1099" i="2" s="1"/>
  <c r="H1101" i="2"/>
  <c r="J1103" i="2" a="1"/>
  <c r="J1103" i="2" s="1"/>
  <c r="I1103" i="2" a="1"/>
  <c r="I1103" i="2" s="1"/>
  <c r="H1105" i="2"/>
  <c r="H1112" i="2"/>
  <c r="H1113" i="2"/>
  <c r="H1120" i="2"/>
  <c r="H1121" i="2"/>
  <c r="H1128" i="2"/>
  <c r="H1129" i="2"/>
  <c r="H1136" i="2"/>
  <c r="H1137" i="2"/>
  <c r="H1144" i="2"/>
  <c r="H1145" i="2"/>
  <c r="H1152" i="2"/>
  <c r="H1153" i="2"/>
  <c r="H1160" i="2"/>
  <c r="H1161" i="2"/>
  <c r="I1172" i="2" a="1"/>
  <c r="I1172" i="2" s="1"/>
  <c r="J1172" i="2" a="1"/>
  <c r="J1172" i="2" s="1"/>
  <c r="I1176" i="2" a="1"/>
  <c r="I1176" i="2" s="1"/>
  <c r="J1176" i="2" a="1"/>
  <c r="J1176" i="2" s="1"/>
  <c r="I1180" i="2" a="1"/>
  <c r="I1180" i="2" s="1"/>
  <c r="J1180" i="2" a="1"/>
  <c r="J1180" i="2" s="1"/>
  <c r="I1188" i="2" a="1"/>
  <c r="I1188" i="2" s="1"/>
  <c r="J1188" i="2" a="1"/>
  <c r="J1188" i="2" s="1"/>
  <c r="J1190" i="2" a="1"/>
  <c r="J1190" i="2" s="1"/>
  <c r="I1190" i="2" a="1"/>
  <c r="I1190" i="2" s="1"/>
  <c r="H1193" i="2"/>
  <c r="J1195" i="2" a="1"/>
  <c r="J1195" i="2" s="1"/>
  <c r="I1195" i="2" a="1"/>
  <c r="I1195" i="2" s="1"/>
  <c r="I1204" i="2" a="1"/>
  <c r="I1204" i="2" s="1"/>
  <c r="J1204" i="2" a="1"/>
  <c r="J1204" i="2" s="1"/>
  <c r="J1206" i="2" a="1"/>
  <c r="J1206" i="2" s="1"/>
  <c r="I1206" i="2" a="1"/>
  <c r="I1206" i="2" s="1"/>
  <c r="H1209" i="2"/>
  <c r="J1211" i="2" a="1"/>
  <c r="J1211" i="2" s="1"/>
  <c r="I1211" i="2" a="1"/>
  <c r="I1211" i="2" s="1"/>
  <c r="I1220" i="2" a="1"/>
  <c r="I1220" i="2" s="1"/>
  <c r="J1220" i="2" a="1"/>
  <c r="J1220" i="2" s="1"/>
  <c r="J1222" i="2" a="1"/>
  <c r="J1222" i="2" s="1"/>
  <c r="I1222" i="2" a="1"/>
  <c r="I1222" i="2" s="1"/>
  <c r="H1225" i="2"/>
  <c r="J1227" i="2" a="1"/>
  <c r="J1227" i="2" s="1"/>
  <c r="I1227" i="2" a="1"/>
  <c r="I1227" i="2" s="1"/>
  <c r="I1236" i="2" a="1"/>
  <c r="I1236" i="2" s="1"/>
  <c r="J1236" i="2" a="1"/>
  <c r="J1236" i="2" s="1"/>
  <c r="J1238" i="2" a="1"/>
  <c r="J1238" i="2" s="1"/>
  <c r="I1238" i="2" a="1"/>
  <c r="I1238" i="2" s="1"/>
  <c r="H1241" i="2"/>
  <c r="I1248" i="2" a="1"/>
  <c r="I1248" i="2" s="1"/>
  <c r="J1248" i="2" a="1"/>
  <c r="J1248" i="2" s="1"/>
  <c r="J1254" i="2" a="1"/>
  <c r="J1254" i="2" s="1"/>
  <c r="I1254" i="2" a="1"/>
  <c r="I1254" i="2" s="1"/>
  <c r="I1264" i="2" a="1"/>
  <c r="I1264" i="2" s="1"/>
  <c r="J1264" i="2" a="1"/>
  <c r="J1264" i="2" s="1"/>
  <c r="J1270" i="2" a="1"/>
  <c r="J1270" i="2" s="1"/>
  <c r="I1270" i="2" a="1"/>
  <c r="I1270" i="2" s="1"/>
  <c r="I1280" i="2" a="1"/>
  <c r="I1280" i="2" s="1"/>
  <c r="J1280" i="2" a="1"/>
  <c r="J1280" i="2" s="1"/>
  <c r="J1286" i="2" a="1"/>
  <c r="J1286" i="2" s="1"/>
  <c r="I1286" i="2" a="1"/>
  <c r="I1286" i="2" s="1"/>
  <c r="I1296" i="2" a="1"/>
  <c r="I1296" i="2" s="1"/>
  <c r="J1296" i="2" a="1"/>
  <c r="J1296" i="2" s="1"/>
  <c r="J1302" i="2" a="1"/>
  <c r="J1302" i="2" s="1"/>
  <c r="I1302" i="2" a="1"/>
  <c r="I1302" i="2" s="1"/>
  <c r="H637" i="2"/>
  <c r="J646" i="2" a="1"/>
  <c r="J646" i="2" s="1"/>
  <c r="H654" i="2"/>
  <c r="H658" i="2"/>
  <c r="J670" i="2" a="1"/>
  <c r="J670" i="2" s="1"/>
  <c r="H673" i="2"/>
  <c r="H677" i="2"/>
  <c r="H681" i="2"/>
  <c r="H685" i="2"/>
  <c r="H689" i="2"/>
  <c r="H693" i="2"/>
  <c r="H697" i="2"/>
  <c r="H701" i="2"/>
  <c r="H705" i="2"/>
  <c r="I709" i="2" a="1"/>
  <c r="I709" i="2" s="1"/>
  <c r="J709" i="2" a="1"/>
  <c r="J709" i="2" s="1"/>
  <c r="J711" i="2" a="1"/>
  <c r="J711" i="2" s="1"/>
  <c r="I711" i="2" a="1"/>
  <c r="I711" i="2" s="1"/>
  <c r="J714" i="2" a="1"/>
  <c r="J714" i="2" s="1"/>
  <c r="I714" i="2" a="1"/>
  <c r="I714" i="2" s="1"/>
  <c r="J719" i="2" a="1"/>
  <c r="J719" i="2" s="1"/>
  <c r="I719" i="2" a="1"/>
  <c r="I719" i="2" s="1"/>
  <c r="J722" i="2" a="1"/>
  <c r="J722" i="2" s="1"/>
  <c r="I722" i="2" a="1"/>
  <c r="I722" i="2" s="1"/>
  <c r="J727" i="2" a="1"/>
  <c r="J727" i="2" s="1"/>
  <c r="I727" i="2" a="1"/>
  <c r="I727" i="2" s="1"/>
  <c r="J730" i="2" a="1"/>
  <c r="J730" i="2" s="1"/>
  <c r="I730" i="2" a="1"/>
  <c r="I730" i="2" s="1"/>
  <c r="I736" i="2" a="1"/>
  <c r="I736" i="2" s="1"/>
  <c r="J736" i="2" a="1"/>
  <c r="J736" i="2" s="1"/>
  <c r="I740" i="2" a="1"/>
  <c r="I740" i="2" s="1"/>
  <c r="J740" i="2" a="1"/>
  <c r="J740" i="2" s="1"/>
  <c r="I744" i="2" a="1"/>
  <c r="I744" i="2" s="1"/>
  <c r="J744" i="2" a="1"/>
  <c r="J744" i="2" s="1"/>
  <c r="I745" i="2" a="1"/>
  <c r="I745" i="2" s="1"/>
  <c r="J745" i="2" a="1"/>
  <c r="J745" i="2" s="1"/>
  <c r="I752" i="2" a="1"/>
  <c r="I752" i="2" s="1"/>
  <c r="J752" i="2" a="1"/>
  <c r="J752" i="2" s="1"/>
  <c r="I753" i="2" a="1"/>
  <c r="I753" i="2" s="1"/>
  <c r="J753" i="2" a="1"/>
  <c r="J753" i="2" s="1"/>
  <c r="J758" i="2" a="1"/>
  <c r="J758" i="2" s="1"/>
  <c r="I758" i="2" a="1"/>
  <c r="I758" i="2" s="1"/>
  <c r="J763" i="2" a="1"/>
  <c r="J763" i="2" s="1"/>
  <c r="I763" i="2" a="1"/>
  <c r="I763" i="2" s="1"/>
  <c r="I765" i="2" a="1"/>
  <c r="I765" i="2" s="1"/>
  <c r="J765" i="2" a="1"/>
  <c r="J765" i="2" s="1"/>
  <c r="J783" i="2" a="1"/>
  <c r="J783" i="2" s="1"/>
  <c r="I783" i="2" a="1"/>
  <c r="I783" i="2" s="1"/>
  <c r="J786" i="2" a="1"/>
  <c r="J786" i="2" s="1"/>
  <c r="I786" i="2" a="1"/>
  <c r="I786" i="2" s="1"/>
  <c r="J791" i="2" a="1"/>
  <c r="J791" i="2" s="1"/>
  <c r="I791" i="2" a="1"/>
  <c r="I791" i="2" s="1"/>
  <c r="J794" i="2" a="1"/>
  <c r="J794" i="2" s="1"/>
  <c r="I794" i="2" a="1"/>
  <c r="I794" i="2" s="1"/>
  <c r="J799" i="2" a="1"/>
  <c r="J799" i="2" s="1"/>
  <c r="I799" i="2" a="1"/>
  <c r="I799" i="2" s="1"/>
  <c r="J802" i="2" a="1"/>
  <c r="J802" i="2" s="1"/>
  <c r="I802" i="2" a="1"/>
  <c r="I802" i="2" s="1"/>
  <c r="J807" i="2" a="1"/>
  <c r="J807" i="2" s="1"/>
  <c r="I807" i="2" a="1"/>
  <c r="I807" i="2" s="1"/>
  <c r="J810" i="2" a="1"/>
  <c r="J810" i="2" s="1"/>
  <c r="I810" i="2" a="1"/>
  <c r="I810" i="2" s="1"/>
  <c r="J815" i="2" a="1"/>
  <c r="J815" i="2" s="1"/>
  <c r="I815" i="2" a="1"/>
  <c r="I815" i="2" s="1"/>
  <c r="J818" i="2" a="1"/>
  <c r="J818" i="2" s="1"/>
  <c r="I818" i="2" a="1"/>
  <c r="I818" i="2" s="1"/>
  <c r="J823" i="2" a="1"/>
  <c r="J823" i="2" s="1"/>
  <c r="I823" i="2" a="1"/>
  <c r="I823" i="2" s="1"/>
  <c r="J826" i="2" a="1"/>
  <c r="J826" i="2" s="1"/>
  <c r="I826" i="2" a="1"/>
  <c r="I826" i="2" s="1"/>
  <c r="J830" i="2" a="1"/>
  <c r="J830" i="2" s="1"/>
  <c r="I830" i="2" a="1"/>
  <c r="I830" i="2" s="1"/>
  <c r="J834" i="2" a="1"/>
  <c r="J834" i="2" s="1"/>
  <c r="I834" i="2" a="1"/>
  <c r="I834" i="2" s="1"/>
  <c r="J843" i="2" a="1"/>
  <c r="J843" i="2" s="1"/>
  <c r="I843" i="2" a="1"/>
  <c r="I843" i="2" s="1"/>
  <c r="J846" i="2" a="1"/>
  <c r="J846" i="2" s="1"/>
  <c r="I846" i="2" a="1"/>
  <c r="I846" i="2" s="1"/>
  <c r="I852" i="2" a="1"/>
  <c r="I852" i="2" s="1"/>
  <c r="J852" i="2" a="1"/>
  <c r="J852" i="2" s="1"/>
  <c r="I853" i="2" a="1"/>
  <c r="I853" i="2" s="1"/>
  <c r="J853" i="2" a="1"/>
  <c r="J853" i="2" s="1"/>
  <c r="I860" i="2" a="1"/>
  <c r="I860" i="2" s="1"/>
  <c r="J860" i="2" a="1"/>
  <c r="J860" i="2" s="1"/>
  <c r="I861" i="2" a="1"/>
  <c r="I861" i="2" s="1"/>
  <c r="J861" i="2" a="1"/>
  <c r="J861" i="2" s="1"/>
  <c r="I868" i="2" a="1"/>
  <c r="I868" i="2" s="1"/>
  <c r="J868" i="2" a="1"/>
  <c r="J868" i="2" s="1"/>
  <c r="I869" i="2" a="1"/>
  <c r="I869" i="2" s="1"/>
  <c r="J869" i="2" a="1"/>
  <c r="J869" i="2" s="1"/>
  <c r="I876" i="2" a="1"/>
  <c r="I876" i="2" s="1"/>
  <c r="J876" i="2" a="1"/>
  <c r="J876" i="2" s="1"/>
  <c r="I877" i="2" a="1"/>
  <c r="I877" i="2" s="1"/>
  <c r="J877" i="2" a="1"/>
  <c r="J877" i="2" s="1"/>
  <c r="I884" i="2" a="1"/>
  <c r="I884" i="2" s="1"/>
  <c r="J884" i="2" a="1"/>
  <c r="J884" i="2" s="1"/>
  <c r="I885" i="2" a="1"/>
  <c r="I885" i="2" s="1"/>
  <c r="J885" i="2" a="1"/>
  <c r="J885" i="2" s="1"/>
  <c r="J890" i="2" a="1"/>
  <c r="J890" i="2" s="1"/>
  <c r="I890" i="2" a="1"/>
  <c r="I890" i="2" s="1"/>
  <c r="J895" i="2" a="1"/>
  <c r="J895" i="2" s="1"/>
  <c r="I895" i="2" a="1"/>
  <c r="I895" i="2" s="1"/>
  <c r="J898" i="2" a="1"/>
  <c r="J898" i="2" s="1"/>
  <c r="I898" i="2" a="1"/>
  <c r="I898" i="2" s="1"/>
  <c r="I904" i="2" a="1"/>
  <c r="I904" i="2" s="1"/>
  <c r="J904" i="2" a="1"/>
  <c r="J904" i="2" s="1"/>
  <c r="I905" i="2" a="1"/>
  <c r="I905" i="2" s="1"/>
  <c r="J905" i="2" a="1"/>
  <c r="J905" i="2" s="1"/>
  <c r="I912" i="2" a="1"/>
  <c r="I912" i="2" s="1"/>
  <c r="J912" i="2" a="1"/>
  <c r="J912" i="2" s="1"/>
  <c r="I913" i="2" a="1"/>
  <c r="I913" i="2" s="1"/>
  <c r="J913" i="2" a="1"/>
  <c r="J913" i="2" s="1"/>
  <c r="J915" i="2" a="1"/>
  <c r="J915" i="2" s="1"/>
  <c r="I915" i="2" a="1"/>
  <c r="I915" i="2" s="1"/>
  <c r="I917" i="2" a="1"/>
  <c r="I917" i="2" s="1"/>
  <c r="J917" i="2" a="1"/>
  <c r="J917" i="2" s="1"/>
  <c r="J919" i="2" a="1"/>
  <c r="J919" i="2" s="1"/>
  <c r="I919" i="2" a="1"/>
  <c r="I919" i="2" s="1"/>
  <c r="I921" i="2" a="1"/>
  <c r="I921" i="2" s="1"/>
  <c r="J921" i="2" a="1"/>
  <c r="J921" i="2" s="1"/>
  <c r="J923" i="2" a="1"/>
  <c r="J923" i="2" s="1"/>
  <c r="I923" i="2" a="1"/>
  <c r="I923" i="2" s="1"/>
  <c r="I925" i="2" a="1"/>
  <c r="I925" i="2" s="1"/>
  <c r="J925" i="2" a="1"/>
  <c r="J925" i="2" s="1"/>
  <c r="I932" i="2" a="1"/>
  <c r="I932" i="2" s="1"/>
  <c r="J932" i="2" a="1"/>
  <c r="J932" i="2" s="1"/>
  <c r="I933" i="2" a="1"/>
  <c r="I933" i="2" s="1"/>
  <c r="J933" i="2" a="1"/>
  <c r="J933" i="2" s="1"/>
  <c r="I940" i="2" a="1"/>
  <c r="I940" i="2" s="1"/>
  <c r="J940" i="2" a="1"/>
  <c r="J940" i="2" s="1"/>
  <c r="I941" i="2" a="1"/>
  <c r="I941" i="2" s="1"/>
  <c r="J941" i="2" a="1"/>
  <c r="J941" i="2" s="1"/>
  <c r="I948" i="2" a="1"/>
  <c r="I948" i="2" s="1"/>
  <c r="J948" i="2" a="1"/>
  <c r="J948" i="2" s="1"/>
  <c r="I949" i="2" a="1"/>
  <c r="I949" i="2" s="1"/>
  <c r="J949" i="2" a="1"/>
  <c r="J949" i="2" s="1"/>
  <c r="I956" i="2" a="1"/>
  <c r="I956" i="2" s="1"/>
  <c r="J956" i="2" a="1"/>
  <c r="J956" i="2" s="1"/>
  <c r="I957" i="2" a="1"/>
  <c r="I957" i="2" s="1"/>
  <c r="J957" i="2" a="1"/>
  <c r="J957" i="2" s="1"/>
  <c r="I964" i="2" a="1"/>
  <c r="I964" i="2" s="1"/>
  <c r="J964" i="2" a="1"/>
  <c r="J964" i="2" s="1"/>
  <c r="I965" i="2" a="1"/>
  <c r="I965" i="2" s="1"/>
  <c r="J965" i="2" a="1"/>
  <c r="J965" i="2" s="1"/>
  <c r="I972" i="2" a="1"/>
  <c r="I972" i="2" s="1"/>
  <c r="J972" i="2" a="1"/>
  <c r="J972" i="2" s="1"/>
  <c r="I973" i="2" a="1"/>
  <c r="I973" i="2" s="1"/>
  <c r="J973" i="2" a="1"/>
  <c r="J973" i="2" s="1"/>
  <c r="J978" i="2" a="1"/>
  <c r="J978" i="2" s="1"/>
  <c r="I978" i="2" a="1"/>
  <c r="I978" i="2" s="1"/>
  <c r="J983" i="2" a="1"/>
  <c r="J983" i="2" s="1"/>
  <c r="I983" i="2" a="1"/>
  <c r="I983" i="2" s="1"/>
  <c r="I985" i="2" a="1"/>
  <c r="I985" i="2" s="1"/>
  <c r="J985" i="2" a="1"/>
  <c r="J985" i="2" s="1"/>
  <c r="J987" i="2" a="1"/>
  <c r="J987" i="2" s="1"/>
  <c r="I987" i="2" a="1"/>
  <c r="I987" i="2" s="1"/>
  <c r="I989" i="2" a="1"/>
  <c r="I989" i="2" s="1"/>
  <c r="J989" i="2" a="1"/>
  <c r="J989" i="2" s="1"/>
  <c r="J991" i="2" a="1"/>
  <c r="J991" i="2" s="1"/>
  <c r="I991" i="2" a="1"/>
  <c r="I991" i="2" s="1"/>
  <c r="J994" i="2" a="1"/>
  <c r="J994" i="2" s="1"/>
  <c r="I994" i="2" a="1"/>
  <c r="I994" i="2" s="1"/>
  <c r="J999" i="2" a="1"/>
  <c r="J999" i="2" s="1"/>
  <c r="I999" i="2" a="1"/>
  <c r="I999" i="2" s="1"/>
  <c r="J1002" i="2" a="1"/>
  <c r="J1002" i="2" s="1"/>
  <c r="I1002" i="2" a="1"/>
  <c r="I1002" i="2" s="1"/>
  <c r="J1007" i="2" a="1"/>
  <c r="J1007" i="2" s="1"/>
  <c r="I1007" i="2" a="1"/>
  <c r="I1007" i="2" s="1"/>
  <c r="J1010" i="2" a="1"/>
  <c r="J1010" i="2" s="1"/>
  <c r="I1010" i="2" a="1"/>
  <c r="I1010" i="2" s="1"/>
  <c r="J1015" i="2" a="1"/>
  <c r="J1015" i="2" s="1"/>
  <c r="I1015" i="2" a="1"/>
  <c r="I1015" i="2" s="1"/>
  <c r="J1018" i="2" a="1"/>
  <c r="J1018" i="2" s="1"/>
  <c r="I1018" i="2" a="1"/>
  <c r="I1018" i="2" s="1"/>
  <c r="I1028" i="2" a="1"/>
  <c r="I1028" i="2" s="1"/>
  <c r="J1028" i="2" a="1"/>
  <c r="J1028" i="2" s="1"/>
  <c r="I1029" i="2" a="1"/>
  <c r="I1029" i="2" s="1"/>
  <c r="J1029" i="2" a="1"/>
  <c r="J1029" i="2" s="1"/>
  <c r="I1036" i="2" a="1"/>
  <c r="I1036" i="2" s="1"/>
  <c r="J1036" i="2" a="1"/>
  <c r="J1036" i="2" s="1"/>
  <c r="I1037" i="2" a="1"/>
  <c r="I1037" i="2" s="1"/>
  <c r="J1037" i="2" a="1"/>
  <c r="J1037" i="2" s="1"/>
  <c r="I1044" i="2" a="1"/>
  <c r="I1044" i="2" s="1"/>
  <c r="J1044" i="2" a="1"/>
  <c r="J1044" i="2" s="1"/>
  <c r="I1045" i="2" a="1"/>
  <c r="I1045" i="2" s="1"/>
  <c r="J1045" i="2" a="1"/>
  <c r="J1045" i="2" s="1"/>
  <c r="I1056" i="2" a="1"/>
  <c r="I1056" i="2" s="1"/>
  <c r="J1056" i="2" a="1"/>
  <c r="J1056" i="2" s="1"/>
  <c r="I1057" i="2" a="1"/>
  <c r="I1057" i="2" s="1"/>
  <c r="J1057" i="2" a="1"/>
  <c r="J1057" i="2" s="1"/>
  <c r="I1064" i="2" a="1"/>
  <c r="I1064" i="2" s="1"/>
  <c r="J1064" i="2" a="1"/>
  <c r="J1064" i="2" s="1"/>
  <c r="J1067" i="2" a="1"/>
  <c r="J1067" i="2" s="1"/>
  <c r="I1067" i="2" a="1"/>
  <c r="I1067" i="2" s="1"/>
  <c r="I1069" i="2" a="1"/>
  <c r="I1069" i="2" s="1"/>
  <c r="J1069" i="2" a="1"/>
  <c r="J1069" i="2" s="1"/>
  <c r="J1074" i="2" a="1"/>
  <c r="J1074" i="2" s="1"/>
  <c r="I1074" i="2" a="1"/>
  <c r="I1074" i="2" s="1"/>
  <c r="J1079" i="2" a="1"/>
  <c r="J1079" i="2" s="1"/>
  <c r="I1079" i="2" a="1"/>
  <c r="I1079" i="2" s="1"/>
  <c r="I1081" i="2" a="1"/>
  <c r="I1081" i="2" s="1"/>
  <c r="J1081" i="2" a="1"/>
  <c r="J1081" i="2" s="1"/>
  <c r="I1088" i="2" a="1"/>
  <c r="I1088" i="2" s="1"/>
  <c r="J1088" i="2" a="1"/>
  <c r="J1088" i="2" s="1"/>
  <c r="I1089" i="2" a="1"/>
  <c r="I1089" i="2" s="1"/>
  <c r="J1089" i="2" a="1"/>
  <c r="J1089" i="2" s="1"/>
  <c r="J1094" i="2" a="1"/>
  <c r="J1094" i="2" s="1"/>
  <c r="I1094" i="2" a="1"/>
  <c r="I1094" i="2" s="1"/>
  <c r="J1098" i="2" a="1"/>
  <c r="J1098" i="2" s="1"/>
  <c r="I1098" i="2" a="1"/>
  <c r="I1098" i="2" s="1"/>
  <c r="J1102" i="2" a="1"/>
  <c r="J1102" i="2" s="1"/>
  <c r="I1102" i="2" a="1"/>
  <c r="I1102" i="2" s="1"/>
  <c r="J1106" i="2" a="1"/>
  <c r="J1106" i="2" s="1"/>
  <c r="I1106" i="2" a="1"/>
  <c r="I1106" i="2" s="1"/>
  <c r="J1111" i="2" a="1"/>
  <c r="J1111" i="2" s="1"/>
  <c r="I1111" i="2" a="1"/>
  <c r="I1111" i="2" s="1"/>
  <c r="J1114" i="2" a="1"/>
  <c r="J1114" i="2" s="1"/>
  <c r="I1114" i="2" a="1"/>
  <c r="I1114" i="2" s="1"/>
  <c r="J1119" i="2" a="1"/>
  <c r="J1119" i="2" s="1"/>
  <c r="I1119" i="2" a="1"/>
  <c r="I1119" i="2" s="1"/>
  <c r="J1122" i="2" a="1"/>
  <c r="J1122" i="2" s="1"/>
  <c r="I1122" i="2" a="1"/>
  <c r="I1122" i="2" s="1"/>
  <c r="J1127" i="2" a="1"/>
  <c r="J1127" i="2" s="1"/>
  <c r="I1127" i="2" a="1"/>
  <c r="I1127" i="2" s="1"/>
  <c r="J1130" i="2" a="1"/>
  <c r="J1130" i="2" s="1"/>
  <c r="I1130" i="2" a="1"/>
  <c r="I1130" i="2" s="1"/>
  <c r="J1135" i="2" a="1"/>
  <c r="J1135" i="2" s="1"/>
  <c r="I1135" i="2" a="1"/>
  <c r="I1135" i="2" s="1"/>
  <c r="J1138" i="2" a="1"/>
  <c r="J1138" i="2" s="1"/>
  <c r="I1138" i="2" a="1"/>
  <c r="I1138" i="2" s="1"/>
  <c r="J1143" i="2" a="1"/>
  <c r="J1143" i="2" s="1"/>
  <c r="I1143" i="2" a="1"/>
  <c r="I1143" i="2" s="1"/>
  <c r="J1146" i="2" a="1"/>
  <c r="J1146" i="2" s="1"/>
  <c r="I1146" i="2" a="1"/>
  <c r="I1146" i="2" s="1"/>
  <c r="J1151" i="2" a="1"/>
  <c r="J1151" i="2" s="1"/>
  <c r="I1151" i="2" a="1"/>
  <c r="I1151" i="2" s="1"/>
  <c r="J1154" i="2" a="1"/>
  <c r="J1154" i="2" s="1"/>
  <c r="I1154" i="2" a="1"/>
  <c r="I1154" i="2" s="1"/>
  <c r="J1159" i="2" a="1"/>
  <c r="J1159" i="2" s="1"/>
  <c r="I1159" i="2" a="1"/>
  <c r="I1159" i="2" s="1"/>
  <c r="J1162" i="2" a="1"/>
  <c r="J1162" i="2" s="1"/>
  <c r="I1162" i="2" a="1"/>
  <c r="I1162" i="2" s="1"/>
  <c r="I1168" i="2" a="1"/>
  <c r="I1168" i="2" s="1"/>
  <c r="J1168" i="2" a="1"/>
  <c r="J1168" i="2" s="1"/>
  <c r="I1169" i="2" a="1"/>
  <c r="I1169" i="2" s="1"/>
  <c r="J1169" i="2" a="1"/>
  <c r="J1169" i="2" s="1"/>
  <c r="J1171" i="2" a="1"/>
  <c r="J1171" i="2" s="1"/>
  <c r="I1171" i="2" a="1"/>
  <c r="I1171" i="2" s="1"/>
  <c r="I1173" i="2" a="1"/>
  <c r="I1173" i="2" s="1"/>
  <c r="J1173" i="2" a="1"/>
  <c r="J1173" i="2" s="1"/>
  <c r="J1175" i="2" a="1"/>
  <c r="J1175" i="2" s="1"/>
  <c r="I1175" i="2" a="1"/>
  <c r="I1175" i="2" s="1"/>
  <c r="I1177" i="2" a="1"/>
  <c r="I1177" i="2" s="1"/>
  <c r="J1177" i="2" a="1"/>
  <c r="J1177" i="2" s="1"/>
  <c r="J1179" i="2" a="1"/>
  <c r="J1179" i="2" s="1"/>
  <c r="I1179" i="2" a="1"/>
  <c r="I1179" i="2" s="1"/>
  <c r="I1181" i="2" a="1"/>
  <c r="I1181" i="2" s="1"/>
  <c r="J1181" i="2" a="1"/>
  <c r="J1181" i="2" s="1"/>
  <c r="J1183" i="2" a="1"/>
  <c r="J1183" i="2" s="1"/>
  <c r="I1183" i="2" a="1"/>
  <c r="I1183" i="2" s="1"/>
  <c r="I1192" i="2" a="1"/>
  <c r="I1192" i="2" s="1"/>
  <c r="J1192" i="2" a="1"/>
  <c r="J1192" i="2" s="1"/>
  <c r="J1194" i="2" a="1"/>
  <c r="J1194" i="2" s="1"/>
  <c r="I1194" i="2" a="1"/>
  <c r="I1194" i="2" s="1"/>
  <c r="I1197" i="2" a="1"/>
  <c r="I1197" i="2" s="1"/>
  <c r="J1197" i="2" a="1"/>
  <c r="J1197" i="2" s="1"/>
  <c r="J1199" i="2" a="1"/>
  <c r="J1199" i="2" s="1"/>
  <c r="I1199" i="2" a="1"/>
  <c r="I1199" i="2" s="1"/>
  <c r="I1208" i="2" a="1"/>
  <c r="I1208" i="2" s="1"/>
  <c r="J1208" i="2" a="1"/>
  <c r="J1208" i="2" s="1"/>
  <c r="J1210" i="2" a="1"/>
  <c r="J1210" i="2" s="1"/>
  <c r="I1210" i="2" a="1"/>
  <c r="I1210" i="2" s="1"/>
  <c r="I1213" i="2" a="1"/>
  <c r="I1213" i="2" s="1"/>
  <c r="J1213" i="2" a="1"/>
  <c r="J1213" i="2" s="1"/>
  <c r="J1215" i="2" a="1"/>
  <c r="J1215" i="2" s="1"/>
  <c r="I1215" i="2" a="1"/>
  <c r="I1215" i="2" s="1"/>
  <c r="I1224" i="2" a="1"/>
  <c r="I1224" i="2" s="1"/>
  <c r="J1224" i="2" a="1"/>
  <c r="J1224" i="2" s="1"/>
  <c r="J1226" i="2" a="1"/>
  <c r="J1226" i="2" s="1"/>
  <c r="I1226" i="2" a="1"/>
  <c r="I1226" i="2" s="1"/>
  <c r="I1229" i="2" a="1"/>
  <c r="I1229" i="2" s="1"/>
  <c r="J1229" i="2" a="1"/>
  <c r="J1229" i="2" s="1"/>
  <c r="J1231" i="2" a="1"/>
  <c r="J1231" i="2" s="1"/>
  <c r="I1231" i="2" a="1"/>
  <c r="I1231" i="2" s="1"/>
  <c r="I1240" i="2" a="1"/>
  <c r="I1240" i="2" s="1"/>
  <c r="J1240" i="2" a="1"/>
  <c r="J1240" i="2" s="1"/>
  <c r="J1242" i="2" a="1"/>
  <c r="J1242" i="2" s="1"/>
  <c r="I1242" i="2" a="1"/>
  <c r="I1242" i="2" s="1"/>
  <c r="I1244" i="2" a="1"/>
  <c r="I1244" i="2" s="1"/>
  <c r="J1244" i="2" a="1"/>
  <c r="J1244" i="2" s="1"/>
  <c r="J1250" i="2" a="1"/>
  <c r="J1250" i="2" s="1"/>
  <c r="I1250" i="2" a="1"/>
  <c r="I1250" i="2" s="1"/>
  <c r="I1260" i="2" a="1"/>
  <c r="I1260" i="2" s="1"/>
  <c r="J1260" i="2" a="1"/>
  <c r="J1260" i="2" s="1"/>
  <c r="J1266" i="2" a="1"/>
  <c r="J1266" i="2" s="1"/>
  <c r="I1266" i="2" a="1"/>
  <c r="I1266" i="2" s="1"/>
  <c r="I1276" i="2" a="1"/>
  <c r="I1276" i="2" s="1"/>
  <c r="J1276" i="2" a="1"/>
  <c r="J1276" i="2" s="1"/>
  <c r="J1282" i="2" a="1"/>
  <c r="J1282" i="2" s="1"/>
  <c r="I1282" i="2" a="1"/>
  <c r="I1282" i="2" s="1"/>
  <c r="I1292" i="2" a="1"/>
  <c r="I1292" i="2" s="1"/>
  <c r="J1292" i="2" a="1"/>
  <c r="J1292" i="2" s="1"/>
  <c r="J1298" i="2" a="1"/>
  <c r="J1298" i="2" s="1"/>
  <c r="I1298" i="2" a="1"/>
  <c r="I1298" i="2" s="1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6" i="2"/>
  <c r="I1307" i="2" a="1"/>
  <c r="I1307" i="2" s="1"/>
  <c r="J1307" i="2" a="1"/>
  <c r="J1307" i="2" s="1"/>
  <c r="H1314" i="2"/>
  <c r="I1315" i="2" a="1"/>
  <c r="I1315" i="2" s="1"/>
  <c r="J1315" i="2" a="1"/>
  <c r="J1315" i="2" s="1"/>
  <c r="H1322" i="2"/>
  <c r="I1323" i="2" a="1"/>
  <c r="I1323" i="2" s="1"/>
  <c r="J1323" i="2" a="1"/>
  <c r="J1323" i="2" s="1"/>
  <c r="H1330" i="2"/>
  <c r="I1331" i="2" a="1"/>
  <c r="I1331" i="2" s="1"/>
  <c r="J1331" i="2" a="1"/>
  <c r="J1331" i="2" s="1"/>
  <c r="H1338" i="2"/>
  <c r="I1339" i="2" a="1"/>
  <c r="I1339" i="2" s="1"/>
  <c r="J1339" i="2" a="1"/>
  <c r="J1339" i="2" s="1"/>
  <c r="H1346" i="2"/>
  <c r="I1347" i="2" a="1"/>
  <c r="I1347" i="2" s="1"/>
  <c r="J1347" i="2" a="1"/>
  <c r="J1347" i="2" s="1"/>
  <c r="H1354" i="2"/>
  <c r="I1355" i="2" a="1"/>
  <c r="I1355" i="2" s="1"/>
  <c r="J1355" i="2" a="1"/>
  <c r="J1355" i="2" s="1"/>
  <c r="H1362" i="2"/>
  <c r="I1363" i="2" a="1"/>
  <c r="I1363" i="2" s="1"/>
  <c r="J1363" i="2" a="1"/>
  <c r="J1363" i="2" s="1"/>
  <c r="H1370" i="2"/>
  <c r="I1371" i="2" a="1"/>
  <c r="I1371" i="2" s="1"/>
  <c r="J1371" i="2" a="1"/>
  <c r="J1371" i="2" s="1"/>
  <c r="H1378" i="2"/>
  <c r="I1379" i="2" a="1"/>
  <c r="I1379" i="2" s="1"/>
  <c r="J1379" i="2" a="1"/>
  <c r="J1379" i="2" s="1"/>
  <c r="H1386" i="2"/>
  <c r="I1387" i="2" a="1"/>
  <c r="I1387" i="2" s="1"/>
  <c r="J1387" i="2" a="1"/>
  <c r="J1387" i="2" s="1"/>
  <c r="H1394" i="2"/>
  <c r="I1395" i="2" a="1"/>
  <c r="I1395" i="2" s="1"/>
  <c r="J1395" i="2" a="1"/>
  <c r="J1395" i="2" s="1"/>
  <c r="H1402" i="2"/>
  <c r="I1403" i="2" a="1"/>
  <c r="I1403" i="2" s="1"/>
  <c r="J1403" i="2" a="1"/>
  <c r="J1403" i="2" s="1"/>
  <c r="H1410" i="2"/>
  <c r="I1411" i="2" a="1"/>
  <c r="I1411" i="2" s="1"/>
  <c r="J1411" i="2" a="1"/>
  <c r="J1411" i="2" s="1"/>
  <c r="H1418" i="2"/>
  <c r="I1419" i="2" a="1"/>
  <c r="I1419" i="2" s="1"/>
  <c r="J1419" i="2" a="1"/>
  <c r="J1419" i="2" s="1"/>
  <c r="H1426" i="2"/>
  <c r="I1427" i="2" a="1"/>
  <c r="I1427" i="2" s="1"/>
  <c r="J1427" i="2" a="1"/>
  <c r="J1427" i="2" s="1"/>
  <c r="H1434" i="2"/>
  <c r="I1435" i="2" a="1"/>
  <c r="I1435" i="2" s="1"/>
  <c r="J1435" i="2" a="1"/>
  <c r="J1435" i="2" s="1"/>
  <c r="H1442" i="2"/>
  <c r="I1443" i="2" a="1"/>
  <c r="I1443" i="2" s="1"/>
  <c r="J1443" i="2" a="1"/>
  <c r="J1443" i="2" s="1"/>
  <c r="H1450" i="2"/>
  <c r="I1451" i="2" a="1"/>
  <c r="I1451" i="2" s="1"/>
  <c r="J1451" i="2" a="1"/>
  <c r="J1451" i="2" s="1"/>
  <c r="H1458" i="2"/>
  <c r="I1459" i="2" a="1"/>
  <c r="I1459" i="2" s="1"/>
  <c r="J1459" i="2" a="1"/>
  <c r="J1459" i="2" s="1"/>
  <c r="H1466" i="2"/>
  <c r="I1467" i="2" a="1"/>
  <c r="I1467" i="2" s="1"/>
  <c r="J1467" i="2" a="1"/>
  <c r="J1467" i="2" s="1"/>
  <c r="H1474" i="2"/>
  <c r="I1475" i="2" a="1"/>
  <c r="I1475" i="2" s="1"/>
  <c r="J1475" i="2" a="1"/>
  <c r="J1475" i="2" s="1"/>
  <c r="H1482" i="2"/>
  <c r="I1483" i="2" a="1"/>
  <c r="I1483" i="2" s="1"/>
  <c r="J1483" i="2" a="1"/>
  <c r="J1483" i="2" s="1"/>
  <c r="H1490" i="2"/>
  <c r="I1491" i="2" a="1"/>
  <c r="I1491" i="2" s="1"/>
  <c r="J1491" i="2" a="1"/>
  <c r="J1491" i="2" s="1"/>
  <c r="H1498" i="2"/>
  <c r="I1499" i="2" a="1"/>
  <c r="I1499" i="2" s="1"/>
  <c r="J1499" i="2" a="1"/>
  <c r="J1499" i="2" s="1"/>
  <c r="H1506" i="2"/>
  <c r="I1507" i="2" a="1"/>
  <c r="I1507" i="2" s="1"/>
  <c r="J1507" i="2" a="1"/>
  <c r="J1507" i="2" s="1"/>
  <c r="H1514" i="2"/>
  <c r="I1515" i="2" a="1"/>
  <c r="I1515" i="2" s="1"/>
  <c r="J1515" i="2" a="1"/>
  <c r="J1515" i="2" s="1"/>
  <c r="H1522" i="2"/>
  <c r="I1523" i="2" a="1"/>
  <c r="I1523" i="2" s="1"/>
  <c r="J1523" i="2" a="1"/>
  <c r="J1523" i="2" s="1"/>
  <c r="H1530" i="2"/>
  <c r="I1531" i="2" a="1"/>
  <c r="I1531" i="2" s="1"/>
  <c r="J1531" i="2" a="1"/>
  <c r="J1531" i="2" s="1"/>
  <c r="H1538" i="2"/>
  <c r="I1539" i="2" a="1"/>
  <c r="I1539" i="2" s="1"/>
  <c r="J1539" i="2" a="1"/>
  <c r="J1539" i="2" s="1"/>
  <c r="H1546" i="2"/>
  <c r="I1547" i="2" a="1"/>
  <c r="I1547" i="2" s="1"/>
  <c r="J1547" i="2" a="1"/>
  <c r="J1547" i="2" s="1"/>
  <c r="H1554" i="2"/>
  <c r="I1555" i="2" a="1"/>
  <c r="I1555" i="2" s="1"/>
  <c r="J1555" i="2" a="1"/>
  <c r="J1555" i="2" s="1"/>
  <c r="H1562" i="2"/>
  <c r="I1563" i="2" a="1"/>
  <c r="I1563" i="2" s="1"/>
  <c r="J1563" i="2" a="1"/>
  <c r="J1563" i="2" s="1"/>
  <c r="H1570" i="2"/>
  <c r="I1571" i="2" a="1"/>
  <c r="I1571" i="2" s="1"/>
  <c r="J1571" i="2" a="1"/>
  <c r="J1571" i="2" s="1"/>
  <c r="H1578" i="2"/>
  <c r="I1579" i="2" a="1"/>
  <c r="I1579" i="2" s="1"/>
  <c r="J1579" i="2" a="1"/>
  <c r="J1579" i="2" s="1"/>
  <c r="H1586" i="2"/>
  <c r="I1587" i="2" a="1"/>
  <c r="I1587" i="2" s="1"/>
  <c r="J1587" i="2" a="1"/>
  <c r="J1587" i="2" s="1"/>
  <c r="H1594" i="2"/>
  <c r="I1595" i="2" a="1"/>
  <c r="I1595" i="2" s="1"/>
  <c r="J1595" i="2" a="1"/>
  <c r="J1595" i="2" s="1"/>
  <c r="H1602" i="2"/>
  <c r="I1603" i="2" a="1"/>
  <c r="I1603" i="2" s="1"/>
  <c r="J1603" i="2" a="1"/>
  <c r="J1603" i="2" s="1"/>
  <c r="H1610" i="2"/>
  <c r="I1611" i="2" a="1"/>
  <c r="I1611" i="2" s="1"/>
  <c r="J1611" i="2" a="1"/>
  <c r="J1611" i="2" s="1"/>
  <c r="H1618" i="2"/>
  <c r="I1619" i="2" a="1"/>
  <c r="I1619" i="2" s="1"/>
  <c r="J1619" i="2" a="1"/>
  <c r="J1619" i="2" s="1"/>
  <c r="H1626" i="2"/>
  <c r="I1627" i="2" a="1"/>
  <c r="I1627" i="2" s="1"/>
  <c r="J1627" i="2" a="1"/>
  <c r="J1627" i="2" s="1"/>
  <c r="H1634" i="2"/>
  <c r="I1635" i="2" a="1"/>
  <c r="I1635" i="2" s="1"/>
  <c r="J1635" i="2" a="1"/>
  <c r="J1635" i="2" s="1"/>
  <c r="H1642" i="2"/>
  <c r="I1643" i="2" a="1"/>
  <c r="I1643" i="2" s="1"/>
  <c r="J1643" i="2" a="1"/>
  <c r="J1643" i="2" s="1"/>
  <c r="H1650" i="2"/>
  <c r="I1651" i="2" a="1"/>
  <c r="I1651" i="2" s="1"/>
  <c r="J1651" i="2" a="1"/>
  <c r="J1651" i="2" s="1"/>
  <c r="H1658" i="2"/>
  <c r="I1659" i="2" a="1"/>
  <c r="I1659" i="2" s="1"/>
  <c r="J1659" i="2" a="1"/>
  <c r="J1659" i="2" s="1"/>
  <c r="H1666" i="2"/>
  <c r="I1667" i="2" a="1"/>
  <c r="I1667" i="2" s="1"/>
  <c r="J1667" i="2" a="1"/>
  <c r="J1667" i="2" s="1"/>
  <c r="H1674" i="2"/>
  <c r="I1675" i="2" a="1"/>
  <c r="I1675" i="2" s="1"/>
  <c r="J1675" i="2" a="1"/>
  <c r="J1675" i="2" s="1"/>
  <c r="H1682" i="2"/>
  <c r="I1683" i="2" a="1"/>
  <c r="I1683" i="2" s="1"/>
  <c r="J1683" i="2" a="1"/>
  <c r="J1683" i="2" s="1"/>
  <c r="H1690" i="2"/>
  <c r="I1691" i="2" a="1"/>
  <c r="I1691" i="2" s="1"/>
  <c r="J1691" i="2" a="1"/>
  <c r="J1691" i="2" s="1"/>
  <c r="H1698" i="2"/>
  <c r="I1699" i="2" a="1"/>
  <c r="I1699" i="2" s="1"/>
  <c r="J1699" i="2" a="1"/>
  <c r="J1699" i="2" s="1"/>
  <c r="H1706" i="2"/>
  <c r="I1707" i="2" a="1"/>
  <c r="I1707" i="2" s="1"/>
  <c r="J1707" i="2" a="1"/>
  <c r="J1707" i="2" s="1"/>
  <c r="H1714" i="2"/>
  <c r="I1715" i="2" a="1"/>
  <c r="I1715" i="2" s="1"/>
  <c r="J1715" i="2" a="1"/>
  <c r="J1715" i="2" s="1"/>
  <c r="H1722" i="2"/>
  <c r="I1723" i="2" a="1"/>
  <c r="I1723" i="2" s="1"/>
  <c r="J1723" i="2" a="1"/>
  <c r="J1723" i="2" s="1"/>
  <c r="H1730" i="2"/>
  <c r="I1731" i="2" a="1"/>
  <c r="I1731" i="2" s="1"/>
  <c r="J1731" i="2" a="1"/>
  <c r="J1731" i="2" s="1"/>
  <c r="H1738" i="2"/>
  <c r="I1739" i="2" a="1"/>
  <c r="I1739" i="2" s="1"/>
  <c r="J1739" i="2" a="1"/>
  <c r="J1739" i="2" s="1"/>
  <c r="H1746" i="2"/>
  <c r="I1747" i="2" a="1"/>
  <c r="I1747" i="2" s="1"/>
  <c r="J1747" i="2" a="1"/>
  <c r="J1747" i="2" s="1"/>
  <c r="H1754" i="2"/>
  <c r="I1755" i="2" a="1"/>
  <c r="I1755" i="2" s="1"/>
  <c r="J1755" i="2" a="1"/>
  <c r="J1755" i="2" s="1"/>
  <c r="H1762" i="2"/>
  <c r="I1763" i="2" a="1"/>
  <c r="I1763" i="2" s="1"/>
  <c r="J1763" i="2" a="1"/>
  <c r="J1763" i="2" s="1"/>
  <c r="H1770" i="2"/>
  <c r="I1771" i="2" a="1"/>
  <c r="I1771" i="2" s="1"/>
  <c r="J1771" i="2" a="1"/>
  <c r="J1771" i="2" s="1"/>
  <c r="H1778" i="2"/>
  <c r="I1779" i="2" a="1"/>
  <c r="I1779" i="2" s="1"/>
  <c r="J1779" i="2" a="1"/>
  <c r="J1779" i="2" s="1"/>
  <c r="H1786" i="2"/>
  <c r="I1787" i="2" a="1"/>
  <c r="I1787" i="2" s="1"/>
  <c r="J1787" i="2" a="1"/>
  <c r="J1787" i="2" s="1"/>
  <c r="H1794" i="2"/>
  <c r="I1795" i="2" a="1"/>
  <c r="I1795" i="2" s="1"/>
  <c r="J1795" i="2" a="1"/>
  <c r="J1795" i="2" s="1"/>
  <c r="H1802" i="2"/>
  <c r="I1803" i="2" a="1"/>
  <c r="I1803" i="2" s="1"/>
  <c r="J1803" i="2" a="1"/>
  <c r="J1803" i="2" s="1"/>
  <c r="H1810" i="2"/>
  <c r="I1811" i="2" a="1"/>
  <c r="I1811" i="2" s="1"/>
  <c r="J1811" i="2" a="1"/>
  <c r="J1811" i="2" s="1"/>
  <c r="I1816" i="2" a="1"/>
  <c r="I1816" i="2" s="1"/>
  <c r="J1816" i="2" a="1"/>
  <c r="J1816" i="2" s="1"/>
  <c r="I1820" i="2" a="1"/>
  <c r="I1820" i="2" s="1"/>
  <c r="J1820" i="2" a="1"/>
  <c r="J1820" i="2" s="1"/>
  <c r="J1825" i="2" a="1"/>
  <c r="J1825" i="2" s="1"/>
  <c r="I1825" i="2" a="1"/>
  <c r="I1825" i="2" s="1"/>
  <c r="J1829" i="2" a="1"/>
  <c r="J1829" i="2" s="1"/>
  <c r="I1829" i="2" a="1"/>
  <c r="I1829" i="2" s="1"/>
  <c r="H1303" i="2"/>
  <c r="H1308" i="2"/>
  <c r="J1309" i="2" a="1"/>
  <c r="J1309" i="2" s="1"/>
  <c r="I1309" i="2" a="1"/>
  <c r="I1309" i="2" s="1"/>
  <c r="H1316" i="2"/>
  <c r="J1317" i="2" a="1"/>
  <c r="J1317" i="2" s="1"/>
  <c r="I1317" i="2" a="1"/>
  <c r="I1317" i="2" s="1"/>
  <c r="H1324" i="2"/>
  <c r="J1325" i="2" a="1"/>
  <c r="J1325" i="2" s="1"/>
  <c r="I1325" i="2" a="1"/>
  <c r="I1325" i="2" s="1"/>
  <c r="H1332" i="2"/>
  <c r="J1333" i="2" a="1"/>
  <c r="J1333" i="2" s="1"/>
  <c r="I1333" i="2" a="1"/>
  <c r="I1333" i="2" s="1"/>
  <c r="H1340" i="2"/>
  <c r="J1341" i="2" a="1"/>
  <c r="J1341" i="2" s="1"/>
  <c r="I1341" i="2" a="1"/>
  <c r="I1341" i="2" s="1"/>
  <c r="H1348" i="2"/>
  <c r="J1349" i="2" a="1"/>
  <c r="J1349" i="2" s="1"/>
  <c r="I1349" i="2" a="1"/>
  <c r="I1349" i="2" s="1"/>
  <c r="H1356" i="2"/>
  <c r="J1357" i="2" a="1"/>
  <c r="J1357" i="2" s="1"/>
  <c r="I1357" i="2" a="1"/>
  <c r="I1357" i="2" s="1"/>
  <c r="H1364" i="2"/>
  <c r="J1365" i="2" a="1"/>
  <c r="J1365" i="2" s="1"/>
  <c r="I1365" i="2" a="1"/>
  <c r="I1365" i="2" s="1"/>
  <c r="H1372" i="2"/>
  <c r="J1373" i="2" a="1"/>
  <c r="J1373" i="2" s="1"/>
  <c r="I1373" i="2" a="1"/>
  <c r="I1373" i="2" s="1"/>
  <c r="H1380" i="2"/>
  <c r="J1381" i="2" a="1"/>
  <c r="J1381" i="2" s="1"/>
  <c r="I1381" i="2" a="1"/>
  <c r="I1381" i="2" s="1"/>
  <c r="H1388" i="2"/>
  <c r="J1389" i="2" a="1"/>
  <c r="J1389" i="2" s="1"/>
  <c r="I1389" i="2" a="1"/>
  <c r="I1389" i="2" s="1"/>
  <c r="H1396" i="2"/>
  <c r="J1397" i="2" a="1"/>
  <c r="J1397" i="2" s="1"/>
  <c r="I1397" i="2" a="1"/>
  <c r="I1397" i="2" s="1"/>
  <c r="H1404" i="2"/>
  <c r="J1405" i="2" a="1"/>
  <c r="J1405" i="2" s="1"/>
  <c r="I1405" i="2" a="1"/>
  <c r="I1405" i="2" s="1"/>
  <c r="H1412" i="2"/>
  <c r="J1413" i="2" a="1"/>
  <c r="J1413" i="2" s="1"/>
  <c r="I1413" i="2" a="1"/>
  <c r="I1413" i="2" s="1"/>
  <c r="H1420" i="2"/>
  <c r="J1421" i="2" a="1"/>
  <c r="J1421" i="2" s="1"/>
  <c r="I1421" i="2" a="1"/>
  <c r="I1421" i="2" s="1"/>
  <c r="H1428" i="2"/>
  <c r="J1429" i="2" a="1"/>
  <c r="J1429" i="2" s="1"/>
  <c r="I1429" i="2" a="1"/>
  <c r="I1429" i="2" s="1"/>
  <c r="H1436" i="2"/>
  <c r="J1437" i="2" a="1"/>
  <c r="J1437" i="2" s="1"/>
  <c r="I1437" i="2" a="1"/>
  <c r="I1437" i="2" s="1"/>
  <c r="H1444" i="2"/>
  <c r="J1445" i="2" a="1"/>
  <c r="J1445" i="2" s="1"/>
  <c r="I1445" i="2" a="1"/>
  <c r="I1445" i="2" s="1"/>
  <c r="H1452" i="2"/>
  <c r="J1453" i="2" a="1"/>
  <c r="J1453" i="2" s="1"/>
  <c r="I1453" i="2" a="1"/>
  <c r="I1453" i="2" s="1"/>
  <c r="H1460" i="2"/>
  <c r="J1461" i="2" a="1"/>
  <c r="J1461" i="2" s="1"/>
  <c r="I1461" i="2" a="1"/>
  <c r="I1461" i="2" s="1"/>
  <c r="H1468" i="2"/>
  <c r="J1469" i="2" a="1"/>
  <c r="J1469" i="2" s="1"/>
  <c r="I1469" i="2" a="1"/>
  <c r="I1469" i="2" s="1"/>
  <c r="H1476" i="2"/>
  <c r="J1477" i="2" a="1"/>
  <c r="J1477" i="2" s="1"/>
  <c r="I1477" i="2" a="1"/>
  <c r="I1477" i="2" s="1"/>
  <c r="H1484" i="2"/>
  <c r="J1485" i="2" a="1"/>
  <c r="J1485" i="2" s="1"/>
  <c r="I1485" i="2" a="1"/>
  <c r="I1485" i="2" s="1"/>
  <c r="H1492" i="2"/>
  <c r="J1493" i="2" a="1"/>
  <c r="J1493" i="2" s="1"/>
  <c r="I1493" i="2" a="1"/>
  <c r="I1493" i="2" s="1"/>
  <c r="H1500" i="2"/>
  <c r="J1501" i="2" a="1"/>
  <c r="J1501" i="2" s="1"/>
  <c r="I1501" i="2" a="1"/>
  <c r="I1501" i="2" s="1"/>
  <c r="H1508" i="2"/>
  <c r="J1509" i="2" a="1"/>
  <c r="J1509" i="2" s="1"/>
  <c r="I1509" i="2" a="1"/>
  <c r="I1509" i="2" s="1"/>
  <c r="H1516" i="2"/>
  <c r="J1517" i="2" a="1"/>
  <c r="J1517" i="2" s="1"/>
  <c r="I1517" i="2" a="1"/>
  <c r="I1517" i="2" s="1"/>
  <c r="H1524" i="2"/>
  <c r="J1525" i="2" a="1"/>
  <c r="J1525" i="2" s="1"/>
  <c r="I1525" i="2" a="1"/>
  <c r="I1525" i="2" s="1"/>
  <c r="H1532" i="2"/>
  <c r="J1533" i="2" a="1"/>
  <c r="J1533" i="2" s="1"/>
  <c r="I1533" i="2" a="1"/>
  <c r="I1533" i="2" s="1"/>
  <c r="H1540" i="2"/>
  <c r="J1541" i="2" a="1"/>
  <c r="J1541" i="2" s="1"/>
  <c r="I1541" i="2" a="1"/>
  <c r="I1541" i="2" s="1"/>
  <c r="H1548" i="2"/>
  <c r="J1549" i="2" a="1"/>
  <c r="J1549" i="2" s="1"/>
  <c r="I1549" i="2" a="1"/>
  <c r="I1549" i="2" s="1"/>
  <c r="H1556" i="2"/>
  <c r="J1557" i="2" a="1"/>
  <c r="J1557" i="2" s="1"/>
  <c r="I1557" i="2" a="1"/>
  <c r="I1557" i="2" s="1"/>
  <c r="H1564" i="2"/>
  <c r="J1565" i="2" a="1"/>
  <c r="J1565" i="2" s="1"/>
  <c r="I1565" i="2" a="1"/>
  <c r="I1565" i="2" s="1"/>
  <c r="H1572" i="2"/>
  <c r="J1573" i="2" a="1"/>
  <c r="J1573" i="2" s="1"/>
  <c r="I1573" i="2" a="1"/>
  <c r="I1573" i="2" s="1"/>
  <c r="H1580" i="2"/>
  <c r="J1581" i="2" a="1"/>
  <c r="J1581" i="2" s="1"/>
  <c r="I1581" i="2" a="1"/>
  <c r="I1581" i="2" s="1"/>
  <c r="H1588" i="2"/>
  <c r="J1589" i="2" a="1"/>
  <c r="J1589" i="2" s="1"/>
  <c r="I1589" i="2" a="1"/>
  <c r="I1589" i="2" s="1"/>
  <c r="H1596" i="2"/>
  <c r="J1597" i="2" a="1"/>
  <c r="J1597" i="2" s="1"/>
  <c r="I1597" i="2" a="1"/>
  <c r="I1597" i="2" s="1"/>
  <c r="H1604" i="2"/>
  <c r="J1605" i="2" a="1"/>
  <c r="J1605" i="2" s="1"/>
  <c r="I1605" i="2" a="1"/>
  <c r="I1605" i="2" s="1"/>
  <c r="H1612" i="2"/>
  <c r="J1613" i="2" a="1"/>
  <c r="J1613" i="2" s="1"/>
  <c r="I1613" i="2" a="1"/>
  <c r="I1613" i="2" s="1"/>
  <c r="H1620" i="2"/>
  <c r="J1621" i="2" a="1"/>
  <c r="J1621" i="2" s="1"/>
  <c r="I1621" i="2" a="1"/>
  <c r="I1621" i="2" s="1"/>
  <c r="H1628" i="2"/>
  <c r="J1629" i="2" a="1"/>
  <c r="J1629" i="2" s="1"/>
  <c r="I1629" i="2" a="1"/>
  <c r="I1629" i="2" s="1"/>
  <c r="H1636" i="2"/>
  <c r="J1637" i="2" a="1"/>
  <c r="J1637" i="2" s="1"/>
  <c r="I1637" i="2" a="1"/>
  <c r="I1637" i="2" s="1"/>
  <c r="H1644" i="2"/>
  <c r="J1645" i="2" a="1"/>
  <c r="J1645" i="2" s="1"/>
  <c r="I1645" i="2" a="1"/>
  <c r="I1645" i="2" s="1"/>
  <c r="H1652" i="2"/>
  <c r="J1653" i="2" a="1"/>
  <c r="J1653" i="2" s="1"/>
  <c r="I1653" i="2" a="1"/>
  <c r="I1653" i="2" s="1"/>
  <c r="H1660" i="2"/>
  <c r="J1661" i="2" a="1"/>
  <c r="J1661" i="2" s="1"/>
  <c r="I1661" i="2" a="1"/>
  <c r="I1661" i="2" s="1"/>
  <c r="H1668" i="2"/>
  <c r="J1669" i="2" a="1"/>
  <c r="J1669" i="2" s="1"/>
  <c r="I1669" i="2" a="1"/>
  <c r="I1669" i="2" s="1"/>
  <c r="H1676" i="2"/>
  <c r="J1677" i="2" a="1"/>
  <c r="J1677" i="2" s="1"/>
  <c r="I1677" i="2" a="1"/>
  <c r="I1677" i="2" s="1"/>
  <c r="H1684" i="2"/>
  <c r="J1685" i="2" a="1"/>
  <c r="J1685" i="2" s="1"/>
  <c r="I1685" i="2" a="1"/>
  <c r="I1685" i="2" s="1"/>
  <c r="H1692" i="2"/>
  <c r="J1693" i="2" a="1"/>
  <c r="J1693" i="2" s="1"/>
  <c r="I1693" i="2" a="1"/>
  <c r="I1693" i="2" s="1"/>
  <c r="H1700" i="2"/>
  <c r="J1701" i="2" a="1"/>
  <c r="J1701" i="2" s="1"/>
  <c r="I1701" i="2" a="1"/>
  <c r="I1701" i="2" s="1"/>
  <c r="H1708" i="2"/>
  <c r="J1709" i="2" a="1"/>
  <c r="J1709" i="2" s="1"/>
  <c r="I1709" i="2" a="1"/>
  <c r="I1709" i="2" s="1"/>
  <c r="H1716" i="2"/>
  <c r="J1717" i="2" a="1"/>
  <c r="J1717" i="2" s="1"/>
  <c r="I1717" i="2" a="1"/>
  <c r="I1717" i="2" s="1"/>
  <c r="H1724" i="2"/>
  <c r="J1725" i="2" a="1"/>
  <c r="J1725" i="2" s="1"/>
  <c r="I1725" i="2" a="1"/>
  <c r="I1725" i="2" s="1"/>
  <c r="H1732" i="2"/>
  <c r="J1733" i="2" a="1"/>
  <c r="J1733" i="2" s="1"/>
  <c r="I1733" i="2" a="1"/>
  <c r="I1733" i="2" s="1"/>
  <c r="H1740" i="2"/>
  <c r="J1741" i="2" a="1"/>
  <c r="J1741" i="2" s="1"/>
  <c r="I1741" i="2" a="1"/>
  <c r="I1741" i="2" s="1"/>
  <c r="H1748" i="2"/>
  <c r="J1749" i="2" a="1"/>
  <c r="J1749" i="2" s="1"/>
  <c r="I1749" i="2" a="1"/>
  <c r="I1749" i="2" s="1"/>
  <c r="H1756" i="2"/>
  <c r="J1757" i="2" a="1"/>
  <c r="J1757" i="2" s="1"/>
  <c r="I1757" i="2" a="1"/>
  <c r="I1757" i="2" s="1"/>
  <c r="H1764" i="2"/>
  <c r="J1765" i="2" a="1"/>
  <c r="J1765" i="2" s="1"/>
  <c r="I1765" i="2" a="1"/>
  <c r="I1765" i="2" s="1"/>
  <c r="H1772" i="2"/>
  <c r="J1773" i="2" a="1"/>
  <c r="J1773" i="2" s="1"/>
  <c r="I1773" i="2" a="1"/>
  <c r="I1773" i="2" s="1"/>
  <c r="H1780" i="2"/>
  <c r="J1781" i="2" a="1"/>
  <c r="J1781" i="2" s="1"/>
  <c r="I1781" i="2" a="1"/>
  <c r="I1781" i="2" s="1"/>
  <c r="H1788" i="2"/>
  <c r="J1789" i="2" a="1"/>
  <c r="J1789" i="2" s="1"/>
  <c r="I1789" i="2" a="1"/>
  <c r="I1789" i="2" s="1"/>
  <c r="H1796" i="2"/>
  <c r="J1797" i="2" a="1"/>
  <c r="J1797" i="2" s="1"/>
  <c r="I1797" i="2" a="1"/>
  <c r="I1797" i="2" s="1"/>
  <c r="H1804" i="2"/>
  <c r="J1805" i="2" a="1"/>
  <c r="J1805" i="2" s="1"/>
  <c r="I1805" i="2" a="1"/>
  <c r="I1805" i="2" s="1"/>
  <c r="H1812" i="2"/>
  <c r="J1813" i="2" a="1"/>
  <c r="J1813" i="2" s="1"/>
  <c r="I1813" i="2" a="1"/>
  <c r="I1813" i="2" s="1"/>
  <c r="J1817" i="2" a="1"/>
  <c r="J1817" i="2" s="1"/>
  <c r="I1817" i="2" a="1"/>
  <c r="I1817" i="2" s="1"/>
  <c r="J1821" i="2" a="1"/>
  <c r="J1821" i="2" s="1"/>
  <c r="I1821" i="2" a="1"/>
  <c r="I1821" i="2" s="1"/>
  <c r="H1310" i="2"/>
  <c r="I1311" i="2" a="1"/>
  <c r="I1311" i="2" s="1"/>
  <c r="J1311" i="2" a="1"/>
  <c r="J1311" i="2" s="1"/>
  <c r="H1318" i="2"/>
  <c r="I1319" i="2" a="1"/>
  <c r="I1319" i="2" s="1"/>
  <c r="J1319" i="2" a="1"/>
  <c r="J1319" i="2" s="1"/>
  <c r="H1326" i="2"/>
  <c r="I1327" i="2" a="1"/>
  <c r="I1327" i="2" s="1"/>
  <c r="J1327" i="2" a="1"/>
  <c r="J1327" i="2" s="1"/>
  <c r="H1334" i="2"/>
  <c r="I1335" i="2" a="1"/>
  <c r="I1335" i="2" s="1"/>
  <c r="J1335" i="2" a="1"/>
  <c r="J1335" i="2" s="1"/>
  <c r="H1342" i="2"/>
  <c r="I1343" i="2" a="1"/>
  <c r="I1343" i="2" s="1"/>
  <c r="J1343" i="2" a="1"/>
  <c r="J1343" i="2" s="1"/>
  <c r="H1350" i="2"/>
  <c r="I1351" i="2" a="1"/>
  <c r="I1351" i="2" s="1"/>
  <c r="J1351" i="2" a="1"/>
  <c r="J1351" i="2" s="1"/>
  <c r="H1358" i="2"/>
  <c r="I1359" i="2" a="1"/>
  <c r="I1359" i="2" s="1"/>
  <c r="J1359" i="2" a="1"/>
  <c r="J1359" i="2" s="1"/>
  <c r="H1366" i="2"/>
  <c r="I1367" i="2" a="1"/>
  <c r="I1367" i="2" s="1"/>
  <c r="J1367" i="2" a="1"/>
  <c r="J1367" i="2" s="1"/>
  <c r="H1374" i="2"/>
  <c r="I1375" i="2" a="1"/>
  <c r="I1375" i="2" s="1"/>
  <c r="J1375" i="2" a="1"/>
  <c r="J1375" i="2" s="1"/>
  <c r="H1382" i="2"/>
  <c r="I1383" i="2" a="1"/>
  <c r="I1383" i="2" s="1"/>
  <c r="J1383" i="2" a="1"/>
  <c r="J1383" i="2" s="1"/>
  <c r="H1390" i="2"/>
  <c r="I1391" i="2" a="1"/>
  <c r="I1391" i="2" s="1"/>
  <c r="J1391" i="2" a="1"/>
  <c r="J1391" i="2" s="1"/>
  <c r="H1398" i="2"/>
  <c r="I1399" i="2" a="1"/>
  <c r="I1399" i="2" s="1"/>
  <c r="J1399" i="2" a="1"/>
  <c r="J1399" i="2" s="1"/>
  <c r="H1406" i="2"/>
  <c r="I1407" i="2" a="1"/>
  <c r="I1407" i="2" s="1"/>
  <c r="J1407" i="2" a="1"/>
  <c r="J1407" i="2" s="1"/>
  <c r="H1414" i="2"/>
  <c r="I1415" i="2" a="1"/>
  <c r="I1415" i="2" s="1"/>
  <c r="J1415" i="2" a="1"/>
  <c r="J1415" i="2" s="1"/>
  <c r="H1422" i="2"/>
  <c r="I1423" i="2" a="1"/>
  <c r="I1423" i="2" s="1"/>
  <c r="J1423" i="2" a="1"/>
  <c r="J1423" i="2" s="1"/>
  <c r="H1430" i="2"/>
  <c r="I1431" i="2" a="1"/>
  <c r="I1431" i="2" s="1"/>
  <c r="J1431" i="2" a="1"/>
  <c r="J1431" i="2" s="1"/>
  <c r="H1438" i="2"/>
  <c r="I1439" i="2" a="1"/>
  <c r="I1439" i="2" s="1"/>
  <c r="J1439" i="2" a="1"/>
  <c r="J1439" i="2" s="1"/>
  <c r="H1446" i="2"/>
  <c r="I1447" i="2" a="1"/>
  <c r="I1447" i="2" s="1"/>
  <c r="J1447" i="2" a="1"/>
  <c r="J1447" i="2" s="1"/>
  <c r="H1454" i="2"/>
  <c r="I1455" i="2" a="1"/>
  <c r="I1455" i="2" s="1"/>
  <c r="J1455" i="2" a="1"/>
  <c r="J1455" i="2" s="1"/>
  <c r="H1462" i="2"/>
  <c r="I1463" i="2" a="1"/>
  <c r="I1463" i="2" s="1"/>
  <c r="J1463" i="2" a="1"/>
  <c r="J1463" i="2" s="1"/>
  <c r="H1470" i="2"/>
  <c r="I1471" i="2" a="1"/>
  <c r="I1471" i="2" s="1"/>
  <c r="J1471" i="2" a="1"/>
  <c r="J1471" i="2" s="1"/>
  <c r="H1478" i="2"/>
  <c r="I1479" i="2" a="1"/>
  <c r="I1479" i="2" s="1"/>
  <c r="J1479" i="2" a="1"/>
  <c r="J1479" i="2" s="1"/>
  <c r="H1486" i="2"/>
  <c r="I1487" i="2" a="1"/>
  <c r="I1487" i="2" s="1"/>
  <c r="J1487" i="2" a="1"/>
  <c r="J1487" i="2" s="1"/>
  <c r="H1494" i="2"/>
  <c r="I1495" i="2" a="1"/>
  <c r="I1495" i="2" s="1"/>
  <c r="J1495" i="2" a="1"/>
  <c r="J1495" i="2" s="1"/>
  <c r="H1502" i="2"/>
  <c r="I1503" i="2" a="1"/>
  <c r="I1503" i="2" s="1"/>
  <c r="J1503" i="2" a="1"/>
  <c r="J1503" i="2" s="1"/>
  <c r="H1510" i="2"/>
  <c r="I1511" i="2" a="1"/>
  <c r="I1511" i="2" s="1"/>
  <c r="J1511" i="2" a="1"/>
  <c r="J1511" i="2" s="1"/>
  <c r="H1518" i="2"/>
  <c r="I1519" i="2" a="1"/>
  <c r="I1519" i="2" s="1"/>
  <c r="J1519" i="2" a="1"/>
  <c r="J1519" i="2" s="1"/>
  <c r="H1526" i="2"/>
  <c r="I1527" i="2" a="1"/>
  <c r="I1527" i="2" s="1"/>
  <c r="J1527" i="2" a="1"/>
  <c r="J1527" i="2" s="1"/>
  <c r="H1534" i="2"/>
  <c r="I1535" i="2" a="1"/>
  <c r="I1535" i="2" s="1"/>
  <c r="J1535" i="2" a="1"/>
  <c r="J1535" i="2" s="1"/>
  <c r="H1542" i="2"/>
  <c r="I1543" i="2" a="1"/>
  <c r="I1543" i="2" s="1"/>
  <c r="J1543" i="2" a="1"/>
  <c r="J1543" i="2" s="1"/>
  <c r="H1550" i="2"/>
  <c r="I1551" i="2" a="1"/>
  <c r="I1551" i="2" s="1"/>
  <c r="J1551" i="2" a="1"/>
  <c r="J1551" i="2" s="1"/>
  <c r="H1558" i="2"/>
  <c r="I1559" i="2" a="1"/>
  <c r="I1559" i="2" s="1"/>
  <c r="J1559" i="2" a="1"/>
  <c r="J1559" i="2" s="1"/>
  <c r="H1566" i="2"/>
  <c r="I1567" i="2" a="1"/>
  <c r="I1567" i="2" s="1"/>
  <c r="J1567" i="2" a="1"/>
  <c r="J1567" i="2" s="1"/>
  <c r="H1574" i="2"/>
  <c r="I1575" i="2" a="1"/>
  <c r="I1575" i="2" s="1"/>
  <c r="J1575" i="2" a="1"/>
  <c r="J1575" i="2" s="1"/>
  <c r="H1582" i="2"/>
  <c r="I1583" i="2" a="1"/>
  <c r="I1583" i="2" s="1"/>
  <c r="J1583" i="2" a="1"/>
  <c r="J1583" i="2" s="1"/>
  <c r="H1590" i="2"/>
  <c r="I1591" i="2" a="1"/>
  <c r="I1591" i="2" s="1"/>
  <c r="J1591" i="2" a="1"/>
  <c r="J1591" i="2" s="1"/>
  <c r="H1598" i="2"/>
  <c r="I1599" i="2" a="1"/>
  <c r="I1599" i="2" s="1"/>
  <c r="J1599" i="2" a="1"/>
  <c r="J1599" i="2" s="1"/>
  <c r="H1606" i="2"/>
  <c r="I1607" i="2" a="1"/>
  <c r="I1607" i="2" s="1"/>
  <c r="J1607" i="2" a="1"/>
  <c r="J1607" i="2" s="1"/>
  <c r="H1614" i="2"/>
  <c r="I1615" i="2" a="1"/>
  <c r="I1615" i="2" s="1"/>
  <c r="J1615" i="2" a="1"/>
  <c r="J1615" i="2" s="1"/>
  <c r="H1622" i="2"/>
  <c r="I1623" i="2" a="1"/>
  <c r="I1623" i="2" s="1"/>
  <c r="J1623" i="2" a="1"/>
  <c r="J1623" i="2" s="1"/>
  <c r="H1630" i="2"/>
  <c r="I1631" i="2" a="1"/>
  <c r="I1631" i="2" s="1"/>
  <c r="J1631" i="2" a="1"/>
  <c r="J1631" i="2" s="1"/>
  <c r="H1638" i="2"/>
  <c r="I1639" i="2" a="1"/>
  <c r="I1639" i="2" s="1"/>
  <c r="J1639" i="2" a="1"/>
  <c r="J1639" i="2" s="1"/>
  <c r="H1646" i="2"/>
  <c r="I1647" i="2" a="1"/>
  <c r="I1647" i="2" s="1"/>
  <c r="J1647" i="2" a="1"/>
  <c r="J1647" i="2" s="1"/>
  <c r="H1654" i="2"/>
  <c r="I1655" i="2" a="1"/>
  <c r="I1655" i="2" s="1"/>
  <c r="J1655" i="2" a="1"/>
  <c r="J1655" i="2" s="1"/>
  <c r="H1662" i="2"/>
  <c r="I1663" i="2" a="1"/>
  <c r="I1663" i="2" s="1"/>
  <c r="J1663" i="2" a="1"/>
  <c r="J1663" i="2" s="1"/>
  <c r="H1670" i="2"/>
  <c r="I1671" i="2" a="1"/>
  <c r="I1671" i="2" s="1"/>
  <c r="J1671" i="2" a="1"/>
  <c r="J1671" i="2" s="1"/>
  <c r="H1678" i="2"/>
  <c r="I1679" i="2" a="1"/>
  <c r="I1679" i="2" s="1"/>
  <c r="J1679" i="2" a="1"/>
  <c r="J1679" i="2" s="1"/>
  <c r="H1686" i="2"/>
  <c r="I1687" i="2" a="1"/>
  <c r="I1687" i="2" s="1"/>
  <c r="J1687" i="2" a="1"/>
  <c r="J1687" i="2" s="1"/>
  <c r="H1694" i="2"/>
  <c r="I1695" i="2" a="1"/>
  <c r="I1695" i="2" s="1"/>
  <c r="J1695" i="2" a="1"/>
  <c r="J1695" i="2" s="1"/>
  <c r="H1702" i="2"/>
  <c r="I1703" i="2" a="1"/>
  <c r="I1703" i="2" s="1"/>
  <c r="J1703" i="2" a="1"/>
  <c r="J1703" i="2" s="1"/>
  <c r="H1710" i="2"/>
  <c r="I1711" i="2" a="1"/>
  <c r="I1711" i="2" s="1"/>
  <c r="J1711" i="2" a="1"/>
  <c r="J1711" i="2" s="1"/>
  <c r="H1718" i="2"/>
  <c r="I1719" i="2" a="1"/>
  <c r="I1719" i="2" s="1"/>
  <c r="J1719" i="2" a="1"/>
  <c r="J1719" i="2" s="1"/>
  <c r="H1726" i="2"/>
  <c r="I1727" i="2" a="1"/>
  <c r="I1727" i="2" s="1"/>
  <c r="J1727" i="2" a="1"/>
  <c r="J1727" i="2" s="1"/>
  <c r="H1734" i="2"/>
  <c r="I1735" i="2" a="1"/>
  <c r="I1735" i="2" s="1"/>
  <c r="J1735" i="2" a="1"/>
  <c r="J1735" i="2" s="1"/>
  <c r="H1742" i="2"/>
  <c r="I1743" i="2" a="1"/>
  <c r="I1743" i="2" s="1"/>
  <c r="J1743" i="2" a="1"/>
  <c r="J1743" i="2" s="1"/>
  <c r="H1750" i="2"/>
  <c r="I1751" i="2" a="1"/>
  <c r="I1751" i="2" s="1"/>
  <c r="J1751" i="2" a="1"/>
  <c r="J1751" i="2" s="1"/>
  <c r="H1758" i="2"/>
  <c r="I1759" i="2" a="1"/>
  <c r="I1759" i="2" s="1"/>
  <c r="J1759" i="2" a="1"/>
  <c r="J1759" i="2" s="1"/>
  <c r="H1766" i="2"/>
  <c r="I1767" i="2" a="1"/>
  <c r="I1767" i="2" s="1"/>
  <c r="J1767" i="2" a="1"/>
  <c r="J1767" i="2" s="1"/>
  <c r="H1774" i="2"/>
  <c r="I1775" i="2" a="1"/>
  <c r="I1775" i="2" s="1"/>
  <c r="J1775" i="2" a="1"/>
  <c r="J1775" i="2" s="1"/>
  <c r="H1782" i="2"/>
  <c r="I1783" i="2" a="1"/>
  <c r="I1783" i="2" s="1"/>
  <c r="J1783" i="2" a="1"/>
  <c r="J1783" i="2" s="1"/>
  <c r="H1790" i="2"/>
  <c r="I1791" i="2" a="1"/>
  <c r="I1791" i="2" s="1"/>
  <c r="J1791" i="2" a="1"/>
  <c r="J1791" i="2" s="1"/>
  <c r="H1798" i="2"/>
  <c r="I1799" i="2" a="1"/>
  <c r="I1799" i="2" s="1"/>
  <c r="J1799" i="2" a="1"/>
  <c r="J1799" i="2" s="1"/>
  <c r="H1806" i="2"/>
  <c r="I1807" i="2" a="1"/>
  <c r="I1807" i="2" s="1"/>
  <c r="J1807" i="2" a="1"/>
  <c r="J1807" i="2" s="1"/>
  <c r="H1814" i="2"/>
  <c r="I1832" i="2" a="1"/>
  <c r="I1832" i="2" s="1"/>
  <c r="J1832" i="2" a="1"/>
  <c r="J1832" i="2" s="1"/>
  <c r="I1836" i="2" a="1"/>
  <c r="I1836" i="2" s="1"/>
  <c r="J1836" i="2" a="1"/>
  <c r="J1836" i="2" s="1"/>
  <c r="I1304" i="2" a="1"/>
  <c r="I1304" i="2" s="1"/>
  <c r="J1304" i="2" a="1"/>
  <c r="J1304" i="2" s="1"/>
  <c r="J1305" i="2" a="1"/>
  <c r="J1305" i="2" s="1"/>
  <c r="I1305" i="2" a="1"/>
  <c r="I1305" i="2" s="1"/>
  <c r="I1312" i="2" a="1"/>
  <c r="I1312" i="2" s="1"/>
  <c r="J1312" i="2" a="1"/>
  <c r="J1312" i="2" s="1"/>
  <c r="J1313" i="2" a="1"/>
  <c r="J1313" i="2" s="1"/>
  <c r="I1313" i="2" a="1"/>
  <c r="I1313" i="2" s="1"/>
  <c r="I1320" i="2" a="1"/>
  <c r="I1320" i="2" s="1"/>
  <c r="J1320" i="2" a="1"/>
  <c r="J1320" i="2" s="1"/>
  <c r="J1321" i="2" a="1"/>
  <c r="J1321" i="2" s="1"/>
  <c r="I1321" i="2" a="1"/>
  <c r="I1321" i="2" s="1"/>
  <c r="I1328" i="2" a="1"/>
  <c r="I1328" i="2" s="1"/>
  <c r="J1328" i="2" a="1"/>
  <c r="J1328" i="2" s="1"/>
  <c r="J1329" i="2" a="1"/>
  <c r="J1329" i="2" s="1"/>
  <c r="I1329" i="2" a="1"/>
  <c r="I1329" i="2" s="1"/>
  <c r="I1336" i="2" a="1"/>
  <c r="I1336" i="2" s="1"/>
  <c r="J1336" i="2" a="1"/>
  <c r="J1336" i="2" s="1"/>
  <c r="J1337" i="2" a="1"/>
  <c r="J1337" i="2" s="1"/>
  <c r="I1337" i="2" a="1"/>
  <c r="I1337" i="2" s="1"/>
  <c r="I1344" i="2" a="1"/>
  <c r="I1344" i="2" s="1"/>
  <c r="J1344" i="2" a="1"/>
  <c r="J1344" i="2" s="1"/>
  <c r="J1345" i="2" a="1"/>
  <c r="J1345" i="2" s="1"/>
  <c r="I1345" i="2" a="1"/>
  <c r="I1345" i="2" s="1"/>
  <c r="I1352" i="2" a="1"/>
  <c r="I1352" i="2" s="1"/>
  <c r="J1352" i="2" a="1"/>
  <c r="J1352" i="2" s="1"/>
  <c r="J1353" i="2" a="1"/>
  <c r="J1353" i="2" s="1"/>
  <c r="I1353" i="2" a="1"/>
  <c r="I1353" i="2" s="1"/>
  <c r="I1360" i="2" a="1"/>
  <c r="I1360" i="2" s="1"/>
  <c r="J1360" i="2" a="1"/>
  <c r="J1360" i="2" s="1"/>
  <c r="J1361" i="2" a="1"/>
  <c r="J1361" i="2" s="1"/>
  <c r="I1361" i="2" a="1"/>
  <c r="I1361" i="2" s="1"/>
  <c r="I1368" i="2" a="1"/>
  <c r="I1368" i="2" s="1"/>
  <c r="J1368" i="2" a="1"/>
  <c r="J1368" i="2" s="1"/>
  <c r="J1369" i="2" a="1"/>
  <c r="J1369" i="2" s="1"/>
  <c r="I1369" i="2" a="1"/>
  <c r="I1369" i="2" s="1"/>
  <c r="I1376" i="2" a="1"/>
  <c r="I1376" i="2" s="1"/>
  <c r="J1376" i="2" a="1"/>
  <c r="J1376" i="2" s="1"/>
  <c r="J1377" i="2" a="1"/>
  <c r="J1377" i="2" s="1"/>
  <c r="I1377" i="2" a="1"/>
  <c r="I1377" i="2" s="1"/>
  <c r="I1384" i="2" a="1"/>
  <c r="I1384" i="2" s="1"/>
  <c r="J1384" i="2" a="1"/>
  <c r="J1384" i="2" s="1"/>
  <c r="J1385" i="2" a="1"/>
  <c r="J1385" i="2" s="1"/>
  <c r="I1385" i="2" a="1"/>
  <c r="I1385" i="2" s="1"/>
  <c r="I1392" i="2" a="1"/>
  <c r="I1392" i="2" s="1"/>
  <c r="J1392" i="2" a="1"/>
  <c r="J1392" i="2" s="1"/>
  <c r="J1393" i="2" a="1"/>
  <c r="J1393" i="2" s="1"/>
  <c r="I1393" i="2" a="1"/>
  <c r="I1393" i="2" s="1"/>
  <c r="I1400" i="2" a="1"/>
  <c r="I1400" i="2" s="1"/>
  <c r="J1400" i="2" a="1"/>
  <c r="J1400" i="2" s="1"/>
  <c r="J1401" i="2" a="1"/>
  <c r="J1401" i="2" s="1"/>
  <c r="I1401" i="2" a="1"/>
  <c r="I1401" i="2" s="1"/>
  <c r="I1408" i="2" a="1"/>
  <c r="I1408" i="2" s="1"/>
  <c r="J1408" i="2" a="1"/>
  <c r="J1408" i="2" s="1"/>
  <c r="J1409" i="2" a="1"/>
  <c r="J1409" i="2" s="1"/>
  <c r="I1409" i="2" a="1"/>
  <c r="I1409" i="2" s="1"/>
  <c r="I1416" i="2" a="1"/>
  <c r="I1416" i="2" s="1"/>
  <c r="J1416" i="2" a="1"/>
  <c r="J1416" i="2" s="1"/>
  <c r="J1417" i="2" a="1"/>
  <c r="J1417" i="2" s="1"/>
  <c r="I1417" i="2" a="1"/>
  <c r="I1417" i="2" s="1"/>
  <c r="I1424" i="2" a="1"/>
  <c r="I1424" i="2" s="1"/>
  <c r="J1424" i="2" a="1"/>
  <c r="J1424" i="2" s="1"/>
  <c r="J1425" i="2" a="1"/>
  <c r="J1425" i="2" s="1"/>
  <c r="I1425" i="2" a="1"/>
  <c r="I1425" i="2" s="1"/>
  <c r="I1432" i="2" a="1"/>
  <c r="I1432" i="2" s="1"/>
  <c r="J1432" i="2" a="1"/>
  <c r="J1432" i="2" s="1"/>
  <c r="J1433" i="2" a="1"/>
  <c r="J1433" i="2" s="1"/>
  <c r="I1433" i="2" a="1"/>
  <c r="I1433" i="2" s="1"/>
  <c r="I1440" i="2" a="1"/>
  <c r="I1440" i="2" s="1"/>
  <c r="J1440" i="2" a="1"/>
  <c r="J1440" i="2" s="1"/>
  <c r="J1441" i="2" a="1"/>
  <c r="J1441" i="2" s="1"/>
  <c r="I1441" i="2" a="1"/>
  <c r="I1441" i="2" s="1"/>
  <c r="I1448" i="2" a="1"/>
  <c r="I1448" i="2" s="1"/>
  <c r="J1448" i="2" a="1"/>
  <c r="J1448" i="2" s="1"/>
  <c r="J1449" i="2" a="1"/>
  <c r="J1449" i="2" s="1"/>
  <c r="I1449" i="2" a="1"/>
  <c r="I1449" i="2" s="1"/>
  <c r="I1456" i="2" a="1"/>
  <c r="I1456" i="2" s="1"/>
  <c r="J1456" i="2" a="1"/>
  <c r="J1456" i="2" s="1"/>
  <c r="J1457" i="2" a="1"/>
  <c r="J1457" i="2" s="1"/>
  <c r="I1457" i="2" a="1"/>
  <c r="I1457" i="2" s="1"/>
  <c r="I1464" i="2" a="1"/>
  <c r="I1464" i="2" s="1"/>
  <c r="J1464" i="2" a="1"/>
  <c r="J1464" i="2" s="1"/>
  <c r="J1465" i="2" a="1"/>
  <c r="J1465" i="2" s="1"/>
  <c r="I1465" i="2" a="1"/>
  <c r="I1465" i="2" s="1"/>
  <c r="I1472" i="2" a="1"/>
  <c r="I1472" i="2" s="1"/>
  <c r="J1472" i="2" a="1"/>
  <c r="J1472" i="2" s="1"/>
  <c r="J1473" i="2" a="1"/>
  <c r="J1473" i="2" s="1"/>
  <c r="I1473" i="2" a="1"/>
  <c r="I1473" i="2" s="1"/>
  <c r="I1480" i="2" a="1"/>
  <c r="I1480" i="2" s="1"/>
  <c r="J1480" i="2" a="1"/>
  <c r="J1480" i="2" s="1"/>
  <c r="J1481" i="2" a="1"/>
  <c r="J1481" i="2" s="1"/>
  <c r="I1481" i="2" a="1"/>
  <c r="I1481" i="2" s="1"/>
  <c r="I1488" i="2" a="1"/>
  <c r="I1488" i="2" s="1"/>
  <c r="J1488" i="2" a="1"/>
  <c r="J1488" i="2" s="1"/>
  <c r="J1489" i="2" a="1"/>
  <c r="J1489" i="2" s="1"/>
  <c r="I1489" i="2" a="1"/>
  <c r="I1489" i="2" s="1"/>
  <c r="I1496" i="2" a="1"/>
  <c r="I1496" i="2" s="1"/>
  <c r="J1496" i="2" a="1"/>
  <c r="J1496" i="2" s="1"/>
  <c r="J1497" i="2" a="1"/>
  <c r="J1497" i="2" s="1"/>
  <c r="I1497" i="2" a="1"/>
  <c r="I1497" i="2" s="1"/>
  <c r="I1504" i="2" a="1"/>
  <c r="I1504" i="2" s="1"/>
  <c r="J1504" i="2" a="1"/>
  <c r="J1504" i="2" s="1"/>
  <c r="J1505" i="2" a="1"/>
  <c r="J1505" i="2" s="1"/>
  <c r="I1505" i="2" a="1"/>
  <c r="I1505" i="2" s="1"/>
  <c r="I1512" i="2" a="1"/>
  <c r="I1512" i="2" s="1"/>
  <c r="J1512" i="2" a="1"/>
  <c r="J1512" i="2" s="1"/>
  <c r="J1513" i="2" a="1"/>
  <c r="J1513" i="2" s="1"/>
  <c r="I1513" i="2" a="1"/>
  <c r="I1513" i="2" s="1"/>
  <c r="I1520" i="2" a="1"/>
  <c r="I1520" i="2" s="1"/>
  <c r="J1520" i="2" a="1"/>
  <c r="J1520" i="2" s="1"/>
  <c r="J1521" i="2" a="1"/>
  <c r="J1521" i="2" s="1"/>
  <c r="I1521" i="2" a="1"/>
  <c r="I1521" i="2" s="1"/>
  <c r="I1528" i="2" a="1"/>
  <c r="I1528" i="2" s="1"/>
  <c r="J1528" i="2" a="1"/>
  <c r="J1528" i="2" s="1"/>
  <c r="J1529" i="2" a="1"/>
  <c r="J1529" i="2" s="1"/>
  <c r="I1529" i="2" a="1"/>
  <c r="I1529" i="2" s="1"/>
  <c r="I1536" i="2" a="1"/>
  <c r="I1536" i="2" s="1"/>
  <c r="J1536" i="2" a="1"/>
  <c r="J1536" i="2" s="1"/>
  <c r="J1537" i="2" a="1"/>
  <c r="J1537" i="2" s="1"/>
  <c r="I1537" i="2" a="1"/>
  <c r="I1537" i="2" s="1"/>
  <c r="I1544" i="2" a="1"/>
  <c r="I1544" i="2" s="1"/>
  <c r="J1544" i="2" a="1"/>
  <c r="J1544" i="2" s="1"/>
  <c r="J1545" i="2" a="1"/>
  <c r="J1545" i="2" s="1"/>
  <c r="I1545" i="2" a="1"/>
  <c r="I1545" i="2" s="1"/>
  <c r="I1552" i="2" a="1"/>
  <c r="I1552" i="2" s="1"/>
  <c r="J1552" i="2" a="1"/>
  <c r="J1552" i="2" s="1"/>
  <c r="J1553" i="2" a="1"/>
  <c r="J1553" i="2" s="1"/>
  <c r="I1553" i="2" a="1"/>
  <c r="I1553" i="2" s="1"/>
  <c r="I1560" i="2" a="1"/>
  <c r="I1560" i="2" s="1"/>
  <c r="J1560" i="2" a="1"/>
  <c r="J1560" i="2" s="1"/>
  <c r="J1561" i="2" a="1"/>
  <c r="J1561" i="2" s="1"/>
  <c r="I1561" i="2" a="1"/>
  <c r="I1561" i="2" s="1"/>
  <c r="I1568" i="2" a="1"/>
  <c r="I1568" i="2" s="1"/>
  <c r="J1568" i="2" a="1"/>
  <c r="J1568" i="2" s="1"/>
  <c r="J1569" i="2" a="1"/>
  <c r="J1569" i="2" s="1"/>
  <c r="I1569" i="2" a="1"/>
  <c r="I1569" i="2" s="1"/>
  <c r="I1576" i="2" a="1"/>
  <c r="I1576" i="2" s="1"/>
  <c r="J1576" i="2" a="1"/>
  <c r="J1576" i="2" s="1"/>
  <c r="J1577" i="2" a="1"/>
  <c r="J1577" i="2" s="1"/>
  <c r="I1577" i="2" a="1"/>
  <c r="I1577" i="2" s="1"/>
  <c r="I1584" i="2" a="1"/>
  <c r="I1584" i="2" s="1"/>
  <c r="J1584" i="2" a="1"/>
  <c r="J1584" i="2" s="1"/>
  <c r="J1585" i="2" a="1"/>
  <c r="J1585" i="2" s="1"/>
  <c r="I1585" i="2" a="1"/>
  <c r="I1585" i="2" s="1"/>
  <c r="I1592" i="2" a="1"/>
  <c r="I1592" i="2" s="1"/>
  <c r="J1592" i="2" a="1"/>
  <c r="J1592" i="2" s="1"/>
  <c r="J1593" i="2" a="1"/>
  <c r="J1593" i="2" s="1"/>
  <c r="I1593" i="2" a="1"/>
  <c r="I1593" i="2" s="1"/>
  <c r="I1600" i="2" a="1"/>
  <c r="I1600" i="2" s="1"/>
  <c r="J1600" i="2" a="1"/>
  <c r="J1600" i="2" s="1"/>
  <c r="J1601" i="2" a="1"/>
  <c r="J1601" i="2" s="1"/>
  <c r="I1601" i="2" a="1"/>
  <c r="I1601" i="2" s="1"/>
  <c r="I1608" i="2" a="1"/>
  <c r="I1608" i="2" s="1"/>
  <c r="J1608" i="2" a="1"/>
  <c r="J1608" i="2" s="1"/>
  <c r="J1609" i="2" a="1"/>
  <c r="J1609" i="2" s="1"/>
  <c r="I1609" i="2" a="1"/>
  <c r="I1609" i="2" s="1"/>
  <c r="I1616" i="2" a="1"/>
  <c r="I1616" i="2" s="1"/>
  <c r="J1616" i="2" a="1"/>
  <c r="J1616" i="2" s="1"/>
  <c r="J1617" i="2" a="1"/>
  <c r="J1617" i="2" s="1"/>
  <c r="I1617" i="2" a="1"/>
  <c r="I1617" i="2" s="1"/>
  <c r="I1624" i="2" a="1"/>
  <c r="I1624" i="2" s="1"/>
  <c r="J1624" i="2" a="1"/>
  <c r="J1624" i="2" s="1"/>
  <c r="J1625" i="2" a="1"/>
  <c r="J1625" i="2" s="1"/>
  <c r="I1625" i="2" a="1"/>
  <c r="I1625" i="2" s="1"/>
  <c r="I1632" i="2" a="1"/>
  <c r="I1632" i="2" s="1"/>
  <c r="J1632" i="2" a="1"/>
  <c r="J1632" i="2" s="1"/>
  <c r="J1633" i="2" a="1"/>
  <c r="J1633" i="2" s="1"/>
  <c r="I1633" i="2" a="1"/>
  <c r="I1633" i="2" s="1"/>
  <c r="I1640" i="2" a="1"/>
  <c r="I1640" i="2" s="1"/>
  <c r="J1640" i="2" a="1"/>
  <c r="J1640" i="2" s="1"/>
  <c r="J1641" i="2" a="1"/>
  <c r="J1641" i="2" s="1"/>
  <c r="I1641" i="2" a="1"/>
  <c r="I1641" i="2" s="1"/>
  <c r="I1648" i="2" a="1"/>
  <c r="I1648" i="2" s="1"/>
  <c r="J1648" i="2" a="1"/>
  <c r="J1648" i="2" s="1"/>
  <c r="J1649" i="2" a="1"/>
  <c r="J1649" i="2" s="1"/>
  <c r="I1649" i="2" a="1"/>
  <c r="I1649" i="2" s="1"/>
  <c r="I1656" i="2" a="1"/>
  <c r="I1656" i="2" s="1"/>
  <c r="J1656" i="2" a="1"/>
  <c r="J1656" i="2" s="1"/>
  <c r="J1657" i="2" a="1"/>
  <c r="J1657" i="2" s="1"/>
  <c r="I1657" i="2" a="1"/>
  <c r="I1657" i="2" s="1"/>
  <c r="I1664" i="2" a="1"/>
  <c r="I1664" i="2" s="1"/>
  <c r="J1664" i="2" a="1"/>
  <c r="J1664" i="2" s="1"/>
  <c r="J1665" i="2" a="1"/>
  <c r="J1665" i="2" s="1"/>
  <c r="I1665" i="2" a="1"/>
  <c r="I1665" i="2" s="1"/>
  <c r="I1672" i="2" a="1"/>
  <c r="I1672" i="2" s="1"/>
  <c r="J1672" i="2" a="1"/>
  <c r="J1672" i="2" s="1"/>
  <c r="J1673" i="2" a="1"/>
  <c r="J1673" i="2" s="1"/>
  <c r="I1673" i="2" a="1"/>
  <c r="I1673" i="2" s="1"/>
  <c r="I1680" i="2" a="1"/>
  <c r="I1680" i="2" s="1"/>
  <c r="J1680" i="2" a="1"/>
  <c r="J1680" i="2" s="1"/>
  <c r="J1681" i="2" a="1"/>
  <c r="J1681" i="2" s="1"/>
  <c r="I1681" i="2" a="1"/>
  <c r="I1681" i="2" s="1"/>
  <c r="I1688" i="2" a="1"/>
  <c r="I1688" i="2" s="1"/>
  <c r="J1688" i="2" a="1"/>
  <c r="J1688" i="2" s="1"/>
  <c r="J1689" i="2" a="1"/>
  <c r="J1689" i="2" s="1"/>
  <c r="I1689" i="2" a="1"/>
  <c r="I1689" i="2" s="1"/>
  <c r="I1696" i="2" a="1"/>
  <c r="I1696" i="2" s="1"/>
  <c r="J1696" i="2" a="1"/>
  <c r="J1696" i="2" s="1"/>
  <c r="J1697" i="2" a="1"/>
  <c r="J1697" i="2" s="1"/>
  <c r="I1697" i="2" a="1"/>
  <c r="I1697" i="2" s="1"/>
  <c r="I1704" i="2" a="1"/>
  <c r="I1704" i="2" s="1"/>
  <c r="J1704" i="2" a="1"/>
  <c r="J1704" i="2" s="1"/>
  <c r="J1705" i="2" a="1"/>
  <c r="J1705" i="2" s="1"/>
  <c r="I1705" i="2" a="1"/>
  <c r="I1705" i="2" s="1"/>
  <c r="I1712" i="2" a="1"/>
  <c r="I1712" i="2" s="1"/>
  <c r="J1712" i="2" a="1"/>
  <c r="J1712" i="2" s="1"/>
  <c r="J1713" i="2" a="1"/>
  <c r="J1713" i="2" s="1"/>
  <c r="I1713" i="2" a="1"/>
  <c r="I1713" i="2" s="1"/>
  <c r="I1720" i="2" a="1"/>
  <c r="I1720" i="2" s="1"/>
  <c r="J1720" i="2" a="1"/>
  <c r="J1720" i="2" s="1"/>
  <c r="J1721" i="2" a="1"/>
  <c r="J1721" i="2" s="1"/>
  <c r="I1721" i="2" a="1"/>
  <c r="I1721" i="2" s="1"/>
  <c r="I1728" i="2" a="1"/>
  <c r="I1728" i="2" s="1"/>
  <c r="J1728" i="2" a="1"/>
  <c r="J1728" i="2" s="1"/>
  <c r="J1729" i="2" a="1"/>
  <c r="J1729" i="2" s="1"/>
  <c r="I1729" i="2" a="1"/>
  <c r="I1729" i="2" s="1"/>
  <c r="I1736" i="2" a="1"/>
  <c r="I1736" i="2" s="1"/>
  <c r="J1736" i="2" a="1"/>
  <c r="J1736" i="2" s="1"/>
  <c r="J1737" i="2" a="1"/>
  <c r="J1737" i="2" s="1"/>
  <c r="I1737" i="2" a="1"/>
  <c r="I1737" i="2" s="1"/>
  <c r="I1744" i="2" a="1"/>
  <c r="I1744" i="2" s="1"/>
  <c r="J1744" i="2" a="1"/>
  <c r="J1744" i="2" s="1"/>
  <c r="J1745" i="2" a="1"/>
  <c r="J1745" i="2" s="1"/>
  <c r="I1745" i="2" a="1"/>
  <c r="I1745" i="2" s="1"/>
  <c r="I1752" i="2" a="1"/>
  <c r="I1752" i="2" s="1"/>
  <c r="J1752" i="2" a="1"/>
  <c r="J1752" i="2" s="1"/>
  <c r="J1753" i="2" a="1"/>
  <c r="J1753" i="2" s="1"/>
  <c r="I1753" i="2" a="1"/>
  <c r="I1753" i="2" s="1"/>
  <c r="I1760" i="2" a="1"/>
  <c r="I1760" i="2" s="1"/>
  <c r="J1760" i="2" a="1"/>
  <c r="J1760" i="2" s="1"/>
  <c r="J1761" i="2" a="1"/>
  <c r="J1761" i="2" s="1"/>
  <c r="I1761" i="2" a="1"/>
  <c r="I1761" i="2" s="1"/>
  <c r="I1768" i="2" a="1"/>
  <c r="I1768" i="2" s="1"/>
  <c r="J1768" i="2" a="1"/>
  <c r="J1768" i="2" s="1"/>
  <c r="J1769" i="2" a="1"/>
  <c r="J1769" i="2" s="1"/>
  <c r="I1769" i="2" a="1"/>
  <c r="I1769" i="2" s="1"/>
  <c r="I1776" i="2" a="1"/>
  <c r="I1776" i="2" s="1"/>
  <c r="J1776" i="2" a="1"/>
  <c r="J1776" i="2" s="1"/>
  <c r="J1777" i="2" a="1"/>
  <c r="J1777" i="2" s="1"/>
  <c r="I1777" i="2" a="1"/>
  <c r="I1777" i="2" s="1"/>
  <c r="I1784" i="2" a="1"/>
  <c r="I1784" i="2" s="1"/>
  <c r="J1784" i="2" a="1"/>
  <c r="J1784" i="2" s="1"/>
  <c r="J1785" i="2" a="1"/>
  <c r="J1785" i="2" s="1"/>
  <c r="I1785" i="2" a="1"/>
  <c r="I1785" i="2" s="1"/>
  <c r="I1792" i="2" a="1"/>
  <c r="I1792" i="2" s="1"/>
  <c r="J1792" i="2" a="1"/>
  <c r="J1792" i="2" s="1"/>
  <c r="J1793" i="2" a="1"/>
  <c r="J1793" i="2" s="1"/>
  <c r="I1793" i="2" a="1"/>
  <c r="I1793" i="2" s="1"/>
  <c r="I1800" i="2" a="1"/>
  <c r="I1800" i="2" s="1"/>
  <c r="J1800" i="2" a="1"/>
  <c r="J1800" i="2" s="1"/>
  <c r="J1801" i="2" a="1"/>
  <c r="J1801" i="2" s="1"/>
  <c r="I1801" i="2" a="1"/>
  <c r="I1801" i="2" s="1"/>
  <c r="I1808" i="2" a="1"/>
  <c r="I1808" i="2" s="1"/>
  <c r="J1808" i="2" a="1"/>
  <c r="J1808" i="2" s="1"/>
  <c r="J1809" i="2" a="1"/>
  <c r="J1809" i="2" s="1"/>
  <c r="I1809" i="2" a="1"/>
  <c r="I1809" i="2" s="1"/>
  <c r="I1824" i="2" a="1"/>
  <c r="I1824" i="2" s="1"/>
  <c r="J1824" i="2" a="1"/>
  <c r="J1824" i="2" s="1"/>
  <c r="I1828" i="2" a="1"/>
  <c r="I1828" i="2" s="1"/>
  <c r="J1828" i="2" a="1"/>
  <c r="J1828" i="2" s="1"/>
  <c r="J1833" i="2" a="1"/>
  <c r="J1833" i="2" s="1"/>
  <c r="I1833" i="2" a="1"/>
  <c r="I1833" i="2" s="1"/>
  <c r="J1837" i="2" a="1"/>
  <c r="J1837" i="2" s="1"/>
  <c r="I1837" i="2" a="1"/>
  <c r="I1837" i="2" s="1"/>
  <c r="H1818" i="2"/>
  <c r="H1826" i="2"/>
  <c r="H1834" i="2"/>
  <c r="I1845" i="2" a="1"/>
  <c r="I1845" i="2" s="1"/>
  <c r="J1845" i="2" a="1"/>
  <c r="J1845" i="2" s="1"/>
  <c r="I1849" i="2" a="1"/>
  <c r="I1849" i="2" s="1"/>
  <c r="J1849" i="2" a="1"/>
  <c r="J1849" i="2" s="1"/>
  <c r="J1860" i="2" a="1"/>
  <c r="J1860" i="2" s="1"/>
  <c r="I1860" i="2" a="1"/>
  <c r="I1860" i="2" s="1"/>
  <c r="H1865" i="2"/>
  <c r="H1866" i="2"/>
  <c r="H1867" i="2"/>
  <c r="J1876" i="2" a="1"/>
  <c r="J1876" i="2" s="1"/>
  <c r="I1876" i="2" a="1"/>
  <c r="I1876" i="2" s="1"/>
  <c r="H1878" i="2"/>
  <c r="J1880" i="2" a="1"/>
  <c r="J1880" i="2" s="1"/>
  <c r="I1880" i="2" a="1"/>
  <c r="I1880" i="2" s="1"/>
  <c r="J1883" i="2" a="1"/>
  <c r="J1883" i="2" s="1"/>
  <c r="I1883" i="2" a="1"/>
  <c r="I1883" i="2" s="1"/>
  <c r="I1889" i="2" a="1"/>
  <c r="I1889" i="2" s="1"/>
  <c r="J1889" i="2" a="1"/>
  <c r="J1889" i="2" s="1"/>
  <c r="I1893" i="2" a="1"/>
  <c r="I1893" i="2" s="1"/>
  <c r="J1893" i="2" a="1"/>
  <c r="J1893" i="2" s="1"/>
  <c r="H1897" i="2"/>
  <c r="H1898" i="2"/>
  <c r="H1905" i="2"/>
  <c r="H1906" i="2"/>
  <c r="J1912" i="2" a="1"/>
  <c r="J1912" i="2" s="1"/>
  <c r="I1912" i="2" a="1"/>
  <c r="I1912" i="2" s="1"/>
  <c r="H1917" i="2"/>
  <c r="H1918" i="2"/>
  <c r="H1919" i="2"/>
  <c r="H1940" i="2"/>
  <c r="H1941" i="2"/>
  <c r="H1942" i="2"/>
  <c r="H1943" i="2"/>
  <c r="J1948" i="2" a="1"/>
  <c r="J1948" i="2" s="1"/>
  <c r="I1948" i="2" a="1"/>
  <c r="I1948" i="2" s="1"/>
  <c r="H1950" i="2"/>
  <c r="J1951" i="2" a="1"/>
  <c r="J1951" i="2" s="1"/>
  <c r="I1951" i="2" a="1"/>
  <c r="I1951" i="2" s="1"/>
  <c r="H1960" i="2"/>
  <c r="H1961" i="2"/>
  <c r="H1982" i="2"/>
  <c r="H1983" i="2"/>
  <c r="H1986" i="2"/>
  <c r="H1987" i="2"/>
  <c r="I1997" i="2" a="1"/>
  <c r="I1997" i="2" s="1"/>
  <c r="J1997" i="2" a="1"/>
  <c r="J1997" i="2" s="1"/>
  <c r="I2013" i="2" a="1"/>
  <c r="I2013" i="2" s="1"/>
  <c r="J2013" i="2" a="1"/>
  <c r="J2013" i="2" s="1"/>
  <c r="H2020" i="2"/>
  <c r="I2021" i="2" a="1"/>
  <c r="I2021" i="2" s="1"/>
  <c r="J2021" i="2" a="1"/>
  <c r="J2021" i="2" s="1"/>
  <c r="H2028" i="2"/>
  <c r="I2029" i="2" a="1"/>
  <c r="I2029" i="2" s="1"/>
  <c r="J2029" i="2" a="1"/>
  <c r="J2029" i="2" s="1"/>
  <c r="H2036" i="2"/>
  <c r="H2037" i="2"/>
  <c r="H2038" i="2"/>
  <c r="J2039" i="2" a="1"/>
  <c r="J2039" i="2" s="1"/>
  <c r="I2039" i="2" a="1"/>
  <c r="I2039" i="2" s="1"/>
  <c r="H2045" i="2"/>
  <c r="H2046" i="2"/>
  <c r="H2047" i="2"/>
  <c r="J2056" i="2" a="1"/>
  <c r="J2056" i="2" s="1"/>
  <c r="I2056" i="2" a="1"/>
  <c r="I2056" i="2" s="1"/>
  <c r="H2061" i="2"/>
  <c r="H2062" i="2"/>
  <c r="H2063" i="2"/>
  <c r="J2072" i="2" a="1"/>
  <c r="J2072" i="2" s="1"/>
  <c r="I2072" i="2" a="1"/>
  <c r="I2072" i="2" s="1"/>
  <c r="H2075" i="2"/>
  <c r="J2080" i="2" a="1"/>
  <c r="J2080" i="2" s="1"/>
  <c r="I2080" i="2" a="1"/>
  <c r="I2080" i="2" s="1"/>
  <c r="H2083" i="2"/>
  <c r="J2088" i="2" a="1"/>
  <c r="J2088" i="2" s="1"/>
  <c r="I2088" i="2" a="1"/>
  <c r="I2088" i="2" s="1"/>
  <c r="H2091" i="2"/>
  <c r="J2103" i="2" a="1"/>
  <c r="J2103" i="2" s="1"/>
  <c r="I2103" i="2" a="1"/>
  <c r="I2103" i="2" s="1"/>
  <c r="H2104" i="2"/>
  <c r="J1840" i="2" a="1"/>
  <c r="J1840" i="2" s="1"/>
  <c r="I1840" i="2" a="1"/>
  <c r="I1840" i="2" s="1"/>
  <c r="I1841" i="2" a="1"/>
  <c r="I1841" i="2" s="1"/>
  <c r="J1841" i="2" a="1"/>
  <c r="J1841" i="2" s="1"/>
  <c r="I1842" i="2" a="1"/>
  <c r="I1842" i="2" s="1"/>
  <c r="J1842" i="2" a="1"/>
  <c r="J1842" i="2" s="1"/>
  <c r="J1843" i="2" a="1"/>
  <c r="J1843" i="2" s="1"/>
  <c r="I1843" i="2" a="1"/>
  <c r="I1843" i="2" s="1"/>
  <c r="J1848" i="2" a="1"/>
  <c r="J1848" i="2" s="1"/>
  <c r="I1848" i="2" a="1"/>
  <c r="I1848" i="2" s="1"/>
  <c r="I1853" i="2" a="1"/>
  <c r="I1853" i="2" s="1"/>
  <c r="J1853" i="2" a="1"/>
  <c r="J1853" i="2" s="1"/>
  <c r="I1854" i="2" a="1"/>
  <c r="I1854" i="2" s="1"/>
  <c r="J1854" i="2" a="1"/>
  <c r="J1854" i="2" s="1"/>
  <c r="J1855" i="2" a="1"/>
  <c r="J1855" i="2" s="1"/>
  <c r="I1855" i="2" a="1"/>
  <c r="I1855" i="2" s="1"/>
  <c r="J1864" i="2" a="1"/>
  <c r="J1864" i="2" s="1"/>
  <c r="I1864" i="2" a="1"/>
  <c r="I1864" i="2" s="1"/>
  <c r="I1869" i="2" a="1"/>
  <c r="I1869" i="2" s="1"/>
  <c r="J1869" i="2" a="1"/>
  <c r="J1869" i="2" s="1"/>
  <c r="I1870" i="2" a="1"/>
  <c r="I1870" i="2" s="1"/>
  <c r="J1870" i="2" a="1"/>
  <c r="J1870" i="2" s="1"/>
  <c r="J1871" i="2" a="1"/>
  <c r="J1871" i="2" s="1"/>
  <c r="I1871" i="2" a="1"/>
  <c r="I1871" i="2" s="1"/>
  <c r="J1879" i="2" a="1"/>
  <c r="J1879" i="2" s="1"/>
  <c r="I1879" i="2" a="1"/>
  <c r="I1879" i="2" s="1"/>
  <c r="J1888" i="2" a="1"/>
  <c r="J1888" i="2" s="1"/>
  <c r="I1888" i="2" a="1"/>
  <c r="I1888" i="2" s="1"/>
  <c r="I1890" i="2" a="1"/>
  <c r="I1890" i="2" s="1"/>
  <c r="J1890" i="2" a="1"/>
  <c r="J1890" i="2" s="1"/>
  <c r="J1892" i="2" a="1"/>
  <c r="J1892" i="2" s="1"/>
  <c r="I1892" i="2" a="1"/>
  <c r="I1892" i="2" s="1"/>
  <c r="I1894" i="2" a="1"/>
  <c r="I1894" i="2" s="1"/>
  <c r="J1894" i="2" a="1"/>
  <c r="J1894" i="2" s="1"/>
  <c r="J1896" i="2" a="1"/>
  <c r="J1896" i="2" s="1"/>
  <c r="I1896" i="2" a="1"/>
  <c r="I1896" i="2" s="1"/>
  <c r="J1899" i="2" a="1"/>
  <c r="J1899" i="2" s="1"/>
  <c r="I1899" i="2" a="1"/>
  <c r="I1899" i="2" s="1"/>
  <c r="J1904" i="2" a="1"/>
  <c r="J1904" i="2" s="1"/>
  <c r="I1904" i="2" a="1"/>
  <c r="I1904" i="2" s="1"/>
  <c r="J1907" i="2" a="1"/>
  <c r="J1907" i="2" s="1"/>
  <c r="I1907" i="2" a="1"/>
  <c r="I1907" i="2" s="1"/>
  <c r="J1916" i="2" a="1"/>
  <c r="J1916" i="2" s="1"/>
  <c r="I1916" i="2" a="1"/>
  <c r="I1916" i="2" s="1"/>
  <c r="J1920" i="2" a="1"/>
  <c r="J1920" i="2" s="1"/>
  <c r="I1920" i="2" a="1"/>
  <c r="I1920" i="2" s="1"/>
  <c r="I1921" i="2" a="1"/>
  <c r="I1921" i="2" s="1"/>
  <c r="J1921" i="2" a="1"/>
  <c r="J1921" i="2" s="1"/>
  <c r="I1922" i="2" a="1"/>
  <c r="I1922" i="2" s="1"/>
  <c r="J1922" i="2" a="1"/>
  <c r="J1922" i="2" s="1"/>
  <c r="J1923" i="2" a="1"/>
  <c r="J1923" i="2" s="1"/>
  <c r="I1923" i="2" a="1"/>
  <c r="I1923" i="2" s="1"/>
  <c r="I1926" i="2" a="1"/>
  <c r="I1926" i="2" s="1"/>
  <c r="J1926" i="2" a="1"/>
  <c r="J1926" i="2" s="1"/>
  <c r="J1927" i="2" a="1"/>
  <c r="J1927" i="2" s="1"/>
  <c r="I1927" i="2" a="1"/>
  <c r="I1927" i="2" s="1"/>
  <c r="I1930" i="2" a="1"/>
  <c r="I1930" i="2" s="1"/>
  <c r="J1930" i="2" a="1"/>
  <c r="J1930" i="2" s="1"/>
  <c r="J1931" i="2" a="1"/>
  <c r="J1931" i="2" s="1"/>
  <c r="I1931" i="2" a="1"/>
  <c r="I1931" i="2" s="1"/>
  <c r="J1936" i="2" a="1"/>
  <c r="J1936" i="2" s="1"/>
  <c r="I1936" i="2" a="1"/>
  <c r="I1936" i="2" s="1"/>
  <c r="I1937" i="2" a="1"/>
  <c r="I1937" i="2" s="1"/>
  <c r="J1937" i="2" a="1"/>
  <c r="J1937" i="2" s="1"/>
  <c r="J1944" i="2" a="1"/>
  <c r="J1944" i="2" s="1"/>
  <c r="I1944" i="2" a="1"/>
  <c r="I1944" i="2" s="1"/>
  <c r="I1945" i="2" a="1"/>
  <c r="I1945" i="2" s="1"/>
  <c r="J1945" i="2" a="1"/>
  <c r="J1945" i="2" s="1"/>
  <c r="I1946" i="2" a="1"/>
  <c r="I1946" i="2" s="1"/>
  <c r="J1946" i="2" a="1"/>
  <c r="J1946" i="2" s="1"/>
  <c r="J1947" i="2" a="1"/>
  <c r="J1947" i="2" s="1"/>
  <c r="I1947" i="2" a="1"/>
  <c r="I1947" i="2" s="1"/>
  <c r="I1970" i="2" a="1"/>
  <c r="I1970" i="2" s="1"/>
  <c r="J1970" i="2" a="1"/>
  <c r="J1970" i="2" s="1"/>
  <c r="J1971" i="2" a="1"/>
  <c r="J1971" i="2" s="1"/>
  <c r="I1971" i="2" a="1"/>
  <c r="I1971" i="2" s="1"/>
  <c r="I1974" i="2" a="1"/>
  <c r="I1974" i="2" s="1"/>
  <c r="J1974" i="2" a="1"/>
  <c r="J1974" i="2" s="1"/>
  <c r="J1975" i="2" a="1"/>
  <c r="J1975" i="2" s="1"/>
  <c r="I1975" i="2" a="1"/>
  <c r="I1975" i="2" s="1"/>
  <c r="I1978" i="2" a="1"/>
  <c r="I1978" i="2" s="1"/>
  <c r="J1978" i="2" a="1"/>
  <c r="J1978" i="2" s="1"/>
  <c r="J1979" i="2" a="1"/>
  <c r="J1979" i="2" s="1"/>
  <c r="I1979" i="2" a="1"/>
  <c r="I1979" i="2" s="1"/>
  <c r="J1980" i="2" a="1"/>
  <c r="J1980" i="2" s="1"/>
  <c r="I1980" i="2" a="1"/>
  <c r="I1980" i="2" s="1"/>
  <c r="I1981" i="2" a="1"/>
  <c r="I1981" i="2" s="1"/>
  <c r="J1981" i="2" a="1"/>
  <c r="J1981" i="2" s="1"/>
  <c r="J1984" i="2" a="1"/>
  <c r="J1984" i="2" s="1"/>
  <c r="I1984" i="2" a="1"/>
  <c r="I1984" i="2" s="1"/>
  <c r="I1985" i="2" a="1"/>
  <c r="I1985" i="2" s="1"/>
  <c r="J1985" i="2" a="1"/>
  <c r="J1985" i="2" s="1"/>
  <c r="J1988" i="2" a="1"/>
  <c r="J1988" i="2" s="1"/>
  <c r="I1988" i="2" a="1"/>
  <c r="I1988" i="2" s="1"/>
  <c r="I1989" i="2" a="1"/>
  <c r="I1989" i="2" s="1"/>
  <c r="J1989" i="2" a="1"/>
  <c r="J1989" i="2" s="1"/>
  <c r="I1990" i="2" a="1"/>
  <c r="I1990" i="2" s="1"/>
  <c r="J1990" i="2" a="1"/>
  <c r="J1990" i="2" s="1"/>
  <c r="J1991" i="2" a="1"/>
  <c r="J1991" i="2" s="1"/>
  <c r="I1991" i="2" a="1"/>
  <c r="I1991" i="2" s="1"/>
  <c r="J1996" i="2" a="1"/>
  <c r="J1996" i="2" s="1"/>
  <c r="I1996" i="2" a="1"/>
  <c r="I1996" i="2" s="1"/>
  <c r="I1998" i="2" a="1"/>
  <c r="I1998" i="2" s="1"/>
  <c r="J1998" i="2" a="1"/>
  <c r="J1998" i="2" s="1"/>
  <c r="J1999" i="2" a="1"/>
  <c r="J1999" i="2" s="1"/>
  <c r="I1999" i="2" a="1"/>
  <c r="I1999" i="2" s="1"/>
  <c r="J2004" i="2" a="1"/>
  <c r="J2004" i="2" s="1"/>
  <c r="I2004" i="2" a="1"/>
  <c r="I2004" i="2" s="1"/>
  <c r="I2005" i="2" a="1"/>
  <c r="I2005" i="2" s="1"/>
  <c r="J2005" i="2" a="1"/>
  <c r="J2005" i="2" s="1"/>
  <c r="I2006" i="2" a="1"/>
  <c r="I2006" i="2" s="1"/>
  <c r="J2006" i="2" a="1"/>
  <c r="J2006" i="2" s="1"/>
  <c r="J2007" i="2" a="1"/>
  <c r="J2007" i="2" s="1"/>
  <c r="I2007" i="2" a="1"/>
  <c r="I2007" i="2" s="1"/>
  <c r="J2012" i="2" a="1"/>
  <c r="J2012" i="2" s="1"/>
  <c r="I2012" i="2" a="1"/>
  <c r="I2012" i="2" s="1"/>
  <c r="I2014" i="2" a="1"/>
  <c r="I2014" i="2" s="1"/>
  <c r="J2014" i="2" a="1"/>
  <c r="J2014" i="2" s="1"/>
  <c r="J2015" i="2" a="1"/>
  <c r="J2015" i="2" s="1"/>
  <c r="I2015" i="2" a="1"/>
  <c r="I2015" i="2" s="1"/>
  <c r="I2022" i="2" a="1"/>
  <c r="I2022" i="2" s="1"/>
  <c r="J2022" i="2" a="1"/>
  <c r="J2022" i="2" s="1"/>
  <c r="J2023" i="2" a="1"/>
  <c r="J2023" i="2" s="1"/>
  <c r="I2023" i="2" a="1"/>
  <c r="I2023" i="2" s="1"/>
  <c r="I2030" i="2" a="1"/>
  <c r="I2030" i="2" s="1"/>
  <c r="J2030" i="2" a="1"/>
  <c r="J2030" i="2" s="1"/>
  <c r="J2031" i="2" a="1"/>
  <c r="J2031" i="2" s="1"/>
  <c r="I2031" i="2" a="1"/>
  <c r="I2031" i="2" s="1"/>
  <c r="J2044" i="2" a="1"/>
  <c r="J2044" i="2" s="1"/>
  <c r="I2044" i="2" a="1"/>
  <c r="I2044" i="2" s="1"/>
  <c r="I2049" i="2" a="1"/>
  <c r="I2049" i="2" s="1"/>
  <c r="J2049" i="2" a="1"/>
  <c r="J2049" i="2" s="1"/>
  <c r="I2050" i="2" a="1"/>
  <c r="I2050" i="2" s="1"/>
  <c r="J2050" i="2" a="1"/>
  <c r="J2050" i="2" s="1"/>
  <c r="J2051" i="2" a="1"/>
  <c r="J2051" i="2" s="1"/>
  <c r="I2051" i="2" a="1"/>
  <c r="I2051" i="2" s="1"/>
  <c r="J2060" i="2" a="1"/>
  <c r="J2060" i="2" s="1"/>
  <c r="I2060" i="2" a="1"/>
  <c r="I2060" i="2" s="1"/>
  <c r="I2065" i="2" a="1"/>
  <c r="I2065" i="2" s="1"/>
  <c r="J2065" i="2" a="1"/>
  <c r="J2065" i="2" s="1"/>
  <c r="I2066" i="2" a="1"/>
  <c r="I2066" i="2" s="1"/>
  <c r="J2066" i="2" a="1"/>
  <c r="J2066" i="2" s="1"/>
  <c r="H2067" i="2"/>
  <c r="I2077" i="2" a="1"/>
  <c r="I2077" i="2" s="1"/>
  <c r="J2077" i="2" a="1"/>
  <c r="J2077" i="2" s="1"/>
  <c r="I2078" i="2" a="1"/>
  <c r="I2078" i="2" s="1"/>
  <c r="J2078" i="2" a="1"/>
  <c r="J2078" i="2" s="1"/>
  <c r="I2085" i="2" a="1"/>
  <c r="I2085" i="2" s="1"/>
  <c r="J2085" i="2" a="1"/>
  <c r="J2085" i="2" s="1"/>
  <c r="I2086" i="2" a="1"/>
  <c r="I2086" i="2" s="1"/>
  <c r="J2086" i="2" a="1"/>
  <c r="J2086" i="2" s="1"/>
  <c r="I2093" i="2" a="1"/>
  <c r="I2093" i="2" s="1"/>
  <c r="J2093" i="2" a="1"/>
  <c r="J2093" i="2" s="1"/>
  <c r="H2094" i="2"/>
  <c r="H1822" i="2"/>
  <c r="H1830" i="2"/>
  <c r="H1838" i="2"/>
  <c r="H1844" i="2"/>
  <c r="J1852" i="2" a="1"/>
  <c r="J1852" i="2" s="1"/>
  <c r="I1852" i="2" a="1"/>
  <c r="I1852" i="2" s="1"/>
  <c r="H1857" i="2"/>
  <c r="H1858" i="2"/>
  <c r="H1859" i="2"/>
  <c r="J1868" i="2" a="1"/>
  <c r="J1868" i="2" s="1"/>
  <c r="I1868" i="2" a="1"/>
  <c r="I1868" i="2" s="1"/>
  <c r="H1873" i="2"/>
  <c r="H1874" i="2"/>
  <c r="H1875" i="2"/>
  <c r="H1885" i="2"/>
  <c r="H1886" i="2"/>
  <c r="J1891" i="2" a="1"/>
  <c r="J1891" i="2" s="1"/>
  <c r="I1891" i="2" a="1"/>
  <c r="I1891" i="2" s="1"/>
  <c r="J1895" i="2" a="1"/>
  <c r="J1895" i="2" s="1"/>
  <c r="I1895" i="2" a="1"/>
  <c r="I1895" i="2" s="1"/>
  <c r="H1901" i="2"/>
  <c r="H1902" i="2"/>
  <c r="H1909" i="2"/>
  <c r="H1910" i="2"/>
  <c r="H1911" i="2"/>
  <c r="H1924" i="2"/>
  <c r="H1925" i="2"/>
  <c r="H1928" i="2"/>
  <c r="H1929" i="2"/>
  <c r="H1932" i="2"/>
  <c r="I1933" i="2" a="1"/>
  <c r="I1933" i="2" s="1"/>
  <c r="J1933" i="2" a="1"/>
  <c r="J1933" i="2" s="1"/>
  <c r="H1938" i="2"/>
  <c r="J1939" i="2" a="1"/>
  <c r="J1939" i="2" s="1"/>
  <c r="I1939" i="2" a="1"/>
  <c r="I1939" i="2" s="1"/>
  <c r="H1952" i="2"/>
  <c r="H1953" i="2"/>
  <c r="H1954" i="2"/>
  <c r="H1955" i="2"/>
  <c r="H1966" i="2"/>
  <c r="H1967" i="2"/>
  <c r="H1968" i="2"/>
  <c r="H1969" i="2"/>
  <c r="H1972" i="2"/>
  <c r="H1973" i="2"/>
  <c r="H1976" i="2"/>
  <c r="H1977" i="2"/>
  <c r="H1993" i="2"/>
  <c r="H1994" i="2"/>
  <c r="J1995" i="2" a="1"/>
  <c r="J1995" i="2" s="1"/>
  <c r="I1995" i="2" a="1"/>
  <c r="I1995" i="2" s="1"/>
  <c r="H2008" i="2"/>
  <c r="H2009" i="2"/>
  <c r="H2010" i="2"/>
  <c r="J2011" i="2" a="1"/>
  <c r="J2011" i="2" s="1"/>
  <c r="I2011" i="2" a="1"/>
  <c r="I2011" i="2" s="1"/>
  <c r="I2041" i="2" a="1"/>
  <c r="I2041" i="2" s="1"/>
  <c r="J2041" i="2" a="1"/>
  <c r="J2041" i="2" s="1"/>
  <c r="J2048" i="2" a="1"/>
  <c r="J2048" i="2" s="1"/>
  <c r="I2048" i="2" a="1"/>
  <c r="I2048" i="2" s="1"/>
  <c r="H2053" i="2"/>
  <c r="H2054" i="2"/>
  <c r="H2055" i="2"/>
  <c r="J2064" i="2" a="1"/>
  <c r="J2064" i="2" s="1"/>
  <c r="I2064" i="2" a="1"/>
  <c r="I2064" i="2" s="1"/>
  <c r="I2069" i="2" a="1"/>
  <c r="I2069" i="2" s="1"/>
  <c r="J2069" i="2" a="1"/>
  <c r="J2069" i="2" s="1"/>
  <c r="I2070" i="2" a="1"/>
  <c r="I2070" i="2" s="1"/>
  <c r="J2070" i="2" a="1"/>
  <c r="J2070" i="2" s="1"/>
  <c r="H2071" i="2"/>
  <c r="J2076" i="2" a="1"/>
  <c r="J2076" i="2" s="1"/>
  <c r="I2076" i="2" a="1"/>
  <c r="I2076" i="2" s="1"/>
  <c r="H2079" i="2"/>
  <c r="J2084" i="2" a="1"/>
  <c r="J2084" i="2" s="1"/>
  <c r="I2084" i="2" a="1"/>
  <c r="I2084" i="2" s="1"/>
  <c r="H2087" i="2"/>
  <c r="J2092" i="2" a="1"/>
  <c r="J2092" i="2" s="1"/>
  <c r="I2092" i="2" a="1"/>
  <c r="I2092" i="2" s="1"/>
  <c r="H2095" i="2"/>
  <c r="H2096" i="2"/>
  <c r="I2097" i="2" a="1"/>
  <c r="I2097" i="2" s="1"/>
  <c r="J2097" i="2" a="1"/>
  <c r="J2097" i="2" s="1"/>
  <c r="I2098" i="2" a="1"/>
  <c r="I2098" i="2" s="1"/>
  <c r="J2098" i="2" a="1"/>
  <c r="J2098" i="2" s="1"/>
  <c r="I2109" i="2" a="1"/>
  <c r="I2109" i="2" s="1"/>
  <c r="J2109" i="2" a="1"/>
  <c r="J2109" i="2" s="1"/>
  <c r="J1815" i="2" a="1"/>
  <c r="J1815" i="2" s="1"/>
  <c r="J1823" i="2" a="1"/>
  <c r="J1823" i="2" s="1"/>
  <c r="J1831" i="2" a="1"/>
  <c r="J1831" i="2" s="1"/>
  <c r="J1839" i="2" a="1"/>
  <c r="J1839" i="2" s="1"/>
  <c r="I1846" i="2" a="1"/>
  <c r="I1846" i="2" s="1"/>
  <c r="J1846" i="2" a="1"/>
  <c r="J1846" i="2" s="1"/>
  <c r="J1847" i="2" a="1"/>
  <c r="J1847" i="2" s="1"/>
  <c r="I1847" i="2" a="1"/>
  <c r="I1847" i="2" s="1"/>
  <c r="I1850" i="2" a="1"/>
  <c r="I1850" i="2" s="1"/>
  <c r="J1850" i="2" a="1"/>
  <c r="J1850" i="2" s="1"/>
  <c r="J1851" i="2" a="1"/>
  <c r="J1851" i="2" s="1"/>
  <c r="I1851" i="2" a="1"/>
  <c r="I1851" i="2" s="1"/>
  <c r="J1856" i="2" a="1"/>
  <c r="J1856" i="2" s="1"/>
  <c r="I1856" i="2" a="1"/>
  <c r="I1856" i="2" s="1"/>
  <c r="I1861" i="2" a="1"/>
  <c r="I1861" i="2" s="1"/>
  <c r="J1861" i="2" a="1"/>
  <c r="J1861" i="2" s="1"/>
  <c r="I1862" i="2" a="1"/>
  <c r="I1862" i="2" s="1"/>
  <c r="J1862" i="2" a="1"/>
  <c r="J1862" i="2" s="1"/>
  <c r="J1863" i="2" a="1"/>
  <c r="J1863" i="2" s="1"/>
  <c r="I1863" i="2" a="1"/>
  <c r="I1863" i="2" s="1"/>
  <c r="J1872" i="2" a="1"/>
  <c r="J1872" i="2" s="1"/>
  <c r="I1872" i="2" a="1"/>
  <c r="I1872" i="2" s="1"/>
  <c r="I1877" i="2" a="1"/>
  <c r="I1877" i="2" s="1"/>
  <c r="J1877" i="2" a="1"/>
  <c r="J1877" i="2" s="1"/>
  <c r="I1881" i="2" a="1"/>
  <c r="I1881" i="2" s="1"/>
  <c r="J1881" i="2" a="1"/>
  <c r="J1881" i="2" s="1"/>
  <c r="I1882" i="2" a="1"/>
  <c r="I1882" i="2" s="1"/>
  <c r="J1882" i="2" a="1"/>
  <c r="J1882" i="2" s="1"/>
  <c r="J1884" i="2" a="1"/>
  <c r="J1884" i="2" s="1"/>
  <c r="I1884" i="2" a="1"/>
  <c r="I1884" i="2" s="1"/>
  <c r="J1887" i="2" a="1"/>
  <c r="J1887" i="2" s="1"/>
  <c r="I1887" i="2" a="1"/>
  <c r="I1887" i="2" s="1"/>
  <c r="J1900" i="2" a="1"/>
  <c r="J1900" i="2" s="1"/>
  <c r="I1900" i="2" a="1"/>
  <c r="I1900" i="2" s="1"/>
  <c r="J1903" i="2" a="1"/>
  <c r="J1903" i="2" s="1"/>
  <c r="I1903" i="2" a="1"/>
  <c r="I1903" i="2" s="1"/>
  <c r="J1908" i="2" a="1"/>
  <c r="J1908" i="2" s="1"/>
  <c r="I1908" i="2" a="1"/>
  <c r="I1908" i="2" s="1"/>
  <c r="I1913" i="2" a="1"/>
  <c r="I1913" i="2" s="1"/>
  <c r="J1913" i="2" a="1"/>
  <c r="J1913" i="2" s="1"/>
  <c r="I1914" i="2" a="1"/>
  <c r="I1914" i="2" s="1"/>
  <c r="J1914" i="2" a="1"/>
  <c r="J1914" i="2" s="1"/>
  <c r="J1915" i="2" a="1"/>
  <c r="J1915" i="2" s="1"/>
  <c r="I1915" i="2" a="1"/>
  <c r="I1915" i="2" s="1"/>
  <c r="I1934" i="2" a="1"/>
  <c r="I1934" i="2" s="1"/>
  <c r="J1934" i="2" a="1"/>
  <c r="J1934" i="2" s="1"/>
  <c r="J1935" i="2" a="1"/>
  <c r="J1935" i="2" s="1"/>
  <c r="I1935" i="2" a="1"/>
  <c r="I1935" i="2" s="1"/>
  <c r="I1949" i="2" a="1"/>
  <c r="I1949" i="2" s="1"/>
  <c r="J1949" i="2" a="1"/>
  <c r="J1949" i="2" s="1"/>
  <c r="J1956" i="2" a="1"/>
  <c r="J1956" i="2" s="1"/>
  <c r="I1956" i="2" a="1"/>
  <c r="I1956" i="2" s="1"/>
  <c r="I1957" i="2" a="1"/>
  <c r="I1957" i="2" s="1"/>
  <c r="J1957" i="2" a="1"/>
  <c r="J1957" i="2" s="1"/>
  <c r="I1958" i="2" a="1"/>
  <c r="I1958" i="2" s="1"/>
  <c r="J1958" i="2" a="1"/>
  <c r="J1958" i="2" s="1"/>
  <c r="J1959" i="2" a="1"/>
  <c r="J1959" i="2" s="1"/>
  <c r="I1959" i="2" a="1"/>
  <c r="I1959" i="2" s="1"/>
  <c r="I1962" i="2" a="1"/>
  <c r="I1962" i="2" s="1"/>
  <c r="J1962" i="2" a="1"/>
  <c r="J1962" i="2" s="1"/>
  <c r="H1963" i="2"/>
  <c r="J1964" i="2" a="1"/>
  <c r="J1964" i="2" s="1"/>
  <c r="I1964" i="2" a="1"/>
  <c r="I1964" i="2" s="1"/>
  <c r="H1965" i="2"/>
  <c r="J1992" i="2" a="1"/>
  <c r="J1992" i="2" s="1"/>
  <c r="I1992" i="2" a="1"/>
  <c r="I1992" i="2" s="1"/>
  <c r="J2000" i="2" a="1"/>
  <c r="J2000" i="2" s="1"/>
  <c r="I2000" i="2" a="1"/>
  <c r="I2000" i="2" s="1"/>
  <c r="I2001" i="2" a="1"/>
  <c r="I2001" i="2" s="1"/>
  <c r="J2001" i="2" a="1"/>
  <c r="J2001" i="2" s="1"/>
  <c r="I2002" i="2" a="1"/>
  <c r="I2002" i="2" s="1"/>
  <c r="J2002" i="2" a="1"/>
  <c r="J2002" i="2" s="1"/>
  <c r="J2003" i="2" a="1"/>
  <c r="J2003" i="2" s="1"/>
  <c r="I2003" i="2" a="1"/>
  <c r="I2003" i="2" s="1"/>
  <c r="J2016" i="2" a="1"/>
  <c r="J2016" i="2" s="1"/>
  <c r="I2016" i="2" a="1"/>
  <c r="I2016" i="2" s="1"/>
  <c r="I2017" i="2" a="1"/>
  <c r="I2017" i="2" s="1"/>
  <c r="J2017" i="2" a="1"/>
  <c r="J2017" i="2" s="1"/>
  <c r="I2018" i="2" a="1"/>
  <c r="I2018" i="2" s="1"/>
  <c r="J2018" i="2" a="1"/>
  <c r="J2018" i="2" s="1"/>
  <c r="J2019" i="2" a="1"/>
  <c r="J2019" i="2" s="1"/>
  <c r="I2019" i="2" a="1"/>
  <c r="I2019" i="2" s="1"/>
  <c r="J2024" i="2" a="1"/>
  <c r="J2024" i="2" s="1"/>
  <c r="I2024" i="2" a="1"/>
  <c r="I2024" i="2" s="1"/>
  <c r="I2025" i="2" a="1"/>
  <c r="I2025" i="2" s="1"/>
  <c r="J2025" i="2" a="1"/>
  <c r="J2025" i="2" s="1"/>
  <c r="I2026" i="2" a="1"/>
  <c r="I2026" i="2" s="1"/>
  <c r="J2026" i="2" a="1"/>
  <c r="J2026" i="2" s="1"/>
  <c r="J2027" i="2" a="1"/>
  <c r="J2027" i="2" s="1"/>
  <c r="I2027" i="2" a="1"/>
  <c r="I2027" i="2" s="1"/>
  <c r="J2032" i="2" a="1"/>
  <c r="J2032" i="2" s="1"/>
  <c r="I2032" i="2" a="1"/>
  <c r="I2032" i="2" s="1"/>
  <c r="I2033" i="2" a="1"/>
  <c r="I2033" i="2" s="1"/>
  <c r="J2033" i="2" a="1"/>
  <c r="J2033" i="2" s="1"/>
  <c r="I2034" i="2" a="1"/>
  <c r="I2034" i="2" s="1"/>
  <c r="J2034" i="2" a="1"/>
  <c r="J2034" i="2" s="1"/>
  <c r="J2035" i="2" a="1"/>
  <c r="J2035" i="2" s="1"/>
  <c r="I2035" i="2" a="1"/>
  <c r="I2035" i="2" s="1"/>
  <c r="J2040" i="2" a="1"/>
  <c r="J2040" i="2" s="1"/>
  <c r="I2040" i="2" a="1"/>
  <c r="I2040" i="2" s="1"/>
  <c r="I2042" i="2" a="1"/>
  <c r="I2042" i="2" s="1"/>
  <c r="J2042" i="2" a="1"/>
  <c r="J2042" i="2" s="1"/>
  <c r="J2043" i="2" a="1"/>
  <c r="J2043" i="2" s="1"/>
  <c r="I2043" i="2" a="1"/>
  <c r="I2043" i="2" s="1"/>
  <c r="J2052" i="2" a="1"/>
  <c r="J2052" i="2" s="1"/>
  <c r="I2052" i="2" a="1"/>
  <c r="I2052" i="2" s="1"/>
  <c r="I2057" i="2" a="1"/>
  <c r="I2057" i="2" s="1"/>
  <c r="J2057" i="2" a="1"/>
  <c r="J2057" i="2" s="1"/>
  <c r="I2058" i="2" a="1"/>
  <c r="I2058" i="2" s="1"/>
  <c r="J2058" i="2" a="1"/>
  <c r="J2058" i="2" s="1"/>
  <c r="J2059" i="2" a="1"/>
  <c r="J2059" i="2" s="1"/>
  <c r="I2059" i="2" a="1"/>
  <c r="I2059" i="2" s="1"/>
  <c r="J2068" i="2" a="1"/>
  <c r="J2068" i="2" s="1"/>
  <c r="I2068" i="2" a="1"/>
  <c r="I2068" i="2" s="1"/>
  <c r="I2073" i="2" a="1"/>
  <c r="I2073" i="2" s="1"/>
  <c r="J2073" i="2" a="1"/>
  <c r="J2073" i="2" s="1"/>
  <c r="I2074" i="2" a="1"/>
  <c r="I2074" i="2" s="1"/>
  <c r="J2074" i="2" a="1"/>
  <c r="J2074" i="2" s="1"/>
  <c r="I2081" i="2" a="1"/>
  <c r="I2081" i="2" s="1"/>
  <c r="J2081" i="2" a="1"/>
  <c r="J2081" i="2" s="1"/>
  <c r="I2082" i="2" a="1"/>
  <c r="I2082" i="2" s="1"/>
  <c r="J2082" i="2" a="1"/>
  <c r="J2082" i="2" s="1"/>
  <c r="I2089" i="2" a="1"/>
  <c r="I2089" i="2" s="1"/>
  <c r="J2089" i="2" a="1"/>
  <c r="J2089" i="2" s="1"/>
  <c r="I2090" i="2" a="1"/>
  <c r="I2090" i="2" s="1"/>
  <c r="J2090" i="2" a="1"/>
  <c r="J2090" i="2" s="1"/>
  <c r="J2099" i="2" a="1"/>
  <c r="J2099" i="2" s="1"/>
  <c r="I2099" i="2" a="1"/>
  <c r="I2099" i="2" s="1"/>
  <c r="J2100" i="2" a="1"/>
  <c r="J2100" i="2" s="1"/>
  <c r="I2100" i="2" a="1"/>
  <c r="I2100" i="2" s="1"/>
  <c r="I2101" i="2" a="1"/>
  <c r="I2101" i="2" s="1"/>
  <c r="J2101" i="2" a="1"/>
  <c r="J2101" i="2" s="1"/>
  <c r="I2102" i="2" a="1"/>
  <c r="I2102" i="2" s="1"/>
  <c r="J2102" i="2" a="1"/>
  <c r="J2102" i="2" s="1"/>
  <c r="I2105" i="2" a="1"/>
  <c r="I2105" i="2" s="1"/>
  <c r="J2105" i="2" a="1"/>
  <c r="J2105" i="2" s="1"/>
  <c r="I2106" i="2" a="1"/>
  <c r="I2106" i="2" s="1"/>
  <c r="J2106" i="2" a="1"/>
  <c r="J2106" i="2" s="1"/>
  <c r="J2107" i="2" a="1"/>
  <c r="J2107" i="2" s="1"/>
  <c r="I2107" i="2" a="1"/>
  <c r="I2107" i="2" s="1"/>
  <c r="J2108" i="2" a="1"/>
  <c r="J2108" i="2" s="1"/>
  <c r="I2108" i="2" a="1"/>
  <c r="I2108" i="2" s="1"/>
  <c r="H2116" i="2"/>
  <c r="J2117" i="2" a="1"/>
  <c r="J2117" i="2" s="1"/>
  <c r="I2117" i="2" a="1"/>
  <c r="I2117" i="2" s="1"/>
  <c r="I2118" i="2" a="1"/>
  <c r="I2118" i="2" s="1"/>
  <c r="J2118" i="2" a="1"/>
  <c r="J2118" i="2" s="1"/>
  <c r="H2119" i="2"/>
  <c r="H2120" i="2"/>
  <c r="J2121" i="2" a="1"/>
  <c r="J2121" i="2" s="1"/>
  <c r="I2121" i="2" a="1"/>
  <c r="I2121" i="2" s="1"/>
  <c r="I2122" i="2" a="1"/>
  <c r="I2122" i="2" s="1"/>
  <c r="J2122" i="2" a="1"/>
  <c r="J2122" i="2" s="1"/>
  <c r="H2123" i="2"/>
  <c r="H2124" i="2"/>
  <c r="H2125" i="2"/>
  <c r="H2126" i="2"/>
  <c r="H2127" i="2"/>
  <c r="H2128" i="2"/>
  <c r="H2129" i="2"/>
  <c r="H2130" i="2"/>
  <c r="H2131" i="2"/>
  <c r="H2138" i="2"/>
  <c r="H2139" i="2"/>
  <c r="H2148" i="2"/>
  <c r="H2149" i="2"/>
  <c r="H2166" i="2"/>
  <c r="I2167" i="2" a="1"/>
  <c r="I2167" i="2" s="1"/>
  <c r="J2167" i="2" a="1"/>
  <c r="J2167" i="2" s="1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I2214" i="2" a="1"/>
  <c r="I2214" i="2" s="1"/>
  <c r="J2214" i="2" a="1"/>
  <c r="J2214" i="2" s="1"/>
  <c r="H2217" i="2"/>
  <c r="I2222" i="2" a="1"/>
  <c r="I2222" i="2" s="1"/>
  <c r="J2222" i="2" a="1"/>
  <c r="J2222" i="2" s="1"/>
  <c r="H2225" i="2"/>
  <c r="I2230" i="2" a="1"/>
  <c r="I2230" i="2" s="1"/>
  <c r="J2230" i="2" a="1"/>
  <c r="J2230" i="2" s="1"/>
  <c r="H2233" i="2"/>
  <c r="I2238" i="2" a="1"/>
  <c r="I2238" i="2" s="1"/>
  <c r="J2238" i="2" a="1"/>
  <c r="J2238" i="2" s="1"/>
  <c r="H2243" i="2"/>
  <c r="H2244" i="2"/>
  <c r="H2245" i="2"/>
  <c r="H2248" i="2"/>
  <c r="H2249" i="2"/>
  <c r="H2250" i="2"/>
  <c r="H2251" i="2"/>
  <c r="H2258" i="2"/>
  <c r="H2259" i="2"/>
  <c r="H2262" i="2"/>
  <c r="H2263" i="2"/>
  <c r="H2266" i="2"/>
  <c r="H2267" i="2"/>
  <c r="H2278" i="2"/>
  <c r="I2279" i="2" a="1"/>
  <c r="I2279" i="2" s="1"/>
  <c r="J2279" i="2" a="1"/>
  <c r="J2279" i="2" s="1"/>
  <c r="H2286" i="2"/>
  <c r="H2287" i="2"/>
  <c r="H2290" i="2"/>
  <c r="H2291" i="2"/>
  <c r="H2292" i="2"/>
  <c r="H2293" i="2"/>
  <c r="I2298" i="2" a="1"/>
  <c r="I2298" i="2" s="1"/>
  <c r="J2298" i="2" a="1"/>
  <c r="J2298" i="2" s="1"/>
  <c r="J2309" i="2" a="1"/>
  <c r="J2309" i="2" s="1"/>
  <c r="I2309" i="2" a="1"/>
  <c r="I2309" i="2" s="1"/>
  <c r="I2318" i="2" a="1"/>
  <c r="I2318" i="2" s="1"/>
  <c r="J2318" i="2" a="1"/>
  <c r="J2318" i="2" s="1"/>
  <c r="H2321" i="2"/>
  <c r="I2326" i="2" a="1"/>
  <c r="I2326" i="2" s="1"/>
  <c r="J2326" i="2" a="1"/>
  <c r="J2326" i="2" s="1"/>
  <c r="H2329" i="2"/>
  <c r="H2335" i="2"/>
  <c r="H2336" i="2"/>
  <c r="H2343" i="2"/>
  <c r="H2344" i="2"/>
  <c r="H2351" i="2"/>
  <c r="H2352" i="2"/>
  <c r="H2353" i="2"/>
  <c r="I2358" i="2" a="1"/>
  <c r="I2358" i="2" s="1"/>
  <c r="J2358" i="2" a="1"/>
  <c r="J2358" i="2" s="1"/>
  <c r="H2363" i="2"/>
  <c r="H2364" i="2"/>
  <c r="H2365" i="2"/>
  <c r="I2374" i="2" a="1"/>
  <c r="I2374" i="2" s="1"/>
  <c r="J2374" i="2" a="1"/>
  <c r="J2374" i="2" s="1"/>
  <c r="H2377" i="2"/>
  <c r="I2386" i="2" a="1"/>
  <c r="I2386" i="2" s="1"/>
  <c r="J2386" i="2" a="1"/>
  <c r="J2386" i="2" s="1"/>
  <c r="H2388" i="2"/>
  <c r="J2389" i="2" a="1"/>
  <c r="J2389" i="2" s="1"/>
  <c r="I2389" i="2" a="1"/>
  <c r="I2389" i="2" s="1"/>
  <c r="H2400" i="2"/>
  <c r="H2401" i="2"/>
  <c r="H2408" i="2"/>
  <c r="H2409" i="2"/>
  <c r="H2416" i="2"/>
  <c r="H2417" i="2"/>
  <c r="J2424" i="2" a="1"/>
  <c r="J2424" i="2" s="1"/>
  <c r="I2424" i="2" a="1"/>
  <c r="I2424" i="2" s="1"/>
  <c r="H2425" i="2"/>
  <c r="I2114" i="2" a="1"/>
  <c r="I2114" i="2" s="1"/>
  <c r="J2114" i="2" a="1"/>
  <c r="J2114" i="2" s="1"/>
  <c r="H2115" i="2"/>
  <c r="J2136" i="2" a="1"/>
  <c r="J2136" i="2" s="1"/>
  <c r="I2136" i="2" a="1"/>
  <c r="I2136" i="2" s="1"/>
  <c r="H2137" i="2"/>
  <c r="J2144" i="2" a="1"/>
  <c r="J2144" i="2" s="1"/>
  <c r="I2144" i="2" a="1"/>
  <c r="I2144" i="2" s="1"/>
  <c r="J2145" i="2" a="1"/>
  <c r="J2145" i="2" s="1"/>
  <c r="I2145" i="2" a="1"/>
  <c r="I2145" i="2" s="1"/>
  <c r="I2146" i="2" a="1"/>
  <c r="I2146" i="2" s="1"/>
  <c r="J2146" i="2" a="1"/>
  <c r="J2146" i="2" s="1"/>
  <c r="H2147" i="2"/>
  <c r="J2161" i="2" a="1"/>
  <c r="J2161" i="2" s="1"/>
  <c r="I2161" i="2" a="1"/>
  <c r="I2161" i="2" s="1"/>
  <c r="J2164" i="2" a="1"/>
  <c r="J2164" i="2" s="1"/>
  <c r="I2164" i="2" a="1"/>
  <c r="I2164" i="2" s="1"/>
  <c r="H2165" i="2"/>
  <c r="J2168" i="2" a="1"/>
  <c r="J2168" i="2" s="1"/>
  <c r="I2168" i="2" a="1"/>
  <c r="I2168" i="2" s="1"/>
  <c r="J2169" i="2" a="1"/>
  <c r="J2169" i="2" s="1"/>
  <c r="I2169" i="2" a="1"/>
  <c r="I2169" i="2" s="1"/>
  <c r="I2203" i="2" a="1"/>
  <c r="I2203" i="2" s="1"/>
  <c r="J2203" i="2" a="1"/>
  <c r="J2203" i="2" s="1"/>
  <c r="J2204" i="2" a="1"/>
  <c r="J2204" i="2" s="1"/>
  <c r="I2204" i="2" a="1"/>
  <c r="I2204" i="2" s="1"/>
  <c r="J2205" i="2" a="1"/>
  <c r="J2205" i="2" s="1"/>
  <c r="I2205" i="2" a="1"/>
  <c r="I2205" i="2" s="1"/>
  <c r="I2206" i="2" a="1"/>
  <c r="I2206" i="2" s="1"/>
  <c r="J2206" i="2" a="1"/>
  <c r="J2206" i="2" s="1"/>
  <c r="I2207" i="2" a="1"/>
  <c r="I2207" i="2" s="1"/>
  <c r="J2207" i="2" a="1"/>
  <c r="J2207" i="2" s="1"/>
  <c r="J2208" i="2" a="1"/>
  <c r="J2208" i="2" s="1"/>
  <c r="I2208" i="2" a="1"/>
  <c r="I2208" i="2" s="1"/>
  <c r="J2209" i="2" a="1"/>
  <c r="J2209" i="2" s="1"/>
  <c r="I2209" i="2" a="1"/>
  <c r="I2209" i="2" s="1"/>
  <c r="I2219" i="2" a="1"/>
  <c r="I2219" i="2" s="1"/>
  <c r="J2219" i="2" a="1"/>
  <c r="J2219" i="2" s="1"/>
  <c r="J2220" i="2" a="1"/>
  <c r="J2220" i="2" s="1"/>
  <c r="I2220" i="2" a="1"/>
  <c r="I2220" i="2" s="1"/>
  <c r="I2227" i="2" a="1"/>
  <c r="I2227" i="2" s="1"/>
  <c r="J2227" i="2" a="1"/>
  <c r="J2227" i="2" s="1"/>
  <c r="J2228" i="2" a="1"/>
  <c r="J2228" i="2" s="1"/>
  <c r="I2228" i="2" a="1"/>
  <c r="I2228" i="2" s="1"/>
  <c r="I2235" i="2" a="1"/>
  <c r="I2235" i="2" s="1"/>
  <c r="J2235" i="2" a="1"/>
  <c r="J2235" i="2" s="1"/>
  <c r="J2236" i="2" a="1"/>
  <c r="J2236" i="2" s="1"/>
  <c r="I2236" i="2" a="1"/>
  <c r="I2236" i="2" s="1"/>
  <c r="I2242" i="2" a="1"/>
  <c r="I2242" i="2" s="1"/>
  <c r="J2242" i="2" a="1"/>
  <c r="J2242" i="2" s="1"/>
  <c r="I2246" i="2" a="1"/>
  <c r="I2246" i="2" s="1"/>
  <c r="J2246" i="2" a="1"/>
  <c r="J2246" i="2" s="1"/>
  <c r="H2247" i="2"/>
  <c r="J2280" i="2" a="1"/>
  <c r="J2280" i="2" s="1"/>
  <c r="I2280" i="2" a="1"/>
  <c r="I2280" i="2" s="1"/>
  <c r="J2281" i="2" a="1"/>
  <c r="J2281" i="2" s="1"/>
  <c r="I2281" i="2" a="1"/>
  <c r="I2281" i="2" s="1"/>
  <c r="I2295" i="2" a="1"/>
  <c r="I2295" i="2" s="1"/>
  <c r="J2295" i="2" a="1"/>
  <c r="J2295" i="2" s="1"/>
  <c r="I2303" i="2" a="1"/>
  <c r="I2303" i="2" s="1"/>
  <c r="J2303" i="2" a="1"/>
  <c r="J2303" i="2" s="1"/>
  <c r="J2304" i="2" a="1"/>
  <c r="J2304" i="2" s="1"/>
  <c r="I2304" i="2" a="1"/>
  <c r="I2304" i="2" s="1"/>
  <c r="J2305" i="2" a="1"/>
  <c r="J2305" i="2" s="1"/>
  <c r="I2305" i="2" a="1"/>
  <c r="I2305" i="2" s="1"/>
  <c r="I2315" i="2" a="1"/>
  <c r="I2315" i="2" s="1"/>
  <c r="J2315" i="2" a="1"/>
  <c r="J2315" i="2" s="1"/>
  <c r="J2316" i="2" a="1"/>
  <c r="J2316" i="2" s="1"/>
  <c r="I2316" i="2" a="1"/>
  <c r="I2316" i="2" s="1"/>
  <c r="I2323" i="2" a="1"/>
  <c r="I2323" i="2" s="1"/>
  <c r="J2323" i="2" a="1"/>
  <c r="J2323" i="2" s="1"/>
  <c r="J2324" i="2" a="1"/>
  <c r="J2324" i="2" s="1"/>
  <c r="I2324" i="2" a="1"/>
  <c r="I2324" i="2" s="1"/>
  <c r="I2331" i="2" a="1"/>
  <c r="I2331" i="2" s="1"/>
  <c r="J2331" i="2" a="1"/>
  <c r="J2331" i="2" s="1"/>
  <c r="I2334" i="2" a="1"/>
  <c r="I2334" i="2" s="1"/>
  <c r="J2334" i="2" a="1"/>
  <c r="J2334" i="2" s="1"/>
  <c r="J2337" i="2" a="1"/>
  <c r="J2337" i="2" s="1"/>
  <c r="I2337" i="2" a="1"/>
  <c r="I2337" i="2" s="1"/>
  <c r="I2342" i="2" a="1"/>
  <c r="I2342" i="2" s="1"/>
  <c r="J2342" i="2" a="1"/>
  <c r="J2342" i="2" s="1"/>
  <c r="J2345" i="2" a="1"/>
  <c r="J2345" i="2" s="1"/>
  <c r="I2345" i="2" a="1"/>
  <c r="I2345" i="2" s="1"/>
  <c r="I2350" i="2" a="1"/>
  <c r="I2350" i="2" s="1"/>
  <c r="J2350" i="2" a="1"/>
  <c r="J2350" i="2" s="1"/>
  <c r="I2355" i="2" a="1"/>
  <c r="I2355" i="2" s="1"/>
  <c r="J2355" i="2" a="1"/>
  <c r="J2355" i="2" s="1"/>
  <c r="J2356" i="2" a="1"/>
  <c r="J2356" i="2" s="1"/>
  <c r="I2356" i="2" a="1"/>
  <c r="I2356" i="2" s="1"/>
  <c r="J2357" i="2" a="1"/>
  <c r="J2357" i="2" s="1"/>
  <c r="I2357" i="2" a="1"/>
  <c r="I2357" i="2" s="1"/>
  <c r="I2362" i="2" a="1"/>
  <c r="I2362" i="2" s="1"/>
  <c r="J2362" i="2" a="1"/>
  <c r="J2362" i="2" s="1"/>
  <c r="I2367" i="2" a="1"/>
  <c r="I2367" i="2" s="1"/>
  <c r="J2367" i="2" a="1"/>
  <c r="J2367" i="2" s="1"/>
  <c r="J2368" i="2" a="1"/>
  <c r="J2368" i="2" s="1"/>
  <c r="I2368" i="2" a="1"/>
  <c r="I2368" i="2" s="1"/>
  <c r="J2369" i="2" a="1"/>
  <c r="J2369" i="2" s="1"/>
  <c r="I2369" i="2" a="1"/>
  <c r="I2369" i="2" s="1"/>
  <c r="I2379" i="2" a="1"/>
  <c r="I2379" i="2" s="1"/>
  <c r="J2379" i="2" a="1"/>
  <c r="J2379" i="2" s="1"/>
  <c r="J2380" i="2" a="1"/>
  <c r="J2380" i="2" s="1"/>
  <c r="I2380" i="2" a="1"/>
  <c r="I2380" i="2" s="1"/>
  <c r="J2381" i="2" a="1"/>
  <c r="J2381" i="2" s="1"/>
  <c r="I2381" i="2" a="1"/>
  <c r="I2381" i="2" s="1"/>
  <c r="I2394" i="2" a="1"/>
  <c r="I2394" i="2" s="1"/>
  <c r="J2394" i="2" a="1"/>
  <c r="J2394" i="2" s="1"/>
  <c r="I2399" i="2" a="1"/>
  <c r="I2399" i="2" s="1"/>
  <c r="J2399" i="2" a="1"/>
  <c r="J2399" i="2" s="1"/>
  <c r="I2402" i="2" a="1"/>
  <c r="I2402" i="2" s="1"/>
  <c r="J2402" i="2" a="1"/>
  <c r="J2402" i="2" s="1"/>
  <c r="I2407" i="2" a="1"/>
  <c r="I2407" i="2" s="1"/>
  <c r="J2407" i="2" a="1"/>
  <c r="J2407" i="2" s="1"/>
  <c r="I2410" i="2" a="1"/>
  <c r="I2410" i="2" s="1"/>
  <c r="J2410" i="2" a="1"/>
  <c r="J2410" i="2" s="1"/>
  <c r="I2415" i="2" a="1"/>
  <c r="I2415" i="2" s="1"/>
  <c r="J2415" i="2" a="1"/>
  <c r="J2415" i="2" s="1"/>
  <c r="I2418" i="2" a="1"/>
  <c r="I2418" i="2" s="1"/>
  <c r="J2418" i="2" a="1"/>
  <c r="J2418" i="2" s="1"/>
  <c r="I2423" i="2" a="1"/>
  <c r="I2423" i="2" s="1"/>
  <c r="J2423" i="2" a="1"/>
  <c r="J2423" i="2" s="1"/>
  <c r="I2437" i="2" a="1"/>
  <c r="I2437" i="2" s="1"/>
  <c r="J2437" i="2" a="1"/>
  <c r="J2437" i="2" s="1"/>
  <c r="I2441" i="2" a="1"/>
  <c r="I2441" i="2" s="1"/>
  <c r="J2441" i="2" a="1"/>
  <c r="J2441" i="2" s="1"/>
  <c r="H2110" i="2"/>
  <c r="H2111" i="2"/>
  <c r="H2112" i="2"/>
  <c r="H2113" i="2"/>
  <c r="H2134" i="2"/>
  <c r="H2135" i="2"/>
  <c r="H2142" i="2"/>
  <c r="H2143" i="2"/>
  <c r="H2152" i="2"/>
  <c r="H2153" i="2"/>
  <c r="H2154" i="2"/>
  <c r="H2155" i="2"/>
  <c r="H2156" i="2"/>
  <c r="H2157" i="2"/>
  <c r="H2158" i="2"/>
  <c r="H2159" i="2"/>
  <c r="H2160" i="2"/>
  <c r="H2162" i="2"/>
  <c r="H2163" i="2"/>
  <c r="H2170" i="2"/>
  <c r="H2171" i="2"/>
  <c r="H2172" i="2"/>
  <c r="H2173" i="2"/>
  <c r="H2174" i="2"/>
  <c r="I2175" i="2" a="1"/>
  <c r="I2175" i="2" s="1"/>
  <c r="J2175" i="2" a="1"/>
  <c r="J2175" i="2" s="1"/>
  <c r="I2202" i="2" a="1"/>
  <c r="I2202" i="2" s="1"/>
  <c r="J2202" i="2" a="1"/>
  <c r="J2202" i="2" s="1"/>
  <c r="H2211" i="2"/>
  <c r="H2212" i="2"/>
  <c r="H2213" i="2"/>
  <c r="I2218" i="2" a="1"/>
  <c r="I2218" i="2" s="1"/>
  <c r="J2218" i="2" a="1"/>
  <c r="J2218" i="2" s="1"/>
  <c r="H2221" i="2"/>
  <c r="I2226" i="2" a="1"/>
  <c r="I2226" i="2" s="1"/>
  <c r="J2226" i="2" a="1"/>
  <c r="J2226" i="2" s="1"/>
  <c r="H2229" i="2"/>
  <c r="I2234" i="2" a="1"/>
  <c r="I2234" i="2" s="1"/>
  <c r="J2234" i="2" a="1"/>
  <c r="J2234" i="2" s="1"/>
  <c r="H2237" i="2"/>
  <c r="I2294" i="2" a="1"/>
  <c r="I2294" i="2" s="1"/>
  <c r="J2294" i="2" a="1"/>
  <c r="J2294" i="2" s="1"/>
  <c r="H2296" i="2"/>
  <c r="H2297" i="2"/>
  <c r="I2302" i="2" a="1"/>
  <c r="I2302" i="2" s="1"/>
  <c r="J2302" i="2" a="1"/>
  <c r="J2302" i="2" s="1"/>
  <c r="I2307" i="2" a="1"/>
  <c r="I2307" i="2" s="1"/>
  <c r="J2307" i="2" a="1"/>
  <c r="J2307" i="2" s="1"/>
  <c r="H2311" i="2"/>
  <c r="H2312" i="2"/>
  <c r="I2314" i="2" a="1"/>
  <c r="I2314" i="2" s="1"/>
  <c r="J2314" i="2" a="1"/>
  <c r="J2314" i="2" s="1"/>
  <c r="H2317" i="2"/>
  <c r="I2322" i="2" a="1"/>
  <c r="I2322" i="2" s="1"/>
  <c r="J2322" i="2" a="1"/>
  <c r="J2322" i="2" s="1"/>
  <c r="H2325" i="2"/>
  <c r="I2330" i="2" a="1"/>
  <c r="I2330" i="2" s="1"/>
  <c r="J2330" i="2" a="1"/>
  <c r="J2330" i="2" s="1"/>
  <c r="H2332" i="2"/>
  <c r="H2339" i="2"/>
  <c r="H2340" i="2"/>
  <c r="H2347" i="2"/>
  <c r="H2348" i="2"/>
  <c r="I2354" i="2" a="1"/>
  <c r="I2354" i="2" s="1"/>
  <c r="J2354" i="2" a="1"/>
  <c r="J2354" i="2" s="1"/>
  <c r="I2366" i="2" a="1"/>
  <c r="I2366" i="2" s="1"/>
  <c r="J2366" i="2" a="1"/>
  <c r="J2366" i="2" s="1"/>
  <c r="H2371" i="2"/>
  <c r="H2372" i="2"/>
  <c r="H2373" i="2"/>
  <c r="I2378" i="2" a="1"/>
  <c r="I2378" i="2" s="1"/>
  <c r="J2378" i="2" a="1"/>
  <c r="J2378" i="2" s="1"/>
  <c r="H2383" i="2"/>
  <c r="H2384" i="2"/>
  <c r="H2385" i="2"/>
  <c r="H2390" i="2"/>
  <c r="I2391" i="2" a="1"/>
  <c r="I2391" i="2" s="1"/>
  <c r="J2391" i="2" a="1"/>
  <c r="J2391" i="2" s="1"/>
  <c r="H2396" i="2"/>
  <c r="H2397" i="2"/>
  <c r="H2404" i="2"/>
  <c r="H2405" i="2"/>
  <c r="H2412" i="2"/>
  <c r="H2413" i="2"/>
  <c r="H2420" i="2"/>
  <c r="H2421" i="2"/>
  <c r="J2427" i="2" a="1"/>
  <c r="J2427" i="2" s="1"/>
  <c r="I2427" i="2" a="1"/>
  <c r="I2427" i="2" s="1"/>
  <c r="I2445" i="2" a="1"/>
  <c r="I2445" i="2" s="1"/>
  <c r="J2445" i="2" a="1"/>
  <c r="J2445" i="2" s="1"/>
  <c r="J2132" i="2" a="1"/>
  <c r="J2132" i="2" s="1"/>
  <c r="I2132" i="2" a="1"/>
  <c r="I2132" i="2" s="1"/>
  <c r="J2133" i="2" a="1"/>
  <c r="J2133" i="2" s="1"/>
  <c r="I2133" i="2" a="1"/>
  <c r="I2133" i="2" s="1"/>
  <c r="J2140" i="2" a="1"/>
  <c r="J2140" i="2" s="1"/>
  <c r="I2140" i="2" a="1"/>
  <c r="I2140" i="2" s="1"/>
  <c r="J2141" i="2" a="1"/>
  <c r="J2141" i="2" s="1"/>
  <c r="I2141" i="2" a="1"/>
  <c r="I2141" i="2" s="1"/>
  <c r="I2150" i="2" a="1"/>
  <c r="I2150" i="2" s="1"/>
  <c r="J2150" i="2" a="1"/>
  <c r="J2150" i="2" s="1"/>
  <c r="I2151" i="2" a="1"/>
  <c r="I2151" i="2" s="1"/>
  <c r="J2151" i="2" a="1"/>
  <c r="J2151" i="2" s="1"/>
  <c r="J2176" i="2" a="1"/>
  <c r="J2176" i="2" s="1"/>
  <c r="I2176" i="2" a="1"/>
  <c r="I2176" i="2" s="1"/>
  <c r="J2177" i="2" a="1"/>
  <c r="J2177" i="2" s="1"/>
  <c r="I2177" i="2" a="1"/>
  <c r="I2177" i="2" s="1"/>
  <c r="I2210" i="2" a="1"/>
  <c r="I2210" i="2" s="1"/>
  <c r="J2210" i="2" a="1"/>
  <c r="J2210" i="2" s="1"/>
  <c r="I2215" i="2" a="1"/>
  <c r="I2215" i="2" s="1"/>
  <c r="J2215" i="2" a="1"/>
  <c r="J2215" i="2" s="1"/>
  <c r="J2216" i="2" a="1"/>
  <c r="J2216" i="2" s="1"/>
  <c r="I2216" i="2" a="1"/>
  <c r="I2216" i="2" s="1"/>
  <c r="I2223" i="2" a="1"/>
  <c r="I2223" i="2" s="1"/>
  <c r="J2223" i="2" a="1"/>
  <c r="J2223" i="2" s="1"/>
  <c r="J2224" i="2" a="1"/>
  <c r="J2224" i="2" s="1"/>
  <c r="I2224" i="2" a="1"/>
  <c r="I2224" i="2" s="1"/>
  <c r="I2231" i="2" a="1"/>
  <c r="I2231" i="2" s="1"/>
  <c r="J2231" i="2" a="1"/>
  <c r="J2231" i="2" s="1"/>
  <c r="J2232" i="2" a="1"/>
  <c r="J2232" i="2" s="1"/>
  <c r="I2232" i="2" a="1"/>
  <c r="I2232" i="2" s="1"/>
  <c r="I2239" i="2" a="1"/>
  <c r="I2239" i="2" s="1"/>
  <c r="J2239" i="2" a="1"/>
  <c r="J2239" i="2" s="1"/>
  <c r="J2240" i="2" a="1"/>
  <c r="J2240" i="2" s="1"/>
  <c r="I2240" i="2" a="1"/>
  <c r="I2240" i="2" s="1"/>
  <c r="J2241" i="2" a="1"/>
  <c r="J2241" i="2" s="1"/>
  <c r="I2241" i="2" a="1"/>
  <c r="I2241" i="2" s="1"/>
  <c r="J2252" i="2" a="1"/>
  <c r="J2252" i="2" s="1"/>
  <c r="I2252" i="2" a="1"/>
  <c r="I2252" i="2" s="1"/>
  <c r="J2253" i="2" a="1"/>
  <c r="J2253" i="2" s="1"/>
  <c r="I2253" i="2" a="1"/>
  <c r="I2253" i="2" s="1"/>
  <c r="I2254" i="2" a="1"/>
  <c r="I2254" i="2" s="1"/>
  <c r="J2254" i="2" a="1"/>
  <c r="J2254" i="2" s="1"/>
  <c r="I2255" i="2" a="1"/>
  <c r="I2255" i="2" s="1"/>
  <c r="J2255" i="2" a="1"/>
  <c r="J2255" i="2" s="1"/>
  <c r="J2256" i="2" a="1"/>
  <c r="J2256" i="2" s="1"/>
  <c r="I2256" i="2" a="1"/>
  <c r="I2256" i="2" s="1"/>
  <c r="J2257" i="2" a="1"/>
  <c r="J2257" i="2" s="1"/>
  <c r="I2257" i="2" a="1"/>
  <c r="I2257" i="2" s="1"/>
  <c r="J2260" i="2" a="1"/>
  <c r="J2260" i="2" s="1"/>
  <c r="I2260" i="2" a="1"/>
  <c r="I2260" i="2" s="1"/>
  <c r="J2261" i="2" a="1"/>
  <c r="J2261" i="2" s="1"/>
  <c r="I2261" i="2" a="1"/>
  <c r="I2261" i="2" s="1"/>
  <c r="J2264" i="2" a="1"/>
  <c r="J2264" i="2" s="1"/>
  <c r="I2264" i="2" a="1"/>
  <c r="I2264" i="2" s="1"/>
  <c r="J2265" i="2" a="1"/>
  <c r="J2265" i="2" s="1"/>
  <c r="I2265" i="2" a="1"/>
  <c r="I2265" i="2" s="1"/>
  <c r="J2268" i="2" a="1"/>
  <c r="J2268" i="2" s="1"/>
  <c r="I2268" i="2" a="1"/>
  <c r="I2268" i="2" s="1"/>
  <c r="J2269" i="2" a="1"/>
  <c r="J2269" i="2" s="1"/>
  <c r="I2269" i="2" a="1"/>
  <c r="I2269" i="2" s="1"/>
  <c r="I2270" i="2" a="1"/>
  <c r="I2270" i="2" s="1"/>
  <c r="J2270" i="2" a="1"/>
  <c r="J2270" i="2" s="1"/>
  <c r="I2271" i="2" a="1"/>
  <c r="I2271" i="2" s="1"/>
  <c r="J2271" i="2" a="1"/>
  <c r="J2271" i="2" s="1"/>
  <c r="J2272" i="2" a="1"/>
  <c r="J2272" i="2" s="1"/>
  <c r="I2272" i="2" a="1"/>
  <c r="I2272" i="2" s="1"/>
  <c r="H2273" i="2"/>
  <c r="I2274" i="2" a="1"/>
  <c r="I2274" i="2" s="1"/>
  <c r="J2274" i="2" a="1"/>
  <c r="J2274" i="2" s="1"/>
  <c r="I2275" i="2" a="1"/>
  <c r="I2275" i="2" s="1"/>
  <c r="J2275" i="2" a="1"/>
  <c r="J2275" i="2" s="1"/>
  <c r="J2276" i="2" a="1"/>
  <c r="J2276" i="2" s="1"/>
  <c r="I2276" i="2" a="1"/>
  <c r="I2276" i="2" s="1"/>
  <c r="J2277" i="2" a="1"/>
  <c r="J2277" i="2" s="1"/>
  <c r="I2277" i="2" a="1"/>
  <c r="I2277" i="2" s="1"/>
  <c r="I2282" i="2" a="1"/>
  <c r="I2282" i="2" s="1"/>
  <c r="J2282" i="2" a="1"/>
  <c r="J2282" i="2" s="1"/>
  <c r="I2283" i="2" a="1"/>
  <c r="I2283" i="2" s="1"/>
  <c r="J2283" i="2" a="1"/>
  <c r="J2283" i="2" s="1"/>
  <c r="J2284" i="2" a="1"/>
  <c r="J2284" i="2" s="1"/>
  <c r="I2284" i="2" a="1"/>
  <c r="I2284" i="2" s="1"/>
  <c r="J2285" i="2" a="1"/>
  <c r="J2285" i="2" s="1"/>
  <c r="I2285" i="2" a="1"/>
  <c r="I2285" i="2" s="1"/>
  <c r="J2288" i="2" a="1"/>
  <c r="J2288" i="2" s="1"/>
  <c r="I2288" i="2" a="1"/>
  <c r="I2288" i="2" s="1"/>
  <c r="J2289" i="2" a="1"/>
  <c r="J2289" i="2" s="1"/>
  <c r="I2289" i="2" a="1"/>
  <c r="I2289" i="2" s="1"/>
  <c r="I2299" i="2" a="1"/>
  <c r="I2299" i="2" s="1"/>
  <c r="J2299" i="2" a="1"/>
  <c r="J2299" i="2" s="1"/>
  <c r="J2300" i="2" a="1"/>
  <c r="J2300" i="2" s="1"/>
  <c r="I2300" i="2" a="1"/>
  <c r="I2300" i="2" s="1"/>
  <c r="J2301" i="2" a="1"/>
  <c r="J2301" i="2" s="1"/>
  <c r="I2301" i="2" a="1"/>
  <c r="I2301" i="2" s="1"/>
  <c r="I2306" i="2" a="1"/>
  <c r="I2306" i="2" s="1"/>
  <c r="J2306" i="2" a="1"/>
  <c r="J2306" i="2" s="1"/>
  <c r="J2308" i="2" a="1"/>
  <c r="J2308" i="2" s="1"/>
  <c r="I2308" i="2" a="1"/>
  <c r="I2308" i="2" s="1"/>
  <c r="I2310" i="2" a="1"/>
  <c r="I2310" i="2" s="1"/>
  <c r="J2310" i="2" a="1"/>
  <c r="J2310" i="2" s="1"/>
  <c r="J2313" i="2" a="1"/>
  <c r="J2313" i="2" s="1"/>
  <c r="I2313" i="2" a="1"/>
  <c r="I2313" i="2" s="1"/>
  <c r="I2319" i="2" a="1"/>
  <c r="I2319" i="2" s="1"/>
  <c r="J2319" i="2" a="1"/>
  <c r="J2319" i="2" s="1"/>
  <c r="J2320" i="2" a="1"/>
  <c r="J2320" i="2" s="1"/>
  <c r="I2320" i="2" a="1"/>
  <c r="I2320" i="2" s="1"/>
  <c r="I2327" i="2" a="1"/>
  <c r="I2327" i="2" s="1"/>
  <c r="J2327" i="2" a="1"/>
  <c r="J2327" i="2" s="1"/>
  <c r="J2328" i="2" a="1"/>
  <c r="J2328" i="2" s="1"/>
  <c r="I2328" i="2" a="1"/>
  <c r="I2328" i="2" s="1"/>
  <c r="J2333" i="2" a="1"/>
  <c r="J2333" i="2" s="1"/>
  <c r="I2333" i="2" a="1"/>
  <c r="I2333" i="2" s="1"/>
  <c r="I2338" i="2" a="1"/>
  <c r="I2338" i="2" s="1"/>
  <c r="J2338" i="2" a="1"/>
  <c r="J2338" i="2" s="1"/>
  <c r="J2341" i="2" a="1"/>
  <c r="J2341" i="2" s="1"/>
  <c r="I2341" i="2" a="1"/>
  <c r="I2341" i="2" s="1"/>
  <c r="I2346" i="2" a="1"/>
  <c r="I2346" i="2" s="1"/>
  <c r="J2346" i="2" a="1"/>
  <c r="J2346" i="2" s="1"/>
  <c r="J2349" i="2" a="1"/>
  <c r="J2349" i="2" s="1"/>
  <c r="I2349" i="2" a="1"/>
  <c r="I2349" i="2" s="1"/>
  <c r="I2359" i="2" a="1"/>
  <c r="I2359" i="2" s="1"/>
  <c r="J2359" i="2" a="1"/>
  <c r="J2359" i="2" s="1"/>
  <c r="J2360" i="2" a="1"/>
  <c r="J2360" i="2" s="1"/>
  <c r="I2360" i="2" a="1"/>
  <c r="I2360" i="2" s="1"/>
  <c r="J2361" i="2" a="1"/>
  <c r="J2361" i="2" s="1"/>
  <c r="I2361" i="2" a="1"/>
  <c r="I2361" i="2" s="1"/>
  <c r="I2370" i="2" a="1"/>
  <c r="I2370" i="2" s="1"/>
  <c r="J2370" i="2" a="1"/>
  <c r="J2370" i="2" s="1"/>
  <c r="I2375" i="2" a="1"/>
  <c r="I2375" i="2" s="1"/>
  <c r="J2375" i="2" a="1"/>
  <c r="J2375" i="2" s="1"/>
  <c r="J2376" i="2" a="1"/>
  <c r="J2376" i="2" s="1"/>
  <c r="I2376" i="2" a="1"/>
  <c r="I2376" i="2" s="1"/>
  <c r="I2382" i="2" a="1"/>
  <c r="I2382" i="2" s="1"/>
  <c r="J2382" i="2" a="1"/>
  <c r="J2382" i="2" s="1"/>
  <c r="I2387" i="2" a="1"/>
  <c r="I2387" i="2" s="1"/>
  <c r="J2387" i="2" a="1"/>
  <c r="J2387" i="2" s="1"/>
  <c r="J2392" i="2" a="1"/>
  <c r="J2392" i="2" s="1"/>
  <c r="I2392" i="2" a="1"/>
  <c r="I2392" i="2" s="1"/>
  <c r="J2393" i="2" a="1"/>
  <c r="J2393" i="2" s="1"/>
  <c r="I2393" i="2" a="1"/>
  <c r="I2393" i="2" s="1"/>
  <c r="I2395" i="2" a="1"/>
  <c r="I2395" i="2" s="1"/>
  <c r="J2395" i="2" a="1"/>
  <c r="J2395" i="2" s="1"/>
  <c r="I2398" i="2" a="1"/>
  <c r="I2398" i="2" s="1"/>
  <c r="J2398" i="2" a="1"/>
  <c r="J2398" i="2" s="1"/>
  <c r="I2403" i="2" a="1"/>
  <c r="I2403" i="2" s="1"/>
  <c r="J2403" i="2" a="1"/>
  <c r="J2403" i="2" s="1"/>
  <c r="I2406" i="2" a="1"/>
  <c r="I2406" i="2" s="1"/>
  <c r="J2406" i="2" a="1"/>
  <c r="J2406" i="2" s="1"/>
  <c r="I2411" i="2" a="1"/>
  <c r="I2411" i="2" s="1"/>
  <c r="J2411" i="2" a="1"/>
  <c r="J2411" i="2" s="1"/>
  <c r="I2414" i="2" a="1"/>
  <c r="I2414" i="2" s="1"/>
  <c r="J2414" i="2" a="1"/>
  <c r="J2414" i="2" s="1"/>
  <c r="I2419" i="2" a="1"/>
  <c r="I2419" i="2" s="1"/>
  <c r="J2419" i="2" a="1"/>
  <c r="J2419" i="2" s="1"/>
  <c r="H2422" i="2"/>
  <c r="I2433" i="2" a="1"/>
  <c r="I2433" i="2" s="1"/>
  <c r="J2433" i="2" a="1"/>
  <c r="J2433" i="2" s="1"/>
  <c r="H2430" i="2"/>
  <c r="H2439" i="2"/>
  <c r="H2446" i="2"/>
  <c r="H2449" i="2"/>
  <c r="J2450" i="2" a="1"/>
  <c r="J2450" i="2" s="1"/>
  <c r="I2450" i="2" a="1"/>
  <c r="I2450" i="2" s="1"/>
  <c r="H2457" i="2"/>
  <c r="J2458" i="2" a="1"/>
  <c r="J2458" i="2" s="1"/>
  <c r="I2458" i="2" a="1"/>
  <c r="I2458" i="2" s="1"/>
  <c r="H2465" i="2"/>
  <c r="J2466" i="2" a="1"/>
  <c r="J2466" i="2" s="1"/>
  <c r="I2466" i="2" a="1"/>
  <c r="I2466" i="2" s="1"/>
  <c r="H2473" i="2"/>
  <c r="J2474" i="2" a="1"/>
  <c r="J2474" i="2" s="1"/>
  <c r="I2474" i="2" a="1"/>
  <c r="I2474" i="2" s="1"/>
  <c r="H2481" i="2"/>
  <c r="H2483" i="2"/>
  <c r="I2484" i="2" a="1"/>
  <c r="I2484" i="2" s="1"/>
  <c r="J2484" i="2" a="1"/>
  <c r="J2484" i="2" s="1"/>
  <c r="H2491" i="2"/>
  <c r="I2492" i="2" a="1"/>
  <c r="I2492" i="2" s="1"/>
  <c r="J2492" i="2" a="1"/>
  <c r="J2492" i="2" s="1"/>
  <c r="J2494" i="2" a="1"/>
  <c r="J2494" i="2" s="1"/>
  <c r="I2494" i="2" a="1"/>
  <c r="I2494" i="2" s="1"/>
  <c r="H2505" i="2"/>
  <c r="H2507" i="2"/>
  <c r="I2508" i="2" a="1"/>
  <c r="I2508" i="2" s="1"/>
  <c r="J2508" i="2" a="1"/>
  <c r="J2508" i="2" s="1"/>
  <c r="J2510" i="2" a="1"/>
  <c r="J2510" i="2" s="1"/>
  <c r="I2510" i="2" a="1"/>
  <c r="I2510" i="2" s="1"/>
  <c r="J2514" i="2" a="1"/>
  <c r="J2514" i="2" s="1"/>
  <c r="I2514" i="2" a="1"/>
  <c r="I2514" i="2" s="1"/>
  <c r="H2515" i="2"/>
  <c r="H2516" i="2"/>
  <c r="H2517" i="2"/>
  <c r="J2518" i="2" a="1"/>
  <c r="J2518" i="2" s="1"/>
  <c r="I2518" i="2" a="1"/>
  <c r="I2518" i="2" s="1"/>
  <c r="H2525" i="2"/>
  <c r="J2526" i="2" a="1"/>
  <c r="J2526" i="2" s="1"/>
  <c r="I2526" i="2" a="1"/>
  <c r="I2526" i="2" s="1"/>
  <c r="H2533" i="2"/>
  <c r="J2534" i="2" a="1"/>
  <c r="J2534" i="2" s="1"/>
  <c r="I2534" i="2" a="1"/>
  <c r="I2534" i="2" s="1"/>
  <c r="H2541" i="2"/>
  <c r="J2542" i="2" a="1"/>
  <c r="J2542" i="2" s="1"/>
  <c r="I2542" i="2" a="1"/>
  <c r="I2542" i="2" s="1"/>
  <c r="H2549" i="2"/>
  <c r="J2550" i="2" a="1"/>
  <c r="J2550" i="2" s="1"/>
  <c r="I2550" i="2" a="1"/>
  <c r="I2550" i="2" s="1"/>
  <c r="H2557" i="2"/>
  <c r="J2558" i="2" a="1"/>
  <c r="J2558" i="2" s="1"/>
  <c r="I2558" i="2" a="1"/>
  <c r="I2558" i="2" s="1"/>
  <c r="H2565" i="2"/>
  <c r="J2566" i="2" a="1"/>
  <c r="J2566" i="2" s="1"/>
  <c r="I2566" i="2" a="1"/>
  <c r="I2566" i="2" s="1"/>
  <c r="H2573" i="2"/>
  <c r="J2574" i="2" a="1"/>
  <c r="J2574" i="2" s="1"/>
  <c r="I2574" i="2" a="1"/>
  <c r="I2574" i="2" s="1"/>
  <c r="H2581" i="2"/>
  <c r="H2583" i="2"/>
  <c r="I2584" i="2" a="1"/>
  <c r="I2584" i="2" s="1"/>
  <c r="J2584" i="2" a="1"/>
  <c r="J2584" i="2" s="1"/>
  <c r="J2586" i="2" a="1"/>
  <c r="J2586" i="2" s="1"/>
  <c r="I2586" i="2" a="1"/>
  <c r="I2586" i="2" s="1"/>
  <c r="J2595" i="2" a="1"/>
  <c r="J2595" i="2" s="1"/>
  <c r="I2595" i="2" a="1"/>
  <c r="I2595" i="2" s="1"/>
  <c r="I2600" i="2" a="1"/>
  <c r="I2600" i="2" s="1"/>
  <c r="J2600" i="2" a="1"/>
  <c r="J2600" i="2" s="1"/>
  <c r="I2604" i="2" a="1"/>
  <c r="I2604" i="2" s="1"/>
  <c r="J2604" i="2" a="1"/>
  <c r="J2604" i="2" s="1"/>
  <c r="J2610" i="2" a="1"/>
  <c r="J2610" i="2" s="1"/>
  <c r="I2610" i="2" a="1"/>
  <c r="I2610" i="2" s="1"/>
  <c r="J2611" i="2" a="1"/>
  <c r="J2611" i="2" s="1"/>
  <c r="I2611" i="2" a="1"/>
  <c r="I2611" i="2" s="1"/>
  <c r="J2618" i="2" a="1"/>
  <c r="J2618" i="2" s="1"/>
  <c r="I2618" i="2" a="1"/>
  <c r="I2618" i="2" s="1"/>
  <c r="J2619" i="2" a="1"/>
  <c r="J2619" i="2" s="1"/>
  <c r="I2619" i="2" a="1"/>
  <c r="I2619" i="2" s="1"/>
  <c r="J2626" i="2" a="1"/>
  <c r="J2626" i="2" s="1"/>
  <c r="I2626" i="2" a="1"/>
  <c r="I2626" i="2" s="1"/>
  <c r="J2627" i="2" a="1"/>
  <c r="J2627" i="2" s="1"/>
  <c r="I2627" i="2" a="1"/>
  <c r="I2627" i="2" s="1"/>
  <c r="J2634" i="2" a="1"/>
  <c r="J2634" i="2" s="1"/>
  <c r="I2634" i="2" a="1"/>
  <c r="I2634" i="2" s="1"/>
  <c r="J2635" i="2" a="1"/>
  <c r="J2635" i="2" s="1"/>
  <c r="I2635" i="2" a="1"/>
  <c r="I2635" i="2" s="1"/>
  <c r="J2642" i="2" a="1"/>
  <c r="J2642" i="2" s="1"/>
  <c r="I2642" i="2" a="1"/>
  <c r="I2642" i="2" s="1"/>
  <c r="J2643" i="2" a="1"/>
  <c r="J2643" i="2" s="1"/>
  <c r="I2643" i="2" a="1"/>
  <c r="I2643" i="2" s="1"/>
  <c r="J2650" i="2" a="1"/>
  <c r="J2650" i="2" s="1"/>
  <c r="I2650" i="2" a="1"/>
  <c r="I2650" i="2" s="1"/>
  <c r="J2651" i="2" a="1"/>
  <c r="J2651" i="2" s="1"/>
  <c r="I2651" i="2" a="1"/>
  <c r="I2651" i="2" s="1"/>
  <c r="J2658" i="2" a="1"/>
  <c r="J2658" i="2" s="1"/>
  <c r="I2658" i="2" a="1"/>
  <c r="I2658" i="2" s="1"/>
  <c r="J2662" i="2" a="1"/>
  <c r="J2662" i="2" s="1"/>
  <c r="I2662" i="2" a="1"/>
  <c r="I2662" i="2" s="1"/>
  <c r="J2666" i="2" a="1"/>
  <c r="J2666" i="2" s="1"/>
  <c r="I2666" i="2" a="1"/>
  <c r="I2666" i="2" s="1"/>
  <c r="J2670" i="2" a="1"/>
  <c r="J2670" i="2" s="1"/>
  <c r="I2670" i="2" a="1"/>
  <c r="I2670" i="2" s="1"/>
  <c r="J2674" i="2" a="1"/>
  <c r="J2674" i="2" s="1"/>
  <c r="I2674" i="2" a="1"/>
  <c r="I2674" i="2" s="1"/>
  <c r="J2678" i="2" a="1"/>
  <c r="J2678" i="2" s="1"/>
  <c r="I2678" i="2" a="1"/>
  <c r="I2678" i="2" s="1"/>
  <c r="J2682" i="2" a="1"/>
  <c r="J2682" i="2" s="1"/>
  <c r="I2682" i="2" a="1"/>
  <c r="I2682" i="2" s="1"/>
  <c r="J2686" i="2" a="1"/>
  <c r="J2686" i="2" s="1"/>
  <c r="I2686" i="2" a="1"/>
  <c r="I2686" i="2" s="1"/>
  <c r="J2690" i="2" a="1"/>
  <c r="J2690" i="2" s="1"/>
  <c r="I2690" i="2" a="1"/>
  <c r="I2690" i="2" s="1"/>
  <c r="J2698" i="2" a="1"/>
  <c r="J2698" i="2" s="1"/>
  <c r="I2698" i="2" a="1"/>
  <c r="I2698" i="2" s="1"/>
  <c r="I2700" i="2" a="1"/>
  <c r="I2700" i="2" s="1"/>
  <c r="J2700" i="2" a="1"/>
  <c r="J2700" i="2" s="1"/>
  <c r="J2703" i="2" a="1"/>
  <c r="J2703" i="2" s="1"/>
  <c r="I2703" i="2" a="1"/>
  <c r="I2703" i="2" s="1"/>
  <c r="I2705" i="2" a="1"/>
  <c r="I2705" i="2" s="1"/>
  <c r="J2705" i="2" a="1"/>
  <c r="J2705" i="2" s="1"/>
  <c r="J2714" i="2" a="1"/>
  <c r="J2714" i="2" s="1"/>
  <c r="I2714" i="2" a="1"/>
  <c r="I2714" i="2" s="1"/>
  <c r="I2716" i="2" a="1"/>
  <c r="I2716" i="2" s="1"/>
  <c r="J2716" i="2" a="1"/>
  <c r="J2716" i="2" s="1"/>
  <c r="J2719" i="2" a="1"/>
  <c r="J2719" i="2" s="1"/>
  <c r="I2719" i="2" a="1"/>
  <c r="I2719" i="2" s="1"/>
  <c r="I2721" i="2" a="1"/>
  <c r="I2721" i="2" s="1"/>
  <c r="J2721" i="2" a="1"/>
  <c r="J2721" i="2" s="1"/>
  <c r="J2730" i="2" a="1"/>
  <c r="J2730" i="2" s="1"/>
  <c r="I2730" i="2" a="1"/>
  <c r="I2730" i="2" s="1"/>
  <c r="I2732" i="2" a="1"/>
  <c r="I2732" i="2" s="1"/>
  <c r="J2732" i="2" a="1"/>
  <c r="J2732" i="2" s="1"/>
  <c r="I2736" i="2" a="1"/>
  <c r="I2736" i="2" s="1"/>
  <c r="J2736" i="2" a="1"/>
  <c r="J2736" i="2" s="1"/>
  <c r="I2744" i="2" a="1"/>
  <c r="I2744" i="2" s="1"/>
  <c r="J2744" i="2" a="1"/>
  <c r="J2744" i="2" s="1"/>
  <c r="J2745" i="2" a="1"/>
  <c r="J2745" i="2" s="1"/>
  <c r="I2745" i="2" a="1"/>
  <c r="I2745" i="2" s="1"/>
  <c r="I2752" i="2" a="1"/>
  <c r="I2752" i="2" s="1"/>
  <c r="J2752" i="2" a="1"/>
  <c r="J2752" i="2" s="1"/>
  <c r="J2753" i="2" a="1"/>
  <c r="J2753" i="2" s="1"/>
  <c r="I2753" i="2" a="1"/>
  <c r="I2753" i="2" s="1"/>
  <c r="J2780" i="2" a="1"/>
  <c r="J2780" i="2" s="1"/>
  <c r="I2780" i="2" a="1"/>
  <c r="I2780" i="2" s="1"/>
  <c r="J2788" i="2" a="1"/>
  <c r="J2788" i="2" s="1"/>
  <c r="I2788" i="2" a="1"/>
  <c r="I2788" i="2" s="1"/>
  <c r="J2816" i="2" a="1"/>
  <c r="J2816" i="2" s="1"/>
  <c r="I2816" i="2" a="1"/>
  <c r="I2816" i="2" s="1"/>
  <c r="I2429" i="2" a="1"/>
  <c r="I2429" i="2" s="1"/>
  <c r="J2429" i="2" a="1"/>
  <c r="J2429" i="2" s="1"/>
  <c r="J2435" i="2" a="1"/>
  <c r="J2435" i="2" s="1"/>
  <c r="I2435" i="2" a="1"/>
  <c r="I2435" i="2" s="1"/>
  <c r="J2451" i="2" a="1"/>
  <c r="J2451" i="2" s="1"/>
  <c r="I2451" i="2" a="1"/>
  <c r="I2451" i="2" s="1"/>
  <c r="I2452" i="2" a="1"/>
  <c r="I2452" i="2" s="1"/>
  <c r="J2452" i="2" a="1"/>
  <c r="J2452" i="2" s="1"/>
  <c r="J2459" i="2" a="1"/>
  <c r="J2459" i="2" s="1"/>
  <c r="I2459" i="2" a="1"/>
  <c r="I2459" i="2" s="1"/>
  <c r="I2460" i="2" a="1"/>
  <c r="I2460" i="2" s="1"/>
  <c r="J2460" i="2" a="1"/>
  <c r="J2460" i="2" s="1"/>
  <c r="J2467" i="2" a="1"/>
  <c r="J2467" i="2" s="1"/>
  <c r="I2467" i="2" a="1"/>
  <c r="I2467" i="2" s="1"/>
  <c r="I2468" i="2" a="1"/>
  <c r="I2468" i="2" s="1"/>
  <c r="J2468" i="2" a="1"/>
  <c r="J2468" i="2" s="1"/>
  <c r="J2475" i="2" a="1"/>
  <c r="J2475" i="2" s="1"/>
  <c r="I2475" i="2" a="1"/>
  <c r="I2475" i="2" s="1"/>
  <c r="I2476" i="2" a="1"/>
  <c r="I2476" i="2" s="1"/>
  <c r="J2476" i="2" a="1"/>
  <c r="J2476" i="2" s="1"/>
  <c r="I2485" i="2" a="1"/>
  <c r="I2485" i="2" s="1"/>
  <c r="J2485" i="2" a="1"/>
  <c r="J2485" i="2" s="1"/>
  <c r="J2486" i="2" a="1"/>
  <c r="J2486" i="2" s="1"/>
  <c r="I2486" i="2" a="1"/>
  <c r="I2486" i="2" s="1"/>
  <c r="I2493" i="2" a="1"/>
  <c r="I2493" i="2" s="1"/>
  <c r="J2493" i="2" a="1"/>
  <c r="J2493" i="2" s="1"/>
  <c r="J2495" i="2" a="1"/>
  <c r="J2495" i="2" s="1"/>
  <c r="I2495" i="2" a="1"/>
  <c r="I2495" i="2" s="1"/>
  <c r="I2496" i="2" a="1"/>
  <c r="I2496" i="2" s="1"/>
  <c r="J2496" i="2" a="1"/>
  <c r="J2496" i="2" s="1"/>
  <c r="J2498" i="2" a="1"/>
  <c r="J2498" i="2" s="1"/>
  <c r="I2498" i="2" a="1"/>
  <c r="I2498" i="2" s="1"/>
  <c r="I2509" i="2" a="1"/>
  <c r="I2509" i="2" s="1"/>
  <c r="J2509" i="2" a="1"/>
  <c r="J2509" i="2" s="1"/>
  <c r="J2511" i="2" a="1"/>
  <c r="J2511" i="2" s="1"/>
  <c r="I2511" i="2" a="1"/>
  <c r="I2511" i="2" s="1"/>
  <c r="I2512" i="2" a="1"/>
  <c r="I2512" i="2" s="1"/>
  <c r="J2512" i="2" a="1"/>
  <c r="J2512" i="2" s="1"/>
  <c r="I2513" i="2" a="1"/>
  <c r="I2513" i="2" s="1"/>
  <c r="J2513" i="2" a="1"/>
  <c r="J2513" i="2" s="1"/>
  <c r="H2519" i="2"/>
  <c r="I2520" i="2" a="1"/>
  <c r="I2520" i="2" s="1"/>
  <c r="J2520" i="2" a="1"/>
  <c r="J2520" i="2" s="1"/>
  <c r="H2527" i="2"/>
  <c r="I2528" i="2" a="1"/>
  <c r="I2528" i="2" s="1"/>
  <c r="J2528" i="2" a="1"/>
  <c r="J2528" i="2" s="1"/>
  <c r="H2535" i="2"/>
  <c r="I2536" i="2" a="1"/>
  <c r="I2536" i="2" s="1"/>
  <c r="J2536" i="2" a="1"/>
  <c r="J2536" i="2" s="1"/>
  <c r="H2543" i="2"/>
  <c r="I2544" i="2" a="1"/>
  <c r="I2544" i="2" s="1"/>
  <c r="J2544" i="2" a="1"/>
  <c r="J2544" i="2" s="1"/>
  <c r="H2551" i="2"/>
  <c r="I2552" i="2" a="1"/>
  <c r="I2552" i="2" s="1"/>
  <c r="J2552" i="2" a="1"/>
  <c r="J2552" i="2" s="1"/>
  <c r="H2559" i="2"/>
  <c r="I2560" i="2" a="1"/>
  <c r="I2560" i="2" s="1"/>
  <c r="J2560" i="2" a="1"/>
  <c r="J2560" i="2" s="1"/>
  <c r="H2567" i="2"/>
  <c r="I2568" i="2" a="1"/>
  <c r="I2568" i="2" s="1"/>
  <c r="J2568" i="2" a="1"/>
  <c r="J2568" i="2" s="1"/>
  <c r="J2575" i="2" a="1"/>
  <c r="J2575" i="2" s="1"/>
  <c r="I2575" i="2" a="1"/>
  <c r="I2575" i="2" s="1"/>
  <c r="I2576" i="2" a="1"/>
  <c r="I2576" i="2" s="1"/>
  <c r="J2576" i="2" a="1"/>
  <c r="J2576" i="2" s="1"/>
  <c r="I2585" i="2" a="1"/>
  <c r="I2585" i="2" s="1"/>
  <c r="J2585" i="2" a="1"/>
  <c r="J2585" i="2" s="1"/>
  <c r="H2587" i="2"/>
  <c r="I2588" i="2" a="1"/>
  <c r="I2588" i="2" s="1"/>
  <c r="J2588" i="2" a="1"/>
  <c r="J2588" i="2" s="1"/>
  <c r="J2590" i="2" a="1"/>
  <c r="J2590" i="2" s="1"/>
  <c r="I2590" i="2" a="1"/>
  <c r="I2590" i="2" s="1"/>
  <c r="I2596" i="2" a="1"/>
  <c r="I2596" i="2" s="1"/>
  <c r="J2596" i="2" a="1"/>
  <c r="J2596" i="2" s="1"/>
  <c r="I2609" i="2" a="1"/>
  <c r="I2609" i="2" s="1"/>
  <c r="J2609" i="2" a="1"/>
  <c r="J2609" i="2" s="1"/>
  <c r="I2612" i="2" a="1"/>
  <c r="I2612" i="2" s="1"/>
  <c r="J2612" i="2" a="1"/>
  <c r="J2612" i="2" s="1"/>
  <c r="I2617" i="2" a="1"/>
  <c r="I2617" i="2" s="1"/>
  <c r="J2617" i="2" a="1"/>
  <c r="J2617" i="2" s="1"/>
  <c r="I2620" i="2" a="1"/>
  <c r="I2620" i="2" s="1"/>
  <c r="J2620" i="2" a="1"/>
  <c r="J2620" i="2" s="1"/>
  <c r="I2625" i="2" a="1"/>
  <c r="I2625" i="2" s="1"/>
  <c r="J2625" i="2" a="1"/>
  <c r="J2625" i="2" s="1"/>
  <c r="I2628" i="2" a="1"/>
  <c r="I2628" i="2" s="1"/>
  <c r="J2628" i="2" a="1"/>
  <c r="J2628" i="2" s="1"/>
  <c r="I2633" i="2" a="1"/>
  <c r="I2633" i="2" s="1"/>
  <c r="J2633" i="2" a="1"/>
  <c r="J2633" i="2" s="1"/>
  <c r="I2636" i="2" a="1"/>
  <c r="I2636" i="2" s="1"/>
  <c r="J2636" i="2" a="1"/>
  <c r="J2636" i="2" s="1"/>
  <c r="I2641" i="2" a="1"/>
  <c r="I2641" i="2" s="1"/>
  <c r="J2641" i="2" a="1"/>
  <c r="J2641" i="2" s="1"/>
  <c r="I2644" i="2" a="1"/>
  <c r="I2644" i="2" s="1"/>
  <c r="J2644" i="2" a="1"/>
  <c r="J2644" i="2" s="1"/>
  <c r="I2649" i="2" a="1"/>
  <c r="I2649" i="2" s="1"/>
  <c r="J2649" i="2" a="1"/>
  <c r="J2649" i="2" s="1"/>
  <c r="I2652" i="2" a="1"/>
  <c r="I2652" i="2" s="1"/>
  <c r="J2652" i="2" a="1"/>
  <c r="J2652" i="2" s="1"/>
  <c r="I2657" i="2" a="1"/>
  <c r="I2657" i="2" s="1"/>
  <c r="J2657" i="2" a="1"/>
  <c r="J2657" i="2" s="1"/>
  <c r="J2659" i="2" a="1"/>
  <c r="J2659" i="2" s="1"/>
  <c r="I2659" i="2" a="1"/>
  <c r="I2659" i="2" s="1"/>
  <c r="I2661" i="2" a="1"/>
  <c r="I2661" i="2" s="1"/>
  <c r="J2661" i="2" a="1"/>
  <c r="J2661" i="2" s="1"/>
  <c r="J2663" i="2" a="1"/>
  <c r="J2663" i="2" s="1"/>
  <c r="I2663" i="2" a="1"/>
  <c r="I2663" i="2" s="1"/>
  <c r="I2665" i="2" a="1"/>
  <c r="I2665" i="2" s="1"/>
  <c r="J2665" i="2" a="1"/>
  <c r="J2665" i="2" s="1"/>
  <c r="J2667" i="2" a="1"/>
  <c r="J2667" i="2" s="1"/>
  <c r="I2667" i="2" a="1"/>
  <c r="I2667" i="2" s="1"/>
  <c r="I2669" i="2" a="1"/>
  <c r="I2669" i="2" s="1"/>
  <c r="J2669" i="2" a="1"/>
  <c r="J2669" i="2" s="1"/>
  <c r="J2671" i="2" a="1"/>
  <c r="J2671" i="2" s="1"/>
  <c r="I2671" i="2" a="1"/>
  <c r="I2671" i="2" s="1"/>
  <c r="I2673" i="2" a="1"/>
  <c r="I2673" i="2" s="1"/>
  <c r="J2673" i="2" a="1"/>
  <c r="J2673" i="2" s="1"/>
  <c r="J2675" i="2" a="1"/>
  <c r="J2675" i="2" s="1"/>
  <c r="I2675" i="2" a="1"/>
  <c r="I2675" i="2" s="1"/>
  <c r="I2677" i="2" a="1"/>
  <c r="I2677" i="2" s="1"/>
  <c r="J2677" i="2" a="1"/>
  <c r="J2677" i="2" s="1"/>
  <c r="J2679" i="2" a="1"/>
  <c r="J2679" i="2" s="1"/>
  <c r="I2679" i="2" a="1"/>
  <c r="I2679" i="2" s="1"/>
  <c r="I2681" i="2" a="1"/>
  <c r="I2681" i="2" s="1"/>
  <c r="J2681" i="2" a="1"/>
  <c r="J2681" i="2" s="1"/>
  <c r="J2683" i="2" a="1"/>
  <c r="J2683" i="2" s="1"/>
  <c r="I2683" i="2" a="1"/>
  <c r="I2683" i="2" s="1"/>
  <c r="I2685" i="2" a="1"/>
  <c r="I2685" i="2" s="1"/>
  <c r="J2685" i="2" a="1"/>
  <c r="J2685" i="2" s="1"/>
  <c r="J2687" i="2" a="1"/>
  <c r="J2687" i="2" s="1"/>
  <c r="I2687" i="2" a="1"/>
  <c r="I2687" i="2" s="1"/>
  <c r="I2689" i="2" a="1"/>
  <c r="I2689" i="2" s="1"/>
  <c r="J2689" i="2" a="1"/>
  <c r="J2689" i="2" s="1"/>
  <c r="J2691" i="2" a="1"/>
  <c r="J2691" i="2" s="1"/>
  <c r="I2691" i="2" a="1"/>
  <c r="I2691" i="2" s="1"/>
  <c r="I2693" i="2" a="1"/>
  <c r="I2693" i="2" s="1"/>
  <c r="J2693" i="2" a="1"/>
  <c r="J2693" i="2" s="1"/>
  <c r="J2702" i="2" a="1"/>
  <c r="J2702" i="2" s="1"/>
  <c r="I2702" i="2" a="1"/>
  <c r="I2702" i="2" s="1"/>
  <c r="I2704" i="2" a="1"/>
  <c r="I2704" i="2" s="1"/>
  <c r="J2704" i="2" a="1"/>
  <c r="J2704" i="2" s="1"/>
  <c r="J2707" i="2" a="1"/>
  <c r="J2707" i="2" s="1"/>
  <c r="I2707" i="2" a="1"/>
  <c r="I2707" i="2" s="1"/>
  <c r="I2709" i="2" a="1"/>
  <c r="I2709" i="2" s="1"/>
  <c r="J2709" i="2" a="1"/>
  <c r="J2709" i="2" s="1"/>
  <c r="J2718" i="2" a="1"/>
  <c r="J2718" i="2" s="1"/>
  <c r="I2718" i="2" a="1"/>
  <c r="I2718" i="2" s="1"/>
  <c r="I2720" i="2" a="1"/>
  <c r="I2720" i="2" s="1"/>
  <c r="J2720" i="2" a="1"/>
  <c r="J2720" i="2" s="1"/>
  <c r="H2723" i="2"/>
  <c r="I2725" i="2" a="1"/>
  <c r="I2725" i="2" s="1"/>
  <c r="J2725" i="2" a="1"/>
  <c r="J2725" i="2" s="1"/>
  <c r="J2737" i="2" a="1"/>
  <c r="J2737" i="2" s="1"/>
  <c r="I2737" i="2" a="1"/>
  <c r="I2737" i="2" s="1"/>
  <c r="I2740" i="2" a="1"/>
  <c r="I2740" i="2" s="1"/>
  <c r="J2740" i="2" a="1"/>
  <c r="J2740" i="2" s="1"/>
  <c r="J2768" i="2" a="1"/>
  <c r="J2768" i="2" s="1"/>
  <c r="I2768" i="2" a="1"/>
  <c r="I2768" i="2" s="1"/>
  <c r="J2796" i="2" a="1"/>
  <c r="J2796" i="2" s="1"/>
  <c r="I2796" i="2" a="1"/>
  <c r="I2796" i="2" s="1"/>
  <c r="J2804" i="2" a="1"/>
  <c r="J2804" i="2" s="1"/>
  <c r="I2804" i="2" a="1"/>
  <c r="I2804" i="2" s="1"/>
  <c r="J2832" i="2" a="1"/>
  <c r="J2832" i="2" s="1"/>
  <c r="I2832" i="2" a="1"/>
  <c r="I2832" i="2" s="1"/>
  <c r="I2426" i="2" a="1"/>
  <c r="I2426" i="2" s="1"/>
  <c r="J2431" i="2" a="1"/>
  <c r="J2431" i="2" s="1"/>
  <c r="I2431" i="2" a="1"/>
  <c r="I2431" i="2" s="1"/>
  <c r="J2440" i="2" a="1"/>
  <c r="J2440" i="2" s="1"/>
  <c r="I2442" i="2" a="1"/>
  <c r="I2442" i="2" s="1"/>
  <c r="J2447" i="2" a="1"/>
  <c r="J2447" i="2" s="1"/>
  <c r="I2447" i="2" a="1"/>
  <c r="I2447" i="2" s="1"/>
  <c r="I2453" i="2" a="1"/>
  <c r="I2453" i="2" s="1"/>
  <c r="J2453" i="2" a="1"/>
  <c r="J2453" i="2" s="1"/>
  <c r="J2454" i="2" a="1"/>
  <c r="J2454" i="2" s="1"/>
  <c r="I2454" i="2" a="1"/>
  <c r="I2454" i="2" s="1"/>
  <c r="I2461" i="2" a="1"/>
  <c r="I2461" i="2" s="1"/>
  <c r="J2461" i="2" a="1"/>
  <c r="J2461" i="2" s="1"/>
  <c r="J2462" i="2" a="1"/>
  <c r="J2462" i="2" s="1"/>
  <c r="I2462" i="2" a="1"/>
  <c r="I2462" i="2" s="1"/>
  <c r="I2469" i="2" a="1"/>
  <c r="I2469" i="2" s="1"/>
  <c r="J2469" i="2" a="1"/>
  <c r="J2469" i="2" s="1"/>
  <c r="J2470" i="2" a="1"/>
  <c r="J2470" i="2" s="1"/>
  <c r="I2470" i="2" a="1"/>
  <c r="I2470" i="2" s="1"/>
  <c r="I2477" i="2" a="1"/>
  <c r="I2477" i="2" s="1"/>
  <c r="J2477" i="2" a="1"/>
  <c r="J2477" i="2" s="1"/>
  <c r="J2478" i="2" a="1"/>
  <c r="J2478" i="2" s="1"/>
  <c r="I2478" i="2" a="1"/>
  <c r="I2478" i="2" s="1"/>
  <c r="J2487" i="2" a="1"/>
  <c r="J2487" i="2" s="1"/>
  <c r="I2487" i="2" a="1"/>
  <c r="I2487" i="2" s="1"/>
  <c r="I2488" i="2" a="1"/>
  <c r="I2488" i="2" s="1"/>
  <c r="J2488" i="2" a="1"/>
  <c r="J2488" i="2" s="1"/>
  <c r="I2497" i="2" a="1"/>
  <c r="I2497" i="2" s="1"/>
  <c r="J2497" i="2" a="1"/>
  <c r="J2497" i="2" s="1"/>
  <c r="J2499" i="2" a="1"/>
  <c r="J2499" i="2" s="1"/>
  <c r="I2499" i="2" a="1"/>
  <c r="I2499" i="2" s="1"/>
  <c r="I2500" i="2" a="1"/>
  <c r="I2500" i="2" s="1"/>
  <c r="J2500" i="2" a="1"/>
  <c r="J2500" i="2" s="1"/>
  <c r="J2502" i="2" a="1"/>
  <c r="J2502" i="2" s="1"/>
  <c r="I2502" i="2" a="1"/>
  <c r="I2502" i="2" s="1"/>
  <c r="I2521" i="2" a="1"/>
  <c r="I2521" i="2" s="1"/>
  <c r="J2521" i="2" a="1"/>
  <c r="J2521" i="2" s="1"/>
  <c r="J2522" i="2" a="1"/>
  <c r="J2522" i="2" s="1"/>
  <c r="I2522" i="2" a="1"/>
  <c r="I2522" i="2" s="1"/>
  <c r="I2529" i="2" a="1"/>
  <c r="I2529" i="2" s="1"/>
  <c r="J2529" i="2" a="1"/>
  <c r="J2529" i="2" s="1"/>
  <c r="J2530" i="2" a="1"/>
  <c r="J2530" i="2" s="1"/>
  <c r="I2530" i="2" a="1"/>
  <c r="I2530" i="2" s="1"/>
  <c r="I2537" i="2" a="1"/>
  <c r="I2537" i="2" s="1"/>
  <c r="J2537" i="2" a="1"/>
  <c r="J2537" i="2" s="1"/>
  <c r="J2538" i="2" a="1"/>
  <c r="J2538" i="2" s="1"/>
  <c r="I2538" i="2" a="1"/>
  <c r="I2538" i="2" s="1"/>
  <c r="I2545" i="2" a="1"/>
  <c r="I2545" i="2" s="1"/>
  <c r="J2545" i="2" a="1"/>
  <c r="J2545" i="2" s="1"/>
  <c r="J2546" i="2" a="1"/>
  <c r="J2546" i="2" s="1"/>
  <c r="I2546" i="2" a="1"/>
  <c r="I2546" i="2" s="1"/>
  <c r="I2553" i="2" a="1"/>
  <c r="I2553" i="2" s="1"/>
  <c r="J2553" i="2" a="1"/>
  <c r="J2553" i="2" s="1"/>
  <c r="J2554" i="2" a="1"/>
  <c r="J2554" i="2" s="1"/>
  <c r="I2554" i="2" a="1"/>
  <c r="I2554" i="2" s="1"/>
  <c r="I2561" i="2" a="1"/>
  <c r="I2561" i="2" s="1"/>
  <c r="J2561" i="2" a="1"/>
  <c r="J2561" i="2" s="1"/>
  <c r="J2562" i="2" a="1"/>
  <c r="J2562" i="2" s="1"/>
  <c r="I2562" i="2" a="1"/>
  <c r="I2562" i="2" s="1"/>
  <c r="I2569" i="2" a="1"/>
  <c r="I2569" i="2" s="1"/>
  <c r="J2569" i="2" a="1"/>
  <c r="J2569" i="2" s="1"/>
  <c r="J2570" i="2" a="1"/>
  <c r="J2570" i="2" s="1"/>
  <c r="I2570" i="2" a="1"/>
  <c r="I2570" i="2" s="1"/>
  <c r="I2577" i="2" a="1"/>
  <c r="I2577" i="2" s="1"/>
  <c r="J2577" i="2" a="1"/>
  <c r="J2577" i="2" s="1"/>
  <c r="J2578" i="2" a="1"/>
  <c r="J2578" i="2" s="1"/>
  <c r="I2578" i="2" a="1"/>
  <c r="I2578" i="2" s="1"/>
  <c r="I2589" i="2" a="1"/>
  <c r="I2589" i="2" s="1"/>
  <c r="J2589" i="2" a="1"/>
  <c r="J2589" i="2" s="1"/>
  <c r="J2591" i="2" a="1"/>
  <c r="J2591" i="2" s="1"/>
  <c r="I2591" i="2" a="1"/>
  <c r="I2591" i="2" s="1"/>
  <c r="I2592" i="2" a="1"/>
  <c r="I2592" i="2" s="1"/>
  <c r="J2592" i="2" a="1"/>
  <c r="J2592" i="2" s="1"/>
  <c r="I2597" i="2" a="1"/>
  <c r="I2597" i="2" s="1"/>
  <c r="J2597" i="2" a="1"/>
  <c r="J2597" i="2" s="1"/>
  <c r="J2598" i="2" a="1"/>
  <c r="J2598" i="2" s="1"/>
  <c r="I2598" i="2" a="1"/>
  <c r="I2598" i="2" s="1"/>
  <c r="J2602" i="2" a="1"/>
  <c r="J2602" i="2" s="1"/>
  <c r="I2602" i="2" a="1"/>
  <c r="I2602" i="2" s="1"/>
  <c r="H2606" i="2"/>
  <c r="H2607" i="2"/>
  <c r="H2614" i="2"/>
  <c r="H2615" i="2"/>
  <c r="H2622" i="2"/>
  <c r="H2623" i="2"/>
  <c r="H2630" i="2"/>
  <c r="H2631" i="2"/>
  <c r="H2638" i="2"/>
  <c r="H2639" i="2"/>
  <c r="H2646" i="2"/>
  <c r="H2647" i="2"/>
  <c r="H2654" i="2"/>
  <c r="H2655" i="2"/>
  <c r="I2660" i="2" a="1"/>
  <c r="I2660" i="2" s="1"/>
  <c r="J2660" i="2" a="1"/>
  <c r="J2660" i="2" s="1"/>
  <c r="I2664" i="2" a="1"/>
  <c r="I2664" i="2" s="1"/>
  <c r="J2664" i="2" a="1"/>
  <c r="J2664" i="2" s="1"/>
  <c r="I2668" i="2" a="1"/>
  <c r="I2668" i="2" s="1"/>
  <c r="J2668" i="2" a="1"/>
  <c r="J2668" i="2" s="1"/>
  <c r="I2672" i="2" a="1"/>
  <c r="I2672" i="2" s="1"/>
  <c r="J2672" i="2" a="1"/>
  <c r="J2672" i="2" s="1"/>
  <c r="I2676" i="2" a="1"/>
  <c r="I2676" i="2" s="1"/>
  <c r="J2676" i="2" a="1"/>
  <c r="J2676" i="2" s="1"/>
  <c r="I2680" i="2" a="1"/>
  <c r="I2680" i="2" s="1"/>
  <c r="J2680" i="2" a="1"/>
  <c r="J2680" i="2" s="1"/>
  <c r="I2684" i="2" a="1"/>
  <c r="I2684" i="2" s="1"/>
  <c r="J2684" i="2" a="1"/>
  <c r="J2684" i="2" s="1"/>
  <c r="I2688" i="2" a="1"/>
  <c r="I2688" i="2" s="1"/>
  <c r="J2688" i="2" a="1"/>
  <c r="J2688" i="2" s="1"/>
  <c r="I2692" i="2" a="1"/>
  <c r="I2692" i="2" s="1"/>
  <c r="J2692" i="2" a="1"/>
  <c r="J2692" i="2" s="1"/>
  <c r="J2695" i="2" a="1"/>
  <c r="J2695" i="2" s="1"/>
  <c r="I2695" i="2" a="1"/>
  <c r="I2695" i="2" s="1"/>
  <c r="I2697" i="2" a="1"/>
  <c r="I2697" i="2" s="1"/>
  <c r="J2697" i="2" a="1"/>
  <c r="J2697" i="2" s="1"/>
  <c r="J2706" i="2" a="1"/>
  <c r="J2706" i="2" s="1"/>
  <c r="I2706" i="2" a="1"/>
  <c r="I2706" i="2" s="1"/>
  <c r="I2708" i="2" a="1"/>
  <c r="I2708" i="2" s="1"/>
  <c r="J2708" i="2" a="1"/>
  <c r="J2708" i="2" s="1"/>
  <c r="J2711" i="2" a="1"/>
  <c r="J2711" i="2" s="1"/>
  <c r="I2711" i="2" a="1"/>
  <c r="I2711" i="2" s="1"/>
  <c r="I2713" i="2" a="1"/>
  <c r="I2713" i="2" s="1"/>
  <c r="J2713" i="2" a="1"/>
  <c r="J2713" i="2" s="1"/>
  <c r="J2722" i="2" a="1"/>
  <c r="J2722" i="2" s="1"/>
  <c r="I2722" i="2" a="1"/>
  <c r="I2722" i="2" s="1"/>
  <c r="I2724" i="2" a="1"/>
  <c r="I2724" i="2" s="1"/>
  <c r="J2724" i="2" a="1"/>
  <c r="J2724" i="2" s="1"/>
  <c r="J2727" i="2" a="1"/>
  <c r="J2727" i="2" s="1"/>
  <c r="I2727" i="2" a="1"/>
  <c r="I2727" i="2" s="1"/>
  <c r="I2729" i="2" a="1"/>
  <c r="I2729" i="2" s="1"/>
  <c r="J2729" i="2" a="1"/>
  <c r="J2729" i="2" s="1"/>
  <c r="I2748" i="2" a="1"/>
  <c r="I2748" i="2" s="1"/>
  <c r="J2748" i="2" a="1"/>
  <c r="J2748" i="2" s="1"/>
  <c r="J2749" i="2" a="1"/>
  <c r="J2749" i="2" s="1"/>
  <c r="I2749" i="2" a="1"/>
  <c r="I2749" i="2" s="1"/>
  <c r="J2764" i="2" a="1"/>
  <c r="J2764" i="2" s="1"/>
  <c r="I2764" i="2" a="1"/>
  <c r="I2764" i="2" s="1"/>
  <c r="J2784" i="2" a="1"/>
  <c r="J2784" i="2" s="1"/>
  <c r="I2784" i="2" a="1"/>
  <c r="I2784" i="2" s="1"/>
  <c r="J2812" i="2" a="1"/>
  <c r="J2812" i="2" s="1"/>
  <c r="I2812" i="2" a="1"/>
  <c r="I2812" i="2" s="1"/>
  <c r="J2820" i="2" a="1"/>
  <c r="J2820" i="2" s="1"/>
  <c r="I2820" i="2" a="1"/>
  <c r="I2820" i="2" s="1"/>
  <c r="H2428" i="2"/>
  <c r="H2434" i="2"/>
  <c r="J2436" i="2" a="1"/>
  <c r="J2436" i="2" s="1"/>
  <c r="I2438" i="2" a="1"/>
  <c r="I2438" i="2" s="1"/>
  <c r="H2443" i="2"/>
  <c r="I2448" i="2" a="1"/>
  <c r="I2448" i="2" s="1"/>
  <c r="J2448" i="2" a="1"/>
  <c r="J2448" i="2" s="1"/>
  <c r="H2455" i="2"/>
  <c r="I2456" i="2" a="1"/>
  <c r="I2456" i="2" s="1"/>
  <c r="J2456" i="2" a="1"/>
  <c r="J2456" i="2" s="1"/>
  <c r="H2463" i="2"/>
  <c r="I2464" i="2" a="1"/>
  <c r="I2464" i="2" s="1"/>
  <c r="J2464" i="2" a="1"/>
  <c r="J2464" i="2" s="1"/>
  <c r="H2471" i="2"/>
  <c r="I2472" i="2" a="1"/>
  <c r="I2472" i="2" s="1"/>
  <c r="J2472" i="2" a="1"/>
  <c r="J2472" i="2" s="1"/>
  <c r="H2479" i="2"/>
  <c r="I2480" i="2" a="1"/>
  <c r="I2480" i="2" s="1"/>
  <c r="J2480" i="2" a="1"/>
  <c r="J2480" i="2" s="1"/>
  <c r="J2482" i="2" a="1"/>
  <c r="J2482" i="2" s="1"/>
  <c r="I2482" i="2" a="1"/>
  <c r="I2482" i="2" s="1"/>
  <c r="H2489" i="2"/>
  <c r="J2490" i="2" a="1"/>
  <c r="J2490" i="2" s="1"/>
  <c r="I2490" i="2" a="1"/>
  <c r="I2490" i="2" s="1"/>
  <c r="H2501" i="2"/>
  <c r="H2503" i="2"/>
  <c r="I2504" i="2" a="1"/>
  <c r="I2504" i="2" s="1"/>
  <c r="J2504" i="2" a="1"/>
  <c r="J2504" i="2" s="1"/>
  <c r="J2506" i="2" a="1"/>
  <c r="J2506" i="2" s="1"/>
  <c r="I2506" i="2" a="1"/>
  <c r="I2506" i="2" s="1"/>
  <c r="H2523" i="2"/>
  <c r="I2524" i="2" a="1"/>
  <c r="I2524" i="2" s="1"/>
  <c r="J2524" i="2" a="1"/>
  <c r="J2524" i="2" s="1"/>
  <c r="H2531" i="2"/>
  <c r="I2532" i="2" a="1"/>
  <c r="I2532" i="2" s="1"/>
  <c r="J2532" i="2" a="1"/>
  <c r="J2532" i="2" s="1"/>
  <c r="H2539" i="2"/>
  <c r="I2540" i="2" a="1"/>
  <c r="I2540" i="2" s="1"/>
  <c r="J2540" i="2" a="1"/>
  <c r="J2540" i="2" s="1"/>
  <c r="H2547" i="2"/>
  <c r="I2548" i="2" a="1"/>
  <c r="I2548" i="2" s="1"/>
  <c r="J2548" i="2" a="1"/>
  <c r="J2548" i="2" s="1"/>
  <c r="H2555" i="2"/>
  <c r="I2556" i="2" a="1"/>
  <c r="I2556" i="2" s="1"/>
  <c r="J2556" i="2" a="1"/>
  <c r="J2556" i="2" s="1"/>
  <c r="H2563" i="2"/>
  <c r="I2564" i="2" a="1"/>
  <c r="I2564" i="2" s="1"/>
  <c r="J2564" i="2" a="1"/>
  <c r="J2564" i="2" s="1"/>
  <c r="H2571" i="2"/>
  <c r="I2572" i="2" a="1"/>
  <c r="I2572" i="2" s="1"/>
  <c r="J2572" i="2" a="1"/>
  <c r="J2572" i="2" s="1"/>
  <c r="H2579" i="2"/>
  <c r="I2580" i="2" a="1"/>
  <c r="I2580" i="2" s="1"/>
  <c r="J2580" i="2" a="1"/>
  <c r="J2580" i="2" s="1"/>
  <c r="J2582" i="2" a="1"/>
  <c r="J2582" i="2" s="1"/>
  <c r="I2582" i="2" a="1"/>
  <c r="I2582" i="2" s="1"/>
  <c r="H2593" i="2"/>
  <c r="J2594" i="2" a="1"/>
  <c r="J2594" i="2" s="1"/>
  <c r="I2594" i="2" a="1"/>
  <c r="I2594" i="2" s="1"/>
  <c r="H2599" i="2"/>
  <c r="I2601" i="2" a="1"/>
  <c r="I2601" i="2" s="1"/>
  <c r="J2601" i="2" a="1"/>
  <c r="J2601" i="2" s="1"/>
  <c r="H2603" i="2"/>
  <c r="I2605" i="2" a="1"/>
  <c r="I2605" i="2" s="1"/>
  <c r="J2605" i="2" a="1"/>
  <c r="J2605" i="2" s="1"/>
  <c r="H2608" i="2"/>
  <c r="I2613" i="2" a="1"/>
  <c r="I2613" i="2" s="1"/>
  <c r="J2613" i="2" a="1"/>
  <c r="J2613" i="2" s="1"/>
  <c r="H2616" i="2"/>
  <c r="I2621" i="2" a="1"/>
  <c r="I2621" i="2" s="1"/>
  <c r="J2621" i="2" a="1"/>
  <c r="J2621" i="2" s="1"/>
  <c r="H2624" i="2"/>
  <c r="I2629" i="2" a="1"/>
  <c r="I2629" i="2" s="1"/>
  <c r="J2629" i="2" a="1"/>
  <c r="J2629" i="2" s="1"/>
  <c r="H2632" i="2"/>
  <c r="I2637" i="2" a="1"/>
  <c r="I2637" i="2" s="1"/>
  <c r="J2637" i="2" a="1"/>
  <c r="J2637" i="2" s="1"/>
  <c r="H2640" i="2"/>
  <c r="I2645" i="2" a="1"/>
  <c r="I2645" i="2" s="1"/>
  <c r="J2645" i="2" a="1"/>
  <c r="J2645" i="2" s="1"/>
  <c r="H2648" i="2"/>
  <c r="I2653" i="2" a="1"/>
  <c r="I2653" i="2" s="1"/>
  <c r="J2653" i="2" a="1"/>
  <c r="J2653" i="2" s="1"/>
  <c r="H2656" i="2"/>
  <c r="J2694" i="2" a="1"/>
  <c r="J2694" i="2" s="1"/>
  <c r="I2694" i="2" a="1"/>
  <c r="I2694" i="2" s="1"/>
  <c r="I2696" i="2" a="1"/>
  <c r="I2696" i="2" s="1"/>
  <c r="J2696" i="2" a="1"/>
  <c r="J2696" i="2" s="1"/>
  <c r="J2699" i="2" a="1"/>
  <c r="J2699" i="2" s="1"/>
  <c r="I2699" i="2" a="1"/>
  <c r="I2699" i="2" s="1"/>
  <c r="I2701" i="2" a="1"/>
  <c r="I2701" i="2" s="1"/>
  <c r="J2701" i="2" a="1"/>
  <c r="J2701" i="2" s="1"/>
  <c r="J2710" i="2" a="1"/>
  <c r="J2710" i="2" s="1"/>
  <c r="I2710" i="2" a="1"/>
  <c r="I2710" i="2" s="1"/>
  <c r="I2712" i="2" a="1"/>
  <c r="I2712" i="2" s="1"/>
  <c r="J2712" i="2" a="1"/>
  <c r="J2712" i="2" s="1"/>
  <c r="J2715" i="2" a="1"/>
  <c r="J2715" i="2" s="1"/>
  <c r="I2715" i="2" a="1"/>
  <c r="I2715" i="2" s="1"/>
  <c r="I2717" i="2" a="1"/>
  <c r="I2717" i="2" s="1"/>
  <c r="J2717" i="2" a="1"/>
  <c r="J2717" i="2" s="1"/>
  <c r="J2726" i="2" a="1"/>
  <c r="J2726" i="2" s="1"/>
  <c r="I2726" i="2" a="1"/>
  <c r="I2726" i="2" s="1"/>
  <c r="I2728" i="2" a="1"/>
  <c r="I2728" i="2" s="1"/>
  <c r="J2728" i="2" a="1"/>
  <c r="J2728" i="2" s="1"/>
  <c r="J2731" i="2" a="1"/>
  <c r="J2731" i="2" s="1"/>
  <c r="I2731" i="2" a="1"/>
  <c r="I2731" i="2" s="1"/>
  <c r="I2733" i="2" a="1"/>
  <c r="I2733" i="2" s="1"/>
  <c r="J2733" i="2" a="1"/>
  <c r="J2733" i="2" s="1"/>
  <c r="I2735" i="2" a="1"/>
  <c r="I2735" i="2" s="1"/>
  <c r="J2735" i="2" a="1"/>
  <c r="J2735" i="2" s="1"/>
  <c r="J2741" i="2" a="1"/>
  <c r="J2741" i="2" s="1"/>
  <c r="I2741" i="2" a="1"/>
  <c r="I2741" i="2" s="1"/>
  <c r="J2756" i="2" a="1"/>
  <c r="J2756" i="2" s="1"/>
  <c r="I2756" i="2" a="1"/>
  <c r="I2756" i="2" s="1"/>
  <c r="J2760" i="2" a="1"/>
  <c r="J2760" i="2" s="1"/>
  <c r="I2760" i="2" a="1"/>
  <c r="I2760" i="2" s="1"/>
  <c r="J2772" i="2" a="1"/>
  <c r="J2772" i="2" s="1"/>
  <c r="I2772" i="2" a="1"/>
  <c r="I2772" i="2" s="1"/>
  <c r="J2800" i="2" a="1"/>
  <c r="J2800" i="2" s="1"/>
  <c r="I2800" i="2" a="1"/>
  <c r="I2800" i="2" s="1"/>
  <c r="J2828" i="2" a="1"/>
  <c r="J2828" i="2" s="1"/>
  <c r="I2828" i="2" a="1"/>
  <c r="I2828" i="2" s="1"/>
  <c r="I2738" i="2" a="1"/>
  <c r="I2738" i="2" s="1"/>
  <c r="H2771" i="2"/>
  <c r="I2773" i="2" a="1"/>
  <c r="I2773" i="2" s="1"/>
  <c r="I2778" i="2" a="1"/>
  <c r="I2778" i="2" s="1"/>
  <c r="J2778" i="2" a="1"/>
  <c r="J2778" i="2" s="1"/>
  <c r="H2787" i="2"/>
  <c r="I2789" i="2" a="1"/>
  <c r="I2789" i="2" s="1"/>
  <c r="I2794" i="2" a="1"/>
  <c r="I2794" i="2" s="1"/>
  <c r="J2794" i="2" a="1"/>
  <c r="J2794" i="2" s="1"/>
  <c r="H2803" i="2"/>
  <c r="I2805" i="2" a="1"/>
  <c r="I2805" i="2" s="1"/>
  <c r="I2810" i="2" a="1"/>
  <c r="I2810" i="2" s="1"/>
  <c r="J2810" i="2" a="1"/>
  <c r="J2810" i="2" s="1"/>
  <c r="H2819" i="2"/>
  <c r="I2821" i="2" a="1"/>
  <c r="I2821" i="2" s="1"/>
  <c r="I2826" i="2" a="1"/>
  <c r="I2826" i="2" s="1"/>
  <c r="J2826" i="2" a="1"/>
  <c r="J2826" i="2" s="1"/>
  <c r="I2833" i="2" a="1"/>
  <c r="I2833" i="2" s="1"/>
  <c r="J2833" i="2" a="1"/>
  <c r="J2833" i="2" s="1"/>
  <c r="J2834" i="2" a="1"/>
  <c r="J2834" i="2" s="1"/>
  <c r="I2834" i="2" a="1"/>
  <c r="I2834" i="2" s="1"/>
  <c r="I2835" i="2" a="1"/>
  <c r="I2835" i="2" s="1"/>
  <c r="J2835" i="2" a="1"/>
  <c r="J2835" i="2" s="1"/>
  <c r="H2837" i="2"/>
  <c r="J2840" i="2" a="1"/>
  <c r="J2840" i="2" s="1"/>
  <c r="I2840" i="2" a="1"/>
  <c r="I2840" i="2" s="1"/>
  <c r="J2856" i="2" a="1"/>
  <c r="J2856" i="2" s="1"/>
  <c r="I2856" i="2" a="1"/>
  <c r="I2856" i="2" s="1"/>
  <c r="I2859" i="2" a="1"/>
  <c r="I2859" i="2" s="1"/>
  <c r="J2859" i="2" a="1"/>
  <c r="J2859" i="2" s="1"/>
  <c r="J2861" i="2" a="1"/>
  <c r="J2861" i="2" s="1"/>
  <c r="I2861" i="2" a="1"/>
  <c r="I2861" i="2" s="1"/>
  <c r="J2862" i="2" a="1"/>
  <c r="J2862" i="2" s="1"/>
  <c r="I2862" i="2" a="1"/>
  <c r="I2862" i="2" s="1"/>
  <c r="J2872" i="2" a="1"/>
  <c r="J2872" i="2" s="1"/>
  <c r="I2872" i="2" a="1"/>
  <c r="I2872" i="2" s="1"/>
  <c r="I2875" i="2" a="1"/>
  <c r="I2875" i="2" s="1"/>
  <c r="J2875" i="2" a="1"/>
  <c r="J2875" i="2" s="1"/>
  <c r="J2877" i="2" a="1"/>
  <c r="J2877" i="2" s="1"/>
  <c r="I2877" i="2" a="1"/>
  <c r="I2877" i="2" s="1"/>
  <c r="J2878" i="2" a="1"/>
  <c r="J2878" i="2" s="1"/>
  <c r="I2878" i="2" a="1"/>
  <c r="I2878" i="2" s="1"/>
  <c r="J2888" i="2" a="1"/>
  <c r="J2888" i="2" s="1"/>
  <c r="I2888" i="2" a="1"/>
  <c r="I2888" i="2" s="1"/>
  <c r="I2891" i="2" a="1"/>
  <c r="I2891" i="2" s="1"/>
  <c r="J2891" i="2" a="1"/>
  <c r="J2891" i="2" s="1"/>
  <c r="J2893" i="2" a="1"/>
  <c r="J2893" i="2" s="1"/>
  <c r="I2893" i="2" a="1"/>
  <c r="I2893" i="2" s="1"/>
  <c r="J2897" i="2" a="1"/>
  <c r="J2897" i="2" s="1"/>
  <c r="I2897" i="2" a="1"/>
  <c r="I2897" i="2" s="1"/>
  <c r="J2901" i="2" a="1"/>
  <c r="J2901" i="2" s="1"/>
  <c r="I2901" i="2" a="1"/>
  <c r="I2901" i="2" s="1"/>
  <c r="J2905" i="2" a="1"/>
  <c r="J2905" i="2" s="1"/>
  <c r="I2905" i="2" a="1"/>
  <c r="I2905" i="2" s="1"/>
  <c r="J2909" i="2" a="1"/>
  <c r="J2909" i="2" s="1"/>
  <c r="I2909" i="2" a="1"/>
  <c r="I2909" i="2" s="1"/>
  <c r="J2913" i="2" a="1"/>
  <c r="J2913" i="2" s="1"/>
  <c r="I2913" i="2" a="1"/>
  <c r="I2913" i="2" s="1"/>
  <c r="J2921" i="2" a="1"/>
  <c r="J2921" i="2" s="1"/>
  <c r="I2921" i="2" a="1"/>
  <c r="I2921" i="2" s="1"/>
  <c r="J2755" i="2" a="1"/>
  <c r="J2755" i="2" s="1"/>
  <c r="I2757" i="2" a="1"/>
  <c r="I2757" i="2" s="1"/>
  <c r="J2763" i="2" a="1"/>
  <c r="J2763" i="2" s="1"/>
  <c r="J2767" i="2" a="1"/>
  <c r="J2767" i="2" s="1"/>
  <c r="I2769" i="2" a="1"/>
  <c r="I2769" i="2" s="1"/>
  <c r="I2774" i="2" a="1"/>
  <c r="I2774" i="2" s="1"/>
  <c r="J2774" i="2" a="1"/>
  <c r="J2774" i="2" s="1"/>
  <c r="J2776" i="2" a="1"/>
  <c r="J2776" i="2" s="1"/>
  <c r="I2776" i="2" a="1"/>
  <c r="I2776" i="2" s="1"/>
  <c r="J2783" i="2" a="1"/>
  <c r="J2783" i="2" s="1"/>
  <c r="I2785" i="2" a="1"/>
  <c r="I2785" i="2" s="1"/>
  <c r="I2790" i="2" a="1"/>
  <c r="I2790" i="2" s="1"/>
  <c r="J2790" i="2" a="1"/>
  <c r="J2790" i="2" s="1"/>
  <c r="J2792" i="2" a="1"/>
  <c r="J2792" i="2" s="1"/>
  <c r="I2792" i="2" a="1"/>
  <c r="I2792" i="2" s="1"/>
  <c r="J2799" i="2" a="1"/>
  <c r="J2799" i="2" s="1"/>
  <c r="I2801" i="2" a="1"/>
  <c r="I2801" i="2" s="1"/>
  <c r="I2806" i="2" a="1"/>
  <c r="I2806" i="2" s="1"/>
  <c r="J2806" i="2" a="1"/>
  <c r="J2806" i="2" s="1"/>
  <c r="J2808" i="2" a="1"/>
  <c r="J2808" i="2" s="1"/>
  <c r="I2808" i="2" a="1"/>
  <c r="I2808" i="2" s="1"/>
  <c r="J2815" i="2" a="1"/>
  <c r="J2815" i="2" s="1"/>
  <c r="I2817" i="2" a="1"/>
  <c r="I2817" i="2" s="1"/>
  <c r="I2822" i="2" a="1"/>
  <c r="I2822" i="2" s="1"/>
  <c r="J2822" i="2" a="1"/>
  <c r="J2822" i="2" s="1"/>
  <c r="J2824" i="2" a="1"/>
  <c r="J2824" i="2" s="1"/>
  <c r="I2824" i="2" a="1"/>
  <c r="I2824" i="2" s="1"/>
  <c r="J2831" i="2" a="1"/>
  <c r="J2831" i="2" s="1"/>
  <c r="J2836" i="2" a="1"/>
  <c r="J2836" i="2" s="1"/>
  <c r="I2836" i="2" a="1"/>
  <c r="I2836" i="2" s="1"/>
  <c r="J2846" i="2" a="1"/>
  <c r="J2846" i="2" s="1"/>
  <c r="I2846" i="2" a="1"/>
  <c r="I2846" i="2" s="1"/>
  <c r="I2847" i="2" a="1"/>
  <c r="I2847" i="2" s="1"/>
  <c r="J2847" i="2" a="1"/>
  <c r="J2847" i="2" s="1"/>
  <c r="J2849" i="2" a="1"/>
  <c r="J2849" i="2" s="1"/>
  <c r="I2849" i="2" a="1"/>
  <c r="I2849" i="2" s="1"/>
  <c r="J2850" i="2" a="1"/>
  <c r="J2850" i="2" s="1"/>
  <c r="I2850" i="2" a="1"/>
  <c r="I2850" i="2" s="1"/>
  <c r="J2860" i="2" a="1"/>
  <c r="J2860" i="2" s="1"/>
  <c r="I2860" i="2" a="1"/>
  <c r="I2860" i="2" s="1"/>
  <c r="I2863" i="2" a="1"/>
  <c r="I2863" i="2" s="1"/>
  <c r="J2863" i="2" a="1"/>
  <c r="J2863" i="2" s="1"/>
  <c r="J2865" i="2" a="1"/>
  <c r="J2865" i="2" s="1"/>
  <c r="I2865" i="2" a="1"/>
  <c r="I2865" i="2" s="1"/>
  <c r="J2866" i="2" a="1"/>
  <c r="J2866" i="2" s="1"/>
  <c r="I2866" i="2" a="1"/>
  <c r="I2866" i="2" s="1"/>
  <c r="J2876" i="2" a="1"/>
  <c r="J2876" i="2" s="1"/>
  <c r="I2876" i="2" a="1"/>
  <c r="I2876" i="2" s="1"/>
  <c r="I2879" i="2" a="1"/>
  <c r="I2879" i="2" s="1"/>
  <c r="J2879" i="2" a="1"/>
  <c r="J2879" i="2" s="1"/>
  <c r="J2881" i="2" a="1"/>
  <c r="J2881" i="2" s="1"/>
  <c r="I2881" i="2" a="1"/>
  <c r="I2881" i="2" s="1"/>
  <c r="J2882" i="2" a="1"/>
  <c r="J2882" i="2" s="1"/>
  <c r="I2882" i="2" a="1"/>
  <c r="I2882" i="2" s="1"/>
  <c r="J2892" i="2" a="1"/>
  <c r="J2892" i="2" s="1"/>
  <c r="I2892" i="2" a="1"/>
  <c r="I2892" i="2" s="1"/>
  <c r="J2896" i="2" a="1"/>
  <c r="J2896" i="2" s="1"/>
  <c r="I2896" i="2" a="1"/>
  <c r="I2896" i="2" s="1"/>
  <c r="J2900" i="2" a="1"/>
  <c r="J2900" i="2" s="1"/>
  <c r="I2900" i="2" a="1"/>
  <c r="I2900" i="2" s="1"/>
  <c r="J2904" i="2" a="1"/>
  <c r="J2904" i="2" s="1"/>
  <c r="I2904" i="2" a="1"/>
  <c r="I2904" i="2" s="1"/>
  <c r="J2908" i="2" a="1"/>
  <c r="J2908" i="2" s="1"/>
  <c r="I2908" i="2" a="1"/>
  <c r="I2908" i="2" s="1"/>
  <c r="J2912" i="2" a="1"/>
  <c r="J2912" i="2" s="1"/>
  <c r="I2912" i="2" a="1"/>
  <c r="I2912" i="2" s="1"/>
  <c r="J2925" i="2" a="1"/>
  <c r="J2925" i="2" s="1"/>
  <c r="I2925" i="2" a="1"/>
  <c r="I2925" i="2" s="1"/>
  <c r="H2742" i="2"/>
  <c r="J2743" i="2" a="1"/>
  <c r="J2743" i="2" s="1"/>
  <c r="H2746" i="2"/>
  <c r="J2747" i="2" a="1"/>
  <c r="J2747" i="2" s="1"/>
  <c r="H2750" i="2"/>
  <c r="J2751" i="2" a="1"/>
  <c r="J2751" i="2" s="1"/>
  <c r="H2754" i="2"/>
  <c r="H2758" i="2"/>
  <c r="I2761" i="2" a="1"/>
  <c r="I2761" i="2" s="1"/>
  <c r="I2765" i="2" a="1"/>
  <c r="I2765" i="2" s="1"/>
  <c r="H2770" i="2"/>
  <c r="H2779" i="2"/>
  <c r="H2781" i="2"/>
  <c r="H2786" i="2"/>
  <c r="H2795" i="2"/>
  <c r="H2797" i="2"/>
  <c r="H2802" i="2"/>
  <c r="H2811" i="2"/>
  <c r="H2813" i="2"/>
  <c r="H2818" i="2"/>
  <c r="H2827" i="2"/>
  <c r="H2829" i="2"/>
  <c r="H2842" i="2"/>
  <c r="H2843" i="2"/>
  <c r="H2845" i="2"/>
  <c r="J2848" i="2" a="1"/>
  <c r="J2848" i="2" s="1"/>
  <c r="I2848" i="2" a="1"/>
  <c r="I2848" i="2" s="1"/>
  <c r="H2851" i="2"/>
  <c r="J2853" i="2" a="1"/>
  <c r="J2853" i="2" s="1"/>
  <c r="I2853" i="2" a="1"/>
  <c r="I2853" i="2" s="1"/>
  <c r="H2854" i="2"/>
  <c r="J2864" i="2" a="1"/>
  <c r="J2864" i="2" s="1"/>
  <c r="I2864" i="2" a="1"/>
  <c r="I2864" i="2" s="1"/>
  <c r="H2867" i="2"/>
  <c r="J2869" i="2" a="1"/>
  <c r="J2869" i="2" s="1"/>
  <c r="I2869" i="2" a="1"/>
  <c r="I2869" i="2" s="1"/>
  <c r="H2870" i="2"/>
  <c r="J2880" i="2" a="1"/>
  <c r="J2880" i="2" s="1"/>
  <c r="I2880" i="2" a="1"/>
  <c r="I2880" i="2" s="1"/>
  <c r="H2883" i="2"/>
  <c r="J2885" i="2" a="1"/>
  <c r="J2885" i="2" s="1"/>
  <c r="I2885" i="2" a="1"/>
  <c r="I2885" i="2" s="1"/>
  <c r="H2886" i="2"/>
  <c r="J2917" i="2" a="1"/>
  <c r="J2917" i="2" s="1"/>
  <c r="I2917" i="2" a="1"/>
  <c r="I2917" i="2" s="1"/>
  <c r="J2929" i="2" a="1"/>
  <c r="J2929" i="2" s="1"/>
  <c r="I2929" i="2" a="1"/>
  <c r="I2929" i="2" s="1"/>
  <c r="H2734" i="2"/>
  <c r="I2762" i="2" a="1"/>
  <c r="I2762" i="2" s="1"/>
  <c r="J2762" i="2" a="1"/>
  <c r="J2762" i="2" s="1"/>
  <c r="I2766" i="2" a="1"/>
  <c r="I2766" i="2" s="1"/>
  <c r="J2766" i="2" a="1"/>
  <c r="J2766" i="2" s="1"/>
  <c r="H2775" i="2"/>
  <c r="H2777" i="2"/>
  <c r="I2782" i="2" a="1"/>
  <c r="I2782" i="2" s="1"/>
  <c r="J2782" i="2" a="1"/>
  <c r="J2782" i="2" s="1"/>
  <c r="H2791" i="2"/>
  <c r="H2793" i="2"/>
  <c r="I2798" i="2" a="1"/>
  <c r="I2798" i="2" s="1"/>
  <c r="J2798" i="2" a="1"/>
  <c r="J2798" i="2" s="1"/>
  <c r="H2807" i="2"/>
  <c r="H2809" i="2"/>
  <c r="I2814" i="2" a="1"/>
  <c r="I2814" i="2" s="1"/>
  <c r="J2814" i="2" a="1"/>
  <c r="J2814" i="2" s="1"/>
  <c r="H2823" i="2"/>
  <c r="H2825" i="2"/>
  <c r="I2830" i="2" a="1"/>
  <c r="I2830" i="2" s="1"/>
  <c r="J2830" i="2" a="1"/>
  <c r="J2830" i="2" s="1"/>
  <c r="J2838" i="2" a="1"/>
  <c r="J2838" i="2" s="1"/>
  <c r="I2838" i="2" a="1"/>
  <c r="I2838" i="2" s="1"/>
  <c r="H2839" i="2"/>
  <c r="H2841" i="2"/>
  <c r="J2844" i="2" a="1"/>
  <c r="J2844" i="2" s="1"/>
  <c r="I2844" i="2" a="1"/>
  <c r="I2844" i="2" s="1"/>
  <c r="J2852" i="2" a="1"/>
  <c r="J2852" i="2" s="1"/>
  <c r="I2852" i="2" a="1"/>
  <c r="I2852" i="2" s="1"/>
  <c r="H2855" i="2"/>
  <c r="J2857" i="2" a="1"/>
  <c r="J2857" i="2" s="1"/>
  <c r="I2857" i="2" a="1"/>
  <c r="I2857" i="2" s="1"/>
  <c r="J2858" i="2" a="1"/>
  <c r="J2858" i="2" s="1"/>
  <c r="I2858" i="2" a="1"/>
  <c r="I2858" i="2" s="1"/>
  <c r="J2868" i="2" a="1"/>
  <c r="J2868" i="2" s="1"/>
  <c r="I2868" i="2" a="1"/>
  <c r="I2868" i="2" s="1"/>
  <c r="H2871" i="2"/>
  <c r="J2873" i="2" a="1"/>
  <c r="J2873" i="2" s="1"/>
  <c r="I2873" i="2" a="1"/>
  <c r="I2873" i="2" s="1"/>
  <c r="J2874" i="2" a="1"/>
  <c r="J2874" i="2" s="1"/>
  <c r="I2874" i="2" a="1"/>
  <c r="I2874" i="2" s="1"/>
  <c r="J2884" i="2" a="1"/>
  <c r="J2884" i="2" s="1"/>
  <c r="I2884" i="2" a="1"/>
  <c r="I2884" i="2" s="1"/>
  <c r="H2887" i="2"/>
  <c r="J2889" i="2" a="1"/>
  <c r="J2889" i="2" s="1"/>
  <c r="I2889" i="2" a="1"/>
  <c r="I2889" i="2" s="1"/>
  <c r="J2890" i="2" a="1"/>
  <c r="J2890" i="2" s="1"/>
  <c r="I2890" i="2" a="1"/>
  <c r="I2890" i="2" s="1"/>
  <c r="H2895" i="2"/>
  <c r="H2899" i="2"/>
  <c r="H2903" i="2"/>
  <c r="H2907" i="2"/>
  <c r="H2911" i="2"/>
  <c r="I2916" i="2" a="1"/>
  <c r="I2916" i="2" s="1"/>
  <c r="J2916" i="2" a="1"/>
  <c r="J2916" i="2" s="1"/>
  <c r="I2919" i="2" a="1"/>
  <c r="I2919" i="2" s="1"/>
  <c r="J2919" i="2" a="1"/>
  <c r="J2919" i="2" s="1"/>
  <c r="I2894" i="2" a="1"/>
  <c r="I2894" i="2" s="1"/>
  <c r="I2898" i="2" a="1"/>
  <c r="I2898" i="2" s="1"/>
  <c r="I2902" i="2" a="1"/>
  <c r="I2902" i="2" s="1"/>
  <c r="I2906" i="2" a="1"/>
  <c r="I2906" i="2" s="1"/>
  <c r="I2910" i="2" a="1"/>
  <c r="I2910" i="2" s="1"/>
  <c r="J2915" i="2" a="1"/>
  <c r="J2915" i="2" s="1"/>
  <c r="J2920" i="2" a="1"/>
  <c r="J2920" i="2" s="1"/>
  <c r="H2928" i="2"/>
  <c r="I3035" i="2" a="1"/>
  <c r="I3035" i="2" s="1"/>
  <c r="J3035" i="2" a="1"/>
  <c r="J3035" i="2" s="1"/>
  <c r="I3039" i="2" a="1"/>
  <c r="I3039" i="2" s="1"/>
  <c r="J3039" i="2" a="1"/>
  <c r="J3039" i="2" s="1"/>
  <c r="H3043" i="2"/>
  <c r="J3045" i="2" a="1"/>
  <c r="J3045" i="2" s="1"/>
  <c r="I3045" i="2" a="1"/>
  <c r="I3045" i="2" s="1"/>
  <c r="J3077" i="2" a="1"/>
  <c r="J3077" i="2" s="1"/>
  <c r="I3077" i="2" a="1"/>
  <c r="I3077" i="2" s="1"/>
  <c r="J3109" i="2" a="1"/>
  <c r="J3109" i="2" s="1"/>
  <c r="I3109" i="2" a="1"/>
  <c r="I3109" i="2" s="1"/>
  <c r="I3137" i="2" a="1"/>
  <c r="I3137" i="2" s="1"/>
  <c r="J3137" i="2" a="1"/>
  <c r="J3137" i="2" s="1"/>
  <c r="J3138" i="2" a="1"/>
  <c r="J3138" i="2" s="1"/>
  <c r="I3138" i="2" a="1"/>
  <c r="I3138" i="2" s="1"/>
  <c r="I3153" i="2" a="1"/>
  <c r="I3153" i="2" s="1"/>
  <c r="J3153" i="2" a="1"/>
  <c r="J3153" i="2" s="1"/>
  <c r="J3154" i="2" a="1"/>
  <c r="J3154" i="2" s="1"/>
  <c r="I3154" i="2" a="1"/>
  <c r="I3154" i="2" s="1"/>
  <c r="I3169" i="2" a="1"/>
  <c r="I3169" i="2" s="1"/>
  <c r="J3169" i="2" a="1"/>
  <c r="J3169" i="2" s="1"/>
  <c r="J3170" i="2" a="1"/>
  <c r="J3170" i="2" s="1"/>
  <c r="I3170" i="2" a="1"/>
  <c r="I3170" i="2" s="1"/>
  <c r="I3185" i="2" a="1"/>
  <c r="I3185" i="2" s="1"/>
  <c r="J3185" i="2" a="1"/>
  <c r="J3185" i="2" s="1"/>
  <c r="I3278" i="2" a="1"/>
  <c r="I3278" i="2" s="1"/>
  <c r="J3278" i="2" a="1"/>
  <c r="J3278" i="2" s="1"/>
  <c r="I2914" i="2" a="1"/>
  <c r="I2914" i="2" s="1"/>
  <c r="H2923" i="2"/>
  <c r="H2931" i="2"/>
  <c r="J3049" i="2" a="1"/>
  <c r="J3049" i="2" s="1"/>
  <c r="I3049" i="2" a="1"/>
  <c r="I3049" i="2" s="1"/>
  <c r="J3053" i="2" a="1"/>
  <c r="J3053" i="2" s="1"/>
  <c r="I3053" i="2" a="1"/>
  <c r="I3053" i="2" s="1"/>
  <c r="I3071" i="2" a="1"/>
  <c r="I3071" i="2" s="1"/>
  <c r="J3071" i="2" a="1"/>
  <c r="J3071" i="2" s="1"/>
  <c r="I3072" i="2" a="1"/>
  <c r="I3072" i="2" s="1"/>
  <c r="J3072" i="2" a="1"/>
  <c r="J3072" i="2" s="1"/>
  <c r="J3073" i="2" a="1"/>
  <c r="J3073" i="2" s="1"/>
  <c r="I3073" i="2" a="1"/>
  <c r="I3073" i="2" s="1"/>
  <c r="J3081" i="2" a="1"/>
  <c r="J3081" i="2" s="1"/>
  <c r="I3081" i="2" a="1"/>
  <c r="I3081" i="2" s="1"/>
  <c r="J3085" i="2" a="1"/>
  <c r="J3085" i="2" s="1"/>
  <c r="I3085" i="2" a="1"/>
  <c r="I3085" i="2" s="1"/>
  <c r="I3103" i="2" a="1"/>
  <c r="I3103" i="2" s="1"/>
  <c r="J3103" i="2" a="1"/>
  <c r="J3103" i="2" s="1"/>
  <c r="I3104" i="2" a="1"/>
  <c r="I3104" i="2" s="1"/>
  <c r="J3104" i="2" a="1"/>
  <c r="J3104" i="2" s="1"/>
  <c r="J3105" i="2" a="1"/>
  <c r="J3105" i="2" s="1"/>
  <c r="I3105" i="2" a="1"/>
  <c r="I3105" i="2" s="1"/>
  <c r="J3113" i="2" a="1"/>
  <c r="J3113" i="2" s="1"/>
  <c r="I3113" i="2" a="1"/>
  <c r="I3113" i="2" s="1"/>
  <c r="I3119" i="2" a="1"/>
  <c r="I3119" i="2" s="1"/>
  <c r="J3119" i="2" a="1"/>
  <c r="J3119" i="2" s="1"/>
  <c r="I3120" i="2" a="1"/>
  <c r="I3120" i="2" s="1"/>
  <c r="J3120" i="2" a="1"/>
  <c r="J3120" i="2" s="1"/>
  <c r="I3133" i="2" a="1"/>
  <c r="I3133" i="2" s="1"/>
  <c r="J3133" i="2" a="1"/>
  <c r="J3133" i="2" s="1"/>
  <c r="J3134" i="2" a="1"/>
  <c r="J3134" i="2" s="1"/>
  <c r="I3134" i="2" a="1"/>
  <c r="I3134" i="2" s="1"/>
  <c r="I3149" i="2" a="1"/>
  <c r="I3149" i="2" s="1"/>
  <c r="J3149" i="2" a="1"/>
  <c r="J3149" i="2" s="1"/>
  <c r="J3150" i="2" a="1"/>
  <c r="J3150" i="2" s="1"/>
  <c r="I3150" i="2" a="1"/>
  <c r="I3150" i="2" s="1"/>
  <c r="I3165" i="2" a="1"/>
  <c r="I3165" i="2" s="1"/>
  <c r="J3165" i="2" a="1"/>
  <c r="J3165" i="2" s="1"/>
  <c r="J3166" i="2" a="1"/>
  <c r="J3166" i="2" s="1"/>
  <c r="I3166" i="2" a="1"/>
  <c r="I3166" i="2" s="1"/>
  <c r="I3181" i="2" a="1"/>
  <c r="I3181" i="2" s="1"/>
  <c r="J3181" i="2" a="1"/>
  <c r="J3181" i="2" s="1"/>
  <c r="J3182" i="2" a="1"/>
  <c r="J3182" i="2" s="1"/>
  <c r="I3182" i="2" a="1"/>
  <c r="I3182" i="2" s="1"/>
  <c r="I3316" i="2" a="1"/>
  <c r="I3316" i="2" s="1"/>
  <c r="J3316" i="2" a="1"/>
  <c r="J3316" i="2" s="1"/>
  <c r="I3348" i="2" a="1"/>
  <c r="I3348" i="2" s="1"/>
  <c r="J3348" i="2" a="1"/>
  <c r="J3348" i="2" s="1"/>
  <c r="H2918" i="2"/>
  <c r="H2924" i="2"/>
  <c r="H2932" i="2"/>
  <c r="J3032" i="2" a="1"/>
  <c r="J3032" i="2" s="1"/>
  <c r="I3042" i="2" a="1"/>
  <c r="I3042" i="2" s="1"/>
  <c r="J3061" i="2" a="1"/>
  <c r="J3061" i="2" s="1"/>
  <c r="I3061" i="2" a="1"/>
  <c r="I3061" i="2" s="1"/>
  <c r="J3093" i="2" a="1"/>
  <c r="J3093" i="2" s="1"/>
  <c r="I3093" i="2" a="1"/>
  <c r="I3093" i="2" s="1"/>
  <c r="J3118" i="2" a="1"/>
  <c r="J3118" i="2" s="1"/>
  <c r="I3118" i="2" a="1"/>
  <c r="I3118" i="2" s="1"/>
  <c r="J3121" i="2" a="1"/>
  <c r="J3121" i="2" s="1"/>
  <c r="I3121" i="2" a="1"/>
  <c r="I3121" i="2" s="1"/>
  <c r="I3129" i="2" a="1"/>
  <c r="I3129" i="2" s="1"/>
  <c r="J3129" i="2" a="1"/>
  <c r="J3129" i="2" s="1"/>
  <c r="J3130" i="2" a="1"/>
  <c r="J3130" i="2" s="1"/>
  <c r="I3130" i="2" a="1"/>
  <c r="I3130" i="2" s="1"/>
  <c r="I3145" i="2" a="1"/>
  <c r="I3145" i="2" s="1"/>
  <c r="J3145" i="2" a="1"/>
  <c r="J3145" i="2" s="1"/>
  <c r="J3146" i="2" a="1"/>
  <c r="J3146" i="2" s="1"/>
  <c r="I3146" i="2" a="1"/>
  <c r="I3146" i="2" s="1"/>
  <c r="I3161" i="2" a="1"/>
  <c r="I3161" i="2" s="1"/>
  <c r="J3161" i="2" a="1"/>
  <c r="J3161" i="2" s="1"/>
  <c r="J3162" i="2" a="1"/>
  <c r="J3162" i="2" s="1"/>
  <c r="I3162" i="2" a="1"/>
  <c r="I3162" i="2" s="1"/>
  <c r="I3177" i="2" a="1"/>
  <c r="I3177" i="2" s="1"/>
  <c r="J3177" i="2" a="1"/>
  <c r="J3177" i="2" s="1"/>
  <c r="J3178" i="2" a="1"/>
  <c r="J3178" i="2" s="1"/>
  <c r="I3178" i="2" a="1"/>
  <c r="I3178" i="2" s="1"/>
  <c r="I2927" i="2" a="1"/>
  <c r="I2927" i="2" s="1"/>
  <c r="J2927" i="2" a="1"/>
  <c r="J2927" i="2" s="1"/>
  <c r="J2933" i="2" a="1"/>
  <c r="J2933" i="2" s="1"/>
  <c r="I2933" i="2" a="1"/>
  <c r="I2933" i="2" s="1"/>
  <c r="I2935" i="2" a="1"/>
  <c r="I2935" i="2" s="1"/>
  <c r="J2935" i="2" a="1"/>
  <c r="J2935" i="2" s="1"/>
  <c r="H2937" i="2"/>
  <c r="H2939" i="2"/>
  <c r="H2941" i="2"/>
  <c r="H2943" i="2"/>
  <c r="H2945" i="2"/>
  <c r="H2947" i="2"/>
  <c r="H2949" i="2"/>
  <c r="H2951" i="2"/>
  <c r="H2953" i="2"/>
  <c r="H2955" i="2"/>
  <c r="H2957" i="2"/>
  <c r="H2959" i="2"/>
  <c r="H2961" i="2"/>
  <c r="H2963" i="2"/>
  <c r="H2965" i="2"/>
  <c r="H2967" i="2"/>
  <c r="H2969" i="2"/>
  <c r="H2971" i="2"/>
  <c r="H2973" i="2"/>
  <c r="H2975" i="2"/>
  <c r="H2977" i="2"/>
  <c r="H2979" i="2"/>
  <c r="J2981" i="2" a="1"/>
  <c r="J2981" i="2" s="1"/>
  <c r="I2981" i="2" a="1"/>
  <c r="I2981" i="2" s="1"/>
  <c r="J2985" i="2" a="1"/>
  <c r="J2985" i="2" s="1"/>
  <c r="I2985" i="2" a="1"/>
  <c r="I2985" i="2" s="1"/>
  <c r="J2989" i="2" a="1"/>
  <c r="J2989" i="2" s="1"/>
  <c r="I2989" i="2" a="1"/>
  <c r="I2989" i="2" s="1"/>
  <c r="J2993" i="2" a="1"/>
  <c r="J2993" i="2" s="1"/>
  <c r="I2993" i="2" a="1"/>
  <c r="I2993" i="2" s="1"/>
  <c r="J2997" i="2" a="1"/>
  <c r="J2997" i="2" s="1"/>
  <c r="I2997" i="2" a="1"/>
  <c r="I2997" i="2" s="1"/>
  <c r="J3001" i="2" a="1"/>
  <c r="J3001" i="2" s="1"/>
  <c r="I3001" i="2" a="1"/>
  <c r="I3001" i="2" s="1"/>
  <c r="J3005" i="2" a="1"/>
  <c r="J3005" i="2" s="1"/>
  <c r="I3005" i="2" a="1"/>
  <c r="I3005" i="2" s="1"/>
  <c r="J3009" i="2" a="1"/>
  <c r="J3009" i="2" s="1"/>
  <c r="I3009" i="2" a="1"/>
  <c r="I3009" i="2" s="1"/>
  <c r="J3013" i="2" a="1"/>
  <c r="J3013" i="2" s="1"/>
  <c r="I3013" i="2" a="1"/>
  <c r="I3013" i="2" s="1"/>
  <c r="J3017" i="2" a="1"/>
  <c r="J3017" i="2" s="1"/>
  <c r="I3017" i="2" a="1"/>
  <c r="I3017" i="2" s="1"/>
  <c r="J3021" i="2" a="1"/>
  <c r="J3021" i="2" s="1"/>
  <c r="I3021" i="2" a="1"/>
  <c r="I3021" i="2" s="1"/>
  <c r="J3025" i="2" a="1"/>
  <c r="J3025" i="2" s="1"/>
  <c r="I3025" i="2" a="1"/>
  <c r="I3025" i="2" s="1"/>
  <c r="J3029" i="2" a="1"/>
  <c r="J3029" i="2" s="1"/>
  <c r="I3029" i="2" a="1"/>
  <c r="I3029" i="2" s="1"/>
  <c r="I3055" i="2" a="1"/>
  <c r="I3055" i="2" s="1"/>
  <c r="J3055" i="2" a="1"/>
  <c r="J3055" i="2" s="1"/>
  <c r="I3056" i="2" a="1"/>
  <c r="I3056" i="2" s="1"/>
  <c r="J3056" i="2" a="1"/>
  <c r="J3056" i="2" s="1"/>
  <c r="J3057" i="2" a="1"/>
  <c r="J3057" i="2" s="1"/>
  <c r="I3057" i="2" a="1"/>
  <c r="I3057" i="2" s="1"/>
  <c r="J3065" i="2" a="1"/>
  <c r="J3065" i="2" s="1"/>
  <c r="I3065" i="2" a="1"/>
  <c r="I3065" i="2" s="1"/>
  <c r="J3069" i="2" a="1"/>
  <c r="J3069" i="2" s="1"/>
  <c r="I3069" i="2" a="1"/>
  <c r="I3069" i="2" s="1"/>
  <c r="I3087" i="2" a="1"/>
  <c r="I3087" i="2" s="1"/>
  <c r="J3087" i="2" a="1"/>
  <c r="J3087" i="2" s="1"/>
  <c r="I3088" i="2" a="1"/>
  <c r="I3088" i="2" s="1"/>
  <c r="J3088" i="2" a="1"/>
  <c r="J3088" i="2" s="1"/>
  <c r="J3089" i="2" a="1"/>
  <c r="J3089" i="2" s="1"/>
  <c r="I3089" i="2" a="1"/>
  <c r="I3089" i="2" s="1"/>
  <c r="J3097" i="2" a="1"/>
  <c r="J3097" i="2" s="1"/>
  <c r="I3097" i="2" a="1"/>
  <c r="I3097" i="2" s="1"/>
  <c r="J3101" i="2" a="1"/>
  <c r="J3101" i="2" s="1"/>
  <c r="I3101" i="2" a="1"/>
  <c r="I3101" i="2" s="1"/>
  <c r="I3125" i="2" a="1"/>
  <c r="I3125" i="2" s="1"/>
  <c r="J3125" i="2" a="1"/>
  <c r="J3125" i="2" s="1"/>
  <c r="J3126" i="2" a="1"/>
  <c r="J3126" i="2" s="1"/>
  <c r="I3126" i="2" a="1"/>
  <c r="I3126" i="2" s="1"/>
  <c r="I3141" i="2" a="1"/>
  <c r="I3141" i="2" s="1"/>
  <c r="J3141" i="2" a="1"/>
  <c r="J3141" i="2" s="1"/>
  <c r="J3142" i="2" a="1"/>
  <c r="J3142" i="2" s="1"/>
  <c r="I3142" i="2" a="1"/>
  <c r="I3142" i="2" s="1"/>
  <c r="I3157" i="2" a="1"/>
  <c r="I3157" i="2" s="1"/>
  <c r="J3157" i="2" a="1"/>
  <c r="J3157" i="2" s="1"/>
  <c r="J3158" i="2" a="1"/>
  <c r="J3158" i="2" s="1"/>
  <c r="I3158" i="2" a="1"/>
  <c r="I3158" i="2" s="1"/>
  <c r="I3173" i="2" a="1"/>
  <c r="I3173" i="2" s="1"/>
  <c r="J3173" i="2" a="1"/>
  <c r="J3173" i="2" s="1"/>
  <c r="J3174" i="2" a="1"/>
  <c r="J3174" i="2" s="1"/>
  <c r="I3174" i="2" a="1"/>
  <c r="I3174" i="2" s="1"/>
  <c r="I3262" i="2" a="1"/>
  <c r="I3262" i="2" s="1"/>
  <c r="J3262" i="2" a="1"/>
  <c r="J3262" i="2" s="1"/>
  <c r="H2922" i="2"/>
  <c r="H2926" i="2"/>
  <c r="H2930" i="2"/>
  <c r="H2936" i="2"/>
  <c r="H2940" i="2"/>
  <c r="H2944" i="2"/>
  <c r="H2948" i="2"/>
  <c r="H2952" i="2"/>
  <c r="H2956" i="2"/>
  <c r="H2960" i="2"/>
  <c r="H2964" i="2"/>
  <c r="H2968" i="2"/>
  <c r="H2972" i="2"/>
  <c r="H2976" i="2"/>
  <c r="H2980" i="2"/>
  <c r="H2984" i="2"/>
  <c r="H2988" i="2"/>
  <c r="H2992" i="2"/>
  <c r="H2996" i="2"/>
  <c r="H3000" i="2"/>
  <c r="H3004" i="2"/>
  <c r="H3008" i="2"/>
  <c r="H3012" i="2"/>
  <c r="H3016" i="2"/>
  <c r="H3020" i="2"/>
  <c r="H3024" i="2"/>
  <c r="H3028" i="2"/>
  <c r="H3038" i="2"/>
  <c r="J3041" i="2" a="1"/>
  <c r="J3041" i="2" s="1"/>
  <c r="I3041" i="2" a="1"/>
  <c r="I3041" i="2" s="1"/>
  <c r="H3044" i="2"/>
  <c r="I3051" i="2" a="1"/>
  <c r="I3051" i="2" s="1"/>
  <c r="J3051" i="2" a="1"/>
  <c r="J3051" i="2" s="1"/>
  <c r="H3052" i="2"/>
  <c r="I3067" i="2" a="1"/>
  <c r="I3067" i="2" s="1"/>
  <c r="J3067" i="2" a="1"/>
  <c r="J3067" i="2" s="1"/>
  <c r="H3068" i="2"/>
  <c r="I3083" i="2" a="1"/>
  <c r="I3083" i="2" s="1"/>
  <c r="J3083" i="2" a="1"/>
  <c r="J3083" i="2" s="1"/>
  <c r="H3084" i="2"/>
  <c r="I3099" i="2" a="1"/>
  <c r="I3099" i="2" s="1"/>
  <c r="J3099" i="2" a="1"/>
  <c r="J3099" i="2" s="1"/>
  <c r="H3100" i="2"/>
  <c r="I3115" i="2" a="1"/>
  <c r="I3115" i="2" s="1"/>
  <c r="J3115" i="2" a="1"/>
  <c r="J3115" i="2" s="1"/>
  <c r="I3123" i="2" a="1"/>
  <c r="I3123" i="2" s="1"/>
  <c r="J3123" i="2" a="1"/>
  <c r="J3123" i="2" s="1"/>
  <c r="I3186" i="2" a="1"/>
  <c r="I3186" i="2" s="1"/>
  <c r="I3190" i="2" a="1"/>
  <c r="I3190" i="2" s="1"/>
  <c r="I3194" i="2" a="1"/>
  <c r="I3194" i="2" s="1"/>
  <c r="I3198" i="2" a="1"/>
  <c r="I3198" i="2" s="1"/>
  <c r="I3202" i="2" a="1"/>
  <c r="I3202" i="2" s="1"/>
  <c r="I3206" i="2" a="1"/>
  <c r="I3206" i="2" s="1"/>
  <c r="I3210" i="2" a="1"/>
  <c r="I3210" i="2" s="1"/>
  <c r="I3214" i="2" a="1"/>
  <c r="I3214" i="2" s="1"/>
  <c r="I3218" i="2" a="1"/>
  <c r="I3218" i="2" s="1"/>
  <c r="I3222" i="2" a="1"/>
  <c r="I3222" i="2" s="1"/>
  <c r="I3226" i="2" a="1"/>
  <c r="I3226" i="2" s="1"/>
  <c r="I3230" i="2" a="1"/>
  <c r="I3230" i="2" s="1"/>
  <c r="I3234" i="2" a="1"/>
  <c r="I3234" i="2" s="1"/>
  <c r="I3238" i="2" a="1"/>
  <c r="I3238" i="2" s="1"/>
  <c r="I3242" i="2" a="1"/>
  <c r="I3242" i="2" s="1"/>
  <c r="I3246" i="2" a="1"/>
  <c r="I3246" i="2" s="1"/>
  <c r="I3250" i="2" a="1"/>
  <c r="I3250" i="2" s="1"/>
  <c r="I3253" i="2" a="1"/>
  <c r="I3253" i="2" s="1"/>
  <c r="J3253" i="2" a="1"/>
  <c r="J3253" i="2" s="1"/>
  <c r="I3269" i="2" a="1"/>
  <c r="I3269" i="2" s="1"/>
  <c r="J3269" i="2" a="1"/>
  <c r="J3269" i="2" s="1"/>
  <c r="I3285" i="2" a="1"/>
  <c r="I3285" i="2" s="1"/>
  <c r="J3285" i="2" a="1"/>
  <c r="J3285" i="2" s="1"/>
  <c r="I3352" i="2" a="1"/>
  <c r="I3352" i="2" s="1"/>
  <c r="J3352" i="2" a="1"/>
  <c r="J3352" i="2" s="1"/>
  <c r="J3426" i="2" a="1"/>
  <c r="J3426" i="2" s="1"/>
  <c r="I3426" i="2" a="1"/>
  <c r="I3426" i="2" s="1"/>
  <c r="I3444" i="2" a="1"/>
  <c r="I3444" i="2" s="1"/>
  <c r="J3444" i="2" a="1"/>
  <c r="J3444" i="2" s="1"/>
  <c r="I3480" i="2" a="1"/>
  <c r="I3480" i="2" s="1"/>
  <c r="J3480" i="2" a="1"/>
  <c r="J3480" i="2" s="1"/>
  <c r="J3490" i="2" a="1"/>
  <c r="J3490" i="2" s="1"/>
  <c r="I3490" i="2" a="1"/>
  <c r="I3490" i="2" s="1"/>
  <c r="I3189" i="2" a="1"/>
  <c r="I3189" i="2" s="1"/>
  <c r="J3189" i="2" a="1"/>
  <c r="J3189" i="2" s="1"/>
  <c r="I3193" i="2" a="1"/>
  <c r="I3193" i="2" s="1"/>
  <c r="J3193" i="2" a="1"/>
  <c r="J3193" i="2" s="1"/>
  <c r="I3197" i="2" a="1"/>
  <c r="I3197" i="2" s="1"/>
  <c r="J3197" i="2" a="1"/>
  <c r="J3197" i="2" s="1"/>
  <c r="I3201" i="2" a="1"/>
  <c r="I3201" i="2" s="1"/>
  <c r="J3201" i="2" a="1"/>
  <c r="J3201" i="2" s="1"/>
  <c r="I3205" i="2" a="1"/>
  <c r="I3205" i="2" s="1"/>
  <c r="J3205" i="2" a="1"/>
  <c r="J3205" i="2" s="1"/>
  <c r="I3209" i="2" a="1"/>
  <c r="I3209" i="2" s="1"/>
  <c r="J3209" i="2" a="1"/>
  <c r="J3209" i="2" s="1"/>
  <c r="I3213" i="2" a="1"/>
  <c r="I3213" i="2" s="1"/>
  <c r="J3213" i="2" a="1"/>
  <c r="J3213" i="2" s="1"/>
  <c r="I3217" i="2" a="1"/>
  <c r="I3217" i="2" s="1"/>
  <c r="J3217" i="2" a="1"/>
  <c r="J3217" i="2" s="1"/>
  <c r="I3221" i="2" a="1"/>
  <c r="I3221" i="2" s="1"/>
  <c r="J3221" i="2" a="1"/>
  <c r="J3221" i="2" s="1"/>
  <c r="I3225" i="2" a="1"/>
  <c r="I3225" i="2" s="1"/>
  <c r="J3225" i="2" a="1"/>
  <c r="J3225" i="2" s="1"/>
  <c r="I3229" i="2" a="1"/>
  <c r="I3229" i="2" s="1"/>
  <c r="J3229" i="2" a="1"/>
  <c r="J3229" i="2" s="1"/>
  <c r="I3233" i="2" a="1"/>
  <c r="I3233" i="2" s="1"/>
  <c r="J3233" i="2" a="1"/>
  <c r="J3233" i="2" s="1"/>
  <c r="I3237" i="2" a="1"/>
  <c r="I3237" i="2" s="1"/>
  <c r="J3237" i="2" a="1"/>
  <c r="J3237" i="2" s="1"/>
  <c r="I3241" i="2" a="1"/>
  <c r="I3241" i="2" s="1"/>
  <c r="J3241" i="2" a="1"/>
  <c r="J3241" i="2" s="1"/>
  <c r="I3245" i="2" a="1"/>
  <c r="I3245" i="2" s="1"/>
  <c r="J3245" i="2" a="1"/>
  <c r="J3245" i="2" s="1"/>
  <c r="I3249" i="2" a="1"/>
  <c r="I3249" i="2" s="1"/>
  <c r="J3249" i="2" a="1"/>
  <c r="J3249" i="2" s="1"/>
  <c r="J3254" i="2" a="1"/>
  <c r="J3254" i="2" s="1"/>
  <c r="J3270" i="2" a="1"/>
  <c r="J3270" i="2" s="1"/>
  <c r="J3286" i="2" a="1"/>
  <c r="J3286" i="2" s="1"/>
  <c r="J3360" i="2" a="1"/>
  <c r="J3360" i="2" s="1"/>
  <c r="I3360" i="2" a="1"/>
  <c r="I3360" i="2" s="1"/>
  <c r="H2934" i="2"/>
  <c r="H2938" i="2"/>
  <c r="H2942" i="2"/>
  <c r="H2946" i="2"/>
  <c r="H2950" i="2"/>
  <c r="H2954" i="2"/>
  <c r="H2958" i="2"/>
  <c r="H2962" i="2"/>
  <c r="H2966" i="2"/>
  <c r="H2970" i="2"/>
  <c r="H2974" i="2"/>
  <c r="H2978" i="2"/>
  <c r="H2982" i="2"/>
  <c r="H2986" i="2"/>
  <c r="H2990" i="2"/>
  <c r="H2994" i="2"/>
  <c r="H2998" i="2"/>
  <c r="H3002" i="2"/>
  <c r="H3006" i="2"/>
  <c r="H3010" i="2"/>
  <c r="H3014" i="2"/>
  <c r="H3018" i="2"/>
  <c r="H3022" i="2"/>
  <c r="H3026" i="2"/>
  <c r="H3030" i="2"/>
  <c r="H3033" i="2"/>
  <c r="H3036" i="2"/>
  <c r="J3046" i="2" a="1"/>
  <c r="J3046" i="2" s="1"/>
  <c r="I3046" i="2" a="1"/>
  <c r="I3046" i="2" s="1"/>
  <c r="H3059" i="2"/>
  <c r="H3060" i="2"/>
  <c r="H3075" i="2"/>
  <c r="H3076" i="2"/>
  <c r="H3091" i="2"/>
  <c r="H3092" i="2"/>
  <c r="H3107" i="2"/>
  <c r="H3108" i="2"/>
  <c r="J3117" i="2" a="1"/>
  <c r="J3117" i="2" s="1"/>
  <c r="I3117" i="2" a="1"/>
  <c r="I3117" i="2" s="1"/>
  <c r="I3300" i="2" a="1"/>
  <c r="I3300" i="2" s="1"/>
  <c r="J3300" i="2" a="1"/>
  <c r="J3300" i="2" s="1"/>
  <c r="I3304" i="2" a="1"/>
  <c r="I3304" i="2" s="1"/>
  <c r="J3304" i="2" a="1"/>
  <c r="J3304" i="2" s="1"/>
  <c r="I3308" i="2" a="1"/>
  <c r="I3308" i="2" s="1"/>
  <c r="J3308" i="2" a="1"/>
  <c r="J3308" i="2" s="1"/>
  <c r="I3312" i="2" a="1"/>
  <c r="I3312" i="2" s="1"/>
  <c r="J3312" i="2" a="1"/>
  <c r="J3312" i="2" s="1"/>
  <c r="I3315" i="2" a="1"/>
  <c r="I3315" i="2" s="1"/>
  <c r="J3315" i="2" a="1"/>
  <c r="J3315" i="2" s="1"/>
  <c r="J3317" i="2" a="1"/>
  <c r="J3317" i="2" s="1"/>
  <c r="I3317" i="2" a="1"/>
  <c r="I3317" i="2" s="1"/>
  <c r="H2983" i="2"/>
  <c r="H2987" i="2"/>
  <c r="H2991" i="2"/>
  <c r="H2995" i="2"/>
  <c r="H2999" i="2"/>
  <c r="H3003" i="2"/>
  <c r="H3007" i="2"/>
  <c r="H3011" i="2"/>
  <c r="H3015" i="2"/>
  <c r="H3019" i="2"/>
  <c r="H3023" i="2"/>
  <c r="H3027" i="2"/>
  <c r="I3031" i="2" a="1"/>
  <c r="I3031" i="2" s="1"/>
  <c r="J3031" i="2" a="1"/>
  <c r="J3031" i="2" s="1"/>
  <c r="I3034" i="2" a="1"/>
  <c r="I3034" i="2" s="1"/>
  <c r="H3037" i="2"/>
  <c r="J3040" i="2" a="1"/>
  <c r="J3040" i="2" s="1"/>
  <c r="H3047" i="2"/>
  <c r="I3048" i="2" a="1"/>
  <c r="I3048" i="2" s="1"/>
  <c r="J3048" i="2" a="1"/>
  <c r="J3048" i="2" s="1"/>
  <c r="H3063" i="2"/>
  <c r="I3064" i="2" a="1"/>
  <c r="I3064" i="2" s="1"/>
  <c r="J3064" i="2" a="1"/>
  <c r="J3064" i="2" s="1"/>
  <c r="H3079" i="2"/>
  <c r="I3080" i="2" a="1"/>
  <c r="I3080" i="2" s="1"/>
  <c r="J3080" i="2" a="1"/>
  <c r="J3080" i="2" s="1"/>
  <c r="H3095" i="2"/>
  <c r="I3096" i="2" a="1"/>
  <c r="I3096" i="2" s="1"/>
  <c r="J3096" i="2" a="1"/>
  <c r="J3096" i="2" s="1"/>
  <c r="H3111" i="2"/>
  <c r="I3112" i="2" a="1"/>
  <c r="I3112" i="2" s="1"/>
  <c r="J3112" i="2" a="1"/>
  <c r="J3112" i="2" s="1"/>
  <c r="J3266" i="2" a="1"/>
  <c r="J3266" i="2" s="1"/>
  <c r="H3282" i="2"/>
  <c r="I3320" i="2" a="1"/>
  <c r="I3320" i="2" s="1"/>
  <c r="J3320" i="2" a="1"/>
  <c r="J3320" i="2" s="1"/>
  <c r="I3332" i="2" a="1"/>
  <c r="I3332" i="2" s="1"/>
  <c r="J3332" i="2" a="1"/>
  <c r="J3332" i="2" s="1"/>
  <c r="I3336" i="2" a="1"/>
  <c r="I3336" i="2" s="1"/>
  <c r="J3336" i="2" a="1"/>
  <c r="J3336" i="2" s="1"/>
  <c r="I3340" i="2" a="1"/>
  <c r="I3340" i="2" s="1"/>
  <c r="J3340" i="2" a="1"/>
  <c r="J3340" i="2" s="1"/>
  <c r="I3344" i="2" a="1"/>
  <c r="I3344" i="2" s="1"/>
  <c r="J3344" i="2" a="1"/>
  <c r="J3344" i="2" s="1"/>
  <c r="I3347" i="2" a="1"/>
  <c r="I3347" i="2" s="1"/>
  <c r="J3347" i="2" a="1"/>
  <c r="J3347" i="2" s="1"/>
  <c r="J3349" i="2" a="1"/>
  <c r="J3349" i="2" s="1"/>
  <c r="I3349" i="2" a="1"/>
  <c r="I3349" i="2" s="1"/>
  <c r="I3255" i="2" a="1"/>
  <c r="I3255" i="2" s="1"/>
  <c r="I3258" i="2" a="1"/>
  <c r="I3258" i="2" s="1"/>
  <c r="J3258" i="2" a="1"/>
  <c r="J3258" i="2" s="1"/>
  <c r="I3271" i="2" a="1"/>
  <c r="I3271" i="2" s="1"/>
  <c r="I3274" i="2" a="1"/>
  <c r="I3274" i="2" s="1"/>
  <c r="J3274" i="2" a="1"/>
  <c r="J3274" i="2" s="1"/>
  <c r="I3319" i="2" a="1"/>
  <c r="I3319" i="2" s="1"/>
  <c r="J3319" i="2" a="1"/>
  <c r="J3319" i="2" s="1"/>
  <c r="J3321" i="2" a="1"/>
  <c r="J3321" i="2" s="1"/>
  <c r="I3321" i="2" a="1"/>
  <c r="I3321" i="2" s="1"/>
  <c r="I3351" i="2" a="1"/>
  <c r="I3351" i="2" s="1"/>
  <c r="J3351" i="2" a="1"/>
  <c r="J3351" i="2" s="1"/>
  <c r="J3353" i="2" a="1"/>
  <c r="J3353" i="2" s="1"/>
  <c r="I3353" i="2" a="1"/>
  <c r="I3353" i="2" s="1"/>
  <c r="J3394" i="2" a="1"/>
  <c r="J3394" i="2" s="1"/>
  <c r="I3394" i="2" a="1"/>
  <c r="I3394" i="2" s="1"/>
  <c r="I3114" i="2" a="1"/>
  <c r="I3114" i="2" s="1"/>
  <c r="H3116" i="2"/>
  <c r="I3122" i="2" a="1"/>
  <c r="I3122" i="2" s="1"/>
  <c r="H3124" i="2"/>
  <c r="H3128" i="2"/>
  <c r="H3132" i="2"/>
  <c r="H3136" i="2"/>
  <c r="H3140" i="2"/>
  <c r="H3144" i="2"/>
  <c r="H3148" i="2"/>
  <c r="H3152" i="2"/>
  <c r="H3156" i="2"/>
  <c r="H3160" i="2"/>
  <c r="H3164" i="2"/>
  <c r="H3168" i="2"/>
  <c r="H3172" i="2"/>
  <c r="H3176" i="2"/>
  <c r="H3180" i="2"/>
  <c r="H3184" i="2"/>
  <c r="H3188" i="2"/>
  <c r="H3192" i="2"/>
  <c r="H3196" i="2"/>
  <c r="H3200" i="2"/>
  <c r="H3204" i="2"/>
  <c r="H3208" i="2"/>
  <c r="H3212" i="2"/>
  <c r="H3216" i="2"/>
  <c r="H3220" i="2"/>
  <c r="H3224" i="2"/>
  <c r="H3228" i="2"/>
  <c r="H3232" i="2"/>
  <c r="H3236" i="2"/>
  <c r="H3240" i="2"/>
  <c r="H3244" i="2"/>
  <c r="H3248" i="2"/>
  <c r="H3265" i="2"/>
  <c r="H3281" i="2"/>
  <c r="H3292" i="2"/>
  <c r="I3296" i="2" a="1"/>
  <c r="I3296" i="2" s="1"/>
  <c r="J3296" i="2" a="1"/>
  <c r="J3296" i="2" s="1"/>
  <c r="I3299" i="2" a="1"/>
  <c r="I3299" i="2" s="1"/>
  <c r="J3299" i="2" a="1"/>
  <c r="J3299" i="2" s="1"/>
  <c r="J3301" i="2" a="1"/>
  <c r="J3301" i="2" s="1"/>
  <c r="I3301" i="2" a="1"/>
  <c r="I3301" i="2" s="1"/>
  <c r="H3324" i="2"/>
  <c r="I3328" i="2" a="1"/>
  <c r="I3328" i="2" s="1"/>
  <c r="J3328" i="2" a="1"/>
  <c r="J3328" i="2" s="1"/>
  <c r="I3331" i="2" a="1"/>
  <c r="I3331" i="2" s="1"/>
  <c r="J3331" i="2" a="1"/>
  <c r="J3331" i="2" s="1"/>
  <c r="J3333" i="2" a="1"/>
  <c r="J3333" i="2" s="1"/>
  <c r="I3333" i="2" a="1"/>
  <c r="I3333" i="2" s="1"/>
  <c r="J3356" i="2" a="1"/>
  <c r="J3356" i="2" s="1"/>
  <c r="I3356" i="2" a="1"/>
  <c r="I3356" i="2" s="1"/>
  <c r="H3050" i="2"/>
  <c r="H3054" i="2"/>
  <c r="H3058" i="2"/>
  <c r="H3062" i="2"/>
  <c r="H3066" i="2"/>
  <c r="H3070" i="2"/>
  <c r="H3074" i="2"/>
  <c r="H3078" i="2"/>
  <c r="H3082" i="2"/>
  <c r="H3086" i="2"/>
  <c r="H3090" i="2"/>
  <c r="H3094" i="2"/>
  <c r="H3098" i="2"/>
  <c r="H3102" i="2"/>
  <c r="H3106" i="2"/>
  <c r="H3110" i="2"/>
  <c r="I3257" i="2" a="1"/>
  <c r="I3257" i="2" s="1"/>
  <c r="J3257" i="2" a="1"/>
  <c r="J3257" i="2" s="1"/>
  <c r="I3273" i="2" a="1"/>
  <c r="I3273" i="2" s="1"/>
  <c r="J3273" i="2" a="1"/>
  <c r="J3273" i="2" s="1"/>
  <c r="I3303" i="2" a="1"/>
  <c r="I3303" i="2" s="1"/>
  <c r="J3303" i="2" a="1"/>
  <c r="J3303" i="2" s="1"/>
  <c r="J3305" i="2" a="1"/>
  <c r="J3305" i="2" s="1"/>
  <c r="I3305" i="2" a="1"/>
  <c r="I3305" i="2" s="1"/>
  <c r="I3335" i="2" a="1"/>
  <c r="I3335" i="2" s="1"/>
  <c r="J3335" i="2" a="1"/>
  <c r="J3335" i="2" s="1"/>
  <c r="J3337" i="2" a="1"/>
  <c r="J3337" i="2" s="1"/>
  <c r="I3337" i="2" a="1"/>
  <c r="I3337" i="2" s="1"/>
  <c r="J3362" i="2" a="1"/>
  <c r="J3362" i="2" s="1"/>
  <c r="I3362" i="2" a="1"/>
  <c r="I3362" i="2" s="1"/>
  <c r="J3366" i="2" a="1"/>
  <c r="J3366" i="2" s="1"/>
  <c r="I3366" i="2" a="1"/>
  <c r="I3366" i="2" s="1"/>
  <c r="H3267" i="2"/>
  <c r="H3283" i="2"/>
  <c r="H3289" i="2"/>
  <c r="H3290" i="2"/>
  <c r="H3291" i="2"/>
  <c r="J3293" i="2" a="1"/>
  <c r="J3293" i="2" s="1"/>
  <c r="I3293" i="2" a="1"/>
  <c r="I3293" i="2" s="1"/>
  <c r="H3307" i="2"/>
  <c r="J3309" i="2" a="1"/>
  <c r="J3309" i="2" s="1"/>
  <c r="I3309" i="2" a="1"/>
  <c r="I3309" i="2" s="1"/>
  <c r="H3323" i="2"/>
  <c r="J3325" i="2" a="1"/>
  <c r="J3325" i="2" s="1"/>
  <c r="I3325" i="2" a="1"/>
  <c r="I3325" i="2" s="1"/>
  <c r="H3339" i="2"/>
  <c r="J3341" i="2" a="1"/>
  <c r="J3341" i="2" s="1"/>
  <c r="I3341" i="2" a="1"/>
  <c r="I3341" i="2" s="1"/>
  <c r="I3355" i="2" a="1"/>
  <c r="I3355" i="2" s="1"/>
  <c r="J3355" i="2" a="1"/>
  <c r="J3355" i="2" s="1"/>
  <c r="J3361" i="2" a="1"/>
  <c r="J3361" i="2" s="1"/>
  <c r="I3361" i="2" a="1"/>
  <c r="I3361" i="2" s="1"/>
  <c r="J3374" i="2" a="1"/>
  <c r="J3374" i="2" s="1"/>
  <c r="I3374" i="2" a="1"/>
  <c r="I3374" i="2" s="1"/>
  <c r="J3423" i="2" a="1"/>
  <c r="J3423" i="2" s="1"/>
  <c r="I3423" i="2" a="1"/>
  <c r="I3423" i="2" s="1"/>
  <c r="H3127" i="2"/>
  <c r="H3131" i="2"/>
  <c r="H3135" i="2"/>
  <c r="H3139" i="2"/>
  <c r="H3143" i="2"/>
  <c r="H3147" i="2"/>
  <c r="H3151" i="2"/>
  <c r="H3155" i="2"/>
  <c r="H3159" i="2"/>
  <c r="H3163" i="2"/>
  <c r="H3167" i="2"/>
  <c r="H3171" i="2"/>
  <c r="H3175" i="2"/>
  <c r="H3179" i="2"/>
  <c r="H3183" i="2"/>
  <c r="H3187" i="2"/>
  <c r="H3191" i="2"/>
  <c r="H3195" i="2"/>
  <c r="H3199" i="2"/>
  <c r="H3203" i="2"/>
  <c r="H3207" i="2"/>
  <c r="H3211" i="2"/>
  <c r="H3215" i="2"/>
  <c r="H3219" i="2"/>
  <c r="H3223" i="2"/>
  <c r="H3227" i="2"/>
  <c r="H3231" i="2"/>
  <c r="H3235" i="2"/>
  <c r="H3239" i="2"/>
  <c r="H3243" i="2"/>
  <c r="H3247" i="2"/>
  <c r="H3251" i="2"/>
  <c r="I3261" i="2" a="1"/>
  <c r="I3261" i="2" s="1"/>
  <c r="J3261" i="2" a="1"/>
  <c r="J3261" i="2" s="1"/>
  <c r="H3263" i="2"/>
  <c r="I3277" i="2" a="1"/>
  <c r="I3277" i="2" s="1"/>
  <c r="J3277" i="2" a="1"/>
  <c r="J3277" i="2" s="1"/>
  <c r="H3279" i="2"/>
  <c r="J3288" i="2" a="1"/>
  <c r="J3288" i="2" s="1"/>
  <c r="I3288" i="2" a="1"/>
  <c r="I3288" i="2" s="1"/>
  <c r="H3295" i="2"/>
  <c r="J3297" i="2" a="1"/>
  <c r="J3297" i="2" s="1"/>
  <c r="I3297" i="2" a="1"/>
  <c r="I3297" i="2" s="1"/>
  <c r="H3311" i="2"/>
  <c r="J3313" i="2" a="1"/>
  <c r="J3313" i="2" s="1"/>
  <c r="I3313" i="2" a="1"/>
  <c r="I3313" i="2" s="1"/>
  <c r="H3327" i="2"/>
  <c r="J3329" i="2" a="1"/>
  <c r="J3329" i="2" s="1"/>
  <c r="I3329" i="2" a="1"/>
  <c r="I3329" i="2" s="1"/>
  <c r="H3343" i="2"/>
  <c r="J3345" i="2" a="1"/>
  <c r="J3345" i="2" s="1"/>
  <c r="I3345" i="2" a="1"/>
  <c r="I3345" i="2" s="1"/>
  <c r="H3256" i="2"/>
  <c r="H3260" i="2"/>
  <c r="H3264" i="2"/>
  <c r="H3268" i="2"/>
  <c r="H3272" i="2"/>
  <c r="H3276" i="2"/>
  <c r="H3280" i="2"/>
  <c r="H3284" i="2"/>
  <c r="H3287" i="2"/>
  <c r="J3378" i="2" a="1"/>
  <c r="J3378" i="2" s="1"/>
  <c r="I3378" i="2" a="1"/>
  <c r="I3378" i="2" s="1"/>
  <c r="I3384" i="2" a="1"/>
  <c r="I3384" i="2" s="1"/>
  <c r="J3384" i="2" a="1"/>
  <c r="J3384" i="2" s="1"/>
  <c r="J3390" i="2" a="1"/>
  <c r="J3390" i="2" s="1"/>
  <c r="I3390" i="2" a="1"/>
  <c r="I3390" i="2" s="1"/>
  <c r="I3400" i="2" a="1"/>
  <c r="I3400" i="2" s="1"/>
  <c r="J3400" i="2" a="1"/>
  <c r="J3400" i="2" s="1"/>
  <c r="J3406" i="2" a="1"/>
  <c r="J3406" i="2" s="1"/>
  <c r="I3406" i="2" a="1"/>
  <c r="I3406" i="2" s="1"/>
  <c r="J3414" i="2" a="1"/>
  <c r="J3414" i="2" s="1"/>
  <c r="I3414" i="2" a="1"/>
  <c r="I3414" i="2" s="1"/>
  <c r="J3419" i="2" a="1"/>
  <c r="J3419" i="2" s="1"/>
  <c r="I3419" i="2" a="1"/>
  <c r="I3419" i="2" s="1"/>
  <c r="J3433" i="2" a="1"/>
  <c r="J3433" i="2" s="1"/>
  <c r="I3433" i="2" a="1"/>
  <c r="I3433" i="2" s="1"/>
  <c r="H3354" i="2"/>
  <c r="J3370" i="2" a="1"/>
  <c r="J3370" i="2" s="1"/>
  <c r="I3370" i="2" a="1"/>
  <c r="I3370" i="2" s="1"/>
  <c r="I3375" i="2" a="1"/>
  <c r="I3375" i="2" s="1"/>
  <c r="I3380" i="2" a="1"/>
  <c r="I3380" i="2" s="1"/>
  <c r="J3380" i="2" a="1"/>
  <c r="J3380" i="2" s="1"/>
  <c r="I3396" i="2" a="1"/>
  <c r="I3396" i="2" s="1"/>
  <c r="J3396" i="2" a="1"/>
  <c r="J3396" i="2" s="1"/>
  <c r="J3410" i="2" a="1"/>
  <c r="J3410" i="2" s="1"/>
  <c r="I3410" i="2" a="1"/>
  <c r="I3410" i="2" s="1"/>
  <c r="I3372" i="2" a="1"/>
  <c r="I3372" i="2" s="1"/>
  <c r="J3372" i="2" a="1"/>
  <c r="J3372" i="2" s="1"/>
  <c r="J3398" i="2" a="1"/>
  <c r="J3398" i="2" s="1"/>
  <c r="I3398" i="2" a="1"/>
  <c r="I3398" i="2" s="1"/>
  <c r="J3403" i="2" a="1"/>
  <c r="J3403" i="2" s="1"/>
  <c r="I3403" i="2" a="1"/>
  <c r="I3403" i="2" s="1"/>
  <c r="I3428" i="2" a="1"/>
  <c r="I3428" i="2" s="1"/>
  <c r="J3428" i="2" a="1"/>
  <c r="J3428" i="2" s="1"/>
  <c r="H3294" i="2"/>
  <c r="H3298" i="2"/>
  <c r="H3302" i="2"/>
  <c r="H3306" i="2"/>
  <c r="H3310" i="2"/>
  <c r="H3314" i="2"/>
  <c r="H3318" i="2"/>
  <c r="H3322" i="2"/>
  <c r="H3326" i="2"/>
  <c r="H3330" i="2"/>
  <c r="H3334" i="2"/>
  <c r="H3338" i="2"/>
  <c r="H3342" i="2"/>
  <c r="H3346" i="2"/>
  <c r="H3350" i="2"/>
  <c r="H3358" i="2"/>
  <c r="I3359" i="2" a="1"/>
  <c r="I3359" i="2" s="1"/>
  <c r="J3359" i="2" a="1"/>
  <c r="J3359" i="2" s="1"/>
  <c r="J3363" i="2" a="1"/>
  <c r="J3363" i="2" s="1"/>
  <c r="I3363" i="2" a="1"/>
  <c r="I3363" i="2" s="1"/>
  <c r="H3368" i="2"/>
  <c r="J3382" i="2" a="1"/>
  <c r="J3382" i="2" s="1"/>
  <c r="I3382" i="2" a="1"/>
  <c r="I3382" i="2" s="1"/>
  <c r="J3387" i="2" a="1"/>
  <c r="J3387" i="2" s="1"/>
  <c r="I3387" i="2" a="1"/>
  <c r="I3387" i="2" s="1"/>
  <c r="I3412" i="2" a="1"/>
  <c r="I3412" i="2" s="1"/>
  <c r="J3412" i="2" a="1"/>
  <c r="J3412" i="2" s="1"/>
  <c r="H3416" i="2"/>
  <c r="J3422" i="2" a="1"/>
  <c r="J3422" i="2" s="1"/>
  <c r="I3422" i="2" a="1"/>
  <c r="I3422" i="2" s="1"/>
  <c r="I3436" i="2" a="1"/>
  <c r="I3436" i="2" s="1"/>
  <c r="J3436" i="2" a="1"/>
  <c r="J3436" i="2" s="1"/>
  <c r="J3437" i="2" a="1"/>
  <c r="J3437" i="2" s="1"/>
  <c r="I3437" i="2" a="1"/>
  <c r="I3437" i="2" s="1"/>
  <c r="I3440" i="2" a="1"/>
  <c r="I3440" i="2" s="1"/>
  <c r="J3440" i="2" a="1"/>
  <c r="J3440" i="2" s="1"/>
  <c r="J3449" i="2" a="1"/>
  <c r="J3449" i="2" s="1"/>
  <c r="I3449" i="2" a="1"/>
  <c r="I3449" i="2" s="1"/>
  <c r="H3376" i="2"/>
  <c r="J3386" i="2" a="1"/>
  <c r="J3386" i="2" s="1"/>
  <c r="I3386" i="2" a="1"/>
  <c r="I3386" i="2" s="1"/>
  <c r="H3392" i="2"/>
  <c r="J3402" i="2" a="1"/>
  <c r="J3402" i="2" s="1"/>
  <c r="I3402" i="2" a="1"/>
  <c r="I3402" i="2" s="1"/>
  <c r="H3408" i="2"/>
  <c r="J3418" i="2" a="1"/>
  <c r="J3418" i="2" s="1"/>
  <c r="I3418" i="2" a="1"/>
  <c r="I3418" i="2" s="1"/>
  <c r="H3424" i="2"/>
  <c r="I3430" i="2" a="1"/>
  <c r="I3430" i="2" s="1"/>
  <c r="I3446" i="2" a="1"/>
  <c r="I3446" i="2" s="1"/>
  <c r="I3457" i="2" a="1"/>
  <c r="I3457" i="2" s="1"/>
  <c r="I3468" i="2" a="1"/>
  <c r="I3468" i="2" s="1"/>
  <c r="J3468" i="2" a="1"/>
  <c r="J3468" i="2" s="1"/>
  <c r="H3357" i="2"/>
  <c r="H3364" i="2"/>
  <c r="I3367" i="2" a="1"/>
  <c r="I3367" i="2" s="1"/>
  <c r="I3383" i="2" a="1"/>
  <c r="I3383" i="2" s="1"/>
  <c r="H3388" i="2"/>
  <c r="I3399" i="2" a="1"/>
  <c r="I3399" i="2" s="1"/>
  <c r="H3404" i="2"/>
  <c r="I3415" i="2" a="1"/>
  <c r="I3415" i="2" s="1"/>
  <c r="H3420" i="2"/>
  <c r="J3429" i="2" a="1"/>
  <c r="J3429" i="2" s="1"/>
  <c r="I3429" i="2" a="1"/>
  <c r="I3429" i="2" s="1"/>
  <c r="I3439" i="2" a="1"/>
  <c r="I3439" i="2" s="1"/>
  <c r="J3439" i="2" a="1"/>
  <c r="J3439" i="2" s="1"/>
  <c r="J3441" i="2" a="1"/>
  <c r="J3441" i="2" s="1"/>
  <c r="I3441" i="2" a="1"/>
  <c r="I3441" i="2" s="1"/>
  <c r="I3443" i="2" a="1"/>
  <c r="I3443" i="2" s="1"/>
  <c r="J3443" i="2" a="1"/>
  <c r="J3443" i="2" s="1"/>
  <c r="J3452" i="2" a="1"/>
  <c r="J3452" i="2" s="1"/>
  <c r="I3452" i="2" a="1"/>
  <c r="I3452" i="2" s="1"/>
  <c r="J3454" i="2" a="1"/>
  <c r="J3454" i="2" s="1"/>
  <c r="I3454" i="2" a="1"/>
  <c r="I3454" i="2" s="1"/>
  <c r="H3365" i="2"/>
  <c r="H3369" i="2"/>
  <c r="H3373" i="2"/>
  <c r="H3377" i="2"/>
  <c r="H3381" i="2"/>
  <c r="H3385" i="2"/>
  <c r="H3389" i="2"/>
  <c r="H3393" i="2"/>
  <c r="H3397" i="2"/>
  <c r="H3401" i="2"/>
  <c r="H3405" i="2"/>
  <c r="H3409" i="2"/>
  <c r="H3413" i="2"/>
  <c r="H3417" i="2"/>
  <c r="H3421" i="2"/>
  <c r="H3425" i="2"/>
  <c r="J3432" i="2" a="1"/>
  <c r="J3432" i="2" s="1"/>
  <c r="H3435" i="2"/>
  <c r="J3445" i="2" a="1"/>
  <c r="J3445" i="2" s="1"/>
  <c r="I3445" i="2" a="1"/>
  <c r="I3445" i="2" s="1"/>
  <c r="I3473" i="2" a="1"/>
  <c r="I3473" i="2" s="1"/>
  <c r="H3448" i="2"/>
  <c r="H3451" i="2"/>
  <c r="J3470" i="2" a="1"/>
  <c r="J3470" i="2" s="1"/>
  <c r="I3470" i="2" a="1"/>
  <c r="I3470" i="2" s="1"/>
  <c r="H3442" i="2"/>
  <c r="I3456" i="2" a="1"/>
  <c r="I3456" i="2" s="1"/>
  <c r="J3456" i="2" a="1"/>
  <c r="J3456" i="2" s="1"/>
  <c r="J3458" i="2" a="1"/>
  <c r="J3458" i="2" s="1"/>
  <c r="I3458" i="2" a="1"/>
  <c r="I3458" i="2" s="1"/>
  <c r="I3461" i="2" a="1"/>
  <c r="I3461" i="2" s="1"/>
  <c r="I3472" i="2" a="1"/>
  <c r="I3472" i="2" s="1"/>
  <c r="J3472" i="2" a="1"/>
  <c r="J3472" i="2" s="1"/>
  <c r="J3474" i="2" a="1"/>
  <c r="J3474" i="2" s="1"/>
  <c r="I3474" i="2" a="1"/>
  <c r="I3474" i="2" s="1"/>
  <c r="I3477" i="2" a="1"/>
  <c r="I3477" i="2" s="1"/>
  <c r="J3486" i="2" a="1"/>
  <c r="J3486" i="2" s="1"/>
  <c r="I3486" i="2" a="1"/>
  <c r="I3486" i="2" s="1"/>
  <c r="H3438" i="2"/>
  <c r="H3460" i="2"/>
  <c r="J3462" i="2" a="1"/>
  <c r="J3462" i="2" s="1"/>
  <c r="I3462" i="2" a="1"/>
  <c r="I3462" i="2" s="1"/>
  <c r="I3465" i="2" a="1"/>
  <c r="I3465" i="2" s="1"/>
  <c r="H3476" i="2"/>
  <c r="J3478" i="2" a="1"/>
  <c r="J3478" i="2" s="1"/>
  <c r="I3478" i="2" a="1"/>
  <c r="I3478" i="2" s="1"/>
  <c r="J3482" i="2" a="1"/>
  <c r="J3482" i="2" s="1"/>
  <c r="I3482" i="2" a="1"/>
  <c r="I3482" i="2" s="1"/>
  <c r="I3492" i="2" a="1"/>
  <c r="I3492" i="2" s="1"/>
  <c r="J3492" i="2" a="1"/>
  <c r="J3492" i="2" s="1"/>
  <c r="H3434" i="2"/>
  <c r="H3450" i="2"/>
  <c r="I3453" i="2" a="1"/>
  <c r="I3453" i="2" s="1"/>
  <c r="H3464" i="2"/>
  <c r="J3466" i="2" a="1"/>
  <c r="J3466" i="2" s="1"/>
  <c r="I3466" i="2" a="1"/>
  <c r="I3466" i="2" s="1"/>
  <c r="I3469" i="2" a="1"/>
  <c r="I3469" i="2" s="1"/>
  <c r="H3484" i="2"/>
  <c r="I3488" i="2" a="1"/>
  <c r="I3488" i="2" s="1"/>
  <c r="J3488" i="2" a="1"/>
  <c r="J3488" i="2" s="1"/>
  <c r="H3455" i="2"/>
  <c r="H3459" i="2"/>
  <c r="H3463" i="2"/>
  <c r="H3467" i="2"/>
  <c r="H3471" i="2"/>
  <c r="H3475" i="2"/>
  <c r="H3479" i="2"/>
  <c r="H3483" i="2"/>
  <c r="H3487" i="2"/>
  <c r="H3491" i="2"/>
  <c r="J3494" i="2" a="1"/>
  <c r="J3494" i="2" s="1"/>
  <c r="I3494" i="2" a="1"/>
  <c r="I3494" i="2" s="1"/>
  <c r="I3481" i="2" a="1"/>
  <c r="I3481" i="2" s="1"/>
  <c r="H3485" i="2"/>
  <c r="H3489" i="2"/>
  <c r="H3493" i="2"/>
  <c r="J3485" i="2" l="1" a="1"/>
  <c r="J3485" i="2" s="1"/>
  <c r="I3485" i="2" a="1"/>
  <c r="I3485" i="2" s="1"/>
  <c r="I3491" i="2" a="1"/>
  <c r="I3491" i="2" s="1"/>
  <c r="J3491" i="2" a="1"/>
  <c r="J3491" i="2" s="1"/>
  <c r="I3475" i="2" a="1"/>
  <c r="I3475" i="2" s="1"/>
  <c r="J3475" i="2" a="1"/>
  <c r="J3475" i="2" s="1"/>
  <c r="I3459" i="2" a="1"/>
  <c r="I3459" i="2" s="1"/>
  <c r="J3459" i="2" a="1"/>
  <c r="J3459" i="2" s="1"/>
  <c r="I3484" i="2" a="1"/>
  <c r="I3484" i="2" s="1"/>
  <c r="J3484" i="2" a="1"/>
  <c r="J3484" i="2" s="1"/>
  <c r="I3464" i="2" a="1"/>
  <c r="I3464" i="2" s="1"/>
  <c r="J3464" i="2" a="1"/>
  <c r="J3464" i="2" s="1"/>
  <c r="J3442" i="2" a="1"/>
  <c r="J3442" i="2" s="1"/>
  <c r="I3442" i="2" a="1"/>
  <c r="I3442" i="2" s="1"/>
  <c r="I3448" i="2" a="1"/>
  <c r="I3448" i="2" s="1"/>
  <c r="J3448" i="2" a="1"/>
  <c r="J3448" i="2" s="1"/>
  <c r="I3435" i="2" a="1"/>
  <c r="I3435" i="2" s="1"/>
  <c r="J3435" i="2" a="1"/>
  <c r="J3435" i="2" s="1"/>
  <c r="I3417" i="2" a="1"/>
  <c r="I3417" i="2" s="1"/>
  <c r="J3417" i="2" a="1"/>
  <c r="J3417" i="2" s="1"/>
  <c r="I3401" i="2" a="1"/>
  <c r="I3401" i="2" s="1"/>
  <c r="J3401" i="2" a="1"/>
  <c r="J3401" i="2" s="1"/>
  <c r="I3385" i="2" a="1"/>
  <c r="I3385" i="2" s="1"/>
  <c r="J3385" i="2" a="1"/>
  <c r="J3385" i="2" s="1"/>
  <c r="I3369" i="2" a="1"/>
  <c r="I3369" i="2" s="1"/>
  <c r="J3369" i="2" a="1"/>
  <c r="J3369" i="2" s="1"/>
  <c r="I3404" i="2" a="1"/>
  <c r="I3404" i="2" s="1"/>
  <c r="J3404" i="2" a="1"/>
  <c r="J3404" i="2" s="1"/>
  <c r="I3424" i="2" a="1"/>
  <c r="I3424" i="2" s="1"/>
  <c r="J3424" i="2" a="1"/>
  <c r="J3424" i="2" s="1"/>
  <c r="I3416" i="2" a="1"/>
  <c r="I3416" i="2" s="1"/>
  <c r="J3416" i="2" a="1"/>
  <c r="J3416" i="2" s="1"/>
  <c r="I3358" i="2" a="1"/>
  <c r="I3358" i="2" s="1"/>
  <c r="J3358" i="2" a="1"/>
  <c r="J3358" i="2" s="1"/>
  <c r="J3338" i="2" a="1"/>
  <c r="J3338" i="2" s="1"/>
  <c r="I3338" i="2" a="1"/>
  <c r="I3338" i="2" s="1"/>
  <c r="J3322" i="2" a="1"/>
  <c r="J3322" i="2" s="1"/>
  <c r="I3322" i="2" a="1"/>
  <c r="I3322" i="2" s="1"/>
  <c r="J3306" i="2" a="1"/>
  <c r="J3306" i="2" s="1"/>
  <c r="I3306" i="2" a="1"/>
  <c r="I3306" i="2" s="1"/>
  <c r="J3280" i="2" a="1"/>
  <c r="J3280" i="2" s="1"/>
  <c r="I3280" i="2" a="1"/>
  <c r="I3280" i="2" s="1"/>
  <c r="J3264" i="2" a="1"/>
  <c r="J3264" i="2" s="1"/>
  <c r="I3264" i="2" a="1"/>
  <c r="I3264" i="2" s="1"/>
  <c r="I3327" i="2" a="1"/>
  <c r="I3327" i="2" s="1"/>
  <c r="J3327" i="2" a="1"/>
  <c r="J3327" i="2" s="1"/>
  <c r="J3263" i="2" a="1"/>
  <c r="J3263" i="2" s="1"/>
  <c r="I3263" i="2" a="1"/>
  <c r="I3263" i="2" s="1"/>
  <c r="J3247" i="2" a="1"/>
  <c r="J3247" i="2" s="1"/>
  <c r="I3247" i="2" a="1"/>
  <c r="I3247" i="2" s="1"/>
  <c r="J3231" i="2" a="1"/>
  <c r="J3231" i="2" s="1"/>
  <c r="I3231" i="2" a="1"/>
  <c r="I3231" i="2" s="1"/>
  <c r="J3215" i="2" a="1"/>
  <c r="J3215" i="2" s="1"/>
  <c r="I3215" i="2" a="1"/>
  <c r="I3215" i="2" s="1"/>
  <c r="J3199" i="2" a="1"/>
  <c r="J3199" i="2" s="1"/>
  <c r="I3199" i="2" a="1"/>
  <c r="I3199" i="2" s="1"/>
  <c r="J3183" i="2" a="1"/>
  <c r="J3183" i="2" s="1"/>
  <c r="I3183" i="2" a="1"/>
  <c r="I3183" i="2" s="1"/>
  <c r="J3167" i="2" a="1"/>
  <c r="J3167" i="2" s="1"/>
  <c r="I3167" i="2" a="1"/>
  <c r="I3167" i="2" s="1"/>
  <c r="J3151" i="2" a="1"/>
  <c r="J3151" i="2" s="1"/>
  <c r="I3151" i="2" a="1"/>
  <c r="I3151" i="2" s="1"/>
  <c r="J3135" i="2" a="1"/>
  <c r="J3135" i="2" s="1"/>
  <c r="I3135" i="2" a="1"/>
  <c r="I3135" i="2" s="1"/>
  <c r="I3323" i="2" a="1"/>
  <c r="I3323" i="2" s="1"/>
  <c r="J3323" i="2" a="1"/>
  <c r="J3323" i="2" s="1"/>
  <c r="J3289" i="2" a="1"/>
  <c r="J3289" i="2" s="1"/>
  <c r="I3289" i="2" a="1"/>
  <c r="I3289" i="2" s="1"/>
  <c r="J3106" i="2" a="1"/>
  <c r="J3106" i="2" s="1"/>
  <c r="I3106" i="2" a="1"/>
  <c r="I3106" i="2" s="1"/>
  <c r="J3090" i="2" a="1"/>
  <c r="J3090" i="2" s="1"/>
  <c r="I3090" i="2" a="1"/>
  <c r="I3090" i="2" s="1"/>
  <c r="J3074" i="2" a="1"/>
  <c r="J3074" i="2" s="1"/>
  <c r="I3074" i="2" a="1"/>
  <c r="I3074" i="2" s="1"/>
  <c r="J3058" i="2" a="1"/>
  <c r="J3058" i="2" s="1"/>
  <c r="I3058" i="2" a="1"/>
  <c r="I3058" i="2" s="1"/>
  <c r="I3265" i="2" a="1"/>
  <c r="I3265" i="2" s="1"/>
  <c r="J3265" i="2" a="1"/>
  <c r="J3265" i="2" s="1"/>
  <c r="I3236" i="2" a="1"/>
  <c r="I3236" i="2" s="1"/>
  <c r="J3236" i="2" a="1"/>
  <c r="J3236" i="2" s="1"/>
  <c r="I3220" i="2" a="1"/>
  <c r="I3220" i="2" s="1"/>
  <c r="J3220" i="2" a="1"/>
  <c r="J3220" i="2" s="1"/>
  <c r="I3204" i="2" a="1"/>
  <c r="I3204" i="2" s="1"/>
  <c r="J3204" i="2" a="1"/>
  <c r="J3204" i="2" s="1"/>
  <c r="I3188" i="2" a="1"/>
  <c r="I3188" i="2" s="1"/>
  <c r="J3188" i="2" a="1"/>
  <c r="J3188" i="2" s="1"/>
  <c r="I3172" i="2" a="1"/>
  <c r="I3172" i="2" s="1"/>
  <c r="J3172" i="2" a="1"/>
  <c r="J3172" i="2" s="1"/>
  <c r="I3156" i="2" a="1"/>
  <c r="I3156" i="2" s="1"/>
  <c r="J3156" i="2" a="1"/>
  <c r="J3156" i="2" s="1"/>
  <c r="I3140" i="2" a="1"/>
  <c r="I3140" i="2" s="1"/>
  <c r="J3140" i="2" a="1"/>
  <c r="J3140" i="2" s="1"/>
  <c r="I3124" i="2" a="1"/>
  <c r="I3124" i="2" s="1"/>
  <c r="J3124" i="2" a="1"/>
  <c r="J3124" i="2" s="1"/>
  <c r="I3079" i="2" a="1"/>
  <c r="I3079" i="2" s="1"/>
  <c r="J3079" i="2" a="1"/>
  <c r="J3079" i="2" s="1"/>
  <c r="J3037" i="2" a="1"/>
  <c r="J3037" i="2" s="1"/>
  <c r="I3037" i="2" a="1"/>
  <c r="I3037" i="2" s="1"/>
  <c r="I3027" i="2" a="1"/>
  <c r="I3027" i="2" s="1"/>
  <c r="J3027" i="2" a="1"/>
  <c r="J3027" i="2" s="1"/>
  <c r="I3011" i="2" a="1"/>
  <c r="I3011" i="2" s="1"/>
  <c r="J3011" i="2" a="1"/>
  <c r="J3011" i="2" s="1"/>
  <c r="I2995" i="2" a="1"/>
  <c r="I2995" i="2" s="1"/>
  <c r="J2995" i="2" a="1"/>
  <c r="J2995" i="2" s="1"/>
  <c r="I3092" i="2" a="1"/>
  <c r="I3092" i="2" s="1"/>
  <c r="J3092" i="2" a="1"/>
  <c r="J3092" i="2" s="1"/>
  <c r="I3060" i="2" a="1"/>
  <c r="I3060" i="2" s="1"/>
  <c r="J3060" i="2" a="1"/>
  <c r="J3060" i="2" s="1"/>
  <c r="I3036" i="2" a="1"/>
  <c r="I3036" i="2" s="1"/>
  <c r="J3036" i="2" a="1"/>
  <c r="J3036" i="2" s="1"/>
  <c r="J3022" i="2" a="1"/>
  <c r="J3022" i="2" s="1"/>
  <c r="I3022" i="2" a="1"/>
  <c r="I3022" i="2" s="1"/>
  <c r="J3006" i="2" a="1"/>
  <c r="J3006" i="2" s="1"/>
  <c r="I3006" i="2" a="1"/>
  <c r="I3006" i="2" s="1"/>
  <c r="J2990" i="2" a="1"/>
  <c r="J2990" i="2" s="1"/>
  <c r="I2990" i="2" a="1"/>
  <c r="I2990" i="2" s="1"/>
  <c r="J2974" i="2" a="1"/>
  <c r="J2974" i="2" s="1"/>
  <c r="I2974" i="2" a="1"/>
  <c r="I2974" i="2" s="1"/>
  <c r="J2958" i="2" a="1"/>
  <c r="J2958" i="2" s="1"/>
  <c r="I2958" i="2" a="1"/>
  <c r="I2958" i="2" s="1"/>
  <c r="J2942" i="2" a="1"/>
  <c r="J2942" i="2" s="1"/>
  <c r="I2942" i="2" a="1"/>
  <c r="I2942" i="2" s="1"/>
  <c r="I3084" i="2" a="1"/>
  <c r="I3084" i="2" s="1"/>
  <c r="J3084" i="2" a="1"/>
  <c r="J3084" i="2" s="1"/>
  <c r="J3038" i="2" a="1"/>
  <c r="J3038" i="2" s="1"/>
  <c r="I3038" i="2" a="1"/>
  <c r="I3038" i="2" s="1"/>
  <c r="I3016" i="2" a="1"/>
  <c r="I3016" i="2" s="1"/>
  <c r="J3016" i="2" a="1"/>
  <c r="J3016" i="2" s="1"/>
  <c r="I3000" i="2" a="1"/>
  <c r="I3000" i="2" s="1"/>
  <c r="J3000" i="2" a="1"/>
  <c r="J3000" i="2" s="1"/>
  <c r="I2984" i="2" a="1"/>
  <c r="I2984" i="2" s="1"/>
  <c r="J2984" i="2" a="1"/>
  <c r="J2984" i="2" s="1"/>
  <c r="I2968" i="2" a="1"/>
  <c r="I2968" i="2" s="1"/>
  <c r="J2968" i="2" a="1"/>
  <c r="J2968" i="2" s="1"/>
  <c r="I2952" i="2" a="1"/>
  <c r="I2952" i="2" s="1"/>
  <c r="J2952" i="2" a="1"/>
  <c r="J2952" i="2" s="1"/>
  <c r="I2936" i="2" a="1"/>
  <c r="I2936" i="2" s="1"/>
  <c r="J2936" i="2" a="1"/>
  <c r="J2936" i="2" s="1"/>
  <c r="I2979" i="2" a="1"/>
  <c r="I2979" i="2" s="1"/>
  <c r="J2979" i="2" a="1"/>
  <c r="J2979" i="2" s="1"/>
  <c r="I2971" i="2" a="1"/>
  <c r="I2971" i="2" s="1"/>
  <c r="J2971" i="2" a="1"/>
  <c r="J2971" i="2" s="1"/>
  <c r="I2963" i="2" a="1"/>
  <c r="I2963" i="2" s="1"/>
  <c r="J2963" i="2" a="1"/>
  <c r="J2963" i="2" s="1"/>
  <c r="I2955" i="2" a="1"/>
  <c r="I2955" i="2" s="1"/>
  <c r="J2955" i="2" a="1"/>
  <c r="J2955" i="2" s="1"/>
  <c r="I2947" i="2" a="1"/>
  <c r="I2947" i="2" s="1"/>
  <c r="J2947" i="2" a="1"/>
  <c r="J2947" i="2" s="1"/>
  <c r="I2939" i="2" a="1"/>
  <c r="I2939" i="2" s="1"/>
  <c r="J2939" i="2" a="1"/>
  <c r="J2939" i="2" s="1"/>
  <c r="J2918" i="2" a="1"/>
  <c r="J2918" i="2" s="1"/>
  <c r="I2918" i="2" a="1"/>
  <c r="I2918" i="2" s="1"/>
  <c r="I2923" i="2" a="1"/>
  <c r="I2923" i="2" s="1"/>
  <c r="J2923" i="2" a="1"/>
  <c r="J2923" i="2" s="1"/>
  <c r="I3043" i="2" a="1"/>
  <c r="I3043" i="2" s="1"/>
  <c r="J3043" i="2" a="1"/>
  <c r="J3043" i="2" s="1"/>
  <c r="I2899" i="2" a="1"/>
  <c r="I2899" i="2" s="1"/>
  <c r="J2899" i="2" a="1"/>
  <c r="J2899" i="2" s="1"/>
  <c r="I2855" i="2" a="1"/>
  <c r="I2855" i="2" s="1"/>
  <c r="J2855" i="2" a="1"/>
  <c r="J2855" i="2" s="1"/>
  <c r="I2823" i="2" a="1"/>
  <c r="I2823" i="2" s="1"/>
  <c r="J2823" i="2" a="1"/>
  <c r="J2823" i="2" s="1"/>
  <c r="I2807" i="2" a="1"/>
  <c r="I2807" i="2" s="1"/>
  <c r="J2807" i="2" a="1"/>
  <c r="J2807" i="2" s="1"/>
  <c r="I2791" i="2" a="1"/>
  <c r="I2791" i="2" s="1"/>
  <c r="J2791" i="2" a="1"/>
  <c r="J2791" i="2" s="1"/>
  <c r="I2775" i="2" a="1"/>
  <c r="I2775" i="2" s="1"/>
  <c r="J2775" i="2" a="1"/>
  <c r="J2775" i="2" s="1"/>
  <c r="J2870" i="2" a="1"/>
  <c r="J2870" i="2" s="1"/>
  <c r="I2870" i="2" a="1"/>
  <c r="I2870" i="2" s="1"/>
  <c r="J2845" i="2" a="1"/>
  <c r="J2845" i="2" s="1"/>
  <c r="I2845" i="2" a="1"/>
  <c r="I2845" i="2" s="1"/>
  <c r="I2827" i="2" a="1"/>
  <c r="I2827" i="2" s="1"/>
  <c r="J2827" i="2" a="1"/>
  <c r="J2827" i="2" s="1"/>
  <c r="I2802" i="2" a="1"/>
  <c r="I2802" i="2" s="1"/>
  <c r="J2802" i="2" a="1"/>
  <c r="J2802" i="2" s="1"/>
  <c r="J2781" i="2" a="1"/>
  <c r="J2781" i="2" s="1"/>
  <c r="I2781" i="2" a="1"/>
  <c r="I2781" i="2" s="1"/>
  <c r="J2750" i="2" a="1"/>
  <c r="J2750" i="2" s="1"/>
  <c r="I2750" i="2" a="1"/>
  <c r="I2750" i="2" s="1"/>
  <c r="J2742" i="2" a="1"/>
  <c r="J2742" i="2" s="1"/>
  <c r="I2742" i="2" a="1"/>
  <c r="I2742" i="2" s="1"/>
  <c r="I2632" i="2" a="1"/>
  <c r="I2632" i="2" s="1"/>
  <c r="J2632" i="2" a="1"/>
  <c r="J2632" i="2" s="1"/>
  <c r="J2603" i="2" a="1"/>
  <c r="J2603" i="2" s="1"/>
  <c r="I2603" i="2" a="1"/>
  <c r="I2603" i="2" s="1"/>
  <c r="J2555" i="2" a="1"/>
  <c r="J2555" i="2" s="1"/>
  <c r="I2555" i="2" a="1"/>
  <c r="I2555" i="2" s="1"/>
  <c r="J2523" i="2" a="1"/>
  <c r="J2523" i="2" s="1"/>
  <c r="I2523" i="2" a="1"/>
  <c r="I2523" i="2" s="1"/>
  <c r="J2463" i="2" a="1"/>
  <c r="J2463" i="2" s="1"/>
  <c r="I2463" i="2" a="1"/>
  <c r="I2463" i="2" s="1"/>
  <c r="J2646" i="2" a="1"/>
  <c r="J2646" i="2" s="1"/>
  <c r="I2646" i="2" a="1"/>
  <c r="I2646" i="2" s="1"/>
  <c r="J2630" i="2" a="1"/>
  <c r="J2630" i="2" s="1"/>
  <c r="I2630" i="2" a="1"/>
  <c r="I2630" i="2" s="1"/>
  <c r="J2614" i="2" a="1"/>
  <c r="J2614" i="2" s="1"/>
  <c r="I2614" i="2" a="1"/>
  <c r="I2614" i="2" s="1"/>
  <c r="J2723" i="2" a="1"/>
  <c r="J2723" i="2" s="1"/>
  <c r="I2723" i="2" a="1"/>
  <c r="I2723" i="2" s="1"/>
  <c r="J2551" i="2" a="1"/>
  <c r="J2551" i="2" s="1"/>
  <c r="I2551" i="2" a="1"/>
  <c r="I2551" i="2" s="1"/>
  <c r="J2519" i="2" a="1"/>
  <c r="J2519" i="2" s="1"/>
  <c r="I2519" i="2" a="1"/>
  <c r="I2519" i="2" s="1"/>
  <c r="I2565" i="2" a="1"/>
  <c r="I2565" i="2" s="1"/>
  <c r="J2565" i="2" a="1"/>
  <c r="J2565" i="2" s="1"/>
  <c r="I2533" i="2" a="1"/>
  <c r="I2533" i="2" s="1"/>
  <c r="J2533" i="2" a="1"/>
  <c r="J2533" i="2" s="1"/>
  <c r="J2515" i="2" a="1"/>
  <c r="J2515" i="2" s="1"/>
  <c r="I2515" i="2" a="1"/>
  <c r="I2515" i="2" s="1"/>
  <c r="I2505" i="2" a="1"/>
  <c r="I2505" i="2" s="1"/>
  <c r="J2505" i="2" a="1"/>
  <c r="J2505" i="2" s="1"/>
  <c r="J2483" i="2" a="1"/>
  <c r="J2483" i="2" s="1"/>
  <c r="I2483" i="2" a="1"/>
  <c r="I2483" i="2" s="1"/>
  <c r="I2473" i="2" a="1"/>
  <c r="I2473" i="2" s="1"/>
  <c r="J2473" i="2" a="1"/>
  <c r="J2473" i="2" s="1"/>
  <c r="J2430" i="2" a="1"/>
  <c r="J2430" i="2" s="1"/>
  <c r="I2430" i="2" a="1"/>
  <c r="I2430" i="2" s="1"/>
  <c r="J2412" i="2" a="1"/>
  <c r="J2412" i="2" s="1"/>
  <c r="I2412" i="2" a="1"/>
  <c r="I2412" i="2" s="1"/>
  <c r="J2396" i="2" a="1"/>
  <c r="J2396" i="2" s="1"/>
  <c r="I2396" i="2" a="1"/>
  <c r="I2396" i="2" s="1"/>
  <c r="J2385" i="2" a="1"/>
  <c r="J2385" i="2" s="1"/>
  <c r="I2385" i="2" a="1"/>
  <c r="I2385" i="2" s="1"/>
  <c r="J2348" i="2" a="1"/>
  <c r="J2348" i="2" s="1"/>
  <c r="I2348" i="2" a="1"/>
  <c r="I2348" i="2" s="1"/>
  <c r="J2332" i="2" a="1"/>
  <c r="J2332" i="2" s="1"/>
  <c r="I2332" i="2" a="1"/>
  <c r="I2332" i="2" s="1"/>
  <c r="J2296" i="2" a="1"/>
  <c r="J2296" i="2" s="1"/>
  <c r="I2296" i="2" a="1"/>
  <c r="I2296" i="2" s="1"/>
  <c r="J2213" i="2" a="1"/>
  <c r="J2213" i="2" s="1"/>
  <c r="I2213" i="2" a="1"/>
  <c r="I2213" i="2" s="1"/>
  <c r="J2173" i="2" a="1"/>
  <c r="J2173" i="2" s="1"/>
  <c r="I2173" i="2" a="1"/>
  <c r="I2173" i="2" s="1"/>
  <c r="I2163" i="2" a="1"/>
  <c r="I2163" i="2" s="1"/>
  <c r="J2163" i="2" a="1"/>
  <c r="J2163" i="2" s="1"/>
  <c r="I2158" i="2" a="1"/>
  <c r="I2158" i="2" s="1"/>
  <c r="J2158" i="2" a="1"/>
  <c r="J2158" i="2" s="1"/>
  <c r="I2154" i="2" a="1"/>
  <c r="I2154" i="2" s="1"/>
  <c r="J2154" i="2" a="1"/>
  <c r="J2154" i="2" s="1"/>
  <c r="I2142" i="2" a="1"/>
  <c r="I2142" i="2" s="1"/>
  <c r="J2142" i="2" a="1"/>
  <c r="J2142" i="2" s="1"/>
  <c r="J2112" i="2" a="1"/>
  <c r="J2112" i="2" s="1"/>
  <c r="I2112" i="2" a="1"/>
  <c r="I2112" i="2" s="1"/>
  <c r="J2425" i="2" a="1"/>
  <c r="J2425" i="2" s="1"/>
  <c r="I2425" i="2" a="1"/>
  <c r="I2425" i="2" s="1"/>
  <c r="J2416" i="2" a="1"/>
  <c r="J2416" i="2" s="1"/>
  <c r="I2416" i="2" a="1"/>
  <c r="I2416" i="2" s="1"/>
  <c r="J2400" i="2" a="1"/>
  <c r="J2400" i="2" s="1"/>
  <c r="I2400" i="2" a="1"/>
  <c r="I2400" i="2" s="1"/>
  <c r="I2351" i="2" a="1"/>
  <c r="I2351" i="2" s="1"/>
  <c r="J2351" i="2" a="1"/>
  <c r="J2351" i="2" s="1"/>
  <c r="I2335" i="2" a="1"/>
  <c r="I2335" i="2" s="1"/>
  <c r="J2335" i="2" a="1"/>
  <c r="J2335" i="2" s="1"/>
  <c r="J2321" i="2" a="1"/>
  <c r="J2321" i="2" s="1"/>
  <c r="I2321" i="2" a="1"/>
  <c r="I2321" i="2" s="1"/>
  <c r="J2292" i="2" a="1"/>
  <c r="J2292" i="2" s="1"/>
  <c r="I2292" i="2" a="1"/>
  <c r="I2292" i="2" s="1"/>
  <c r="I2286" i="2" a="1"/>
  <c r="I2286" i="2" s="1"/>
  <c r="J2286" i="2" a="1"/>
  <c r="J2286" i="2" s="1"/>
  <c r="I2267" i="2" a="1"/>
  <c r="I2267" i="2" s="1"/>
  <c r="J2267" i="2" a="1"/>
  <c r="J2267" i="2" s="1"/>
  <c r="I2259" i="2" a="1"/>
  <c r="I2259" i="2" s="1"/>
  <c r="J2259" i="2" a="1"/>
  <c r="J2259" i="2" s="1"/>
  <c r="J2249" i="2" a="1"/>
  <c r="J2249" i="2" s="1"/>
  <c r="I2249" i="2" a="1"/>
  <c r="I2249" i="2" s="1"/>
  <c r="I2243" i="2" a="1"/>
  <c r="I2243" i="2" s="1"/>
  <c r="J2243" i="2" a="1"/>
  <c r="J2243" i="2" s="1"/>
  <c r="J2201" i="2" a="1"/>
  <c r="J2201" i="2" s="1"/>
  <c r="I2201" i="2" a="1"/>
  <c r="I2201" i="2" s="1"/>
  <c r="J2197" i="2" a="1"/>
  <c r="J2197" i="2" s="1"/>
  <c r="I2197" i="2" a="1"/>
  <c r="I2197" i="2" s="1"/>
  <c r="J2193" i="2" a="1"/>
  <c r="J2193" i="2" s="1"/>
  <c r="I2193" i="2" a="1"/>
  <c r="I2193" i="2" s="1"/>
  <c r="J2189" i="2" a="1"/>
  <c r="J2189" i="2" s="1"/>
  <c r="I2189" i="2" a="1"/>
  <c r="I2189" i="2" s="1"/>
  <c r="J2185" i="2" a="1"/>
  <c r="J2185" i="2" s="1"/>
  <c r="I2185" i="2" a="1"/>
  <c r="I2185" i="2" s="1"/>
  <c r="J2181" i="2" a="1"/>
  <c r="J2181" i="2" s="1"/>
  <c r="I2181" i="2" a="1"/>
  <c r="I2181" i="2" s="1"/>
  <c r="J2148" i="2" a="1"/>
  <c r="J2148" i="2" s="1"/>
  <c r="I2148" i="2" a="1"/>
  <c r="I2148" i="2" s="1"/>
  <c r="I2130" i="2" a="1"/>
  <c r="I2130" i="2" s="1"/>
  <c r="J2130" i="2" a="1"/>
  <c r="J2130" i="2" s="1"/>
  <c r="I2126" i="2" a="1"/>
  <c r="I2126" i="2" s="1"/>
  <c r="J2126" i="2" a="1"/>
  <c r="J2126" i="2" s="1"/>
  <c r="J2120" i="2" a="1"/>
  <c r="J2120" i="2" s="1"/>
  <c r="I2120" i="2" a="1"/>
  <c r="I2120" i="2" s="1"/>
  <c r="J1963" i="2" a="1"/>
  <c r="J1963" i="2" s="1"/>
  <c r="I1963" i="2" a="1"/>
  <c r="I1963" i="2" s="1"/>
  <c r="J2095" i="2" a="1"/>
  <c r="J2095" i="2" s="1"/>
  <c r="I2095" i="2" a="1"/>
  <c r="I2095" i="2" s="1"/>
  <c r="J2055" i="2" a="1"/>
  <c r="J2055" i="2" s="1"/>
  <c r="I2055" i="2" a="1"/>
  <c r="I2055" i="2" s="1"/>
  <c r="I1977" i="2" a="1"/>
  <c r="I1977" i="2" s="1"/>
  <c r="J1977" i="2" a="1"/>
  <c r="J1977" i="2" s="1"/>
  <c r="I1969" i="2" a="1"/>
  <c r="I1969" i="2" s="1"/>
  <c r="J1969" i="2" a="1"/>
  <c r="J1969" i="2" s="1"/>
  <c r="J1955" i="2" a="1"/>
  <c r="J1955" i="2" s="1"/>
  <c r="I1955" i="2" a="1"/>
  <c r="I1955" i="2" s="1"/>
  <c r="I1925" i="2" a="1"/>
  <c r="I1925" i="2" s="1"/>
  <c r="J1925" i="2" a="1"/>
  <c r="J1925" i="2" s="1"/>
  <c r="I1909" i="2" a="1"/>
  <c r="I1909" i="2" s="1"/>
  <c r="J1909" i="2" a="1"/>
  <c r="J1909" i="2" s="1"/>
  <c r="I1885" i="2" a="1"/>
  <c r="I1885" i="2" s="1"/>
  <c r="J1885" i="2" a="1"/>
  <c r="J1885" i="2" s="1"/>
  <c r="I1857" i="2" a="1"/>
  <c r="I1857" i="2" s="1"/>
  <c r="J1857" i="2" a="1"/>
  <c r="J1857" i="2" s="1"/>
  <c r="J1838" i="2" a="1"/>
  <c r="J1838" i="2" s="1"/>
  <c r="I1838" i="2" a="1"/>
  <c r="I1838" i="2" s="1"/>
  <c r="J2091" i="2" a="1"/>
  <c r="J2091" i="2" s="1"/>
  <c r="I2091" i="2" a="1"/>
  <c r="I2091" i="2" s="1"/>
  <c r="I2045" i="2" a="1"/>
  <c r="I2045" i="2" s="1"/>
  <c r="J2045" i="2" a="1"/>
  <c r="J2045" i="2" s="1"/>
  <c r="I2037" i="2" a="1"/>
  <c r="I2037" i="2" s="1"/>
  <c r="J2037" i="2" a="1"/>
  <c r="J2037" i="2" s="1"/>
  <c r="J2028" i="2" a="1"/>
  <c r="J2028" i="2" s="1"/>
  <c r="I2028" i="2" a="1"/>
  <c r="I2028" i="2" s="1"/>
  <c r="J1987" i="2" a="1"/>
  <c r="J1987" i="2" s="1"/>
  <c r="I1987" i="2" a="1"/>
  <c r="I1987" i="2" s="1"/>
  <c r="I1961" i="2" a="1"/>
  <c r="I1961" i="2" s="1"/>
  <c r="J1961" i="2" a="1"/>
  <c r="J1961" i="2" s="1"/>
  <c r="I1950" i="2" a="1"/>
  <c r="I1950" i="2" s="1"/>
  <c r="J1950" i="2" a="1"/>
  <c r="J1950" i="2" s="1"/>
  <c r="I1942" i="2" a="1"/>
  <c r="I1942" i="2" s="1"/>
  <c r="J1942" i="2" a="1"/>
  <c r="J1942" i="2" s="1"/>
  <c r="I1918" i="2" a="1"/>
  <c r="I1918" i="2" s="1"/>
  <c r="J1918" i="2" a="1"/>
  <c r="J1918" i="2" s="1"/>
  <c r="I1906" i="2" a="1"/>
  <c r="I1906" i="2" s="1"/>
  <c r="J1906" i="2" a="1"/>
  <c r="J1906" i="2" s="1"/>
  <c r="I1878" i="2" a="1"/>
  <c r="I1878" i="2" s="1"/>
  <c r="J1878" i="2" a="1"/>
  <c r="J1878" i="2" s="1"/>
  <c r="I1866" i="2" a="1"/>
  <c r="I1866" i="2" s="1"/>
  <c r="J1866" i="2" a="1"/>
  <c r="J1866" i="2" s="1"/>
  <c r="J1834" i="2" a="1"/>
  <c r="J1834" i="2" s="1"/>
  <c r="I1834" i="2" a="1"/>
  <c r="I1834" i="2" s="1"/>
  <c r="J1790" i="2" a="1"/>
  <c r="J1790" i="2" s="1"/>
  <c r="I1790" i="2" a="1"/>
  <c r="I1790" i="2" s="1"/>
  <c r="J1758" i="2" a="1"/>
  <c r="J1758" i="2" s="1"/>
  <c r="I1758" i="2" a="1"/>
  <c r="I1758" i="2" s="1"/>
  <c r="J1726" i="2" a="1"/>
  <c r="J1726" i="2" s="1"/>
  <c r="I1726" i="2" a="1"/>
  <c r="I1726" i="2" s="1"/>
  <c r="J1694" i="2" a="1"/>
  <c r="J1694" i="2" s="1"/>
  <c r="I1694" i="2" a="1"/>
  <c r="I1694" i="2" s="1"/>
  <c r="J1662" i="2" a="1"/>
  <c r="J1662" i="2" s="1"/>
  <c r="I1662" i="2" a="1"/>
  <c r="I1662" i="2" s="1"/>
  <c r="J1630" i="2" a="1"/>
  <c r="J1630" i="2" s="1"/>
  <c r="I1630" i="2" a="1"/>
  <c r="I1630" i="2" s="1"/>
  <c r="J1598" i="2" a="1"/>
  <c r="J1598" i="2" s="1"/>
  <c r="I1598" i="2" a="1"/>
  <c r="I1598" i="2" s="1"/>
  <c r="J1566" i="2" a="1"/>
  <c r="J1566" i="2" s="1"/>
  <c r="I1566" i="2" a="1"/>
  <c r="I1566" i="2" s="1"/>
  <c r="J1534" i="2" a="1"/>
  <c r="J1534" i="2" s="1"/>
  <c r="I1534" i="2" a="1"/>
  <c r="I1534" i="2" s="1"/>
  <c r="J1502" i="2" a="1"/>
  <c r="J1502" i="2" s="1"/>
  <c r="I1502" i="2" a="1"/>
  <c r="I1502" i="2" s="1"/>
  <c r="J1470" i="2" a="1"/>
  <c r="J1470" i="2" s="1"/>
  <c r="I1470" i="2" a="1"/>
  <c r="I1470" i="2" s="1"/>
  <c r="J1438" i="2" a="1"/>
  <c r="J1438" i="2" s="1"/>
  <c r="I1438" i="2" a="1"/>
  <c r="I1438" i="2" s="1"/>
  <c r="J1406" i="2" a="1"/>
  <c r="J1406" i="2" s="1"/>
  <c r="I1406" i="2" a="1"/>
  <c r="I1406" i="2" s="1"/>
  <c r="J1374" i="2" a="1"/>
  <c r="J1374" i="2" s="1"/>
  <c r="I1374" i="2" a="1"/>
  <c r="I1374" i="2" s="1"/>
  <c r="J1342" i="2" a="1"/>
  <c r="J1342" i="2" s="1"/>
  <c r="I1342" i="2" a="1"/>
  <c r="I1342" i="2" s="1"/>
  <c r="J1310" i="2" a="1"/>
  <c r="J1310" i="2" s="1"/>
  <c r="I1310" i="2" a="1"/>
  <c r="I1310" i="2" s="1"/>
  <c r="I1788" i="2" a="1"/>
  <c r="I1788" i="2" s="1"/>
  <c r="J1788" i="2" a="1"/>
  <c r="J1788" i="2" s="1"/>
  <c r="I1756" i="2" a="1"/>
  <c r="I1756" i="2" s="1"/>
  <c r="J1756" i="2" a="1"/>
  <c r="J1756" i="2" s="1"/>
  <c r="I1724" i="2" a="1"/>
  <c r="I1724" i="2" s="1"/>
  <c r="J1724" i="2" a="1"/>
  <c r="J1724" i="2" s="1"/>
  <c r="I1692" i="2" a="1"/>
  <c r="I1692" i="2" s="1"/>
  <c r="J1692" i="2" a="1"/>
  <c r="J1692" i="2" s="1"/>
  <c r="I1660" i="2" a="1"/>
  <c r="I1660" i="2" s="1"/>
  <c r="J1660" i="2" a="1"/>
  <c r="J1660" i="2" s="1"/>
  <c r="I1628" i="2" a="1"/>
  <c r="I1628" i="2" s="1"/>
  <c r="J1628" i="2" a="1"/>
  <c r="J1628" i="2" s="1"/>
  <c r="I1596" i="2" a="1"/>
  <c r="I1596" i="2" s="1"/>
  <c r="J1596" i="2" a="1"/>
  <c r="J1596" i="2" s="1"/>
  <c r="I1564" i="2" a="1"/>
  <c r="I1564" i="2" s="1"/>
  <c r="J1564" i="2" a="1"/>
  <c r="J1564" i="2" s="1"/>
  <c r="I1532" i="2" a="1"/>
  <c r="I1532" i="2" s="1"/>
  <c r="J1532" i="2" a="1"/>
  <c r="J1532" i="2" s="1"/>
  <c r="I1500" i="2" a="1"/>
  <c r="I1500" i="2" s="1"/>
  <c r="J1500" i="2" a="1"/>
  <c r="J1500" i="2" s="1"/>
  <c r="I1468" i="2" a="1"/>
  <c r="I1468" i="2" s="1"/>
  <c r="J1468" i="2" a="1"/>
  <c r="J1468" i="2" s="1"/>
  <c r="I1436" i="2" a="1"/>
  <c r="I1436" i="2" s="1"/>
  <c r="J1436" i="2" a="1"/>
  <c r="J1436" i="2" s="1"/>
  <c r="I1404" i="2" a="1"/>
  <c r="I1404" i="2" s="1"/>
  <c r="J1404" i="2" a="1"/>
  <c r="J1404" i="2" s="1"/>
  <c r="I1372" i="2" a="1"/>
  <c r="I1372" i="2" s="1"/>
  <c r="J1372" i="2" a="1"/>
  <c r="J1372" i="2" s="1"/>
  <c r="I1340" i="2" a="1"/>
  <c r="I1340" i="2" s="1"/>
  <c r="J1340" i="2" a="1"/>
  <c r="J1340" i="2" s="1"/>
  <c r="I1308" i="2" a="1"/>
  <c r="I1308" i="2" s="1"/>
  <c r="J1308" i="2" a="1"/>
  <c r="J1308" i="2" s="1"/>
  <c r="J1810" i="2" a="1"/>
  <c r="J1810" i="2" s="1"/>
  <c r="I1810" i="2" a="1"/>
  <c r="I1810" i="2" s="1"/>
  <c r="J1778" i="2" a="1"/>
  <c r="J1778" i="2" s="1"/>
  <c r="I1778" i="2" a="1"/>
  <c r="I1778" i="2" s="1"/>
  <c r="J1746" i="2" a="1"/>
  <c r="J1746" i="2" s="1"/>
  <c r="I1746" i="2" a="1"/>
  <c r="I1746" i="2" s="1"/>
  <c r="J1714" i="2" a="1"/>
  <c r="J1714" i="2" s="1"/>
  <c r="I1714" i="2" a="1"/>
  <c r="I1714" i="2" s="1"/>
  <c r="J1682" i="2" a="1"/>
  <c r="J1682" i="2" s="1"/>
  <c r="I1682" i="2" a="1"/>
  <c r="I1682" i="2" s="1"/>
  <c r="J1650" i="2" a="1"/>
  <c r="J1650" i="2" s="1"/>
  <c r="I1650" i="2" a="1"/>
  <c r="I1650" i="2" s="1"/>
  <c r="J1618" i="2" a="1"/>
  <c r="J1618" i="2" s="1"/>
  <c r="I1618" i="2" a="1"/>
  <c r="I1618" i="2" s="1"/>
  <c r="J1586" i="2" a="1"/>
  <c r="J1586" i="2" s="1"/>
  <c r="I1586" i="2" a="1"/>
  <c r="I1586" i="2" s="1"/>
  <c r="J1554" i="2" a="1"/>
  <c r="J1554" i="2" s="1"/>
  <c r="I1554" i="2" a="1"/>
  <c r="I1554" i="2" s="1"/>
  <c r="J1522" i="2" a="1"/>
  <c r="J1522" i="2" s="1"/>
  <c r="I1522" i="2" a="1"/>
  <c r="I1522" i="2" s="1"/>
  <c r="J1490" i="2" a="1"/>
  <c r="J1490" i="2" s="1"/>
  <c r="I1490" i="2" a="1"/>
  <c r="I1490" i="2" s="1"/>
  <c r="J1458" i="2" a="1"/>
  <c r="J1458" i="2" s="1"/>
  <c r="I1458" i="2" a="1"/>
  <c r="I1458" i="2" s="1"/>
  <c r="J1426" i="2" a="1"/>
  <c r="J1426" i="2" s="1"/>
  <c r="I1426" i="2" a="1"/>
  <c r="I1426" i="2" s="1"/>
  <c r="J1394" i="2" a="1"/>
  <c r="J1394" i="2" s="1"/>
  <c r="I1394" i="2" a="1"/>
  <c r="I1394" i="2" s="1"/>
  <c r="J1362" i="2" a="1"/>
  <c r="J1362" i="2" s="1"/>
  <c r="I1362" i="2" a="1"/>
  <c r="I1362" i="2" s="1"/>
  <c r="J1330" i="2" a="1"/>
  <c r="J1330" i="2" s="1"/>
  <c r="I1330" i="2" a="1"/>
  <c r="I1330" i="2" s="1"/>
  <c r="J1293" i="2" a="1"/>
  <c r="J1293" i="2" s="1"/>
  <c r="I1293" i="2" a="1"/>
  <c r="I1293" i="2" s="1"/>
  <c r="J1277" i="2" a="1"/>
  <c r="J1277" i="2" s="1"/>
  <c r="I1277" i="2" a="1"/>
  <c r="I1277" i="2" s="1"/>
  <c r="J1261" i="2" a="1"/>
  <c r="J1261" i="2" s="1"/>
  <c r="I1261" i="2" a="1"/>
  <c r="I1261" i="2" s="1"/>
  <c r="J1245" i="2" a="1"/>
  <c r="J1245" i="2" s="1"/>
  <c r="I1245" i="2" a="1"/>
  <c r="I1245" i="2" s="1"/>
  <c r="J701" i="2" a="1"/>
  <c r="J701" i="2" s="1"/>
  <c r="I701" i="2" a="1"/>
  <c r="I701" i="2" s="1"/>
  <c r="J685" i="2" a="1"/>
  <c r="J685" i="2" s="1"/>
  <c r="I685" i="2" a="1"/>
  <c r="I685" i="2" s="1"/>
  <c r="J637" i="2" a="1"/>
  <c r="J637" i="2" s="1"/>
  <c r="I637" i="2" a="1"/>
  <c r="I637" i="2" s="1"/>
  <c r="I1225" i="2" a="1"/>
  <c r="I1225" i="2" s="1"/>
  <c r="J1225" i="2" a="1"/>
  <c r="J1225" i="2" s="1"/>
  <c r="I1152" i="2" a="1"/>
  <c r="I1152" i="2" s="1"/>
  <c r="J1152" i="2" a="1"/>
  <c r="J1152" i="2" s="1"/>
  <c r="I1136" i="2" a="1"/>
  <c r="I1136" i="2" s="1"/>
  <c r="J1136" i="2" a="1"/>
  <c r="J1136" i="2" s="1"/>
  <c r="I1120" i="2" a="1"/>
  <c r="I1120" i="2" s="1"/>
  <c r="J1120" i="2" a="1"/>
  <c r="J1120" i="2" s="1"/>
  <c r="I1093" i="2" a="1"/>
  <c r="I1093" i="2" s="1"/>
  <c r="J1093" i="2" a="1"/>
  <c r="J1093" i="2" s="1"/>
  <c r="I1073" i="2" a="1"/>
  <c r="I1073" i="2" s="1"/>
  <c r="J1073" i="2" a="1"/>
  <c r="J1073" i="2" s="1"/>
  <c r="J1054" i="2" a="1"/>
  <c r="J1054" i="2" s="1"/>
  <c r="I1054" i="2" a="1"/>
  <c r="I1054" i="2" s="1"/>
  <c r="J1034" i="2" a="1"/>
  <c r="J1034" i="2" s="1"/>
  <c r="I1034" i="2" a="1"/>
  <c r="I1034" i="2" s="1"/>
  <c r="I1009" i="2" a="1"/>
  <c r="I1009" i="2" s="1"/>
  <c r="J1009" i="2" a="1"/>
  <c r="J1009" i="2" s="1"/>
  <c r="I993" i="2" a="1"/>
  <c r="I993" i="2" s="1"/>
  <c r="J993" i="2" a="1"/>
  <c r="J993" i="2" s="1"/>
  <c r="J962" i="2" a="1"/>
  <c r="J962" i="2" s="1"/>
  <c r="I962" i="2" a="1"/>
  <c r="I962" i="2" s="1"/>
  <c r="J930" i="2" a="1"/>
  <c r="J930" i="2" s="1"/>
  <c r="I930" i="2" a="1"/>
  <c r="I930" i="2" s="1"/>
  <c r="J902" i="2" a="1"/>
  <c r="J902" i="2" s="1"/>
  <c r="I902" i="2" a="1"/>
  <c r="I902" i="2" s="1"/>
  <c r="J866" i="2" a="1"/>
  <c r="J866" i="2" s="1"/>
  <c r="I866" i="2" a="1"/>
  <c r="I866" i="2" s="1"/>
  <c r="I825" i="2" a="1"/>
  <c r="I825" i="2" s="1"/>
  <c r="J825" i="2" a="1"/>
  <c r="J825" i="2" s="1"/>
  <c r="I809" i="2" a="1"/>
  <c r="I809" i="2" s="1"/>
  <c r="J809" i="2" a="1"/>
  <c r="J809" i="2" s="1"/>
  <c r="I793" i="2" a="1"/>
  <c r="I793" i="2" s="1"/>
  <c r="J793" i="2" a="1"/>
  <c r="J793" i="2" s="1"/>
  <c r="J734" i="2" a="1"/>
  <c r="J734" i="2" s="1"/>
  <c r="I734" i="2" a="1"/>
  <c r="I734" i="2" s="1"/>
  <c r="I728" i="2" a="1"/>
  <c r="I728" i="2" s="1"/>
  <c r="J728" i="2" a="1"/>
  <c r="J728" i="2" s="1"/>
  <c r="J708" i="2" a="1"/>
  <c r="J708" i="2" s="1"/>
  <c r="I708" i="2" a="1"/>
  <c r="I708" i="2" s="1"/>
  <c r="I1233" i="2" a="1"/>
  <c r="I1233" i="2" s="1"/>
  <c r="J1233" i="2" a="1"/>
  <c r="J1233" i="2" s="1"/>
  <c r="I1165" i="2" a="1"/>
  <c r="I1165" i="2" s="1"/>
  <c r="J1165" i="2" a="1"/>
  <c r="J1165" i="2" s="1"/>
  <c r="I1149" i="2" a="1"/>
  <c r="I1149" i="2" s="1"/>
  <c r="J1149" i="2" a="1"/>
  <c r="J1149" i="2" s="1"/>
  <c r="I1133" i="2" a="1"/>
  <c r="I1133" i="2" s="1"/>
  <c r="J1133" i="2" a="1"/>
  <c r="J1133" i="2" s="1"/>
  <c r="I1117" i="2" a="1"/>
  <c r="I1117" i="2" s="1"/>
  <c r="J1117" i="2" a="1"/>
  <c r="J1117" i="2" s="1"/>
  <c r="J1090" i="2" a="1"/>
  <c r="J1090" i="2" s="1"/>
  <c r="I1090" i="2" a="1"/>
  <c r="I1090" i="2" s="1"/>
  <c r="I1077" i="2" a="1"/>
  <c r="I1077" i="2" s="1"/>
  <c r="J1077" i="2" a="1"/>
  <c r="J1077" i="2" s="1"/>
  <c r="I1013" i="2" a="1"/>
  <c r="I1013" i="2" s="1"/>
  <c r="J1013" i="2" a="1"/>
  <c r="J1013" i="2" s="1"/>
  <c r="I997" i="2" a="1"/>
  <c r="I997" i="2" s="1"/>
  <c r="J997" i="2" a="1"/>
  <c r="J997" i="2" s="1"/>
  <c r="J974" i="2" a="1"/>
  <c r="J974" i="2" s="1"/>
  <c r="I974" i="2" a="1"/>
  <c r="I974" i="2" s="1"/>
  <c r="J942" i="2" a="1"/>
  <c r="J942" i="2" s="1"/>
  <c r="I942" i="2" a="1"/>
  <c r="I942" i="2" s="1"/>
  <c r="I893" i="2" a="1"/>
  <c r="I893" i="2" s="1"/>
  <c r="J893" i="2" a="1"/>
  <c r="J893" i="2" s="1"/>
  <c r="J870" i="2" a="1"/>
  <c r="J870" i="2" s="1"/>
  <c r="I870" i="2" a="1"/>
  <c r="I870" i="2" s="1"/>
  <c r="I840" i="2" a="1"/>
  <c r="I840" i="2" s="1"/>
  <c r="J840" i="2" a="1"/>
  <c r="J840" i="2" s="1"/>
  <c r="I820" i="2" a="1"/>
  <c r="I820" i="2" s="1"/>
  <c r="J820" i="2" a="1"/>
  <c r="J820" i="2" s="1"/>
  <c r="I804" i="2" a="1"/>
  <c r="I804" i="2" s="1"/>
  <c r="J804" i="2" a="1"/>
  <c r="J804" i="2" s="1"/>
  <c r="I788" i="2" a="1"/>
  <c r="I788" i="2" s="1"/>
  <c r="J788" i="2" a="1"/>
  <c r="J788" i="2" s="1"/>
  <c r="I761" i="2" a="1"/>
  <c r="I761" i="2" s="1"/>
  <c r="J761" i="2" a="1"/>
  <c r="J761" i="2" s="1"/>
  <c r="I741" i="2" a="1"/>
  <c r="I741" i="2" s="1"/>
  <c r="J741" i="2" a="1"/>
  <c r="J741" i="2" s="1"/>
  <c r="I717" i="2" a="1"/>
  <c r="I717" i="2" s="1"/>
  <c r="J717" i="2" a="1"/>
  <c r="J717" i="2" s="1"/>
  <c r="J641" i="2" a="1"/>
  <c r="J641" i="2" s="1"/>
  <c r="I641" i="2" a="1"/>
  <c r="I641" i="2" s="1"/>
  <c r="I503" i="2" a="1"/>
  <c r="I503" i="2" s="1"/>
  <c r="J503" i="2" a="1"/>
  <c r="J503" i="2" s="1"/>
  <c r="I383" i="2" a="1"/>
  <c r="I383" i="2" s="1"/>
  <c r="J383" i="2" a="1"/>
  <c r="J383" i="2" s="1"/>
  <c r="I351" i="2" a="1"/>
  <c r="I351" i="2" s="1"/>
  <c r="J351" i="2" a="1"/>
  <c r="J351" i="2" s="1"/>
  <c r="I319" i="2" a="1"/>
  <c r="I319" i="2" s="1"/>
  <c r="J319" i="2" a="1"/>
  <c r="J319" i="2" s="1"/>
  <c r="I186" i="2" a="1"/>
  <c r="I186" i="2" s="1"/>
  <c r="J186" i="2" a="1"/>
  <c r="J186" i="2" s="1"/>
  <c r="J56" i="2" a="1"/>
  <c r="J56" i="2" s="1"/>
  <c r="I56" i="2" a="1"/>
  <c r="I56" i="2" s="1"/>
  <c r="J621" i="2" a="1"/>
  <c r="J621" i="2" s="1"/>
  <c r="I621" i="2" a="1"/>
  <c r="I621" i="2" s="1"/>
  <c r="J589" i="2" a="1"/>
  <c r="J589" i="2" s="1"/>
  <c r="I589" i="2" a="1"/>
  <c r="I589" i="2" s="1"/>
  <c r="J557" i="2" a="1"/>
  <c r="J557" i="2" s="1"/>
  <c r="I557" i="2" a="1"/>
  <c r="I557" i="2" s="1"/>
  <c r="J525" i="2" a="1"/>
  <c r="J525" i="2" s="1"/>
  <c r="I525" i="2" a="1"/>
  <c r="I525" i="2" s="1"/>
  <c r="J493" i="2" a="1"/>
  <c r="J493" i="2" s="1"/>
  <c r="I493" i="2" a="1"/>
  <c r="I493" i="2" s="1"/>
  <c r="I146" i="2" a="1"/>
  <c r="I146" i="2" s="1"/>
  <c r="J146" i="2" a="1"/>
  <c r="J146" i="2" s="1"/>
  <c r="J128" i="2" a="1"/>
  <c r="J128" i="2" s="1"/>
  <c r="I128" i="2" a="1"/>
  <c r="I128" i="2" s="1"/>
  <c r="I107" i="2" a="1"/>
  <c r="I107" i="2" s="1"/>
  <c r="J107" i="2" a="1"/>
  <c r="J107" i="2" s="1"/>
  <c r="J60" i="2" a="1"/>
  <c r="J60" i="2" s="1"/>
  <c r="I60" i="2" a="1"/>
  <c r="I60" i="2" s="1"/>
  <c r="J44" i="2" a="1"/>
  <c r="J44" i="2" s="1"/>
  <c r="I44" i="2" a="1"/>
  <c r="I44" i="2" s="1"/>
  <c r="J29" i="2" a="1"/>
  <c r="J29" i="2" s="1"/>
  <c r="I29" i="2" a="1"/>
  <c r="I29" i="2" s="1"/>
  <c r="I15" i="2" a="1"/>
  <c r="I15" i="2" s="1"/>
  <c r="J15" i="2" a="1"/>
  <c r="J15" i="2" s="1"/>
  <c r="I611" i="2" a="1"/>
  <c r="I611" i="2" s="1"/>
  <c r="J611" i="2" a="1"/>
  <c r="J611" i="2" s="1"/>
  <c r="I579" i="2" a="1"/>
  <c r="I579" i="2" s="1"/>
  <c r="J579" i="2" a="1"/>
  <c r="J579" i="2" s="1"/>
  <c r="I547" i="2" a="1"/>
  <c r="I547" i="2" s="1"/>
  <c r="J547" i="2" a="1"/>
  <c r="J547" i="2" s="1"/>
  <c r="I451" i="2" a="1"/>
  <c r="I451" i="2" s="1"/>
  <c r="J451" i="2" a="1"/>
  <c r="J451" i="2" s="1"/>
  <c r="I419" i="2" a="1"/>
  <c r="I419" i="2" s="1"/>
  <c r="J419" i="2" a="1"/>
  <c r="J419" i="2" s="1"/>
  <c r="I379" i="2" a="1"/>
  <c r="I379" i="2" s="1"/>
  <c r="J379" i="2" a="1"/>
  <c r="J379" i="2" s="1"/>
  <c r="I347" i="2" a="1"/>
  <c r="I347" i="2" s="1"/>
  <c r="J347" i="2" a="1"/>
  <c r="J347" i="2" s="1"/>
  <c r="I315" i="2" a="1"/>
  <c r="I315" i="2" s="1"/>
  <c r="J315" i="2" a="1"/>
  <c r="J315" i="2" s="1"/>
  <c r="J272" i="2" a="1"/>
  <c r="J272" i="2" s="1"/>
  <c r="I272" i="2" a="1"/>
  <c r="I272" i="2" s="1"/>
  <c r="J256" i="2" a="1"/>
  <c r="J256" i="2" s="1"/>
  <c r="I256" i="2" a="1"/>
  <c r="I256" i="2" s="1"/>
  <c r="J240" i="2" a="1"/>
  <c r="J240" i="2" s="1"/>
  <c r="I240" i="2" a="1"/>
  <c r="I240" i="2" s="1"/>
  <c r="I223" i="2" a="1"/>
  <c r="I223" i="2" s="1"/>
  <c r="J223" i="2" a="1"/>
  <c r="J223" i="2" s="1"/>
  <c r="I202" i="2" a="1"/>
  <c r="I202" i="2" s="1"/>
  <c r="J202" i="2" a="1"/>
  <c r="J202" i="2" s="1"/>
  <c r="J184" i="2" a="1"/>
  <c r="J184" i="2" s="1"/>
  <c r="I184" i="2" a="1"/>
  <c r="I184" i="2" s="1"/>
  <c r="J140" i="2" a="1"/>
  <c r="J140" i="2" s="1"/>
  <c r="I140" i="2" a="1"/>
  <c r="I140" i="2" s="1"/>
  <c r="J101" i="2" a="1"/>
  <c r="J101" i="2" s="1"/>
  <c r="I101" i="2" a="1"/>
  <c r="I101" i="2" s="1"/>
  <c r="J93" i="2" a="1"/>
  <c r="J93" i="2" s="1"/>
  <c r="I93" i="2" a="1"/>
  <c r="I93" i="2" s="1"/>
  <c r="J64" i="2" a="1"/>
  <c r="J64" i="2" s="1"/>
  <c r="I64" i="2" a="1"/>
  <c r="I64" i="2" s="1"/>
  <c r="I46" i="2" a="1"/>
  <c r="I46" i="2" s="1"/>
  <c r="J46" i="2" a="1"/>
  <c r="J46" i="2" s="1"/>
  <c r="J25" i="2" a="1"/>
  <c r="J25" i="2" s="1"/>
  <c r="I25" i="2" a="1"/>
  <c r="I25" i="2" s="1"/>
  <c r="J633" i="2" a="1"/>
  <c r="J633" i="2" s="1"/>
  <c r="I633" i="2" a="1"/>
  <c r="I633" i="2" s="1"/>
  <c r="J601" i="2" a="1"/>
  <c r="J601" i="2" s="1"/>
  <c r="I601" i="2" a="1"/>
  <c r="I601" i="2" s="1"/>
  <c r="J457" i="2" a="1"/>
  <c r="J457" i="2" s="1"/>
  <c r="I457" i="2" a="1"/>
  <c r="I457" i="2" s="1"/>
  <c r="J425" i="2" a="1"/>
  <c r="J425" i="2" s="1"/>
  <c r="I425" i="2" a="1"/>
  <c r="I425" i="2" s="1"/>
  <c r="J393" i="2" a="1"/>
  <c r="J393" i="2" s="1"/>
  <c r="I393" i="2" a="1"/>
  <c r="I393" i="2" s="1"/>
  <c r="J361" i="2" a="1"/>
  <c r="J361" i="2" s="1"/>
  <c r="I361" i="2" a="1"/>
  <c r="I361" i="2" s="1"/>
  <c r="J329" i="2" a="1"/>
  <c r="J329" i="2" s="1"/>
  <c r="I329" i="2" a="1"/>
  <c r="I329" i="2" s="1"/>
  <c r="J297" i="2" a="1"/>
  <c r="J297" i="2" s="1"/>
  <c r="I297" i="2" a="1"/>
  <c r="I297" i="2" s="1"/>
  <c r="J265" i="2" a="1"/>
  <c r="J265" i="2" s="1"/>
  <c r="I265" i="2" a="1"/>
  <c r="I265" i="2" s="1"/>
  <c r="J249" i="2" a="1"/>
  <c r="J249" i="2" s="1"/>
  <c r="I249" i="2" a="1"/>
  <c r="I249" i="2" s="1"/>
  <c r="I231" i="2" a="1"/>
  <c r="I231" i="2" s="1"/>
  <c r="J231" i="2" a="1"/>
  <c r="J231" i="2" s="1"/>
  <c r="J217" i="2" a="1"/>
  <c r="J217" i="2" s="1"/>
  <c r="I217" i="2" a="1"/>
  <c r="I217" i="2" s="1"/>
  <c r="J204" i="2" a="1"/>
  <c r="J204" i="2" s="1"/>
  <c r="I204" i="2" a="1"/>
  <c r="I204" i="2" s="1"/>
  <c r="I194" i="2" a="1"/>
  <c r="I194" i="2" s="1"/>
  <c r="J194" i="2" a="1"/>
  <c r="J194" i="2" s="1"/>
  <c r="J180" i="2" a="1"/>
  <c r="J180" i="2" s="1"/>
  <c r="I180" i="2" a="1"/>
  <c r="I180" i="2" s="1"/>
  <c r="J172" i="2" a="1"/>
  <c r="J172" i="2" s="1"/>
  <c r="I172" i="2" a="1"/>
  <c r="I172" i="2" s="1"/>
  <c r="I14" i="2" a="1"/>
  <c r="I14" i="2" s="1"/>
  <c r="J14" i="2" a="1"/>
  <c r="J14" i="2" s="1"/>
  <c r="I3487" i="2" a="1"/>
  <c r="I3487" i="2" s="1"/>
  <c r="J3487" i="2" a="1"/>
  <c r="J3487" i="2" s="1"/>
  <c r="I3471" i="2" a="1"/>
  <c r="I3471" i="2" s="1"/>
  <c r="J3471" i="2" a="1"/>
  <c r="J3471" i="2" s="1"/>
  <c r="I3455" i="2" a="1"/>
  <c r="I3455" i="2" s="1"/>
  <c r="J3455" i="2" a="1"/>
  <c r="J3455" i="2" s="1"/>
  <c r="I3413" i="2" a="1"/>
  <c r="I3413" i="2" s="1"/>
  <c r="J3413" i="2" a="1"/>
  <c r="J3413" i="2" s="1"/>
  <c r="I3397" i="2" a="1"/>
  <c r="I3397" i="2" s="1"/>
  <c r="J3397" i="2" a="1"/>
  <c r="J3397" i="2" s="1"/>
  <c r="I3381" i="2" a="1"/>
  <c r="I3381" i="2" s="1"/>
  <c r="J3381" i="2" a="1"/>
  <c r="J3381" i="2" s="1"/>
  <c r="J3365" i="2" a="1"/>
  <c r="J3365" i="2" s="1"/>
  <c r="I3365" i="2" a="1"/>
  <c r="I3365" i="2" s="1"/>
  <c r="I3364" i="2" a="1"/>
  <c r="I3364" i="2" s="1"/>
  <c r="J3364" i="2" a="1"/>
  <c r="J3364" i="2" s="1"/>
  <c r="I3376" i="2" a="1"/>
  <c r="I3376" i="2" s="1"/>
  <c r="J3376" i="2" a="1"/>
  <c r="J3376" i="2" s="1"/>
  <c r="J3350" i="2" a="1"/>
  <c r="J3350" i="2" s="1"/>
  <c r="I3350" i="2" a="1"/>
  <c r="I3350" i="2" s="1"/>
  <c r="J3334" i="2" a="1"/>
  <c r="J3334" i="2" s="1"/>
  <c r="I3334" i="2" a="1"/>
  <c r="I3334" i="2" s="1"/>
  <c r="J3318" i="2" a="1"/>
  <c r="J3318" i="2" s="1"/>
  <c r="I3318" i="2" a="1"/>
  <c r="I3318" i="2" s="1"/>
  <c r="J3302" i="2" a="1"/>
  <c r="J3302" i="2" s="1"/>
  <c r="I3302" i="2" a="1"/>
  <c r="I3302" i="2" s="1"/>
  <c r="I3354" i="2" a="1"/>
  <c r="I3354" i="2" s="1"/>
  <c r="J3354" i="2" a="1"/>
  <c r="J3354" i="2" s="1"/>
  <c r="J3276" i="2" a="1"/>
  <c r="J3276" i="2" s="1"/>
  <c r="I3276" i="2" a="1"/>
  <c r="I3276" i="2" s="1"/>
  <c r="J3260" i="2" a="1"/>
  <c r="J3260" i="2" s="1"/>
  <c r="I3260" i="2" a="1"/>
  <c r="I3260" i="2" s="1"/>
  <c r="I3343" i="2" a="1"/>
  <c r="I3343" i="2" s="1"/>
  <c r="J3343" i="2" a="1"/>
  <c r="J3343" i="2" s="1"/>
  <c r="J3279" i="2" a="1"/>
  <c r="J3279" i="2" s="1"/>
  <c r="I3279" i="2" a="1"/>
  <c r="I3279" i="2" s="1"/>
  <c r="J3243" i="2" a="1"/>
  <c r="J3243" i="2" s="1"/>
  <c r="I3243" i="2" a="1"/>
  <c r="I3243" i="2" s="1"/>
  <c r="J3227" i="2" a="1"/>
  <c r="J3227" i="2" s="1"/>
  <c r="I3227" i="2" a="1"/>
  <c r="I3227" i="2" s="1"/>
  <c r="J3211" i="2" a="1"/>
  <c r="J3211" i="2" s="1"/>
  <c r="I3211" i="2" a="1"/>
  <c r="I3211" i="2" s="1"/>
  <c r="J3195" i="2" a="1"/>
  <c r="J3195" i="2" s="1"/>
  <c r="I3195" i="2" a="1"/>
  <c r="I3195" i="2" s="1"/>
  <c r="J3179" i="2" a="1"/>
  <c r="J3179" i="2" s="1"/>
  <c r="I3179" i="2" a="1"/>
  <c r="I3179" i="2" s="1"/>
  <c r="J3163" i="2" a="1"/>
  <c r="J3163" i="2" s="1"/>
  <c r="I3163" i="2" a="1"/>
  <c r="I3163" i="2" s="1"/>
  <c r="J3147" i="2" a="1"/>
  <c r="J3147" i="2" s="1"/>
  <c r="I3147" i="2" a="1"/>
  <c r="I3147" i="2" s="1"/>
  <c r="J3131" i="2" a="1"/>
  <c r="J3131" i="2" s="1"/>
  <c r="I3131" i="2" a="1"/>
  <c r="I3131" i="2" s="1"/>
  <c r="I3339" i="2" a="1"/>
  <c r="I3339" i="2" s="1"/>
  <c r="J3339" i="2" a="1"/>
  <c r="J3339" i="2" s="1"/>
  <c r="J3283" i="2" a="1"/>
  <c r="J3283" i="2" s="1"/>
  <c r="I3283" i="2" a="1"/>
  <c r="I3283" i="2" s="1"/>
  <c r="J3102" i="2" a="1"/>
  <c r="J3102" i="2" s="1"/>
  <c r="I3102" i="2" a="1"/>
  <c r="I3102" i="2" s="1"/>
  <c r="J3086" i="2" a="1"/>
  <c r="J3086" i="2" s="1"/>
  <c r="I3086" i="2" a="1"/>
  <c r="I3086" i="2" s="1"/>
  <c r="J3070" i="2" a="1"/>
  <c r="J3070" i="2" s="1"/>
  <c r="I3070" i="2" a="1"/>
  <c r="I3070" i="2" s="1"/>
  <c r="J3054" i="2" a="1"/>
  <c r="J3054" i="2" s="1"/>
  <c r="I3054" i="2" a="1"/>
  <c r="I3054" i="2" s="1"/>
  <c r="I3248" i="2" a="1"/>
  <c r="I3248" i="2" s="1"/>
  <c r="J3248" i="2" a="1"/>
  <c r="J3248" i="2" s="1"/>
  <c r="I3232" i="2" a="1"/>
  <c r="I3232" i="2" s="1"/>
  <c r="J3232" i="2" a="1"/>
  <c r="J3232" i="2" s="1"/>
  <c r="I3216" i="2" a="1"/>
  <c r="I3216" i="2" s="1"/>
  <c r="J3216" i="2" a="1"/>
  <c r="J3216" i="2" s="1"/>
  <c r="I3200" i="2" a="1"/>
  <c r="I3200" i="2" s="1"/>
  <c r="J3200" i="2" a="1"/>
  <c r="J3200" i="2" s="1"/>
  <c r="I3184" i="2" a="1"/>
  <c r="I3184" i="2" s="1"/>
  <c r="J3184" i="2" a="1"/>
  <c r="J3184" i="2" s="1"/>
  <c r="I3168" i="2" a="1"/>
  <c r="I3168" i="2" s="1"/>
  <c r="J3168" i="2" a="1"/>
  <c r="J3168" i="2" s="1"/>
  <c r="I3152" i="2" a="1"/>
  <c r="I3152" i="2" s="1"/>
  <c r="J3152" i="2" a="1"/>
  <c r="J3152" i="2" s="1"/>
  <c r="I3136" i="2" a="1"/>
  <c r="I3136" i="2" s="1"/>
  <c r="J3136" i="2" a="1"/>
  <c r="J3136" i="2" s="1"/>
  <c r="I3095" i="2" a="1"/>
  <c r="I3095" i="2" s="1"/>
  <c r="J3095" i="2" a="1"/>
  <c r="J3095" i="2" s="1"/>
  <c r="I3023" i="2" a="1"/>
  <c r="I3023" i="2" s="1"/>
  <c r="J3023" i="2" a="1"/>
  <c r="J3023" i="2" s="1"/>
  <c r="I3007" i="2" a="1"/>
  <c r="I3007" i="2" s="1"/>
  <c r="J3007" i="2" a="1"/>
  <c r="J3007" i="2" s="1"/>
  <c r="I2991" i="2" a="1"/>
  <c r="I2991" i="2" s="1"/>
  <c r="J2991" i="2" a="1"/>
  <c r="J2991" i="2" s="1"/>
  <c r="I3091" i="2" a="1"/>
  <c r="I3091" i="2" s="1"/>
  <c r="J3091" i="2" a="1"/>
  <c r="J3091" i="2" s="1"/>
  <c r="I3059" i="2" a="1"/>
  <c r="I3059" i="2" s="1"/>
  <c r="J3059" i="2" a="1"/>
  <c r="J3059" i="2" s="1"/>
  <c r="J3033" i="2" a="1"/>
  <c r="J3033" i="2" s="1"/>
  <c r="I3033" i="2" a="1"/>
  <c r="I3033" i="2" s="1"/>
  <c r="J3018" i="2" a="1"/>
  <c r="J3018" i="2" s="1"/>
  <c r="I3018" i="2" a="1"/>
  <c r="I3018" i="2" s="1"/>
  <c r="J3002" i="2" a="1"/>
  <c r="J3002" i="2" s="1"/>
  <c r="I3002" i="2" a="1"/>
  <c r="I3002" i="2" s="1"/>
  <c r="J2986" i="2" a="1"/>
  <c r="J2986" i="2" s="1"/>
  <c r="I2986" i="2" a="1"/>
  <c r="I2986" i="2" s="1"/>
  <c r="J2970" i="2" a="1"/>
  <c r="J2970" i="2" s="1"/>
  <c r="I2970" i="2" a="1"/>
  <c r="I2970" i="2" s="1"/>
  <c r="J2954" i="2" a="1"/>
  <c r="J2954" i="2" s="1"/>
  <c r="I2954" i="2" a="1"/>
  <c r="I2954" i="2" s="1"/>
  <c r="J2938" i="2" a="1"/>
  <c r="J2938" i="2" s="1"/>
  <c r="I2938" i="2" a="1"/>
  <c r="I2938" i="2" s="1"/>
  <c r="I3100" i="2" a="1"/>
  <c r="I3100" i="2" s="1"/>
  <c r="J3100" i="2" a="1"/>
  <c r="J3100" i="2" s="1"/>
  <c r="I3044" i="2" a="1"/>
  <c r="I3044" i="2" s="1"/>
  <c r="J3044" i="2" a="1"/>
  <c r="J3044" i="2" s="1"/>
  <c r="I3028" i="2" a="1"/>
  <c r="I3028" i="2" s="1"/>
  <c r="J3028" i="2" a="1"/>
  <c r="J3028" i="2" s="1"/>
  <c r="I3012" i="2" a="1"/>
  <c r="I3012" i="2" s="1"/>
  <c r="J3012" i="2" a="1"/>
  <c r="J3012" i="2" s="1"/>
  <c r="I2996" i="2" a="1"/>
  <c r="I2996" i="2" s="1"/>
  <c r="J2996" i="2" a="1"/>
  <c r="J2996" i="2" s="1"/>
  <c r="I2980" i="2" a="1"/>
  <c r="I2980" i="2" s="1"/>
  <c r="J2980" i="2" a="1"/>
  <c r="J2980" i="2" s="1"/>
  <c r="I2964" i="2" a="1"/>
  <c r="I2964" i="2" s="1"/>
  <c r="J2964" i="2" a="1"/>
  <c r="J2964" i="2" s="1"/>
  <c r="I2948" i="2" a="1"/>
  <c r="I2948" i="2" s="1"/>
  <c r="J2948" i="2" a="1"/>
  <c r="J2948" i="2" s="1"/>
  <c r="J2930" i="2" a="1"/>
  <c r="J2930" i="2" s="1"/>
  <c r="I2930" i="2" a="1"/>
  <c r="I2930" i="2" s="1"/>
  <c r="J2977" i="2" a="1"/>
  <c r="J2977" i="2" s="1"/>
  <c r="I2977" i="2" a="1"/>
  <c r="I2977" i="2" s="1"/>
  <c r="J2969" i="2" a="1"/>
  <c r="J2969" i="2" s="1"/>
  <c r="I2969" i="2" a="1"/>
  <c r="I2969" i="2" s="1"/>
  <c r="J2961" i="2" a="1"/>
  <c r="J2961" i="2" s="1"/>
  <c r="I2961" i="2" a="1"/>
  <c r="I2961" i="2" s="1"/>
  <c r="J2953" i="2" a="1"/>
  <c r="J2953" i="2" s="1"/>
  <c r="I2953" i="2" a="1"/>
  <c r="I2953" i="2" s="1"/>
  <c r="J2945" i="2" a="1"/>
  <c r="J2945" i="2" s="1"/>
  <c r="I2945" i="2" a="1"/>
  <c r="I2945" i="2" s="1"/>
  <c r="J2937" i="2" a="1"/>
  <c r="J2937" i="2" s="1"/>
  <c r="I2937" i="2" a="1"/>
  <c r="I2937" i="2" s="1"/>
  <c r="I2928" i="2" a="1"/>
  <c r="I2928" i="2" s="1"/>
  <c r="J2928" i="2" a="1"/>
  <c r="J2928" i="2" s="1"/>
  <c r="I2911" i="2" a="1"/>
  <c r="I2911" i="2" s="1"/>
  <c r="J2911" i="2" a="1"/>
  <c r="J2911" i="2" s="1"/>
  <c r="I2895" i="2" a="1"/>
  <c r="I2895" i="2" s="1"/>
  <c r="J2895" i="2" a="1"/>
  <c r="J2895" i="2" s="1"/>
  <c r="I2871" i="2" a="1"/>
  <c r="I2871" i="2" s="1"/>
  <c r="J2871" i="2" a="1"/>
  <c r="J2871" i="2" s="1"/>
  <c r="J2841" i="2" a="1"/>
  <c r="J2841" i="2" s="1"/>
  <c r="I2841" i="2" a="1"/>
  <c r="I2841" i="2" s="1"/>
  <c r="J2734" i="2" a="1"/>
  <c r="J2734" i="2" s="1"/>
  <c r="I2734" i="2" a="1"/>
  <c r="I2734" i="2" s="1"/>
  <c r="I2883" i="2" a="1"/>
  <c r="I2883" i="2" s="1"/>
  <c r="J2883" i="2" a="1"/>
  <c r="J2883" i="2" s="1"/>
  <c r="I2851" i="2" a="1"/>
  <c r="I2851" i="2" s="1"/>
  <c r="J2851" i="2" a="1"/>
  <c r="J2851" i="2" s="1"/>
  <c r="I2843" i="2" a="1"/>
  <c r="I2843" i="2" s="1"/>
  <c r="J2843" i="2" a="1"/>
  <c r="J2843" i="2" s="1"/>
  <c r="I2818" i="2" a="1"/>
  <c r="I2818" i="2" s="1"/>
  <c r="J2818" i="2" a="1"/>
  <c r="J2818" i="2" s="1"/>
  <c r="J2797" i="2" a="1"/>
  <c r="J2797" i="2" s="1"/>
  <c r="I2797" i="2" a="1"/>
  <c r="I2797" i="2" s="1"/>
  <c r="I2779" i="2" a="1"/>
  <c r="I2779" i="2" s="1"/>
  <c r="J2779" i="2" a="1"/>
  <c r="J2779" i="2" s="1"/>
  <c r="I2758" i="2" a="1"/>
  <c r="I2758" i="2" s="1"/>
  <c r="J2758" i="2" a="1"/>
  <c r="J2758" i="2" s="1"/>
  <c r="J2837" i="2" a="1"/>
  <c r="J2837" i="2" s="1"/>
  <c r="I2837" i="2" a="1"/>
  <c r="I2837" i="2" s="1"/>
  <c r="I2640" i="2" a="1"/>
  <c r="I2640" i="2" s="1"/>
  <c r="J2640" i="2" a="1"/>
  <c r="J2640" i="2" s="1"/>
  <c r="I2608" i="2" a="1"/>
  <c r="I2608" i="2" s="1"/>
  <c r="J2608" i="2" a="1"/>
  <c r="J2608" i="2" s="1"/>
  <c r="J2563" i="2" a="1"/>
  <c r="J2563" i="2" s="1"/>
  <c r="I2563" i="2" a="1"/>
  <c r="I2563" i="2" s="1"/>
  <c r="J2531" i="2" a="1"/>
  <c r="J2531" i="2" s="1"/>
  <c r="I2531" i="2" a="1"/>
  <c r="I2531" i="2" s="1"/>
  <c r="J2503" i="2" a="1"/>
  <c r="J2503" i="2" s="1"/>
  <c r="I2503" i="2" a="1"/>
  <c r="I2503" i="2" s="1"/>
  <c r="I2489" i="2" a="1"/>
  <c r="I2489" i="2" s="1"/>
  <c r="J2489" i="2" a="1"/>
  <c r="J2489" i="2" s="1"/>
  <c r="J2471" i="2" a="1"/>
  <c r="J2471" i="2" s="1"/>
  <c r="I2471" i="2" a="1"/>
  <c r="I2471" i="2" s="1"/>
  <c r="J2434" i="2" a="1"/>
  <c r="J2434" i="2" s="1"/>
  <c r="I2434" i="2" a="1"/>
  <c r="I2434" i="2" s="1"/>
  <c r="J2655" i="2" a="1"/>
  <c r="J2655" i="2" s="1"/>
  <c r="I2655" i="2" a="1"/>
  <c r="I2655" i="2" s="1"/>
  <c r="J2639" i="2" a="1"/>
  <c r="J2639" i="2" s="1"/>
  <c r="I2639" i="2" a="1"/>
  <c r="I2639" i="2" s="1"/>
  <c r="J2623" i="2" a="1"/>
  <c r="J2623" i="2" s="1"/>
  <c r="I2623" i="2" a="1"/>
  <c r="I2623" i="2" s="1"/>
  <c r="J2607" i="2" a="1"/>
  <c r="J2607" i="2" s="1"/>
  <c r="I2607" i="2" a="1"/>
  <c r="I2607" i="2" s="1"/>
  <c r="J2587" i="2" a="1"/>
  <c r="J2587" i="2" s="1"/>
  <c r="I2587" i="2" a="1"/>
  <c r="I2587" i="2" s="1"/>
  <c r="J2559" i="2" a="1"/>
  <c r="J2559" i="2" s="1"/>
  <c r="I2559" i="2" a="1"/>
  <c r="I2559" i="2" s="1"/>
  <c r="J2527" i="2" a="1"/>
  <c r="J2527" i="2" s="1"/>
  <c r="I2527" i="2" a="1"/>
  <c r="I2527" i="2" s="1"/>
  <c r="J2583" i="2" a="1"/>
  <c r="J2583" i="2" s="1"/>
  <c r="I2583" i="2" a="1"/>
  <c r="I2583" i="2" s="1"/>
  <c r="I2573" i="2" a="1"/>
  <c r="I2573" i="2" s="1"/>
  <c r="J2573" i="2" a="1"/>
  <c r="J2573" i="2" s="1"/>
  <c r="I2541" i="2" a="1"/>
  <c r="I2541" i="2" s="1"/>
  <c r="J2541" i="2" a="1"/>
  <c r="J2541" i="2" s="1"/>
  <c r="J2491" i="2" a="1"/>
  <c r="J2491" i="2" s="1"/>
  <c r="I2491" i="2" a="1"/>
  <c r="I2491" i="2" s="1"/>
  <c r="I2481" i="2" a="1"/>
  <c r="I2481" i="2" s="1"/>
  <c r="J2481" i="2" a="1"/>
  <c r="J2481" i="2" s="1"/>
  <c r="I2449" i="2" a="1"/>
  <c r="I2449" i="2" s="1"/>
  <c r="J2449" i="2" a="1"/>
  <c r="J2449" i="2" s="1"/>
  <c r="J2421" i="2" a="1"/>
  <c r="J2421" i="2" s="1"/>
  <c r="I2421" i="2" a="1"/>
  <c r="I2421" i="2" s="1"/>
  <c r="J2405" i="2" a="1"/>
  <c r="J2405" i="2" s="1"/>
  <c r="I2405" i="2" a="1"/>
  <c r="I2405" i="2" s="1"/>
  <c r="J2384" i="2" a="1"/>
  <c r="J2384" i="2" s="1"/>
  <c r="I2384" i="2" a="1"/>
  <c r="I2384" i="2" s="1"/>
  <c r="J2373" i="2" a="1"/>
  <c r="J2373" i="2" s="1"/>
  <c r="I2373" i="2" a="1"/>
  <c r="I2373" i="2" s="1"/>
  <c r="I2347" i="2" a="1"/>
  <c r="I2347" i="2" s="1"/>
  <c r="J2347" i="2" a="1"/>
  <c r="J2347" i="2" s="1"/>
  <c r="J2312" i="2" a="1"/>
  <c r="J2312" i="2" s="1"/>
  <c r="I2312" i="2" a="1"/>
  <c r="I2312" i="2" s="1"/>
  <c r="J2221" i="2" a="1"/>
  <c r="J2221" i="2" s="1"/>
  <c r="I2221" i="2" a="1"/>
  <c r="I2221" i="2" s="1"/>
  <c r="J2212" i="2" a="1"/>
  <c r="J2212" i="2" s="1"/>
  <c r="I2212" i="2" a="1"/>
  <c r="I2212" i="2" s="1"/>
  <c r="J2172" i="2" a="1"/>
  <c r="J2172" i="2" s="1"/>
  <c r="I2172" i="2" a="1"/>
  <c r="I2172" i="2" s="1"/>
  <c r="I2162" i="2" a="1"/>
  <c r="I2162" i="2" s="1"/>
  <c r="J2162" i="2" a="1"/>
  <c r="J2162" i="2" s="1"/>
  <c r="J2157" i="2" a="1"/>
  <c r="J2157" i="2" s="1"/>
  <c r="I2157" i="2" a="1"/>
  <c r="I2157" i="2" s="1"/>
  <c r="J2153" i="2" a="1"/>
  <c r="J2153" i="2" s="1"/>
  <c r="I2153" i="2" a="1"/>
  <c r="I2153" i="2" s="1"/>
  <c r="I2135" i="2" a="1"/>
  <c r="I2135" i="2" s="1"/>
  <c r="J2135" i="2" a="1"/>
  <c r="J2135" i="2" s="1"/>
  <c r="I2111" i="2" a="1"/>
  <c r="I2111" i="2" s="1"/>
  <c r="J2111" i="2" a="1"/>
  <c r="J2111" i="2" s="1"/>
  <c r="I2115" i="2" a="1"/>
  <c r="I2115" i="2" s="1"/>
  <c r="J2115" i="2" a="1"/>
  <c r="J2115" i="2" s="1"/>
  <c r="J2409" i="2" a="1"/>
  <c r="J2409" i="2" s="1"/>
  <c r="I2409" i="2" a="1"/>
  <c r="I2409" i="2" s="1"/>
  <c r="J2365" i="2" a="1"/>
  <c r="J2365" i="2" s="1"/>
  <c r="I2365" i="2" a="1"/>
  <c r="I2365" i="2" s="1"/>
  <c r="J2344" i="2" a="1"/>
  <c r="J2344" i="2" s="1"/>
  <c r="I2344" i="2" a="1"/>
  <c r="I2344" i="2" s="1"/>
  <c r="J2329" i="2" a="1"/>
  <c r="J2329" i="2" s="1"/>
  <c r="I2329" i="2" a="1"/>
  <c r="I2329" i="2" s="1"/>
  <c r="I2291" i="2" a="1"/>
  <c r="I2291" i="2" s="1"/>
  <c r="J2291" i="2" a="1"/>
  <c r="J2291" i="2" s="1"/>
  <c r="I2266" i="2" a="1"/>
  <c r="I2266" i="2" s="1"/>
  <c r="J2266" i="2" a="1"/>
  <c r="J2266" i="2" s="1"/>
  <c r="I2258" i="2" a="1"/>
  <c r="I2258" i="2" s="1"/>
  <c r="J2258" i="2" a="1"/>
  <c r="J2258" i="2" s="1"/>
  <c r="J2248" i="2" a="1"/>
  <c r="J2248" i="2" s="1"/>
  <c r="I2248" i="2" a="1"/>
  <c r="I2248" i="2" s="1"/>
  <c r="J2217" i="2" a="1"/>
  <c r="J2217" i="2" s="1"/>
  <c r="I2217" i="2" a="1"/>
  <c r="I2217" i="2" s="1"/>
  <c r="J2200" i="2" a="1"/>
  <c r="J2200" i="2" s="1"/>
  <c r="I2200" i="2" a="1"/>
  <c r="I2200" i="2" s="1"/>
  <c r="J2196" i="2" a="1"/>
  <c r="J2196" i="2" s="1"/>
  <c r="I2196" i="2" a="1"/>
  <c r="I2196" i="2" s="1"/>
  <c r="J2192" i="2" a="1"/>
  <c r="J2192" i="2" s="1"/>
  <c r="I2192" i="2" a="1"/>
  <c r="I2192" i="2" s="1"/>
  <c r="J2188" i="2" a="1"/>
  <c r="J2188" i="2" s="1"/>
  <c r="I2188" i="2" a="1"/>
  <c r="I2188" i="2" s="1"/>
  <c r="J2184" i="2" a="1"/>
  <c r="J2184" i="2" s="1"/>
  <c r="I2184" i="2" a="1"/>
  <c r="I2184" i="2" s="1"/>
  <c r="J2180" i="2" a="1"/>
  <c r="J2180" i="2" s="1"/>
  <c r="I2180" i="2" a="1"/>
  <c r="I2180" i="2" s="1"/>
  <c r="I2139" i="2" a="1"/>
  <c r="I2139" i="2" s="1"/>
  <c r="J2139" i="2" a="1"/>
  <c r="J2139" i="2" s="1"/>
  <c r="J2129" i="2" a="1"/>
  <c r="J2129" i="2" s="1"/>
  <c r="I2129" i="2" a="1"/>
  <c r="I2129" i="2" s="1"/>
  <c r="J2125" i="2" a="1"/>
  <c r="J2125" i="2" s="1"/>
  <c r="I2125" i="2" a="1"/>
  <c r="I2125" i="2" s="1"/>
  <c r="I2119" i="2" a="1"/>
  <c r="I2119" i="2" s="1"/>
  <c r="J2119" i="2" a="1"/>
  <c r="J2119" i="2" s="1"/>
  <c r="I1965" i="2" a="1"/>
  <c r="I1965" i="2" s="1"/>
  <c r="J1965" i="2" a="1"/>
  <c r="J1965" i="2" s="1"/>
  <c r="J2071" i="2" a="1"/>
  <c r="J2071" i="2" s="1"/>
  <c r="I2071" i="2" a="1"/>
  <c r="I2071" i="2" s="1"/>
  <c r="I2054" i="2" a="1"/>
  <c r="I2054" i="2" s="1"/>
  <c r="J2054" i="2" a="1"/>
  <c r="J2054" i="2" s="1"/>
  <c r="I2010" i="2" a="1"/>
  <c r="I2010" i="2" s="1"/>
  <c r="J2010" i="2" a="1"/>
  <c r="J2010" i="2" s="1"/>
  <c r="J1976" i="2" a="1"/>
  <c r="J1976" i="2" s="1"/>
  <c r="I1976" i="2" a="1"/>
  <c r="I1976" i="2" s="1"/>
  <c r="J1968" i="2" a="1"/>
  <c r="J1968" i="2" s="1"/>
  <c r="I1968" i="2" a="1"/>
  <c r="I1968" i="2" s="1"/>
  <c r="I1954" i="2" a="1"/>
  <c r="I1954" i="2" s="1"/>
  <c r="J1954" i="2" a="1"/>
  <c r="J1954" i="2" s="1"/>
  <c r="J1932" i="2" a="1"/>
  <c r="J1932" i="2" s="1"/>
  <c r="I1932" i="2" a="1"/>
  <c r="I1932" i="2" s="1"/>
  <c r="J1924" i="2" a="1"/>
  <c r="J1924" i="2" s="1"/>
  <c r="I1924" i="2" a="1"/>
  <c r="I1924" i="2" s="1"/>
  <c r="I1902" i="2" a="1"/>
  <c r="I1902" i="2" s="1"/>
  <c r="J1902" i="2" a="1"/>
  <c r="J1902" i="2" s="1"/>
  <c r="J1875" i="2" a="1"/>
  <c r="J1875" i="2" s="1"/>
  <c r="I1875" i="2" a="1"/>
  <c r="I1875" i="2" s="1"/>
  <c r="J1830" i="2" a="1"/>
  <c r="J1830" i="2" s="1"/>
  <c r="I1830" i="2" a="1"/>
  <c r="I1830" i="2" s="1"/>
  <c r="J2104" i="2" a="1"/>
  <c r="J2104" i="2" s="1"/>
  <c r="I2104" i="2" a="1"/>
  <c r="I2104" i="2" s="1"/>
  <c r="J2063" i="2" a="1"/>
  <c r="J2063" i="2" s="1"/>
  <c r="I2063" i="2" a="1"/>
  <c r="I2063" i="2" s="1"/>
  <c r="J2036" i="2" a="1"/>
  <c r="J2036" i="2" s="1"/>
  <c r="I2036" i="2" a="1"/>
  <c r="I2036" i="2" s="1"/>
  <c r="I1986" i="2" a="1"/>
  <c r="I1986" i="2" s="1"/>
  <c r="J1986" i="2" a="1"/>
  <c r="J1986" i="2" s="1"/>
  <c r="J1960" i="2" a="1"/>
  <c r="J1960" i="2" s="1"/>
  <c r="I1960" i="2" a="1"/>
  <c r="I1960" i="2" s="1"/>
  <c r="I1941" i="2" a="1"/>
  <c r="I1941" i="2" s="1"/>
  <c r="J1941" i="2" a="1"/>
  <c r="J1941" i="2" s="1"/>
  <c r="I1917" i="2" a="1"/>
  <c r="I1917" i="2" s="1"/>
  <c r="J1917" i="2" a="1"/>
  <c r="J1917" i="2" s="1"/>
  <c r="I1905" i="2" a="1"/>
  <c r="I1905" i="2" s="1"/>
  <c r="J1905" i="2" a="1"/>
  <c r="J1905" i="2" s="1"/>
  <c r="I1865" i="2" a="1"/>
  <c r="I1865" i="2" s="1"/>
  <c r="J1865" i="2" a="1"/>
  <c r="J1865" i="2" s="1"/>
  <c r="J1826" i="2" a="1"/>
  <c r="J1826" i="2" s="1"/>
  <c r="I1826" i="2" a="1"/>
  <c r="I1826" i="2" s="1"/>
  <c r="J1798" i="2" a="1"/>
  <c r="J1798" i="2" s="1"/>
  <c r="I1798" i="2" a="1"/>
  <c r="I1798" i="2" s="1"/>
  <c r="J1766" i="2" a="1"/>
  <c r="J1766" i="2" s="1"/>
  <c r="I1766" i="2" a="1"/>
  <c r="I1766" i="2" s="1"/>
  <c r="J1734" i="2" a="1"/>
  <c r="J1734" i="2" s="1"/>
  <c r="I1734" i="2" a="1"/>
  <c r="I1734" i="2" s="1"/>
  <c r="J1702" i="2" a="1"/>
  <c r="J1702" i="2" s="1"/>
  <c r="I1702" i="2" a="1"/>
  <c r="I1702" i="2" s="1"/>
  <c r="J1670" i="2" a="1"/>
  <c r="J1670" i="2" s="1"/>
  <c r="I1670" i="2" a="1"/>
  <c r="I1670" i="2" s="1"/>
  <c r="J1638" i="2" a="1"/>
  <c r="J1638" i="2" s="1"/>
  <c r="I1638" i="2" a="1"/>
  <c r="I1638" i="2" s="1"/>
  <c r="J1606" i="2" a="1"/>
  <c r="J1606" i="2" s="1"/>
  <c r="I1606" i="2" a="1"/>
  <c r="I1606" i="2" s="1"/>
  <c r="J1574" i="2" a="1"/>
  <c r="J1574" i="2" s="1"/>
  <c r="I1574" i="2" a="1"/>
  <c r="I1574" i="2" s="1"/>
  <c r="J1542" i="2" a="1"/>
  <c r="J1542" i="2" s="1"/>
  <c r="I1542" i="2" a="1"/>
  <c r="I1542" i="2" s="1"/>
  <c r="J1510" i="2" a="1"/>
  <c r="J1510" i="2" s="1"/>
  <c r="I1510" i="2" a="1"/>
  <c r="I1510" i="2" s="1"/>
  <c r="J1478" i="2" a="1"/>
  <c r="J1478" i="2" s="1"/>
  <c r="I1478" i="2" a="1"/>
  <c r="I1478" i="2" s="1"/>
  <c r="J1446" i="2" a="1"/>
  <c r="J1446" i="2" s="1"/>
  <c r="I1446" i="2" a="1"/>
  <c r="I1446" i="2" s="1"/>
  <c r="J1414" i="2" a="1"/>
  <c r="J1414" i="2" s="1"/>
  <c r="I1414" i="2" a="1"/>
  <c r="I1414" i="2" s="1"/>
  <c r="J1382" i="2" a="1"/>
  <c r="J1382" i="2" s="1"/>
  <c r="I1382" i="2" a="1"/>
  <c r="I1382" i="2" s="1"/>
  <c r="J1350" i="2" a="1"/>
  <c r="J1350" i="2" s="1"/>
  <c r="I1350" i="2" a="1"/>
  <c r="I1350" i="2" s="1"/>
  <c r="J1318" i="2" a="1"/>
  <c r="J1318" i="2" s="1"/>
  <c r="I1318" i="2" a="1"/>
  <c r="I1318" i="2" s="1"/>
  <c r="I1796" i="2" a="1"/>
  <c r="I1796" i="2" s="1"/>
  <c r="J1796" i="2" a="1"/>
  <c r="J1796" i="2" s="1"/>
  <c r="I1764" i="2" a="1"/>
  <c r="I1764" i="2" s="1"/>
  <c r="J1764" i="2" a="1"/>
  <c r="J1764" i="2" s="1"/>
  <c r="I1732" i="2" a="1"/>
  <c r="I1732" i="2" s="1"/>
  <c r="J1732" i="2" a="1"/>
  <c r="J1732" i="2" s="1"/>
  <c r="I1700" i="2" a="1"/>
  <c r="I1700" i="2" s="1"/>
  <c r="J1700" i="2" a="1"/>
  <c r="J1700" i="2" s="1"/>
  <c r="I1668" i="2" a="1"/>
  <c r="I1668" i="2" s="1"/>
  <c r="J1668" i="2" a="1"/>
  <c r="J1668" i="2" s="1"/>
  <c r="I1636" i="2" a="1"/>
  <c r="I1636" i="2" s="1"/>
  <c r="J1636" i="2" a="1"/>
  <c r="J1636" i="2" s="1"/>
  <c r="I1604" i="2" a="1"/>
  <c r="I1604" i="2" s="1"/>
  <c r="J1604" i="2" a="1"/>
  <c r="J1604" i="2" s="1"/>
  <c r="I1572" i="2" a="1"/>
  <c r="I1572" i="2" s="1"/>
  <c r="J1572" i="2" a="1"/>
  <c r="J1572" i="2" s="1"/>
  <c r="I1540" i="2" a="1"/>
  <c r="I1540" i="2" s="1"/>
  <c r="J1540" i="2" a="1"/>
  <c r="J1540" i="2" s="1"/>
  <c r="I1508" i="2" a="1"/>
  <c r="I1508" i="2" s="1"/>
  <c r="J1508" i="2" a="1"/>
  <c r="J1508" i="2" s="1"/>
  <c r="I1476" i="2" a="1"/>
  <c r="I1476" i="2" s="1"/>
  <c r="J1476" i="2" a="1"/>
  <c r="J1476" i="2" s="1"/>
  <c r="I1444" i="2" a="1"/>
  <c r="I1444" i="2" s="1"/>
  <c r="J1444" i="2" a="1"/>
  <c r="J1444" i="2" s="1"/>
  <c r="I1412" i="2" a="1"/>
  <c r="I1412" i="2" s="1"/>
  <c r="J1412" i="2" a="1"/>
  <c r="J1412" i="2" s="1"/>
  <c r="I1380" i="2" a="1"/>
  <c r="I1380" i="2" s="1"/>
  <c r="J1380" i="2" a="1"/>
  <c r="J1380" i="2" s="1"/>
  <c r="I1348" i="2" a="1"/>
  <c r="I1348" i="2" s="1"/>
  <c r="J1348" i="2" a="1"/>
  <c r="J1348" i="2" s="1"/>
  <c r="I1316" i="2" a="1"/>
  <c r="I1316" i="2" s="1"/>
  <c r="J1316" i="2" a="1"/>
  <c r="J1316" i="2" s="1"/>
  <c r="J1303" i="2" a="1"/>
  <c r="J1303" i="2" s="1"/>
  <c r="I1303" i="2" a="1"/>
  <c r="I1303" i="2" s="1"/>
  <c r="J1786" i="2" a="1"/>
  <c r="J1786" i="2" s="1"/>
  <c r="I1786" i="2" a="1"/>
  <c r="I1786" i="2" s="1"/>
  <c r="J1754" i="2" a="1"/>
  <c r="J1754" i="2" s="1"/>
  <c r="I1754" i="2" a="1"/>
  <c r="I1754" i="2" s="1"/>
  <c r="J1722" i="2" a="1"/>
  <c r="J1722" i="2" s="1"/>
  <c r="I1722" i="2" a="1"/>
  <c r="I1722" i="2" s="1"/>
  <c r="J1690" i="2" a="1"/>
  <c r="J1690" i="2" s="1"/>
  <c r="I1690" i="2" a="1"/>
  <c r="I1690" i="2" s="1"/>
  <c r="J1658" i="2" a="1"/>
  <c r="J1658" i="2" s="1"/>
  <c r="I1658" i="2" a="1"/>
  <c r="I1658" i="2" s="1"/>
  <c r="J1626" i="2" a="1"/>
  <c r="J1626" i="2" s="1"/>
  <c r="I1626" i="2" a="1"/>
  <c r="I1626" i="2" s="1"/>
  <c r="J1594" i="2" a="1"/>
  <c r="J1594" i="2" s="1"/>
  <c r="I1594" i="2" a="1"/>
  <c r="I1594" i="2" s="1"/>
  <c r="J1562" i="2" a="1"/>
  <c r="J1562" i="2" s="1"/>
  <c r="I1562" i="2" a="1"/>
  <c r="I1562" i="2" s="1"/>
  <c r="J1530" i="2" a="1"/>
  <c r="J1530" i="2" s="1"/>
  <c r="I1530" i="2" a="1"/>
  <c r="I1530" i="2" s="1"/>
  <c r="J1498" i="2" a="1"/>
  <c r="J1498" i="2" s="1"/>
  <c r="I1498" i="2" a="1"/>
  <c r="I1498" i="2" s="1"/>
  <c r="J1466" i="2" a="1"/>
  <c r="J1466" i="2" s="1"/>
  <c r="I1466" i="2" a="1"/>
  <c r="I1466" i="2" s="1"/>
  <c r="J1434" i="2" a="1"/>
  <c r="J1434" i="2" s="1"/>
  <c r="I1434" i="2" a="1"/>
  <c r="I1434" i="2" s="1"/>
  <c r="J1402" i="2" a="1"/>
  <c r="J1402" i="2" s="1"/>
  <c r="I1402" i="2" a="1"/>
  <c r="I1402" i="2" s="1"/>
  <c r="J1370" i="2" a="1"/>
  <c r="J1370" i="2" s="1"/>
  <c r="I1370" i="2" a="1"/>
  <c r="I1370" i="2" s="1"/>
  <c r="J1338" i="2" a="1"/>
  <c r="J1338" i="2" s="1"/>
  <c r="I1338" i="2" a="1"/>
  <c r="I1338" i="2" s="1"/>
  <c r="J1306" i="2" a="1"/>
  <c r="J1306" i="2" s="1"/>
  <c r="I1306" i="2" a="1"/>
  <c r="I1306" i="2" s="1"/>
  <c r="J1289" i="2" a="1"/>
  <c r="J1289" i="2" s="1"/>
  <c r="I1289" i="2" a="1"/>
  <c r="I1289" i="2" s="1"/>
  <c r="J1273" i="2" a="1"/>
  <c r="J1273" i="2" s="1"/>
  <c r="I1273" i="2" a="1"/>
  <c r="I1273" i="2" s="1"/>
  <c r="J1257" i="2" a="1"/>
  <c r="J1257" i="2" s="1"/>
  <c r="I1257" i="2" a="1"/>
  <c r="I1257" i="2" s="1"/>
  <c r="J697" i="2" a="1"/>
  <c r="J697" i="2" s="1"/>
  <c r="I697" i="2" a="1"/>
  <c r="I697" i="2" s="1"/>
  <c r="J681" i="2" a="1"/>
  <c r="J681" i="2" s="1"/>
  <c r="I681" i="2" a="1"/>
  <c r="I681" i="2" s="1"/>
  <c r="I658" i="2" a="1"/>
  <c r="I658" i="2" s="1"/>
  <c r="J658" i="2" a="1"/>
  <c r="J658" i="2" s="1"/>
  <c r="I1241" i="2" a="1"/>
  <c r="I1241" i="2" s="1"/>
  <c r="J1241" i="2" a="1"/>
  <c r="J1241" i="2" s="1"/>
  <c r="I1161" i="2" a="1"/>
  <c r="I1161" i="2" s="1"/>
  <c r="J1161" i="2" a="1"/>
  <c r="J1161" i="2" s="1"/>
  <c r="I1145" i="2" a="1"/>
  <c r="I1145" i="2" s="1"/>
  <c r="J1145" i="2" a="1"/>
  <c r="J1145" i="2" s="1"/>
  <c r="I1129" i="2" a="1"/>
  <c r="I1129" i="2" s="1"/>
  <c r="J1129" i="2" a="1"/>
  <c r="J1129" i="2" s="1"/>
  <c r="I1113" i="2" a="1"/>
  <c r="I1113" i="2" s="1"/>
  <c r="J1113" i="2" a="1"/>
  <c r="J1113" i="2" s="1"/>
  <c r="I1097" i="2" a="1"/>
  <c r="I1097" i="2" s="1"/>
  <c r="J1097" i="2" a="1"/>
  <c r="J1097" i="2" s="1"/>
  <c r="J1062" i="2" a="1"/>
  <c r="J1062" i="2" s="1"/>
  <c r="I1062" i="2" a="1"/>
  <c r="I1062" i="2" s="1"/>
  <c r="J1042" i="2" a="1"/>
  <c r="J1042" i="2" s="1"/>
  <c r="I1042" i="2" a="1"/>
  <c r="I1042" i="2" s="1"/>
  <c r="I1008" i="2" a="1"/>
  <c r="I1008" i="2" s="1"/>
  <c r="J1008" i="2" a="1"/>
  <c r="J1008" i="2" s="1"/>
  <c r="I992" i="2" a="1"/>
  <c r="I992" i="2" s="1"/>
  <c r="J992" i="2" a="1"/>
  <c r="J992" i="2" s="1"/>
  <c r="J970" i="2" a="1"/>
  <c r="J970" i="2" s="1"/>
  <c r="I970" i="2" a="1"/>
  <c r="I970" i="2" s="1"/>
  <c r="J938" i="2" a="1"/>
  <c r="J938" i="2" s="1"/>
  <c r="I938" i="2" a="1"/>
  <c r="I938" i="2" s="1"/>
  <c r="J910" i="2" a="1"/>
  <c r="J910" i="2" s="1"/>
  <c r="I910" i="2" a="1"/>
  <c r="I910" i="2" s="1"/>
  <c r="I897" i="2" a="1"/>
  <c r="I897" i="2" s="1"/>
  <c r="J897" i="2" a="1"/>
  <c r="J897" i="2" s="1"/>
  <c r="J874" i="2" a="1"/>
  <c r="J874" i="2" s="1"/>
  <c r="I874" i="2" a="1"/>
  <c r="I874" i="2" s="1"/>
  <c r="I829" i="2" a="1"/>
  <c r="I829" i="2" s="1"/>
  <c r="J829" i="2" a="1"/>
  <c r="J829" i="2" s="1"/>
  <c r="I824" i="2" a="1"/>
  <c r="I824" i="2" s="1"/>
  <c r="J824" i="2" a="1"/>
  <c r="J824" i="2" s="1"/>
  <c r="I808" i="2" a="1"/>
  <c r="I808" i="2" s="1"/>
  <c r="J808" i="2" a="1"/>
  <c r="J808" i="2" s="1"/>
  <c r="I792" i="2" a="1"/>
  <c r="I792" i="2" s="1"/>
  <c r="J792" i="2" a="1"/>
  <c r="J792" i="2" s="1"/>
  <c r="J750" i="2" a="1"/>
  <c r="J750" i="2" s="1"/>
  <c r="I750" i="2" a="1"/>
  <c r="I750" i="2" s="1"/>
  <c r="I721" i="2" a="1"/>
  <c r="I721" i="2" s="1"/>
  <c r="J721" i="2" a="1"/>
  <c r="J721" i="2" s="1"/>
  <c r="J669" i="2" a="1"/>
  <c r="J669" i="2" s="1"/>
  <c r="I669" i="2" a="1"/>
  <c r="I669" i="2" s="1"/>
  <c r="I1185" i="2" a="1"/>
  <c r="I1185" i="2" s="1"/>
  <c r="J1185" i="2" a="1"/>
  <c r="J1185" i="2" s="1"/>
  <c r="I1164" i="2" a="1"/>
  <c r="I1164" i="2" s="1"/>
  <c r="J1164" i="2" a="1"/>
  <c r="J1164" i="2" s="1"/>
  <c r="I1148" i="2" a="1"/>
  <c r="I1148" i="2" s="1"/>
  <c r="J1148" i="2" a="1"/>
  <c r="J1148" i="2" s="1"/>
  <c r="I1132" i="2" a="1"/>
  <c r="I1132" i="2" s="1"/>
  <c r="J1132" i="2" a="1"/>
  <c r="J1132" i="2" s="1"/>
  <c r="I1116" i="2" a="1"/>
  <c r="I1116" i="2" s="1"/>
  <c r="J1116" i="2" a="1"/>
  <c r="J1116" i="2" s="1"/>
  <c r="I1076" i="2" a="1"/>
  <c r="I1076" i="2" s="1"/>
  <c r="J1076" i="2" a="1"/>
  <c r="J1076" i="2" s="1"/>
  <c r="J1030" i="2" a="1"/>
  <c r="J1030" i="2" s="1"/>
  <c r="I1030" i="2" a="1"/>
  <c r="I1030" i="2" s="1"/>
  <c r="I1012" i="2" a="1"/>
  <c r="I1012" i="2" s="1"/>
  <c r="J1012" i="2" a="1"/>
  <c r="J1012" i="2" s="1"/>
  <c r="I996" i="2" a="1"/>
  <c r="I996" i="2" s="1"/>
  <c r="J996" i="2" a="1"/>
  <c r="J996" i="2" s="1"/>
  <c r="J950" i="2" a="1"/>
  <c r="J950" i="2" s="1"/>
  <c r="I950" i="2" a="1"/>
  <c r="I950" i="2" s="1"/>
  <c r="I892" i="2" a="1"/>
  <c r="I892" i="2" s="1"/>
  <c r="J892" i="2" a="1"/>
  <c r="J892" i="2" s="1"/>
  <c r="J878" i="2" a="1"/>
  <c r="J878" i="2" s="1"/>
  <c r="I878" i="2" a="1"/>
  <c r="I878" i="2" s="1"/>
  <c r="I849" i="2" a="1"/>
  <c r="I849" i="2" s="1"/>
  <c r="J849" i="2" a="1"/>
  <c r="J849" i="2" s="1"/>
  <c r="I813" i="2" a="1"/>
  <c r="I813" i="2" s="1"/>
  <c r="J813" i="2" a="1"/>
  <c r="J813" i="2" s="1"/>
  <c r="I797" i="2" a="1"/>
  <c r="I797" i="2" s="1"/>
  <c r="J797" i="2" a="1"/>
  <c r="J797" i="2" s="1"/>
  <c r="I781" i="2" a="1"/>
  <c r="I781" i="2" s="1"/>
  <c r="J781" i="2" a="1"/>
  <c r="J781" i="2" s="1"/>
  <c r="I760" i="2" a="1"/>
  <c r="I760" i="2" s="1"/>
  <c r="J760" i="2" a="1"/>
  <c r="J760" i="2" s="1"/>
  <c r="J746" i="2" a="1"/>
  <c r="J746" i="2" s="1"/>
  <c r="I746" i="2" a="1"/>
  <c r="I746" i="2" s="1"/>
  <c r="I716" i="2" a="1"/>
  <c r="I716" i="2" s="1"/>
  <c r="J716" i="2" a="1"/>
  <c r="J716" i="2" s="1"/>
  <c r="J704" i="2" a="1"/>
  <c r="J704" i="2" s="1"/>
  <c r="I704" i="2" a="1"/>
  <c r="I704" i="2" s="1"/>
  <c r="I511" i="2" a="1"/>
  <c r="I511" i="2" s="1"/>
  <c r="J511" i="2" a="1"/>
  <c r="J511" i="2" s="1"/>
  <c r="I391" i="2" a="1"/>
  <c r="I391" i="2" s="1"/>
  <c r="J391" i="2" a="1"/>
  <c r="J391" i="2" s="1"/>
  <c r="I359" i="2" a="1"/>
  <c r="I359" i="2" s="1"/>
  <c r="J359" i="2" a="1"/>
  <c r="J359" i="2" s="1"/>
  <c r="I327" i="2" a="1"/>
  <c r="I327" i="2" s="1"/>
  <c r="J327" i="2" a="1"/>
  <c r="J327" i="2" s="1"/>
  <c r="I218" i="2" a="1"/>
  <c r="I218" i="2" s="1"/>
  <c r="J218" i="2" a="1"/>
  <c r="J218" i="2" s="1"/>
  <c r="I87" i="2" a="1"/>
  <c r="I87" i="2" s="1"/>
  <c r="J87" i="2" a="1"/>
  <c r="J87" i="2" s="1"/>
  <c r="J629" i="2" a="1"/>
  <c r="J629" i="2" s="1"/>
  <c r="I629" i="2" a="1"/>
  <c r="I629" i="2" s="1"/>
  <c r="J597" i="2" a="1"/>
  <c r="J597" i="2" s="1"/>
  <c r="I597" i="2" a="1"/>
  <c r="I597" i="2" s="1"/>
  <c r="J565" i="2" a="1"/>
  <c r="J565" i="2" s="1"/>
  <c r="I565" i="2" a="1"/>
  <c r="I565" i="2" s="1"/>
  <c r="J533" i="2" a="1"/>
  <c r="J533" i="2" s="1"/>
  <c r="I533" i="2" a="1"/>
  <c r="I533" i="2" s="1"/>
  <c r="J501" i="2" a="1"/>
  <c r="J501" i="2" s="1"/>
  <c r="I501" i="2" a="1"/>
  <c r="I501" i="2" s="1"/>
  <c r="J145" i="2" a="1"/>
  <c r="J145" i="2" s="1"/>
  <c r="I145" i="2" a="1"/>
  <c r="I145" i="2" s="1"/>
  <c r="I127" i="2" a="1"/>
  <c r="I127" i="2" s="1"/>
  <c r="J127" i="2" a="1"/>
  <c r="J127" i="2" s="1"/>
  <c r="J105" i="2" a="1"/>
  <c r="J105" i="2" s="1"/>
  <c r="I105" i="2" a="1"/>
  <c r="I105" i="2" s="1"/>
  <c r="I59" i="2" a="1"/>
  <c r="I59" i="2" s="1"/>
  <c r="J59" i="2" a="1"/>
  <c r="J59" i="2" s="1"/>
  <c r="I43" i="2" a="1"/>
  <c r="I43" i="2" s="1"/>
  <c r="J43" i="2" a="1"/>
  <c r="J43" i="2" s="1"/>
  <c r="J28" i="2" a="1"/>
  <c r="J28" i="2" s="1"/>
  <c r="I28" i="2" a="1"/>
  <c r="I28" i="2" s="1"/>
  <c r="I23" i="2" a="1"/>
  <c r="I23" i="2" s="1"/>
  <c r="J23" i="2" a="1"/>
  <c r="J23" i="2" s="1"/>
  <c r="J636" i="2" a="1"/>
  <c r="J636" i="2" s="1"/>
  <c r="I636" i="2" a="1"/>
  <c r="I636" i="2" s="1"/>
  <c r="I619" i="2" a="1"/>
  <c r="I619" i="2" s="1"/>
  <c r="J619" i="2" a="1"/>
  <c r="J619" i="2" s="1"/>
  <c r="I587" i="2" a="1"/>
  <c r="I587" i="2" s="1"/>
  <c r="J587" i="2" a="1"/>
  <c r="J587" i="2" s="1"/>
  <c r="I555" i="2" a="1"/>
  <c r="I555" i="2" s="1"/>
  <c r="J555" i="2" a="1"/>
  <c r="J555" i="2" s="1"/>
  <c r="I459" i="2" a="1"/>
  <c r="I459" i="2" s="1"/>
  <c r="J459" i="2" a="1"/>
  <c r="J459" i="2" s="1"/>
  <c r="I427" i="2" a="1"/>
  <c r="I427" i="2" s="1"/>
  <c r="J427" i="2" a="1"/>
  <c r="J427" i="2" s="1"/>
  <c r="I395" i="2" a="1"/>
  <c r="I395" i="2" s="1"/>
  <c r="J395" i="2" a="1"/>
  <c r="J395" i="2" s="1"/>
  <c r="I355" i="2" a="1"/>
  <c r="I355" i="2" s="1"/>
  <c r="J355" i="2" a="1"/>
  <c r="J355" i="2" s="1"/>
  <c r="I323" i="2" a="1"/>
  <c r="I323" i="2" s="1"/>
  <c r="J323" i="2" a="1"/>
  <c r="J323" i="2" s="1"/>
  <c r="I271" i="2" a="1"/>
  <c r="I271" i="2" s="1"/>
  <c r="J271" i="2" a="1"/>
  <c r="J271" i="2" s="1"/>
  <c r="I255" i="2" a="1"/>
  <c r="I255" i="2" s="1"/>
  <c r="J255" i="2" a="1"/>
  <c r="J255" i="2" s="1"/>
  <c r="I239" i="2" a="1"/>
  <c r="I239" i="2" s="1"/>
  <c r="J239" i="2" a="1"/>
  <c r="J239" i="2" s="1"/>
  <c r="J201" i="2" a="1"/>
  <c r="J201" i="2" s="1"/>
  <c r="I201" i="2" a="1"/>
  <c r="I201" i="2" s="1"/>
  <c r="I154" i="2" a="1"/>
  <c r="I154" i="2" s="1"/>
  <c r="J154" i="2" a="1"/>
  <c r="J154" i="2" s="1"/>
  <c r="I130" i="2" a="1"/>
  <c r="I130" i="2" s="1"/>
  <c r="J130" i="2" a="1"/>
  <c r="J130" i="2" s="1"/>
  <c r="I99" i="2" a="1"/>
  <c r="I99" i="2" s="1"/>
  <c r="J99" i="2" a="1"/>
  <c r="J99" i="2" s="1"/>
  <c r="I91" i="2" a="1"/>
  <c r="I91" i="2" s="1"/>
  <c r="J91" i="2" a="1"/>
  <c r="J91" i="2" s="1"/>
  <c r="I62" i="2" a="1"/>
  <c r="I62" i="2" s="1"/>
  <c r="J62" i="2" a="1"/>
  <c r="J62" i="2" s="1"/>
  <c r="J17" i="2" a="1"/>
  <c r="J17" i="2" s="1"/>
  <c r="I17" i="2" a="1"/>
  <c r="I17" i="2" s="1"/>
  <c r="J609" i="2" a="1"/>
  <c r="J609" i="2" s="1"/>
  <c r="I609" i="2" a="1"/>
  <c r="I609" i="2" s="1"/>
  <c r="J465" i="2" a="1"/>
  <c r="J465" i="2" s="1"/>
  <c r="I465" i="2" a="1"/>
  <c r="I465" i="2" s="1"/>
  <c r="J433" i="2" a="1"/>
  <c r="J433" i="2" s="1"/>
  <c r="I433" i="2" a="1"/>
  <c r="I433" i="2" s="1"/>
  <c r="J401" i="2" a="1"/>
  <c r="J401" i="2" s="1"/>
  <c r="I401" i="2" a="1"/>
  <c r="I401" i="2" s="1"/>
  <c r="J369" i="2" a="1"/>
  <c r="J369" i="2" s="1"/>
  <c r="I369" i="2" a="1"/>
  <c r="I369" i="2" s="1"/>
  <c r="J337" i="2" a="1"/>
  <c r="J337" i="2" s="1"/>
  <c r="I337" i="2" a="1"/>
  <c r="I337" i="2" s="1"/>
  <c r="J305" i="2" a="1"/>
  <c r="J305" i="2" s="1"/>
  <c r="I305" i="2" a="1"/>
  <c r="I305" i="2" s="1"/>
  <c r="I274" i="2" a="1"/>
  <c r="I274" i="2" s="1"/>
  <c r="J274" i="2" a="1"/>
  <c r="J274" i="2" s="1"/>
  <c r="I258" i="2" a="1"/>
  <c r="I258" i="2" s="1"/>
  <c r="J258" i="2" a="1"/>
  <c r="J258" i="2" s="1"/>
  <c r="I242" i="2" a="1"/>
  <c r="I242" i="2" s="1"/>
  <c r="J242" i="2" a="1"/>
  <c r="J242" i="2" s="1"/>
  <c r="I178" i="2" a="1"/>
  <c r="I178" i="2" s="1"/>
  <c r="J178" i="2" a="1"/>
  <c r="J178" i="2" s="1"/>
  <c r="J9" i="2" a="1"/>
  <c r="J9" i="2" s="1"/>
  <c r="I9" i="2" a="1"/>
  <c r="I9" i="2" s="1"/>
  <c r="J3493" i="2" a="1"/>
  <c r="J3493" i="2" s="1"/>
  <c r="I3493" i="2" a="1"/>
  <c r="I3493" i="2" s="1"/>
  <c r="I3483" i="2" a="1"/>
  <c r="I3483" i="2" s="1"/>
  <c r="J3483" i="2" a="1"/>
  <c r="J3483" i="2" s="1"/>
  <c r="I3467" i="2" a="1"/>
  <c r="I3467" i="2" s="1"/>
  <c r="J3467" i="2" a="1"/>
  <c r="J3467" i="2" s="1"/>
  <c r="J3450" i="2" a="1"/>
  <c r="J3450" i="2" s="1"/>
  <c r="I3450" i="2" a="1"/>
  <c r="I3450" i="2" s="1"/>
  <c r="I3476" i="2" a="1"/>
  <c r="I3476" i="2" s="1"/>
  <c r="J3476" i="2" a="1"/>
  <c r="J3476" i="2" s="1"/>
  <c r="I3460" i="2" a="1"/>
  <c r="I3460" i="2" s="1"/>
  <c r="J3460" i="2" a="1"/>
  <c r="J3460" i="2" s="1"/>
  <c r="I3425" i="2" a="1"/>
  <c r="I3425" i="2" s="1"/>
  <c r="J3425" i="2" a="1"/>
  <c r="J3425" i="2" s="1"/>
  <c r="I3409" i="2" a="1"/>
  <c r="I3409" i="2" s="1"/>
  <c r="J3409" i="2" a="1"/>
  <c r="J3409" i="2" s="1"/>
  <c r="I3393" i="2" a="1"/>
  <c r="I3393" i="2" s="1"/>
  <c r="J3393" i="2" a="1"/>
  <c r="J3393" i="2" s="1"/>
  <c r="I3377" i="2" a="1"/>
  <c r="I3377" i="2" s="1"/>
  <c r="J3377" i="2" a="1"/>
  <c r="J3377" i="2" s="1"/>
  <c r="I3420" i="2" a="1"/>
  <c r="I3420" i="2" s="1"/>
  <c r="J3420" i="2" a="1"/>
  <c r="J3420" i="2" s="1"/>
  <c r="I3388" i="2" a="1"/>
  <c r="I3388" i="2" s="1"/>
  <c r="J3388" i="2" a="1"/>
  <c r="J3388" i="2" s="1"/>
  <c r="I3357" i="2" a="1"/>
  <c r="I3357" i="2" s="1"/>
  <c r="J3357" i="2" a="1"/>
  <c r="J3357" i="2" s="1"/>
  <c r="I3392" i="2" a="1"/>
  <c r="I3392" i="2" s="1"/>
  <c r="J3392" i="2" a="1"/>
  <c r="J3392" i="2" s="1"/>
  <c r="J3346" i="2" a="1"/>
  <c r="J3346" i="2" s="1"/>
  <c r="I3346" i="2" a="1"/>
  <c r="I3346" i="2" s="1"/>
  <c r="J3330" i="2" a="1"/>
  <c r="J3330" i="2" s="1"/>
  <c r="I3330" i="2" a="1"/>
  <c r="I3330" i="2" s="1"/>
  <c r="J3314" i="2" a="1"/>
  <c r="J3314" i="2" s="1"/>
  <c r="I3314" i="2" a="1"/>
  <c r="I3314" i="2" s="1"/>
  <c r="J3298" i="2" a="1"/>
  <c r="J3298" i="2" s="1"/>
  <c r="I3298" i="2" a="1"/>
  <c r="I3298" i="2" s="1"/>
  <c r="I3287" i="2" a="1"/>
  <c r="I3287" i="2" s="1"/>
  <c r="J3287" i="2" a="1"/>
  <c r="J3287" i="2" s="1"/>
  <c r="J3272" i="2" a="1"/>
  <c r="J3272" i="2" s="1"/>
  <c r="I3272" i="2" a="1"/>
  <c r="I3272" i="2" s="1"/>
  <c r="J3256" i="2" a="1"/>
  <c r="J3256" i="2" s="1"/>
  <c r="I3256" i="2" a="1"/>
  <c r="I3256" i="2" s="1"/>
  <c r="I3295" i="2" a="1"/>
  <c r="I3295" i="2" s="1"/>
  <c r="J3295" i="2" a="1"/>
  <c r="J3295" i="2" s="1"/>
  <c r="J3239" i="2" a="1"/>
  <c r="J3239" i="2" s="1"/>
  <c r="I3239" i="2" a="1"/>
  <c r="I3239" i="2" s="1"/>
  <c r="J3223" i="2" a="1"/>
  <c r="J3223" i="2" s="1"/>
  <c r="I3223" i="2" a="1"/>
  <c r="I3223" i="2" s="1"/>
  <c r="J3207" i="2" a="1"/>
  <c r="J3207" i="2" s="1"/>
  <c r="I3207" i="2" a="1"/>
  <c r="I3207" i="2" s="1"/>
  <c r="J3191" i="2" a="1"/>
  <c r="J3191" i="2" s="1"/>
  <c r="I3191" i="2" a="1"/>
  <c r="I3191" i="2" s="1"/>
  <c r="J3175" i="2" a="1"/>
  <c r="J3175" i="2" s="1"/>
  <c r="I3175" i="2" a="1"/>
  <c r="I3175" i="2" s="1"/>
  <c r="J3159" i="2" a="1"/>
  <c r="J3159" i="2" s="1"/>
  <c r="I3159" i="2" a="1"/>
  <c r="I3159" i="2" s="1"/>
  <c r="J3143" i="2" a="1"/>
  <c r="J3143" i="2" s="1"/>
  <c r="I3143" i="2" a="1"/>
  <c r="I3143" i="2" s="1"/>
  <c r="J3127" i="2" a="1"/>
  <c r="J3127" i="2" s="1"/>
  <c r="I3127" i="2" a="1"/>
  <c r="I3127" i="2" s="1"/>
  <c r="I3291" i="2" a="1"/>
  <c r="I3291" i="2" s="1"/>
  <c r="J3291" i="2" a="1"/>
  <c r="J3291" i="2" s="1"/>
  <c r="J3267" i="2" a="1"/>
  <c r="J3267" i="2" s="1"/>
  <c r="I3267" i="2" a="1"/>
  <c r="I3267" i="2" s="1"/>
  <c r="J3098" i="2" a="1"/>
  <c r="J3098" i="2" s="1"/>
  <c r="I3098" i="2" a="1"/>
  <c r="I3098" i="2" s="1"/>
  <c r="J3082" i="2" a="1"/>
  <c r="J3082" i="2" s="1"/>
  <c r="I3082" i="2" a="1"/>
  <c r="I3082" i="2" s="1"/>
  <c r="J3066" i="2" a="1"/>
  <c r="J3066" i="2" s="1"/>
  <c r="I3066" i="2" a="1"/>
  <c r="I3066" i="2" s="1"/>
  <c r="J3050" i="2" a="1"/>
  <c r="J3050" i="2" s="1"/>
  <c r="I3050" i="2" a="1"/>
  <c r="I3050" i="2" s="1"/>
  <c r="I3292" i="2" a="1"/>
  <c r="I3292" i="2" s="1"/>
  <c r="J3292" i="2" a="1"/>
  <c r="J3292" i="2" s="1"/>
  <c r="I3244" i="2" a="1"/>
  <c r="I3244" i="2" s="1"/>
  <c r="J3244" i="2" a="1"/>
  <c r="J3244" i="2" s="1"/>
  <c r="I3228" i="2" a="1"/>
  <c r="I3228" i="2" s="1"/>
  <c r="J3228" i="2" a="1"/>
  <c r="J3228" i="2" s="1"/>
  <c r="I3212" i="2" a="1"/>
  <c r="I3212" i="2" s="1"/>
  <c r="J3212" i="2" a="1"/>
  <c r="J3212" i="2" s="1"/>
  <c r="I3196" i="2" a="1"/>
  <c r="I3196" i="2" s="1"/>
  <c r="J3196" i="2" a="1"/>
  <c r="J3196" i="2" s="1"/>
  <c r="I3180" i="2" a="1"/>
  <c r="I3180" i="2" s="1"/>
  <c r="J3180" i="2" a="1"/>
  <c r="J3180" i="2" s="1"/>
  <c r="I3164" i="2" a="1"/>
  <c r="I3164" i="2" s="1"/>
  <c r="J3164" i="2" a="1"/>
  <c r="J3164" i="2" s="1"/>
  <c r="I3148" i="2" a="1"/>
  <c r="I3148" i="2" s="1"/>
  <c r="J3148" i="2" a="1"/>
  <c r="J3148" i="2" s="1"/>
  <c r="I3132" i="2" a="1"/>
  <c r="I3132" i="2" s="1"/>
  <c r="J3132" i="2" a="1"/>
  <c r="J3132" i="2" s="1"/>
  <c r="I3116" i="2" a="1"/>
  <c r="I3116" i="2" s="1"/>
  <c r="J3116" i="2" a="1"/>
  <c r="J3116" i="2" s="1"/>
  <c r="I3282" i="2" a="1"/>
  <c r="I3282" i="2" s="1"/>
  <c r="J3282" i="2" a="1"/>
  <c r="J3282" i="2" s="1"/>
  <c r="I3111" i="2" a="1"/>
  <c r="I3111" i="2" s="1"/>
  <c r="J3111" i="2" a="1"/>
  <c r="J3111" i="2" s="1"/>
  <c r="I3047" i="2" a="1"/>
  <c r="I3047" i="2" s="1"/>
  <c r="J3047" i="2" a="1"/>
  <c r="J3047" i="2" s="1"/>
  <c r="I3019" i="2" a="1"/>
  <c r="I3019" i="2" s="1"/>
  <c r="J3019" i="2" a="1"/>
  <c r="J3019" i="2" s="1"/>
  <c r="I3003" i="2" a="1"/>
  <c r="I3003" i="2" s="1"/>
  <c r="J3003" i="2" a="1"/>
  <c r="J3003" i="2" s="1"/>
  <c r="I2987" i="2" a="1"/>
  <c r="I2987" i="2" s="1"/>
  <c r="J2987" i="2" a="1"/>
  <c r="J2987" i="2" s="1"/>
  <c r="I3108" i="2" a="1"/>
  <c r="I3108" i="2" s="1"/>
  <c r="J3108" i="2" a="1"/>
  <c r="J3108" i="2" s="1"/>
  <c r="I3076" i="2" a="1"/>
  <c r="I3076" i="2" s="1"/>
  <c r="J3076" i="2" a="1"/>
  <c r="J3076" i="2" s="1"/>
  <c r="J3030" i="2" a="1"/>
  <c r="J3030" i="2" s="1"/>
  <c r="I3030" i="2" a="1"/>
  <c r="I3030" i="2" s="1"/>
  <c r="J3014" i="2" a="1"/>
  <c r="J3014" i="2" s="1"/>
  <c r="I3014" i="2" a="1"/>
  <c r="I3014" i="2" s="1"/>
  <c r="J2998" i="2" a="1"/>
  <c r="J2998" i="2" s="1"/>
  <c r="I2998" i="2" a="1"/>
  <c r="I2998" i="2" s="1"/>
  <c r="J2982" i="2" a="1"/>
  <c r="J2982" i="2" s="1"/>
  <c r="I2982" i="2" a="1"/>
  <c r="I2982" i="2" s="1"/>
  <c r="J2966" i="2" a="1"/>
  <c r="J2966" i="2" s="1"/>
  <c r="I2966" i="2" a="1"/>
  <c r="I2966" i="2" s="1"/>
  <c r="J2950" i="2" a="1"/>
  <c r="J2950" i="2" s="1"/>
  <c r="I2950" i="2" a="1"/>
  <c r="I2950" i="2" s="1"/>
  <c r="J2934" i="2" a="1"/>
  <c r="J2934" i="2" s="1"/>
  <c r="I2934" i="2" a="1"/>
  <c r="I2934" i="2" s="1"/>
  <c r="I3052" i="2" a="1"/>
  <c r="I3052" i="2" s="1"/>
  <c r="J3052" i="2" a="1"/>
  <c r="J3052" i="2" s="1"/>
  <c r="I3024" i="2" a="1"/>
  <c r="I3024" i="2" s="1"/>
  <c r="J3024" i="2" a="1"/>
  <c r="J3024" i="2" s="1"/>
  <c r="I3008" i="2" a="1"/>
  <c r="I3008" i="2" s="1"/>
  <c r="J3008" i="2" a="1"/>
  <c r="J3008" i="2" s="1"/>
  <c r="I2992" i="2" a="1"/>
  <c r="I2992" i="2" s="1"/>
  <c r="J2992" i="2" a="1"/>
  <c r="J2992" i="2" s="1"/>
  <c r="I2976" i="2" a="1"/>
  <c r="I2976" i="2" s="1"/>
  <c r="J2976" i="2" a="1"/>
  <c r="J2976" i="2" s="1"/>
  <c r="I2960" i="2" a="1"/>
  <c r="I2960" i="2" s="1"/>
  <c r="J2960" i="2" a="1"/>
  <c r="J2960" i="2" s="1"/>
  <c r="I2944" i="2" a="1"/>
  <c r="I2944" i="2" s="1"/>
  <c r="J2944" i="2" a="1"/>
  <c r="J2944" i="2" s="1"/>
  <c r="J2926" i="2" a="1"/>
  <c r="J2926" i="2" s="1"/>
  <c r="I2926" i="2" a="1"/>
  <c r="I2926" i="2" s="1"/>
  <c r="I2975" i="2" a="1"/>
  <c r="I2975" i="2" s="1"/>
  <c r="J2975" i="2" a="1"/>
  <c r="J2975" i="2" s="1"/>
  <c r="I2967" i="2" a="1"/>
  <c r="I2967" i="2" s="1"/>
  <c r="J2967" i="2" a="1"/>
  <c r="J2967" i="2" s="1"/>
  <c r="I2959" i="2" a="1"/>
  <c r="I2959" i="2" s="1"/>
  <c r="J2959" i="2" a="1"/>
  <c r="J2959" i="2" s="1"/>
  <c r="I2951" i="2" a="1"/>
  <c r="I2951" i="2" s="1"/>
  <c r="J2951" i="2" a="1"/>
  <c r="J2951" i="2" s="1"/>
  <c r="I2943" i="2" a="1"/>
  <c r="I2943" i="2" s="1"/>
  <c r="J2943" i="2" a="1"/>
  <c r="J2943" i="2" s="1"/>
  <c r="I2932" i="2" a="1"/>
  <c r="I2932" i="2" s="1"/>
  <c r="J2932" i="2" a="1"/>
  <c r="J2932" i="2" s="1"/>
  <c r="I2907" i="2" a="1"/>
  <c r="I2907" i="2" s="1"/>
  <c r="J2907" i="2" a="1"/>
  <c r="J2907" i="2" s="1"/>
  <c r="I2887" i="2" a="1"/>
  <c r="I2887" i="2" s="1"/>
  <c r="J2887" i="2" a="1"/>
  <c r="J2887" i="2" s="1"/>
  <c r="I2839" i="2" a="1"/>
  <c r="I2839" i="2" s="1"/>
  <c r="J2839" i="2" a="1"/>
  <c r="J2839" i="2" s="1"/>
  <c r="J2886" i="2" a="1"/>
  <c r="J2886" i="2" s="1"/>
  <c r="I2886" i="2" a="1"/>
  <c r="I2886" i="2" s="1"/>
  <c r="J2854" i="2" a="1"/>
  <c r="J2854" i="2" s="1"/>
  <c r="I2854" i="2" a="1"/>
  <c r="I2854" i="2" s="1"/>
  <c r="J2842" i="2" a="1"/>
  <c r="J2842" i="2" s="1"/>
  <c r="I2842" i="2" a="1"/>
  <c r="I2842" i="2" s="1"/>
  <c r="J2813" i="2" a="1"/>
  <c r="J2813" i="2" s="1"/>
  <c r="I2813" i="2" a="1"/>
  <c r="I2813" i="2" s="1"/>
  <c r="I2795" i="2" a="1"/>
  <c r="I2795" i="2" s="1"/>
  <c r="J2795" i="2" a="1"/>
  <c r="J2795" i="2" s="1"/>
  <c r="I2770" i="2" a="1"/>
  <c r="I2770" i="2" s="1"/>
  <c r="J2770" i="2" a="1"/>
  <c r="J2770" i="2" s="1"/>
  <c r="J2754" i="2" a="1"/>
  <c r="J2754" i="2" s="1"/>
  <c r="I2754" i="2" a="1"/>
  <c r="I2754" i="2" s="1"/>
  <c r="J2746" i="2" a="1"/>
  <c r="J2746" i="2" s="1"/>
  <c r="I2746" i="2" a="1"/>
  <c r="I2746" i="2" s="1"/>
  <c r="I2648" i="2" a="1"/>
  <c r="I2648" i="2" s="1"/>
  <c r="J2648" i="2" a="1"/>
  <c r="J2648" i="2" s="1"/>
  <c r="I2616" i="2" a="1"/>
  <c r="I2616" i="2" s="1"/>
  <c r="J2616" i="2" a="1"/>
  <c r="J2616" i="2" s="1"/>
  <c r="I2593" i="2" a="1"/>
  <c r="I2593" i="2" s="1"/>
  <c r="J2593" i="2" a="1"/>
  <c r="J2593" i="2" s="1"/>
  <c r="J2571" i="2" a="1"/>
  <c r="J2571" i="2" s="1"/>
  <c r="I2571" i="2" a="1"/>
  <c r="I2571" i="2" s="1"/>
  <c r="J2539" i="2" a="1"/>
  <c r="J2539" i="2" s="1"/>
  <c r="I2539" i="2" a="1"/>
  <c r="I2539" i="2" s="1"/>
  <c r="I2501" i="2" a="1"/>
  <c r="I2501" i="2" s="1"/>
  <c r="J2501" i="2" a="1"/>
  <c r="J2501" i="2" s="1"/>
  <c r="J2479" i="2" a="1"/>
  <c r="J2479" i="2" s="1"/>
  <c r="I2479" i="2" a="1"/>
  <c r="I2479" i="2" s="1"/>
  <c r="J2443" i="2" a="1"/>
  <c r="J2443" i="2" s="1"/>
  <c r="I2443" i="2" a="1"/>
  <c r="I2443" i="2" s="1"/>
  <c r="J2428" i="2" a="1"/>
  <c r="J2428" i="2" s="1"/>
  <c r="I2428" i="2" a="1"/>
  <c r="I2428" i="2" s="1"/>
  <c r="J2654" i="2" a="1"/>
  <c r="J2654" i="2" s="1"/>
  <c r="I2654" i="2" a="1"/>
  <c r="I2654" i="2" s="1"/>
  <c r="J2638" i="2" a="1"/>
  <c r="J2638" i="2" s="1"/>
  <c r="I2638" i="2" a="1"/>
  <c r="I2638" i="2" s="1"/>
  <c r="J2622" i="2" a="1"/>
  <c r="J2622" i="2" s="1"/>
  <c r="I2622" i="2" a="1"/>
  <c r="I2622" i="2" s="1"/>
  <c r="J2606" i="2" a="1"/>
  <c r="J2606" i="2" s="1"/>
  <c r="I2606" i="2" a="1"/>
  <c r="I2606" i="2" s="1"/>
  <c r="J2567" i="2" a="1"/>
  <c r="J2567" i="2" s="1"/>
  <c r="I2567" i="2" a="1"/>
  <c r="I2567" i="2" s="1"/>
  <c r="J2535" i="2" a="1"/>
  <c r="J2535" i="2" s="1"/>
  <c r="I2535" i="2" a="1"/>
  <c r="I2535" i="2" s="1"/>
  <c r="I2581" i="2" a="1"/>
  <c r="I2581" i="2" s="1"/>
  <c r="J2581" i="2" a="1"/>
  <c r="J2581" i="2" s="1"/>
  <c r="I2549" i="2" a="1"/>
  <c r="I2549" i="2" s="1"/>
  <c r="J2549" i="2" a="1"/>
  <c r="J2549" i="2" s="1"/>
  <c r="I2517" i="2" a="1"/>
  <c r="I2517" i="2" s="1"/>
  <c r="J2517" i="2" a="1"/>
  <c r="J2517" i="2" s="1"/>
  <c r="I2457" i="2" a="1"/>
  <c r="I2457" i="2" s="1"/>
  <c r="J2457" i="2" a="1"/>
  <c r="J2457" i="2" s="1"/>
  <c r="J2446" i="2" a="1"/>
  <c r="J2446" i="2" s="1"/>
  <c r="I2446" i="2" a="1"/>
  <c r="I2446" i="2" s="1"/>
  <c r="J2273" i="2" a="1"/>
  <c r="J2273" i="2" s="1"/>
  <c r="I2273" i="2" a="1"/>
  <c r="I2273" i="2" s="1"/>
  <c r="J2420" i="2" a="1"/>
  <c r="J2420" i="2" s="1"/>
  <c r="I2420" i="2" a="1"/>
  <c r="I2420" i="2" s="1"/>
  <c r="J2404" i="2" a="1"/>
  <c r="J2404" i="2" s="1"/>
  <c r="I2404" i="2" a="1"/>
  <c r="I2404" i="2" s="1"/>
  <c r="I2383" i="2" a="1"/>
  <c r="I2383" i="2" s="1"/>
  <c r="J2383" i="2" a="1"/>
  <c r="J2383" i="2" s="1"/>
  <c r="J2372" i="2" a="1"/>
  <c r="J2372" i="2" s="1"/>
  <c r="I2372" i="2" a="1"/>
  <c r="I2372" i="2" s="1"/>
  <c r="J2340" i="2" a="1"/>
  <c r="J2340" i="2" s="1"/>
  <c r="I2340" i="2" a="1"/>
  <c r="I2340" i="2" s="1"/>
  <c r="J2317" i="2" a="1"/>
  <c r="J2317" i="2" s="1"/>
  <c r="I2317" i="2" a="1"/>
  <c r="I2317" i="2" s="1"/>
  <c r="I2311" i="2" a="1"/>
  <c r="I2311" i="2" s="1"/>
  <c r="J2311" i="2" a="1"/>
  <c r="J2311" i="2" s="1"/>
  <c r="J2229" i="2" a="1"/>
  <c r="J2229" i="2" s="1"/>
  <c r="I2229" i="2" a="1"/>
  <c r="I2229" i="2" s="1"/>
  <c r="I2211" i="2" a="1"/>
  <c r="I2211" i="2" s="1"/>
  <c r="J2211" i="2" a="1"/>
  <c r="J2211" i="2" s="1"/>
  <c r="I2171" i="2" a="1"/>
  <c r="I2171" i="2" s="1"/>
  <c r="J2171" i="2" a="1"/>
  <c r="J2171" i="2" s="1"/>
  <c r="J2160" i="2" a="1"/>
  <c r="J2160" i="2" s="1"/>
  <c r="I2160" i="2" a="1"/>
  <c r="I2160" i="2" s="1"/>
  <c r="J2156" i="2" a="1"/>
  <c r="J2156" i="2" s="1"/>
  <c r="I2156" i="2" a="1"/>
  <c r="I2156" i="2" s="1"/>
  <c r="J2152" i="2" a="1"/>
  <c r="J2152" i="2" s="1"/>
  <c r="I2152" i="2" a="1"/>
  <c r="I2152" i="2" s="1"/>
  <c r="I2134" i="2" a="1"/>
  <c r="I2134" i="2" s="1"/>
  <c r="J2134" i="2" a="1"/>
  <c r="J2134" i="2" s="1"/>
  <c r="I2110" i="2" a="1"/>
  <c r="I2110" i="2" s="1"/>
  <c r="J2110" i="2" a="1"/>
  <c r="J2110" i="2" s="1"/>
  <c r="J2165" i="2" a="1"/>
  <c r="J2165" i="2" s="1"/>
  <c r="I2165" i="2" a="1"/>
  <c r="I2165" i="2" s="1"/>
  <c r="J2137" i="2" a="1"/>
  <c r="J2137" i="2" s="1"/>
  <c r="I2137" i="2" a="1"/>
  <c r="I2137" i="2" s="1"/>
  <c r="J2408" i="2" a="1"/>
  <c r="J2408" i="2" s="1"/>
  <c r="I2408" i="2" a="1"/>
  <c r="I2408" i="2" s="1"/>
  <c r="J2377" i="2" a="1"/>
  <c r="J2377" i="2" s="1"/>
  <c r="I2377" i="2" a="1"/>
  <c r="I2377" i="2" s="1"/>
  <c r="J2364" i="2" a="1"/>
  <c r="J2364" i="2" s="1"/>
  <c r="I2364" i="2" a="1"/>
  <c r="I2364" i="2" s="1"/>
  <c r="J2353" i="2" a="1"/>
  <c r="J2353" i="2" s="1"/>
  <c r="I2353" i="2" a="1"/>
  <c r="I2353" i="2" s="1"/>
  <c r="I2343" i="2" a="1"/>
  <c r="I2343" i="2" s="1"/>
  <c r="J2343" i="2" a="1"/>
  <c r="J2343" i="2" s="1"/>
  <c r="I2290" i="2" a="1"/>
  <c r="I2290" i="2" s="1"/>
  <c r="J2290" i="2" a="1"/>
  <c r="J2290" i="2" s="1"/>
  <c r="I2263" i="2" a="1"/>
  <c r="I2263" i="2" s="1"/>
  <c r="J2263" i="2" a="1"/>
  <c r="J2263" i="2" s="1"/>
  <c r="I2251" i="2" a="1"/>
  <c r="I2251" i="2" s="1"/>
  <c r="J2251" i="2" a="1"/>
  <c r="J2251" i="2" s="1"/>
  <c r="J2245" i="2" a="1"/>
  <c r="J2245" i="2" s="1"/>
  <c r="I2245" i="2" a="1"/>
  <c r="I2245" i="2" s="1"/>
  <c r="J2225" i="2" a="1"/>
  <c r="J2225" i="2" s="1"/>
  <c r="I2225" i="2" a="1"/>
  <c r="I2225" i="2" s="1"/>
  <c r="I2199" i="2" a="1"/>
  <c r="I2199" i="2" s="1"/>
  <c r="J2199" i="2" a="1"/>
  <c r="J2199" i="2" s="1"/>
  <c r="I2195" i="2" a="1"/>
  <c r="I2195" i="2" s="1"/>
  <c r="J2195" i="2" a="1"/>
  <c r="J2195" i="2" s="1"/>
  <c r="I2191" i="2" a="1"/>
  <c r="I2191" i="2" s="1"/>
  <c r="J2191" i="2" a="1"/>
  <c r="J2191" i="2" s="1"/>
  <c r="I2187" i="2" a="1"/>
  <c r="I2187" i="2" s="1"/>
  <c r="J2187" i="2" a="1"/>
  <c r="J2187" i="2" s="1"/>
  <c r="I2183" i="2" a="1"/>
  <c r="I2183" i="2" s="1"/>
  <c r="J2183" i="2" a="1"/>
  <c r="J2183" i="2" s="1"/>
  <c r="I2179" i="2" a="1"/>
  <c r="I2179" i="2" s="1"/>
  <c r="J2179" i="2" a="1"/>
  <c r="J2179" i="2" s="1"/>
  <c r="I2166" i="2" a="1"/>
  <c r="I2166" i="2" s="1"/>
  <c r="J2166" i="2" a="1"/>
  <c r="J2166" i="2" s="1"/>
  <c r="I2138" i="2" a="1"/>
  <c r="I2138" i="2" s="1"/>
  <c r="J2138" i="2" a="1"/>
  <c r="J2138" i="2" s="1"/>
  <c r="J2128" i="2" a="1"/>
  <c r="J2128" i="2" s="1"/>
  <c r="I2128" i="2" a="1"/>
  <c r="I2128" i="2" s="1"/>
  <c r="J2124" i="2" a="1"/>
  <c r="J2124" i="2" s="1"/>
  <c r="I2124" i="2" a="1"/>
  <c r="I2124" i="2" s="1"/>
  <c r="J2116" i="2" a="1"/>
  <c r="J2116" i="2" s="1"/>
  <c r="I2116" i="2" a="1"/>
  <c r="I2116" i="2" s="1"/>
  <c r="J2079" i="2" a="1"/>
  <c r="J2079" i="2" s="1"/>
  <c r="I2079" i="2" a="1"/>
  <c r="I2079" i="2" s="1"/>
  <c r="I2053" i="2" a="1"/>
  <c r="I2053" i="2" s="1"/>
  <c r="J2053" i="2" a="1"/>
  <c r="J2053" i="2" s="1"/>
  <c r="I2009" i="2" a="1"/>
  <c r="I2009" i="2" s="1"/>
  <c r="J2009" i="2" a="1"/>
  <c r="J2009" i="2" s="1"/>
  <c r="I1994" i="2" a="1"/>
  <c r="I1994" i="2" s="1"/>
  <c r="J1994" i="2" a="1"/>
  <c r="J1994" i="2" s="1"/>
  <c r="I1973" i="2" a="1"/>
  <c r="I1973" i="2" s="1"/>
  <c r="J1973" i="2" a="1"/>
  <c r="J1973" i="2" s="1"/>
  <c r="J1967" i="2" a="1"/>
  <c r="J1967" i="2" s="1"/>
  <c r="I1967" i="2" a="1"/>
  <c r="I1967" i="2" s="1"/>
  <c r="I1953" i="2" a="1"/>
  <c r="I1953" i="2" s="1"/>
  <c r="J1953" i="2" a="1"/>
  <c r="J1953" i="2" s="1"/>
  <c r="I1938" i="2" a="1"/>
  <c r="I1938" i="2" s="1"/>
  <c r="J1938" i="2" a="1"/>
  <c r="J1938" i="2" s="1"/>
  <c r="I1929" i="2" a="1"/>
  <c r="I1929" i="2" s="1"/>
  <c r="J1929" i="2" a="1"/>
  <c r="J1929" i="2" s="1"/>
  <c r="J1911" i="2" a="1"/>
  <c r="J1911" i="2" s="1"/>
  <c r="I1911" i="2" a="1"/>
  <c r="I1911" i="2" s="1"/>
  <c r="I1901" i="2" a="1"/>
  <c r="I1901" i="2" s="1"/>
  <c r="J1901" i="2" a="1"/>
  <c r="J1901" i="2" s="1"/>
  <c r="I1874" i="2" a="1"/>
  <c r="I1874" i="2" s="1"/>
  <c r="J1874" i="2" a="1"/>
  <c r="J1874" i="2" s="1"/>
  <c r="J1859" i="2" a="1"/>
  <c r="J1859" i="2" s="1"/>
  <c r="I1859" i="2" a="1"/>
  <c r="I1859" i="2" s="1"/>
  <c r="J1822" i="2" a="1"/>
  <c r="J1822" i="2" s="1"/>
  <c r="I1822" i="2" a="1"/>
  <c r="I1822" i="2" s="1"/>
  <c r="J2067" i="2" a="1"/>
  <c r="J2067" i="2" s="1"/>
  <c r="I2067" i="2" a="1"/>
  <c r="I2067" i="2" s="1"/>
  <c r="J2075" i="2" a="1"/>
  <c r="J2075" i="2" s="1"/>
  <c r="I2075" i="2" a="1"/>
  <c r="I2075" i="2" s="1"/>
  <c r="I2062" i="2" a="1"/>
  <c r="I2062" i="2" s="1"/>
  <c r="J2062" i="2" a="1"/>
  <c r="J2062" i="2" s="1"/>
  <c r="J2047" i="2" a="1"/>
  <c r="J2047" i="2" s="1"/>
  <c r="I2047" i="2" a="1"/>
  <c r="I2047" i="2" s="1"/>
  <c r="J1983" i="2" a="1"/>
  <c r="J1983" i="2" s="1"/>
  <c r="I1983" i="2" a="1"/>
  <c r="I1983" i="2" s="1"/>
  <c r="J1940" i="2" a="1"/>
  <c r="J1940" i="2" s="1"/>
  <c r="I1940" i="2" a="1"/>
  <c r="I1940" i="2" s="1"/>
  <c r="I1898" i="2" a="1"/>
  <c r="I1898" i="2" s="1"/>
  <c r="J1898" i="2" a="1"/>
  <c r="J1898" i="2" s="1"/>
  <c r="J1818" i="2" a="1"/>
  <c r="J1818" i="2" s="1"/>
  <c r="I1818" i="2" a="1"/>
  <c r="I1818" i="2" s="1"/>
  <c r="J1806" i="2" a="1"/>
  <c r="J1806" i="2" s="1"/>
  <c r="I1806" i="2" a="1"/>
  <c r="I1806" i="2" s="1"/>
  <c r="J1774" i="2" a="1"/>
  <c r="J1774" i="2" s="1"/>
  <c r="I1774" i="2" a="1"/>
  <c r="I1774" i="2" s="1"/>
  <c r="J1742" i="2" a="1"/>
  <c r="J1742" i="2" s="1"/>
  <c r="I1742" i="2" a="1"/>
  <c r="I1742" i="2" s="1"/>
  <c r="J1710" i="2" a="1"/>
  <c r="J1710" i="2" s="1"/>
  <c r="I1710" i="2" a="1"/>
  <c r="I1710" i="2" s="1"/>
  <c r="J1678" i="2" a="1"/>
  <c r="J1678" i="2" s="1"/>
  <c r="I1678" i="2" a="1"/>
  <c r="I1678" i="2" s="1"/>
  <c r="J1646" i="2" a="1"/>
  <c r="J1646" i="2" s="1"/>
  <c r="I1646" i="2" a="1"/>
  <c r="I1646" i="2" s="1"/>
  <c r="J1614" i="2" a="1"/>
  <c r="J1614" i="2" s="1"/>
  <c r="I1614" i="2" a="1"/>
  <c r="I1614" i="2" s="1"/>
  <c r="J1582" i="2" a="1"/>
  <c r="J1582" i="2" s="1"/>
  <c r="I1582" i="2" a="1"/>
  <c r="I1582" i="2" s="1"/>
  <c r="J1550" i="2" a="1"/>
  <c r="J1550" i="2" s="1"/>
  <c r="I1550" i="2" a="1"/>
  <c r="I1550" i="2" s="1"/>
  <c r="J1518" i="2" a="1"/>
  <c r="J1518" i="2" s="1"/>
  <c r="I1518" i="2" a="1"/>
  <c r="I1518" i="2" s="1"/>
  <c r="J1486" i="2" a="1"/>
  <c r="J1486" i="2" s="1"/>
  <c r="I1486" i="2" a="1"/>
  <c r="I1486" i="2" s="1"/>
  <c r="J1454" i="2" a="1"/>
  <c r="J1454" i="2" s="1"/>
  <c r="I1454" i="2" a="1"/>
  <c r="I1454" i="2" s="1"/>
  <c r="J1422" i="2" a="1"/>
  <c r="J1422" i="2" s="1"/>
  <c r="I1422" i="2" a="1"/>
  <c r="I1422" i="2" s="1"/>
  <c r="J1390" i="2" a="1"/>
  <c r="J1390" i="2" s="1"/>
  <c r="I1390" i="2" a="1"/>
  <c r="I1390" i="2" s="1"/>
  <c r="J1358" i="2" a="1"/>
  <c r="J1358" i="2" s="1"/>
  <c r="I1358" i="2" a="1"/>
  <c r="I1358" i="2" s="1"/>
  <c r="J1326" i="2" a="1"/>
  <c r="J1326" i="2" s="1"/>
  <c r="I1326" i="2" a="1"/>
  <c r="I1326" i="2" s="1"/>
  <c r="I1804" i="2" a="1"/>
  <c r="I1804" i="2" s="1"/>
  <c r="J1804" i="2" a="1"/>
  <c r="J1804" i="2" s="1"/>
  <c r="I1772" i="2" a="1"/>
  <c r="I1772" i="2" s="1"/>
  <c r="J1772" i="2" a="1"/>
  <c r="J1772" i="2" s="1"/>
  <c r="I1740" i="2" a="1"/>
  <c r="I1740" i="2" s="1"/>
  <c r="J1740" i="2" a="1"/>
  <c r="J1740" i="2" s="1"/>
  <c r="I1708" i="2" a="1"/>
  <c r="I1708" i="2" s="1"/>
  <c r="J1708" i="2" a="1"/>
  <c r="J1708" i="2" s="1"/>
  <c r="I1676" i="2" a="1"/>
  <c r="I1676" i="2" s="1"/>
  <c r="J1676" i="2" a="1"/>
  <c r="J1676" i="2" s="1"/>
  <c r="I1644" i="2" a="1"/>
  <c r="I1644" i="2" s="1"/>
  <c r="J1644" i="2" a="1"/>
  <c r="J1644" i="2" s="1"/>
  <c r="I1612" i="2" a="1"/>
  <c r="I1612" i="2" s="1"/>
  <c r="J1612" i="2" a="1"/>
  <c r="J1612" i="2" s="1"/>
  <c r="I1580" i="2" a="1"/>
  <c r="I1580" i="2" s="1"/>
  <c r="J1580" i="2" a="1"/>
  <c r="J1580" i="2" s="1"/>
  <c r="I1548" i="2" a="1"/>
  <c r="I1548" i="2" s="1"/>
  <c r="J1548" i="2" a="1"/>
  <c r="J1548" i="2" s="1"/>
  <c r="I1516" i="2" a="1"/>
  <c r="I1516" i="2" s="1"/>
  <c r="J1516" i="2" a="1"/>
  <c r="J1516" i="2" s="1"/>
  <c r="I1484" i="2" a="1"/>
  <c r="I1484" i="2" s="1"/>
  <c r="J1484" i="2" a="1"/>
  <c r="J1484" i="2" s="1"/>
  <c r="I1452" i="2" a="1"/>
  <c r="I1452" i="2" s="1"/>
  <c r="J1452" i="2" a="1"/>
  <c r="J1452" i="2" s="1"/>
  <c r="I1420" i="2" a="1"/>
  <c r="I1420" i="2" s="1"/>
  <c r="J1420" i="2" a="1"/>
  <c r="J1420" i="2" s="1"/>
  <c r="I1388" i="2" a="1"/>
  <c r="I1388" i="2" s="1"/>
  <c r="J1388" i="2" a="1"/>
  <c r="J1388" i="2" s="1"/>
  <c r="I1356" i="2" a="1"/>
  <c r="I1356" i="2" s="1"/>
  <c r="J1356" i="2" a="1"/>
  <c r="J1356" i="2" s="1"/>
  <c r="I1324" i="2" a="1"/>
  <c r="I1324" i="2" s="1"/>
  <c r="J1324" i="2" a="1"/>
  <c r="J1324" i="2" s="1"/>
  <c r="J1794" i="2" a="1"/>
  <c r="J1794" i="2" s="1"/>
  <c r="I1794" i="2" a="1"/>
  <c r="I1794" i="2" s="1"/>
  <c r="J1762" i="2" a="1"/>
  <c r="J1762" i="2" s="1"/>
  <c r="I1762" i="2" a="1"/>
  <c r="I1762" i="2" s="1"/>
  <c r="J1730" i="2" a="1"/>
  <c r="J1730" i="2" s="1"/>
  <c r="I1730" i="2" a="1"/>
  <c r="I1730" i="2" s="1"/>
  <c r="J1698" i="2" a="1"/>
  <c r="J1698" i="2" s="1"/>
  <c r="I1698" i="2" a="1"/>
  <c r="I1698" i="2" s="1"/>
  <c r="J1666" i="2" a="1"/>
  <c r="J1666" i="2" s="1"/>
  <c r="I1666" i="2" a="1"/>
  <c r="I1666" i="2" s="1"/>
  <c r="J1634" i="2" a="1"/>
  <c r="J1634" i="2" s="1"/>
  <c r="I1634" i="2" a="1"/>
  <c r="I1634" i="2" s="1"/>
  <c r="J1602" i="2" a="1"/>
  <c r="J1602" i="2" s="1"/>
  <c r="I1602" i="2" a="1"/>
  <c r="I1602" i="2" s="1"/>
  <c r="J1570" i="2" a="1"/>
  <c r="J1570" i="2" s="1"/>
  <c r="I1570" i="2" a="1"/>
  <c r="I1570" i="2" s="1"/>
  <c r="J1538" i="2" a="1"/>
  <c r="J1538" i="2" s="1"/>
  <c r="I1538" i="2" a="1"/>
  <c r="I1538" i="2" s="1"/>
  <c r="J1506" i="2" a="1"/>
  <c r="J1506" i="2" s="1"/>
  <c r="I1506" i="2" a="1"/>
  <c r="I1506" i="2" s="1"/>
  <c r="J1474" i="2" a="1"/>
  <c r="J1474" i="2" s="1"/>
  <c r="I1474" i="2" a="1"/>
  <c r="I1474" i="2" s="1"/>
  <c r="J1442" i="2" a="1"/>
  <c r="J1442" i="2" s="1"/>
  <c r="I1442" i="2" a="1"/>
  <c r="I1442" i="2" s="1"/>
  <c r="J1410" i="2" a="1"/>
  <c r="J1410" i="2" s="1"/>
  <c r="I1410" i="2" a="1"/>
  <c r="I1410" i="2" s="1"/>
  <c r="J1378" i="2" a="1"/>
  <c r="J1378" i="2" s="1"/>
  <c r="I1378" i="2" a="1"/>
  <c r="I1378" i="2" s="1"/>
  <c r="J1346" i="2" a="1"/>
  <c r="J1346" i="2" s="1"/>
  <c r="I1346" i="2" a="1"/>
  <c r="I1346" i="2" s="1"/>
  <c r="J1314" i="2" a="1"/>
  <c r="J1314" i="2" s="1"/>
  <c r="I1314" i="2" a="1"/>
  <c r="I1314" i="2" s="1"/>
  <c r="J1301" i="2" a="1"/>
  <c r="J1301" i="2" s="1"/>
  <c r="I1301" i="2" a="1"/>
  <c r="I1301" i="2" s="1"/>
  <c r="J1285" i="2" a="1"/>
  <c r="J1285" i="2" s="1"/>
  <c r="I1285" i="2" a="1"/>
  <c r="I1285" i="2" s="1"/>
  <c r="J1269" i="2" a="1"/>
  <c r="J1269" i="2" s="1"/>
  <c r="I1269" i="2" a="1"/>
  <c r="I1269" i="2" s="1"/>
  <c r="J1253" i="2" a="1"/>
  <c r="J1253" i="2" s="1"/>
  <c r="I1253" i="2" a="1"/>
  <c r="I1253" i="2" s="1"/>
  <c r="J693" i="2" a="1"/>
  <c r="J693" i="2" s="1"/>
  <c r="I693" i="2" a="1"/>
  <c r="I693" i="2" s="1"/>
  <c r="J677" i="2" a="1"/>
  <c r="J677" i="2" s="1"/>
  <c r="I677" i="2" a="1"/>
  <c r="I677" i="2" s="1"/>
  <c r="I654" i="2" a="1"/>
  <c r="I654" i="2" s="1"/>
  <c r="J654" i="2" a="1"/>
  <c r="J654" i="2" s="1"/>
  <c r="I1193" i="2" a="1"/>
  <c r="I1193" i="2" s="1"/>
  <c r="J1193" i="2" a="1"/>
  <c r="J1193" i="2" s="1"/>
  <c r="I1160" i="2" a="1"/>
  <c r="I1160" i="2" s="1"/>
  <c r="J1160" i="2" a="1"/>
  <c r="J1160" i="2" s="1"/>
  <c r="I1144" i="2" a="1"/>
  <c r="I1144" i="2" s="1"/>
  <c r="J1144" i="2" a="1"/>
  <c r="J1144" i="2" s="1"/>
  <c r="I1128" i="2" a="1"/>
  <c r="I1128" i="2" s="1"/>
  <c r="J1128" i="2" a="1"/>
  <c r="J1128" i="2" s="1"/>
  <c r="I1112" i="2" a="1"/>
  <c r="I1112" i="2" s="1"/>
  <c r="J1112" i="2" a="1"/>
  <c r="J1112" i="2" s="1"/>
  <c r="I1101" i="2" a="1"/>
  <c r="I1101" i="2" s="1"/>
  <c r="J1101" i="2" a="1"/>
  <c r="J1101" i="2" s="1"/>
  <c r="I1017" i="2" a="1"/>
  <c r="I1017" i="2" s="1"/>
  <c r="J1017" i="2" a="1"/>
  <c r="J1017" i="2" s="1"/>
  <c r="I1001" i="2" a="1"/>
  <c r="I1001" i="2" s="1"/>
  <c r="J1001" i="2" a="1"/>
  <c r="J1001" i="2" s="1"/>
  <c r="I977" i="2" a="1"/>
  <c r="I977" i="2" s="1"/>
  <c r="J977" i="2" a="1"/>
  <c r="J977" i="2" s="1"/>
  <c r="J946" i="2" a="1"/>
  <c r="J946" i="2" s="1"/>
  <c r="I946" i="2" a="1"/>
  <c r="I946" i="2" s="1"/>
  <c r="I896" i="2" a="1"/>
  <c r="I896" i="2" s="1"/>
  <c r="J896" i="2" a="1"/>
  <c r="J896" i="2" s="1"/>
  <c r="J882" i="2" a="1"/>
  <c r="J882" i="2" s="1"/>
  <c r="I882" i="2" a="1"/>
  <c r="I882" i="2" s="1"/>
  <c r="I845" i="2" a="1"/>
  <c r="I845" i="2" s="1"/>
  <c r="J845" i="2" a="1"/>
  <c r="J845" i="2" s="1"/>
  <c r="I833" i="2" a="1"/>
  <c r="I833" i="2" s="1"/>
  <c r="J833" i="2" a="1"/>
  <c r="J833" i="2" s="1"/>
  <c r="I817" i="2" a="1"/>
  <c r="I817" i="2" s="1"/>
  <c r="J817" i="2" a="1"/>
  <c r="J817" i="2" s="1"/>
  <c r="I801" i="2" a="1"/>
  <c r="I801" i="2" s="1"/>
  <c r="J801" i="2" a="1"/>
  <c r="J801" i="2" s="1"/>
  <c r="I785" i="2" a="1"/>
  <c r="I785" i="2" s="1"/>
  <c r="J785" i="2" a="1"/>
  <c r="J785" i="2" s="1"/>
  <c r="I757" i="2" a="1"/>
  <c r="I757" i="2" s="1"/>
  <c r="J757" i="2" a="1"/>
  <c r="J757" i="2" s="1"/>
  <c r="I720" i="2" a="1"/>
  <c r="I720" i="2" s="1"/>
  <c r="J720" i="2" a="1"/>
  <c r="J720" i="2" s="1"/>
  <c r="J645" i="2" a="1"/>
  <c r="J645" i="2" s="1"/>
  <c r="I645" i="2" a="1"/>
  <c r="I645" i="2" s="1"/>
  <c r="I1201" i="2" a="1"/>
  <c r="I1201" i="2" s="1"/>
  <c r="J1201" i="2" a="1"/>
  <c r="J1201" i="2" s="1"/>
  <c r="I1157" i="2" a="1"/>
  <c r="I1157" i="2" s="1"/>
  <c r="J1157" i="2" a="1"/>
  <c r="J1157" i="2" s="1"/>
  <c r="I1141" i="2" a="1"/>
  <c r="I1141" i="2" s="1"/>
  <c r="J1141" i="2" a="1"/>
  <c r="J1141" i="2" s="1"/>
  <c r="I1125" i="2" a="1"/>
  <c r="I1125" i="2" s="1"/>
  <c r="J1125" i="2" a="1"/>
  <c r="J1125" i="2" s="1"/>
  <c r="I1109" i="2" a="1"/>
  <c r="I1109" i="2" s="1"/>
  <c r="J1109" i="2" a="1"/>
  <c r="J1109" i="2" s="1"/>
  <c r="J1070" i="2" a="1"/>
  <c r="J1070" i="2" s="1"/>
  <c r="I1070" i="2" a="1"/>
  <c r="I1070" i="2" s="1"/>
  <c r="J1058" i="2" a="1"/>
  <c r="J1058" i="2" s="1"/>
  <c r="I1058" i="2" a="1"/>
  <c r="I1058" i="2" s="1"/>
  <c r="J1038" i="2" a="1"/>
  <c r="J1038" i="2" s="1"/>
  <c r="I1038" i="2" a="1"/>
  <c r="I1038" i="2" s="1"/>
  <c r="I1005" i="2" a="1"/>
  <c r="I1005" i="2" s="1"/>
  <c r="J1005" i="2" a="1"/>
  <c r="J1005" i="2" s="1"/>
  <c r="I981" i="2" a="1"/>
  <c r="I981" i="2" s="1"/>
  <c r="J981" i="2" a="1"/>
  <c r="J981" i="2" s="1"/>
  <c r="J958" i="2" a="1"/>
  <c r="J958" i="2" s="1"/>
  <c r="I958" i="2" a="1"/>
  <c r="I958" i="2" s="1"/>
  <c r="J926" i="2" a="1"/>
  <c r="J926" i="2" s="1"/>
  <c r="I926" i="2" a="1"/>
  <c r="I926" i="2" s="1"/>
  <c r="J886" i="2" a="1"/>
  <c r="J886" i="2" s="1"/>
  <c r="I886" i="2" a="1"/>
  <c r="I886" i="2" s="1"/>
  <c r="J854" i="2" a="1"/>
  <c r="J854" i="2" s="1"/>
  <c r="I854" i="2" a="1"/>
  <c r="I854" i="2" s="1"/>
  <c r="I848" i="2" a="1"/>
  <c r="I848" i="2" s="1"/>
  <c r="J848" i="2" a="1"/>
  <c r="J848" i="2" s="1"/>
  <c r="I812" i="2" a="1"/>
  <c r="I812" i="2" s="1"/>
  <c r="J812" i="2" a="1"/>
  <c r="J812" i="2" s="1"/>
  <c r="I796" i="2" a="1"/>
  <c r="I796" i="2" s="1"/>
  <c r="J796" i="2" a="1"/>
  <c r="J796" i="2" s="1"/>
  <c r="I780" i="2" a="1"/>
  <c r="I780" i="2" s="1"/>
  <c r="J780" i="2" a="1"/>
  <c r="J780" i="2" s="1"/>
  <c r="J754" i="2" a="1"/>
  <c r="J754" i="2" s="1"/>
  <c r="I754" i="2" a="1"/>
  <c r="I754" i="2" s="1"/>
  <c r="I725" i="2" a="1"/>
  <c r="I725" i="2" s="1"/>
  <c r="J725" i="2" a="1"/>
  <c r="J725" i="2" s="1"/>
  <c r="J657" i="2" a="1"/>
  <c r="J657" i="2" s="1"/>
  <c r="I657" i="2" a="1"/>
  <c r="I657" i="2" s="1"/>
  <c r="I535" i="2" a="1"/>
  <c r="I535" i="2" s="1"/>
  <c r="J535" i="2" a="1"/>
  <c r="J535" i="2" s="1"/>
  <c r="I471" i="2" a="1"/>
  <c r="I471" i="2" s="1"/>
  <c r="J471" i="2" a="1"/>
  <c r="J471" i="2" s="1"/>
  <c r="I367" i="2" a="1"/>
  <c r="I367" i="2" s="1"/>
  <c r="J367" i="2" a="1"/>
  <c r="J367" i="2" s="1"/>
  <c r="I335" i="2" a="1"/>
  <c r="I335" i="2" s="1"/>
  <c r="J335" i="2" a="1"/>
  <c r="J335" i="2" s="1"/>
  <c r="I303" i="2" a="1"/>
  <c r="I303" i="2" s="1"/>
  <c r="J303" i="2" a="1"/>
  <c r="J303" i="2" s="1"/>
  <c r="I86" i="2" a="1"/>
  <c r="I86" i="2" s="1"/>
  <c r="J86" i="2" a="1"/>
  <c r="J86" i="2" s="1"/>
  <c r="J605" i="2" a="1"/>
  <c r="J605" i="2" s="1"/>
  <c r="I605" i="2" a="1"/>
  <c r="I605" i="2" s="1"/>
  <c r="J573" i="2" a="1"/>
  <c r="J573" i="2" s="1"/>
  <c r="I573" i="2" a="1"/>
  <c r="I573" i="2" s="1"/>
  <c r="J541" i="2" a="1"/>
  <c r="J541" i="2" s="1"/>
  <c r="I541" i="2" a="1"/>
  <c r="I541" i="2" s="1"/>
  <c r="J509" i="2" a="1"/>
  <c r="J509" i="2" s="1"/>
  <c r="I509" i="2" a="1"/>
  <c r="I509" i="2" s="1"/>
  <c r="J152" i="2" a="1"/>
  <c r="J152" i="2" s="1"/>
  <c r="I152" i="2" a="1"/>
  <c r="I152" i="2" s="1"/>
  <c r="I139" i="2" a="1"/>
  <c r="I139" i="2" s="1"/>
  <c r="J139" i="2" a="1"/>
  <c r="J139" i="2" s="1"/>
  <c r="J89" i="2" a="1"/>
  <c r="J89" i="2" s="1"/>
  <c r="I89" i="2" a="1"/>
  <c r="I89" i="2" s="1"/>
  <c r="J36" i="2" a="1"/>
  <c r="J36" i="2" s="1"/>
  <c r="I36" i="2" a="1"/>
  <c r="I36" i="2" s="1"/>
  <c r="I27" i="2" a="1"/>
  <c r="I27" i="2" s="1"/>
  <c r="J27" i="2" a="1"/>
  <c r="J27" i="2" s="1"/>
  <c r="I627" i="2" a="1"/>
  <c r="I627" i="2" s="1"/>
  <c r="J627" i="2" a="1"/>
  <c r="J627" i="2" s="1"/>
  <c r="I595" i="2" a="1"/>
  <c r="I595" i="2" s="1"/>
  <c r="J595" i="2" a="1"/>
  <c r="J595" i="2" s="1"/>
  <c r="I563" i="2" a="1"/>
  <c r="I563" i="2" s="1"/>
  <c r="J563" i="2" a="1"/>
  <c r="J563" i="2" s="1"/>
  <c r="I467" i="2" a="1"/>
  <c r="I467" i="2" s="1"/>
  <c r="J467" i="2" a="1"/>
  <c r="J467" i="2" s="1"/>
  <c r="I435" i="2" a="1"/>
  <c r="I435" i="2" s="1"/>
  <c r="J435" i="2" a="1"/>
  <c r="J435" i="2" s="1"/>
  <c r="I403" i="2" a="1"/>
  <c r="I403" i="2" s="1"/>
  <c r="J403" i="2" a="1"/>
  <c r="J403" i="2" s="1"/>
  <c r="I363" i="2" a="1"/>
  <c r="I363" i="2" s="1"/>
  <c r="J363" i="2" a="1"/>
  <c r="J363" i="2" s="1"/>
  <c r="I331" i="2" a="1"/>
  <c r="I331" i="2" s="1"/>
  <c r="J331" i="2" a="1"/>
  <c r="J331" i="2" s="1"/>
  <c r="J264" i="2" a="1"/>
  <c r="J264" i="2" s="1"/>
  <c r="I264" i="2" a="1"/>
  <c r="I264" i="2" s="1"/>
  <c r="J248" i="2" a="1"/>
  <c r="J248" i="2" s="1"/>
  <c r="I248" i="2" a="1"/>
  <c r="I248" i="2" s="1"/>
  <c r="I230" i="2" a="1"/>
  <c r="I230" i="2" s="1"/>
  <c r="J230" i="2" a="1"/>
  <c r="J230" i="2" s="1"/>
  <c r="J192" i="2" a="1"/>
  <c r="J192" i="2" s="1"/>
  <c r="I192" i="2" a="1"/>
  <c r="I192" i="2" s="1"/>
  <c r="J153" i="2" a="1"/>
  <c r="J153" i="2" s="1"/>
  <c r="I153" i="2" a="1"/>
  <c r="I153" i="2" s="1"/>
  <c r="J117" i="2" a="1"/>
  <c r="J117" i="2" s="1"/>
  <c r="I117" i="2" a="1"/>
  <c r="I117" i="2" s="1"/>
  <c r="J97" i="2" a="1"/>
  <c r="J97" i="2" s="1"/>
  <c r="I97" i="2" a="1"/>
  <c r="I97" i="2" s="1"/>
  <c r="I31" i="2" a="1"/>
  <c r="I31" i="2" s="1"/>
  <c r="J31" i="2" a="1"/>
  <c r="J31" i="2" s="1"/>
  <c r="J617" i="2" a="1"/>
  <c r="J617" i="2" s="1"/>
  <c r="I617" i="2" a="1"/>
  <c r="I617" i="2" s="1"/>
  <c r="J481" i="2" a="1"/>
  <c r="J481" i="2" s="1"/>
  <c r="I481" i="2" a="1"/>
  <c r="I481" i="2" s="1"/>
  <c r="J441" i="2" a="1"/>
  <c r="J441" i="2" s="1"/>
  <c r="I441" i="2" a="1"/>
  <c r="I441" i="2" s="1"/>
  <c r="J409" i="2" a="1"/>
  <c r="J409" i="2" s="1"/>
  <c r="I409" i="2" a="1"/>
  <c r="I409" i="2" s="1"/>
  <c r="J377" i="2" a="1"/>
  <c r="J377" i="2" s="1"/>
  <c r="I377" i="2" a="1"/>
  <c r="I377" i="2" s="1"/>
  <c r="J345" i="2" a="1"/>
  <c r="J345" i="2" s="1"/>
  <c r="I345" i="2" a="1"/>
  <c r="I345" i="2" s="1"/>
  <c r="J313" i="2" a="1"/>
  <c r="J313" i="2" s="1"/>
  <c r="I313" i="2" a="1"/>
  <c r="I313" i="2" s="1"/>
  <c r="J273" i="2" a="1"/>
  <c r="J273" i="2" s="1"/>
  <c r="I273" i="2" a="1"/>
  <c r="I273" i="2" s="1"/>
  <c r="J257" i="2" a="1"/>
  <c r="J257" i="2" s="1"/>
  <c r="I257" i="2" a="1"/>
  <c r="I257" i="2" s="1"/>
  <c r="J241" i="2" a="1"/>
  <c r="J241" i="2" s="1"/>
  <c r="I241" i="2" a="1"/>
  <c r="I241" i="2" s="1"/>
  <c r="J176" i="2" a="1"/>
  <c r="J176" i="2" s="1"/>
  <c r="I176" i="2" a="1"/>
  <c r="I176" i="2" s="1"/>
  <c r="I39" i="2" a="1"/>
  <c r="I39" i="2" s="1"/>
  <c r="J39" i="2" a="1"/>
  <c r="J39" i="2" s="1"/>
  <c r="I8" i="2" a="1"/>
  <c r="I8" i="2" s="1"/>
  <c r="J8" i="2" a="1"/>
  <c r="J8" i="2" s="1"/>
  <c r="Q5" i="2"/>
  <c r="Q7" i="2"/>
  <c r="J3489" i="2" a="1"/>
  <c r="J3489" i="2" s="1"/>
  <c r="I3489" i="2" a="1"/>
  <c r="I3489" i="2" s="1"/>
  <c r="I3479" i="2" a="1"/>
  <c r="I3479" i="2" s="1"/>
  <c r="J3479" i="2" a="1"/>
  <c r="J3479" i="2" s="1"/>
  <c r="I3463" i="2" a="1"/>
  <c r="I3463" i="2" s="1"/>
  <c r="J3463" i="2" a="1"/>
  <c r="J3463" i="2" s="1"/>
  <c r="J3434" i="2" a="1"/>
  <c r="J3434" i="2" s="1"/>
  <c r="I3434" i="2" a="1"/>
  <c r="I3434" i="2" s="1"/>
  <c r="J3438" i="2" a="1"/>
  <c r="J3438" i="2" s="1"/>
  <c r="I3438" i="2" a="1"/>
  <c r="I3438" i="2" s="1"/>
  <c r="I3451" i="2" a="1"/>
  <c r="I3451" i="2" s="1"/>
  <c r="J3451" i="2" a="1"/>
  <c r="J3451" i="2" s="1"/>
  <c r="I3421" i="2" a="1"/>
  <c r="I3421" i="2" s="1"/>
  <c r="J3421" i="2" a="1"/>
  <c r="J3421" i="2" s="1"/>
  <c r="I3405" i="2" a="1"/>
  <c r="I3405" i="2" s="1"/>
  <c r="J3405" i="2" a="1"/>
  <c r="J3405" i="2" s="1"/>
  <c r="I3389" i="2" a="1"/>
  <c r="I3389" i="2" s="1"/>
  <c r="J3389" i="2" a="1"/>
  <c r="J3389" i="2" s="1"/>
  <c r="J3373" i="2" a="1"/>
  <c r="J3373" i="2" s="1"/>
  <c r="I3373" i="2" a="1"/>
  <c r="I3373" i="2" s="1"/>
  <c r="I3408" i="2" a="1"/>
  <c r="I3408" i="2" s="1"/>
  <c r="J3408" i="2" a="1"/>
  <c r="J3408" i="2" s="1"/>
  <c r="I3368" i="2" a="1"/>
  <c r="I3368" i="2" s="1"/>
  <c r="J3368" i="2" a="1"/>
  <c r="J3368" i="2" s="1"/>
  <c r="J3342" i="2" a="1"/>
  <c r="J3342" i="2" s="1"/>
  <c r="I3342" i="2" a="1"/>
  <c r="I3342" i="2" s="1"/>
  <c r="J3326" i="2" a="1"/>
  <c r="J3326" i="2" s="1"/>
  <c r="I3326" i="2" a="1"/>
  <c r="I3326" i="2" s="1"/>
  <c r="J3310" i="2" a="1"/>
  <c r="J3310" i="2" s="1"/>
  <c r="I3310" i="2" a="1"/>
  <c r="I3310" i="2" s="1"/>
  <c r="J3294" i="2" a="1"/>
  <c r="J3294" i="2" s="1"/>
  <c r="I3294" i="2" a="1"/>
  <c r="I3294" i="2" s="1"/>
  <c r="J3284" i="2" a="1"/>
  <c r="J3284" i="2" s="1"/>
  <c r="I3284" i="2" a="1"/>
  <c r="I3284" i="2" s="1"/>
  <c r="J3268" i="2" a="1"/>
  <c r="J3268" i="2" s="1"/>
  <c r="I3268" i="2" a="1"/>
  <c r="I3268" i="2" s="1"/>
  <c r="I3311" i="2" a="1"/>
  <c r="I3311" i="2" s="1"/>
  <c r="J3311" i="2" a="1"/>
  <c r="J3311" i="2" s="1"/>
  <c r="J3251" i="2" a="1"/>
  <c r="J3251" i="2" s="1"/>
  <c r="I3251" i="2" a="1"/>
  <c r="I3251" i="2" s="1"/>
  <c r="J3235" i="2" a="1"/>
  <c r="J3235" i="2" s="1"/>
  <c r="I3235" i="2" a="1"/>
  <c r="I3235" i="2" s="1"/>
  <c r="J3219" i="2" a="1"/>
  <c r="J3219" i="2" s="1"/>
  <c r="I3219" i="2" a="1"/>
  <c r="I3219" i="2" s="1"/>
  <c r="J3203" i="2" a="1"/>
  <c r="J3203" i="2" s="1"/>
  <c r="I3203" i="2" a="1"/>
  <c r="I3203" i="2" s="1"/>
  <c r="J3187" i="2" a="1"/>
  <c r="J3187" i="2" s="1"/>
  <c r="I3187" i="2" a="1"/>
  <c r="I3187" i="2" s="1"/>
  <c r="J3171" i="2" a="1"/>
  <c r="J3171" i="2" s="1"/>
  <c r="I3171" i="2" a="1"/>
  <c r="I3171" i="2" s="1"/>
  <c r="J3155" i="2" a="1"/>
  <c r="J3155" i="2" s="1"/>
  <c r="I3155" i="2" a="1"/>
  <c r="I3155" i="2" s="1"/>
  <c r="J3139" i="2" a="1"/>
  <c r="J3139" i="2" s="1"/>
  <c r="I3139" i="2" a="1"/>
  <c r="I3139" i="2" s="1"/>
  <c r="I3307" i="2" a="1"/>
  <c r="I3307" i="2" s="1"/>
  <c r="J3307" i="2" a="1"/>
  <c r="J3307" i="2" s="1"/>
  <c r="I3290" i="2" a="1"/>
  <c r="I3290" i="2" s="1"/>
  <c r="J3290" i="2" a="1"/>
  <c r="J3290" i="2" s="1"/>
  <c r="J3110" i="2" a="1"/>
  <c r="J3110" i="2" s="1"/>
  <c r="I3110" i="2" a="1"/>
  <c r="I3110" i="2" s="1"/>
  <c r="J3094" i="2" a="1"/>
  <c r="J3094" i="2" s="1"/>
  <c r="I3094" i="2" a="1"/>
  <c r="I3094" i="2" s="1"/>
  <c r="J3078" i="2" a="1"/>
  <c r="J3078" i="2" s="1"/>
  <c r="I3078" i="2" a="1"/>
  <c r="I3078" i="2" s="1"/>
  <c r="J3062" i="2" a="1"/>
  <c r="J3062" i="2" s="1"/>
  <c r="I3062" i="2" a="1"/>
  <c r="I3062" i="2" s="1"/>
  <c r="I3324" i="2" a="1"/>
  <c r="I3324" i="2" s="1"/>
  <c r="J3324" i="2" a="1"/>
  <c r="J3324" i="2" s="1"/>
  <c r="I3281" i="2" a="1"/>
  <c r="I3281" i="2" s="1"/>
  <c r="J3281" i="2" a="1"/>
  <c r="J3281" i="2" s="1"/>
  <c r="I3240" i="2" a="1"/>
  <c r="I3240" i="2" s="1"/>
  <c r="J3240" i="2" a="1"/>
  <c r="J3240" i="2" s="1"/>
  <c r="I3224" i="2" a="1"/>
  <c r="I3224" i="2" s="1"/>
  <c r="J3224" i="2" a="1"/>
  <c r="J3224" i="2" s="1"/>
  <c r="I3208" i="2" a="1"/>
  <c r="I3208" i="2" s="1"/>
  <c r="J3208" i="2" a="1"/>
  <c r="J3208" i="2" s="1"/>
  <c r="I3192" i="2" a="1"/>
  <c r="I3192" i="2" s="1"/>
  <c r="J3192" i="2" a="1"/>
  <c r="J3192" i="2" s="1"/>
  <c r="I3176" i="2" a="1"/>
  <c r="I3176" i="2" s="1"/>
  <c r="J3176" i="2" a="1"/>
  <c r="J3176" i="2" s="1"/>
  <c r="I3160" i="2" a="1"/>
  <c r="I3160" i="2" s="1"/>
  <c r="J3160" i="2" a="1"/>
  <c r="J3160" i="2" s="1"/>
  <c r="I3144" i="2" a="1"/>
  <c r="I3144" i="2" s="1"/>
  <c r="J3144" i="2" a="1"/>
  <c r="J3144" i="2" s="1"/>
  <c r="I3128" i="2" a="1"/>
  <c r="I3128" i="2" s="1"/>
  <c r="J3128" i="2" a="1"/>
  <c r="J3128" i="2" s="1"/>
  <c r="I3063" i="2" a="1"/>
  <c r="I3063" i="2" s="1"/>
  <c r="J3063" i="2" a="1"/>
  <c r="J3063" i="2" s="1"/>
  <c r="I3015" i="2" a="1"/>
  <c r="I3015" i="2" s="1"/>
  <c r="J3015" i="2" a="1"/>
  <c r="J3015" i="2" s="1"/>
  <c r="I2999" i="2" a="1"/>
  <c r="I2999" i="2" s="1"/>
  <c r="J2999" i="2" a="1"/>
  <c r="J2999" i="2" s="1"/>
  <c r="I2983" i="2" a="1"/>
  <c r="I2983" i="2" s="1"/>
  <c r="J2983" i="2" a="1"/>
  <c r="J2983" i="2" s="1"/>
  <c r="I3107" i="2" a="1"/>
  <c r="I3107" i="2" s="1"/>
  <c r="J3107" i="2" a="1"/>
  <c r="J3107" i="2" s="1"/>
  <c r="I3075" i="2" a="1"/>
  <c r="I3075" i="2" s="1"/>
  <c r="J3075" i="2" a="1"/>
  <c r="J3075" i="2" s="1"/>
  <c r="J3026" i="2" a="1"/>
  <c r="J3026" i="2" s="1"/>
  <c r="I3026" i="2" a="1"/>
  <c r="I3026" i="2" s="1"/>
  <c r="J3010" i="2" a="1"/>
  <c r="J3010" i="2" s="1"/>
  <c r="I3010" i="2" a="1"/>
  <c r="I3010" i="2" s="1"/>
  <c r="J2994" i="2" a="1"/>
  <c r="J2994" i="2" s="1"/>
  <c r="I2994" i="2" a="1"/>
  <c r="I2994" i="2" s="1"/>
  <c r="J2978" i="2" a="1"/>
  <c r="J2978" i="2" s="1"/>
  <c r="I2978" i="2" a="1"/>
  <c r="I2978" i="2" s="1"/>
  <c r="J2962" i="2" a="1"/>
  <c r="J2962" i="2" s="1"/>
  <c r="I2962" i="2" a="1"/>
  <c r="I2962" i="2" s="1"/>
  <c r="J2946" i="2" a="1"/>
  <c r="J2946" i="2" s="1"/>
  <c r="I2946" i="2" a="1"/>
  <c r="I2946" i="2" s="1"/>
  <c r="I3068" i="2" a="1"/>
  <c r="I3068" i="2" s="1"/>
  <c r="J3068" i="2" a="1"/>
  <c r="J3068" i="2" s="1"/>
  <c r="I3020" i="2" a="1"/>
  <c r="I3020" i="2" s="1"/>
  <c r="J3020" i="2" a="1"/>
  <c r="J3020" i="2" s="1"/>
  <c r="I3004" i="2" a="1"/>
  <c r="I3004" i="2" s="1"/>
  <c r="J3004" i="2" a="1"/>
  <c r="J3004" i="2" s="1"/>
  <c r="I2988" i="2" a="1"/>
  <c r="I2988" i="2" s="1"/>
  <c r="J2988" i="2" a="1"/>
  <c r="J2988" i="2" s="1"/>
  <c r="I2972" i="2" a="1"/>
  <c r="I2972" i="2" s="1"/>
  <c r="J2972" i="2" a="1"/>
  <c r="J2972" i="2" s="1"/>
  <c r="I2956" i="2" a="1"/>
  <c r="I2956" i="2" s="1"/>
  <c r="J2956" i="2" a="1"/>
  <c r="J2956" i="2" s="1"/>
  <c r="I2940" i="2" a="1"/>
  <c r="I2940" i="2" s="1"/>
  <c r="J2940" i="2" a="1"/>
  <c r="J2940" i="2" s="1"/>
  <c r="J2922" i="2" a="1"/>
  <c r="J2922" i="2" s="1"/>
  <c r="I2922" i="2" a="1"/>
  <c r="I2922" i="2" s="1"/>
  <c r="J2973" i="2" a="1"/>
  <c r="J2973" i="2" s="1"/>
  <c r="I2973" i="2" a="1"/>
  <c r="I2973" i="2" s="1"/>
  <c r="J2965" i="2" a="1"/>
  <c r="J2965" i="2" s="1"/>
  <c r="I2965" i="2" a="1"/>
  <c r="I2965" i="2" s="1"/>
  <c r="J2957" i="2" a="1"/>
  <c r="J2957" i="2" s="1"/>
  <c r="I2957" i="2" a="1"/>
  <c r="I2957" i="2" s="1"/>
  <c r="J2949" i="2" a="1"/>
  <c r="J2949" i="2" s="1"/>
  <c r="I2949" i="2" a="1"/>
  <c r="I2949" i="2" s="1"/>
  <c r="J2941" i="2" a="1"/>
  <c r="J2941" i="2" s="1"/>
  <c r="I2941" i="2" a="1"/>
  <c r="I2941" i="2" s="1"/>
  <c r="I2924" i="2" a="1"/>
  <c r="I2924" i="2" s="1"/>
  <c r="J2924" i="2" a="1"/>
  <c r="J2924" i="2" s="1"/>
  <c r="I2931" i="2" a="1"/>
  <c r="I2931" i="2" s="1"/>
  <c r="J2931" i="2" a="1"/>
  <c r="J2931" i="2" s="1"/>
  <c r="I2903" i="2" a="1"/>
  <c r="I2903" i="2" s="1"/>
  <c r="J2903" i="2" a="1"/>
  <c r="J2903" i="2" s="1"/>
  <c r="J2825" i="2" a="1"/>
  <c r="J2825" i="2" s="1"/>
  <c r="I2825" i="2" a="1"/>
  <c r="I2825" i="2" s="1"/>
  <c r="J2809" i="2" a="1"/>
  <c r="J2809" i="2" s="1"/>
  <c r="I2809" i="2" a="1"/>
  <c r="I2809" i="2" s="1"/>
  <c r="J2793" i="2" a="1"/>
  <c r="J2793" i="2" s="1"/>
  <c r="I2793" i="2" a="1"/>
  <c r="I2793" i="2" s="1"/>
  <c r="J2777" i="2" a="1"/>
  <c r="J2777" i="2" s="1"/>
  <c r="I2777" i="2" a="1"/>
  <c r="I2777" i="2" s="1"/>
  <c r="I2867" i="2" a="1"/>
  <c r="I2867" i="2" s="1"/>
  <c r="J2867" i="2" a="1"/>
  <c r="J2867" i="2" s="1"/>
  <c r="J2829" i="2" a="1"/>
  <c r="J2829" i="2" s="1"/>
  <c r="I2829" i="2" a="1"/>
  <c r="I2829" i="2" s="1"/>
  <c r="I2811" i="2" a="1"/>
  <c r="I2811" i="2" s="1"/>
  <c r="J2811" i="2" a="1"/>
  <c r="J2811" i="2" s="1"/>
  <c r="I2786" i="2" a="1"/>
  <c r="I2786" i="2" s="1"/>
  <c r="J2786" i="2" a="1"/>
  <c r="J2786" i="2" s="1"/>
  <c r="I2819" i="2" a="1"/>
  <c r="I2819" i="2" s="1"/>
  <c r="J2819" i="2" a="1"/>
  <c r="J2819" i="2" s="1"/>
  <c r="I2803" i="2" a="1"/>
  <c r="I2803" i="2" s="1"/>
  <c r="J2803" i="2" a="1"/>
  <c r="J2803" i="2" s="1"/>
  <c r="I2787" i="2" a="1"/>
  <c r="I2787" i="2" s="1"/>
  <c r="J2787" i="2" a="1"/>
  <c r="J2787" i="2" s="1"/>
  <c r="I2771" i="2" a="1"/>
  <c r="I2771" i="2" s="1"/>
  <c r="J2771" i="2" a="1"/>
  <c r="J2771" i="2" s="1"/>
  <c r="I2656" i="2" a="1"/>
  <c r="I2656" i="2" s="1"/>
  <c r="J2656" i="2" a="1"/>
  <c r="J2656" i="2" s="1"/>
  <c r="I2624" i="2" a="1"/>
  <c r="I2624" i="2" s="1"/>
  <c r="J2624" i="2" a="1"/>
  <c r="J2624" i="2" s="1"/>
  <c r="J2599" i="2" a="1"/>
  <c r="J2599" i="2" s="1"/>
  <c r="I2599" i="2" a="1"/>
  <c r="I2599" i="2" s="1"/>
  <c r="J2579" i="2" a="1"/>
  <c r="J2579" i="2" s="1"/>
  <c r="I2579" i="2" a="1"/>
  <c r="I2579" i="2" s="1"/>
  <c r="J2547" i="2" a="1"/>
  <c r="J2547" i="2" s="1"/>
  <c r="I2547" i="2" a="1"/>
  <c r="I2547" i="2" s="1"/>
  <c r="J2455" i="2" a="1"/>
  <c r="J2455" i="2" s="1"/>
  <c r="I2455" i="2" a="1"/>
  <c r="I2455" i="2" s="1"/>
  <c r="J2647" i="2" a="1"/>
  <c r="J2647" i="2" s="1"/>
  <c r="I2647" i="2" a="1"/>
  <c r="I2647" i="2" s="1"/>
  <c r="J2631" i="2" a="1"/>
  <c r="J2631" i="2" s="1"/>
  <c r="I2631" i="2" a="1"/>
  <c r="I2631" i="2" s="1"/>
  <c r="J2615" i="2" a="1"/>
  <c r="J2615" i="2" s="1"/>
  <c r="I2615" i="2" a="1"/>
  <c r="I2615" i="2" s="1"/>
  <c r="J2543" i="2" a="1"/>
  <c r="J2543" i="2" s="1"/>
  <c r="I2543" i="2" a="1"/>
  <c r="I2543" i="2" s="1"/>
  <c r="I2557" i="2" a="1"/>
  <c r="I2557" i="2" s="1"/>
  <c r="J2557" i="2" a="1"/>
  <c r="J2557" i="2" s="1"/>
  <c r="I2525" i="2" a="1"/>
  <c r="I2525" i="2" s="1"/>
  <c r="J2525" i="2" a="1"/>
  <c r="J2525" i="2" s="1"/>
  <c r="I2516" i="2" a="1"/>
  <c r="I2516" i="2" s="1"/>
  <c r="J2516" i="2" a="1"/>
  <c r="J2516" i="2" s="1"/>
  <c r="J2507" i="2" a="1"/>
  <c r="J2507" i="2" s="1"/>
  <c r="I2507" i="2" a="1"/>
  <c r="I2507" i="2" s="1"/>
  <c r="I2465" i="2" a="1"/>
  <c r="I2465" i="2" s="1"/>
  <c r="J2465" i="2" a="1"/>
  <c r="J2465" i="2" s="1"/>
  <c r="J2439" i="2" a="1"/>
  <c r="J2439" i="2" s="1"/>
  <c r="I2439" i="2" a="1"/>
  <c r="I2439" i="2" s="1"/>
  <c r="I2422" i="2" a="1"/>
  <c r="I2422" i="2" s="1"/>
  <c r="J2422" i="2" a="1"/>
  <c r="J2422" i="2" s="1"/>
  <c r="J2413" i="2" a="1"/>
  <c r="J2413" i="2" s="1"/>
  <c r="I2413" i="2" a="1"/>
  <c r="I2413" i="2" s="1"/>
  <c r="J2397" i="2" a="1"/>
  <c r="J2397" i="2" s="1"/>
  <c r="I2397" i="2" a="1"/>
  <c r="I2397" i="2" s="1"/>
  <c r="I2390" i="2" a="1"/>
  <c r="I2390" i="2" s="1"/>
  <c r="J2390" i="2" a="1"/>
  <c r="J2390" i="2" s="1"/>
  <c r="I2371" i="2" a="1"/>
  <c r="I2371" i="2" s="1"/>
  <c r="J2371" i="2" a="1"/>
  <c r="J2371" i="2" s="1"/>
  <c r="I2339" i="2" a="1"/>
  <c r="I2339" i="2" s="1"/>
  <c r="J2339" i="2" a="1"/>
  <c r="J2339" i="2" s="1"/>
  <c r="J2325" i="2" a="1"/>
  <c r="J2325" i="2" s="1"/>
  <c r="I2325" i="2" a="1"/>
  <c r="I2325" i="2" s="1"/>
  <c r="J2297" i="2" a="1"/>
  <c r="J2297" i="2" s="1"/>
  <c r="I2297" i="2" a="1"/>
  <c r="I2297" i="2" s="1"/>
  <c r="J2237" i="2" a="1"/>
  <c r="J2237" i="2" s="1"/>
  <c r="I2237" i="2" a="1"/>
  <c r="I2237" i="2" s="1"/>
  <c r="I2174" i="2" a="1"/>
  <c r="I2174" i="2" s="1"/>
  <c r="J2174" i="2" a="1"/>
  <c r="J2174" i="2" s="1"/>
  <c r="I2170" i="2" a="1"/>
  <c r="I2170" i="2" s="1"/>
  <c r="J2170" i="2" a="1"/>
  <c r="J2170" i="2" s="1"/>
  <c r="I2159" i="2" a="1"/>
  <c r="I2159" i="2" s="1"/>
  <c r="J2159" i="2" a="1"/>
  <c r="J2159" i="2" s="1"/>
  <c r="I2155" i="2" a="1"/>
  <c r="I2155" i="2" s="1"/>
  <c r="J2155" i="2" a="1"/>
  <c r="J2155" i="2" s="1"/>
  <c r="I2143" i="2" a="1"/>
  <c r="I2143" i="2" s="1"/>
  <c r="J2143" i="2" a="1"/>
  <c r="J2143" i="2" s="1"/>
  <c r="J2113" i="2" a="1"/>
  <c r="J2113" i="2" s="1"/>
  <c r="I2113" i="2" a="1"/>
  <c r="I2113" i="2" s="1"/>
  <c r="I2247" i="2" a="1"/>
  <c r="I2247" i="2" s="1"/>
  <c r="J2247" i="2" a="1"/>
  <c r="J2247" i="2" s="1"/>
  <c r="I2147" i="2" a="1"/>
  <c r="I2147" i="2" s="1"/>
  <c r="J2147" i="2" a="1"/>
  <c r="J2147" i="2" s="1"/>
  <c r="J2417" i="2" a="1"/>
  <c r="J2417" i="2" s="1"/>
  <c r="I2417" i="2" a="1"/>
  <c r="I2417" i="2" s="1"/>
  <c r="J2401" i="2" a="1"/>
  <c r="J2401" i="2" s="1"/>
  <c r="I2401" i="2" a="1"/>
  <c r="I2401" i="2" s="1"/>
  <c r="J2388" i="2" a="1"/>
  <c r="J2388" i="2" s="1"/>
  <c r="I2388" i="2" a="1"/>
  <c r="I2388" i="2" s="1"/>
  <c r="I2363" i="2" a="1"/>
  <c r="I2363" i="2" s="1"/>
  <c r="J2363" i="2" a="1"/>
  <c r="J2363" i="2" s="1"/>
  <c r="J2352" i="2" a="1"/>
  <c r="J2352" i="2" s="1"/>
  <c r="I2352" i="2" a="1"/>
  <c r="I2352" i="2" s="1"/>
  <c r="J2336" i="2" a="1"/>
  <c r="J2336" i="2" s="1"/>
  <c r="I2336" i="2" a="1"/>
  <c r="I2336" i="2" s="1"/>
  <c r="J2293" i="2" a="1"/>
  <c r="J2293" i="2" s="1"/>
  <c r="I2293" i="2" a="1"/>
  <c r="I2293" i="2" s="1"/>
  <c r="I2287" i="2" a="1"/>
  <c r="I2287" i="2" s="1"/>
  <c r="J2287" i="2" a="1"/>
  <c r="J2287" i="2" s="1"/>
  <c r="I2278" i="2" a="1"/>
  <c r="I2278" i="2" s="1"/>
  <c r="J2278" i="2" a="1"/>
  <c r="J2278" i="2" s="1"/>
  <c r="I2262" i="2" a="1"/>
  <c r="I2262" i="2" s="1"/>
  <c r="J2262" i="2" a="1"/>
  <c r="J2262" i="2" s="1"/>
  <c r="I2250" i="2" a="1"/>
  <c r="I2250" i="2" s="1"/>
  <c r="J2250" i="2" a="1"/>
  <c r="J2250" i="2" s="1"/>
  <c r="J2244" i="2" a="1"/>
  <c r="J2244" i="2" s="1"/>
  <c r="I2244" i="2" a="1"/>
  <c r="I2244" i="2" s="1"/>
  <c r="J2233" i="2" a="1"/>
  <c r="J2233" i="2" s="1"/>
  <c r="I2233" i="2" a="1"/>
  <c r="I2233" i="2" s="1"/>
  <c r="I2198" i="2" a="1"/>
  <c r="I2198" i="2" s="1"/>
  <c r="J2198" i="2" a="1"/>
  <c r="J2198" i="2" s="1"/>
  <c r="I2194" i="2" a="1"/>
  <c r="I2194" i="2" s="1"/>
  <c r="J2194" i="2" a="1"/>
  <c r="J2194" i="2" s="1"/>
  <c r="I2190" i="2" a="1"/>
  <c r="I2190" i="2" s="1"/>
  <c r="J2190" i="2" a="1"/>
  <c r="J2190" i="2" s="1"/>
  <c r="I2186" i="2" a="1"/>
  <c r="I2186" i="2" s="1"/>
  <c r="J2186" i="2" a="1"/>
  <c r="J2186" i="2" s="1"/>
  <c r="I2182" i="2" a="1"/>
  <c r="I2182" i="2" s="1"/>
  <c r="J2182" i="2" a="1"/>
  <c r="J2182" i="2" s="1"/>
  <c r="I2178" i="2" a="1"/>
  <c r="I2178" i="2" s="1"/>
  <c r="J2178" i="2" a="1"/>
  <c r="J2178" i="2" s="1"/>
  <c r="J2149" i="2" a="1"/>
  <c r="J2149" i="2" s="1"/>
  <c r="I2149" i="2" a="1"/>
  <c r="I2149" i="2" s="1"/>
  <c r="I2131" i="2" a="1"/>
  <c r="I2131" i="2" s="1"/>
  <c r="J2131" i="2" a="1"/>
  <c r="J2131" i="2" s="1"/>
  <c r="I2127" i="2" a="1"/>
  <c r="I2127" i="2" s="1"/>
  <c r="J2127" i="2" a="1"/>
  <c r="J2127" i="2" s="1"/>
  <c r="I2123" i="2" a="1"/>
  <c r="I2123" i="2" s="1"/>
  <c r="J2123" i="2" a="1"/>
  <c r="J2123" i="2" s="1"/>
  <c r="J2096" i="2" a="1"/>
  <c r="J2096" i="2" s="1"/>
  <c r="I2096" i="2" a="1"/>
  <c r="I2096" i="2" s="1"/>
  <c r="J2087" i="2" a="1"/>
  <c r="J2087" i="2" s="1"/>
  <c r="I2087" i="2" a="1"/>
  <c r="I2087" i="2" s="1"/>
  <c r="J2008" i="2" a="1"/>
  <c r="J2008" i="2" s="1"/>
  <c r="I2008" i="2" a="1"/>
  <c r="I2008" i="2" s="1"/>
  <c r="I1993" i="2" a="1"/>
  <c r="I1993" i="2" s="1"/>
  <c r="J1993" i="2" a="1"/>
  <c r="J1993" i="2" s="1"/>
  <c r="J1972" i="2" a="1"/>
  <c r="J1972" i="2" s="1"/>
  <c r="I1972" i="2" a="1"/>
  <c r="I1972" i="2" s="1"/>
  <c r="I1966" i="2" a="1"/>
  <c r="I1966" i="2" s="1"/>
  <c r="J1966" i="2" a="1"/>
  <c r="J1966" i="2" s="1"/>
  <c r="J1952" i="2" a="1"/>
  <c r="J1952" i="2" s="1"/>
  <c r="I1952" i="2" a="1"/>
  <c r="I1952" i="2" s="1"/>
  <c r="J1928" i="2" a="1"/>
  <c r="J1928" i="2" s="1"/>
  <c r="I1928" i="2" a="1"/>
  <c r="I1928" i="2" s="1"/>
  <c r="I1910" i="2" a="1"/>
  <c r="I1910" i="2" s="1"/>
  <c r="J1910" i="2" a="1"/>
  <c r="J1910" i="2" s="1"/>
  <c r="I1886" i="2" a="1"/>
  <c r="I1886" i="2" s="1"/>
  <c r="J1886" i="2" a="1"/>
  <c r="J1886" i="2" s="1"/>
  <c r="I1873" i="2" a="1"/>
  <c r="I1873" i="2" s="1"/>
  <c r="J1873" i="2" a="1"/>
  <c r="J1873" i="2" s="1"/>
  <c r="I1858" i="2" a="1"/>
  <c r="I1858" i="2" s="1"/>
  <c r="J1858" i="2" a="1"/>
  <c r="J1858" i="2" s="1"/>
  <c r="J1844" i="2" a="1"/>
  <c r="J1844" i="2" s="1"/>
  <c r="I1844" i="2" a="1"/>
  <c r="I1844" i="2" s="1"/>
  <c r="I2094" i="2" a="1"/>
  <c r="I2094" i="2" s="1"/>
  <c r="J2094" i="2" a="1"/>
  <c r="J2094" i="2" s="1"/>
  <c r="J2083" i="2" a="1"/>
  <c r="J2083" i="2" s="1"/>
  <c r="I2083" i="2" a="1"/>
  <c r="I2083" i="2" s="1"/>
  <c r="I2061" i="2" a="1"/>
  <c r="I2061" i="2" s="1"/>
  <c r="J2061" i="2" a="1"/>
  <c r="J2061" i="2" s="1"/>
  <c r="I2046" i="2" a="1"/>
  <c r="I2046" i="2" s="1"/>
  <c r="J2046" i="2" a="1"/>
  <c r="J2046" i="2" s="1"/>
  <c r="I2038" i="2" a="1"/>
  <c r="I2038" i="2" s="1"/>
  <c r="J2038" i="2" a="1"/>
  <c r="J2038" i="2" s="1"/>
  <c r="J2020" i="2" a="1"/>
  <c r="J2020" i="2" s="1"/>
  <c r="I2020" i="2" a="1"/>
  <c r="I2020" i="2" s="1"/>
  <c r="I1982" i="2" a="1"/>
  <c r="I1982" i="2" s="1"/>
  <c r="J1982" i="2" a="1"/>
  <c r="J1982" i="2" s="1"/>
  <c r="J1943" i="2" a="1"/>
  <c r="J1943" i="2" s="1"/>
  <c r="I1943" i="2" a="1"/>
  <c r="I1943" i="2" s="1"/>
  <c r="J1919" i="2" a="1"/>
  <c r="J1919" i="2" s="1"/>
  <c r="I1919" i="2" a="1"/>
  <c r="I1919" i="2" s="1"/>
  <c r="I1897" i="2" a="1"/>
  <c r="I1897" i="2" s="1"/>
  <c r="J1897" i="2" a="1"/>
  <c r="J1897" i="2" s="1"/>
  <c r="J1867" i="2" a="1"/>
  <c r="J1867" i="2" s="1"/>
  <c r="I1867" i="2" a="1"/>
  <c r="I1867" i="2" s="1"/>
  <c r="J1814" i="2" a="1"/>
  <c r="J1814" i="2" s="1"/>
  <c r="I1814" i="2" a="1"/>
  <c r="I1814" i="2" s="1"/>
  <c r="J1782" i="2" a="1"/>
  <c r="J1782" i="2" s="1"/>
  <c r="I1782" i="2" a="1"/>
  <c r="I1782" i="2" s="1"/>
  <c r="J1750" i="2" a="1"/>
  <c r="J1750" i="2" s="1"/>
  <c r="I1750" i="2" a="1"/>
  <c r="I1750" i="2" s="1"/>
  <c r="J1718" i="2" a="1"/>
  <c r="J1718" i="2" s="1"/>
  <c r="I1718" i="2" a="1"/>
  <c r="I1718" i="2" s="1"/>
  <c r="J1686" i="2" a="1"/>
  <c r="J1686" i="2" s="1"/>
  <c r="I1686" i="2" a="1"/>
  <c r="I1686" i="2" s="1"/>
  <c r="J1654" i="2" a="1"/>
  <c r="J1654" i="2" s="1"/>
  <c r="I1654" i="2" a="1"/>
  <c r="I1654" i="2" s="1"/>
  <c r="J1622" i="2" a="1"/>
  <c r="J1622" i="2" s="1"/>
  <c r="I1622" i="2" a="1"/>
  <c r="I1622" i="2" s="1"/>
  <c r="J1590" i="2" a="1"/>
  <c r="J1590" i="2" s="1"/>
  <c r="I1590" i="2" a="1"/>
  <c r="I1590" i="2" s="1"/>
  <c r="J1558" i="2" a="1"/>
  <c r="J1558" i="2" s="1"/>
  <c r="I1558" i="2" a="1"/>
  <c r="I1558" i="2" s="1"/>
  <c r="J1526" i="2" a="1"/>
  <c r="J1526" i="2" s="1"/>
  <c r="I1526" i="2" a="1"/>
  <c r="I1526" i="2" s="1"/>
  <c r="J1494" i="2" a="1"/>
  <c r="J1494" i="2" s="1"/>
  <c r="I1494" i="2" a="1"/>
  <c r="I1494" i="2" s="1"/>
  <c r="J1462" i="2" a="1"/>
  <c r="J1462" i="2" s="1"/>
  <c r="I1462" i="2" a="1"/>
  <c r="I1462" i="2" s="1"/>
  <c r="J1430" i="2" a="1"/>
  <c r="J1430" i="2" s="1"/>
  <c r="I1430" i="2" a="1"/>
  <c r="I1430" i="2" s="1"/>
  <c r="J1398" i="2" a="1"/>
  <c r="J1398" i="2" s="1"/>
  <c r="I1398" i="2" a="1"/>
  <c r="I1398" i="2" s="1"/>
  <c r="J1366" i="2" a="1"/>
  <c r="J1366" i="2" s="1"/>
  <c r="I1366" i="2" a="1"/>
  <c r="I1366" i="2" s="1"/>
  <c r="J1334" i="2" a="1"/>
  <c r="J1334" i="2" s="1"/>
  <c r="I1334" i="2" a="1"/>
  <c r="I1334" i="2" s="1"/>
  <c r="I1812" i="2" a="1"/>
  <c r="I1812" i="2" s="1"/>
  <c r="J1812" i="2" a="1"/>
  <c r="J1812" i="2" s="1"/>
  <c r="I1780" i="2" a="1"/>
  <c r="I1780" i="2" s="1"/>
  <c r="J1780" i="2" a="1"/>
  <c r="J1780" i="2" s="1"/>
  <c r="I1748" i="2" a="1"/>
  <c r="I1748" i="2" s="1"/>
  <c r="J1748" i="2" a="1"/>
  <c r="J1748" i="2" s="1"/>
  <c r="I1716" i="2" a="1"/>
  <c r="I1716" i="2" s="1"/>
  <c r="J1716" i="2" a="1"/>
  <c r="J1716" i="2" s="1"/>
  <c r="I1684" i="2" a="1"/>
  <c r="I1684" i="2" s="1"/>
  <c r="J1684" i="2" a="1"/>
  <c r="J1684" i="2" s="1"/>
  <c r="I1652" i="2" a="1"/>
  <c r="I1652" i="2" s="1"/>
  <c r="J1652" i="2" a="1"/>
  <c r="J1652" i="2" s="1"/>
  <c r="I1620" i="2" a="1"/>
  <c r="I1620" i="2" s="1"/>
  <c r="J1620" i="2" a="1"/>
  <c r="J1620" i="2" s="1"/>
  <c r="I1588" i="2" a="1"/>
  <c r="I1588" i="2" s="1"/>
  <c r="J1588" i="2" a="1"/>
  <c r="J1588" i="2" s="1"/>
  <c r="I1556" i="2" a="1"/>
  <c r="I1556" i="2" s="1"/>
  <c r="J1556" i="2" a="1"/>
  <c r="J1556" i="2" s="1"/>
  <c r="I1524" i="2" a="1"/>
  <c r="I1524" i="2" s="1"/>
  <c r="J1524" i="2" a="1"/>
  <c r="J1524" i="2" s="1"/>
  <c r="I1492" i="2" a="1"/>
  <c r="I1492" i="2" s="1"/>
  <c r="J1492" i="2" a="1"/>
  <c r="J1492" i="2" s="1"/>
  <c r="I1460" i="2" a="1"/>
  <c r="I1460" i="2" s="1"/>
  <c r="J1460" i="2" a="1"/>
  <c r="J1460" i="2" s="1"/>
  <c r="I1428" i="2" a="1"/>
  <c r="I1428" i="2" s="1"/>
  <c r="J1428" i="2" a="1"/>
  <c r="J1428" i="2" s="1"/>
  <c r="I1396" i="2" a="1"/>
  <c r="I1396" i="2" s="1"/>
  <c r="J1396" i="2" a="1"/>
  <c r="J1396" i="2" s="1"/>
  <c r="I1364" i="2" a="1"/>
  <c r="I1364" i="2" s="1"/>
  <c r="J1364" i="2" a="1"/>
  <c r="J1364" i="2" s="1"/>
  <c r="I1332" i="2" a="1"/>
  <c r="I1332" i="2" s="1"/>
  <c r="J1332" i="2" a="1"/>
  <c r="J1332" i="2" s="1"/>
  <c r="J1802" i="2" a="1"/>
  <c r="J1802" i="2" s="1"/>
  <c r="I1802" i="2" a="1"/>
  <c r="I1802" i="2" s="1"/>
  <c r="J1770" i="2" a="1"/>
  <c r="J1770" i="2" s="1"/>
  <c r="I1770" i="2" a="1"/>
  <c r="I1770" i="2" s="1"/>
  <c r="J1738" i="2" a="1"/>
  <c r="J1738" i="2" s="1"/>
  <c r="I1738" i="2" a="1"/>
  <c r="I1738" i="2" s="1"/>
  <c r="J1706" i="2" a="1"/>
  <c r="J1706" i="2" s="1"/>
  <c r="I1706" i="2" a="1"/>
  <c r="I1706" i="2" s="1"/>
  <c r="J1674" i="2" a="1"/>
  <c r="J1674" i="2" s="1"/>
  <c r="I1674" i="2" a="1"/>
  <c r="I1674" i="2" s="1"/>
  <c r="J1642" i="2" a="1"/>
  <c r="J1642" i="2" s="1"/>
  <c r="I1642" i="2" a="1"/>
  <c r="I1642" i="2" s="1"/>
  <c r="J1610" i="2" a="1"/>
  <c r="J1610" i="2" s="1"/>
  <c r="I1610" i="2" a="1"/>
  <c r="I1610" i="2" s="1"/>
  <c r="J1578" i="2" a="1"/>
  <c r="J1578" i="2" s="1"/>
  <c r="I1578" i="2" a="1"/>
  <c r="I1578" i="2" s="1"/>
  <c r="J1546" i="2" a="1"/>
  <c r="J1546" i="2" s="1"/>
  <c r="I1546" i="2" a="1"/>
  <c r="I1546" i="2" s="1"/>
  <c r="J1514" i="2" a="1"/>
  <c r="J1514" i="2" s="1"/>
  <c r="I1514" i="2" a="1"/>
  <c r="I1514" i="2" s="1"/>
  <c r="J1482" i="2" a="1"/>
  <c r="J1482" i="2" s="1"/>
  <c r="I1482" i="2" a="1"/>
  <c r="I1482" i="2" s="1"/>
  <c r="J1450" i="2" a="1"/>
  <c r="J1450" i="2" s="1"/>
  <c r="I1450" i="2" a="1"/>
  <c r="I1450" i="2" s="1"/>
  <c r="J1418" i="2" a="1"/>
  <c r="J1418" i="2" s="1"/>
  <c r="I1418" i="2" a="1"/>
  <c r="I1418" i="2" s="1"/>
  <c r="J1386" i="2" a="1"/>
  <c r="J1386" i="2" s="1"/>
  <c r="I1386" i="2" a="1"/>
  <c r="I1386" i="2" s="1"/>
  <c r="J1354" i="2" a="1"/>
  <c r="J1354" i="2" s="1"/>
  <c r="I1354" i="2" a="1"/>
  <c r="I1354" i="2" s="1"/>
  <c r="J1322" i="2" a="1"/>
  <c r="J1322" i="2" s="1"/>
  <c r="I1322" i="2" a="1"/>
  <c r="I1322" i="2" s="1"/>
  <c r="J1297" i="2" a="1"/>
  <c r="J1297" i="2" s="1"/>
  <c r="I1297" i="2" a="1"/>
  <c r="I1297" i="2" s="1"/>
  <c r="J1281" i="2" a="1"/>
  <c r="J1281" i="2" s="1"/>
  <c r="I1281" i="2" a="1"/>
  <c r="I1281" i="2" s="1"/>
  <c r="J1265" i="2" a="1"/>
  <c r="J1265" i="2" s="1"/>
  <c r="I1265" i="2" a="1"/>
  <c r="I1265" i="2" s="1"/>
  <c r="J1249" i="2" a="1"/>
  <c r="J1249" i="2" s="1"/>
  <c r="I1249" i="2" a="1"/>
  <c r="I1249" i="2" s="1"/>
  <c r="J705" i="2" a="1"/>
  <c r="J705" i="2" s="1"/>
  <c r="I705" i="2" a="1"/>
  <c r="I705" i="2" s="1"/>
  <c r="J689" i="2" a="1"/>
  <c r="J689" i="2" s="1"/>
  <c r="I689" i="2" a="1"/>
  <c r="I689" i="2" s="1"/>
  <c r="J673" i="2" a="1"/>
  <c r="J673" i="2" s="1"/>
  <c r="I673" i="2" a="1"/>
  <c r="I673" i="2" s="1"/>
  <c r="I1209" i="2" a="1"/>
  <c r="I1209" i="2" s="1"/>
  <c r="J1209" i="2" a="1"/>
  <c r="J1209" i="2" s="1"/>
  <c r="I1153" i="2" a="1"/>
  <c r="I1153" i="2" s="1"/>
  <c r="J1153" i="2" a="1"/>
  <c r="J1153" i="2" s="1"/>
  <c r="I1137" i="2" a="1"/>
  <c r="I1137" i="2" s="1"/>
  <c r="J1137" i="2" a="1"/>
  <c r="J1137" i="2" s="1"/>
  <c r="I1121" i="2" a="1"/>
  <c r="I1121" i="2" s="1"/>
  <c r="J1121" i="2" a="1"/>
  <c r="J1121" i="2" s="1"/>
  <c r="I1105" i="2" a="1"/>
  <c r="I1105" i="2" s="1"/>
  <c r="J1105" i="2" a="1"/>
  <c r="J1105" i="2" s="1"/>
  <c r="J1086" i="2" a="1"/>
  <c r="J1086" i="2" s="1"/>
  <c r="I1086" i="2" a="1"/>
  <c r="I1086" i="2" s="1"/>
  <c r="J1026" i="2" a="1"/>
  <c r="J1026" i="2" s="1"/>
  <c r="I1026" i="2" a="1"/>
  <c r="I1026" i="2" s="1"/>
  <c r="I1016" i="2" a="1"/>
  <c r="I1016" i="2" s="1"/>
  <c r="J1016" i="2" a="1"/>
  <c r="J1016" i="2" s="1"/>
  <c r="I1000" i="2" a="1"/>
  <c r="I1000" i="2" s="1"/>
  <c r="J1000" i="2" a="1"/>
  <c r="J1000" i="2" s="1"/>
  <c r="J954" i="2" a="1"/>
  <c r="J954" i="2" s="1"/>
  <c r="I954" i="2" a="1"/>
  <c r="I954" i="2" s="1"/>
  <c r="I889" i="2" a="1"/>
  <c r="I889" i="2" s="1"/>
  <c r="J889" i="2" a="1"/>
  <c r="J889" i="2" s="1"/>
  <c r="J858" i="2" a="1"/>
  <c r="J858" i="2" s="1"/>
  <c r="I858" i="2" a="1"/>
  <c r="I858" i="2" s="1"/>
  <c r="I844" i="2" a="1"/>
  <c r="I844" i="2" s="1"/>
  <c r="J844" i="2" a="1"/>
  <c r="J844" i="2" s="1"/>
  <c r="I816" i="2" a="1"/>
  <c r="I816" i="2" s="1"/>
  <c r="J816" i="2" a="1"/>
  <c r="J816" i="2" s="1"/>
  <c r="I800" i="2" a="1"/>
  <c r="I800" i="2" s="1"/>
  <c r="J800" i="2" a="1"/>
  <c r="J800" i="2" s="1"/>
  <c r="I784" i="2" a="1"/>
  <c r="I784" i="2" s="1"/>
  <c r="J784" i="2" a="1"/>
  <c r="J784" i="2" s="1"/>
  <c r="I729" i="2" a="1"/>
  <c r="I729" i="2" s="1"/>
  <c r="J729" i="2" a="1"/>
  <c r="J729" i="2" s="1"/>
  <c r="I713" i="2" a="1"/>
  <c r="I713" i="2" s="1"/>
  <c r="J713" i="2" a="1"/>
  <c r="J713" i="2" s="1"/>
  <c r="I1217" i="2" a="1"/>
  <c r="I1217" i="2" s="1"/>
  <c r="J1217" i="2" a="1"/>
  <c r="J1217" i="2" s="1"/>
  <c r="I1156" i="2" a="1"/>
  <c r="I1156" i="2" s="1"/>
  <c r="J1156" i="2" a="1"/>
  <c r="J1156" i="2" s="1"/>
  <c r="I1140" i="2" a="1"/>
  <c r="I1140" i="2" s="1"/>
  <c r="J1140" i="2" a="1"/>
  <c r="J1140" i="2" s="1"/>
  <c r="I1124" i="2" a="1"/>
  <c r="I1124" i="2" s="1"/>
  <c r="J1124" i="2" a="1"/>
  <c r="J1124" i="2" s="1"/>
  <c r="I1108" i="2" a="1"/>
  <c r="I1108" i="2" s="1"/>
  <c r="J1108" i="2" a="1"/>
  <c r="J1108" i="2" s="1"/>
  <c r="J1082" i="2" a="1"/>
  <c r="J1082" i="2" s="1"/>
  <c r="I1082" i="2" a="1"/>
  <c r="I1082" i="2" s="1"/>
  <c r="I1065" i="2" a="1"/>
  <c r="I1065" i="2" s="1"/>
  <c r="J1065" i="2" a="1"/>
  <c r="J1065" i="2" s="1"/>
  <c r="J1046" i="2" a="1"/>
  <c r="J1046" i="2" s="1"/>
  <c r="I1046" i="2" a="1"/>
  <c r="I1046" i="2" s="1"/>
  <c r="I1004" i="2" a="1"/>
  <c r="I1004" i="2" s="1"/>
  <c r="J1004" i="2" a="1"/>
  <c r="J1004" i="2" s="1"/>
  <c r="I980" i="2" a="1"/>
  <c r="I980" i="2" s="1"/>
  <c r="J980" i="2" a="1"/>
  <c r="J980" i="2" s="1"/>
  <c r="J966" i="2" a="1"/>
  <c r="J966" i="2" s="1"/>
  <c r="I966" i="2" a="1"/>
  <c r="I966" i="2" s="1"/>
  <c r="J934" i="2" a="1"/>
  <c r="J934" i="2" s="1"/>
  <c r="I934" i="2" a="1"/>
  <c r="I934" i="2" s="1"/>
  <c r="J906" i="2" a="1"/>
  <c r="J906" i="2" s="1"/>
  <c r="I906" i="2" a="1"/>
  <c r="I906" i="2" s="1"/>
  <c r="J862" i="2" a="1"/>
  <c r="J862" i="2" s="1"/>
  <c r="I862" i="2" a="1"/>
  <c r="I862" i="2" s="1"/>
  <c r="I841" i="2" a="1"/>
  <c r="I841" i="2" s="1"/>
  <c r="J841" i="2" a="1"/>
  <c r="J841" i="2" s="1"/>
  <c r="I821" i="2" a="1"/>
  <c r="I821" i="2" s="1"/>
  <c r="J821" i="2" a="1"/>
  <c r="J821" i="2" s="1"/>
  <c r="I805" i="2" a="1"/>
  <c r="I805" i="2" s="1"/>
  <c r="J805" i="2" a="1"/>
  <c r="J805" i="2" s="1"/>
  <c r="I789" i="2" a="1"/>
  <c r="I789" i="2" s="1"/>
  <c r="J789" i="2" a="1"/>
  <c r="J789" i="2" s="1"/>
  <c r="J766" i="2" a="1"/>
  <c r="J766" i="2" s="1"/>
  <c r="I766" i="2" a="1"/>
  <c r="I766" i="2" s="1"/>
  <c r="I737" i="2" a="1"/>
  <c r="I737" i="2" s="1"/>
  <c r="J737" i="2" a="1"/>
  <c r="J737" i="2" s="1"/>
  <c r="I724" i="2" a="1"/>
  <c r="I724" i="2" s="1"/>
  <c r="J724" i="2" a="1"/>
  <c r="J724" i="2" s="1"/>
  <c r="J653" i="2" a="1"/>
  <c r="J653" i="2" s="1"/>
  <c r="I653" i="2" a="1"/>
  <c r="I653" i="2" s="1"/>
  <c r="I495" i="2" a="1"/>
  <c r="I495" i="2" s="1"/>
  <c r="J495" i="2" a="1"/>
  <c r="J495" i="2" s="1"/>
  <c r="I375" i="2" a="1"/>
  <c r="I375" i="2" s="1"/>
  <c r="J375" i="2" a="1"/>
  <c r="J375" i="2" s="1"/>
  <c r="I343" i="2" a="1"/>
  <c r="I343" i="2" s="1"/>
  <c r="J343" i="2" a="1"/>
  <c r="J343" i="2" s="1"/>
  <c r="I311" i="2" a="1"/>
  <c r="I311" i="2" s="1"/>
  <c r="J311" i="2" a="1"/>
  <c r="J311" i="2" s="1"/>
  <c r="I58" i="2" a="1"/>
  <c r="I58" i="2" s="1"/>
  <c r="J58" i="2" a="1"/>
  <c r="J58" i="2" s="1"/>
  <c r="J613" i="2" a="1"/>
  <c r="J613" i="2" s="1"/>
  <c r="I613" i="2" a="1"/>
  <c r="I613" i="2" s="1"/>
  <c r="J581" i="2" a="1"/>
  <c r="J581" i="2" s="1"/>
  <c r="I581" i="2" a="1"/>
  <c r="I581" i="2" s="1"/>
  <c r="J549" i="2" a="1"/>
  <c r="J549" i="2" s="1"/>
  <c r="I549" i="2" a="1"/>
  <c r="I549" i="2" s="1"/>
  <c r="J517" i="2" a="1"/>
  <c r="J517" i="2" s="1"/>
  <c r="I517" i="2" a="1"/>
  <c r="I517" i="2" s="1"/>
  <c r="J485" i="2" a="1"/>
  <c r="J485" i="2" s="1"/>
  <c r="I485" i="2" a="1"/>
  <c r="I485" i="2" s="1"/>
  <c r="I151" i="2" a="1"/>
  <c r="I151" i="2" s="1"/>
  <c r="J151" i="2" a="1"/>
  <c r="J151" i="2" s="1"/>
  <c r="J129" i="2" a="1"/>
  <c r="J129" i="2" s="1"/>
  <c r="I129" i="2" a="1"/>
  <c r="I129" i="2" s="1"/>
  <c r="J88" i="2" a="1"/>
  <c r="J88" i="2" s="1"/>
  <c r="I88" i="2" a="1"/>
  <c r="I88" i="2" s="1"/>
  <c r="I35" i="2" a="1"/>
  <c r="I35" i="2" s="1"/>
  <c r="J35" i="2" a="1"/>
  <c r="J35" i="2" s="1"/>
  <c r="I603" i="2" a="1"/>
  <c r="I603" i="2" s="1"/>
  <c r="J603" i="2" a="1"/>
  <c r="J603" i="2" s="1"/>
  <c r="I571" i="2" a="1"/>
  <c r="I571" i="2" s="1"/>
  <c r="J571" i="2" a="1"/>
  <c r="J571" i="2" s="1"/>
  <c r="I523" i="2" a="1"/>
  <c r="I523" i="2" s="1"/>
  <c r="J523" i="2" a="1"/>
  <c r="J523" i="2" s="1"/>
  <c r="I443" i="2" a="1"/>
  <c r="I443" i="2" s="1"/>
  <c r="J443" i="2" a="1"/>
  <c r="J443" i="2" s="1"/>
  <c r="I411" i="2" a="1"/>
  <c r="I411" i="2" s="1"/>
  <c r="J411" i="2" a="1"/>
  <c r="J411" i="2" s="1"/>
  <c r="I371" i="2" a="1"/>
  <c r="I371" i="2" s="1"/>
  <c r="J371" i="2" a="1"/>
  <c r="J371" i="2" s="1"/>
  <c r="I339" i="2" a="1"/>
  <c r="I339" i="2" s="1"/>
  <c r="J339" i="2" a="1"/>
  <c r="J339" i="2" s="1"/>
  <c r="I299" i="2" a="1"/>
  <c r="I299" i="2" s="1"/>
  <c r="J299" i="2" a="1"/>
  <c r="J299" i="2" s="1"/>
  <c r="I263" i="2" a="1"/>
  <c r="I263" i="2" s="1"/>
  <c r="J263" i="2" a="1"/>
  <c r="J263" i="2" s="1"/>
  <c r="I247" i="2" a="1"/>
  <c r="I247" i="2" s="1"/>
  <c r="J247" i="2" a="1"/>
  <c r="J247" i="2" s="1"/>
  <c r="J228" i="2" a="1"/>
  <c r="J228" i="2" s="1"/>
  <c r="I228" i="2" a="1"/>
  <c r="I228" i="2" s="1"/>
  <c r="I215" i="2" a="1"/>
  <c r="I215" i="2" s="1"/>
  <c r="J215" i="2" a="1"/>
  <c r="J215" i="2" s="1"/>
  <c r="I191" i="2" a="1"/>
  <c r="I191" i="2" s="1"/>
  <c r="J191" i="2" a="1"/>
  <c r="J191" i="2" s="1"/>
  <c r="I147" i="2" a="1"/>
  <c r="I147" i="2" s="1"/>
  <c r="J147" i="2" a="1"/>
  <c r="J147" i="2" s="1"/>
  <c r="I103" i="2" a="1"/>
  <c r="I103" i="2" s="1"/>
  <c r="J103" i="2" a="1"/>
  <c r="J103" i="2" s="1"/>
  <c r="I95" i="2" a="1"/>
  <c r="I95" i="2" s="1"/>
  <c r="J95" i="2" a="1"/>
  <c r="J95" i="2" s="1"/>
  <c r="I38" i="2" a="1"/>
  <c r="I38" i="2" s="1"/>
  <c r="J38" i="2" a="1"/>
  <c r="J38" i="2" s="1"/>
  <c r="I30" i="2" a="1"/>
  <c r="I30" i="2" s="1"/>
  <c r="J30" i="2" a="1"/>
  <c r="J30" i="2" s="1"/>
  <c r="J625" i="2" a="1"/>
  <c r="J625" i="2" s="1"/>
  <c r="I625" i="2" a="1"/>
  <c r="I625" i="2" s="1"/>
  <c r="J489" i="2" a="1"/>
  <c r="J489" i="2" s="1"/>
  <c r="I489" i="2" a="1"/>
  <c r="I489" i="2" s="1"/>
  <c r="J449" i="2" a="1"/>
  <c r="J449" i="2" s="1"/>
  <c r="I449" i="2" a="1"/>
  <c r="I449" i="2" s="1"/>
  <c r="J417" i="2" a="1"/>
  <c r="J417" i="2" s="1"/>
  <c r="I417" i="2" a="1"/>
  <c r="I417" i="2" s="1"/>
  <c r="J385" i="2" a="1"/>
  <c r="J385" i="2" s="1"/>
  <c r="I385" i="2" a="1"/>
  <c r="I385" i="2" s="1"/>
  <c r="J353" i="2" a="1"/>
  <c r="J353" i="2" s="1"/>
  <c r="I353" i="2" a="1"/>
  <c r="I353" i="2" s="1"/>
  <c r="J321" i="2" a="1"/>
  <c r="J321" i="2" s="1"/>
  <c r="I321" i="2" a="1"/>
  <c r="I321" i="2" s="1"/>
  <c r="I266" i="2" a="1"/>
  <c r="I266" i="2" s="1"/>
  <c r="J266" i="2" a="1"/>
  <c r="J266" i="2" s="1"/>
  <c r="I250" i="2" a="1"/>
  <c r="I250" i="2" s="1"/>
  <c r="J250" i="2" a="1"/>
  <c r="J250" i="2" s="1"/>
  <c r="J232" i="2" a="1"/>
  <c r="J232" i="2" s="1"/>
  <c r="I232" i="2" a="1"/>
  <c r="I232" i="2" s="1"/>
  <c r="J224" i="2" a="1"/>
  <c r="J224" i="2" s="1"/>
  <c r="I224" i="2" a="1"/>
  <c r="I224" i="2" s="1"/>
  <c r="I206" i="2" a="1"/>
  <c r="I206" i="2" s="1"/>
  <c r="J206" i="2" a="1"/>
  <c r="J206" i="2" s="1"/>
  <c r="J196" i="2" a="1"/>
  <c r="J196" i="2" s="1"/>
  <c r="I196" i="2" a="1"/>
  <c r="I196" i="2" s="1"/>
  <c r="J185" i="2" a="1"/>
  <c r="J185" i="2" s="1"/>
  <c r="I185" i="2" a="1"/>
  <c r="I185" i="2" s="1"/>
  <c r="I174" i="2" a="1"/>
  <c r="I174" i="2" s="1"/>
  <c r="J174" i="2" a="1"/>
  <c r="J174" i="2" s="1"/>
  <c r="J141" i="2" a="1"/>
  <c r="J141" i="2" s="1"/>
  <c r="I141" i="2" a="1"/>
  <c r="I141" i="2" s="1"/>
  <c r="I19" i="2" a="1"/>
  <c r="I19" i="2" s="1"/>
  <c r="J19" i="2" a="1"/>
  <c r="J19" i="2" s="1"/>
  <c r="Q4" i="2"/>
  <c r="Q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B777E0-4EBC-4E3C-B3FB-F07935EFF327}" keepAlive="1" name="Query - CustomerAddress" description="Connection to the 'CustomerAddress' query in the workbook." type="5" refreshedVersion="0" background="1">
    <dbPr connection="Provider=Microsoft.Mashup.OleDb.1;Data Source=$Workbook$;Location=CustomerAddress;Extended Properties=&quot;&quot;" command="SELECT * FROM [CustomerAddress]"/>
  </connection>
  <connection id="2" xr16:uid="{DBD50BFD-886E-4C17-A28A-27C8ED735CCB}" keepAlive="1" name="Query - CustomerDemographic" description="Connection to the 'CustomerDemographic' query in the workbook." type="5" refreshedVersion="0" background="1">
    <dbPr connection="Provider=Microsoft.Mashup.OleDb.1;Data Source=$Workbook$;Location=CustomerDemographic;Extended Properties=&quot;&quot;" command="SELECT * FROM [CustomerDemographic]"/>
  </connection>
  <connection id="3" xr16:uid="{8EC7C9D2-3E41-44DA-A9F1-AE0F8100E3F1}" keepAlive="1" name="Query - NewCustomerList" description="Connection to the 'NewCustomerList' query in the workbook." type="5" refreshedVersion="0" background="1">
    <dbPr connection="Provider=Microsoft.Mashup.OleDb.1;Data Source=$Workbook$;Location=NewCustomerList;Extended Properties=&quot;&quot;" command="SELECT * FROM [NewCustomerList]"/>
  </connection>
  <connection id="4" xr16:uid="{FC41A5D7-0535-401C-97B1-6E5B60BC7F87}" keepAlive="1" name="Query - Transactions" description="Connection to the 'Transactions' query in the workbook." type="5" refreshedVersion="0" background="1">
    <dbPr connection="Provider=Microsoft.Mashup.OleDb.1;Data Source=$Workbook$;Location=Transactions;Extended Properties=&quot;&quot;" command="SELECT * FROM [Transactio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<sst xmlns="http://schemas.openxmlformats.org/spreadsheetml/2006/main" count="3511" uniqueCount="3511">
  <si>
    <t>Row Labels</t>
  </si>
  <si>
    <t>Min of recency</t>
  </si>
  <si>
    <t>Count of product_id</t>
  </si>
  <si>
    <t>Sum of Profit</t>
  </si>
  <si>
    <t>R_score</t>
  </si>
  <si>
    <t>F_score</t>
  </si>
  <si>
    <t>M_Score</t>
  </si>
  <si>
    <t>RFM Score</t>
  </si>
  <si>
    <t>customer title</t>
  </si>
  <si>
    <t>Customer category</t>
  </si>
  <si>
    <t>quartiles</t>
  </si>
  <si>
    <t>Recency</t>
  </si>
  <si>
    <t>Frequency</t>
  </si>
  <si>
    <t>Monetary</t>
  </si>
  <si>
    <t>RFM</t>
  </si>
  <si>
    <t>1</t>
  </si>
  <si>
    <t>min</t>
  </si>
  <si>
    <t>10</t>
  </si>
  <si>
    <t>Q1</t>
  </si>
  <si>
    <t>100</t>
  </si>
  <si>
    <t>Median</t>
  </si>
  <si>
    <t>1000</t>
  </si>
  <si>
    <t>Q3</t>
  </si>
  <si>
    <t>1001</t>
  </si>
  <si>
    <t>Max</t>
  </si>
  <si>
    <t>1002</t>
  </si>
  <si>
    <t>1003</t>
  </si>
  <si>
    <t>1004</t>
  </si>
  <si>
    <t>1005</t>
  </si>
  <si>
    <t>1006</t>
  </si>
  <si>
    <t>1007</t>
  </si>
  <si>
    <t>1008</t>
  </si>
  <si>
    <t>1009</t>
  </si>
  <si>
    <t>101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</si>
  <si>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</si>
  <si>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</si>
  <si>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</si>
  <si>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</si>
  <si>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</si>
  <si>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</si>
  <si>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</si>
  <si>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</si>
  <si>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</si>
  <si>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</si>
  <si>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</si>
  <si>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</si>
  <si>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</si>
  <si>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</si>
  <si>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</si>
  <si>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</si>
  <si>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</si>
  <si>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</si>
  <si>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</si>
  <si>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</si>
  <si>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</si>
  <si>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</si>
  <si>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</si>
  <si>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</si>
  <si>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</si>
  <si>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</si>
  <si>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</si>
  <si>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</si>
  <si>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</si>
  <si>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</si>
  <si>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</si>
  <si>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</si>
  <si>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</si>
  <si>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</si>
  <si>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</si>
  <si>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</si>
  <si>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</si>
  <si>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</si>
  <si>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</si>
  <si>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</si>
  <si>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</si>
  <si>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</si>
  <si>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</si>
  <si>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</si>
  <si>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</si>
  <si>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</si>
  <si>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</si>
  <si>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</si>
  <si>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</si>
  <si>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</si>
  <si>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</si>
  <si>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</si>
  <si>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</si>
  <si>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</si>
  <si>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</si>
  <si>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</si>
  <si>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</si>
  <si>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</si>
  <si>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</si>
  <si>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</si>
  <si>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</si>
  <si>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</si>
  <si>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</si>
  <si>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</si>
  <si>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</si>
  <si>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</si>
  <si>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</si>
  <si>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</si>
  <si>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</si>
  <si>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</si>
  <si>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</si>
  <si>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</si>
  <si>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</si>
  <si>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</si>
  <si>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</si>
  <si>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</si>
  <si>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</si>
  <si>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</si>
  <si>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</si>
  <si>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</si>
  <si>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</si>
  <si>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</si>
  <si>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</si>
  <si>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</si>
  <si>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</si>
  <si>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</si>
  <si>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</si>
  <si>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</si>
  <si>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</si>
  <si>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</si>
  <si>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</si>
  <si>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</si>
  <si>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</si>
  <si>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</si>
  <si>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</si>
  <si>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</si>
  <si>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</si>
  <si>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</si>
  <si>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</t>
  </si>
  <si>
    <t>110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</si>
  <si>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</si>
  <si>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</si>
  <si>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</si>
  <si>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</si>
  <si>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</si>
  <si>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</si>
  <si>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</si>
  <si>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</si>
  <si>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</si>
  <si>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</si>
  <si>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</si>
  <si>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</si>
  <si>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</si>
  <si>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</si>
  <si>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</si>
  <si>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</si>
  <si>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</si>
  <si>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</si>
  <si>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</si>
  <si>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</si>
  <si>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</si>
  <si>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</si>
  <si>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</si>
  <si>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</si>
  <si>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</si>
  <si>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</si>
  <si>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</si>
  <si>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</si>
  <si>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</si>
  <si>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</si>
  <si>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</si>
  <si>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</si>
  <si>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</si>
  <si>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</si>
  <si>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</si>
  <si>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</si>
  <si>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</si>
  <si>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</si>
  <si>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</si>
  <si>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</si>
  <si>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</si>
  <si>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</si>
  <si>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</si>
  <si>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</si>
  <si>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</si>
  <si>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</si>
  <si>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</si>
  <si>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</si>
  <si>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</si>
  <si>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</si>
  <si>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</si>
  <si>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</si>
  <si>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</si>
  <si>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</si>
  <si>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</si>
  <si>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</si>
  <si>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</si>
  <si>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</si>
  <si>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</si>
  <si>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</si>
  <si>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</si>
  <si>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</si>
  <si>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</si>
  <si>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</si>
  <si>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</si>
  <si>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</si>
  <si>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</si>
  <si>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</si>
  <si>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</si>
  <si>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</si>
  <si>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</si>
  <si>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</si>
  <si>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</si>
  <si>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</si>
  <si>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</si>
  <si>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</si>
  <si>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</si>
  <si>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</si>
  <si>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</si>
  <si>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</si>
  <si>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</si>
  <si>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</si>
  <si>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</si>
  <si>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</si>
  <si>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</si>
  <si>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</si>
  <si>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</si>
  <si>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</si>
  <si>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</si>
  <si>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</si>
  <si>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</si>
  <si>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</si>
  <si>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</si>
  <si>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</si>
  <si>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</si>
  <si>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</si>
  <si>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</si>
  <si>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</si>
  <si>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</si>
  <si>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</si>
  <si>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</si>
  <si>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</si>
  <si>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</si>
  <si>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</si>
  <si>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</si>
  <si>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</si>
  <si>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</si>
  <si>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</si>
  <si>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</si>
  <si>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</t>
  </si>
  <si>
    <t>120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</si>
  <si>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</si>
  <si>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</si>
  <si>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</si>
  <si>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</si>
  <si>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</si>
  <si>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</si>
  <si>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</si>
  <si>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</si>
  <si>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</si>
  <si>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</si>
  <si>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</si>
  <si>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</si>
  <si>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</si>
  <si>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</si>
  <si>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</si>
  <si>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</si>
  <si>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</si>
  <si>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</si>
  <si>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</si>
  <si>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</si>
  <si>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</si>
  <si>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</si>
  <si>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</si>
  <si>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</si>
  <si>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</si>
  <si>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</si>
  <si>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</si>
  <si>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</si>
  <si>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</si>
  <si>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</si>
  <si>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</si>
  <si>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</si>
  <si>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</si>
  <si>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</si>
  <si>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</si>
  <si>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</si>
  <si>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</si>
  <si>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</si>
  <si>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</si>
  <si>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</si>
  <si>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</si>
  <si>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</si>
  <si>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</si>
  <si>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</si>
  <si>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</si>
  <si>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</si>
  <si>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</si>
  <si>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</si>
  <si>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</si>
  <si>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</si>
  <si>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</si>
  <si>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</si>
  <si>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</si>
  <si>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</si>
  <si>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</si>
  <si>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</si>
  <si>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</si>
  <si>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</si>
  <si>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</si>
  <si>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</si>
  <si>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</si>
  <si>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</si>
  <si>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</si>
  <si>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</si>
  <si>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</si>
  <si>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</si>
  <si>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</si>
  <si>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</si>
  <si>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</si>
  <si>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</si>
  <si>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</si>
  <si>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</si>
  <si>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</si>
  <si>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</si>
  <si>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</si>
  <si>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</si>
  <si>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</si>
  <si>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</si>
  <si>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</si>
  <si>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</si>
  <si>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</si>
  <si>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</si>
  <si>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</si>
  <si>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</si>
  <si>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</si>
  <si>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</si>
  <si>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</si>
  <si>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</si>
  <si>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</si>
  <si>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</si>
  <si>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</si>
  <si>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</si>
  <si>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</si>
  <si>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</si>
  <si>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</si>
  <si>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</si>
  <si>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</si>
  <si>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</si>
  <si>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</si>
  <si>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</si>
  <si>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</si>
  <si>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</si>
  <si>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</si>
  <si>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</si>
  <si>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</si>
  <si>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</si>
  <si>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</si>
  <si>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</si>
  <si>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</si>
  <si>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</t>
  </si>
  <si>
    <t>130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</si>
  <si>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</si>
  <si>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</si>
  <si>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</si>
  <si>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</si>
  <si>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</si>
  <si>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</si>
  <si>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</si>
  <si>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</si>
  <si>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</si>
  <si>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</si>
  <si>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</si>
  <si>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</si>
  <si>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</si>
  <si>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</si>
  <si>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</si>
  <si>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</si>
  <si>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</si>
  <si>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</si>
  <si>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</si>
  <si>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</si>
  <si>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</si>
  <si>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</si>
  <si>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</si>
  <si>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</si>
  <si>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</si>
  <si>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</si>
  <si>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</si>
  <si>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</si>
  <si>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</si>
  <si>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</si>
  <si>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</si>
  <si>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</si>
  <si>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</si>
  <si>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</si>
  <si>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</si>
  <si>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</si>
  <si>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</si>
  <si>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</si>
  <si>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</si>
  <si>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</si>
  <si>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</si>
  <si>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</si>
  <si>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</si>
  <si>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</si>
  <si>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</si>
  <si>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</si>
  <si>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</si>
  <si>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</si>
  <si>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</si>
  <si>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</si>
  <si>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</si>
  <si>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</si>
  <si>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</si>
  <si>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</si>
  <si>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</si>
  <si>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</si>
  <si>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</si>
  <si>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</si>
  <si>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</si>
  <si>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</si>
  <si>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</si>
  <si>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</si>
  <si>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</si>
  <si>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</si>
  <si>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</si>
  <si>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</si>
  <si>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</si>
  <si>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</si>
  <si>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</si>
  <si>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</si>
  <si>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</si>
  <si>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</si>
  <si>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</si>
  <si>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</si>
  <si>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</si>
  <si>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</si>
  <si>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</t>
  </si>
  <si>
    <t>1370</t>
  </si>
  <si>
    <t>1371</t>
  </si>
  <si>
    <t>1372</t>
  </si>
  <si>
    <t>1374</t>
  </si>
  <si>
    <t>1375</t>
  </si>
  <si>
    <t>1376</t>
  </si>
  <si>
    <t>1377</t>
  </si>
  <si>
    <t>1378</t>
  </si>
  <si>
    <t>1379</t>
  </si>
  <si>
    <t>138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</si>
  <si>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</si>
  <si>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</si>
  <si>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</si>
  <si>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</si>
  <si>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</si>
  <si>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</si>
  <si>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</si>
  <si>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</si>
  <si>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</si>
  <si>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</si>
  <si>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</si>
  <si>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</si>
  <si>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</si>
  <si>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</si>
  <si>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</si>
  <si>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</si>
  <si>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</si>
  <si>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</si>
  <si>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</si>
  <si>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</si>
  <si>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</si>
  <si>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</t>
  </si>
  <si>
    <t>140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</si>
  <si>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</si>
  <si>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</si>
  <si>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</si>
  <si>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</si>
  <si>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</si>
  <si>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</si>
  <si>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</si>
  <si>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</si>
  <si>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</si>
  <si>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</si>
  <si>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</si>
  <si>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</si>
  <si>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</si>
  <si>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</si>
  <si>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</si>
  <si>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</si>
  <si>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</si>
  <si>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</si>
  <si>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</si>
  <si>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</si>
  <si>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</si>
  <si>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</si>
  <si>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</si>
  <si>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</si>
  <si>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</si>
  <si>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</si>
  <si>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</si>
  <si>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</si>
  <si>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</si>
  <si>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</si>
  <si>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</si>
  <si>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</si>
  <si>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</si>
  <si>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</si>
  <si>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</si>
  <si>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</si>
  <si>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</si>
  <si>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</si>
  <si>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</si>
  <si>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</si>
  <si>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</si>
  <si>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</si>
  <si>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</si>
  <si>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</si>
  <si>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</si>
  <si>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</si>
  <si>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</si>
  <si>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</si>
  <si>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</si>
  <si>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</si>
  <si>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</si>
  <si>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</si>
  <si>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</si>
  <si>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</si>
  <si>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</si>
  <si>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</si>
  <si>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</si>
  <si>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</si>
  <si>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</si>
  <si>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</si>
  <si>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</si>
  <si>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</si>
  <si>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</si>
  <si>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</si>
  <si>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</si>
  <si>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</si>
  <si>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</si>
  <si>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</si>
  <si>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</si>
  <si>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</si>
  <si>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</si>
  <si>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</si>
  <si>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</si>
  <si>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</si>
  <si>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</si>
  <si>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</si>
  <si>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</si>
  <si>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</si>
  <si>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</si>
  <si>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</si>
  <si>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</si>
  <si>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</si>
  <si>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</si>
  <si>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</si>
  <si>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</si>
  <si>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</si>
  <si>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</si>
  <si>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</si>
  <si>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</si>
  <si>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</si>
  <si>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</si>
  <si>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</si>
  <si>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</si>
  <si>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</si>
  <si>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</si>
  <si>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</si>
  <si>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</si>
  <si>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</si>
  <si>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</si>
  <si>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</si>
  <si>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</si>
  <si>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</si>
  <si>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</si>
  <si>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</si>
  <si>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</si>
  <si>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</si>
  <si>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</si>
  <si>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</si>
  <si>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</si>
  <si>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</t>
  </si>
  <si>
    <t>150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</si>
  <si>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</si>
  <si>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</si>
  <si>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</si>
  <si>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</si>
  <si>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</si>
  <si>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</si>
  <si>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</si>
  <si>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</si>
  <si>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</si>
  <si>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</si>
  <si>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</si>
  <si>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</si>
  <si>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</si>
  <si>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</si>
  <si>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</si>
  <si>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</si>
  <si>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</si>
  <si>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</si>
  <si>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</si>
  <si>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</si>
  <si>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</si>
  <si>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</si>
  <si>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</si>
  <si>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</si>
  <si>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</si>
  <si>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</si>
  <si>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</si>
  <si>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</si>
  <si>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</si>
  <si>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</si>
  <si>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</si>
  <si>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</si>
  <si>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</si>
  <si>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</si>
  <si>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</si>
  <si>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</si>
  <si>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</si>
  <si>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</si>
  <si>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</si>
  <si>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</si>
  <si>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</si>
  <si>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</si>
  <si>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</si>
  <si>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</si>
  <si>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</si>
  <si>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</si>
  <si>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</si>
  <si>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</si>
  <si>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</si>
  <si>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</si>
  <si>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</si>
  <si>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</si>
  <si>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</si>
  <si>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</si>
  <si>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</si>
  <si>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</si>
  <si>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</si>
  <si>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</si>
  <si>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</si>
  <si>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</si>
  <si>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</si>
  <si>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</si>
  <si>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</si>
  <si>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</si>
  <si>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</si>
  <si>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</si>
  <si>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</si>
  <si>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</si>
  <si>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</si>
  <si>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</si>
  <si>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</si>
  <si>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</si>
  <si>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</si>
  <si>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</si>
  <si>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</si>
  <si>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</si>
  <si>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</si>
  <si>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</si>
  <si>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</si>
  <si>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</si>
  <si>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</si>
  <si>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</si>
  <si>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</si>
  <si>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</si>
  <si>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</si>
  <si>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</si>
  <si>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</si>
  <si>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</si>
  <si>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</si>
  <si>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</si>
  <si>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</si>
  <si>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</si>
  <si>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</si>
  <si>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</si>
  <si>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</si>
  <si>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</si>
  <si>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</si>
  <si>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</si>
  <si>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</si>
  <si>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</si>
  <si>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</si>
  <si>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</si>
  <si>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</si>
  <si>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</si>
  <si>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</si>
  <si>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</si>
  <si>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</si>
  <si>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</si>
  <si>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</si>
  <si>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</t>
  </si>
  <si>
    <t>160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</si>
  <si>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</si>
  <si>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</si>
  <si>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</si>
  <si>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</si>
  <si>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</si>
  <si>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</si>
  <si>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</si>
  <si>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</si>
  <si>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</si>
  <si>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</si>
  <si>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</si>
  <si>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</si>
  <si>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</si>
  <si>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</si>
  <si>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</si>
  <si>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</si>
  <si>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</si>
  <si>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</si>
  <si>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</si>
  <si>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</si>
  <si>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</si>
  <si>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</si>
  <si>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</si>
  <si>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</si>
  <si>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</si>
  <si>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</si>
  <si>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</si>
  <si>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</si>
  <si>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</si>
  <si>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</si>
  <si>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</si>
  <si>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</si>
  <si>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</si>
  <si>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</si>
  <si>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</si>
  <si>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</si>
  <si>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</si>
  <si>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</si>
  <si>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</si>
  <si>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</si>
  <si>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</si>
  <si>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</si>
  <si>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</si>
  <si>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</si>
  <si>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</si>
  <si>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</si>
  <si>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</si>
  <si>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</si>
  <si>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</si>
  <si>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</si>
  <si>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</si>
  <si>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</si>
  <si>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</si>
  <si>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</si>
  <si>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</si>
  <si>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</si>
  <si>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</si>
  <si>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</si>
  <si>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</si>
  <si>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</si>
  <si>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</si>
  <si>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</si>
  <si>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</si>
  <si>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</si>
  <si>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</si>
  <si>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</si>
  <si>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</si>
  <si>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</si>
  <si>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</si>
  <si>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</si>
  <si>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</si>
  <si>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</si>
  <si>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</si>
  <si>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</si>
  <si>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</si>
  <si>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</si>
  <si>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</si>
  <si>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</si>
  <si>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</si>
  <si>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</si>
  <si>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</si>
  <si>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</si>
  <si>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</si>
  <si>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</si>
  <si>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</si>
  <si>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</si>
  <si>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</si>
  <si>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</si>
  <si>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</si>
  <si>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</si>
  <si>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</si>
  <si>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</si>
  <si>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</si>
  <si>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</si>
  <si>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</si>
  <si>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</si>
  <si>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</si>
  <si>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</si>
  <si>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</si>
  <si>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</si>
  <si>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</si>
  <si>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</si>
  <si>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</si>
  <si>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</si>
  <si>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</si>
  <si>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</si>
  <si>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</si>
  <si>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</si>
  <si>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</si>
  <si>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</t>
  </si>
  <si>
    <t>170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</si>
  <si>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</si>
  <si>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</si>
  <si>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</si>
  <si>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</si>
  <si>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</si>
  <si>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</si>
  <si>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</si>
  <si>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</si>
  <si>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</si>
  <si>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</si>
  <si>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</si>
  <si>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</si>
  <si>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</si>
  <si>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</si>
  <si>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</si>
  <si>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</si>
  <si>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</si>
  <si>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</si>
  <si>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</si>
  <si>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</si>
  <si>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</si>
  <si>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</si>
  <si>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</si>
  <si>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</si>
  <si>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</si>
  <si>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</si>
  <si>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</si>
  <si>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</si>
  <si>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</si>
  <si>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</si>
  <si>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</si>
  <si>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</si>
  <si>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</si>
  <si>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</si>
  <si>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</si>
  <si>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</si>
  <si>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</si>
  <si>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</si>
  <si>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</si>
  <si>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</si>
  <si>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</si>
  <si>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</si>
  <si>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</si>
  <si>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</si>
  <si>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</si>
  <si>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</si>
  <si>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</si>
  <si>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</si>
  <si>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</si>
  <si>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</si>
  <si>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</si>
  <si>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</si>
  <si>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</si>
  <si>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</si>
  <si>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</si>
  <si>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</si>
  <si>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</si>
  <si>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</si>
  <si>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</si>
  <si>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</si>
  <si>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</si>
  <si>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</si>
  <si>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</si>
  <si>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</si>
  <si>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</si>
  <si>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</si>
  <si>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</si>
  <si>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</si>
  <si>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</si>
  <si>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</si>
  <si>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</si>
  <si>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</si>
  <si>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</si>
  <si>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</si>
  <si>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</si>
  <si>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</si>
  <si>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</si>
  <si>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</si>
  <si>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</si>
  <si>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</si>
  <si>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</si>
  <si>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</si>
  <si>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</si>
  <si>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</si>
  <si>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</si>
  <si>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</si>
  <si>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</si>
  <si>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</si>
  <si>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</si>
  <si>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</si>
  <si>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</si>
  <si>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</si>
  <si>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</si>
  <si>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</si>
  <si>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</si>
  <si>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</si>
  <si>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</si>
  <si>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</si>
  <si>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</si>
  <si>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</si>
  <si>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</si>
  <si>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</si>
  <si>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</si>
  <si>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</si>
  <si>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</si>
  <si>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</si>
  <si>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</si>
  <si>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</si>
  <si>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</si>
  <si>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</t>
  </si>
  <si>
    <t>180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</si>
  <si>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</si>
  <si>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</si>
  <si>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</si>
  <si>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</si>
  <si>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</si>
  <si>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</si>
  <si>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</si>
  <si>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</si>
  <si>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</si>
  <si>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</si>
  <si>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</si>
  <si>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</si>
  <si>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</si>
  <si>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</si>
  <si>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</si>
  <si>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</si>
  <si>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</si>
  <si>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</si>
  <si>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</si>
  <si>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</si>
  <si>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</si>
  <si>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</si>
  <si>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</si>
  <si>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</si>
  <si>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</si>
  <si>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</si>
  <si>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</si>
  <si>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</si>
  <si>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</si>
  <si>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</si>
  <si>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</si>
  <si>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</si>
  <si>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</si>
  <si>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</si>
  <si>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</si>
  <si>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</si>
  <si>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</si>
  <si>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</si>
  <si>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</si>
  <si>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</si>
  <si>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</si>
  <si>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</si>
  <si>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</si>
  <si>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</si>
  <si>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</si>
  <si>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</si>
  <si>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</si>
  <si>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</si>
  <si>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</si>
  <si>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</si>
  <si>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</si>
  <si>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</si>
  <si>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</si>
  <si>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</si>
  <si>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</si>
  <si>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</si>
  <si>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</si>
  <si>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</si>
  <si>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</si>
  <si>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</si>
  <si>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</si>
  <si>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</si>
  <si>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</si>
  <si>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</si>
  <si>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</si>
  <si>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</si>
  <si>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</si>
  <si>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</si>
  <si>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</si>
  <si>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</si>
  <si>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</si>
  <si>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</si>
  <si>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</si>
  <si>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</si>
  <si>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</si>
  <si>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</si>
  <si>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</si>
  <si>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</si>
  <si>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</si>
  <si>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</si>
  <si>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</si>
  <si>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</si>
  <si>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</si>
  <si>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</si>
  <si>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</si>
  <si>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</si>
  <si>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</si>
  <si>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</si>
  <si>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</si>
  <si>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</si>
  <si>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</si>
  <si>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</si>
  <si>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</si>
  <si>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</si>
  <si>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</si>
  <si>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</si>
  <si>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</si>
  <si>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</si>
  <si>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</si>
  <si>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</si>
  <si>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</si>
  <si>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</si>
  <si>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</si>
  <si>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</si>
  <si>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</si>
  <si>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</si>
  <si>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</si>
  <si>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</si>
  <si>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</si>
  <si>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</t>
  </si>
  <si>
    <t>190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</si>
  <si>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</si>
  <si>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</si>
  <si>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</si>
  <si>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</si>
  <si>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</si>
  <si>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</si>
  <si>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</si>
  <si>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</si>
  <si>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</si>
  <si>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</si>
  <si>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</si>
  <si>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</si>
  <si>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</si>
  <si>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</si>
  <si>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</si>
  <si>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</si>
  <si>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</si>
  <si>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</si>
  <si>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</si>
  <si>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</si>
  <si>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</si>
  <si>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</si>
  <si>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</si>
  <si>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</si>
  <si>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</si>
  <si>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</si>
  <si>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</si>
  <si>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</si>
  <si>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</si>
  <si>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</si>
  <si>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</si>
  <si>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</si>
  <si>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</si>
  <si>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</si>
  <si>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</si>
  <si>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</si>
  <si>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</si>
  <si>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</si>
  <si>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</si>
  <si>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</si>
  <si>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</si>
  <si>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</si>
  <si>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</si>
  <si>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</si>
  <si>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</si>
  <si>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</si>
  <si>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</si>
  <si>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</si>
  <si>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</si>
  <si>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</si>
  <si>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</si>
  <si>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</si>
  <si>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</si>
  <si>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</si>
  <si>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</si>
  <si>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</si>
  <si>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</si>
  <si>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</si>
  <si>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</si>
  <si>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</si>
  <si>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</si>
  <si>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</si>
  <si>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</si>
  <si>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</si>
  <si>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</si>
  <si>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</si>
  <si>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</si>
  <si>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</si>
  <si>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</si>
  <si>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</si>
  <si>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</si>
  <si>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</si>
  <si>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</si>
  <si>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</si>
  <si>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</si>
  <si>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</si>
  <si>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</si>
  <si>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</si>
  <si>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</si>
  <si>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</si>
  <si>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</si>
  <si>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</si>
  <si>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</si>
  <si>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</si>
  <si>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</si>
  <si>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</si>
  <si>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</si>
  <si>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</si>
  <si>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</si>
  <si>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</si>
  <si>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</si>
  <si>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</si>
  <si>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</si>
  <si>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</si>
  <si>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</si>
  <si>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</si>
  <si>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</si>
  <si>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</si>
  <si>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</si>
  <si>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</si>
  <si>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</si>
  <si>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</si>
  <si>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</si>
  <si>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</si>
  <si>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</si>
  <si>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</si>
  <si>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</si>
  <si>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</si>
  <si>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</si>
  <si>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</t>
  </si>
  <si>
    <t>20</t>
  </si>
  <si>
    <t>200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</si>
  <si>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</si>
  <si>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</si>
  <si>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</si>
  <si>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</si>
  <si>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</si>
  <si>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</si>
  <si>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</si>
  <si>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</si>
  <si>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</si>
  <si>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</si>
  <si>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</si>
  <si>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</si>
  <si>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</si>
  <si>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</si>
  <si>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</si>
  <si>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</si>
  <si>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</si>
  <si>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</si>
  <si>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</si>
  <si>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</si>
  <si>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</si>
  <si>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</si>
  <si>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</si>
  <si>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</si>
  <si>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</si>
  <si>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</si>
  <si>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</si>
  <si>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</si>
  <si>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</si>
  <si>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</si>
  <si>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</si>
  <si>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</si>
  <si>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</si>
  <si>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</si>
  <si>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</si>
  <si>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</si>
  <si>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</si>
  <si>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</si>
  <si>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</si>
  <si>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</si>
  <si>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</si>
  <si>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</si>
  <si>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</si>
  <si>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</si>
  <si>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</si>
  <si>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</si>
  <si>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</si>
  <si>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</si>
  <si>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</si>
  <si>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</si>
  <si>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</si>
  <si>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</si>
  <si>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</si>
  <si>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</si>
  <si>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</si>
  <si>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</si>
  <si>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</si>
  <si>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</si>
  <si>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</si>
  <si>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</si>
  <si>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</si>
  <si>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</si>
  <si>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</si>
  <si>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</si>
  <si>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</si>
  <si>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</si>
  <si>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</si>
  <si>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</si>
  <si>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</si>
  <si>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</si>
  <si>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</si>
  <si>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</si>
  <si>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</si>
  <si>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</si>
  <si>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</si>
  <si>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</si>
  <si>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</t>
  </si>
  <si>
    <t>2070</t>
  </si>
  <si>
    <t>2071</t>
  </si>
  <si>
    <t>2072</t>
  </si>
  <si>
    <t>2073</t>
  </si>
  <si>
    <t>2075</t>
  </si>
  <si>
    <t>2076</t>
  </si>
  <si>
    <t>2077</t>
  </si>
  <si>
    <t>2078</t>
  </si>
  <si>
    <t>2079</t>
  </si>
  <si>
    <t>208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</si>
  <si>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</si>
  <si>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</si>
  <si>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</si>
  <si>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</si>
  <si>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</si>
  <si>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</si>
  <si>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</si>
  <si>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</si>
  <si>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</si>
  <si>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</si>
  <si>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</si>
  <si>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</si>
  <si>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</si>
  <si>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</si>
  <si>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</si>
  <si>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</si>
  <si>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</si>
  <si>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</si>
  <si>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</si>
  <si>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</si>
  <si>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</si>
  <si>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</t>
  </si>
  <si>
    <t>210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</si>
  <si>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</si>
  <si>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</si>
  <si>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</si>
  <si>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</si>
  <si>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</si>
  <si>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</si>
  <si>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</si>
  <si>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</si>
  <si>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</si>
  <si>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</si>
  <si>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</si>
  <si>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</si>
  <si>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</si>
  <si>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</si>
  <si>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</si>
  <si>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</si>
  <si>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</si>
  <si>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</si>
  <si>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</si>
  <si>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</si>
  <si>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</si>
  <si>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</si>
  <si>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</si>
  <si>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</si>
  <si>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</si>
  <si>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</si>
  <si>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</si>
  <si>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</si>
  <si>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</si>
  <si>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</si>
  <si>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</si>
  <si>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</si>
  <si>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</si>
  <si>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</si>
  <si>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</si>
  <si>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</si>
  <si>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</si>
  <si>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</si>
  <si>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</si>
  <si>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</si>
  <si>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</si>
  <si>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</si>
  <si>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</si>
  <si>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</si>
  <si>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</si>
  <si>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</si>
  <si>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</si>
  <si>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</si>
  <si>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</si>
  <si>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</si>
  <si>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</si>
  <si>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</si>
  <si>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</si>
  <si>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</si>
  <si>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</si>
  <si>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</si>
  <si>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</si>
  <si>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</si>
  <si>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</si>
  <si>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</si>
  <si>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</si>
  <si>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</si>
  <si>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</si>
  <si>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</si>
  <si>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</si>
  <si>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</si>
  <si>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</si>
  <si>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</si>
  <si>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</si>
  <si>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</si>
  <si>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</si>
  <si>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</si>
  <si>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</si>
  <si>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</si>
  <si>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</si>
  <si>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</si>
  <si>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</si>
  <si>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</si>
  <si>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</si>
  <si>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</si>
  <si>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</si>
  <si>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</si>
  <si>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</si>
  <si>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</si>
  <si>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</si>
  <si>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</si>
  <si>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</si>
  <si>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</si>
  <si>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</si>
  <si>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</si>
  <si>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</si>
  <si>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</si>
  <si>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</si>
  <si>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</si>
  <si>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</si>
  <si>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</si>
  <si>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</si>
  <si>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</si>
  <si>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</si>
  <si>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</si>
  <si>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</si>
  <si>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</si>
  <si>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</si>
  <si>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</si>
  <si>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</si>
  <si>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</si>
  <si>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</si>
  <si>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</si>
  <si>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</si>
  <si>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</t>
  </si>
  <si>
    <t>220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</si>
  <si>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</si>
  <si>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</si>
  <si>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</si>
  <si>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</si>
  <si>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</si>
  <si>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</si>
  <si>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</si>
  <si>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</si>
  <si>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</si>
  <si>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</si>
  <si>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</si>
  <si>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</si>
  <si>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</si>
  <si>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</si>
  <si>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</si>
  <si>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</si>
  <si>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</si>
  <si>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</si>
  <si>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</si>
  <si>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</si>
  <si>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</si>
  <si>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</si>
  <si>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</si>
  <si>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</si>
  <si>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</si>
  <si>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</si>
  <si>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</si>
  <si>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</si>
  <si>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</si>
  <si>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</si>
  <si>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</si>
  <si>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</si>
  <si>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</si>
  <si>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</si>
  <si>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</si>
  <si>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</si>
  <si>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</si>
  <si>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</si>
  <si>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</si>
  <si>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</si>
  <si>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</si>
  <si>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</si>
  <si>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</si>
  <si>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</si>
  <si>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</si>
  <si>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</si>
  <si>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</si>
  <si>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</si>
  <si>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</si>
  <si>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</si>
  <si>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</si>
  <si>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</si>
  <si>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</si>
  <si>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</si>
  <si>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</si>
  <si>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</si>
  <si>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</si>
  <si>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</si>
  <si>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</si>
  <si>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</si>
  <si>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</si>
  <si>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</si>
  <si>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</si>
  <si>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</si>
  <si>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</si>
  <si>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</si>
  <si>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</si>
  <si>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</si>
  <si>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</si>
  <si>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</si>
  <si>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</si>
  <si>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</si>
  <si>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</si>
  <si>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</si>
  <si>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</si>
  <si>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</si>
  <si>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</si>
  <si>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</si>
  <si>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</si>
  <si>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</si>
  <si>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</si>
  <si>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</si>
  <si>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</si>
  <si>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</si>
  <si>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</si>
  <si>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</si>
  <si>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</si>
  <si>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</si>
  <si>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</si>
  <si>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</si>
  <si>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</si>
  <si>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</si>
  <si>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</si>
  <si>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</si>
  <si>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</si>
  <si>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</si>
  <si>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</si>
  <si>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</si>
  <si>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</si>
  <si>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</si>
  <si>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</si>
  <si>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</si>
  <si>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</si>
  <si>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</si>
  <si>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</si>
  <si>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</si>
  <si>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</si>
  <si>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</si>
  <si>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</si>
  <si>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</t>
  </si>
  <si>
    <t>230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</si>
  <si>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</si>
  <si>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</si>
  <si>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</si>
  <si>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</si>
  <si>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</si>
  <si>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</si>
  <si>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</si>
  <si>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</si>
  <si>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</si>
  <si>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</si>
  <si>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</si>
  <si>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</si>
  <si>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</si>
  <si>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</si>
  <si>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</si>
  <si>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</si>
  <si>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</si>
  <si>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</si>
  <si>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</si>
  <si>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</si>
  <si>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</si>
  <si>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</si>
  <si>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</si>
  <si>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</si>
  <si>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</si>
  <si>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</si>
  <si>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</si>
  <si>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</si>
  <si>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</si>
  <si>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</si>
  <si>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</si>
  <si>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</si>
  <si>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</si>
  <si>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</si>
  <si>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</si>
  <si>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</si>
  <si>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</si>
  <si>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</si>
  <si>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</si>
  <si>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</si>
  <si>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</si>
  <si>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</si>
  <si>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</si>
  <si>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</si>
  <si>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</si>
  <si>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</si>
  <si>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</si>
  <si>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</si>
  <si>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</si>
  <si>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</si>
  <si>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</si>
  <si>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</si>
  <si>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</si>
  <si>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</si>
  <si>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</si>
  <si>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</si>
  <si>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</si>
  <si>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</si>
  <si>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</si>
  <si>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</si>
  <si>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</si>
  <si>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</si>
  <si>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</si>
  <si>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</si>
  <si>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</si>
  <si>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</si>
  <si>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</si>
  <si>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</si>
  <si>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</si>
  <si>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</si>
  <si>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</si>
  <si>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</si>
  <si>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</si>
  <si>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</si>
  <si>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</si>
  <si>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</si>
  <si>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</si>
  <si>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</si>
  <si>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</si>
  <si>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</si>
  <si>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</si>
  <si>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</si>
  <si>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</si>
  <si>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</si>
  <si>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</si>
  <si>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</si>
  <si>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</si>
  <si>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</si>
  <si>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</si>
  <si>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</si>
  <si>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</si>
  <si>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</si>
  <si>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</si>
  <si>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</si>
  <si>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</si>
  <si>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</si>
  <si>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</si>
  <si>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</si>
  <si>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</si>
  <si>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</si>
  <si>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</si>
  <si>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</si>
  <si>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</si>
  <si>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</si>
  <si>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</si>
  <si>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</si>
  <si>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</si>
  <si>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</si>
  <si>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</si>
  <si>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</t>
  </si>
  <si>
    <t>240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</si>
  <si>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</si>
  <si>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</si>
  <si>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</si>
  <si>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</si>
  <si>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</si>
  <si>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</si>
  <si>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</si>
  <si>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</si>
  <si>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</si>
  <si>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</si>
  <si>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</si>
  <si>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</si>
  <si>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</si>
  <si>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</si>
  <si>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</si>
  <si>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</si>
  <si>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</si>
  <si>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</si>
  <si>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</si>
  <si>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</si>
  <si>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</si>
  <si>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</si>
  <si>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</si>
  <si>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</si>
  <si>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</si>
  <si>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</si>
  <si>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</si>
  <si>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</si>
  <si>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</si>
  <si>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</si>
  <si>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</si>
  <si>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</si>
  <si>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</si>
  <si>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</si>
  <si>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</si>
  <si>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</si>
  <si>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</si>
  <si>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</si>
  <si>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</si>
  <si>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</si>
  <si>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</si>
  <si>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</si>
  <si>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</si>
  <si>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</si>
  <si>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</si>
  <si>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</si>
  <si>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</si>
  <si>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</si>
  <si>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</si>
  <si>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</si>
  <si>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</si>
  <si>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</si>
  <si>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</si>
  <si>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</si>
  <si>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</si>
  <si>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</si>
  <si>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</si>
  <si>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</si>
  <si>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</si>
  <si>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</si>
  <si>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</si>
  <si>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</si>
  <si>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</si>
  <si>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</si>
  <si>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</si>
  <si>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</si>
  <si>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</si>
  <si>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</si>
  <si>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</si>
  <si>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</si>
  <si>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</si>
  <si>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</si>
  <si>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</si>
  <si>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</si>
  <si>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</si>
  <si>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</si>
  <si>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</si>
  <si>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</si>
  <si>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</si>
  <si>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</si>
  <si>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</si>
  <si>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</si>
  <si>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</si>
  <si>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</si>
  <si>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</si>
  <si>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</si>
  <si>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</si>
  <si>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</si>
  <si>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</si>
  <si>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</si>
  <si>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</si>
  <si>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</si>
  <si>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</si>
  <si>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</si>
  <si>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</si>
  <si>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</si>
  <si>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</si>
  <si>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</si>
  <si>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</si>
  <si>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</si>
  <si>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</si>
  <si>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</si>
  <si>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</si>
  <si>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</si>
  <si>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</si>
  <si>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</si>
  <si>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</si>
  <si>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</si>
  <si>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</si>
  <si>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</t>
  </si>
  <si>
    <t>250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</si>
  <si>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</si>
  <si>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</si>
  <si>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</si>
  <si>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</si>
  <si>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</si>
  <si>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</si>
  <si>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</si>
  <si>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</si>
  <si>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</si>
  <si>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</si>
  <si>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</si>
  <si>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</si>
  <si>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</si>
  <si>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</si>
  <si>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</si>
  <si>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</si>
  <si>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</si>
  <si>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</si>
  <si>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</si>
  <si>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</si>
  <si>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</si>
  <si>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</si>
  <si>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</si>
  <si>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</si>
  <si>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</si>
  <si>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</si>
  <si>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</si>
  <si>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</si>
  <si>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</si>
  <si>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</si>
  <si>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</si>
  <si>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</si>
  <si>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</si>
  <si>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</si>
  <si>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</si>
  <si>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</si>
  <si>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</si>
  <si>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</si>
  <si>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</si>
  <si>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</si>
  <si>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</si>
  <si>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</si>
  <si>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</si>
  <si>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</si>
  <si>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</si>
  <si>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</si>
  <si>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</si>
  <si>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</si>
  <si>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</si>
  <si>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</si>
  <si>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</si>
  <si>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</si>
  <si>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</si>
  <si>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</si>
  <si>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</si>
  <si>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</si>
  <si>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</si>
  <si>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</si>
  <si>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</si>
  <si>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</si>
  <si>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</si>
  <si>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</si>
  <si>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</si>
  <si>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</si>
  <si>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</si>
  <si>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</si>
  <si>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</si>
  <si>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</si>
  <si>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</si>
  <si>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</si>
  <si>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</si>
  <si>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</si>
  <si>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</si>
  <si>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</si>
  <si>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</si>
  <si>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</si>
  <si>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</si>
  <si>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</si>
  <si>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</si>
  <si>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</si>
  <si>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</si>
  <si>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</si>
  <si>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</si>
  <si>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</si>
  <si>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</si>
  <si>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</si>
  <si>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</si>
  <si>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</si>
  <si>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</si>
  <si>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</si>
  <si>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</si>
  <si>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</si>
  <si>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</si>
  <si>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</si>
  <si>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</si>
  <si>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</si>
  <si>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</si>
  <si>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</si>
  <si>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</si>
  <si>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</si>
  <si>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</si>
  <si>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</si>
  <si>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</si>
  <si>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</si>
  <si>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</si>
  <si>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</si>
  <si>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</si>
  <si>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</si>
  <si>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</si>
  <si>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</t>
  </si>
  <si>
    <t>260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</si>
  <si>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</si>
  <si>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</si>
  <si>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</si>
  <si>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</si>
  <si>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</si>
  <si>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</si>
  <si>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</si>
  <si>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</si>
  <si>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</si>
  <si>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</si>
  <si>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</si>
  <si>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</si>
  <si>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</si>
  <si>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</si>
  <si>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</si>
  <si>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</si>
  <si>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</si>
  <si>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</si>
  <si>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</si>
  <si>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</si>
  <si>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</si>
  <si>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</si>
  <si>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</si>
  <si>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</si>
  <si>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</si>
  <si>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</si>
  <si>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</si>
  <si>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</si>
  <si>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</si>
  <si>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</si>
  <si>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</si>
  <si>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</si>
  <si>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</si>
  <si>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</si>
  <si>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</si>
  <si>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</si>
  <si>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</si>
  <si>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</si>
  <si>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</si>
  <si>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</si>
  <si>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</si>
  <si>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</si>
  <si>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</si>
  <si>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</si>
  <si>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</si>
  <si>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</si>
  <si>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</si>
  <si>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</si>
  <si>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</si>
  <si>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</si>
  <si>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</si>
  <si>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</si>
  <si>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</si>
  <si>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</si>
  <si>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</si>
  <si>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</si>
  <si>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</si>
  <si>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</si>
  <si>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</si>
  <si>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</si>
  <si>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</si>
  <si>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</si>
  <si>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</si>
  <si>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</si>
  <si>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</si>
  <si>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</si>
  <si>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</si>
  <si>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</si>
  <si>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</si>
  <si>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</si>
  <si>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</si>
  <si>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</si>
  <si>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</si>
  <si>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</si>
  <si>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</si>
  <si>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</si>
  <si>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</si>
  <si>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</si>
  <si>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</si>
  <si>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</si>
  <si>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</si>
  <si>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</si>
  <si>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</si>
  <si>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</si>
  <si>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</si>
  <si>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</si>
  <si>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</si>
  <si>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</si>
  <si>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</si>
  <si>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</si>
  <si>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</si>
  <si>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</si>
  <si>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</si>
  <si>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</si>
  <si>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</si>
  <si>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</si>
  <si>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</si>
  <si>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</si>
  <si>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</si>
  <si>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</si>
  <si>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</si>
  <si>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</si>
  <si>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</si>
  <si>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</si>
  <si>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</si>
  <si>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</si>
  <si>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</si>
  <si>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</si>
  <si>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</t>
  </si>
  <si>
    <t>270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</si>
  <si>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</si>
  <si>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</si>
  <si>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</si>
  <si>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</si>
  <si>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</si>
  <si>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</si>
  <si>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</si>
  <si>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</si>
  <si>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</si>
  <si>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</si>
  <si>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</si>
  <si>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</si>
  <si>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</si>
  <si>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</si>
  <si>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</si>
  <si>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</si>
  <si>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</si>
  <si>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</si>
  <si>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</si>
  <si>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</si>
  <si>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</si>
  <si>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</si>
  <si>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</si>
  <si>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</si>
  <si>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</si>
  <si>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</si>
  <si>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</si>
  <si>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</si>
  <si>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</si>
  <si>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</si>
  <si>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</si>
  <si>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</si>
  <si>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</si>
  <si>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</si>
  <si>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</si>
  <si>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</si>
  <si>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</si>
  <si>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</si>
  <si>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</si>
  <si>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</si>
  <si>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</si>
  <si>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</si>
  <si>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</si>
  <si>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</si>
  <si>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</si>
  <si>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</si>
  <si>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</si>
  <si>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</si>
  <si>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</si>
  <si>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</si>
  <si>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</si>
  <si>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</si>
  <si>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</si>
  <si>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</si>
  <si>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</si>
  <si>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</si>
  <si>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</si>
  <si>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</si>
  <si>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</si>
  <si>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</si>
  <si>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</si>
  <si>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</si>
  <si>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</si>
  <si>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</si>
  <si>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</si>
  <si>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</si>
  <si>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</si>
  <si>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</si>
  <si>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</si>
  <si>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</si>
  <si>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</si>
  <si>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</si>
  <si>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</si>
  <si>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</si>
  <si>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</si>
  <si>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</si>
  <si>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</si>
  <si>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</si>
  <si>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</si>
  <si>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</si>
  <si>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</si>
  <si>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</si>
  <si>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</si>
  <si>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</si>
  <si>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</si>
  <si>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</si>
  <si>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</si>
  <si>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</si>
  <si>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</si>
  <si>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</si>
  <si>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</si>
  <si>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</si>
  <si>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</si>
  <si>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</si>
  <si>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</si>
  <si>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</si>
  <si>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</si>
  <si>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</si>
  <si>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</si>
  <si>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</si>
  <si>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</si>
  <si>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</si>
  <si>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</si>
  <si>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</si>
  <si>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</si>
  <si>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</si>
  <si>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</si>
  <si>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</si>
  <si>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</si>
  <si>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</t>
  </si>
  <si>
    <t>280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</si>
  <si>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</si>
  <si>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</si>
  <si>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</si>
  <si>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</si>
  <si>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</si>
  <si>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</si>
  <si>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</si>
  <si>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</si>
  <si>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</si>
  <si>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</si>
  <si>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</si>
  <si>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</si>
  <si>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</si>
  <si>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</si>
  <si>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</si>
  <si>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</si>
  <si>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</si>
  <si>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</si>
  <si>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</si>
  <si>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</si>
  <si>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</si>
  <si>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</si>
  <si>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</si>
  <si>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</si>
  <si>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</si>
  <si>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</si>
  <si>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</si>
  <si>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</si>
  <si>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</si>
  <si>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</si>
  <si>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</si>
  <si>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</si>
  <si>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</si>
  <si>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</si>
  <si>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</si>
  <si>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</si>
  <si>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</si>
  <si>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</si>
  <si>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</si>
  <si>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</si>
  <si>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</si>
  <si>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</si>
  <si>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</si>
  <si>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</si>
  <si>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</si>
  <si>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</si>
  <si>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</si>
  <si>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</si>
  <si>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</si>
  <si>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</si>
  <si>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</si>
  <si>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</si>
  <si>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</si>
  <si>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</si>
  <si>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</si>
  <si>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</si>
  <si>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</si>
  <si>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</si>
  <si>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</si>
  <si>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</si>
  <si>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</si>
  <si>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</si>
  <si>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</si>
  <si>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</si>
  <si>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</si>
  <si>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</si>
  <si>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</si>
  <si>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</si>
  <si>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</si>
  <si>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</si>
  <si>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</si>
  <si>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</si>
  <si>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</si>
  <si>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</si>
  <si>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</si>
  <si>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</si>
  <si>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</si>
  <si>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</si>
  <si>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</si>
  <si>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</si>
  <si>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</si>
  <si>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</si>
  <si>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2877</t>
  </si>
  <si>
    <t>2878</t>
  </si>
  <si>
    <t>2879</t>
  </si>
  <si>
    <t>288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</si>
  <si>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</si>
  <si>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</si>
  <si>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</si>
  <si>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</si>
  <si>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</si>
  <si>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</si>
  <si>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</si>
  <si>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</si>
  <si>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</si>
  <si>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</si>
  <si>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</si>
  <si>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</si>
  <si>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</si>
  <si>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</si>
  <si>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</si>
  <si>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</si>
  <si>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</si>
  <si>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</si>
  <si>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</si>
  <si>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</si>
  <si>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</si>
  <si>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</t>
  </si>
  <si>
    <t>290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</si>
  <si>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</si>
  <si>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</si>
  <si>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</si>
  <si>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</si>
  <si>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</si>
  <si>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</si>
  <si>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</si>
  <si>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</si>
  <si>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</si>
  <si>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</si>
  <si>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</si>
  <si>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</si>
  <si>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</si>
  <si>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</si>
  <si>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</si>
  <si>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</si>
  <si>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</si>
  <si>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</si>
  <si>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</si>
  <si>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</si>
  <si>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</si>
  <si>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</si>
  <si>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</si>
  <si>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</si>
  <si>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</si>
  <si>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</si>
  <si>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</si>
  <si>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</si>
  <si>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</si>
  <si>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</si>
  <si>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</si>
  <si>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</si>
  <si>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</si>
  <si>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</si>
  <si>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</si>
  <si>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</si>
  <si>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</si>
  <si>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</si>
  <si>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</si>
  <si>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</si>
  <si>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</si>
  <si>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</si>
  <si>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</si>
  <si>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</si>
  <si>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</si>
  <si>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</si>
  <si>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</si>
  <si>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</si>
  <si>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</si>
  <si>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</si>
  <si>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</si>
  <si>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</si>
  <si>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</si>
  <si>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</si>
  <si>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</si>
  <si>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</si>
  <si>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</si>
  <si>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</si>
  <si>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</si>
  <si>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</si>
  <si>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</si>
  <si>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</si>
  <si>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</si>
  <si>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</si>
  <si>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</si>
  <si>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</si>
  <si>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</si>
  <si>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</si>
  <si>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</si>
  <si>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</si>
  <si>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</si>
  <si>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</si>
  <si>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</si>
  <si>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</si>
  <si>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</si>
  <si>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</si>
  <si>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</si>
  <si>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</si>
  <si>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</si>
  <si>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</si>
  <si>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</si>
  <si>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</si>
  <si>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</si>
  <si>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</si>
  <si>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</si>
  <si>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</si>
  <si>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</si>
  <si>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</si>
  <si>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</si>
  <si>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</si>
  <si>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</si>
  <si>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</si>
  <si>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</si>
  <si>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</si>
  <si>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</si>
  <si>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</si>
  <si>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</si>
  <si>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</si>
  <si>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</si>
  <si>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</si>
  <si>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</si>
  <si>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</si>
  <si>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</si>
  <si>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</si>
  <si>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</si>
  <si>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</si>
  <si>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</si>
  <si>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</si>
  <si>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</si>
  <si>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</t>
  </si>
  <si>
    <t>30</t>
  </si>
  <si>
    <t>300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</si>
  <si>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</si>
  <si>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</si>
  <si>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</si>
  <si>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</si>
  <si>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</si>
  <si>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</si>
  <si>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</si>
  <si>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</si>
  <si>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</si>
  <si>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</si>
  <si>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</si>
  <si>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</si>
  <si>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</si>
  <si>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</si>
  <si>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</si>
  <si>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</si>
  <si>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</si>
  <si>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</si>
  <si>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</si>
  <si>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</si>
  <si>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</si>
  <si>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</si>
  <si>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</si>
  <si>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</si>
  <si>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</si>
  <si>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</si>
  <si>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</si>
  <si>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</si>
  <si>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</si>
  <si>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</si>
  <si>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</si>
  <si>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</si>
  <si>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</si>
  <si>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</si>
  <si>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</si>
  <si>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</si>
  <si>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</si>
  <si>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</si>
  <si>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</si>
  <si>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</si>
  <si>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</si>
  <si>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</si>
  <si>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</si>
  <si>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</si>
  <si>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</si>
  <si>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</si>
  <si>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</si>
  <si>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</si>
  <si>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</si>
  <si>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</si>
  <si>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</si>
  <si>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</si>
  <si>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</si>
  <si>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</si>
  <si>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</si>
  <si>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</si>
  <si>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</si>
  <si>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</si>
  <si>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</si>
  <si>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</si>
  <si>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</si>
  <si>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</si>
  <si>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</si>
  <si>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</si>
  <si>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</si>
  <si>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</si>
  <si>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</si>
  <si>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</si>
  <si>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</si>
  <si>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</si>
  <si>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</si>
  <si>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</si>
  <si>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</si>
  <si>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</si>
  <si>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</si>
  <si>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</si>
  <si>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</si>
  <si>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</si>
  <si>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</si>
  <si>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</si>
  <si>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</si>
  <si>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</si>
  <si>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</si>
  <si>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</si>
  <si>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</si>
  <si>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</si>
  <si>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</si>
  <si>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</si>
  <si>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</si>
  <si>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</si>
  <si>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</si>
  <si>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</si>
  <si>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</si>
  <si>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</si>
  <si>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</si>
  <si>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</si>
  <si>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</si>
  <si>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</si>
  <si>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</si>
  <si>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</si>
  <si>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</si>
  <si>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</si>
  <si>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</si>
  <si>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</si>
  <si>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</si>
  <si>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</si>
  <si>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</si>
  <si>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</si>
  <si>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</t>
  </si>
  <si>
    <t>310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</si>
  <si>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</si>
  <si>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</si>
  <si>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</si>
  <si>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</si>
  <si>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</si>
  <si>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</si>
  <si>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</si>
  <si>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</si>
  <si>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</si>
  <si>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</si>
  <si>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</si>
  <si>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</si>
  <si>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</si>
  <si>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</si>
  <si>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</si>
  <si>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</si>
  <si>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</si>
  <si>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</si>
  <si>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</si>
  <si>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</si>
  <si>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</si>
  <si>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</si>
  <si>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</si>
  <si>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</si>
  <si>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</si>
  <si>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</si>
  <si>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</si>
  <si>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</si>
  <si>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</si>
  <si>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</si>
  <si>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</si>
  <si>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</si>
  <si>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</si>
  <si>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</si>
  <si>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</si>
  <si>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</si>
  <si>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</si>
  <si>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</si>
  <si>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</si>
  <si>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</si>
  <si>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</si>
  <si>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</si>
  <si>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</si>
  <si>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</si>
  <si>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</si>
  <si>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</si>
  <si>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</si>
  <si>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</si>
  <si>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</si>
  <si>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</si>
  <si>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</si>
  <si>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</si>
  <si>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</si>
  <si>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</si>
  <si>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</si>
  <si>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</si>
  <si>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</si>
  <si>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</si>
  <si>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</si>
  <si>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</si>
  <si>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</si>
  <si>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</si>
  <si>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</si>
  <si>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</si>
  <si>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</si>
  <si>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</si>
  <si>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</si>
  <si>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</si>
  <si>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</si>
  <si>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</si>
  <si>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</si>
  <si>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</si>
  <si>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</si>
  <si>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</si>
  <si>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</si>
  <si>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</si>
  <si>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</si>
  <si>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</si>
  <si>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</si>
  <si>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</si>
  <si>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</si>
  <si>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</si>
  <si>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</si>
  <si>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</si>
  <si>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</si>
  <si>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</si>
  <si>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</si>
  <si>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</si>
  <si>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</si>
  <si>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</si>
  <si>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</si>
  <si>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</si>
  <si>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</si>
  <si>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</si>
  <si>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</si>
  <si>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</si>
  <si>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</si>
  <si>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</si>
  <si>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</si>
  <si>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</si>
  <si>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</si>
  <si>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</si>
  <si>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</si>
  <si>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</si>
  <si>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</si>
  <si>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</si>
  <si>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</si>
  <si>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</si>
  <si>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</si>
  <si>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</t>
  </si>
  <si>
    <t>320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</si>
  <si>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</si>
  <si>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</si>
  <si>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</si>
  <si>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</si>
  <si>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</si>
  <si>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</si>
  <si>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</si>
  <si>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</si>
  <si>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</si>
  <si>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</si>
  <si>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</si>
  <si>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</si>
  <si>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</si>
  <si>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</si>
  <si>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</si>
  <si>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</si>
  <si>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</si>
  <si>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</si>
  <si>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</si>
  <si>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</si>
  <si>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</si>
  <si>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</si>
  <si>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</si>
  <si>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</si>
  <si>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</si>
  <si>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</si>
  <si>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</si>
  <si>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</si>
  <si>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</si>
  <si>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</si>
  <si>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</si>
  <si>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</t>
  </si>
  <si>
    <t>3230</t>
  </si>
  <si>
    <t>3231</t>
  </si>
  <si>
    <t>3232</t>
  </si>
  <si>
    <t>3233</t>
  </si>
  <si>
    <t>3234</t>
  </si>
  <si>
    <t>3235</t>
  </si>
  <si>
    <t>3237</t>
  </si>
  <si>
    <t>3238</t>
  </si>
  <si>
    <t>3239</t>
  </si>
  <si>
    <t>324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</si>
  <si>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</si>
  <si>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</si>
  <si>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</si>
  <si>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</si>
  <si>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</si>
  <si>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</si>
  <si>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</si>
  <si>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</si>
  <si>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</si>
  <si>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</si>
  <si>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</si>
  <si>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</si>
  <si>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</si>
  <si>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</si>
  <si>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</si>
  <si>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</si>
  <si>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</si>
  <si>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</si>
  <si>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</si>
  <si>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</si>
  <si>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</si>
  <si>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</si>
  <si>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</si>
  <si>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</si>
  <si>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</si>
  <si>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</si>
  <si>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</si>
  <si>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</si>
  <si>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</si>
  <si>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</si>
  <si>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</si>
  <si>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</si>
  <si>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</si>
  <si>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</si>
  <si>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</si>
  <si>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</si>
  <si>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</si>
  <si>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</si>
  <si>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</si>
  <si>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</si>
  <si>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</si>
  <si>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</si>
  <si>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</si>
  <si>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</si>
  <si>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</si>
  <si>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</si>
  <si>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</si>
  <si>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</si>
  <si>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</si>
  <si>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</si>
  <si>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</si>
  <si>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</si>
  <si>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</si>
  <si>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</si>
  <si>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</si>
  <si>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</si>
  <si>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</si>
  <si>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</si>
  <si>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</si>
  <si>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</si>
  <si>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</si>
  <si>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</si>
  <si>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</si>
  <si>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</si>
  <si>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</si>
  <si>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</t>
  </si>
  <si>
    <t>330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</si>
  <si>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</si>
  <si>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</si>
  <si>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</si>
  <si>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</si>
  <si>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</si>
  <si>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</si>
  <si>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</si>
  <si>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</si>
  <si>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</si>
  <si>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</si>
  <si>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</si>
  <si>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</si>
  <si>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</si>
  <si>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</si>
  <si>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</si>
  <si>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</si>
  <si>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</si>
  <si>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</si>
  <si>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</si>
  <si>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</si>
  <si>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</si>
  <si>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</si>
  <si>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</si>
  <si>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</si>
  <si>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</si>
  <si>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</si>
  <si>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</si>
  <si>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</si>
  <si>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</si>
  <si>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</si>
  <si>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</si>
  <si>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</si>
  <si>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</si>
  <si>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</si>
  <si>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</si>
  <si>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</si>
  <si>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</si>
  <si>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</si>
  <si>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</si>
  <si>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</si>
  <si>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</si>
  <si>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</si>
  <si>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</si>
  <si>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</si>
  <si>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</si>
  <si>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</si>
  <si>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</si>
  <si>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</si>
  <si>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</si>
  <si>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</si>
  <si>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</si>
  <si>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</si>
  <si>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</si>
  <si>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</si>
  <si>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</si>
  <si>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</si>
  <si>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</si>
  <si>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</si>
  <si>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</si>
  <si>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</si>
  <si>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</si>
  <si>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</si>
  <si>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</si>
  <si>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</si>
  <si>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</si>
  <si>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</si>
  <si>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</si>
  <si>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</si>
  <si>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</si>
  <si>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</si>
  <si>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</si>
  <si>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</si>
  <si>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</si>
  <si>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</si>
  <si>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</si>
  <si>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</si>
  <si>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</si>
  <si>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</si>
  <si>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</si>
  <si>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</si>
  <si>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</si>
  <si>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</si>
  <si>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</si>
  <si>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</si>
  <si>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</si>
  <si>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</si>
  <si>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</si>
  <si>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</si>
  <si>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</si>
  <si>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</si>
  <si>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</si>
  <si>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</si>
  <si>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</si>
  <si>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</si>
  <si>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</si>
  <si>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</si>
  <si>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</si>
  <si>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</si>
  <si>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</si>
  <si>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</si>
  <si>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</si>
  <si>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</si>
  <si>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</si>
  <si>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</si>
  <si>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</si>
  <si>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</si>
  <si>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</si>
  <si>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</si>
  <si>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</si>
  <si>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</t>
  </si>
  <si>
    <t>340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</si>
  <si>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</si>
  <si>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</si>
  <si>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</si>
  <si>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</si>
  <si>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</si>
  <si>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</si>
  <si>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</si>
  <si>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</si>
  <si>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</si>
  <si>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</si>
  <si>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</si>
  <si>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</si>
  <si>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</si>
  <si>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</si>
  <si>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</si>
  <si>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</si>
  <si>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</si>
  <si>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</si>
  <si>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</si>
  <si>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</si>
  <si>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</si>
  <si>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</si>
  <si>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</si>
  <si>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</si>
  <si>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</si>
  <si>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</si>
  <si>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</si>
  <si>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</si>
  <si>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</si>
  <si>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</si>
  <si>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</si>
  <si>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</si>
  <si>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</si>
  <si>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</si>
  <si>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</si>
  <si>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</si>
  <si>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</si>
  <si>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</si>
  <si>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</si>
  <si>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</si>
  <si>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</si>
  <si>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</si>
  <si>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</si>
  <si>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</si>
  <si>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</si>
  <si>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</si>
  <si>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</si>
  <si>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</si>
  <si>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</si>
  <si>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</si>
  <si>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</si>
  <si>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</si>
  <si>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</si>
  <si>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</si>
  <si>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</si>
  <si>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</si>
  <si>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</si>
  <si>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</si>
  <si>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</si>
  <si>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</si>
  <si>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</si>
  <si>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</si>
  <si>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</si>
  <si>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</si>
  <si>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</si>
  <si>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</si>
  <si>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</si>
  <si>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</si>
  <si>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</si>
  <si>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</si>
  <si>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</si>
  <si>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</si>
  <si>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</si>
  <si>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</si>
  <si>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</si>
  <si>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</si>
  <si>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</si>
  <si>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</si>
  <si>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</si>
  <si>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</si>
  <si>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</si>
  <si>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</si>
  <si>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</si>
  <si>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</si>
  <si>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</si>
  <si>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</si>
  <si>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</si>
  <si>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</si>
  <si>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</si>
  <si>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</si>
  <si>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</si>
  <si>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</si>
  <si>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</si>
  <si>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</si>
  <si>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</si>
  <si>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</si>
  <si>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</si>
  <si>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</si>
  <si>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</si>
  <si>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</si>
  <si>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</si>
  <si>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</si>
  <si>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</si>
  <si>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</si>
  <si>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</si>
  <si>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</si>
  <si>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</si>
  <si>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</si>
  <si>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</si>
  <si>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</t>
  </si>
  <si>
    <t>350</t>
  </si>
  <si>
    <t>3500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</si>
  <si>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</si>
  <si>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</si>
  <si>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</si>
  <si>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</si>
  <si>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</si>
  <si>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</si>
  <si>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</si>
  <si>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</si>
  <si>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</si>
  <si>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</si>
  <si>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</si>
  <si>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</si>
  <si>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</si>
  <si>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</si>
  <si>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</si>
  <si>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</si>
  <si>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</si>
  <si>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</si>
  <si>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</si>
  <si>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</si>
  <si>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</si>
  <si>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</si>
  <si>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</si>
  <si>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</si>
  <si>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</si>
  <si>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</si>
  <si>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</si>
  <si>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</si>
  <si>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</si>
  <si>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</si>
  <si>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</si>
  <si>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</si>
  <si>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</si>
  <si>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</si>
  <si>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</si>
  <si>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</si>
  <si>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</si>
  <si>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</si>
  <si>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</si>
  <si>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</si>
  <si>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</si>
  <si>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</si>
  <si>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</si>
  <si>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</si>
  <si>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</si>
  <si>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</si>
  <si>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</si>
  <si>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</si>
  <si>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</si>
  <si>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</si>
  <si>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</si>
  <si>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</si>
  <si>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</si>
  <si>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</t>
  </si>
  <si>
    <t>40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</si>
  <si>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</si>
  <si>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</si>
  <si>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</si>
  <si>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</si>
  <si>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</si>
  <si>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</si>
  <si>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</si>
  <si>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</si>
  <si>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</si>
  <si>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</si>
  <si>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</si>
  <si>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</si>
  <si>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</si>
  <si>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</si>
  <si>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</si>
  <si>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</si>
  <si>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</si>
  <si>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</si>
  <si>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</si>
  <si>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</si>
  <si>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</si>
  <si>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</si>
  <si>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</si>
  <si>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</si>
  <si>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</si>
  <si>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</si>
  <si>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</si>
  <si>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</si>
  <si>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</si>
  <si>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</si>
  <si>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</si>
  <si>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</si>
  <si>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</si>
  <si>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</si>
  <si>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</si>
  <si>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</si>
  <si>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</si>
  <si>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</si>
  <si>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</si>
  <si>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</si>
  <si>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</si>
  <si>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</si>
  <si>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</si>
  <si>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</si>
  <si>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</si>
  <si>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</si>
  <si>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</si>
  <si>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</si>
  <si>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</si>
  <si>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</si>
  <si>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</si>
  <si>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</si>
  <si>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</si>
  <si>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</si>
  <si>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</si>
  <si>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</si>
  <si>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</si>
  <si>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</si>
  <si>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</si>
  <si>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</si>
  <si>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</si>
  <si>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</si>
  <si>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</si>
  <si>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</si>
  <si>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</si>
  <si>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</si>
  <si>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</si>
  <si>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</si>
  <si>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</si>
  <si>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</si>
  <si>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</si>
  <si>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</si>
  <si>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</si>
  <si>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</si>
  <si>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</si>
  <si>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</si>
  <si>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</si>
  <si>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</si>
  <si>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</si>
  <si>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</si>
  <si>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</si>
  <si>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</si>
  <si>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</si>
  <si>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</si>
  <si>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</si>
  <si>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</si>
  <si>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</si>
  <si>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</si>
  <si>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</si>
  <si>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</si>
  <si>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</si>
  <si>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</si>
  <si>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</si>
  <si>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</si>
  <si>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</si>
  <si>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</si>
  <si>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</si>
  <si>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</si>
  <si>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</si>
  <si>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</si>
  <si>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</si>
  <si>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</si>
  <si>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</si>
  <si>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</si>
  <si>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</si>
  <si>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</si>
  <si>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</si>
  <si>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</si>
  <si>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</si>
  <si>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</t>
  </si>
  <si>
    <t>50</t>
  </si>
  <si>
    <t>500</t>
  </si>
  <si>
    <t>501</t>
  </si>
  <si>
    <t>502</t>
  </si>
  <si>
    <t>503</t>
  </si>
  <si>
    <t>5034</t>
  </si>
  <si>
    <t>504</t>
  </si>
  <si>
    <t>505</t>
  </si>
  <si>
    <t>506</t>
  </si>
  <si>
    <t>507</t>
  </si>
  <si>
    <t>508</t>
  </si>
  <si>
    <t>509</t>
  </si>
  <si>
    <t>51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</si>
  <si>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</si>
  <si>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</si>
  <si>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</si>
  <si>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</si>
  <si>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</si>
  <si>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</si>
  <si>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</si>
  <si>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</si>
  <si>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</si>
  <si>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</si>
  <si>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</si>
  <si>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</si>
  <si>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</si>
  <si>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</si>
  <si>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</si>
  <si>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</si>
  <si>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</si>
  <si>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</si>
  <si>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</si>
  <si>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</si>
  <si>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</si>
  <si>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</si>
  <si>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</si>
  <si>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</si>
  <si>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</si>
  <si>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</si>
  <si>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</si>
  <si>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</si>
  <si>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</si>
  <si>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</si>
  <si>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</si>
  <si>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</si>
  <si>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</si>
  <si>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</si>
  <si>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</si>
  <si>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</si>
  <si>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</si>
  <si>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</si>
  <si>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</si>
  <si>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</si>
  <si>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</si>
  <si>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</si>
  <si>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</si>
  <si>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</si>
  <si>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</si>
  <si>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</si>
  <si>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</si>
  <si>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</si>
  <si>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</si>
  <si>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</si>
  <si>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</si>
  <si>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</si>
  <si>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</si>
  <si>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</si>
  <si>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</si>
  <si>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</si>
  <si>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</si>
  <si>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</si>
  <si>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</si>
  <si>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</si>
  <si>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</si>
  <si>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</si>
  <si>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</si>
  <si>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</si>
  <si>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</si>
  <si>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</si>
  <si>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</si>
  <si>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</si>
  <si>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</si>
  <si>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</si>
  <si>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</si>
  <si>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</si>
  <si>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</si>
  <si>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</si>
  <si>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</si>
  <si>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</si>
  <si>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</si>
  <si>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</si>
  <si>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</si>
  <si>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</si>
  <si>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</si>
  <si>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</si>
  <si>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</si>
  <si>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</si>
  <si>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</si>
  <si>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</si>
  <si>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</si>
  <si>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</si>
  <si>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</si>
  <si>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</si>
  <si>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</si>
  <si>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</si>
  <si>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</si>
  <si>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</si>
  <si>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</si>
  <si>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</si>
  <si>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</si>
  <si>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</si>
  <si>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</t>
  </si>
  <si>
    <t>60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</si>
  <si>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</si>
  <si>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</si>
  <si>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</si>
  <si>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</si>
  <si>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</si>
  <si>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</si>
  <si>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</si>
  <si>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</si>
  <si>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</si>
  <si>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</si>
  <si>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</si>
  <si>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</si>
  <si>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</si>
  <si>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</si>
  <si>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</si>
  <si>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</si>
  <si>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</si>
  <si>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</si>
  <si>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</si>
  <si>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</si>
  <si>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</si>
  <si>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</si>
  <si>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</si>
  <si>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</si>
  <si>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</si>
  <si>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</si>
  <si>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</si>
  <si>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</si>
  <si>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</si>
  <si>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</si>
  <si>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</si>
  <si>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</si>
  <si>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</si>
  <si>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</si>
  <si>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</si>
  <si>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</si>
  <si>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</si>
  <si>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</si>
  <si>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</si>
  <si>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</si>
  <si>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</si>
  <si>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</si>
  <si>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</si>
  <si>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</si>
  <si>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</si>
  <si>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</si>
  <si>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</si>
  <si>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</si>
  <si>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</si>
  <si>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</si>
  <si>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</si>
  <si>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</si>
  <si>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</si>
  <si>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</si>
  <si>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</si>
  <si>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</si>
  <si>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</si>
  <si>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</si>
  <si>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</si>
  <si>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</si>
  <si>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</si>
  <si>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</si>
  <si>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</si>
  <si>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</si>
  <si>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</si>
  <si>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</si>
  <si>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</si>
  <si>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</si>
  <si>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</si>
  <si>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</si>
  <si>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</si>
  <si>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</si>
  <si>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</si>
  <si>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</si>
  <si>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</si>
  <si>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</si>
  <si>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</si>
  <si>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</si>
  <si>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</si>
  <si>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</si>
  <si>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</si>
  <si>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</si>
  <si>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</si>
  <si>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</si>
  <si>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</si>
  <si>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</si>
  <si>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</si>
  <si>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</si>
  <si>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</si>
  <si>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</si>
  <si>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</si>
  <si>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</si>
  <si>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</si>
  <si>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</si>
  <si>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</si>
  <si>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</si>
  <si>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</si>
  <si>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</si>
  <si>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</si>
  <si>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</si>
  <si>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</si>
  <si>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</si>
  <si>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</si>
  <si>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</si>
  <si>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</si>
  <si>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</si>
  <si>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</si>
  <si>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</si>
  <si>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</si>
  <si>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</t>
  </si>
  <si>
    <t>70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</si>
  <si>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</si>
  <si>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</si>
  <si>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</si>
  <si>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</si>
  <si>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</si>
  <si>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</si>
  <si>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</si>
  <si>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</si>
  <si>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</si>
  <si>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</si>
  <si>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</si>
  <si>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</si>
  <si>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</si>
  <si>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</si>
  <si>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</si>
  <si>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</si>
  <si>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</si>
  <si>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</si>
  <si>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</si>
  <si>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</si>
  <si>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</si>
  <si>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</si>
  <si>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</si>
  <si>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</si>
  <si>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</si>
  <si>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</si>
  <si>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</si>
  <si>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</si>
  <si>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</si>
  <si>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</si>
  <si>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</si>
  <si>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</si>
  <si>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</si>
  <si>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</si>
  <si>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</si>
  <si>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</si>
  <si>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</si>
  <si>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</si>
  <si>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</si>
  <si>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</si>
  <si>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</si>
  <si>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</si>
  <si>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</si>
  <si>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</si>
  <si>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</si>
  <si>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</si>
  <si>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</si>
  <si>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</si>
  <si>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</si>
  <si>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</si>
  <si>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</si>
  <si>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</si>
  <si>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</si>
  <si>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</si>
  <si>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</si>
  <si>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</si>
  <si>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</si>
  <si>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</si>
  <si>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</si>
  <si>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</si>
  <si>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</si>
  <si>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</si>
  <si>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</si>
  <si>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</si>
  <si>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</si>
  <si>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</si>
  <si>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</si>
  <si>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</si>
  <si>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</si>
  <si>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</si>
  <si>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</si>
  <si>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</si>
  <si>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</si>
  <si>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</si>
  <si>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</si>
  <si>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</si>
  <si>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</si>
  <si>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</si>
  <si>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</si>
  <si>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</si>
  <si>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</si>
  <si>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</si>
  <si>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</si>
  <si>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</si>
  <si>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</si>
  <si>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</si>
  <si>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</si>
  <si>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</si>
  <si>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</si>
  <si>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</si>
  <si>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</si>
  <si>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</si>
  <si>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</si>
  <si>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</si>
  <si>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</si>
  <si>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</si>
  <si>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</si>
  <si>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</si>
  <si>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</si>
  <si>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</si>
  <si>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</si>
  <si>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</si>
  <si>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</si>
  <si>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</si>
  <si>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</si>
  <si>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</si>
  <si>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</si>
  <si>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</si>
  <si>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</si>
  <si>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</t>
  </si>
  <si>
    <t>80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</si>
  <si>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</si>
  <si>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</si>
  <si>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</si>
  <si>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</si>
  <si>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</si>
  <si>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</si>
  <si>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</si>
  <si>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</si>
  <si>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</si>
  <si>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</si>
  <si>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</si>
  <si>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</si>
  <si>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</si>
  <si>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</si>
  <si>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</si>
  <si>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</si>
  <si>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</si>
  <si>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</si>
  <si>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</si>
  <si>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</si>
  <si>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</si>
  <si>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</si>
  <si>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</si>
  <si>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</si>
  <si>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</si>
  <si>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</si>
  <si>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</si>
  <si>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</si>
  <si>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</si>
  <si>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</si>
  <si>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</si>
  <si>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</si>
  <si>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</si>
  <si>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</si>
  <si>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</si>
  <si>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</si>
  <si>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</si>
  <si>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</si>
  <si>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</si>
  <si>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</si>
  <si>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</si>
  <si>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</si>
  <si>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</si>
  <si>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</si>
  <si>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</si>
  <si>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</si>
  <si>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</si>
  <si>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</si>
  <si>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</si>
  <si>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</si>
  <si>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</si>
  <si>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</si>
  <si>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</si>
  <si>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</si>
  <si>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</t>
  </si>
  <si>
    <t>850</t>
  </si>
  <si>
    <t>851</t>
  </si>
  <si>
    <t>853</t>
  </si>
  <si>
    <t>854</t>
  </si>
  <si>
    <t>855</t>
  </si>
  <si>
    <t>856</t>
  </si>
  <si>
    <t>857</t>
  </si>
  <si>
    <t>858</t>
  </si>
  <si>
    <t>859</t>
  </si>
  <si>
    <t>86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</si>
  <si>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</si>
  <si>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</si>
  <si>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</si>
  <si>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</si>
  <si>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</si>
  <si>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</si>
  <si>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</si>
  <si>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</si>
  <si>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</si>
  <si>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87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</si>
  <si>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</si>
  <si>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</si>
  <si>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</si>
  <si>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</si>
  <si>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</si>
  <si>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</si>
  <si>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</si>
  <si>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</si>
  <si>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</si>
  <si>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</si>
  <si>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</si>
  <si>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</si>
  <si>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</si>
  <si>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</si>
  <si>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</si>
  <si>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</si>
  <si>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</si>
  <si>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</si>
  <si>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</si>
  <si>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</si>
  <si>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</si>
  <si>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</si>
  <si>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</si>
  <si>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</si>
  <si>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</si>
  <si>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</si>
  <si>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</si>
  <si>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</si>
  <si>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</si>
  <si>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</si>
  <si>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</si>
  <si>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</si>
  <si>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</t>
  </si>
  <si>
    <t>90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</si>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</sst>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C13D8BB-6D0B-4867-A64A-500AD8C140F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%20analysis%20personal%20work/KPMG%20virtual%20intenship/Data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sunmola Raji" refreshedDate="45430.507788888892" createdVersion="8" refreshedVersion="8" minRefreshableVersion="3" recordCount="19467" xr:uid="{C30B93BD-4A1D-4EE3-B60D-616C748BBCAD}">
  <cacheSource type="worksheet">
    <worksheetSource name="Transactions" r:id="rId2"/>
  </cacheSource>
  <cacheFields count="15">
    <cacheField name="transaction_id" numFmtId="0">
      <sharedItems/>
    </cacheField>
    <cacheField name="product_id" numFmtId="0">
      <sharedItems/>
    </cacheField>
    <cacheField name="customer_id" numFmtId="0">
      <sharedItems count="3491">
        <s v="2950"/>
        <s v="3120"/>
        <s v="402"/>
        <s v="3135"/>
        <s v="787"/>
        <s v="2339"/>
        <s v="1542"/>
        <s v="2459"/>
        <s v="1305"/>
        <s v="3262"/>
        <s v="1986"/>
        <s v="2783"/>
        <s v="1243"/>
        <s v="2717"/>
        <s v="247"/>
        <s v="2961"/>
        <s v="2426"/>
        <s v="1842"/>
        <s v="2268"/>
        <s v="3002"/>
        <s v="1582"/>
        <s v="595"/>
        <s v="2001"/>
        <s v="515"/>
        <s v="2822"/>
        <s v="2596"/>
        <s v="2666"/>
        <s v="76"/>
        <s v="3368"/>
        <s v="1173"/>
        <s v="2810"/>
        <s v="3214"/>
        <s v="1272"/>
        <s v="2003"/>
        <s v="2171"/>
        <s v="3356"/>
        <s v="1040"/>
        <s v="2916"/>
        <s v="427"/>
        <s v="2448"/>
        <s v="2570"/>
        <s v="3398"/>
        <s v="165"/>
        <s v="2787"/>
        <s v="3053"/>
        <s v="475"/>
        <s v="1251"/>
        <s v="3103"/>
        <s v="3108"/>
        <s v="857"/>
        <s v="3455"/>
        <s v="2549"/>
        <s v="3140"/>
        <s v="3406"/>
        <s v="2294"/>
        <s v="1031"/>
        <s v="993"/>
        <s v="3473"/>
        <s v="1839"/>
        <s v="1824"/>
        <s v="368"/>
        <s v="2000"/>
        <s v="825"/>
        <s v="3315"/>
        <s v="75"/>
        <s v="1498"/>
        <s v="1612"/>
        <s v="2192"/>
        <s v="419"/>
        <s v="3307"/>
        <s v="2430"/>
        <s v="1506"/>
        <s v="1346"/>
        <s v="927"/>
        <s v="763"/>
        <s v="2397"/>
        <s v="102"/>
        <s v="2884"/>
        <s v="759"/>
        <s v="773"/>
        <s v="3297"/>
        <s v="2434"/>
        <s v="1861"/>
        <s v="1233"/>
        <s v="1390"/>
        <s v="2682"/>
        <s v="439"/>
        <s v="1579"/>
        <s v="2984"/>
        <s v="3470"/>
        <s v="1"/>
        <s v="757"/>
        <s v="1778"/>
        <s v="211"/>
        <s v="32"/>
        <s v="119"/>
        <s v="2347"/>
        <s v="2353"/>
        <s v="788"/>
        <s v="1468"/>
        <s v="821"/>
        <s v="2489"/>
        <s v="2710"/>
        <s v="947"/>
        <s v="1335"/>
        <s v="1076"/>
        <s v="3320"/>
        <s v="779"/>
        <s v="3296"/>
        <s v="455"/>
        <s v="1779"/>
        <s v="2703"/>
        <s v="806"/>
        <s v="22"/>
        <s v="1591"/>
        <s v="678"/>
        <s v="50"/>
        <s v="1038"/>
        <s v="1453"/>
        <s v="1339"/>
        <s v="3382"/>
        <s v="2503"/>
        <s v="1057"/>
        <s v="1397"/>
        <s v="2134"/>
        <s v="2403"/>
        <s v="1937"/>
        <s v="1282"/>
        <s v="2183"/>
        <s v="1788"/>
        <s v="1170"/>
        <s v="431"/>
        <s v="1940"/>
        <s v="462"/>
        <s v="2728"/>
        <s v="2053"/>
        <s v="2135"/>
        <s v="1217"/>
        <s v="2992"/>
        <s v="3261"/>
        <s v="2748"/>
        <s v="3067"/>
        <s v="701"/>
        <s v="648"/>
        <s v="3286"/>
        <s v="3383"/>
        <s v="982"/>
        <s v="676"/>
        <s v="385"/>
        <s v="1229"/>
        <s v="3232"/>
        <s v="3300"/>
        <s v="2381"/>
        <s v="371"/>
        <s v="2519"/>
        <s v="2264"/>
        <s v="2637"/>
        <s v="2267"/>
        <s v="456"/>
        <s v="3121"/>
        <s v="2365"/>
        <s v="2528"/>
        <s v="3151"/>
        <s v="3241"/>
        <s v="2234"/>
        <s v="3226"/>
        <s v="1365"/>
        <s v="3349"/>
        <s v="1002"/>
        <s v="2282"/>
        <s v="2656"/>
        <s v="2409"/>
        <s v="1711"/>
        <s v="2582"/>
        <s v="1005"/>
        <s v="1597"/>
        <s v="2713"/>
        <s v="1435"/>
        <s v="1477"/>
        <s v="1614"/>
        <s v="1254"/>
        <s v="1423"/>
        <s v="276"/>
        <s v="1315"/>
        <s v="591"/>
        <s v="1017"/>
        <s v="2123"/>
        <s v="2889"/>
        <s v="3208"/>
        <s v="2406"/>
        <s v="2041"/>
        <s v="1598"/>
        <s v="141"/>
        <s v="1321"/>
        <s v="183"/>
        <s v="2591"/>
        <s v="766"/>
        <s v="1596"/>
        <s v="520"/>
        <s v="868"/>
        <s v="2999"/>
        <s v="352"/>
        <s v="1140"/>
        <s v="621"/>
        <s v="1502"/>
        <s v="936"/>
        <s v="939"/>
        <s v="2698"/>
        <s v="579"/>
        <s v="2036"/>
        <s v="3077"/>
        <s v="369"/>
        <s v="2687"/>
        <s v="681"/>
        <s v="37"/>
        <s v="396"/>
        <s v="550"/>
        <s v="1605"/>
        <s v="2325"/>
        <s v="1420"/>
        <s v="3099"/>
        <s v="1645"/>
        <s v="546"/>
        <s v="2885"/>
        <s v="2740"/>
        <s v="3166"/>
        <s v="3487"/>
        <s v="2890"/>
        <s v="3370"/>
        <s v="3393"/>
        <s v="2410"/>
        <s v="3466"/>
        <s v="3089"/>
        <s v="3123"/>
        <s v="2692"/>
        <s v="1580"/>
        <s v="1777"/>
        <s v="142"/>
        <s v="599"/>
        <s v="1258"/>
        <s v="3405"/>
        <s v="3198"/>
        <s v="834"/>
        <s v="3467"/>
        <s v="3436"/>
        <s v="1516"/>
        <s v="2833"/>
        <s v="2362"/>
        <s v="2337"/>
        <s v="2149"/>
        <s v="2133"/>
        <s v="360"/>
        <s v="2969"/>
        <s v="1720"/>
        <s v="2904"/>
        <s v="754"/>
        <s v="1826"/>
        <s v="2487"/>
        <s v="2815"/>
        <s v="541"/>
        <s v="302"/>
        <s v="2024"/>
        <s v="768"/>
        <s v="2147"/>
        <s v="529"/>
        <s v="624"/>
        <s v="2302"/>
        <s v="3380"/>
        <s v="314"/>
        <s v="1079"/>
        <s v="1643"/>
        <s v="1524"/>
        <s v="3205"/>
        <s v="2860"/>
        <s v="772"/>
        <s v="323"/>
        <s v="1883"/>
        <s v="2745"/>
        <s v="2819"/>
        <s v="792"/>
        <s v="923"/>
        <s v="3353"/>
        <s v="3394"/>
        <s v="3213"/>
        <s v="3260"/>
        <s v="1015"/>
        <s v="2266"/>
        <s v="58"/>
        <s v="3118"/>
        <s v="1414"/>
        <s v="2202"/>
        <s v="2144"/>
        <s v="1033"/>
        <s v="2157"/>
        <s v="1097"/>
        <s v="2757"/>
        <s v="87"/>
        <s v="2049"/>
        <s v="952"/>
        <s v="1745"/>
        <s v="40"/>
        <s v="372"/>
        <s v="1627"/>
        <s v="444"/>
        <s v="217"/>
        <s v="1656"/>
        <s v="485"/>
        <s v="2252"/>
        <s v="506"/>
        <s v="1881"/>
        <s v="2903"/>
        <s v="1274"/>
        <s v="1443"/>
        <s v="2091"/>
        <s v="1493"/>
        <s v="476"/>
        <s v="940"/>
        <s v="2930"/>
        <s v="2354"/>
        <s v="416"/>
        <s v="1013"/>
        <s v="533"/>
        <s v="968"/>
        <s v="727"/>
        <s v="1160"/>
        <s v="3425"/>
        <s v="2140"/>
        <s v="2589"/>
        <s v="2920"/>
        <s v="62"/>
        <s v="1112"/>
        <s v="1995"/>
        <s v="1965"/>
        <s v="366"/>
        <s v="2993"/>
        <s v="1887"/>
        <s v="1692"/>
        <s v="1927"/>
        <s v="2567"/>
        <s v="3276"/>
        <s v="1808"/>
        <s v="2368"/>
        <s v="470"/>
        <s v="3270"/>
        <s v="1683"/>
        <s v="880"/>
        <s v="309"/>
        <s v="1698"/>
        <s v="1434"/>
        <s v="2712"/>
        <s v="892"/>
        <s v="832"/>
        <s v="2834"/>
        <s v="3015"/>
        <s v="3484"/>
        <s v="2775"/>
        <s v="1208"/>
        <s v="2109"/>
        <s v="3195"/>
        <s v="3366"/>
        <s v="2492"/>
        <s v="389"/>
        <s v="552"/>
        <s v="3009"/>
        <s v="2925"/>
        <s v="140"/>
        <s v="209"/>
        <s v="225"/>
        <s v="1595"/>
        <s v="2559"/>
        <s v="769"/>
        <s v="2377"/>
        <s v="3355"/>
        <s v="2350"/>
        <s v="720"/>
        <s v="3249"/>
        <s v="2939"/>
        <s v="1035"/>
        <s v="492"/>
        <s v="3100"/>
        <s v="1586"/>
        <s v="31"/>
        <s v="887"/>
        <s v="2498"/>
        <s v="3415"/>
        <s v="2828"/>
        <s v="3117"/>
        <s v="2850"/>
        <s v="2779"/>
        <s v="683"/>
        <s v="2342"/>
        <s v="3388"/>
        <s v="1968"/>
        <s v="2923"/>
        <s v="15"/>
        <s v="2659"/>
        <s v="3417"/>
        <s v="1862"/>
        <s v="1670"/>
        <s v="2126"/>
        <s v="2702"/>
        <s v="125"/>
        <s v="750"/>
        <s v="359"/>
        <s v="2820"/>
        <s v="850"/>
        <s v="3072"/>
        <s v="820"/>
        <s v="919"/>
        <s v="1250"/>
        <s v="1655"/>
        <s v="1194"/>
        <s v="234"/>
        <s v="724"/>
        <s v="1976"/>
        <s v="193"/>
        <s v="1588"/>
        <s v="290"/>
        <s v="167"/>
        <s v="2821"/>
        <s v="1201"/>
        <s v="893"/>
        <s v="2794"/>
        <s v="1422"/>
        <s v="3476"/>
        <s v="505"/>
        <s v="1132"/>
        <s v="2363"/>
        <s v="1816"/>
        <s v="73"/>
        <s v="647"/>
        <s v="1304"/>
        <s v="344"/>
        <s v="1001"/>
        <s v="2724"/>
        <s v="1787"/>
        <s v="524"/>
        <s v="479"/>
        <s v="1782"/>
        <s v="361"/>
        <s v="1135"/>
        <s v="941"/>
        <s v="804"/>
        <s v="2729"/>
        <s v="223"/>
        <s v="1571"/>
        <s v="2747"/>
        <s v="2676"/>
        <s v="547"/>
        <s v="2623"/>
        <s v="1509"/>
        <s v="661"/>
        <s v="1854"/>
        <s v="1037"/>
        <s v="1446"/>
        <s v="500"/>
        <s v="2468"/>
        <s v="1785"/>
        <s v="2560"/>
        <s v="1853"/>
        <s v="3468"/>
        <s v="3389"/>
        <s v="3073"/>
        <s v="1020"/>
        <s v="1052"/>
        <s v="1679"/>
        <s v="3330"/>
        <s v="311"/>
        <s v="1996"/>
        <s v="997"/>
        <s v="1276"/>
        <s v="693"/>
        <s v="3013"/>
        <s v="1171"/>
        <s v="1849"/>
        <s v="827"/>
        <s v="1499"/>
        <s v="2233"/>
        <s v="103"/>
        <s v="1494"/>
        <s v="1559"/>
        <s v="3381"/>
        <s v="1517"/>
        <s v="776"/>
        <s v="1018"/>
        <s v="3280"/>
        <s v="1042"/>
        <s v="1312"/>
        <s v="682"/>
        <s v="1555"/>
        <s v="246"/>
        <s v="2734"/>
        <s v="2336"/>
        <s v="2391"/>
        <s v="2139"/>
        <s v="867"/>
        <s v="543"/>
        <s v="2839"/>
        <s v="333"/>
        <s v="2826"/>
        <s v="1707"/>
        <s v="1198"/>
        <s v="170"/>
        <s v="3481"/>
        <s v="695"/>
        <s v="2298"/>
        <s v="753"/>
        <s v="3071"/>
        <s v="1913"/>
        <s v="2633"/>
        <s v="178"/>
        <s v="252"/>
        <s v="1032"/>
        <s v="1094"/>
        <s v="1396"/>
        <s v="1186"/>
        <s v="2770"/>
        <s v="2271"/>
        <s v="2518"/>
        <s v="3197"/>
        <s v="2538"/>
        <s v="1979"/>
        <s v="1447"/>
        <s v="2618"/>
        <s v="1224"/>
        <s v="1677"/>
        <s v="1047"/>
        <s v="1320"/>
        <s v="823"/>
        <s v="854"/>
        <s v="1141"/>
        <s v="1574"/>
        <s v="132"/>
        <s v="1399"/>
        <s v="2118"/>
        <s v="1691"/>
        <s v="345"/>
        <s v="1665"/>
        <s v="1059"/>
        <s v="964"/>
        <s v="1466"/>
        <s v="3477"/>
        <s v="3318"/>
        <s v="2490"/>
        <s v="3023"/>
        <s v="2878"/>
        <s v="2754"/>
        <s v="266"/>
        <s v="1409"/>
        <s v="3482"/>
        <s v="3275"/>
        <s v="904"/>
        <s v="2536"/>
        <s v="375"/>
        <s v="2694"/>
        <s v="3285"/>
        <s v="3016"/>
        <s v="3493"/>
        <s v="864"/>
        <s v="2510"/>
        <s v="3097"/>
        <s v="2156"/>
        <s v="1600"/>
        <s v="2033"/>
        <s v="1999"/>
        <s v="2060"/>
        <s v="2569"/>
        <s v="2853"/>
        <s v="818"/>
        <s v="3164"/>
        <s v="2211"/>
        <s v="2069"/>
        <s v="2296"/>
        <s v="2836"/>
        <s v="1436"/>
        <s v="482"/>
        <s v="760"/>
        <s v="1570"/>
        <s v="3245"/>
        <s v="1841"/>
        <s v="3039"/>
        <s v="2590"/>
        <s v="2175"/>
        <s v="606"/>
        <s v="761"/>
        <s v="3154"/>
        <s v="1739"/>
        <s v="2700"/>
        <s v="1775"/>
        <s v="46"/>
        <s v="3190"/>
        <s v="3076"/>
        <s v="2240"/>
        <s v="2814"/>
        <s v="29"/>
        <s v="2072"/>
        <s v="2486"/>
        <s v="2383"/>
        <s v="2777"/>
        <s v="3109"/>
        <s v="3420"/>
        <s v="112"/>
        <s v="2874"/>
        <s v="1952"/>
        <s v="1618"/>
        <s v="1817"/>
        <s v="2609"/>
        <s v="626"/>
        <s v="2151"/>
        <s v="3085"/>
        <s v="1747"/>
        <s v="2095"/>
        <s v="1289"/>
        <s v="1762"/>
        <s v="1374"/>
        <s v="836"/>
        <s v="2310"/>
        <s v="1371"/>
        <s v="1385"/>
        <s v="2744"/>
        <s v="294"/>
        <s v="1400"/>
        <s v="2285"/>
        <s v="623"/>
        <s v="1535"/>
        <s v="2153"/>
        <s v="2477"/>
        <s v="1874"/>
        <s v="2243"/>
        <s v="1329"/>
        <s v="260"/>
        <s v="2587"/>
        <s v="2606"/>
        <s v="437"/>
        <s v="1117"/>
        <s v="2101"/>
        <s v="2638"/>
        <s v="2554"/>
        <s v="1929"/>
        <s v="2167"/>
        <s v="1753"/>
        <s v="1480"/>
        <s v="364"/>
        <s v="633"/>
        <s v="1284"/>
        <s v="521"/>
        <s v="3486"/>
        <s v="3048"/>
        <s v="1791"/>
        <s v="1721"/>
        <s v="411"/>
        <s v="1644"/>
        <s v="679"/>
        <s v="2989"/>
        <s v="2485"/>
        <s v="459"/>
        <s v="669"/>
        <s v="2894"/>
        <s v="2184"/>
        <s v="2908"/>
        <s v="1340"/>
        <s v="2419"/>
        <s v="445"/>
        <s v="463"/>
        <s v="255"/>
        <s v="1210"/>
        <s v="3499"/>
        <s v="2865"/>
        <s v="2195"/>
        <s v="1754"/>
        <s v="1192"/>
        <s v="229"/>
        <s v="2488"/>
        <s v="3278"/>
        <s v="3435"/>
        <s v="1068"/>
        <s v="2055"/>
        <s v="1084"/>
        <s v="57"/>
        <s v="418"/>
        <s v="285"/>
        <s v="1286"/>
        <s v="1694"/>
        <s v="2265"/>
        <s v="3402"/>
        <s v="94"/>
        <s v="2701"/>
        <s v="3335"/>
        <s v="2832"/>
        <s v="1608"/>
        <s v="897"/>
        <s v="3220"/>
        <s v="2453"/>
        <s v="2755"/>
        <s v="3094"/>
        <s v="666"/>
        <s v="2981"/>
        <s v="1877"/>
        <s v="2346"/>
        <s v="1147"/>
        <s v="3061"/>
        <s v="283"/>
        <s v="1030"/>
        <s v="1411"/>
        <s v="269"/>
        <s v="729"/>
        <s v="2508"/>
        <s v="1200"/>
        <s v="1432"/>
        <s v="398"/>
        <s v="3028"/>
        <s v="3284"/>
        <s v="2158"/>
        <s v="357"/>
        <s v="1016"/>
        <s v="700"/>
        <s v="673"/>
        <s v="928"/>
        <s v="3421"/>
        <s v="2672"/>
        <s v="2306"/>
        <s v="3091"/>
        <s v="995"/>
        <s v="56"/>
        <s v="3256"/>
        <s v="513"/>
        <s v="1307"/>
        <s v="532"/>
        <s v="1331"/>
        <s v="1060"/>
        <s v="2509"/>
        <s v="2524"/>
        <s v="98"/>
        <s v="3175"/>
        <s v="1893"/>
        <s v="2288"/>
        <s v="3263"/>
        <s v="955"/>
        <s v="1003"/>
        <s v="1051"/>
        <s v="959"/>
        <s v="27"/>
        <s v="2207"/>
        <s v="3086"/>
        <s v="637"/>
        <s v="1190"/>
        <s v="2177"/>
        <s v="1671"/>
        <s v="2247"/>
        <s v="2344"/>
        <s v="967"/>
        <s v="467"/>
        <s v="2628"/>
        <s v="71"/>
        <s v="2412"/>
        <s v="565"/>
        <s v="1211"/>
        <s v="79"/>
        <s v="1731"/>
        <s v="2685"/>
        <s v="3187"/>
        <s v="3078"/>
        <s v="3488"/>
        <s v="1970"/>
        <s v="3180"/>
        <s v="2054"/>
        <s v="2341"/>
        <s v="1082"/>
        <s v="1980"/>
        <s v="1512"/>
        <s v="1770"/>
        <s v="1537"/>
        <s v="257"/>
        <s v="1298"/>
        <s v="461"/>
        <s v="3326"/>
        <s v="943"/>
        <s v="2384"/>
        <s v="2997"/>
        <s v="2025"/>
        <s v="43"/>
        <s v="1935"/>
        <s v="1710"/>
        <s v="1513"/>
        <s v="3433"/>
        <s v="6"/>
        <s v="2688"/>
        <s v="405"/>
        <s v="2684"/>
        <s v="399"/>
        <s v="2473"/>
        <s v="3044"/>
        <s v="367"/>
        <s v="2537"/>
        <s v="1368"/>
        <s v="224"/>
        <s v="1405"/>
        <s v="2309"/>
        <s v="1527"/>
        <s v="1181"/>
        <s v="295"/>
        <s v="949"/>
        <s v="2378"/>
        <s v="1363"/>
        <s v="2599"/>
        <s v="907"/>
        <s v="1857"/>
        <s v="2494"/>
        <s v="508"/>
        <s v="2475"/>
        <s v="69"/>
        <s v="2545"/>
        <s v="1714"/>
        <s v="1478"/>
        <s v="534"/>
        <s v="1072"/>
        <s v="2505"/>
        <s v="2954"/>
        <s v="1278"/>
        <s v="3047"/>
        <s v="2097"/>
        <s v="1601"/>
        <s v="1724"/>
        <s v="175"/>
        <s v="451"/>
        <s v="2972"/>
        <s v="2481"/>
        <s v="273"/>
        <s v="1650"/>
        <s v="152"/>
        <s v="233"/>
        <s v="2758"/>
        <s v="802"/>
        <s v="2924"/>
        <s v="3182"/>
        <s v="2142"/>
        <s v="82"/>
        <s v="636"/>
        <s v="1000"/>
        <s v="1138"/>
        <s v="2979"/>
        <s v="815"/>
        <s v="3273"/>
        <s v="316"/>
        <s v="501"/>
        <s v="1904"/>
        <s v="1589"/>
        <s v="1946"/>
        <s v="2210"/>
        <s v="3314"/>
        <s v="147"/>
        <s v="860"/>
        <s v="2627"/>
        <s v="1193"/>
        <s v="499"/>
        <s v="2957"/>
        <s v="662"/>
        <s v="640"/>
        <s v="1558"/>
        <s v="2572"/>
        <s v="689"/>
        <s v="1041"/>
        <s v="2217"/>
        <s v="452"/>
        <s v="906"/>
        <s v="841"/>
        <s v="495"/>
        <s v="1617"/>
        <s v="1639"/>
        <s v="2897"/>
        <s v="2057"/>
        <s v="2369"/>
        <s v="3093"/>
        <s v="320"/>
        <s v="1910"/>
        <s v="99"/>
        <s v="1102"/>
        <s v="2401"/>
        <s v="1395"/>
        <s v="1184"/>
        <s v="2032"/>
        <s v="2349"/>
        <s v="135"/>
        <s v="2438"/>
        <s v="160"/>
        <s v="934"/>
        <s v="667"/>
        <s v="2100"/>
        <s v="34"/>
        <s v="1607"/>
        <s v="2813"/>
        <s v="3324"/>
        <s v="917"/>
        <s v="1073"/>
        <s v="2759"/>
        <s v="1107"/>
        <s v="686"/>
        <s v="1880"/>
        <s v="1129"/>
        <s v="504"/>
        <s v="976"/>
        <s v="564"/>
        <s v="235"/>
        <s v="3020"/>
        <s v="2977"/>
        <s v="1071"/>
        <s v="2215"/>
        <s v="1832"/>
        <s v="1882"/>
        <s v="794"/>
        <s v="931"/>
        <s v="2174"/>
        <s v="2650"/>
        <s v="2359"/>
        <s v="2848"/>
        <s v="1470"/>
        <s v="2911"/>
        <s v="718"/>
        <s v="3252"/>
        <s v="1681"/>
        <s v="2711"/>
        <s v="2678"/>
        <s v="2513"/>
        <s v="3395"/>
        <s v="3247"/>
        <s v="2629"/>
        <s v="3463"/>
        <s v="3034"/>
        <s v="3267"/>
        <s v="355"/>
        <s v="3115"/>
        <s v="1382"/>
        <s v="3257"/>
        <s v="354"/>
        <s v="469"/>
        <s v="645"/>
        <s v="3149"/>
        <s v="1573"/>
        <s v="1421"/>
        <s v="1726"/>
        <s v="990"/>
        <s v="2796"/>
        <s v="1508"/>
        <s v="1634"/>
        <s v="2901"/>
        <s v="1275"/>
        <s v="983"/>
        <s v="1729"/>
        <s v="166"/>
        <s v="1930"/>
        <s v="1273"/>
        <s v="2597"/>
        <s v="3365"/>
        <s v="586"/>
        <s v="1611"/>
        <s v="230"/>
        <s v="2163"/>
        <s v="3384"/>
        <s v="1658"/>
        <s v="3268"/>
        <s v="1456"/>
        <s v="2786"/>
        <s v="1932"/>
        <s v="1269"/>
        <s v="2735"/>
        <s v="685"/>
        <s v="2912"/>
        <s v="1288"/>
        <s v="3146"/>
        <s v="2092"/>
        <s v="3211"/>
        <s v="3084"/>
        <s v="3454"/>
        <s v="2772"/>
        <s v="1114"/>
        <s v="970"/>
        <s v="127"/>
        <s v="631"/>
        <s v="3001"/>
        <s v="1237"/>
        <s v="2883"/>
        <s v="2385"/>
        <s v="2667"/>
        <s v="1676"/>
        <s v="3045"/>
        <s v="3410"/>
        <s v="2356"/>
        <s v="1406"/>
        <s v="3360"/>
        <s v="2099"/>
        <s v="2646"/>
        <s v="641"/>
        <s v="1179"/>
        <s v="1127"/>
        <s v="1860"/>
        <s v="145"/>
        <s v="2576"/>
        <s v="3339"/>
        <s v="629"/>
        <s v="198"/>
        <s v="1951"/>
        <s v="2327"/>
        <s v="3354"/>
        <s v="3157"/>
        <s v="1944"/>
        <s v="3439"/>
        <s v="690"/>
        <s v="2583"/>
        <s v="86"/>
        <s v="72"/>
        <s v="3397"/>
        <s v="2386"/>
        <s v="177"/>
        <s v="732"/>
        <s v="3052"/>
        <s v="2719"/>
        <s v="3250"/>
        <s v="343"/>
        <s v="215"/>
        <s v="3465"/>
        <s v="1234"/>
        <s v="1669"/>
        <s v="1897"/>
        <s v="2016"/>
        <s v="1519"/>
        <s v="1482"/>
        <s v="3294"/>
        <s v="1165"/>
        <s v="2152"/>
        <s v="2191"/>
        <s v="1398"/>
        <s v="2465"/>
        <s v="2046"/>
        <s v="2478"/>
        <s v="365"/>
        <s v="259"/>
        <s v="1640"/>
        <s v="346"/>
        <s v="457"/>
        <s v="2407"/>
        <s v="3498"/>
        <s v="1120"/>
        <s v="1812"/>
        <s v="503"/>
        <s v="713"/>
        <s v="803"/>
        <s v="2220"/>
        <s v="1830"/>
        <s v="1428"/>
        <s v="2222"/>
        <s v="386"/>
        <s v="210"/>
        <s v="2679"/>
        <s v="1029"/>
        <s v="3095"/>
        <s v="1572"/>
        <s v="911"/>
        <s v="2548"/>
        <s v="2103"/>
        <s v="3233"/>
        <s v="2472"/>
        <s v="1759"/>
        <s v="539"/>
        <s v="1978"/>
        <s v="2048"/>
        <s v="3102"/>
        <s v="2500"/>
        <s v="3491"/>
        <s v="397"/>
        <s v="2317"/>
        <s v="2290"/>
        <s v="2856"/>
        <s v="1918"/>
        <s v="1419"/>
        <s v="1931"/>
        <s v="2311"/>
        <s v="158"/>
        <s v="3375"/>
        <s v="3255"/>
        <s v="743"/>
        <s v="668"/>
        <s v="604"/>
        <s v="2008"/>
        <s v="2161"/>
        <s v="1356"/>
        <s v="1843"/>
        <s v="1908"/>
        <s v="2435"/>
        <s v="1625"/>
        <s v="2774"/>
        <s v="1473"/>
        <s v="3469"/>
        <s v="2540"/>
        <s v="3478"/>
        <s v="414"/>
        <s v="2380"/>
        <s v="643"/>
        <s v="756"/>
        <s v="1641"/>
        <s v="54"/>
        <s v="2261"/>
        <s v="2881"/>
        <s v="1969"/>
        <s v="635"/>
        <s v="677"/>
        <s v="442"/>
        <s v="1533"/>
        <s v="226"/>
        <s v="3216"/>
        <s v="3254"/>
        <s v="3373"/>
        <s v="918"/>
        <s v="406"/>
        <s v="2223"/>
        <s v="1196"/>
        <s v="999"/>
        <s v="1576"/>
        <s v="1872"/>
        <s v="3251"/>
        <s v="853"/>
        <s v="935"/>
        <s v="3289"/>
        <s v="613"/>
        <s v="1771"/>
        <s v="1793"/>
        <s v="1403"/>
        <s v="347"/>
        <s v="3352"/>
        <s v="566"/>
        <s v="616"/>
        <s v="2812"/>
        <s v="137"/>
        <s v="3128"/>
        <s v="957"/>
        <s v="114"/>
        <s v="1389"/>
        <s v="1130"/>
        <s v="1814"/>
        <s v="486"/>
        <s v="3474"/>
        <s v="1541"/>
        <s v="2603"/>
        <s v="2985"/>
        <s v="3244"/>
        <s v="2965"/>
        <s v="2891"/>
        <s v="17"/>
        <s v="16"/>
        <s v="1404"/>
        <s v="2205"/>
        <s v="1183"/>
        <s v="3240"/>
        <s v="2446"/>
        <s v="1528"/>
        <s v="2088"/>
        <s v="1311"/>
        <s v="36"/>
        <s v="421"/>
        <s v="988"/>
        <s v="2469"/>
        <s v="2982"/>
        <s v="770"/>
        <s v="1813"/>
        <s v="1252"/>
        <s v="1642"/>
        <s v="2312"/>
        <s v="2938"/>
        <s v="1992"/>
        <s v="2858"/>
        <s v="2574"/>
        <s v="1370"/>
        <s v="110"/>
        <s v="901"/>
        <s v="1244"/>
        <s v="249"/>
        <s v="1783"/>
        <s v="736"/>
        <s v="173"/>
        <s v="2611"/>
        <s v="2351"/>
        <s v="422"/>
        <s v="2608"/>
        <s v="1761"/>
        <s v="1957"/>
        <s v="874"/>
        <s v="163"/>
        <s v="3101"/>
        <s v="1659"/>
        <s v="1700"/>
        <s v="1894"/>
        <s v="325"/>
        <s v="1104"/>
        <s v="1647"/>
        <s v="2715"/>
        <s v="1939"/>
        <s v="1699"/>
        <s v="1554"/>
        <s v="2461"/>
        <s v="1461"/>
        <s v="85"/>
        <s v="251"/>
        <s v="1081"/>
        <s v="1623"/>
        <s v="244"/>
        <s v="3219"/>
        <s v="2358"/>
        <s v="1942"/>
        <s v="3371"/>
        <s v="2457"/>
        <s v="1063"/>
        <s v="2382"/>
        <s v="337"/>
        <s v="3438"/>
        <s v="3290"/>
        <s v="2065"/>
        <s v="1205"/>
        <s v="1326"/>
        <s v="3228"/>
        <s v="339"/>
        <s v="2550"/>
        <s v="1028"/>
        <s v="453"/>
        <s v="2114"/>
        <s v="2933"/>
        <s v="909"/>
        <s v="286"/>
        <s v="559"/>
        <s v="3017"/>
        <s v="3340"/>
        <s v="3204"/>
        <s v="3319"/>
        <s v="3004"/>
        <s v="1458"/>
        <s v="1290"/>
        <s v="93"/>
        <s v="109"/>
        <s v="977"/>
        <s v="2797"/>
        <s v="2355"/>
        <s v="578"/>
        <s v="1134"/>
        <s v="2375"/>
        <s v="240"/>
        <s v="124"/>
        <s v="1328"/>
        <s v="748"/>
        <s v="1213"/>
        <s v="182"/>
        <s v="1545"/>
        <s v="1619"/>
        <s v="64"/>
        <s v="3153"/>
        <s v="1449"/>
        <s v="2906"/>
        <s v="282"/>
        <s v="3081"/>
        <s v="3199"/>
        <s v="1807"/>
        <s v="2027"/>
        <s v="1725"/>
        <s v="2420"/>
        <s v="2231"/>
        <s v="3075"/>
        <s v="1026"/>
        <s v="2598"/>
        <s v="204"/>
        <s v="2058"/>
        <s v="545"/>
        <s v="656"/>
        <s v="596"/>
        <s v="133"/>
        <s v="1316"/>
        <s v="2251"/>
        <s v="2604"/>
        <s v="2948"/>
        <s v="3055"/>
        <s v="1178"/>
        <s v="1974"/>
        <s v="3321"/>
        <s v="2944"/>
        <s v="134"/>
        <s v="1847"/>
        <s v="349"/>
        <s v="1884"/>
        <s v="1241"/>
        <s v="2260"/>
        <s v="837"/>
        <s v="3461"/>
        <s v="3447"/>
        <s v="2871"/>
        <s v="1302"/>
        <s v="2782"/>
        <s v="207"/>
        <s v="2610"/>
        <s v="3156"/>
        <s v="466"/>
        <s v="2160"/>
        <s v="1977"/>
        <s v="3292"/>
        <s v="3169"/>
        <s v="1103"/>
        <s v="830"/>
        <s v="966"/>
        <s v="2094"/>
        <s v="1867"/>
        <s v="307"/>
        <s v="2867"/>
        <s v="450"/>
        <s v="523"/>
        <s v="1866"/>
        <s v="1756"/>
        <s v="2322"/>
        <s v="1972"/>
        <s v="704"/>
        <s v="2869"/>
        <s v="2907"/>
        <s v="1713"/>
        <s v="471"/>
        <s v="1024"/>
        <s v="883"/>
        <s v="153"/>
        <s v="1332"/>
        <s v="1820"/>
        <s v="3336"/>
        <s v="2281"/>
        <s v="41"/>
        <s v="1688"/>
        <s v="3225"/>
        <s v="3457"/>
        <s v="2733"/>
        <s v="2714"/>
        <s v="322"/>
        <s v="1806"/>
        <s v="185"/>
        <s v="3119"/>
        <s v="3327"/>
        <s v="3440"/>
        <s v="2273"/>
        <s v="2421"/>
        <s v="168"/>
        <s v="563"/>
        <s v="1074"/>
        <s v="712"/>
        <s v="2504"/>
        <s v="2107"/>
        <s v="1917"/>
        <s v="1108"/>
        <s v="1459"/>
        <s v="1263"/>
        <s v="1850"/>
        <s v="1317"/>
        <s v="1870"/>
        <s v="131"/>
        <s v="1960"/>
        <s v="480"/>
        <s v="929"/>
        <s v="3480"/>
        <s v="358"/>
        <s v="3243"/>
        <s v="1879"/>
        <s v="3167"/>
        <s v="1077"/>
        <s v="1098"/>
        <s v="30"/>
        <s v="2159"/>
        <s v="2061"/>
        <s v="2616"/>
        <s v="258"/>
        <s v="1021"/>
        <s v="2730"/>
        <s v="2769"/>
        <s v="925"/>
        <s v="2844"/>
        <s v="3083"/>
        <s v="2388"/>
        <s v="139"/>
        <s v="1561"/>
        <s v="1036"/>
        <s v="454"/>
        <s v="3431"/>
        <s v="3483"/>
        <s v="2052"/>
        <s v="68"/>
        <s v="3141"/>
        <s v="228"/>
        <s v="3112"/>
        <s v="2019"/>
        <s v="612"/>
        <s v="670"/>
        <s v="3343"/>
        <s v="2287"/>
        <s v="979"/>
        <s v="24"/>
        <s v="279"/>
        <s v="2864"/>
        <s v="2750"/>
        <s v="2651"/>
        <s v="2502"/>
        <s v="2020"/>
        <s v="920"/>
        <s v="2456"/>
        <s v="1848"/>
        <s v="270"/>
        <s v="535"/>
        <s v="3050"/>
        <s v="1106"/>
        <s v="2204"/>
        <s v="2413"/>
        <s v="1664"/>
        <s v="2722"/>
        <s v="2809"/>
        <s v="1821"/>
        <s v="1907"/>
        <s v="1034"/>
        <s v="1388"/>
        <s v="1695"/>
        <s v="2318"/>
        <s v="330"/>
        <s v="2879"/>
        <s v="2357"/>
        <s v="824"/>
        <s v="2212"/>
        <s v="2083"/>
        <s v="2529"/>
        <s v="870"/>
        <s v="2010"/>
        <s v="1689"/>
        <s v="1126"/>
        <s v="2116"/>
        <s v="1672"/>
        <s v="3026"/>
        <s v="1177"/>
        <s v="2737"/>
        <s v="3277"/>
        <s v="781"/>
        <s v="948"/>
        <s v="2307"/>
        <s v="2440"/>
        <s v="2080"/>
        <s v="1152"/>
        <s v="2463"/>
        <s v="3007"/>
        <s v="1386"/>
        <s v="2978"/>
        <s v="47"/>
        <s v="1674"/>
        <s v="126"/>
        <s v="1577"/>
        <s v="2780"/>
        <s v="576"/>
        <s v="1503"/>
        <s v="2852"/>
        <s v="1153"/>
        <s v="3051"/>
        <s v="2038"/>
        <s v="2621"/>
        <s v="2691"/>
        <s v="2615"/>
        <s v="2778"/>
        <s v="1845"/>
        <s v="275"/>
        <s v="2645"/>
        <s v="2762"/>
        <s v="1113"/>
        <s v="1662"/>
        <s v="1109"/>
        <s v="2286"/>
        <s v="2803"/>
        <s v="1740"/>
        <s v="2367"/>
        <s v="2361"/>
        <s v="1941"/>
        <s v="2877"/>
        <s v="338"/>
        <s v="2790"/>
        <s v="1829"/>
        <s v="1220"/>
        <s v="254"/>
        <s v="1583"/>
        <s v="2422"/>
        <s v="423"/>
        <s v="680"/>
        <s v="2244"/>
        <s v="1911"/>
        <s v="2765"/>
        <s v="2245"/>
        <s v="80"/>
        <s v="2936"/>
        <s v="2390"/>
        <s v="611"/>
        <s v="89"/>
        <s v="1682"/>
        <s v="2955"/>
        <s v="3126"/>
        <s v="3010"/>
        <s v="2284"/>
        <s v="3287"/>
        <s v="1914"/>
        <s v="2458"/>
        <s v="2854"/>
        <s v="2474"/>
        <s v="1766"/>
        <s v="1469"/>
        <s v="496"/>
        <s v="1301"/>
        <s v="2859"/>
        <s v="2462"/>
        <s v="865"/>
        <s v="2229"/>
        <s v="2227"/>
        <s v="3428"/>
        <s v="116"/>
        <s v="622"/>
        <s v="214"/>
        <s v="440"/>
        <s v="1735"/>
        <s v="1271"/>
        <s v="348"/>
        <s v="2329"/>
        <s v="722"/>
        <s v="3201"/>
        <s v="3170"/>
        <s v="2208"/>
        <s v="950"/>
        <s v="1149"/>
        <s v="796"/>
        <s v="272"/>
        <s v="1348"/>
        <s v="3462"/>
        <s v="438"/>
        <s v="1227"/>
        <s v="2221"/>
        <s v="2106"/>
        <s v="2039"/>
        <s v="1553"/>
        <s v="3178"/>
        <s v="1215"/>
        <s v="628"/>
        <s v="2935"/>
        <s v="1327"/>
        <s v="2951"/>
        <s v="1232"/>
        <s v="902"/>
        <s v="3265"/>
        <s v="318"/>
        <s v="1054"/>
        <s v="2870"/>
        <s v="468"/>
        <s v="65"/>
        <s v="1797"/>
        <s v="1657"/>
        <s v="1078"/>
        <s v="961"/>
        <s v="1500"/>
        <s v="2117"/>
        <s v="3309"/>
        <s v="617"/>
        <s v="1732"/>
        <s v="675"/>
        <s v="3082"/>
        <s v="1696"/>
        <s v="1297"/>
        <s v="410"/>
        <s v="2121"/>
        <s v="1748"/>
        <s v="261"/>
        <s v="280"/>
        <s v="2188"/>
        <s v="2447"/>
        <s v="888"/>
        <s v="1154"/>
        <s v="3031"/>
        <s v="2304"/>
        <s v="1157"/>
        <s v="719"/>
        <s v="2913"/>
        <s v="1949"/>
        <s v="1543"/>
        <s v="2760"/>
        <s v="3143"/>
        <s v="44"/>
        <s v="789"/>
        <s v="2050"/>
        <s v="945"/>
        <s v="1743"/>
        <s v="1222"/>
        <s v="1963"/>
        <s v="394"/>
        <s v="516"/>
        <s v="1239"/>
        <s v="3171"/>
        <s v="3096"/>
        <s v="2170"/>
        <s v="2696"/>
        <s v="1886"/>
        <s v="650"/>
        <s v="551"/>
        <s v="3155"/>
        <s v="341"/>
        <s v="2708"/>
        <s v="2250"/>
        <s v="2213"/>
        <s v="2575"/>
        <s v="3160"/>
        <s v="2578"/>
        <s v="569"/>
        <s v="1492"/>
        <s v="2900"/>
        <s v="1490"/>
        <s v="3387"/>
        <s v="1347"/>
        <s v="2340"/>
        <s v="1568"/>
        <s v="2756"/>
        <s v="2732"/>
        <s v="2857"/>
        <s v="742"/>
        <s v="1049"/>
        <s v="905"/>
        <s v="2763"/>
        <s v="2768"/>
        <s v="2216"/>
        <s v="985"/>
        <s v="1795"/>
        <s v="2379"/>
        <s v="876"/>
        <s v="738"/>
        <s v="292"/>
        <s v="220"/>
        <s v="1460"/>
        <s v="1067"/>
        <s v="3490"/>
        <s v="3132"/>
        <s v="2952"/>
        <s v="2563"/>
        <s v="331"/>
        <s v="2073"/>
        <s v="2201"/>
        <s v="2064"/>
        <s v="3304"/>
        <s v="1203"/>
        <s v="227"/>
        <s v="296"/>
        <s v="2029"/>
        <s v="5"/>
        <s v="877"/>
        <s v="2138"/>
        <s v="2443"/>
        <s v="1653"/>
        <s v="2640"/>
        <s v="734"/>
        <s v="3409"/>
        <s v="2"/>
        <s v="2272"/>
        <s v="1936"/>
        <s v="605"/>
        <s v="92"/>
        <s v="2843"/>
        <s v="2348"/>
        <s v="2652"/>
        <s v="2968"/>
        <s v="1100"/>
        <s v="1440"/>
        <s v="1176"/>
        <s v="159"/>
        <s v="2581"/>
        <s v="1101"/>
        <s v="1438"/>
        <s v="205"/>
        <s v="2280"/>
        <s v="1191"/>
        <s v="149"/>
        <s v="973"/>
        <s v="2166"/>
        <s v="1925"/>
        <s v="3325"/>
        <s v="1991"/>
        <s v="1997"/>
        <s v="315"/>
        <s v="370"/>
        <s v="1407"/>
        <s v="858"/>
        <s v="2753"/>
        <s v="374"/>
        <s v="2880"/>
        <s v="658"/>
        <s v="2991"/>
        <s v="2577"/>
        <s v="1983"/>
        <s v="2767"/>
        <s v="1697"/>
        <s v="1379"/>
        <s v="598"/>
        <s v="2301"/>
        <s v="2148"/>
        <s v="25"/>
        <s v="1800"/>
        <s v="3419"/>
        <s v="1966"/>
        <s v="1223"/>
        <s v="620"/>
        <s v="2105"/>
        <s v="2232"/>
        <s v="2526"/>
        <s v="1971"/>
        <s v="2863"/>
        <s v="758"/>
        <s v="2940"/>
        <s v="745"/>
        <s v="172"/>
        <s v="2792"/>
        <s v="1562"/>
        <s v="2313"/>
        <s v="3070"/>
        <s v="1742"/>
        <s v="1926"/>
        <s v="958"/>
        <s v="2269"/>
        <s v="810"/>
        <s v="2956"/>
        <s v="200"/>
        <s v="2573"/>
        <s v="3080"/>
        <s v="1445"/>
        <s v="3271"/>
        <s v="2467"/>
        <s v="473"/>
        <s v="2743"/>
        <s v="614"/>
        <s v="1175"/>
        <s v="3308"/>
        <s v="1599"/>
        <s v="1890"/>
        <s v="3019"/>
        <s v="420"/>
        <s v="1916"/>
        <s v="1858"/>
        <s v="1182"/>
        <s v="434"/>
        <s v="1341"/>
        <s v="2275"/>
        <s v="52"/>
        <s v="963"/>
        <s v="2093"/>
        <s v="2279"/>
        <s v="914"/>
        <s v="1075"/>
        <s v="2605"/>
        <s v="2255"/>
        <s v="2067"/>
        <s v="805"/>
        <s v="3500"/>
        <s v="363"/>
        <s v="3036"/>
        <s v="568"/>
        <s v="2471"/>
        <s v="1827"/>
        <s v="263"/>
        <s v="2277"/>
        <s v="3054"/>
        <s v="2479"/>
        <s v="2112"/>
        <s v="1885"/>
        <s v="67"/>
        <s v="174"/>
        <s v="1593"/>
        <s v="3472"/>
        <s v="3185"/>
        <s v="382"/>
        <s v="9"/>
        <s v="408"/>
        <s v="2399"/>
        <s v="3042"/>
        <s v="2110"/>
        <s v="3337"/>
        <s v="1465"/>
        <s v="2665"/>
        <s v="289"/>
        <s v="851"/>
        <s v="3218"/>
        <s v="3361"/>
        <s v="1145"/>
        <s v="2089"/>
        <s v="1837"/>
        <s v="1922"/>
        <s v="2647"/>
        <s v="2308"/>
        <s v="1151"/>
        <s v="553"/>
        <s v="1048"/>
        <s v="2872"/>
        <s v="2784"/>
        <s v="291"/>
        <s v="1750"/>
        <s v="536"/>
        <s v="1919"/>
        <s v="654"/>
        <s v="2104"/>
        <s v="2193"/>
        <s v="39"/>
        <s v="2918"/>
        <s v="2514"/>
        <s v="3246"/>
        <s v="2495"/>
        <s v="3137"/>
        <s v="2173"/>
        <s v="190"/>
        <s v="3357"/>
        <s v="653"/>
        <s v="593"/>
        <s v="1318"/>
        <s v="1291"/>
        <s v="1763"/>
        <s v="3312"/>
        <s v="646"/>
        <s v="392"/>
        <s v="2136"/>
        <s v="2674"/>
        <s v="443"/>
        <s v="2506"/>
        <s v="946"/>
        <s v="3184"/>
        <s v="1323"/>
        <s v="1912"/>
        <s v="2892"/>
        <s v="739"/>
        <s v="189"/>
        <s v="1230"/>
        <s v="795"/>
        <s v="1279"/>
        <s v="1755"/>
        <s v="1214"/>
        <s v="1613"/>
        <s v="1773"/>
        <s v="2444"/>
        <s v="1255"/>
        <s v="2534"/>
        <s v="151"/>
        <s v="1964"/>
        <s v="602"/>
        <s v="3062"/>
        <s v="2986"/>
        <s v="2705"/>
        <s v="3172"/>
        <s v="1833"/>
        <s v="2396"/>
        <s v="3090"/>
        <s v="430"/>
        <s v="2372"/>
        <s v="1823"/>
        <s v="1299"/>
        <s v="298"/>
        <s v="2415"/>
        <s v="336"/>
        <s v="187"/>
        <s v="489"/>
        <s v="1635"/>
        <s v="2068"/>
        <s v="1752"/>
        <s v="1776"/>
        <s v="2196"/>
        <s v="2707"/>
        <s v="1822"/>
        <s v="1703"/>
        <s v="2648"/>
        <s v="2887"/>
        <s v="871"/>
        <s v="2096"/>
        <s v="2189"/>
        <s v="835"/>
        <s v="2639"/>
        <s v="201"/>
        <s v="885"/>
        <s v="239"/>
        <s v="2896"/>
        <s v="583"/>
        <s v="1168"/>
        <s v="1540"/>
        <s v="1061"/>
        <s v="1722"/>
        <s v="2098"/>
        <s v="3079"/>
        <s v="2155"/>
        <s v="1123"/>
        <s v="490"/>
        <s v="324"/>
        <s v="310"/>
        <s v="3242"/>
        <s v="184"/>
        <s v="384"/>
        <s v="2830"/>
        <s v="1381"/>
        <s v="1345"/>
        <s v="2031"/>
        <s v="1873"/>
        <s v="1810"/>
        <s v="937"/>
        <s v="2428"/>
        <s v="3191"/>
        <s v="409"/>
        <s v="1144"/>
        <s v="2635"/>
        <s v="2320"/>
        <s v="1765"/>
        <s v="3231"/>
        <s v="1902"/>
        <s v="791"/>
        <s v="262"/>
        <s v="848"/>
        <s v="2181"/>
        <s v="1240"/>
        <s v="2683"/>
        <s v="3295"/>
        <s v="1522"/>
        <s v="3489"/>
        <s v="63"/>
        <s v="3011"/>
        <s v="2697"/>
        <s v="2595"/>
        <s v="3414"/>
        <s v="3299"/>
        <s v="696"/>
        <s v="1225"/>
        <s v="306"/>
        <s v="3060"/>
        <s v="2199"/>
        <s v="1096"/>
        <s v="684"/>
        <s v="507"/>
        <s v="478"/>
        <s v="2544"/>
        <s v="1360"/>
        <s v="1380"/>
        <s v="1433"/>
        <s v="3374"/>
        <s v="800"/>
        <s v="1354"/>
        <s v="1413"/>
        <s v="1429"/>
        <s v="1637"/>
        <s v="3215"/>
        <s v="2442"/>
        <s v="1336"/>
        <s v="3129"/>
        <s v="1367"/>
        <s v="2562"/>
        <s v="2888"/>
        <s v="3334"/>
        <s v="1801"/>
        <s v="2012"/>
        <s v="2454"/>
        <s v="849"/>
        <s v="799"/>
        <s v="1585"/>
        <s v="1195"/>
        <s v="699"/>
        <s v="3088"/>
        <s v="1012"/>
        <s v="2062"/>
        <s v="3221"/>
        <s v="2242"/>
        <s v="2746"/>
        <s v="1122"/>
        <s v="3391"/>
        <s v="1546"/>
        <s v="299"/>
        <s v="2179"/>
        <s v="1606"/>
        <s v="2330"/>
        <s v="1615"/>
        <s v="2131"/>
        <s v="1905"/>
        <s v="21"/>
        <s v="238"/>
        <s v="1581"/>
        <s v="2455"/>
        <s v="395"/>
        <s v="115"/>
        <s v="2849"/>
        <s v="1136"/>
        <s v="3212"/>
        <s v="447"/>
        <s v="986"/>
        <s v="1410"/>
        <s v="1764"/>
        <s v="180"/>
        <s v="1308"/>
        <s v="74"/>
        <s v="1372"/>
        <s v="308"/>
        <s v="509"/>
        <s v="424"/>
        <s v="2226"/>
        <s v="1125"/>
        <s v="1933"/>
        <s v="1840"/>
        <s v="812"/>
        <s v="1723"/>
        <s v="951"/>
        <s v="725"/>
        <s v="1169"/>
        <s v="502"/>
        <s v="2523"/>
        <s v="2725"/>
        <s v="192"/>
        <s v="3148"/>
        <s v="1690"/>
        <s v="2601"/>
        <s v="2681"/>
        <s v="1525"/>
        <s v="245"/>
        <s v="202"/>
        <s v="342"/>
        <s v="3413"/>
        <s v="548"/>
        <s v="118"/>
        <s v="356"/>
        <s v="2617"/>
        <s v="697"/>
        <s v="707"/>
        <s v="659"/>
        <s v="2886"/>
        <s v="59"/>
        <s v="1896"/>
        <s v="2228"/>
        <s v="775"/>
        <s v="1660"/>
        <s v="122"/>
        <s v="903"/>
        <s v="3012"/>
        <s v="221"/>
        <s v="188"/>
        <s v="1148"/>
        <s v="562"/>
        <s v="417"/>
        <s v="1207"/>
        <s v="1280"/>
        <s v="856"/>
        <s v="1253"/>
        <s v="660"/>
        <s v="1095"/>
        <s v="2914"/>
        <s v="1092"/>
        <s v="2425"/>
        <s v="1313"/>
        <s v="2190"/>
        <s v="1547"/>
        <s v="1863"/>
        <s v="3313"/>
        <s v="3003"/>
        <s v="3114"/>
        <s v="3105"/>
        <s v="2816"/>
        <s v="926"/>
        <s v="610"/>
        <s v="2899"/>
        <s v="3176"/>
        <s v="528"/>
        <s v="2654"/>
        <s v="3404"/>
        <s v="634"/>
        <s v="1481"/>
        <s v="2975"/>
        <s v="728"/>
        <s v="2661"/>
        <s v="3364"/>
        <s v="558"/>
        <s v="3165"/>
        <s v="303"/>
        <s v="1006"/>
        <s v="639"/>
        <s v="723"/>
        <s v="3390"/>
        <s v="1736"/>
        <s v="915"/>
        <s v="51"/>
        <s v="3258"/>
        <s v="2917"/>
        <s v="2392"/>
        <s v="1798"/>
        <s v="2873"/>
        <s v="1550"/>
        <s v="117"/>
        <s v="304"/>
        <s v="2132"/>
        <s v="1091"/>
        <s v="2845"/>
        <s v="3423"/>
        <s v="60"/>
        <s v="991"/>
        <s v="2102"/>
        <s v="1954"/>
        <s v="2539"/>
        <s v="477"/>
        <s v="3177"/>
        <s v="2130"/>
        <s v="2263"/>
        <s v="2941"/>
        <s v="1663"/>
        <s v="1552"/>
        <s v="1895"/>
        <s v="1351"/>
        <s v="3347"/>
        <s v="3087"/>
        <s v="1457"/>
        <s v="407"/>
        <s v="1417"/>
        <s v="3159"/>
        <s v="169"/>
        <s v="3142"/>
        <s v="3168"/>
        <s v="649"/>
        <s v="2861"/>
        <s v="380"/>
        <s v="944"/>
        <s v="2718"/>
        <s v="340"/>
        <s v="3266"/>
        <s v="2527"/>
        <s v="3432"/>
        <s v="1628"/>
        <s v="3200"/>
        <s v="608"/>
        <s v="1567"/>
        <s v="2187"/>
        <s v="2817"/>
        <s v="148"/>
        <s v="1687"/>
        <s v="2007"/>
        <s v="930"/>
        <s v="1266"/>
        <s v="143"/>
        <s v="2045"/>
        <s v="2418"/>
        <s v="960"/>
        <s v="3418"/>
        <s v="2804"/>
        <s v="692"/>
        <s v="665"/>
        <s v="171"/>
        <s v="1066"/>
        <s v="400"/>
        <s v="2680"/>
        <s v="3269"/>
        <s v="2987"/>
        <s v="1387"/>
        <s v="3264"/>
        <s v="2501"/>
        <s v="1023"/>
        <s v="3138"/>
        <s v="1685"/>
        <s v="2056"/>
        <s v="3441"/>
        <s v="1809"/>
        <s v="2928"/>
        <s v="1967"/>
        <s v="3181"/>
        <s v="1014"/>
        <s v="1375"/>
        <s v="497"/>
        <s v="350"/>
        <s v="710"/>
        <s v="2584"/>
        <s v="3288"/>
        <s v="2726"/>
        <s v="1259"/>
        <s v="3377"/>
        <s v="556"/>
        <s v="387"/>
        <s v="3106"/>
        <s v="197"/>
        <s v="458"/>
        <s v="2602"/>
        <s v="35"/>
        <s v="1376"/>
        <s v="1007"/>
        <s v="1161"/>
        <s v="2553"/>
        <s v="1959"/>
        <s v="1889"/>
        <s v="2374"/>
        <s v="378"/>
        <s v="1019"/>
        <s v="3152"/>
        <s v="2994"/>
        <s v="1767"/>
        <s v="2624"/>
        <s v="1412"/>
        <s v="2929"/>
        <s v="3193"/>
        <s v="446"/>
        <s v="1046"/>
        <s v="1085"/>
        <s v="1868"/>
        <s v="136"/>
        <s v="2291"/>
        <s v="412"/>
        <s v="3496"/>
        <s v="3173"/>
        <s v="962"/>
        <s v="1306"/>
        <s v="2197"/>
        <s v="18"/>
        <s v="2070"/>
        <s v="1056"/>
        <s v="1093"/>
        <s v="3068"/>
        <s v="3144"/>
        <s v="300"/>
        <s v="882"/>
        <s v="896"/>
        <s v="1825"/>
        <s v="3174"/>
        <s v="1746"/>
        <s v="91"/>
        <s v="1531"/>
        <s v="2030"/>
        <s v="514"/>
        <s v="2788"/>
        <s v="3448"/>
        <s v="663"/>
        <s v="162"/>
        <s v="2203"/>
        <s v="2531"/>
        <s v="2521"/>
        <s v="1295"/>
        <s v="2150"/>
        <s v="2154"/>
        <s v="248"/>
        <s v="243"/>
        <s v="1115"/>
        <s v="2915"/>
        <s v="1578"/>
        <s v="3030"/>
        <s v="2248"/>
        <s v="910"/>
        <s v="2586"/>
        <s v="2842"/>
        <s v="3411"/>
        <s v="2185"/>
        <s v="3202"/>
        <s v="1133"/>
        <s v="256"/>
        <s v="808"/>
        <s v="3035"/>
        <s v="49"/>
        <s v="268"/>
        <s v="1719"/>
        <s v="3291"/>
        <s v="784"/>
        <s v="1859"/>
        <s v="3186"/>
        <s v="1495"/>
        <s v="1530"/>
        <s v="1780"/>
        <s v="1988"/>
        <s v="2771"/>
        <s v="2561"/>
        <s v="585"/>
        <s v="1324"/>
        <s v="809"/>
        <s v="2404"/>
        <s v="3449"/>
        <s v="2947"/>
        <s v="3378"/>
        <s v="8"/>
        <s v="542"/>
        <s v="2799"/>
        <s v="2511"/>
        <s v="2619"/>
        <s v="2998"/>
        <s v="2169"/>
        <s v="1330"/>
        <s v="2736"/>
        <s v="994"/>
        <s v="1587"/>
        <s v="3301"/>
        <s v="2037"/>
        <s v="1899"/>
        <s v="1504"/>
        <s v="3038"/>
        <s v="33"/>
        <s v="912"/>
        <s v="2111"/>
        <s v="3018"/>
        <s v="2040"/>
        <s v="26"/>
        <s v="831"/>
        <s v="1560"/>
        <s v="219"/>
        <s v="3437"/>
        <s v="61"/>
        <s v="1343"/>
        <s v="2085"/>
        <s v="2580"/>
        <s v="2831"/>
        <s v="575"/>
        <s v="3131"/>
        <s v="3005"/>
        <s v="1686"/>
        <s v="1906"/>
        <s v="1043"/>
        <s v="2225"/>
        <s v="2178"/>
        <s v="2818"/>
        <s v="2937"/>
        <s v="1565"/>
        <s v="154"/>
        <s v="735"/>
        <s v="2622"/>
        <s v="1185"/>
        <s v="353"/>
        <s v="3379"/>
        <s v="924"/>
        <s v="1566"/>
        <s v="577"/>
        <s v="2059"/>
        <s v="2791"/>
        <s v="3293"/>
        <s v="1287"/>
        <s v="2224"/>
        <s v="1401"/>
        <s v="984"/>
        <s v="403"/>
        <s v="840"/>
        <s v="1111"/>
        <s v="1261"/>
        <s v="1811"/>
        <s v="764"/>
        <s v="1009"/>
        <s v="319"/>
        <s v="741"/>
        <s v="2846"/>
        <s v="2043"/>
        <s v="1366"/>
        <s v="1733"/>
        <s v="435"/>
        <s v="1462"/>
        <s v="3400"/>
        <s v="2808"/>
        <s v="3239"/>
        <s v="2015"/>
        <s v="733"/>
        <s v="737"/>
        <s v="2253"/>
        <s v="2433"/>
        <s v="2837"/>
        <s v="1864"/>
        <s v="3134"/>
        <s v="1924"/>
        <s v="1994"/>
        <s v="7"/>
        <s v="811"/>
        <s v="3369"/>
        <s v="1539"/>
        <s v="2090"/>
        <s v="2742"/>
        <s v="156"/>
        <s v="2720"/>
        <s v="1361"/>
        <s v="2002"/>
        <s v="1616"/>
        <s v="3209"/>
        <s v="232"/>
        <s v="2902"/>
        <s v="1909"/>
        <s v="1622"/>
        <s v="638"/>
        <s v="2314"/>
        <s v="3224"/>
        <s v="2893"/>
        <s v="2402"/>
        <s v="1717"/>
        <s v="590"/>
        <s v="1070"/>
        <s v="3451"/>
        <s v="1162"/>
        <s v="817"/>
        <s v="1402"/>
        <s v="694"/>
        <s v="1584"/>
        <s v="2662"/>
        <s v="2125"/>
        <s v="3362"/>
        <s v="522"/>
        <s v="1727"/>
        <s v="3430"/>
        <s v="1265"/>
        <s v="1718"/>
        <s v="886"/>
        <s v="1408"/>
        <s v="953"/>
        <s v="3283"/>
        <s v="790"/>
        <s v="108"/>
        <s v="3032"/>
        <s v="199"/>
        <s v="2630"/>
        <s v="1058"/>
        <s v="2034"/>
        <s v="1322"/>
        <s v="875"/>
        <s v="3235"/>
        <s v="819"/>
        <s v="326"/>
        <s v="1515"/>
        <s v="2566"/>
        <s v="1355"/>
        <s v="3399"/>
        <s v="2449"/>
        <s v="3206"/>
        <s v="3279"/>
        <s v="1292"/>
        <s v="2945"/>
        <s v="2974"/>
        <s v="428"/>
        <s v="123"/>
        <s v="1549"/>
        <s v="625"/>
        <s v="987"/>
        <s v="2259"/>
        <s v="1844"/>
        <s v="2671"/>
        <s v="2689"/>
        <s v="2256"/>
        <s v="730"/>
        <s v="377"/>
        <s v="2520"/>
        <s v="3021"/>
        <s v="2556"/>
        <s v="1678"/>
        <s v="1955"/>
        <s v="2076"/>
        <s v="213"/>
        <s v="2517"/>
        <s v="2405"/>
        <s v="2249"/>
        <s v="3464"/>
        <s v="1838"/>
        <s v="2593"/>
        <s v="2276"/>
        <s v="3351"/>
        <s v="1789"/>
        <s v="1786"/>
        <s v="2542"/>
        <s v="1143"/>
        <s v="2017"/>
        <s v="3025"/>
        <s v="2439"/>
        <s v="3442"/>
        <s v="1984"/>
        <s v="3344"/>
        <s v="813"/>
        <s v="1464"/>
        <s v="2262"/>
        <s v="890"/>
        <s v="1268"/>
        <s v="483"/>
        <s v="1998"/>
        <s v="2186"/>
        <s v="2721"/>
        <s v="2727"/>
        <s v="2579"/>
        <s v="767"/>
        <s v="3230"/>
        <s v="872"/>
        <s v="2483"/>
        <s v="1520"/>
        <s v="3408"/>
        <s v="715"/>
        <s v="379"/>
        <s v="84"/>
        <s v="570"/>
        <s v="894"/>
        <s v="1353"/>
        <s v="1418"/>
        <s v="2078"/>
        <s v="2533"/>
        <s v="1741"/>
        <s v="807"/>
        <s v="714"/>
        <s v="2476"/>
        <s v="859"/>
        <s v="1246"/>
        <s v="1189"/>
        <s v="3069"/>
        <s v="1238"/>
        <s v="3494"/>
        <s v="3158"/>
        <s v="519"/>
        <s v="1025"/>
        <s v="113"/>
        <s v="3495"/>
        <s v="1479"/>
        <s v="2693"/>
        <s v="2631"/>
        <s v="1249"/>
        <s v="544"/>
        <s v="3194"/>
        <s v="1638"/>
        <s v="716"/>
        <s v="2214"/>
        <s v="1989"/>
        <s v="1256"/>
        <s v="921"/>
        <s v="3298"/>
        <s v="1575"/>
        <s v="1609"/>
        <s v="1128"/>
        <s v="1501"/>
        <s v="672"/>
        <s v="1062"/>
        <s v="1610"/>
        <s v="717"/>
        <s v="274"/>
        <s v="1483"/>
        <s v="873"/>
        <s v="1022"/>
        <s v="1489"/>
        <s v="1426"/>
        <s v="2120"/>
        <s v="1425"/>
        <s v="3145"/>
        <s v="186"/>
        <s v="525"/>
        <s v="55"/>
        <s v="2690"/>
        <s v="253"/>
        <s v="2371"/>
        <s v="1898"/>
        <s v="2695"/>
        <s v="708"/>
        <s v="609"/>
        <s v="426"/>
        <s v="3127"/>
        <s v="3163"/>
        <s v="879"/>
        <s v="10"/>
        <s v="785"/>
        <s v="2364"/>
        <s v="530"/>
        <s v="3407"/>
        <s v="3203"/>
        <s v="1391"/>
        <s v="1805"/>
        <s v="1934"/>
        <s v="855"/>
        <s v="293"/>
        <s v="1314"/>
        <s v="881"/>
        <s v="989"/>
        <s v="972"/>
        <s v="2009"/>
        <s v="2851"/>
        <s v="746"/>
        <s v="657"/>
        <s v="2970"/>
        <s v="1064"/>
        <s v="1245"/>
        <s v="3363"/>
        <s v="460"/>
        <s v="2014"/>
        <s v="104"/>
        <s v="1728"/>
        <s v="1534"/>
        <s v="391"/>
        <s v="3310"/>
        <s v="19"/>
        <s v="2943"/>
        <s v="1039"/>
        <s v="1431"/>
        <s v="2026"/>
        <s v="801"/>
        <s v="3238"/>
        <s v="90"/>
        <s v="97"/>
        <s v="1962"/>
        <s v="2932"/>
        <s v="783"/>
        <s v="2973"/>
        <s v="3124"/>
        <s v="2108"/>
        <s v="549"/>
        <s v="751"/>
        <s v="1174"/>
        <s v="974"/>
        <s v="731"/>
        <s v="1137"/>
        <s v="2522"/>
        <s v="839"/>
        <s v="2028"/>
        <s v="1668"/>
        <s v="1604"/>
        <s v="1119"/>
        <s v="42"/>
        <s v="1945"/>
        <s v="2653"/>
        <s v="2905"/>
        <s v="655"/>
        <s v="978"/>
        <s v="2464"/>
        <s v="2980"/>
        <s v="488"/>
        <s v="540"/>
        <s v="2663"/>
        <s v="2664"/>
        <s v="2766"/>
        <s v="1831"/>
        <s v="2866"/>
        <s v="2723"/>
        <s v="2966"/>
        <s v="3475"/>
        <s v="1594"/>
        <s v="721"/>
        <s v="2761"/>
        <s v="2964"/>
        <s v="2324"/>
        <s v="512"/>
        <s v="3342"/>
        <s v="916"/>
        <s v="2840"/>
        <s v="765"/>
        <s v="2011"/>
        <s v="2432"/>
        <s v="81"/>
        <s v="922"/>
        <s v="3092"/>
        <s v="2051"/>
        <s v="3471"/>
        <s v="1538"/>
        <s v="144"/>
        <s v="2182"/>
        <s v="2592"/>
        <s v="581"/>
        <s v="1563"/>
        <s v="3227"/>
        <s v="2018"/>
        <s v="1651"/>
        <s v="2295"/>
        <s v="1993"/>
        <s v="2451"/>
        <s v="1247"/>
        <s v="1749"/>
        <s v="78"/>
        <s v="1378"/>
        <s v="833"/>
        <s v="1834"/>
        <s v="531"/>
        <s v="176"/>
        <s v="2408"/>
        <s v="413"/>
        <s v="1950"/>
        <s v="786"/>
        <s v="472"/>
        <s v="1163"/>
        <s v="2237"/>
        <s v="1416"/>
        <s v="1118"/>
        <s v="2441"/>
        <s v="2460"/>
        <s v="2507"/>
        <s v="83"/>
        <s v="908"/>
        <s v="2127"/>
        <s v="1987"/>
        <s v="1293"/>
        <s v="862"/>
        <s v="1985"/>
        <s v="1803"/>
        <s v="1675"/>
        <s v="3348"/>
        <s v="376"/>
        <s v="1086"/>
        <s v="181"/>
        <s v="3282"/>
        <s v="627"/>
        <s v="2389"/>
        <s v="111"/>
        <s v="1257"/>
        <s v="3338"/>
        <s v="2642"/>
        <s v="1309"/>
        <s v="150"/>
        <s v="381"/>
        <s v="1199"/>
        <s v="793"/>
        <s v="3331"/>
        <s v="1008"/>
        <s v="2655"/>
        <s v="2398"/>
        <s v="157"/>
        <s v="971"/>
        <s v="2795"/>
        <s v="1491"/>
        <s v="574"/>
        <s v="101"/>
        <s v="1518"/>
        <s v="138"/>
        <s v="580"/>
        <s v="1760"/>
        <s v="847"/>
        <s v="1083"/>
        <s v="1150"/>
        <s v="2283"/>
        <s v="3450"/>
        <s v="749"/>
        <s v="1630"/>
        <s v="2331"/>
        <s v="2565"/>
        <s v="2801"/>
        <s v="1121"/>
        <s v="2798"/>
        <s v="1392"/>
        <s v="2546"/>
        <s v="2023"/>
        <s v="1236"/>
        <s v="491"/>
        <s v="3322"/>
        <s v="1172"/>
        <s v="3217"/>
        <s v="3161"/>
        <s v="1603"/>
        <s v="3223"/>
        <s v="1953"/>
        <s v="2946"/>
        <s v="404"/>
        <s v="2411"/>
        <s v="2429"/>
        <s v="1349"/>
        <s v="2124"/>
        <s v="2005"/>
        <s v="2557"/>
        <s v="146"/>
        <s v="644"/>
        <s v="1920"/>
        <s v="711"/>
        <s v="3367"/>
        <s v="2270"/>
        <s v="1045"/>
        <s v="822"/>
        <s v="1704"/>
        <s v="2847"/>
        <s v="2218"/>
        <s v="1796"/>
        <s v="1855"/>
        <s v="780"/>
        <s v="2959"/>
        <s v="3443"/>
        <s v="2829"/>
        <s v="607"/>
        <s v="2436"/>
        <s v="1497"/>
        <s v="2343"/>
        <s v="671"/>
        <s v="2230"/>
        <s v="975"/>
        <s v="3358"/>
        <s v="2491"/>
        <s v="2258"/>
        <s v="2706"/>
        <s v="3274"/>
        <s v="3302"/>
        <s v="1197"/>
        <s v="3147"/>
        <s v="2376"/>
        <s v="2626"/>
        <s v="1110"/>
        <s v="2292"/>
        <s v="3479"/>
        <s v="2983"/>
        <s v="845"/>
        <s v="1903"/>
        <s v="3116"/>
        <s v="2995"/>
        <s v="3259"/>
        <s v="2082"/>
        <s v="2990"/>
        <s v="3359"/>
        <s v="1219"/>
        <s v="242"/>
        <s v="2497"/>
        <s v="652"/>
        <s v="1069"/>
        <s v="1928"/>
        <s v="1804"/>
        <s v="898"/>
        <s v="1629"/>
        <s v="3234"/>
        <s v="2530"/>
        <s v="3188"/>
        <s v="2360"/>
        <s v="2738"/>
        <s v="2824"/>
        <s v="2143"/>
        <s v="2841"/>
        <s v="3074"/>
        <s v="23"/>
        <s v="1790"/>
        <s v="2480"/>
        <s v="744"/>
        <s v="843"/>
        <s v="938"/>
        <s v="3110"/>
        <s v="1131"/>
        <s v="2400"/>
        <s v="1652"/>
        <s v="334"/>
        <s v="1892"/>
        <s v="2555"/>
        <s v="2919"/>
        <s v="1684"/>
        <s v="1836"/>
        <s v="106"/>
        <s v="2146"/>
        <s v="1702"/>
        <s v="538"/>
        <s v="1828"/>
        <s v="1300"/>
        <s v="3386"/>
        <s v="3316"/>
        <s v="449"/>
        <s v="3460"/>
        <s v="1166"/>
        <s v="846"/>
        <s v="1333"/>
        <s v="2838"/>
        <s v="436"/>
        <s v="1350"/>
        <s v="3183"/>
        <s v="899"/>
        <s v="96"/>
        <s v="484"/>
        <s v="1891"/>
        <s v="2931"/>
        <s v="2552"/>
        <s v="1167"/>
        <s v="1369"/>
        <s v="1738"/>
        <s v="1631"/>
        <s v="3150"/>
        <s v="2585"/>
        <s v="2785"/>
        <s v="401"/>
        <s v="1792"/>
        <s v="705"/>
        <s v="797"/>
        <s v="597"/>
        <s v="277"/>
        <s v="328"/>
        <s v="1590"/>
        <s v="329"/>
        <s v="2274"/>
        <s v="664"/>
        <s v="3306"/>
        <s v="1424"/>
        <s v="2641"/>
        <s v="100"/>
        <s v="1556"/>
        <s v="1693"/>
        <s v="1164"/>
        <s v="573"/>
        <s v="1344"/>
        <s v="1452"/>
        <s v="3008"/>
        <s v="798"/>
        <s v="698"/>
        <s v="1514"/>
        <s v="1666"/>
        <s v="3372"/>
        <s v="1875"/>
        <s v="12"/>
        <s v="511"/>
        <s v="465"/>
        <s v="281"/>
        <s v="1947"/>
        <s v="3058"/>
        <s v="11"/>
        <s v="2198"/>
        <s v="2219"/>
        <s v="305"/>
        <s v="1900"/>
        <s v="2967"/>
        <s v="630"/>
        <s v="1267"/>
        <s v="829"/>
        <s v="425"/>
        <s v="14"/>
        <s v="560"/>
        <s v="2066"/>
        <s v="120"/>
        <s v="203"/>
        <s v="2731"/>
        <s v="726"/>
        <s v="2445"/>
        <s v="884"/>
        <s v="588"/>
        <s v="2084"/>
        <s v="2334"/>
        <s v="561"/>
        <s v="388"/>
        <s v="1158"/>
        <s v="3029"/>
        <s v="1124"/>
        <s v="2882"/>
        <s v="3063"/>
        <s v="212"/>
        <s v="66"/>
        <s v="312"/>
        <s v="2958"/>
        <s v="1564"/>
        <s v="2238"/>
        <s v="1476"/>
        <s v="1089"/>
        <s v="2953"/>
        <s v="1310"/>
        <s v="1521"/>
        <s v="1990"/>
        <s v="1706"/>
        <s v="1260"/>
        <s v="740"/>
        <s v="2620"/>
        <s v="1221"/>
        <s v="321"/>
        <s v="335"/>
        <s v="1277"/>
        <s v="1218"/>
        <s v="1430"/>
        <s v="2547"/>
        <s v="762"/>
        <s v="2949"/>
        <s v="383"/>
        <s v="1961"/>
        <s v="2316"/>
        <s v="1973"/>
        <s v="2800"/>
        <s v="1204"/>
        <s v="498"/>
        <s v="1242"/>
        <s v="1362"/>
        <s v="3064"/>
        <s v="1472"/>
        <s v="594"/>
        <s v="3113"/>
        <s v="1090"/>
        <s v="1444"/>
        <s v="3210"/>
        <s v="48"/>
        <s v="2452"/>
        <s v="3332"/>
        <s v="2793"/>
        <s v="1646"/>
        <s v="517"/>
        <s v="555"/>
        <s v="1551"/>
        <s v="1956"/>
        <s v="2427"/>
        <s v="1799"/>
        <s v="632"/>
        <s v="1262"/>
        <s v="327"/>
        <s v="601"/>
        <s v="1923"/>
        <s v="1496"/>
        <s v="1358"/>
        <s v="674"/>
        <s v="1155"/>
        <s v="1270"/>
        <s v="844"/>
        <s v="3037"/>
        <s v="2532"/>
        <s v="1296"/>
        <s v="2164"/>
        <s v="2323"/>
        <s v="2668"/>
        <s v="2321"/>
        <s v="1876"/>
        <s v="1758"/>
        <s v="965"/>
        <s v="1487"/>
        <s v="1116"/>
        <s v="2625"/>
        <s v="2299"/>
        <s v="2254"/>
        <s v="3248"/>
        <s v="179"/>
        <s v="1319"/>
        <s v="1004"/>
        <s v="2699"/>
        <s v="20"/>
        <s v="2194"/>
        <s v="1454"/>
        <s v="2773"/>
        <s v="2484"/>
        <s v="267"/>
        <s v="2512"/>
        <s v="1505"/>
        <s v="1667"/>
        <s v="572"/>
        <s v="3027"/>
        <s v="981"/>
        <s v="2257"/>
        <s v="2332"/>
        <s v="2206"/>
        <s v="3492"/>
        <s v="2079"/>
        <s v="481"/>
        <s v="1856"/>
        <s v="1981"/>
        <s v="1871"/>
        <s v="1065"/>
        <s v="1427"/>
        <s v="53"/>
        <s v="1474"/>
        <s v="3427"/>
        <s v="1835"/>
        <s v="1283"/>
        <s v="2976"/>
        <s v="1878"/>
        <s v="1744"/>
        <s v="2675"/>
        <s v="1364"/>
        <s v="518"/>
        <s v="2741"/>
        <s v="2297"/>
        <s v="3497"/>
        <s v="1774"/>
        <s v="913"/>
        <s v="2209"/>
        <s v="3253"/>
        <s v="3065"/>
        <s v="895"/>
        <s v="755"/>
        <s v="2670"/>
        <s v="1235"/>
        <s v="432"/>
        <s v="709"/>
        <s v="592"/>
        <s v="1784"/>
        <s v="2649"/>
        <s v="313"/>
        <s v="2333"/>
        <s v="3345"/>
        <s v="390"/>
        <s v="28"/>
        <s v="493"/>
        <s v="969"/>
        <s v="3303"/>
        <s v="1901"/>
        <s v="3237"/>
        <s v="3192"/>
        <s v="2551"/>
        <s v="1624"/>
        <s v="2119"/>
        <s v="3057"/>
        <s v="2162"/>
        <s v="2709"/>
        <s v="866"/>
        <s v="2910"/>
        <s v="2077"/>
        <s v="2466"/>
        <s v="1303"/>
        <s v="932"/>
        <s v="2305"/>
        <s v="1325"/>
        <s v="2424"/>
        <s v="1488"/>
        <s v="2827"/>
        <s v="1342"/>
        <s v="3453"/>
        <s v="2636"/>
        <s v="1510"/>
        <s v="2613"/>
        <s v="2137"/>
        <s v="3323"/>
        <s v="2315"/>
        <s v="1846"/>
        <s v="2393"/>
        <s v="1212"/>
        <s v="615"/>
        <s v="1159"/>
        <s v="3056"/>
        <s v="3014"/>
        <s v="1337"/>
        <s v="3429"/>
        <s v="2075"/>
        <s v="3125"/>
        <s v="861"/>
        <s v="2686"/>
        <s v="45"/>
        <s v="2988"/>
        <s v="2962"/>
        <s v="1532"/>
        <s v="3046"/>
        <s v="814"/>
        <s v="2013"/>
        <s v="2042"/>
        <s v="1802"/>
        <s v="351"/>
        <s v="38"/>
        <s v="128"/>
        <s v="2129"/>
        <s v="2643"/>
        <s v="1865"/>
        <s v="2165"/>
        <s v="77"/>
        <s v="218"/>
        <s v="777"/>
        <s v="362"/>
        <s v="2338"/>
        <s v="2035"/>
        <s v="1715"/>
        <s v="1055"/>
        <s v="3222"/>
        <s v="1455"/>
        <s v="3043"/>
        <s v="2806"/>
        <s v="878"/>
        <s v="954"/>
        <s v="2926"/>
        <s v="1027"/>
        <s v="2387"/>
        <s v="774"/>
        <s v="2898"/>
        <s v="429"/>
        <s v="2607"/>
        <s v="2499"/>
        <s v="2934"/>
        <s v="1948"/>
        <s v="1708"/>
        <s v="1818"/>
        <s v="433"/>
        <s v="816"/>
        <s v="1357"/>
        <s v="236"/>
        <s v="1188"/>
        <s v="1484"/>
        <s v="2751"/>
        <s v="537"/>
        <s v="3133"/>
        <s v="3049"/>
        <s v="1352"/>
        <s v="2176"/>
        <s v="1467"/>
        <s v="297"/>
        <s v="1294"/>
        <s v="3456"/>
        <s v="782"/>
        <s v="2319"/>
        <s v="1285"/>
        <s v="1982"/>
        <s v="2235"/>
        <s v="980"/>
        <s v="1654"/>
        <s v="3459"/>
        <s v="587"/>
        <s v="554"/>
        <s v="1044"/>
        <s v="3000"/>
        <s v="651"/>
        <s v="2921"/>
        <s v="891"/>
        <s v="1471"/>
        <s v="1087"/>
        <s v="464"/>
        <s v="3422"/>
        <s v="1437"/>
        <s v="2942"/>
        <s v="2293"/>
        <s v="2496"/>
        <s v="1010"/>
        <s v="1226"/>
        <s v="70"/>
        <s v="88"/>
        <s v="2704"/>
        <s v="2180"/>
        <s v="3445"/>
        <s v="1338"/>
        <s v="206"/>
        <s v="265"/>
        <s v="3098"/>
        <s v="603"/>
        <s v="107"/>
        <s v="642"/>
        <s v="1705"/>
        <s v="2862"/>
        <s v="1751"/>
        <s v="2086"/>
        <s v="1450"/>
        <s v="3412"/>
        <s v="1377"/>
        <s v="1648"/>
        <s v="3022"/>
        <s v="2634"/>
        <s v="687"/>
        <s v="3401"/>
        <s v="691"/>
        <s v="2113"/>
        <s v="264"/>
        <s v="2752"/>
        <s v="1485"/>
        <s v="2366"/>
        <s v="250"/>
        <s v="1661"/>
        <s v="3416"/>
        <s v="1730"/>
        <s v="231"/>
        <s v="1099"/>
        <s v="194"/>
        <s v="2335"/>
        <s v="284"/>
        <s v="129"/>
        <s v="195"/>
        <s v="2632"/>
        <s v="2345"/>
        <s v="2063"/>
        <s v="1712"/>
        <s v="2395"/>
        <s v="1475"/>
        <s v="1620"/>
        <s v="2677"/>
        <s v="956"/>
        <s v="1448"/>
        <s v="2855"/>
        <s v="2600"/>
        <s v="1511"/>
        <s v="3396"/>
        <s v="5034"/>
        <s v="1888"/>
        <s v="3317"/>
        <s v="1794"/>
        <s v="2300"/>
        <s v="3485"/>
        <s v="3122"/>
        <s v="2568"/>
        <s v="1544"/>
        <s v="900"/>
        <s v="2805"/>
        <s v="1621"/>
        <s v="1772"/>
        <s v="771"/>
        <s v="1915"/>
        <s v="1938"/>
        <s v="2370"/>
        <s v="1536"/>
        <s v="13"/>
        <s v="3189"/>
        <s v="1636"/>
        <s v="3426"/>
        <s v="584"/>
        <s v="863"/>
        <s v="1439"/>
        <s v="3066"/>
        <s v="2414"/>
        <s v="3434"/>
        <s v="474"/>
        <s v="706"/>
        <s v="619"/>
        <s v="1602"/>
        <s v="2145"/>
        <s v="2431"/>
        <s v="2909"/>
        <s v="526"/>
        <s v="2172"/>
        <s v="2614"/>
        <s v="1451"/>
        <s v="2122"/>
        <s v="2515"/>
        <s v="1557"/>
        <s v="1156"/>
        <s v="317"/>
        <s v="1384"/>
        <s v="3111"/>
        <s v="1187"/>
        <s v="1383"/>
        <s v="1053"/>
        <s v="2071"/>
        <s v="2044"/>
        <s v="1463"/>
        <s v="2764"/>
        <s v="332"/>
        <s v="105"/>
        <s v="778"/>
        <s v="1943"/>
        <s v="2971"/>
        <s v="3385"/>
        <s v="1206"/>
        <s v="996"/>
        <s v="2278"/>
        <s v="2081"/>
        <s v="2128"/>
        <s v="1088"/>
        <s v="3444"/>
        <s v="237"/>
        <s v="2588"/>
        <s v="3059"/>
        <s v="571"/>
        <s v="2493"/>
        <s v="2373"/>
        <s v="2825"/>
        <s v="2394"/>
        <s v="1769"/>
        <s v="288"/>
        <s v="1526"/>
        <s v="933"/>
        <s v="487"/>
        <s v="1852"/>
        <s v="1139"/>
        <s v="2657"/>
        <s v="2141"/>
        <s v="1146"/>
        <s v="3376"/>
        <s v="3136"/>
        <s v="1393"/>
        <s v="3350"/>
        <s v="889"/>
        <s v="582"/>
        <s v="2963"/>
        <s v="1737"/>
        <s v="688"/>
        <s v="191"/>
        <s v="164"/>
        <s v="2875"/>
        <s v="747"/>
        <s v="441"/>
        <s v="2022"/>
        <s v="2241"/>
        <s v="2823"/>
        <s v="3403"/>
        <s v="2246"/>
        <s v="3305"/>
        <s v="3207"/>
        <s v="3333"/>
        <s v="1334"/>
        <s v="2673"/>
        <s v="1180"/>
        <s v="1709"/>
        <s v="1011"/>
        <s v="828"/>
        <s v="3"/>
        <s v="3346"/>
        <s v="2543"/>
        <s v="2716"/>
        <s v="3104"/>
        <s v="2564"/>
        <s v="2776"/>
        <s v="567"/>
        <s v="2087"/>
        <s v="2835"/>
        <s v="3341"/>
        <s v="2535"/>
        <s v="1486"/>
        <s v="2004"/>
        <s v="1080"/>
        <s v="703"/>
        <s v="2558"/>
        <s v="3311"/>
        <s v="216"/>
        <s v="2417"/>
        <s v="161"/>
        <s v="2658"/>
        <s v="3139"/>
        <s v="2802"/>
        <s v="1958"/>
        <s v="1815"/>
        <s v="2811"/>
        <s v="95"/>
        <s v="527"/>
        <s v="301"/>
        <s v="1264"/>
        <s v="208"/>
        <s v="1529"/>
        <s v="1359"/>
        <s v="2006"/>
        <s v="1673"/>
        <s v="1142"/>
        <s v="3006"/>
        <s v="2437"/>
        <s v="2927"/>
        <s v="2303"/>
        <s v="2868"/>
        <s v="448"/>
        <s v="618"/>
        <s v="1228"/>
        <s v="3130"/>
        <s v="278"/>
        <s v="2571"/>
        <s v="494"/>
        <s v="2739"/>
        <s v="3452"/>
        <s v="1548"/>
        <s v="155"/>
        <s v="842"/>
        <s v="271"/>
        <s v="1680"/>
        <s v="2922"/>
        <s v="2541"/>
        <s v="2470"/>
        <s v="1216"/>
        <s v="3329"/>
        <s v="415"/>
        <s v="2326"/>
        <s v="1781"/>
        <s v="2168"/>
        <s v="2516"/>
        <s v="3424"/>
        <s v="1626"/>
        <s v="1757"/>
        <s v="557"/>
        <s v="752"/>
        <s v="4"/>
        <s v="1819"/>
        <s v="196"/>
        <s v="2996"/>
        <s v="2644"/>
        <s v="1394"/>
        <s v="1716"/>
        <s v="1415"/>
        <s v="2289"/>
        <s v="942"/>
        <s v="2594"/>
        <s v="2328"/>
        <s v="3196"/>
        <s v="3392"/>
        <s v="2239"/>
        <s v="702"/>
        <s v="510"/>
        <s v="1231"/>
        <s v="3179"/>
        <s v="826"/>
        <s v="2669"/>
        <s v="838"/>
        <s v="2749"/>
        <s v="1592"/>
        <s v="1281"/>
        <s v="2807"/>
        <s v="3328"/>
        <s v="2482"/>
        <s v="1921"/>
        <s v="3458"/>
        <s v="3033"/>
        <s v="241"/>
        <s v="2352"/>
        <s v="1869"/>
        <s v="1050"/>
        <s v="1734"/>
        <s v="2021"/>
        <s v="2416"/>
        <s v="589"/>
        <s v="1507"/>
        <s v="1975"/>
        <s v="373"/>
        <s v="1441"/>
        <s v="2450"/>
        <s v="2960"/>
        <s v="600"/>
        <s v="1632"/>
        <s v="1209"/>
        <s v="3272"/>
        <s v="1248"/>
        <s v="1701"/>
        <s v="2525"/>
        <s v="3107"/>
        <s v="2895"/>
        <s v="3281"/>
        <s v="3041"/>
        <s v="1523"/>
        <s v="1202"/>
        <s v="222"/>
        <s v="2781"/>
        <s v="3024"/>
        <s v="1768"/>
        <s v="393"/>
        <s v="2612"/>
        <s v="1633"/>
        <s v="1649"/>
        <s v="1105"/>
        <s v="998"/>
        <s v="1442"/>
        <s v="3162"/>
        <s v="2423"/>
        <s v="121"/>
        <s v="1851"/>
        <s v="2236"/>
        <s v="2047"/>
        <s v="2115"/>
        <s v="1569"/>
        <s v="992"/>
        <s v="130"/>
        <s v="2200"/>
        <s v="2789"/>
        <s v="3446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fit" numFmtId="0">
      <sharedItems containsString="0" containsBlank="1" containsNumber="1" minValue="4.8" maxValue="1702.55"/>
    </cacheField>
    <cacheField name="product_first_sold_date" numFmtId="14">
      <sharedItems containsNonDate="0" containsDate="1" containsString="0" containsBlank="1" minDate="1991-01-21T00:00:00" maxDate="2016-12-07T00:00:00"/>
    </cacheField>
    <cacheField name="recency" numFmtId="1">
      <sharedItems containsSemiMixedTypes="0" containsString="0" containsNumber="1" containsInteger="1" minValue="0" maxValue="3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67">
  <r>
    <s v="1"/>
    <s v="2"/>
    <x v="0"/>
    <d v="2017-02-25T00:00:00"/>
    <b v="0"/>
    <s v="Approved"/>
    <s v="Solex"/>
    <s v="Standard"/>
    <s v="medium"/>
    <s v="medium"/>
    <n v="71.489999999999995"/>
    <n v="53.62"/>
    <n v="17.87"/>
    <d v="2012-12-02T00:00:00"/>
    <n v="308"/>
  </r>
  <r>
    <s v="2"/>
    <s v="3"/>
    <x v="1"/>
    <d v="2017-05-21T00:00:00"/>
    <b v="1"/>
    <s v="Approved"/>
    <s v="Trek Bicycles"/>
    <s v="Standard"/>
    <s v="medium"/>
    <s v="large"/>
    <n v="2091.4699999999998"/>
    <n v="388.92"/>
    <n v="1702.55"/>
    <d v="2014-03-03T00:00:00"/>
    <n v="223"/>
  </r>
  <r>
    <s v="3"/>
    <s v="37"/>
    <x v="2"/>
    <d v="2017-10-16T00:00:00"/>
    <b v="0"/>
    <s v="Approved"/>
    <s v="OHM Cycles"/>
    <s v="Standard"/>
    <s v="low"/>
    <s v="medium"/>
    <n v="1793.43"/>
    <n v="248.82"/>
    <n v="1544.61"/>
    <d v="1999-07-20T00:00:00"/>
    <n v="75"/>
  </r>
  <r>
    <s v="4"/>
    <s v="88"/>
    <x v="3"/>
    <d v="2017-08-31T00:00:00"/>
    <b v="0"/>
    <s v="Approved"/>
    <s v="Norco Bicycles"/>
    <s v="Standard"/>
    <s v="medium"/>
    <s v="medium"/>
    <n v="1198.46"/>
    <n v="381.1"/>
    <n v="817.36"/>
    <d v="1998-12-16T00:00:00"/>
    <n v="121"/>
  </r>
  <r>
    <s v="5"/>
    <s v="78"/>
    <x v="4"/>
    <d v="2017-10-01T00:00:00"/>
    <b v="1"/>
    <s v="Approved"/>
    <s v="Giant Bicycles"/>
    <s v="Standard"/>
    <s v="medium"/>
    <s v="large"/>
    <n v="1765.3"/>
    <n v="709.48"/>
    <n v="1055.82"/>
    <d v="2015-08-10T00:00:00"/>
    <n v="90"/>
  </r>
  <r>
    <s v="6"/>
    <s v="25"/>
    <x v="5"/>
    <d v="2017-03-08T00:00:00"/>
    <b v="1"/>
    <s v="Approved"/>
    <s v="Giant Bicycles"/>
    <s v="Road"/>
    <s v="medium"/>
    <s v="medium"/>
    <n v="1538.99"/>
    <n v="829.65"/>
    <n v="709.34"/>
    <d v="2006-11-10T00:00:00"/>
    <n v="297"/>
  </r>
  <r>
    <s v="7"/>
    <s v="22"/>
    <x v="6"/>
    <d v="2017-04-21T00:00:00"/>
    <b v="1"/>
    <s v="Approved"/>
    <s v="WeareA2B"/>
    <s v="Standard"/>
    <s v="medium"/>
    <s v="medium"/>
    <n v="60.34"/>
    <n v="45.26"/>
    <n v="15.08"/>
    <d v="1993-07-15T00:00:00"/>
    <n v="253"/>
  </r>
  <r>
    <s v="8"/>
    <s v="15"/>
    <x v="7"/>
    <d v="2017-07-15T00:00:00"/>
    <b v="0"/>
    <s v="Approved"/>
    <s v="WeareA2B"/>
    <s v="Standard"/>
    <s v="medium"/>
    <s v="medium"/>
    <n v="1292.8399999999999"/>
    <n v="13.44"/>
    <n v="1279.4000000000001"/>
    <d v="2009-04-12T00:00:00"/>
    <n v="168"/>
  </r>
  <r>
    <s v="9"/>
    <s v="67"/>
    <x v="8"/>
    <d v="2017-08-10T00:00:00"/>
    <b v="0"/>
    <s v="Approved"/>
    <s v="Solex"/>
    <s v="Standard"/>
    <s v="medium"/>
    <s v="large"/>
    <n v="1071.23"/>
    <n v="380.74"/>
    <n v="690.49"/>
    <d v="1991-08-05T00:00:00"/>
    <n v="142"/>
  </r>
  <r>
    <s v="10"/>
    <s v="12"/>
    <x v="9"/>
    <d v="2017-08-30T00:00:00"/>
    <b v="1"/>
    <s v="Approved"/>
    <s v="WeareA2B"/>
    <s v="Standard"/>
    <s v="medium"/>
    <s v="medium"/>
    <n v="1231.1500000000001"/>
    <n v="161.6"/>
    <n v="1069.55"/>
    <d v="2004-08-17T00:00:00"/>
    <n v="122"/>
  </r>
  <r>
    <s v="11"/>
    <s v="5"/>
    <x v="10"/>
    <d v="2017-01-17T00:00:00"/>
    <b v="0"/>
    <s v="Approved"/>
    <s v="Trek Bicycles"/>
    <s v="Mountain"/>
    <s v="low"/>
    <s v="medium"/>
    <n v="574.64"/>
    <n v="459.71"/>
    <n v="114.93"/>
    <d v="2011-08-29T00:00:00"/>
    <n v="347"/>
  </r>
  <r>
    <s v="12"/>
    <s v="61"/>
    <x v="11"/>
    <d v="2017-01-05T00:00:00"/>
    <b v="1"/>
    <s v="Approved"/>
    <s v="OHM Cycles"/>
    <s v="Standard"/>
    <s v="low"/>
    <s v="medium"/>
    <n v="71.16"/>
    <n v="56.93"/>
    <n v="14.23"/>
    <d v="2015-06-17T00:00:00"/>
    <n v="359"/>
  </r>
  <r>
    <s v="13"/>
    <s v="35"/>
    <x v="12"/>
    <d v="2017-02-26T00:00:00"/>
    <b v="1"/>
    <s v="Approved"/>
    <s v="Trek Bicycles"/>
    <s v="Standard"/>
    <s v="low"/>
    <s v="medium"/>
    <n v="1057.51"/>
    <n v="154.4"/>
    <n v="903.11"/>
    <d v="1994-07-12T00:00:00"/>
    <n v="307"/>
  </r>
  <r>
    <s v="14"/>
    <s v="16"/>
    <x v="13"/>
    <d v="2017-09-10T00:00:00"/>
    <b v="0"/>
    <s v="Approved"/>
    <s v="Norco Bicycles"/>
    <s v="Standard"/>
    <s v="high"/>
    <s v="small"/>
    <n v="1661.92"/>
    <n v="1479.11"/>
    <n v="182.81"/>
    <d v="1994-09-09T00:00:00"/>
    <n v="111"/>
  </r>
  <r>
    <s v="15"/>
    <s v="12"/>
    <x v="14"/>
    <d v="2017-06-11T00:00:00"/>
    <b v="0"/>
    <s v="Approved"/>
    <s v="Giant Bicycles"/>
    <s v="Standard"/>
    <s v="medium"/>
    <s v="large"/>
    <n v="1765.3"/>
    <n v="709.48"/>
    <n v="1055.82"/>
    <d v="2004-07-25T00:00:00"/>
    <n v="202"/>
  </r>
  <r>
    <s v="16"/>
    <s v="3"/>
    <x v="15"/>
    <d v="2017-10-10T00:00:00"/>
    <b v="0"/>
    <s v="Approved"/>
    <s v="Trek Bicycles"/>
    <s v="Standard"/>
    <s v="medium"/>
    <s v="large"/>
    <n v="2091.4699999999998"/>
    <n v="388.92"/>
    <n v="1702.55"/>
    <d v="2003-09-09T00:00:00"/>
    <n v="81"/>
  </r>
  <r>
    <s v="17"/>
    <s v="79"/>
    <x v="16"/>
    <d v="2017-04-03T00:00:00"/>
    <b v="0"/>
    <s v="Approved"/>
    <s v="Norco Bicycles"/>
    <s v="Standard"/>
    <s v="medium"/>
    <s v="medium"/>
    <n v="1555.58"/>
    <n v="818.01"/>
    <n v="737.57"/>
    <d v="2004-08-07T00:00:00"/>
    <n v="271"/>
  </r>
  <r>
    <s v="18"/>
    <s v="33"/>
    <x v="17"/>
    <d v="2017-06-02T00:00:00"/>
    <b v="0"/>
    <s v="Approved"/>
    <s v="Giant Bicycles"/>
    <s v="Standard"/>
    <s v="medium"/>
    <s v="small"/>
    <n v="1311.44"/>
    <n v="1167.18"/>
    <n v="144.26"/>
    <d v="1992-10-11T00:00:00"/>
    <n v="211"/>
  </r>
  <r>
    <s v="19"/>
    <s v="54"/>
    <x v="18"/>
    <d v="2017-04-06T00:00:00"/>
    <b v="1"/>
    <s v="Approved"/>
    <s v="WeareA2B"/>
    <s v="Standard"/>
    <s v="medium"/>
    <s v="medium"/>
    <n v="1292.8399999999999"/>
    <n v="13.44"/>
    <n v="1279.4000000000001"/>
    <d v="2009-04-12T00:00:00"/>
    <n v="268"/>
  </r>
  <r>
    <s v="20"/>
    <s v="25"/>
    <x v="19"/>
    <d v="2017-01-28T00:00:00"/>
    <b v="1"/>
    <s v="Approved"/>
    <s v="Giant Bicycles"/>
    <s v="Road"/>
    <s v="medium"/>
    <s v="medium"/>
    <n v="1538.99"/>
    <n v="829.65"/>
    <n v="709.34"/>
    <d v="2002-03-22T00:00:00"/>
    <n v="336"/>
  </r>
  <r>
    <s v="21"/>
    <s v="27"/>
    <x v="20"/>
    <d v="2017-10-09T00:00:00"/>
    <b v="0"/>
    <s v="Approved"/>
    <s v="Trek Bicycles"/>
    <s v="Standard"/>
    <s v="medium"/>
    <s v="medium"/>
    <n v="499.53"/>
    <n v="388.72"/>
    <n v="110.81"/>
    <d v="1999-06-23T00:00:00"/>
    <n v="82"/>
  </r>
  <r>
    <s v="22"/>
    <s v="37"/>
    <x v="21"/>
    <d v="2017-06-29T00:00:00"/>
    <b v="1"/>
    <s v="Approved"/>
    <s v="OHM Cycles"/>
    <s v="Standard"/>
    <s v="low"/>
    <s v="medium"/>
    <n v="1793.43"/>
    <n v="248.82"/>
    <n v="1544.61"/>
    <d v="1999-07-20T00:00:00"/>
    <n v="184"/>
  </r>
  <r>
    <s v="23"/>
    <s v="37"/>
    <x v="22"/>
    <d v="2017-04-08T00:00:00"/>
    <b v="1"/>
    <s v="Approved"/>
    <s v="OHM Cycles"/>
    <s v="Standard"/>
    <s v="low"/>
    <s v="medium"/>
    <n v="1793.43"/>
    <n v="248.82"/>
    <n v="1544.61"/>
    <d v="2015-05-21T00:00:00"/>
    <n v="266"/>
  </r>
  <r>
    <s v="24"/>
    <s v="82"/>
    <x v="23"/>
    <d v="2017-10-18T00:00:00"/>
    <b v="0"/>
    <s v="Approved"/>
    <s v="Giant Bicycles"/>
    <s v="Road"/>
    <s v="medium"/>
    <s v="medium"/>
    <n v="1538.99"/>
    <n v="829.65"/>
    <n v="709.34"/>
    <d v="2016-02-04T00:00:00"/>
    <n v="73"/>
  </r>
  <r>
    <s v="25"/>
    <s v="89"/>
    <x v="24"/>
    <d v="2017-06-11T00:00:00"/>
    <b v="0"/>
    <s v="Approved"/>
    <s v="WeareA2B"/>
    <s v="Touring"/>
    <s v="medium"/>
    <s v="large"/>
    <n v="1362.99"/>
    <n v="57.74"/>
    <n v="1305.25"/>
    <d v="1993-04-20T00:00:00"/>
    <n v="202"/>
  </r>
  <r>
    <s v="26"/>
    <s v="64"/>
    <x v="25"/>
    <d v="2017-01-10T00:00:00"/>
    <b v="0"/>
    <s v="Approved"/>
    <s v="Trek Bicycles"/>
    <s v="Standard"/>
    <s v="medium"/>
    <s v="large"/>
    <n v="1469.44"/>
    <n v="596.54999999999995"/>
    <n v="872.89"/>
    <d v="2015-05-21T00:00:00"/>
    <n v="354"/>
  </r>
  <r>
    <s v="27"/>
    <s v="64"/>
    <x v="26"/>
    <d v="2017-04-11T00:00:00"/>
    <b v="1"/>
    <s v="Approved"/>
    <s v="Trek Bicycles"/>
    <s v="Standard"/>
    <s v="medium"/>
    <s v="large"/>
    <n v="1469.44"/>
    <n v="596.54999999999995"/>
    <n v="872.89"/>
    <d v="2012-05-18T00:00:00"/>
    <n v="263"/>
  </r>
  <r>
    <s v="28"/>
    <s v="19"/>
    <x v="27"/>
    <d v="2017-12-23T00:00:00"/>
    <b v="0"/>
    <s v="Approved"/>
    <s v="Trek Bicycles"/>
    <s v="Mountain"/>
    <s v="low"/>
    <s v="medium"/>
    <n v="574.64"/>
    <n v="459.71"/>
    <n v="114.93"/>
    <d v="2016-07-09T00:00:00"/>
    <n v="7"/>
  </r>
  <r>
    <s v="29"/>
    <s v="72"/>
    <x v="28"/>
    <d v="2017-10-13T00:00:00"/>
    <b v="1"/>
    <s v="Approved"/>
    <s v="Norco Bicycles"/>
    <s v="Standard"/>
    <s v="medium"/>
    <s v="medium"/>
    <n v="360.4"/>
    <n v="270.3"/>
    <n v="90.1"/>
    <d v="2016-12-06T00:00:00"/>
    <n v="78"/>
  </r>
  <r>
    <s v="30"/>
    <s v="91"/>
    <x v="29"/>
    <d v="2017-03-15T00:00:00"/>
    <b v="0"/>
    <s v="Approved"/>
    <s v="WeareA2B"/>
    <s v="Standard"/>
    <s v="low"/>
    <s v="medium"/>
    <n v="642.30999999999995"/>
    <n v="513.85"/>
    <n v="128.46"/>
    <d v="2014-10-10T00:00:00"/>
    <n v="290"/>
  </r>
  <r>
    <s v="31"/>
    <s v="88"/>
    <x v="30"/>
    <d v="2017-09-05T00:00:00"/>
    <b v="1"/>
    <s v="Approved"/>
    <s v="Norco Bicycles"/>
    <s v="Standard"/>
    <s v="medium"/>
    <s v="medium"/>
    <n v="1198.46"/>
    <n v="381.1"/>
    <n v="817.36"/>
    <d v="2002-10-10T00:00:00"/>
    <n v="116"/>
  </r>
  <r>
    <s v="32"/>
    <s v="1"/>
    <x v="31"/>
    <d v="2017-02-18T00:00:00"/>
    <b v="0"/>
    <s v="Approved"/>
    <s v="Giant Bicycles"/>
    <s v="Standard"/>
    <s v="medium"/>
    <s v="medium"/>
    <n v="1403.5"/>
    <n v="954.82"/>
    <n v="448.68"/>
    <d v="2016-11-14T00:00:00"/>
    <n v="315"/>
  </r>
  <r>
    <s v="33"/>
    <s v="25"/>
    <x v="32"/>
    <d v="2017-03-20T00:00:00"/>
    <b v="0"/>
    <s v="Approved"/>
    <s v="Giant Bicycles"/>
    <s v="Road"/>
    <s v="medium"/>
    <s v="medium"/>
    <n v="1538.99"/>
    <n v="829.65"/>
    <n v="709.34"/>
    <d v="2016-02-04T00:00:00"/>
    <n v="285"/>
  </r>
  <r>
    <s v="34"/>
    <s v="99"/>
    <x v="33"/>
    <d v="2017-02-28T00:00:00"/>
    <b v="1"/>
    <s v="Approved"/>
    <s v="Trek Bicycles"/>
    <s v="Road"/>
    <s v="low"/>
    <s v="small"/>
    <n v="1720.7"/>
    <n v="1531.42"/>
    <n v="189.28"/>
    <d v="2006-10-01T00:00:00"/>
    <n v="305"/>
  </r>
  <r>
    <s v="35"/>
    <s v="0"/>
    <x v="34"/>
    <d v="2017-08-20T00:00:00"/>
    <b v="0"/>
    <s v="Approved"/>
    <s v="Norco Bicycles"/>
    <s v="Road"/>
    <s v="medium"/>
    <s v="medium"/>
    <n v="544.04999999999995"/>
    <n v="376.84"/>
    <n v="167.21"/>
    <d v="2005-10-22T00:00:00"/>
    <n v="132"/>
  </r>
  <r>
    <s v="36"/>
    <s v="92"/>
    <x v="35"/>
    <d v="2017-07-07T00:00:00"/>
    <b v="0"/>
    <s v="Approved"/>
    <s v="WeareA2B"/>
    <s v="Standard"/>
    <s v="medium"/>
    <s v="small"/>
    <n v="1415.01"/>
    <n v="1259.3599999999999"/>
    <n v="155.65"/>
    <d v="2003-09-10T00:00:00"/>
    <n v="176"/>
  </r>
  <r>
    <s v="37"/>
    <s v="14"/>
    <x v="36"/>
    <d v="2017-01-09T00:00:00"/>
    <b v="0"/>
    <s v="Approved"/>
    <s v="Solex"/>
    <s v="Standard"/>
    <s v="high"/>
    <s v="large"/>
    <n v="1842.92"/>
    <n v="1105.75"/>
    <n v="737.17"/>
    <d v="1995-10-24T00:00:00"/>
    <n v="355"/>
  </r>
  <r>
    <s v="38"/>
    <s v="2"/>
    <x v="37"/>
    <d v="2017-12-06T00:00:00"/>
    <b v="0"/>
    <s v="Approved"/>
    <s v="Solex"/>
    <s v="Standard"/>
    <s v="medium"/>
    <s v="medium"/>
    <n v="71.489999999999995"/>
    <n v="53.62"/>
    <n v="17.87"/>
    <d v="1991-11-07T00:00:00"/>
    <n v="24"/>
  </r>
  <r>
    <s v="39"/>
    <s v="12"/>
    <x v="38"/>
    <d v="2017-09-12T00:00:00"/>
    <b v="0"/>
    <s v="Approved"/>
    <s v="WeareA2B"/>
    <s v="Standard"/>
    <s v="medium"/>
    <s v="medium"/>
    <n v="1231.1500000000001"/>
    <n v="161.6"/>
    <n v="1069.55"/>
    <d v="2005-12-07T00:00:00"/>
    <n v="109"/>
  </r>
  <r>
    <s v="40"/>
    <s v="0"/>
    <x v="39"/>
    <d v="2017-11-28T00:00:00"/>
    <b v="1"/>
    <s v="Approved"/>
    <s v="Norco Bicycles"/>
    <s v="Road"/>
    <s v="medium"/>
    <s v="medium"/>
    <n v="544.04999999999995"/>
    <n v="376.84"/>
    <n v="167.21"/>
    <d v="2005-10-22T00:00:00"/>
    <n v="32"/>
  </r>
  <r>
    <s v="41"/>
    <s v="44"/>
    <x v="40"/>
    <d v="2017-05-08T00:00:00"/>
    <b v="1"/>
    <s v="Approved"/>
    <s v="WeareA2B"/>
    <s v="Standard"/>
    <s v="medium"/>
    <s v="medium"/>
    <n v="1769.64"/>
    <n v="108.76"/>
    <n v="1660.88"/>
    <d v="2003-02-16T00:00:00"/>
    <n v="236"/>
  </r>
  <r>
    <s v="42"/>
    <s v="79"/>
    <x v="41"/>
    <d v="2017-05-14T00:00:00"/>
    <b v="0"/>
    <s v="Approved"/>
    <s v="Solex"/>
    <s v="Touring"/>
    <s v="medium"/>
    <s v="large"/>
    <n v="2083.94"/>
    <n v="675.03"/>
    <n v="1408.91"/>
    <d v="2013-09-16T00:00:00"/>
    <n v="230"/>
  </r>
  <r>
    <s v="44"/>
    <s v="46"/>
    <x v="42"/>
    <d v="2017-12-22T00:00:00"/>
    <b v="0"/>
    <s v="Approved"/>
    <s v="Solex"/>
    <s v="Standard"/>
    <s v="low"/>
    <s v="medium"/>
    <n v="1289.8499999999999"/>
    <n v="74.510000000000005"/>
    <n v="1215.3399999999999"/>
    <d v="2003-02-16T00:00:00"/>
    <n v="8"/>
  </r>
  <r>
    <s v="45"/>
    <s v="55"/>
    <x v="43"/>
    <d v="2017-06-07T00:00:00"/>
    <b v="1"/>
    <s v="Approved"/>
    <s v="Trek Bicycles"/>
    <s v="Road"/>
    <s v="medium"/>
    <s v="large"/>
    <n v="1894.19"/>
    <n v="598.76"/>
    <n v="1295.43"/>
    <d v="2015-06-17T00:00:00"/>
    <n v="206"/>
  </r>
  <r>
    <s v="46"/>
    <s v="66"/>
    <x v="44"/>
    <d v="2017-06-20T00:00:00"/>
    <b v="0"/>
    <s v="Approved"/>
    <s v="Solex"/>
    <s v="Standard"/>
    <s v="medium"/>
    <s v="medium"/>
    <n v="1163.8900000000001"/>
    <n v="589.27"/>
    <n v="574.62"/>
    <d v="2016-07-09T00:00:00"/>
    <n v="193"/>
  </r>
  <r>
    <s v="47"/>
    <s v="35"/>
    <x v="45"/>
    <d v="2017-05-07T00:00:00"/>
    <b v="1"/>
    <s v="Approved"/>
    <s v="Trek Bicycles"/>
    <s v="Standard"/>
    <s v="low"/>
    <s v="medium"/>
    <n v="1057.51"/>
    <n v="154.4"/>
    <n v="903.11"/>
    <d v="1994-07-12T00:00:00"/>
    <n v="237"/>
  </r>
  <r>
    <s v="48"/>
    <s v="81"/>
    <x v="8"/>
    <d v="2017-06-10T00:00:00"/>
    <b v="1"/>
    <s v="Approved"/>
    <s v="Solex"/>
    <s v="Standard"/>
    <s v="medium"/>
    <s v="medium"/>
    <n v="1151.96"/>
    <n v="649.49"/>
    <n v="502.47"/>
    <d v="2012-04-10T00:00:00"/>
    <n v="203"/>
  </r>
  <r>
    <s v="49"/>
    <s v="86"/>
    <x v="46"/>
    <d v="2017-06-17T00:00:00"/>
    <b v="0"/>
    <s v="Approved"/>
    <s v="OHM Cycles"/>
    <s v="Standard"/>
    <s v="medium"/>
    <s v="medium"/>
    <n v="235.63"/>
    <n v="125.07"/>
    <n v="110.56"/>
    <d v="2004-08-07T00:00:00"/>
    <n v="196"/>
  </r>
  <r>
    <s v="50"/>
    <s v="32"/>
    <x v="47"/>
    <d v="2017-05-10T00:00:00"/>
    <b v="0"/>
    <s v="Approved"/>
    <s v="Giant Bicycles"/>
    <s v="Standard"/>
    <s v="medium"/>
    <s v="medium"/>
    <n v="642.70000000000005"/>
    <n v="211.37"/>
    <n v="431.33"/>
    <d v="2002-03-22T00:00:00"/>
    <n v="234"/>
  </r>
  <r>
    <s v="51"/>
    <s v="77"/>
    <x v="48"/>
    <d v="2017-03-24T00:00:00"/>
    <b v="0"/>
    <s v="Approved"/>
    <s v="Norco Bicycles"/>
    <s v="Road"/>
    <s v="medium"/>
    <s v="large"/>
    <n v="1240.31"/>
    <n v="795.1"/>
    <n v="445.21"/>
    <d v="2011-01-10T00:00:00"/>
    <n v="281"/>
  </r>
  <r>
    <s v="52"/>
    <s v="96"/>
    <x v="49"/>
    <d v="2017-11-27T00:00:00"/>
    <b v="0"/>
    <s v="Approved"/>
    <s v="Giant Bicycles"/>
    <s v="Standard"/>
    <s v="medium"/>
    <s v="large"/>
    <n v="1635.3"/>
    <n v="993.66"/>
    <n v="641.64"/>
    <d v="2007-12-11T00:00:00"/>
    <n v="33"/>
  </r>
  <r>
    <s v="53"/>
    <s v="6"/>
    <x v="50"/>
    <d v="2017-12-21T00:00:00"/>
    <b v="1"/>
    <s v="Approved"/>
    <s v="OHM Cycles"/>
    <s v="Standard"/>
    <s v="high"/>
    <s v="medium"/>
    <n v="227.88"/>
    <n v="136.72999999999999"/>
    <n v="91.15"/>
    <d v="1991-11-07T00:00:00"/>
    <n v="9"/>
  </r>
  <r>
    <s v="54"/>
    <s v="27"/>
    <x v="51"/>
    <d v="2017-02-09T00:00:00"/>
    <b v="1"/>
    <s v="Approved"/>
    <s v="Trek Bicycles"/>
    <s v="Standard"/>
    <s v="medium"/>
    <s v="medium"/>
    <n v="499.53"/>
    <n v="388.72"/>
    <n v="110.81"/>
    <d v="1994-07-12T00:00:00"/>
    <n v="324"/>
  </r>
  <r>
    <s v="55"/>
    <s v="0"/>
    <x v="52"/>
    <d v="2017-09-18T00:00:00"/>
    <b v="0"/>
    <s v="Approved"/>
    <s v="Norco Bicycles"/>
    <s v="Standard"/>
    <s v="low"/>
    <s v="medium"/>
    <n v="363.01"/>
    <n v="290.41000000000003"/>
    <n v="72.599999999999994"/>
    <d v="2005-05-10T00:00:00"/>
    <n v="103"/>
  </r>
  <r>
    <s v="56"/>
    <s v="47"/>
    <x v="53"/>
    <d v="2017-11-14T00:00:00"/>
    <b v="0"/>
    <s v="Approved"/>
    <s v="Trek Bicycles"/>
    <s v="Road"/>
    <s v="low"/>
    <s v="small"/>
    <n v="1720.7"/>
    <n v="1531.42"/>
    <n v="189.28"/>
    <d v="1997-02-09T00:00:00"/>
    <n v="46"/>
  </r>
  <r>
    <s v="57"/>
    <s v="94"/>
    <x v="54"/>
    <d v="2017-08-30T00:00:00"/>
    <b v="1"/>
    <s v="Approved"/>
    <s v="Giant Bicycles"/>
    <s v="Standard"/>
    <s v="medium"/>
    <s v="large"/>
    <n v="1635.3"/>
    <n v="993.66"/>
    <n v="641.64"/>
    <d v="2013-06-09T00:00:00"/>
    <n v="122"/>
  </r>
  <r>
    <s v="58"/>
    <s v="91"/>
    <x v="55"/>
    <d v="2017-11-14T00:00:00"/>
    <b v="0"/>
    <s v="Approved"/>
    <s v="Solex"/>
    <s v="Standard"/>
    <s v="medium"/>
    <s v="medium"/>
    <n v="100.35"/>
    <n v="75.260000000000005"/>
    <n v="25.09"/>
    <d v="1999-07-26T00:00:00"/>
    <n v="46"/>
  </r>
  <r>
    <s v="59"/>
    <s v="93"/>
    <x v="56"/>
    <d v="2017-02-15T00:00:00"/>
    <b v="1"/>
    <s v="Approved"/>
    <s v="OHM Cycles"/>
    <s v="Standard"/>
    <s v="high"/>
    <s v="medium"/>
    <n v="1458.17"/>
    <n v="874.9"/>
    <n v="583.27"/>
    <d v="2006-02-02T00:00:00"/>
    <n v="318"/>
  </r>
  <r>
    <s v="60"/>
    <s v="60"/>
    <x v="57"/>
    <d v="2017-12-18T00:00:00"/>
    <b v="0"/>
    <s v="Approved"/>
    <s v="Giant Bicycles"/>
    <s v="Standard"/>
    <s v="high"/>
    <s v="small"/>
    <n v="1977.36"/>
    <n v="1759.85"/>
    <n v="217.51"/>
    <d v="2014-07-28T00:00:00"/>
    <n v="12"/>
  </r>
  <r>
    <s v="61"/>
    <s v="0"/>
    <x v="58"/>
    <d v="2017-02-24T00:00:00"/>
    <b v="0"/>
    <s v="Approved"/>
    <s v="OHM Cycles"/>
    <s v="Road"/>
    <s v="high"/>
    <s v="large"/>
    <n v="12.01"/>
    <n v="7.21"/>
    <n v="4.8"/>
    <d v="1993-10-02T00:00:00"/>
    <n v="309"/>
  </r>
  <r>
    <s v="62"/>
    <s v="33"/>
    <x v="59"/>
    <d v="2017-12-18T00:00:00"/>
    <b v="1"/>
    <s v="Approved"/>
    <s v="Giant Bicycles"/>
    <s v="Standard"/>
    <s v="medium"/>
    <s v="small"/>
    <n v="1311.44"/>
    <n v="1167.18"/>
    <n v="144.26"/>
    <d v="1992-10-11T00:00:00"/>
    <n v="12"/>
  </r>
  <r>
    <s v="63"/>
    <s v="35"/>
    <x v="60"/>
    <d v="2017-12-17T00:00:00"/>
    <b v="0"/>
    <s v="Approved"/>
    <s v="Giant Bicycles"/>
    <s v="Standard"/>
    <s v="medium"/>
    <s v="medium"/>
    <n v="1403.5"/>
    <n v="954.82"/>
    <n v="448.68"/>
    <d v="2016-11-14T00:00:00"/>
    <n v="13"/>
  </r>
  <r>
    <s v="64"/>
    <s v="0"/>
    <x v="61"/>
    <d v="2017-07-08T00:00:00"/>
    <b v="0"/>
    <s v="Approved"/>
    <s v="Trek Bicycles"/>
    <s v="Standard"/>
    <s v="medium"/>
    <s v="medium"/>
    <n v="499.53"/>
    <n v="388.72"/>
    <n v="110.81"/>
    <d v="2006-11-10T00:00:00"/>
    <n v="175"/>
  </r>
  <r>
    <s v="65"/>
    <s v="28"/>
    <x v="62"/>
    <d v="2017-05-16T00:00:00"/>
    <b v="1"/>
    <s v="Approved"/>
    <s v="Norco Bicycles"/>
    <s v="Standard"/>
    <s v="medium"/>
    <s v="small"/>
    <n v="1216.1400000000001"/>
    <n v="1082.3599999999999"/>
    <n v="133.78"/>
    <d v="2016-11-22T00:00:00"/>
    <n v="228"/>
  </r>
  <r>
    <s v="66"/>
    <s v="86"/>
    <x v="63"/>
    <d v="2017-02-23T00:00:00"/>
    <b v="1"/>
    <s v="Approved"/>
    <s v="OHM Cycles"/>
    <s v="Standard"/>
    <s v="medium"/>
    <s v="medium"/>
    <n v="235.63"/>
    <n v="125.07"/>
    <n v="110.56"/>
    <d v="1999-07-26T00:00:00"/>
    <n v="310"/>
  </r>
  <r>
    <s v="67"/>
    <s v="2"/>
    <x v="64"/>
    <d v="2017-07-03T00:00:00"/>
    <b v="1"/>
    <s v="Approved"/>
    <s v="Solex"/>
    <s v="Standard"/>
    <s v="medium"/>
    <s v="medium"/>
    <n v="71.489999999999995"/>
    <n v="53.62"/>
    <n v="17.87"/>
    <d v="2012-12-02T00:00:00"/>
    <n v="180"/>
  </r>
  <r>
    <s v="68"/>
    <s v="4"/>
    <x v="65"/>
    <d v="2017-09-30T00:00:00"/>
    <b v="1"/>
    <s v="Approved"/>
    <s v="Giant Bicycles"/>
    <s v="Standard"/>
    <s v="high"/>
    <s v="medium"/>
    <n v="1129.1300000000001"/>
    <n v="677.48"/>
    <n v="451.65"/>
    <d v="2004-09-28T00:00:00"/>
    <n v="91"/>
  </r>
  <r>
    <s v="69"/>
    <s v="38"/>
    <x v="66"/>
    <d v="2017-10-21T00:00:00"/>
    <b v="1"/>
    <s v="Approved"/>
    <s v="Trek Bicycles"/>
    <s v="Standard"/>
    <s v="medium"/>
    <s v="large"/>
    <n v="2091.4699999999998"/>
    <n v="388.92"/>
    <n v="1702.55"/>
    <d v="2012-09-15T00:00:00"/>
    <n v="70"/>
  </r>
  <r>
    <s v="70"/>
    <s v="27"/>
    <x v="67"/>
    <d v="2017-05-06T00:00:00"/>
    <b v="1"/>
    <s v="Approved"/>
    <s v="Trek Bicycles"/>
    <s v="Standard"/>
    <s v="medium"/>
    <s v="medium"/>
    <n v="499.53"/>
    <n v="388.72"/>
    <n v="110.81"/>
    <d v="1999-06-23T00:00:00"/>
    <n v="238"/>
  </r>
  <r>
    <s v="71"/>
    <s v="54"/>
    <x v="68"/>
    <d v="2017-01-03T00:00:00"/>
    <b v="0"/>
    <s v="Approved"/>
    <s v="WeareA2B"/>
    <s v="Standard"/>
    <s v="medium"/>
    <s v="medium"/>
    <n v="1292.8399999999999"/>
    <n v="13.44"/>
    <n v="1279.4000000000001"/>
    <d v="2009-04-12T00:00:00"/>
    <n v="361"/>
  </r>
  <r>
    <s v="72"/>
    <s v="77"/>
    <x v="69"/>
    <d v="2017-05-09T00:00:00"/>
    <b v="1"/>
    <s v="Approved"/>
    <s v="WeareA2B"/>
    <s v="Standard"/>
    <s v="medium"/>
    <s v="medium"/>
    <n v="1769.64"/>
    <n v="108.76"/>
    <n v="1660.88"/>
    <d v="2011-05-09T00:00:00"/>
    <n v="235"/>
  </r>
  <r>
    <s v="73"/>
    <s v="22"/>
    <x v="70"/>
    <d v="2017-07-23T00:00:00"/>
    <b v="0"/>
    <s v="Approved"/>
    <s v="WeareA2B"/>
    <s v="Standard"/>
    <s v="medium"/>
    <s v="medium"/>
    <n v="60.34"/>
    <n v="45.26"/>
    <n v="15.08"/>
    <d v="1993-07-15T00:00:00"/>
    <n v="160"/>
  </r>
  <r>
    <s v="74"/>
    <s v="56"/>
    <x v="71"/>
    <d v="2017-01-21T00:00:00"/>
    <b v="1"/>
    <s v="Approved"/>
    <s v="OHM Cycles"/>
    <s v="Standard"/>
    <s v="medium"/>
    <s v="medium"/>
    <n v="183.86"/>
    <n v="137.9"/>
    <n v="45.96"/>
    <d v="1997-10-04T00:00:00"/>
    <n v="343"/>
  </r>
  <r>
    <s v="75"/>
    <s v="58"/>
    <x v="72"/>
    <d v="2017-06-20T00:00:00"/>
    <b v="0"/>
    <s v="Approved"/>
    <s v="OHM Cycles"/>
    <s v="Standard"/>
    <s v="medium"/>
    <s v="medium"/>
    <n v="912.52"/>
    <n v="141.4"/>
    <n v="771.12"/>
    <d v="2015-10-18T00:00:00"/>
    <n v="193"/>
  </r>
  <r>
    <s v="76"/>
    <s v="22"/>
    <x v="73"/>
    <d v="2017-03-10T00:00:00"/>
    <b v="0"/>
    <s v="Approved"/>
    <s v="WeareA2B"/>
    <s v="Standard"/>
    <s v="medium"/>
    <s v="medium"/>
    <n v="60.34"/>
    <n v="45.26"/>
    <n v="15.08"/>
    <d v="1991-11-10T00:00:00"/>
    <n v="295"/>
  </r>
  <r>
    <s v="77"/>
    <s v="50"/>
    <x v="74"/>
    <d v="2017-06-02T00:00:00"/>
    <b v="0"/>
    <s v="Approved"/>
    <s v="WeareA2B"/>
    <s v="Standard"/>
    <s v="medium"/>
    <s v="small"/>
    <n v="175.89"/>
    <n v="131.91999999999999"/>
    <n v="43.97"/>
    <d v="2003-02-16T00:00:00"/>
    <n v="211"/>
  </r>
  <r>
    <s v="78"/>
    <s v="80"/>
    <x v="75"/>
    <d v="2017-11-07T00:00:00"/>
    <b v="0"/>
    <s v="Approved"/>
    <s v="OHM Cycles"/>
    <s v="Touring"/>
    <s v="low"/>
    <s v="medium"/>
    <n v="1073.07"/>
    <n v="933.84"/>
    <n v="139.22999999999999"/>
    <d v="1998-12-16T00:00:00"/>
    <n v="53"/>
  </r>
  <r>
    <s v="79"/>
    <s v="87"/>
    <x v="76"/>
    <d v="2017-09-12T00:00:00"/>
    <b v="1"/>
    <s v="Approved"/>
    <s v="Giant Bicycles"/>
    <s v="Standard"/>
    <s v="high"/>
    <s v="medium"/>
    <n v="1179"/>
    <n v="707.4"/>
    <n v="471.6"/>
    <d v="1997-08-25T00:00:00"/>
    <n v="109"/>
  </r>
  <r>
    <s v="80"/>
    <s v="15"/>
    <x v="77"/>
    <d v="2017-12-16T00:00:00"/>
    <b v="0"/>
    <s v="Approved"/>
    <s v="Norco Bicycles"/>
    <s v="Standard"/>
    <s v="low"/>
    <s v="medium"/>
    <n v="958.74"/>
    <n v="748.9"/>
    <n v="209.84"/>
    <d v="2005-12-07T00:00:00"/>
    <n v="14"/>
  </r>
  <r>
    <s v="81"/>
    <s v="84"/>
    <x v="78"/>
    <d v="2017-10-07T00:00:00"/>
    <b v="1"/>
    <s v="Approved"/>
    <s v="Giant Bicycles"/>
    <s v="Road"/>
    <s v="medium"/>
    <s v="medium"/>
    <n v="792.9"/>
    <n v="594.67999999999995"/>
    <n v="198.22"/>
    <d v="1992-10-02T00:00:00"/>
    <n v="84"/>
  </r>
  <r>
    <s v="82"/>
    <s v="21"/>
    <x v="79"/>
    <d v="2017-04-27T00:00:00"/>
    <b v="1"/>
    <s v="Approved"/>
    <s v="Solex"/>
    <s v="Standard"/>
    <s v="medium"/>
    <s v="large"/>
    <n v="1071.23"/>
    <n v="380.74"/>
    <n v="690.49"/>
    <d v="2011-05-07T00:00:00"/>
    <n v="247"/>
  </r>
  <r>
    <s v="83"/>
    <s v="0"/>
    <x v="41"/>
    <d v="2017-04-01T00:00:00"/>
    <b v="1"/>
    <s v="Approved"/>
    <s v="OHM Cycles"/>
    <s v="Standard"/>
    <s v="medium"/>
    <s v="medium"/>
    <n v="235.63"/>
    <n v="125.07"/>
    <n v="110.56"/>
    <d v="2003-01-05T00:00:00"/>
    <n v="273"/>
  </r>
  <r>
    <s v="84"/>
    <s v="33"/>
    <x v="80"/>
    <d v="2017-11-02T00:00:00"/>
    <b v="1"/>
    <s v="Approved"/>
    <s v="Giant Bicycles"/>
    <s v="Standard"/>
    <s v="medium"/>
    <s v="small"/>
    <n v="1311.44"/>
    <n v="1167.18"/>
    <n v="144.26"/>
    <d v="1992-10-11T00:00:00"/>
    <n v="58"/>
  </r>
  <r>
    <s v="85"/>
    <s v="84"/>
    <x v="81"/>
    <d v="2017-02-13T00:00:00"/>
    <b v="1"/>
    <s v="Approved"/>
    <s v="Trek Bicycles"/>
    <s v="Road"/>
    <s v="medium"/>
    <s v="medium"/>
    <n v="290.62"/>
    <n v="215.14"/>
    <n v="75.48"/>
    <d v="2004-12-18T00:00:00"/>
    <n v="320"/>
  </r>
  <r>
    <s v="86"/>
    <s v="1"/>
    <x v="82"/>
    <d v="2017-07-19T00:00:00"/>
    <b v="0"/>
    <s v="Approved"/>
    <s v="Giant Bicycles"/>
    <s v="Standard"/>
    <s v="medium"/>
    <s v="medium"/>
    <n v="1403.5"/>
    <n v="954.82"/>
    <n v="448.68"/>
    <d v="2004-09-28T00:00:00"/>
    <n v="164"/>
  </r>
  <r>
    <s v="87"/>
    <s v="27"/>
    <x v="83"/>
    <d v="2017-05-23T00:00:00"/>
    <b v="0"/>
    <s v="Approved"/>
    <s v="Trek Bicycles"/>
    <s v="Standard"/>
    <s v="medium"/>
    <s v="medium"/>
    <n v="499.53"/>
    <n v="388.72"/>
    <n v="110.81"/>
    <d v="1991-08-05T00:00:00"/>
    <n v="221"/>
  </r>
  <r>
    <s v="88"/>
    <s v="31"/>
    <x v="84"/>
    <d v="2017-08-06T00:00:00"/>
    <b v="0"/>
    <s v="Approved"/>
    <s v="WeareA2B"/>
    <s v="Standard"/>
    <s v="medium"/>
    <s v="medium"/>
    <n v="752.64"/>
    <n v="205.36"/>
    <n v="547.28"/>
    <d v="1993-04-20T00:00:00"/>
    <n v="146"/>
  </r>
  <r>
    <s v="89"/>
    <s v="0"/>
    <x v="85"/>
    <d v="2017-04-04T00:00:00"/>
    <b v="1"/>
    <s v="Approved"/>
    <s v="OHM Cycles"/>
    <s v="Road"/>
    <s v="high"/>
    <s v="large"/>
    <n v="12.01"/>
    <n v="7.21"/>
    <n v="4.8"/>
    <d v="2010-05-05T00:00:00"/>
    <n v="270"/>
  </r>
  <r>
    <s v="90"/>
    <s v="62"/>
    <x v="86"/>
    <d v="2017-08-15T00:00:00"/>
    <b v="1"/>
    <s v="Approved"/>
    <s v="Solex"/>
    <s v="Standard"/>
    <s v="medium"/>
    <s v="medium"/>
    <n v="478.16"/>
    <n v="298.72000000000003"/>
    <n v="179.44"/>
    <d v="1993-06-23T00:00:00"/>
    <n v="137"/>
  </r>
  <r>
    <s v="91"/>
    <s v="17"/>
    <x v="87"/>
    <d v="2017-04-15T00:00:00"/>
    <b v="1"/>
    <s v="Approved"/>
    <s v="Solex"/>
    <s v="Standard"/>
    <s v="high"/>
    <s v="medium"/>
    <n v="1024.6600000000001"/>
    <n v="614.79999999999995"/>
    <n v="409.86"/>
    <d v="1996-04-05T00:00:00"/>
    <n v="259"/>
  </r>
  <r>
    <s v="92"/>
    <s v="73"/>
    <x v="88"/>
    <d v="2017-07-25T00:00:00"/>
    <b v="1"/>
    <s v="Approved"/>
    <s v="Solex"/>
    <s v="Standard"/>
    <s v="medium"/>
    <s v="medium"/>
    <n v="1945.43"/>
    <n v="333.18"/>
    <n v="1612.25"/>
    <d v="2000-05-22T00:00:00"/>
    <n v="158"/>
  </r>
  <r>
    <s v="93"/>
    <s v="33"/>
    <x v="89"/>
    <d v="2017-11-28T00:00:00"/>
    <b v="1"/>
    <s v="Approved"/>
    <s v="Giant Bicycles"/>
    <s v="Standard"/>
    <s v="medium"/>
    <s v="small"/>
    <n v="1311.44"/>
    <n v="1167.18"/>
    <n v="144.26"/>
    <d v="1999-12-04T00:00:00"/>
    <n v="32"/>
  </r>
  <r>
    <s v="94"/>
    <s v="86"/>
    <x v="90"/>
    <d v="2017-12-23T00:00:00"/>
    <b v="0"/>
    <s v="Approved"/>
    <s v="OHM Cycles"/>
    <s v="Standard"/>
    <s v="medium"/>
    <s v="medium"/>
    <n v="235.63"/>
    <n v="125.07"/>
    <n v="110.56"/>
    <d v="2005-05-10T00:00:00"/>
    <n v="7"/>
  </r>
  <r>
    <s v="95"/>
    <s v="45"/>
    <x v="91"/>
    <d v="2017-02-26T00:00:00"/>
    <b v="0"/>
    <s v="Approved"/>
    <s v="Solex"/>
    <s v="Standard"/>
    <s v="medium"/>
    <s v="medium"/>
    <n v="441.49"/>
    <n v="84.99"/>
    <n v="356.5"/>
    <d v="1993-04-12T00:00:00"/>
    <n v="307"/>
  </r>
  <r>
    <s v="96"/>
    <s v="1"/>
    <x v="92"/>
    <d v="2017-02-21T00:00:00"/>
    <b v="0"/>
    <s v="Approved"/>
    <s v="Giant Bicycles"/>
    <s v="Standard"/>
    <s v="medium"/>
    <s v="medium"/>
    <n v="1403.5"/>
    <n v="954.82"/>
    <n v="448.68"/>
    <d v="2011-04-16T00:00:00"/>
    <n v="312"/>
  </r>
  <r>
    <s v="97"/>
    <s v="80"/>
    <x v="93"/>
    <d v="2017-05-31T00:00:00"/>
    <b v="1"/>
    <s v="Approved"/>
    <s v="OHM Cycles"/>
    <s v="Touring"/>
    <s v="low"/>
    <s v="medium"/>
    <n v="1073.07"/>
    <n v="933.84"/>
    <n v="139.22999999999999"/>
    <d v="2004-12-18T00:00:00"/>
    <n v="213"/>
  </r>
  <r>
    <s v="99"/>
    <s v="95"/>
    <x v="94"/>
    <d v="2017-03-26T00:00:00"/>
    <b v="0"/>
    <s v="Approved"/>
    <s v="Giant Bicycles"/>
    <s v="Standard"/>
    <s v="medium"/>
    <s v="large"/>
    <n v="569.55999999999995"/>
    <n v="528.42999999999995"/>
    <n v="41.13"/>
    <d v="2003-09-10T00:00:00"/>
    <n v="279"/>
  </r>
  <r>
    <s v="100"/>
    <s v="0"/>
    <x v="95"/>
    <d v="2017-07-31T00:00:00"/>
    <b v="0"/>
    <s v="Approved"/>
    <s v="Solex"/>
    <s v="Standard"/>
    <s v="medium"/>
    <s v="medium"/>
    <n v="478.16"/>
    <n v="298.72000000000003"/>
    <n v="179.44"/>
    <d v="1998-12-17T00:00:00"/>
    <n v="152"/>
  </r>
  <r>
    <s v="101"/>
    <s v="18"/>
    <x v="96"/>
    <d v="2017-07-27T00:00:00"/>
    <b v="0"/>
    <s v="Approved"/>
    <s v="Norco Bicycles"/>
    <s v="Standard"/>
    <s v="high"/>
    <s v="medium"/>
    <n v="1148.6400000000001"/>
    <n v="689.18"/>
    <n v="459.46"/>
    <d v="2015-08-10T00:00:00"/>
    <n v="156"/>
  </r>
  <r>
    <s v="102"/>
    <s v="4"/>
    <x v="97"/>
    <d v="2017-04-14T00:00:00"/>
    <b v="0"/>
    <s v="Approved"/>
    <s v="Giant Bicycles"/>
    <s v="Standard"/>
    <s v="high"/>
    <s v="medium"/>
    <n v="1129.1300000000001"/>
    <n v="677.48"/>
    <n v="451.65"/>
    <d v="2011-04-16T00:00:00"/>
    <n v="260"/>
  </r>
  <r>
    <s v="103"/>
    <s v="33"/>
    <x v="98"/>
    <d v="2017-11-12T00:00:00"/>
    <b v="0"/>
    <s v="Approved"/>
    <s v="Giant Bicycles"/>
    <s v="Standard"/>
    <s v="medium"/>
    <s v="small"/>
    <n v="1311.44"/>
    <n v="1167.18"/>
    <n v="144.26"/>
    <d v="1992-10-11T00:00:00"/>
    <n v="48"/>
  </r>
  <r>
    <s v="104"/>
    <s v="78"/>
    <x v="99"/>
    <d v="2017-09-12T00:00:00"/>
    <b v="0"/>
    <s v="Approved"/>
    <s v="Giant Bicycles"/>
    <s v="Standard"/>
    <s v="medium"/>
    <s v="large"/>
    <n v="1765.3"/>
    <n v="709.48"/>
    <n v="1055.82"/>
    <d v="2004-07-25T00:00:00"/>
    <n v="109"/>
  </r>
  <r>
    <s v="105"/>
    <s v="89"/>
    <x v="100"/>
    <d v="2017-10-26T00:00:00"/>
    <b v="0"/>
    <s v="Approved"/>
    <s v="WeareA2B"/>
    <s v="Touring"/>
    <s v="medium"/>
    <s v="large"/>
    <n v="1362.99"/>
    <n v="57.74"/>
    <n v="1305.25"/>
    <d v="2013-06-09T00:00:00"/>
    <n v="65"/>
  </r>
  <r>
    <s v="106"/>
    <s v="70"/>
    <x v="101"/>
    <d v="2017-02-15T00:00:00"/>
    <b v="0"/>
    <s v="Approved"/>
    <s v="Trek Bicycles"/>
    <s v="Standard"/>
    <s v="high"/>
    <s v="medium"/>
    <n v="495.72"/>
    <n v="297.43"/>
    <n v="198.29"/>
    <d v="2015-04-11T00:00:00"/>
    <n v="318"/>
  </r>
  <r>
    <s v="107"/>
    <s v="79"/>
    <x v="102"/>
    <d v="2017-12-22T00:00:00"/>
    <b v="0"/>
    <s v="Approved"/>
    <s v="Norco Bicycles"/>
    <s v="Standard"/>
    <s v="medium"/>
    <s v="medium"/>
    <n v="1555.58"/>
    <n v="818.01"/>
    <n v="737.57"/>
    <d v="2003-09-09T00:00:00"/>
    <n v="8"/>
  </r>
  <r>
    <s v="108"/>
    <s v="26"/>
    <x v="103"/>
    <d v="2017-10-11T00:00:00"/>
    <b v="1"/>
    <s v="Approved"/>
    <s v="WeareA2B"/>
    <s v="Standard"/>
    <s v="medium"/>
    <s v="medium"/>
    <n v="1992.93"/>
    <n v="762.63"/>
    <n v="1230.3"/>
    <d v="1993-05-26T00:00:00"/>
    <n v="80"/>
  </r>
  <r>
    <s v="109"/>
    <s v="39"/>
    <x v="104"/>
    <d v="2017-03-27T00:00:00"/>
    <b v="1"/>
    <s v="Approved"/>
    <s v="Giant Bicycles"/>
    <s v="Standard"/>
    <s v="medium"/>
    <s v="large"/>
    <n v="1812.75"/>
    <n v="582.48"/>
    <n v="1230.27"/>
    <d v="2006-10-01T00:00:00"/>
    <n v="278"/>
  </r>
  <r>
    <s v="110"/>
    <s v="36"/>
    <x v="105"/>
    <d v="2017-11-04T00:00:00"/>
    <b v="0"/>
    <s v="Approved"/>
    <s v="Solex"/>
    <s v="Standard"/>
    <s v="low"/>
    <s v="medium"/>
    <n v="945.04"/>
    <n v="507.58"/>
    <n v="437.46"/>
    <d v="1995-12-19T00:00:00"/>
    <n v="56"/>
  </r>
  <r>
    <s v="111"/>
    <s v="0"/>
    <x v="106"/>
    <d v="2017-06-11T00:00:00"/>
    <b v="1"/>
    <s v="Approved"/>
    <s v="OHM Cycles"/>
    <s v="Standard"/>
    <s v="low"/>
    <s v="medium"/>
    <n v="71.16"/>
    <n v="56.93"/>
    <n v="14.23"/>
    <d v="2015-06-17T00:00:00"/>
    <n v="202"/>
  </r>
  <r>
    <s v="112"/>
    <s v="84"/>
    <x v="107"/>
    <d v="2017-10-09T00:00:00"/>
    <b v="0"/>
    <s v="Approved"/>
    <s v="Giant Bicycles"/>
    <s v="Road"/>
    <s v="medium"/>
    <s v="medium"/>
    <n v="792.9"/>
    <n v="594.67999999999995"/>
    <n v="198.22"/>
    <d v="1992-10-02T00:00:00"/>
    <n v="82"/>
  </r>
  <r>
    <s v="113"/>
    <s v="98"/>
    <x v="108"/>
    <d v="2017-06-07T00:00:00"/>
    <b v="1"/>
    <s v="Approved"/>
    <s v="Trek Bicycles"/>
    <s v="Standard"/>
    <s v="high"/>
    <s v="medium"/>
    <n v="358.39"/>
    <n v="215.03"/>
    <n v="143.36000000000001"/>
    <d v="1991-05-06T00:00:00"/>
    <n v="206"/>
  </r>
  <r>
    <s v="114"/>
    <s v="75"/>
    <x v="109"/>
    <d v="2017-10-24T00:00:00"/>
    <b v="1"/>
    <s v="Approved"/>
    <s v="Giant Bicycles"/>
    <s v="Touring"/>
    <s v="medium"/>
    <s v="large"/>
    <n v="1873.97"/>
    <n v="863.95"/>
    <n v="1010.02"/>
    <d v="2003-09-09T00:00:00"/>
    <n v="67"/>
  </r>
  <r>
    <s v="115"/>
    <s v="76"/>
    <x v="110"/>
    <d v="2017-05-01T00:00:00"/>
    <b v="0"/>
    <s v="Approved"/>
    <s v="WeareA2B"/>
    <s v="Standard"/>
    <s v="low"/>
    <s v="medium"/>
    <n v="642.30999999999995"/>
    <n v="513.85"/>
    <n v="128.46"/>
    <d v="2005-05-10T00:00:00"/>
    <n v="243"/>
  </r>
  <r>
    <s v="116"/>
    <s v="72"/>
    <x v="111"/>
    <d v="2017-11-21T00:00:00"/>
    <b v="1"/>
    <s v="Approved"/>
    <s v="Norco Bicycles"/>
    <s v="Standard"/>
    <s v="medium"/>
    <s v="medium"/>
    <n v="360.4"/>
    <n v="270.3"/>
    <n v="90.1"/>
    <d v="2011-01-10T00:00:00"/>
    <n v="39"/>
  </r>
  <r>
    <s v="117"/>
    <s v="42"/>
    <x v="112"/>
    <d v="2017-03-24T00:00:00"/>
    <b v="0"/>
    <s v="Approved"/>
    <s v="OHM Cycles"/>
    <s v="Road"/>
    <s v="medium"/>
    <s v="small"/>
    <n v="1810"/>
    <n v="1610.9"/>
    <n v="199.1"/>
    <d v="1993-04-12T00:00:00"/>
    <n v="281"/>
  </r>
  <r>
    <s v="118"/>
    <s v="20"/>
    <x v="113"/>
    <d v="2017-03-21T00:00:00"/>
    <b v="0"/>
    <s v="Approved"/>
    <s v="Trek Bicycles"/>
    <s v="Standard"/>
    <s v="medium"/>
    <s v="small"/>
    <n v="1775.81"/>
    <n v="1580.47"/>
    <n v="195.34"/>
    <d v="2010-05-05T00:00:00"/>
    <n v="284"/>
  </r>
  <r>
    <s v="119"/>
    <s v="64"/>
    <x v="114"/>
    <d v="2017-02-20T00:00:00"/>
    <b v="0"/>
    <s v="Approved"/>
    <s v="Trek Bicycles"/>
    <s v="Standard"/>
    <s v="medium"/>
    <s v="large"/>
    <n v="1469.44"/>
    <n v="596.54999999999995"/>
    <n v="872.89"/>
    <d v="2005-10-22T00:00:00"/>
    <n v="313"/>
  </r>
  <r>
    <s v="120"/>
    <s v="0"/>
    <x v="115"/>
    <d v="2017-06-16T00:00:00"/>
    <b v="0"/>
    <s v="Approved"/>
    <s v="Trek Bicycles"/>
    <s v="Standard"/>
    <s v="high"/>
    <s v="medium"/>
    <n v="495.72"/>
    <n v="297.43"/>
    <n v="198.29"/>
    <d v="2015-04-11T00:00:00"/>
    <n v="197"/>
  </r>
  <r>
    <s v="121"/>
    <s v="25"/>
    <x v="116"/>
    <d v="2017-12-04T00:00:00"/>
    <b v="0"/>
    <s v="Approved"/>
    <s v="Giant Bicycles"/>
    <s v="Road"/>
    <s v="medium"/>
    <s v="medium"/>
    <n v="1538.99"/>
    <n v="829.65"/>
    <n v="709.34"/>
    <d v="1992-10-11T00:00:00"/>
    <n v="26"/>
  </r>
  <r>
    <s v="122"/>
    <s v="24"/>
    <x v="117"/>
    <d v="2017-12-01T00:00:00"/>
    <b v="1"/>
    <s v="Approved"/>
    <s v="Solex"/>
    <s v="Road"/>
    <s v="medium"/>
    <s v="large"/>
    <n v="1777.8"/>
    <n v="820.78"/>
    <n v="957.02"/>
    <d v="1993-05-26T00:00:00"/>
    <n v="29"/>
  </r>
  <r>
    <s v="123"/>
    <s v="31"/>
    <x v="118"/>
    <d v="2017-03-05T00:00:00"/>
    <b v="1"/>
    <s v="Approved"/>
    <s v="WeareA2B"/>
    <s v="Standard"/>
    <s v="medium"/>
    <s v="medium"/>
    <n v="752.64"/>
    <n v="205.36"/>
    <n v="547.28"/>
    <d v="2015-08-02T00:00:00"/>
    <n v="300"/>
  </r>
  <r>
    <s v="124"/>
    <s v="98"/>
    <x v="119"/>
    <d v="2017-03-21T00:00:00"/>
    <b v="0"/>
    <s v="Approved"/>
    <s v="OHM Cycles"/>
    <s v="Standard"/>
    <s v="medium"/>
    <s v="medium"/>
    <n v="795.34"/>
    <n v="101.58"/>
    <n v="693.76"/>
    <d v="1997-02-09T00:00:00"/>
    <n v="284"/>
  </r>
  <r>
    <s v="125"/>
    <s v="22"/>
    <x v="120"/>
    <d v="2017-01-03T00:00:00"/>
    <b v="1"/>
    <s v="Approved"/>
    <s v="Solex"/>
    <s v="Standard"/>
    <s v="medium"/>
    <s v="medium"/>
    <n v="575.27"/>
    <n v="431.45"/>
    <n v="143.82"/>
    <d v="2013-03-12T00:00:00"/>
    <n v="361"/>
  </r>
  <r>
    <s v="126"/>
    <s v="53"/>
    <x v="79"/>
    <d v="2017-04-01T00:00:00"/>
    <b v="0"/>
    <s v="Approved"/>
    <s v="OHM Cycles"/>
    <s v="Standard"/>
    <s v="medium"/>
    <s v="medium"/>
    <n v="795.34"/>
    <n v="101.58"/>
    <n v="693.76"/>
    <d v="2003-07-21T00:00:00"/>
    <n v="273"/>
  </r>
  <r>
    <s v="127"/>
    <s v="84"/>
    <x v="121"/>
    <d v="2017-03-16T00:00:00"/>
    <b v="1"/>
    <s v="Approved"/>
    <s v="Trek Bicycles"/>
    <s v="Road"/>
    <s v="medium"/>
    <s v="medium"/>
    <n v="290.62"/>
    <n v="215.14"/>
    <n v="75.48"/>
    <d v="2005-05-10T00:00:00"/>
    <n v="289"/>
  </r>
  <r>
    <s v="128"/>
    <s v="25"/>
    <x v="122"/>
    <d v="2017-02-26T00:00:00"/>
    <b v="0"/>
    <s v="Approved"/>
    <s v="Giant Bicycles"/>
    <s v="Road"/>
    <s v="medium"/>
    <s v="medium"/>
    <n v="1538.99"/>
    <n v="829.65"/>
    <n v="709.34"/>
    <d v="2016-02-04T00:00:00"/>
    <n v="307"/>
  </r>
  <r>
    <s v="129"/>
    <s v="50"/>
    <x v="123"/>
    <d v="2017-06-05T00:00:00"/>
    <b v="0"/>
    <s v="Approved"/>
    <s v="WeareA2B"/>
    <s v="Standard"/>
    <s v="medium"/>
    <s v="small"/>
    <n v="175.89"/>
    <n v="131.91999999999999"/>
    <n v="43.97"/>
    <d v="2015-10-18T00:00:00"/>
    <n v="208"/>
  </r>
  <r>
    <s v="130"/>
    <s v="44"/>
    <x v="124"/>
    <d v="2017-09-04T00:00:00"/>
    <b v="0"/>
    <s v="Approved"/>
    <s v="WeareA2B"/>
    <s v="Standard"/>
    <s v="medium"/>
    <s v="medium"/>
    <n v="1769.64"/>
    <n v="108.76"/>
    <n v="1660.88"/>
    <d v="2011-05-09T00:00:00"/>
    <n v="117"/>
  </r>
  <r>
    <s v="131"/>
    <s v="96"/>
    <x v="125"/>
    <d v="2017-01-18T00:00:00"/>
    <b v="1"/>
    <s v="Approved"/>
    <s v="WeareA2B"/>
    <s v="Road"/>
    <s v="low"/>
    <s v="small"/>
    <n v="1172.78"/>
    <n v="1043.77"/>
    <n v="129.01"/>
    <d v="2002-10-10T00:00:00"/>
    <n v="346"/>
  </r>
  <r>
    <s v="132"/>
    <s v="12"/>
    <x v="126"/>
    <d v="2017-09-28T00:00:00"/>
    <b v="0"/>
    <s v="Approved"/>
    <s v="WeareA2B"/>
    <s v="Standard"/>
    <s v="medium"/>
    <s v="medium"/>
    <n v="1231.1500000000001"/>
    <n v="161.6"/>
    <n v="1069.55"/>
    <d v="2004-08-17T00:00:00"/>
    <n v="93"/>
  </r>
  <r>
    <s v="133"/>
    <s v="93"/>
    <x v="127"/>
    <d v="2017-09-02T00:00:00"/>
    <b v="1"/>
    <s v="Approved"/>
    <s v="WeareA2B"/>
    <s v="Standard"/>
    <s v="medium"/>
    <s v="medium"/>
    <n v="1065.03"/>
    <n v="230.09"/>
    <n v="834.94"/>
    <d v="2002-10-10T00:00:00"/>
    <n v="119"/>
  </r>
  <r>
    <s v="134"/>
    <s v="78"/>
    <x v="128"/>
    <d v="2017-05-09T00:00:00"/>
    <b v="0"/>
    <s v="Approved"/>
    <s v="Giant Bicycles"/>
    <s v="Standard"/>
    <s v="medium"/>
    <s v="large"/>
    <n v="1765.3"/>
    <n v="709.48"/>
    <n v="1055.82"/>
    <d v="1991-07-10T00:00:00"/>
    <n v="235"/>
  </r>
  <r>
    <s v="135"/>
    <s v="84"/>
    <x v="129"/>
    <d v="2017-10-17T00:00:00"/>
    <b v="0"/>
    <s v="Approved"/>
    <s v="Giant Bicycles"/>
    <s v="Road"/>
    <s v="medium"/>
    <s v="medium"/>
    <n v="792.9"/>
    <n v="594.67999999999995"/>
    <n v="198.22"/>
    <d v="2006-05-22T00:00:00"/>
    <n v="74"/>
  </r>
  <r>
    <s v="136"/>
    <s v="65"/>
    <x v="130"/>
    <d v="2017-04-25T00:00:00"/>
    <b v="1"/>
    <s v="Approved"/>
    <s v="WeareA2B"/>
    <s v="Standard"/>
    <s v="medium"/>
    <s v="medium"/>
    <n v="1807.45"/>
    <n v="778.69"/>
    <n v="1028.76"/>
    <d v="2015-04-11T00:00:00"/>
    <n v="249"/>
  </r>
  <r>
    <s v="137"/>
    <s v="0"/>
    <x v="131"/>
    <d v="2017-09-23T00:00:00"/>
    <b v="0"/>
    <s v="Approved"/>
    <m/>
    <m/>
    <m/>
    <m/>
    <n v="1942.61"/>
    <m/>
    <m/>
    <m/>
    <n v="98"/>
  </r>
  <r>
    <s v="138"/>
    <s v="29"/>
    <x v="132"/>
    <d v="2017-08-02T00:00:00"/>
    <b v="0"/>
    <s v="Approved"/>
    <s v="WeareA2B"/>
    <s v="Standard"/>
    <s v="medium"/>
    <s v="medium"/>
    <n v="1065.03"/>
    <n v="230.09"/>
    <n v="834.94"/>
    <d v="2000-11-03T00:00:00"/>
    <n v="150"/>
  </r>
  <r>
    <s v="140"/>
    <s v="11"/>
    <x v="133"/>
    <d v="2017-01-01T00:00:00"/>
    <b v="0"/>
    <s v="Approved"/>
    <s v="Giant Bicycles"/>
    <s v="Standard"/>
    <s v="high"/>
    <s v="medium"/>
    <n v="1274.93"/>
    <n v="764.96"/>
    <n v="509.97"/>
    <d v="2016-07-09T00:00:00"/>
    <n v="363"/>
  </r>
  <r>
    <s v="141"/>
    <s v="10"/>
    <x v="134"/>
    <d v="2017-12-22T00:00:00"/>
    <b v="0"/>
    <s v="Approved"/>
    <s v="Solex"/>
    <s v="Standard"/>
    <s v="medium"/>
    <s v="medium"/>
    <n v="1945.43"/>
    <n v="333.18"/>
    <n v="1612.25"/>
    <d v="2002-08-31T00:00:00"/>
    <n v="8"/>
  </r>
  <r>
    <s v="142"/>
    <s v="46"/>
    <x v="135"/>
    <d v="2017-12-25T00:00:00"/>
    <b v="0"/>
    <s v="Approved"/>
    <s v="Solex"/>
    <s v="Standard"/>
    <s v="low"/>
    <s v="medium"/>
    <n v="1289.8499999999999"/>
    <n v="74.510000000000005"/>
    <n v="1215.3399999999999"/>
    <d v="2012-06-04T00:00:00"/>
    <n v="5"/>
  </r>
  <r>
    <s v="143"/>
    <s v="60"/>
    <x v="136"/>
    <d v="2017-01-26T00:00:00"/>
    <b v="1"/>
    <s v="Approved"/>
    <s v="Giant Bicycles"/>
    <s v="Standard"/>
    <s v="high"/>
    <s v="small"/>
    <n v="1977.36"/>
    <n v="1759.85"/>
    <n v="217.51"/>
    <d v="2012-05-18T00:00:00"/>
    <n v="338"/>
  </r>
  <r>
    <s v="144"/>
    <s v="92"/>
    <x v="137"/>
    <d v="2017-12-20T00:00:00"/>
    <b v="0"/>
    <s v="Approved"/>
    <s v="WeareA2B"/>
    <s v="Touring"/>
    <s v="medium"/>
    <s v="large"/>
    <n v="1890.39"/>
    <n v="260.14"/>
    <n v="1630.25"/>
    <d v="1991-01-21T00:00:00"/>
    <n v="10"/>
  </r>
  <r>
    <s v="145"/>
    <s v="7"/>
    <x v="138"/>
    <d v="2017-06-07T00:00:00"/>
    <b v="1"/>
    <s v="Approved"/>
    <s v="Trek Bicycles"/>
    <s v="Road"/>
    <s v="low"/>
    <s v="medium"/>
    <n v="980.37"/>
    <n v="234.43"/>
    <n v="745.94"/>
    <d v="2005-12-07T00:00:00"/>
    <n v="206"/>
  </r>
  <r>
    <s v="146"/>
    <s v="41"/>
    <x v="139"/>
    <d v="2017-04-06T00:00:00"/>
    <b v="1"/>
    <s v="Approved"/>
    <s v="Solex"/>
    <s v="Road"/>
    <s v="medium"/>
    <s v="medium"/>
    <n v="416.98"/>
    <n v="312.74"/>
    <n v="104.24"/>
    <d v="1997-05-10T00:00:00"/>
    <n v="268"/>
  </r>
  <r>
    <s v="147"/>
    <s v="67"/>
    <x v="140"/>
    <d v="2017-04-25T00:00:00"/>
    <b v="1"/>
    <s v="Approved"/>
    <s v="Norco Bicycles"/>
    <s v="Road"/>
    <s v="medium"/>
    <s v="medium"/>
    <n v="544.04999999999995"/>
    <n v="376.84"/>
    <n v="167.21"/>
    <d v="2005-10-22T00:00:00"/>
    <n v="249"/>
  </r>
  <r>
    <s v="148"/>
    <s v="14"/>
    <x v="9"/>
    <d v="2017-01-13T00:00:00"/>
    <b v="0"/>
    <s v="Approved"/>
    <s v="Trek Bicycles"/>
    <s v="Standard"/>
    <s v="medium"/>
    <s v="small"/>
    <n v="1386.84"/>
    <n v="1234.29"/>
    <n v="152.55000000000001"/>
    <d v="2003-08-05T00:00:00"/>
    <n v="351"/>
  </r>
  <r>
    <s v="149"/>
    <s v="89"/>
    <x v="98"/>
    <d v="2017-03-21T00:00:00"/>
    <b v="0"/>
    <s v="Approved"/>
    <s v="WeareA2B"/>
    <s v="Touring"/>
    <s v="medium"/>
    <s v="large"/>
    <n v="1362.99"/>
    <n v="57.74"/>
    <n v="1305.25"/>
    <d v="1993-04-20T00:00:00"/>
    <n v="284"/>
  </r>
  <r>
    <s v="150"/>
    <s v="9"/>
    <x v="141"/>
    <d v="2017-11-21T00:00:00"/>
    <b v="1"/>
    <s v="Approved"/>
    <s v="OHM Cycles"/>
    <s v="Road"/>
    <s v="medium"/>
    <s v="medium"/>
    <n v="742.54"/>
    <n v="667.4"/>
    <n v="75.14"/>
    <d v="1994-09-09T00:00:00"/>
    <n v="39"/>
  </r>
  <r>
    <s v="151"/>
    <s v="31"/>
    <x v="142"/>
    <d v="2017-11-11T00:00:00"/>
    <b v="0"/>
    <s v="Approved"/>
    <s v="Giant Bicycles"/>
    <s v="Standard"/>
    <s v="medium"/>
    <s v="medium"/>
    <n v="230.91"/>
    <n v="173.18"/>
    <n v="57.73"/>
    <d v="2003-03-18T00:00:00"/>
    <n v="49"/>
  </r>
  <r>
    <s v="152"/>
    <s v="92"/>
    <x v="143"/>
    <d v="2017-10-16T00:00:00"/>
    <b v="0"/>
    <s v="Approved"/>
    <s v="WeareA2B"/>
    <s v="Standard"/>
    <s v="medium"/>
    <s v="small"/>
    <n v="1415.01"/>
    <n v="1259.3599999999999"/>
    <n v="155.65"/>
    <d v="2000-11-03T00:00:00"/>
    <n v="75"/>
  </r>
  <r>
    <s v="153"/>
    <s v="37"/>
    <x v="144"/>
    <d v="2017-08-19T00:00:00"/>
    <b v="1"/>
    <s v="Approved"/>
    <s v="OHM Cycles"/>
    <s v="Standard"/>
    <s v="low"/>
    <s v="medium"/>
    <n v="1793.43"/>
    <n v="248.82"/>
    <n v="1544.61"/>
    <d v="1999-07-20T00:00:00"/>
    <n v="133"/>
  </r>
  <r>
    <s v="154"/>
    <s v="3"/>
    <x v="145"/>
    <d v="2017-04-06T00:00:00"/>
    <b v="1"/>
    <s v="Approved"/>
    <s v="Trek Bicycles"/>
    <s v="Standard"/>
    <s v="medium"/>
    <s v="large"/>
    <n v="2091.4699999999998"/>
    <n v="388.92"/>
    <n v="1702.55"/>
    <d v="2011-08-29T00:00:00"/>
    <n v="268"/>
  </r>
  <r>
    <s v="155"/>
    <s v="56"/>
    <x v="146"/>
    <d v="2017-11-04T00:00:00"/>
    <b v="1"/>
    <s v="Approved"/>
    <s v="Norco Bicycles"/>
    <s v="Mountain"/>
    <s v="low"/>
    <s v="small"/>
    <n v="688.63"/>
    <n v="612.88"/>
    <n v="75.75"/>
    <d v="2016-02-04T00:00:00"/>
    <n v="56"/>
  </r>
  <r>
    <s v="156"/>
    <s v="14"/>
    <x v="147"/>
    <d v="2017-08-22T00:00:00"/>
    <b v="1"/>
    <s v="Approved"/>
    <s v="Solex"/>
    <s v="Standard"/>
    <s v="high"/>
    <s v="large"/>
    <n v="1842.92"/>
    <n v="1105.75"/>
    <n v="737.17"/>
    <d v="2003-09-09T00:00:00"/>
    <n v="130"/>
  </r>
  <r>
    <s v="157"/>
    <s v="6"/>
    <x v="148"/>
    <d v="2017-09-15T00:00:00"/>
    <b v="1"/>
    <s v="Approved"/>
    <s v="Solex"/>
    <s v="Standard"/>
    <s v="high"/>
    <s v="medium"/>
    <n v="748.17"/>
    <n v="448.9"/>
    <n v="299.27"/>
    <d v="2015-04-11T00:00:00"/>
    <n v="106"/>
  </r>
  <r>
    <s v="158"/>
    <s v="50"/>
    <x v="149"/>
    <d v="2017-03-01T00:00:00"/>
    <b v="1"/>
    <s v="Approved"/>
    <s v="WeareA2B"/>
    <s v="Standard"/>
    <s v="medium"/>
    <s v="small"/>
    <n v="175.89"/>
    <n v="131.91999999999999"/>
    <n v="43.97"/>
    <d v="2009-04-12T00:00:00"/>
    <n v="304"/>
  </r>
  <r>
    <s v="159"/>
    <s v="10"/>
    <x v="150"/>
    <d v="2017-08-16T00:00:00"/>
    <b v="0"/>
    <s v="Approved"/>
    <s v="WeareA2B"/>
    <s v="Touring"/>
    <s v="medium"/>
    <s v="medium"/>
    <n v="1466.68"/>
    <n v="363.25"/>
    <n v="1103.43"/>
    <d v="2013-03-12T00:00:00"/>
    <n v="136"/>
  </r>
  <r>
    <s v="160"/>
    <s v="0"/>
    <x v="151"/>
    <d v="2017-08-27T00:00:00"/>
    <b v="0"/>
    <s v="Approved"/>
    <m/>
    <m/>
    <m/>
    <m/>
    <n v="1656.86"/>
    <m/>
    <m/>
    <m/>
    <n v="125"/>
  </r>
  <r>
    <s v="161"/>
    <s v="69"/>
    <x v="152"/>
    <d v="2017-07-10T00:00:00"/>
    <b v="0"/>
    <s v="Approved"/>
    <s v="Giant Bicycles"/>
    <s v="Road"/>
    <s v="medium"/>
    <s v="medium"/>
    <n v="792.9"/>
    <n v="594.67999999999995"/>
    <n v="198.22"/>
    <d v="2015-04-11T00:00:00"/>
    <n v="173"/>
  </r>
  <r>
    <s v="162"/>
    <s v="78"/>
    <x v="153"/>
    <d v="2017-12-11T00:00:00"/>
    <b v="0"/>
    <s v="Approved"/>
    <s v="Giant Bicycles"/>
    <s v="Standard"/>
    <s v="medium"/>
    <s v="large"/>
    <n v="1765.3"/>
    <n v="709.48"/>
    <n v="1055.82"/>
    <d v="2004-07-25T00:00:00"/>
    <n v="19"/>
  </r>
  <r>
    <s v="163"/>
    <s v="80"/>
    <x v="154"/>
    <d v="2017-05-20T00:00:00"/>
    <b v="1"/>
    <s v="Approved"/>
    <s v="OHM Cycles"/>
    <s v="Touring"/>
    <s v="low"/>
    <s v="medium"/>
    <n v="1073.07"/>
    <n v="933.84"/>
    <n v="139.22999999999999"/>
    <d v="2015-08-10T00:00:00"/>
    <n v="224"/>
  </r>
  <r>
    <s v="164"/>
    <s v="17"/>
    <x v="155"/>
    <d v="2017-07-30T00:00:00"/>
    <b v="0"/>
    <s v="Approved"/>
    <s v="Solex"/>
    <s v="Standard"/>
    <s v="high"/>
    <s v="medium"/>
    <n v="1024.6600000000001"/>
    <n v="614.79999999999995"/>
    <n v="409.86"/>
    <d v="1996-11-09T00:00:00"/>
    <n v="153"/>
  </r>
  <r>
    <s v="165"/>
    <s v="3"/>
    <x v="156"/>
    <d v="2017-10-25T00:00:00"/>
    <b v="1"/>
    <s v="Approved"/>
    <s v="Trek Bicycles"/>
    <s v="Standard"/>
    <s v="medium"/>
    <s v="large"/>
    <n v="2091.4699999999998"/>
    <n v="388.92"/>
    <n v="1702.55"/>
    <d v="2005-08-09T00:00:00"/>
    <n v="66"/>
  </r>
  <r>
    <s v="166"/>
    <s v="78"/>
    <x v="9"/>
    <d v="2017-11-27T00:00:00"/>
    <b v="0"/>
    <s v="Approved"/>
    <s v="Giant Bicycles"/>
    <s v="Standard"/>
    <s v="medium"/>
    <s v="large"/>
    <n v="1765.3"/>
    <n v="709.48"/>
    <n v="1055.82"/>
    <d v="2004-07-25T00:00:00"/>
    <n v="33"/>
  </r>
  <r>
    <s v="168"/>
    <s v="87"/>
    <x v="157"/>
    <d v="2017-02-02T00:00:00"/>
    <b v="0"/>
    <s v="Approved"/>
    <s v="Giant Bicycles"/>
    <s v="Standard"/>
    <s v="high"/>
    <s v="medium"/>
    <n v="1179"/>
    <n v="707.4"/>
    <n v="471.6"/>
    <d v="1997-08-25T00:00:00"/>
    <n v="331"/>
  </r>
  <r>
    <s v="169"/>
    <s v="97"/>
    <x v="158"/>
    <d v="2017-05-02T00:00:00"/>
    <b v="0"/>
    <s v="Approved"/>
    <s v="Solex"/>
    <s v="Standard"/>
    <s v="medium"/>
    <s v="large"/>
    <n v="202.62"/>
    <n v="151.96"/>
    <n v="50.66"/>
    <d v="2004-01-16T00:00:00"/>
    <n v="242"/>
  </r>
  <r>
    <s v="171"/>
    <s v="100"/>
    <x v="159"/>
    <d v="2017-10-22T00:00:00"/>
    <b v="0"/>
    <s v="Approved"/>
    <s v="Norco Bicycles"/>
    <s v="Road"/>
    <s v="medium"/>
    <s v="medium"/>
    <n v="1036.5899999999999"/>
    <n v="206.35"/>
    <n v="830.24"/>
    <d v="1991-05-06T00:00:00"/>
    <n v="69"/>
  </r>
  <r>
    <s v="172"/>
    <s v="55"/>
    <x v="160"/>
    <d v="2017-04-11T00:00:00"/>
    <b v="1"/>
    <s v="Approved"/>
    <s v="Trek Bicycles"/>
    <s v="Road"/>
    <s v="medium"/>
    <s v="large"/>
    <n v="1894.19"/>
    <n v="598.76"/>
    <n v="1295.43"/>
    <d v="1991-01-21T00:00:00"/>
    <n v="263"/>
  </r>
  <r>
    <s v="173"/>
    <s v="100"/>
    <x v="161"/>
    <d v="2017-11-16T00:00:00"/>
    <b v="0"/>
    <s v="Approved"/>
    <s v="Norco Bicycles"/>
    <s v="Road"/>
    <s v="medium"/>
    <s v="medium"/>
    <n v="1036.5899999999999"/>
    <n v="206.35"/>
    <n v="830.24"/>
    <d v="1991-05-06T00:00:00"/>
    <n v="44"/>
  </r>
  <r>
    <s v="174"/>
    <s v="10"/>
    <x v="162"/>
    <d v="2017-12-17T00:00:00"/>
    <b v="0"/>
    <s v="Approved"/>
    <s v="WeareA2B"/>
    <s v="Touring"/>
    <s v="medium"/>
    <s v="medium"/>
    <n v="1466.68"/>
    <n v="363.25"/>
    <n v="1103.43"/>
    <d v="1994-09-09T00:00:00"/>
    <n v="13"/>
  </r>
  <r>
    <s v="175"/>
    <s v="25"/>
    <x v="163"/>
    <d v="2017-12-23T00:00:00"/>
    <b v="0"/>
    <s v="Approved"/>
    <s v="Giant Bicycles"/>
    <s v="Road"/>
    <s v="medium"/>
    <s v="medium"/>
    <n v="1538.99"/>
    <n v="829.65"/>
    <n v="709.34"/>
    <d v="2016-11-22T00:00:00"/>
    <n v="7"/>
  </r>
  <r>
    <s v="176"/>
    <s v="74"/>
    <x v="104"/>
    <d v="2017-03-30T00:00:00"/>
    <b v="1"/>
    <s v="Approved"/>
    <s v="WeareA2B"/>
    <s v="Standard"/>
    <s v="medium"/>
    <s v="medium"/>
    <n v="1228.07"/>
    <n v="400.91"/>
    <n v="827.16"/>
    <d v="2003-09-09T00:00:00"/>
    <n v="275"/>
  </r>
  <r>
    <s v="177"/>
    <s v="90"/>
    <x v="164"/>
    <d v="2017-04-13T00:00:00"/>
    <b v="0"/>
    <s v="Approved"/>
    <s v="Norco Bicycles"/>
    <s v="Standard"/>
    <s v="low"/>
    <s v="medium"/>
    <n v="363.01"/>
    <n v="290.41000000000003"/>
    <n v="72.599999999999994"/>
    <d v="2005-05-10T00:00:00"/>
    <n v="261"/>
  </r>
  <r>
    <s v="178"/>
    <s v="56"/>
    <x v="165"/>
    <d v="2017-07-25T00:00:00"/>
    <b v="1"/>
    <s v="Approved"/>
    <s v="OHM Cycles"/>
    <s v="Standard"/>
    <s v="medium"/>
    <s v="medium"/>
    <n v="183.86"/>
    <n v="137.9"/>
    <n v="45.96"/>
    <d v="1997-10-04T00:00:00"/>
    <n v="158"/>
  </r>
  <r>
    <s v="179"/>
    <s v="62"/>
    <x v="166"/>
    <d v="2017-01-31T00:00:00"/>
    <b v="0"/>
    <s v="Approved"/>
    <s v="Solex"/>
    <s v="Standard"/>
    <s v="medium"/>
    <s v="medium"/>
    <n v="478.16"/>
    <n v="298.72000000000003"/>
    <n v="179.44"/>
    <d v="1993-06-23T00:00:00"/>
    <n v="333"/>
  </r>
  <r>
    <s v="180"/>
    <s v="20"/>
    <x v="167"/>
    <d v="2017-03-18T00:00:00"/>
    <b v="1"/>
    <s v="Approved"/>
    <s v="Trek Bicycles"/>
    <s v="Standard"/>
    <s v="medium"/>
    <s v="small"/>
    <n v="1775.81"/>
    <n v="1580.47"/>
    <n v="195.34"/>
    <d v="2010-05-05T00:00:00"/>
    <n v="287"/>
  </r>
  <r>
    <s v="181"/>
    <s v="17"/>
    <x v="168"/>
    <d v="2017-02-24T00:00:00"/>
    <b v="0"/>
    <s v="Approved"/>
    <s v="Solex"/>
    <s v="Standard"/>
    <s v="high"/>
    <s v="medium"/>
    <n v="1024.6600000000001"/>
    <n v="614.79999999999995"/>
    <n v="409.86"/>
    <d v="2011-05-07T00:00:00"/>
    <n v="309"/>
  </r>
  <r>
    <s v="182"/>
    <s v="16"/>
    <x v="169"/>
    <d v="2017-02-18T00:00:00"/>
    <b v="0"/>
    <s v="Approved"/>
    <s v="Norco Bicycles"/>
    <s v="Standard"/>
    <s v="high"/>
    <s v="small"/>
    <n v="1661.92"/>
    <n v="1479.11"/>
    <n v="182.81"/>
    <d v="2013-03-12T00:00:00"/>
    <n v="315"/>
  </r>
  <r>
    <s v="183"/>
    <s v="46"/>
    <x v="170"/>
    <d v="2017-01-07T00:00:00"/>
    <b v="0"/>
    <s v="Approved"/>
    <s v="Solex"/>
    <s v="Standard"/>
    <s v="low"/>
    <s v="medium"/>
    <n v="1289.8499999999999"/>
    <n v="74.510000000000005"/>
    <n v="1215.3399999999999"/>
    <d v="2012-06-04T00:00:00"/>
    <n v="357"/>
  </r>
  <r>
    <s v="184"/>
    <s v="71"/>
    <x v="171"/>
    <d v="2017-07-05T00:00:00"/>
    <b v="1"/>
    <s v="Approved"/>
    <s v="Solex"/>
    <s v="Standard"/>
    <s v="high"/>
    <s v="large"/>
    <n v="1842.92"/>
    <n v="1105.75"/>
    <n v="737.17"/>
    <d v="1995-10-24T00:00:00"/>
    <n v="178"/>
  </r>
  <r>
    <s v="185"/>
    <s v="91"/>
    <x v="172"/>
    <d v="2017-11-19T00:00:00"/>
    <b v="0"/>
    <s v="Approved"/>
    <s v="WeareA2B"/>
    <s v="Standard"/>
    <s v="low"/>
    <s v="medium"/>
    <n v="642.30999999999995"/>
    <n v="513.85"/>
    <n v="128.46"/>
    <d v="2004-07-25T00:00:00"/>
    <n v="41"/>
  </r>
  <r>
    <s v="186"/>
    <s v="17"/>
    <x v="173"/>
    <d v="2017-11-08T00:00:00"/>
    <b v="1"/>
    <s v="Approved"/>
    <s v="Solex"/>
    <s v="Standard"/>
    <s v="high"/>
    <s v="medium"/>
    <n v="1024.6600000000001"/>
    <n v="614.79999999999995"/>
    <n v="409.86"/>
    <d v="1996-11-09T00:00:00"/>
    <n v="52"/>
  </r>
  <r>
    <s v="187"/>
    <s v="1"/>
    <x v="174"/>
    <d v="2017-07-24T00:00:00"/>
    <b v="1"/>
    <s v="Approved"/>
    <s v="Giant Bicycles"/>
    <s v="Touring"/>
    <s v="medium"/>
    <s v="large"/>
    <n v="1873.97"/>
    <n v="863.95"/>
    <n v="1010.02"/>
    <d v="2003-09-09T00:00:00"/>
    <n v="159"/>
  </r>
  <r>
    <s v="188"/>
    <s v="3"/>
    <x v="175"/>
    <d v="2017-01-15T00:00:00"/>
    <b v="1"/>
    <s v="Approved"/>
    <s v="Trek Bicycles"/>
    <s v="Standard"/>
    <s v="medium"/>
    <s v="large"/>
    <n v="2091.4699999999998"/>
    <n v="388.92"/>
    <n v="1702.55"/>
    <d v="2012-09-15T00:00:00"/>
    <n v="349"/>
  </r>
  <r>
    <s v="189"/>
    <s v="56"/>
    <x v="176"/>
    <d v="2017-01-12T00:00:00"/>
    <b v="1"/>
    <s v="Approved"/>
    <s v="OHM Cycles"/>
    <s v="Standard"/>
    <s v="medium"/>
    <s v="medium"/>
    <n v="183.86"/>
    <n v="137.9"/>
    <n v="45.96"/>
    <d v="1993-06-23T00:00:00"/>
    <n v="352"/>
  </r>
  <r>
    <s v="190"/>
    <s v="37"/>
    <x v="177"/>
    <d v="2017-11-27T00:00:00"/>
    <b v="1"/>
    <s v="Approved"/>
    <s v="OHM Cycles"/>
    <s v="Standard"/>
    <s v="low"/>
    <s v="medium"/>
    <n v="1793.43"/>
    <n v="248.82"/>
    <n v="1544.61"/>
    <d v="2011-05-09T00:00:00"/>
    <n v="33"/>
  </r>
  <r>
    <s v="191"/>
    <s v="34"/>
    <x v="178"/>
    <d v="2017-06-30T00:00:00"/>
    <b v="1"/>
    <s v="Approved"/>
    <s v="Norco Bicycles"/>
    <s v="Road"/>
    <s v="high"/>
    <s v="large"/>
    <n v="774.53"/>
    <n v="464.72"/>
    <n v="309.81"/>
    <d v="2008-03-19T00:00:00"/>
    <n v="183"/>
  </r>
  <r>
    <s v="192"/>
    <s v="0"/>
    <x v="179"/>
    <d v="2017-07-15T00:00:00"/>
    <b v="1"/>
    <s v="Approved"/>
    <s v="Giant Bicycles"/>
    <s v="Standard"/>
    <s v="medium"/>
    <s v="medium"/>
    <n v="230.91"/>
    <n v="173.18"/>
    <n v="57.73"/>
    <d v="2006-11-10T00:00:00"/>
    <n v="168"/>
  </r>
  <r>
    <s v="193"/>
    <s v="12"/>
    <x v="180"/>
    <d v="2017-06-22T00:00:00"/>
    <b v="1"/>
    <s v="Approved"/>
    <s v="WeareA2B"/>
    <s v="Standard"/>
    <s v="medium"/>
    <s v="medium"/>
    <n v="1231.1500000000001"/>
    <n v="161.6"/>
    <n v="1069.55"/>
    <d v="2009-03-08T00:00:00"/>
    <n v="191"/>
  </r>
  <r>
    <s v="194"/>
    <s v="25"/>
    <x v="181"/>
    <d v="2017-05-02T00:00:00"/>
    <b v="0"/>
    <s v="Approved"/>
    <s v="Giant Bicycles"/>
    <s v="Road"/>
    <s v="medium"/>
    <s v="medium"/>
    <n v="1538.99"/>
    <n v="829.65"/>
    <n v="709.34"/>
    <d v="2011-01-10T00:00:00"/>
    <n v="242"/>
  </r>
  <r>
    <s v="195"/>
    <s v="81"/>
    <x v="182"/>
    <d v="2017-12-27T00:00:00"/>
    <b v="0"/>
    <s v="Approved"/>
    <s v="Norco Bicycles"/>
    <s v="Standard"/>
    <s v="medium"/>
    <s v="small"/>
    <n v="586.45000000000005"/>
    <n v="521.94000000000005"/>
    <n v="64.510000000000005"/>
    <d v="1991-07-10T00:00:00"/>
    <n v="3"/>
  </r>
  <r>
    <s v="196"/>
    <s v="19"/>
    <x v="183"/>
    <d v="2017-12-21T00:00:00"/>
    <b v="1"/>
    <s v="Approved"/>
    <s v="OHM Cycles"/>
    <s v="Road"/>
    <s v="high"/>
    <s v="large"/>
    <n v="12.01"/>
    <n v="7.21"/>
    <n v="4.8"/>
    <d v="1999-06-23T00:00:00"/>
    <n v="9"/>
  </r>
  <r>
    <s v="197"/>
    <s v="45"/>
    <x v="184"/>
    <d v="2017-05-23T00:00:00"/>
    <b v="1"/>
    <s v="Approved"/>
    <s v="Solex"/>
    <s v="Standard"/>
    <s v="medium"/>
    <s v="medium"/>
    <n v="441.49"/>
    <n v="84.99"/>
    <n v="356.5"/>
    <d v="1993-04-12T00:00:00"/>
    <n v="221"/>
  </r>
  <r>
    <s v="198"/>
    <s v="74"/>
    <x v="185"/>
    <d v="2017-02-02T00:00:00"/>
    <b v="0"/>
    <s v="Approved"/>
    <s v="WeareA2B"/>
    <s v="Standard"/>
    <s v="medium"/>
    <s v="medium"/>
    <n v="1762.96"/>
    <n v="950.52"/>
    <n v="812.44"/>
    <d v="2014-07-28T00:00:00"/>
    <n v="331"/>
  </r>
  <r>
    <s v="199"/>
    <s v="33"/>
    <x v="186"/>
    <d v="2017-06-08T00:00:00"/>
    <b v="0"/>
    <s v="Approved"/>
    <s v="Giant Bicycles"/>
    <s v="Standard"/>
    <s v="medium"/>
    <s v="small"/>
    <n v="1311.44"/>
    <n v="1167.18"/>
    <n v="144.26"/>
    <d v="1992-10-11T00:00:00"/>
    <n v="205"/>
  </r>
  <r>
    <s v="200"/>
    <s v="57"/>
    <x v="187"/>
    <d v="2017-04-15T00:00:00"/>
    <b v="1"/>
    <s v="Approved"/>
    <s v="WeareA2B"/>
    <s v="Touring"/>
    <s v="medium"/>
    <s v="large"/>
    <n v="1890.39"/>
    <n v="260.14"/>
    <n v="1630.25"/>
    <d v="1993-06-23T00:00:00"/>
    <n v="259"/>
  </r>
  <r>
    <s v="201"/>
    <s v="0"/>
    <x v="188"/>
    <d v="2017-09-05T00:00:00"/>
    <b v="1"/>
    <s v="Approved"/>
    <s v="Trek Bicycles"/>
    <s v="Road"/>
    <s v="medium"/>
    <s v="medium"/>
    <n v="533.51"/>
    <n v="400.13"/>
    <n v="133.38"/>
    <d v="2012-06-04T00:00:00"/>
    <n v="116"/>
  </r>
  <r>
    <s v="202"/>
    <s v="23"/>
    <x v="189"/>
    <d v="2017-02-26T00:00:00"/>
    <b v="1"/>
    <s v="Approved"/>
    <s v="Norco Bicycles"/>
    <s v="Mountain"/>
    <s v="low"/>
    <s v="small"/>
    <n v="688.63"/>
    <n v="612.88"/>
    <n v="75.75"/>
    <d v="2006-11-10T00:00:00"/>
    <n v="307"/>
  </r>
  <r>
    <s v="203"/>
    <s v="67"/>
    <x v="190"/>
    <d v="2017-07-29T00:00:00"/>
    <b v="0"/>
    <s v="Approved"/>
    <s v="Norco Bicycles"/>
    <s v="Road"/>
    <s v="medium"/>
    <s v="medium"/>
    <n v="544.04999999999995"/>
    <n v="376.84"/>
    <n v="167.21"/>
    <d v="2005-10-22T00:00:00"/>
    <n v="154"/>
  </r>
  <r>
    <s v="204"/>
    <s v="81"/>
    <x v="191"/>
    <d v="2017-07-03T00:00:00"/>
    <b v="1"/>
    <s v="Approved"/>
    <s v="Norco Bicycles"/>
    <s v="Standard"/>
    <s v="medium"/>
    <s v="small"/>
    <n v="586.45000000000005"/>
    <n v="521.94000000000005"/>
    <n v="64.510000000000005"/>
    <d v="1991-07-10T00:00:00"/>
    <n v="180"/>
  </r>
  <r>
    <s v="205"/>
    <s v="58"/>
    <x v="17"/>
    <d v="2017-05-27T00:00:00"/>
    <b v="1"/>
    <s v="Approved"/>
    <s v="OHM Cycles"/>
    <s v="Standard"/>
    <s v="medium"/>
    <s v="medium"/>
    <n v="912.52"/>
    <n v="141.4"/>
    <n v="771.12"/>
    <d v="2015-10-18T00:00:00"/>
    <n v="217"/>
  </r>
  <r>
    <s v="206"/>
    <s v="5"/>
    <x v="192"/>
    <d v="2017-05-05T00:00:00"/>
    <b v="0"/>
    <s v="Approved"/>
    <s v="Giant Bicycles"/>
    <s v="Standard"/>
    <s v="high"/>
    <s v="medium"/>
    <n v="1129.1300000000001"/>
    <n v="677.48"/>
    <n v="451.65"/>
    <d v="2005-08-09T00:00:00"/>
    <n v="239"/>
  </r>
  <r>
    <s v="207"/>
    <s v="94"/>
    <x v="193"/>
    <d v="2017-09-09T00:00:00"/>
    <b v="0"/>
    <s v="Approved"/>
    <s v="Giant Bicycles"/>
    <s v="Standard"/>
    <s v="medium"/>
    <s v="large"/>
    <n v="1635.3"/>
    <n v="993.66"/>
    <n v="641.64"/>
    <d v="2013-06-09T00:00:00"/>
    <n v="112"/>
  </r>
  <r>
    <s v="208"/>
    <s v="51"/>
    <x v="194"/>
    <d v="2017-05-21T00:00:00"/>
    <b v="0"/>
    <s v="Approved"/>
    <s v="OHM Cycles"/>
    <s v="Standard"/>
    <s v="high"/>
    <s v="medium"/>
    <n v="2005.66"/>
    <n v="1203.4000000000001"/>
    <n v="802.26"/>
    <d v="2012-04-10T00:00:00"/>
    <n v="223"/>
  </r>
  <r>
    <s v="209"/>
    <s v="59"/>
    <x v="195"/>
    <d v="2017-09-22T00:00:00"/>
    <b v="0"/>
    <s v="Approved"/>
    <s v="WeareA2B"/>
    <s v="Standard"/>
    <s v="medium"/>
    <s v="small"/>
    <n v="1415.01"/>
    <n v="1259.3599999999999"/>
    <n v="155.65"/>
    <d v="2003-01-05T00:00:00"/>
    <n v="99"/>
  </r>
  <r>
    <s v="210"/>
    <s v="63"/>
    <x v="35"/>
    <d v="2017-04-12T00:00:00"/>
    <b v="1"/>
    <s v="Approved"/>
    <s v="Solex"/>
    <s v="Standard"/>
    <s v="medium"/>
    <s v="medium"/>
    <n v="1483.2"/>
    <n v="99.59"/>
    <n v="1383.61"/>
    <d v="1992-10-02T00:00:00"/>
    <n v="262"/>
  </r>
  <r>
    <s v="211"/>
    <s v="40"/>
    <x v="196"/>
    <d v="2017-05-07T00:00:00"/>
    <b v="1"/>
    <s v="Approved"/>
    <s v="OHM Cycles"/>
    <s v="Standard"/>
    <s v="high"/>
    <s v="medium"/>
    <n v="1458.17"/>
    <n v="874.9"/>
    <n v="583.27"/>
    <d v="2006-02-02T00:00:00"/>
    <n v="237"/>
  </r>
  <r>
    <s v="212"/>
    <s v="80"/>
    <x v="197"/>
    <d v="2017-01-13T00:00:00"/>
    <b v="0"/>
    <s v="Approved"/>
    <s v="Trek Bicycles"/>
    <s v="Standard"/>
    <s v="medium"/>
    <s v="large"/>
    <n v="1469.44"/>
    <n v="596.54999999999995"/>
    <n v="872.89"/>
    <d v="2005-10-22T00:00:00"/>
    <n v="351"/>
  </r>
  <r>
    <s v="213"/>
    <s v="82"/>
    <x v="198"/>
    <d v="2017-12-14T00:00:00"/>
    <b v="0"/>
    <s v="Approved"/>
    <s v="Norco Bicycles"/>
    <s v="Standard"/>
    <s v="high"/>
    <s v="medium"/>
    <n v="1148.6400000000001"/>
    <n v="689.18"/>
    <n v="459.46"/>
    <d v="2015-08-10T00:00:00"/>
    <n v="16"/>
  </r>
  <r>
    <s v="214"/>
    <s v="46"/>
    <x v="199"/>
    <d v="2017-03-22T00:00:00"/>
    <b v="1"/>
    <s v="Approved"/>
    <s v="Solex"/>
    <s v="Standard"/>
    <s v="low"/>
    <s v="medium"/>
    <n v="1289.8499999999999"/>
    <n v="74.510000000000005"/>
    <n v="1215.3399999999999"/>
    <d v="2012-04-10T00:00:00"/>
    <n v="283"/>
  </r>
  <r>
    <s v="215"/>
    <s v="78"/>
    <x v="200"/>
    <d v="2017-09-30T00:00:00"/>
    <b v="0"/>
    <s v="Approved"/>
    <s v="Giant Bicycles"/>
    <s v="Standard"/>
    <s v="medium"/>
    <s v="large"/>
    <n v="1765.3"/>
    <n v="709.48"/>
    <n v="1055.82"/>
    <d v="2015-08-10T00:00:00"/>
    <n v="91"/>
  </r>
  <r>
    <s v="216"/>
    <s v="72"/>
    <x v="201"/>
    <d v="2017-11-29T00:00:00"/>
    <b v="1"/>
    <s v="Approved"/>
    <s v="Norco Bicycles"/>
    <s v="Standard"/>
    <s v="medium"/>
    <s v="medium"/>
    <n v="360.4"/>
    <n v="270.3"/>
    <n v="90.1"/>
    <d v="2016-12-06T00:00:00"/>
    <n v="31"/>
  </r>
  <r>
    <s v="217"/>
    <s v="75"/>
    <x v="202"/>
    <d v="2017-06-09T00:00:00"/>
    <b v="0"/>
    <s v="Approved"/>
    <s v="Giant Bicycles"/>
    <s v="Touring"/>
    <s v="medium"/>
    <s v="large"/>
    <n v="1873.97"/>
    <n v="863.95"/>
    <n v="1010.02"/>
    <d v="2004-07-25T00:00:00"/>
    <n v="204"/>
  </r>
  <r>
    <s v="218"/>
    <s v="40"/>
    <x v="203"/>
    <d v="2017-04-21T00:00:00"/>
    <b v="0"/>
    <s v="Approved"/>
    <s v="Trek Bicycles"/>
    <s v="Road"/>
    <s v="medium"/>
    <s v="large"/>
    <n v="1894.19"/>
    <n v="598.76"/>
    <n v="1295.43"/>
    <d v="2003-07-21T00:00:00"/>
    <n v="253"/>
  </r>
  <r>
    <s v="219"/>
    <s v="2"/>
    <x v="69"/>
    <d v="2017-11-13T00:00:00"/>
    <b v="0"/>
    <s v="Approved"/>
    <s v="Giant Bicycles"/>
    <s v="Road"/>
    <s v="low"/>
    <s v="small"/>
    <n v="590.26"/>
    <n v="525.33000000000004"/>
    <n v="64.930000000000007"/>
    <d v="2010-11-05T00:00:00"/>
    <n v="47"/>
  </r>
  <r>
    <s v="220"/>
    <s v="10"/>
    <x v="204"/>
    <d v="2017-04-09T00:00:00"/>
    <b v="1"/>
    <s v="Approved"/>
    <s v="WeareA2B"/>
    <s v="Touring"/>
    <s v="medium"/>
    <s v="medium"/>
    <n v="1466.68"/>
    <n v="363.25"/>
    <n v="1103.43"/>
    <d v="2013-03-12T00:00:00"/>
    <n v="265"/>
  </r>
  <r>
    <s v="221"/>
    <s v="35"/>
    <x v="205"/>
    <d v="2017-05-08T00:00:00"/>
    <b v="0"/>
    <s v="Approved"/>
    <s v="Giant Bicycles"/>
    <s v="Standard"/>
    <s v="medium"/>
    <s v="medium"/>
    <n v="1403.5"/>
    <n v="954.82"/>
    <n v="448.68"/>
    <d v="2016-11-14T00:00:00"/>
    <n v="236"/>
  </r>
  <r>
    <s v="222"/>
    <s v="8"/>
    <x v="206"/>
    <d v="2017-07-08T00:00:00"/>
    <b v="1"/>
    <s v="Approved"/>
    <s v="Solex"/>
    <s v="Road"/>
    <s v="medium"/>
    <s v="small"/>
    <n v="1703.52"/>
    <n v="1516.13"/>
    <n v="187.39"/>
    <d v="2011-04-16T00:00:00"/>
    <n v="175"/>
  </r>
  <r>
    <s v="223"/>
    <s v="2"/>
    <x v="207"/>
    <d v="2017-11-30T00:00:00"/>
    <b v="0"/>
    <s v="Approved"/>
    <s v="Giant Bicycles"/>
    <s v="Road"/>
    <s v="low"/>
    <s v="small"/>
    <n v="590.26"/>
    <n v="525.33000000000004"/>
    <n v="64.930000000000007"/>
    <d v="2010-11-05T00:00:00"/>
    <n v="30"/>
  </r>
  <r>
    <s v="224"/>
    <s v="69"/>
    <x v="208"/>
    <d v="2017-04-25T00:00:00"/>
    <b v="1"/>
    <s v="Approved"/>
    <s v="Giant Bicycles"/>
    <s v="Road"/>
    <s v="medium"/>
    <s v="medium"/>
    <n v="792.9"/>
    <n v="594.67999999999995"/>
    <n v="198.22"/>
    <d v="1992-10-02T00:00:00"/>
    <n v="249"/>
  </r>
  <r>
    <s v="225"/>
    <s v="54"/>
    <x v="209"/>
    <d v="2017-03-30T00:00:00"/>
    <b v="1"/>
    <s v="Approved"/>
    <s v="WeareA2B"/>
    <s v="Standard"/>
    <s v="medium"/>
    <s v="medium"/>
    <n v="1292.8399999999999"/>
    <n v="13.44"/>
    <n v="1279.4000000000001"/>
    <d v="2009-04-12T00:00:00"/>
    <n v="275"/>
  </r>
  <r>
    <s v="226"/>
    <s v="8"/>
    <x v="210"/>
    <d v="2017-03-10T00:00:00"/>
    <b v="0"/>
    <s v="Approved"/>
    <s v="Solex"/>
    <s v="Road"/>
    <s v="medium"/>
    <s v="small"/>
    <n v="1703.52"/>
    <n v="1516.13"/>
    <n v="187.39"/>
    <d v="1993-04-20T00:00:00"/>
    <n v="295"/>
  </r>
  <r>
    <s v="227"/>
    <s v="86"/>
    <x v="211"/>
    <d v="2017-03-16T00:00:00"/>
    <b v="1"/>
    <s v="Approved"/>
    <s v="OHM Cycles"/>
    <s v="Standard"/>
    <s v="medium"/>
    <s v="medium"/>
    <n v="235.63"/>
    <n v="125.07"/>
    <n v="110.56"/>
    <d v="2005-05-10T00:00:00"/>
    <n v="289"/>
  </r>
  <r>
    <s v="228"/>
    <s v="13"/>
    <x v="100"/>
    <d v="2017-04-04T00:00:00"/>
    <b v="1"/>
    <s v="Approved"/>
    <s v="Solex"/>
    <s v="Standard"/>
    <s v="medium"/>
    <s v="medium"/>
    <n v="1163.8900000000001"/>
    <n v="589.27"/>
    <n v="574.62"/>
    <d v="2013-03-12T00:00:00"/>
    <n v="270"/>
  </r>
  <r>
    <s v="229"/>
    <s v="19"/>
    <x v="212"/>
    <d v="2017-03-13T00:00:00"/>
    <b v="1"/>
    <s v="Approved"/>
    <s v="Trek Bicycles"/>
    <s v="Mountain"/>
    <s v="low"/>
    <s v="medium"/>
    <n v="574.64"/>
    <n v="459.71"/>
    <n v="114.93"/>
    <d v="2011-08-29T00:00:00"/>
    <n v="292"/>
  </r>
  <r>
    <s v="230"/>
    <s v="86"/>
    <x v="213"/>
    <d v="2017-12-23T00:00:00"/>
    <b v="1"/>
    <s v="Approved"/>
    <s v="OHM Cycles"/>
    <s v="Standard"/>
    <s v="medium"/>
    <s v="medium"/>
    <n v="235.63"/>
    <n v="125.07"/>
    <n v="110.56"/>
    <d v="2013-06-09T00:00:00"/>
    <n v="7"/>
  </r>
  <r>
    <s v="231"/>
    <s v="46"/>
    <x v="214"/>
    <d v="2017-08-12T00:00:00"/>
    <b v="1"/>
    <s v="Approved"/>
    <s v="OHM Cycles"/>
    <s v="Standard"/>
    <s v="low"/>
    <s v="medium"/>
    <n v="1793.43"/>
    <n v="248.82"/>
    <n v="1544.61"/>
    <d v="1999-07-20T00:00:00"/>
    <n v="140"/>
  </r>
  <r>
    <s v="232"/>
    <s v="30"/>
    <x v="19"/>
    <d v="2017-08-04T00:00:00"/>
    <b v="0"/>
    <s v="Approved"/>
    <s v="Solex"/>
    <s v="Standard"/>
    <s v="high"/>
    <s v="medium"/>
    <n v="748.17"/>
    <n v="448.9"/>
    <n v="299.27"/>
    <d v="1999-07-20T00:00:00"/>
    <n v="148"/>
  </r>
  <r>
    <s v="233"/>
    <s v="92"/>
    <x v="215"/>
    <d v="2017-09-01T00:00:00"/>
    <b v="0"/>
    <s v="Approved"/>
    <s v="WeareA2B"/>
    <s v="Touring"/>
    <s v="medium"/>
    <s v="large"/>
    <n v="1890.39"/>
    <n v="260.14"/>
    <n v="1630.25"/>
    <d v="1991-01-21T00:00:00"/>
    <n v="120"/>
  </r>
  <r>
    <s v="234"/>
    <s v="71"/>
    <x v="216"/>
    <d v="2017-09-01T00:00:00"/>
    <b v="1"/>
    <s v="Approved"/>
    <s v="Solex"/>
    <s v="Standard"/>
    <s v="high"/>
    <s v="large"/>
    <n v="1842.92"/>
    <n v="1105.75"/>
    <n v="737.17"/>
    <d v="1995-10-24T00:00:00"/>
    <n v="120"/>
  </r>
  <r>
    <s v="235"/>
    <s v="77"/>
    <x v="217"/>
    <d v="2017-07-02T00:00:00"/>
    <b v="0"/>
    <s v="Approved"/>
    <s v="Norco Bicycles"/>
    <s v="Road"/>
    <s v="medium"/>
    <s v="large"/>
    <n v="1240.31"/>
    <n v="795.1"/>
    <n v="445.21"/>
    <d v="2011-01-10T00:00:00"/>
    <n v="181"/>
  </r>
  <r>
    <s v="236"/>
    <s v="7"/>
    <x v="218"/>
    <d v="2017-08-31T00:00:00"/>
    <b v="1"/>
    <s v="Approved"/>
    <s v="Giant Bicycles"/>
    <s v="Standard"/>
    <s v="medium"/>
    <s v="small"/>
    <n v="1311.44"/>
    <n v="1167.18"/>
    <n v="144.26"/>
    <d v="2003-03-18T00:00:00"/>
    <n v="121"/>
  </r>
  <r>
    <s v="237"/>
    <s v="23"/>
    <x v="219"/>
    <d v="2017-03-11T00:00:00"/>
    <b v="1"/>
    <s v="Approved"/>
    <s v="Norco Bicycles"/>
    <s v="Mountain"/>
    <s v="low"/>
    <s v="small"/>
    <n v="688.63"/>
    <n v="612.88"/>
    <n v="75.75"/>
    <d v="1993-10-02T00:00:00"/>
    <n v="294"/>
  </r>
  <r>
    <s v="238"/>
    <s v="12"/>
    <x v="220"/>
    <d v="2017-10-08T00:00:00"/>
    <b v="0"/>
    <s v="Approved"/>
    <s v="WeareA2B"/>
    <s v="Standard"/>
    <s v="medium"/>
    <s v="medium"/>
    <n v="1231.1500000000001"/>
    <n v="161.6"/>
    <n v="1069.55"/>
    <d v="1994-09-09T00:00:00"/>
    <n v="83"/>
  </r>
  <r>
    <s v="239"/>
    <s v="61"/>
    <x v="221"/>
    <d v="2017-10-01T00:00:00"/>
    <b v="1"/>
    <s v="Approved"/>
    <s v="OHM Cycles"/>
    <s v="Standard"/>
    <s v="low"/>
    <s v="medium"/>
    <n v="71.16"/>
    <n v="56.93"/>
    <n v="14.23"/>
    <d v="2015-05-21T00:00:00"/>
    <n v="90"/>
  </r>
  <r>
    <s v="240"/>
    <s v="21"/>
    <x v="222"/>
    <d v="2017-11-23T00:00:00"/>
    <b v="0"/>
    <s v="Approved"/>
    <s v="Solex"/>
    <s v="Standard"/>
    <s v="medium"/>
    <s v="large"/>
    <n v="1071.23"/>
    <n v="380.74"/>
    <n v="690.49"/>
    <d v="1991-11-10T00:00:00"/>
    <n v="37"/>
  </r>
  <r>
    <s v="241"/>
    <s v="86"/>
    <x v="223"/>
    <d v="2017-03-27T00:00:00"/>
    <b v="1"/>
    <s v="Approved"/>
    <s v="OHM Cycles"/>
    <s v="Standard"/>
    <s v="medium"/>
    <s v="medium"/>
    <n v="235.63"/>
    <n v="125.07"/>
    <n v="110.56"/>
    <d v="2003-01-05T00:00:00"/>
    <n v="278"/>
  </r>
  <r>
    <s v="242"/>
    <s v="57"/>
    <x v="224"/>
    <d v="2017-12-04T00:00:00"/>
    <b v="0"/>
    <s v="Approved"/>
    <s v="WeareA2B"/>
    <s v="Touring"/>
    <s v="medium"/>
    <s v="large"/>
    <n v="1890.39"/>
    <n v="260.14"/>
    <n v="1630.25"/>
    <d v="1998-12-17T00:00:00"/>
    <n v="26"/>
  </r>
  <r>
    <s v="243"/>
    <s v="63"/>
    <x v="225"/>
    <d v="2017-11-13T00:00:00"/>
    <b v="1"/>
    <s v="Approved"/>
    <s v="Solex"/>
    <s v="Standard"/>
    <s v="medium"/>
    <s v="medium"/>
    <n v="1483.2"/>
    <n v="99.59"/>
    <n v="1383.61"/>
    <d v="1998-12-17T00:00:00"/>
    <n v="47"/>
  </r>
  <r>
    <s v="244"/>
    <s v="63"/>
    <x v="226"/>
    <d v="2017-12-20T00:00:00"/>
    <b v="1"/>
    <s v="Approved"/>
    <s v="WeareA2B"/>
    <s v="Standard"/>
    <s v="medium"/>
    <s v="medium"/>
    <n v="1992.93"/>
    <n v="762.63"/>
    <n v="1230.3"/>
    <d v="1993-05-26T00:00:00"/>
    <n v="10"/>
  </r>
  <r>
    <s v="245"/>
    <s v="33"/>
    <x v="227"/>
    <d v="2017-09-22T00:00:00"/>
    <b v="1"/>
    <s v="Approved"/>
    <s v="Giant Bicycles"/>
    <s v="Standard"/>
    <s v="medium"/>
    <s v="small"/>
    <n v="1311.44"/>
    <n v="1167.18"/>
    <n v="144.26"/>
    <d v="2010-06-07T00:00:00"/>
    <n v="99"/>
  </r>
  <r>
    <s v="246"/>
    <s v="98"/>
    <x v="228"/>
    <d v="2017-01-22T00:00:00"/>
    <b v="0"/>
    <s v="Approved"/>
    <s v="OHM Cycles"/>
    <s v="Standard"/>
    <s v="medium"/>
    <s v="medium"/>
    <n v="795.34"/>
    <n v="101.58"/>
    <n v="693.76"/>
    <d v="2015-06-17T00:00:00"/>
    <n v="342"/>
  </r>
  <r>
    <s v="247"/>
    <s v="15"/>
    <x v="229"/>
    <d v="2017-01-29T00:00:00"/>
    <b v="1"/>
    <s v="Approved"/>
    <s v="Norco Bicycles"/>
    <s v="Standard"/>
    <s v="low"/>
    <s v="medium"/>
    <n v="958.74"/>
    <n v="748.9"/>
    <n v="209.84"/>
    <d v="2009-03-08T00:00:00"/>
    <n v="335"/>
  </r>
  <r>
    <s v="248"/>
    <s v="57"/>
    <x v="230"/>
    <d v="2017-07-21T00:00:00"/>
    <b v="0"/>
    <s v="Approved"/>
    <s v="WeareA2B"/>
    <s v="Touring"/>
    <s v="medium"/>
    <s v="large"/>
    <n v="1890.39"/>
    <n v="260.14"/>
    <n v="1630.25"/>
    <d v="1993-06-23T00:00:00"/>
    <n v="162"/>
  </r>
  <r>
    <s v="249"/>
    <s v="61"/>
    <x v="231"/>
    <d v="2017-02-10T00:00:00"/>
    <b v="1"/>
    <s v="Approved"/>
    <s v="OHM Cycles"/>
    <s v="Standard"/>
    <s v="low"/>
    <s v="medium"/>
    <n v="71.16"/>
    <n v="56.93"/>
    <n v="14.23"/>
    <d v="2015-06-17T00:00:00"/>
    <n v="323"/>
  </r>
  <r>
    <s v="252"/>
    <s v="78"/>
    <x v="232"/>
    <d v="2017-12-03T00:00:00"/>
    <b v="0"/>
    <s v="Approved"/>
    <s v="Giant Bicycles"/>
    <s v="Standard"/>
    <s v="medium"/>
    <s v="large"/>
    <n v="1765.3"/>
    <n v="709.48"/>
    <n v="1055.82"/>
    <d v="2013-09-16T00:00:00"/>
    <n v="27"/>
  </r>
  <r>
    <s v="253"/>
    <s v="2"/>
    <x v="233"/>
    <d v="2017-12-30T00:00:00"/>
    <b v="0"/>
    <s v="Approved"/>
    <s v="Giant Bicycles"/>
    <s v="Road"/>
    <s v="low"/>
    <s v="small"/>
    <n v="590.26"/>
    <n v="525.33000000000004"/>
    <n v="64.930000000000007"/>
    <d v="2010-11-05T00:00:00"/>
    <n v="0"/>
  </r>
  <r>
    <s v="254"/>
    <s v="67"/>
    <x v="234"/>
    <d v="2017-07-26T00:00:00"/>
    <b v="0"/>
    <s v="Approved"/>
    <s v="Solex"/>
    <s v="Standard"/>
    <s v="medium"/>
    <s v="large"/>
    <n v="1071.23"/>
    <n v="380.74"/>
    <n v="690.49"/>
    <d v="1999-06-23T00:00:00"/>
    <n v="157"/>
  </r>
  <r>
    <s v="256"/>
    <s v="13"/>
    <x v="235"/>
    <d v="2017-10-22T00:00:00"/>
    <b v="1"/>
    <s v="Approved"/>
    <s v="Solex"/>
    <s v="Standard"/>
    <s v="medium"/>
    <s v="medium"/>
    <n v="1577.53"/>
    <n v="826.51"/>
    <n v="751.02"/>
    <d v="2011-03-16T00:00:00"/>
    <n v="69"/>
  </r>
  <r>
    <s v="257"/>
    <s v="65"/>
    <x v="201"/>
    <d v="2017-03-22T00:00:00"/>
    <b v="0"/>
    <s v="Approved"/>
    <s v="WeareA2B"/>
    <s v="Standard"/>
    <s v="medium"/>
    <s v="medium"/>
    <n v="1807.45"/>
    <n v="778.69"/>
    <n v="1028.76"/>
    <d v="2015-05-21T00:00:00"/>
    <n v="283"/>
  </r>
  <r>
    <s v="258"/>
    <s v="49"/>
    <x v="236"/>
    <d v="2017-06-15T00:00:00"/>
    <b v="1"/>
    <s v="Approved"/>
    <s v="Trek Bicycles"/>
    <s v="Road"/>
    <s v="medium"/>
    <s v="medium"/>
    <n v="533.51"/>
    <n v="400.13"/>
    <n v="133.38"/>
    <d v="2012-06-04T00:00:00"/>
    <n v="198"/>
  </r>
  <r>
    <s v="259"/>
    <s v="87"/>
    <x v="237"/>
    <d v="2017-07-06T00:00:00"/>
    <b v="1"/>
    <s v="Approved"/>
    <s v="Giant Bicycles"/>
    <s v="Standard"/>
    <s v="high"/>
    <s v="medium"/>
    <n v="1179"/>
    <n v="707.4"/>
    <n v="471.6"/>
    <d v="1997-08-25T00:00:00"/>
    <n v="177"/>
  </r>
  <r>
    <s v="260"/>
    <s v="31"/>
    <x v="229"/>
    <d v="2017-12-28T00:00:00"/>
    <b v="0"/>
    <s v="Approved"/>
    <s v="Giant Bicycles"/>
    <s v="Standard"/>
    <s v="medium"/>
    <s v="medium"/>
    <n v="230.91"/>
    <n v="173.18"/>
    <n v="57.73"/>
    <d v="2011-03-16T00:00:00"/>
    <n v="2"/>
  </r>
  <r>
    <s v="261"/>
    <s v="17"/>
    <x v="238"/>
    <d v="2017-05-09T00:00:00"/>
    <b v="0"/>
    <s v="Approved"/>
    <s v="Solex"/>
    <s v="Standard"/>
    <s v="high"/>
    <s v="medium"/>
    <n v="1024.6600000000001"/>
    <n v="614.79999999999995"/>
    <n v="409.86"/>
    <d v="2009-03-08T00:00:00"/>
    <n v="235"/>
  </r>
  <r>
    <s v="262"/>
    <s v="91"/>
    <x v="239"/>
    <d v="2017-01-18T00:00:00"/>
    <b v="0"/>
    <s v="Approved"/>
    <s v="Solex"/>
    <s v="Standard"/>
    <s v="medium"/>
    <s v="medium"/>
    <n v="100.35"/>
    <n v="75.260000000000005"/>
    <n v="25.09"/>
    <d v="1999-07-26T00:00:00"/>
    <n v="346"/>
  </r>
  <r>
    <s v="263"/>
    <s v="53"/>
    <x v="240"/>
    <d v="2017-10-22T00:00:00"/>
    <b v="1"/>
    <s v="Approved"/>
    <s v="OHM Cycles"/>
    <s v="Standard"/>
    <s v="medium"/>
    <s v="medium"/>
    <n v="795.34"/>
    <n v="101.58"/>
    <n v="693.76"/>
    <d v="2000-05-22T00:00:00"/>
    <n v="69"/>
  </r>
  <r>
    <s v="264"/>
    <s v="38"/>
    <x v="241"/>
    <d v="2017-01-30T00:00:00"/>
    <b v="0"/>
    <s v="Approved"/>
    <s v="Solex"/>
    <s v="Standard"/>
    <s v="medium"/>
    <s v="medium"/>
    <n v="1577.53"/>
    <n v="826.51"/>
    <n v="751.02"/>
    <d v="1993-07-20T00:00:00"/>
    <n v="334"/>
  </r>
  <r>
    <s v="265"/>
    <s v="20"/>
    <x v="242"/>
    <d v="2017-06-26T00:00:00"/>
    <b v="0"/>
    <s v="Approved"/>
    <s v="Trek Bicycles"/>
    <s v="Standard"/>
    <s v="medium"/>
    <s v="small"/>
    <n v="1775.81"/>
    <n v="1580.47"/>
    <n v="195.34"/>
    <d v="2010-05-05T00:00:00"/>
    <n v="187"/>
  </r>
  <r>
    <s v="266"/>
    <s v="44"/>
    <x v="243"/>
    <d v="2017-11-07T00:00:00"/>
    <b v="1"/>
    <s v="Approved"/>
    <s v="WeareA2B"/>
    <s v="Standard"/>
    <s v="medium"/>
    <s v="medium"/>
    <n v="1769.64"/>
    <n v="108.76"/>
    <n v="1660.88"/>
    <d v="2011-05-09T00:00:00"/>
    <n v="53"/>
  </r>
  <r>
    <s v="267"/>
    <s v="69"/>
    <x v="244"/>
    <d v="2017-08-13T00:00:00"/>
    <b v="1"/>
    <s v="Approved"/>
    <s v="Giant Bicycles"/>
    <s v="Road"/>
    <s v="medium"/>
    <s v="medium"/>
    <n v="792.9"/>
    <n v="594.67999999999995"/>
    <n v="198.22"/>
    <d v="2014-10-10T00:00:00"/>
    <n v="139"/>
  </r>
  <r>
    <s v="268"/>
    <s v="68"/>
    <x v="245"/>
    <d v="2017-08-27T00:00:00"/>
    <b v="0"/>
    <s v="Approved"/>
    <s v="OHM Cycles"/>
    <s v="Standard"/>
    <s v="medium"/>
    <s v="medium"/>
    <n v="1636.9"/>
    <n v="44.71"/>
    <n v="1592.19"/>
    <d v="2010-08-20T00:00:00"/>
    <n v="125"/>
  </r>
  <r>
    <s v="269"/>
    <s v="11"/>
    <x v="246"/>
    <d v="2017-01-25T00:00:00"/>
    <b v="1"/>
    <s v="Approved"/>
    <s v="Giant Bicycles"/>
    <s v="Standard"/>
    <s v="high"/>
    <s v="medium"/>
    <n v="1274.93"/>
    <n v="764.96"/>
    <n v="509.97"/>
    <d v="2013-03-12T00:00:00"/>
    <n v="339"/>
  </r>
  <r>
    <s v="270"/>
    <s v="2"/>
    <x v="247"/>
    <d v="2017-02-13T00:00:00"/>
    <b v="0"/>
    <s v="Approved"/>
    <s v="Solex"/>
    <s v="Standard"/>
    <s v="medium"/>
    <s v="medium"/>
    <n v="71.489999999999995"/>
    <n v="53.62"/>
    <n v="17.87"/>
    <d v="2005-08-09T00:00:00"/>
    <n v="320"/>
  </r>
  <r>
    <s v="271"/>
    <s v="27"/>
    <x v="248"/>
    <d v="2017-07-11T00:00:00"/>
    <b v="0"/>
    <s v="Approved"/>
    <s v="Trek Bicycles"/>
    <s v="Standard"/>
    <s v="medium"/>
    <s v="medium"/>
    <n v="499.53"/>
    <n v="388.72"/>
    <n v="110.81"/>
    <d v="1999-06-23T00:00:00"/>
    <n v="172"/>
  </r>
  <r>
    <s v="272"/>
    <s v="0"/>
    <x v="249"/>
    <d v="2017-04-30T00:00:00"/>
    <b v="1"/>
    <s v="Approved"/>
    <s v="Trek Bicycles"/>
    <s v="Standard"/>
    <s v="high"/>
    <s v="medium"/>
    <n v="358.39"/>
    <n v="215.03"/>
    <n v="143.36000000000001"/>
    <d v="2004-01-16T00:00:00"/>
    <n v="244"/>
  </r>
  <r>
    <s v="273"/>
    <s v="81"/>
    <x v="250"/>
    <d v="2017-05-19T00:00:00"/>
    <b v="0"/>
    <s v="Approved"/>
    <s v="Solex"/>
    <s v="Standard"/>
    <s v="medium"/>
    <s v="medium"/>
    <n v="1151.96"/>
    <n v="649.49"/>
    <n v="502.47"/>
    <d v="1997-02-09T00:00:00"/>
    <n v="225"/>
  </r>
  <r>
    <s v="274"/>
    <s v="6"/>
    <x v="251"/>
    <d v="2017-05-26T00:00:00"/>
    <b v="1"/>
    <s v="Approved"/>
    <s v="OHM Cycles"/>
    <s v="Standard"/>
    <s v="high"/>
    <s v="medium"/>
    <n v="227.88"/>
    <n v="136.72999999999999"/>
    <n v="91.15"/>
    <d v="2014-03-03T00:00:00"/>
    <n v="218"/>
  </r>
  <r>
    <s v="275"/>
    <s v="76"/>
    <x v="252"/>
    <d v="2017-02-03T00:00:00"/>
    <b v="1"/>
    <s v="Approved"/>
    <s v="WeareA2B"/>
    <s v="Standard"/>
    <s v="low"/>
    <s v="medium"/>
    <n v="642.30999999999995"/>
    <n v="513.85"/>
    <n v="128.46"/>
    <d v="2014-10-10T00:00:00"/>
    <n v="330"/>
  </r>
  <r>
    <s v="276"/>
    <s v="18"/>
    <x v="253"/>
    <d v="2017-04-28T00:00:00"/>
    <b v="0"/>
    <s v="Approved"/>
    <s v="Solex"/>
    <s v="Standard"/>
    <s v="medium"/>
    <s v="medium"/>
    <n v="575.27"/>
    <n v="431.45"/>
    <n v="143.82"/>
    <d v="1993-10-02T00:00:00"/>
    <n v="246"/>
  </r>
  <r>
    <s v="277"/>
    <s v="18"/>
    <x v="254"/>
    <d v="2017-03-23T00:00:00"/>
    <b v="0"/>
    <s v="Approved"/>
    <s v="Norco Bicycles"/>
    <s v="Standard"/>
    <s v="high"/>
    <s v="medium"/>
    <n v="1148.6400000000001"/>
    <n v="689.18"/>
    <n v="459.46"/>
    <d v="1998-12-16T00:00:00"/>
    <n v="282"/>
  </r>
  <r>
    <s v="278"/>
    <s v="9"/>
    <x v="255"/>
    <d v="2017-06-03T00:00:00"/>
    <b v="0"/>
    <s v="Approved"/>
    <s v="OHM Cycles"/>
    <s v="Road"/>
    <s v="medium"/>
    <s v="medium"/>
    <n v="742.54"/>
    <n v="667.4"/>
    <n v="75.14"/>
    <d v="1991-11-07T00:00:00"/>
    <n v="210"/>
  </r>
  <r>
    <s v="279"/>
    <s v="35"/>
    <x v="256"/>
    <d v="2017-04-25T00:00:00"/>
    <b v="0"/>
    <s v="Approved"/>
    <s v="Giant Bicycles"/>
    <s v="Standard"/>
    <s v="medium"/>
    <s v="medium"/>
    <n v="1403.5"/>
    <n v="954.82"/>
    <n v="448.68"/>
    <d v="2016-11-14T00:00:00"/>
    <n v="249"/>
  </r>
  <r>
    <s v="280"/>
    <s v="93"/>
    <x v="257"/>
    <d v="2017-04-08T00:00:00"/>
    <b v="0"/>
    <s v="Approved"/>
    <s v="WeareA2B"/>
    <s v="Standard"/>
    <s v="medium"/>
    <s v="medium"/>
    <n v="1065.03"/>
    <n v="230.09"/>
    <n v="834.94"/>
    <d v="2016-03-29T00:00:00"/>
    <n v="266"/>
  </r>
  <r>
    <s v="281"/>
    <s v="40"/>
    <x v="258"/>
    <d v="2017-02-18T00:00:00"/>
    <b v="0"/>
    <s v="Approved"/>
    <s v="OHM Cycles"/>
    <s v="Standard"/>
    <s v="high"/>
    <s v="medium"/>
    <n v="1458.17"/>
    <n v="874.9"/>
    <n v="583.27"/>
    <d v="2006-02-02T00:00:00"/>
    <n v="315"/>
  </r>
  <r>
    <s v="282"/>
    <s v="1"/>
    <x v="259"/>
    <d v="2017-05-04T00:00:00"/>
    <b v="0"/>
    <s v="Approved"/>
    <s v="Giant Bicycles"/>
    <s v="Standard"/>
    <s v="medium"/>
    <s v="medium"/>
    <n v="1403.5"/>
    <n v="954.82"/>
    <n v="448.68"/>
    <d v="2004-09-28T00:00:00"/>
    <n v="240"/>
  </r>
  <r>
    <s v="283"/>
    <s v="16"/>
    <x v="260"/>
    <d v="2017-03-29T00:00:00"/>
    <b v="0"/>
    <s v="Approved"/>
    <s v="Norco Bicycles"/>
    <s v="Standard"/>
    <s v="high"/>
    <s v="small"/>
    <n v="1661.92"/>
    <n v="1479.11"/>
    <n v="182.81"/>
    <d v="1994-09-09T00:00:00"/>
    <n v="276"/>
  </r>
  <r>
    <s v="284"/>
    <s v="44"/>
    <x v="261"/>
    <d v="2017-10-03T00:00:00"/>
    <b v="1"/>
    <s v="Approved"/>
    <s v="WeareA2B"/>
    <s v="Standard"/>
    <s v="medium"/>
    <s v="medium"/>
    <n v="1769.64"/>
    <n v="108.76"/>
    <n v="1660.88"/>
    <d v="2012-06-04T00:00:00"/>
    <n v="88"/>
  </r>
  <r>
    <s v="285"/>
    <s v="48"/>
    <x v="237"/>
    <d v="2017-07-27T00:00:00"/>
    <b v="1"/>
    <s v="Approved"/>
    <s v="WeareA2B"/>
    <s v="Standard"/>
    <s v="medium"/>
    <s v="medium"/>
    <n v="1762.96"/>
    <n v="950.52"/>
    <n v="812.44"/>
    <d v="2014-07-28T00:00:00"/>
    <n v="156"/>
  </r>
  <r>
    <s v="286"/>
    <s v="56"/>
    <x v="262"/>
    <d v="2017-08-07T00:00:00"/>
    <b v="1"/>
    <s v="Approved"/>
    <s v="OHM Cycles"/>
    <s v="Standard"/>
    <s v="medium"/>
    <s v="medium"/>
    <n v="183.86"/>
    <n v="137.9"/>
    <n v="45.96"/>
    <d v="1993-07-20T00:00:00"/>
    <n v="145"/>
  </r>
  <r>
    <s v="287"/>
    <s v="36"/>
    <x v="263"/>
    <d v="2017-02-07T00:00:00"/>
    <b v="1"/>
    <s v="Approved"/>
    <s v="Solex"/>
    <s v="Standard"/>
    <s v="low"/>
    <s v="medium"/>
    <n v="1289.8499999999999"/>
    <n v="74.510000000000005"/>
    <n v="1215.3399999999999"/>
    <d v="2012-06-04T00:00:00"/>
    <n v="326"/>
  </r>
  <r>
    <s v="288"/>
    <s v="36"/>
    <x v="264"/>
    <d v="2017-11-20T00:00:00"/>
    <b v="1"/>
    <s v="Approved"/>
    <s v="Solex"/>
    <s v="Standard"/>
    <s v="low"/>
    <s v="medium"/>
    <n v="945.04"/>
    <n v="507.58"/>
    <n v="437.46"/>
    <d v="2006-02-02T00:00:00"/>
    <n v="40"/>
  </r>
  <r>
    <s v="289"/>
    <s v="13"/>
    <x v="62"/>
    <d v="2017-02-23T00:00:00"/>
    <b v="0"/>
    <s v="Approved"/>
    <s v="Solex"/>
    <s v="Standard"/>
    <s v="medium"/>
    <s v="medium"/>
    <n v="1163.8900000000001"/>
    <n v="589.27"/>
    <n v="574.62"/>
    <d v="1994-09-09T00:00:00"/>
    <n v="310"/>
  </r>
  <r>
    <s v="290"/>
    <s v="55"/>
    <x v="265"/>
    <d v="2017-04-05T00:00:00"/>
    <b v="1"/>
    <s v="Approved"/>
    <s v="Trek Bicycles"/>
    <s v="Road"/>
    <s v="medium"/>
    <s v="large"/>
    <n v="1894.19"/>
    <n v="598.76"/>
    <n v="1295.43"/>
    <d v="1993-07-20T00:00:00"/>
    <n v="269"/>
  </r>
  <r>
    <s v="291"/>
    <s v="38"/>
    <x v="266"/>
    <d v="2017-11-07T00:00:00"/>
    <b v="0"/>
    <s v="Approved"/>
    <s v="Solex"/>
    <s v="Standard"/>
    <s v="medium"/>
    <s v="medium"/>
    <n v="1577.53"/>
    <n v="826.51"/>
    <n v="751.02"/>
    <d v="2011-05-09T00:00:00"/>
    <n v="53"/>
  </r>
  <r>
    <s v="292"/>
    <s v="64"/>
    <x v="267"/>
    <d v="2017-10-28T00:00:00"/>
    <b v="0"/>
    <s v="Approved"/>
    <s v="Giant Bicycles"/>
    <s v="Standard"/>
    <s v="high"/>
    <s v="small"/>
    <n v="1977.36"/>
    <n v="1759.85"/>
    <n v="217.51"/>
    <d v="2015-06-17T00:00:00"/>
    <n v="63"/>
  </r>
  <r>
    <s v="293"/>
    <s v="0"/>
    <x v="268"/>
    <d v="2017-11-19T00:00:00"/>
    <b v="0"/>
    <s v="Approved"/>
    <s v="OHM Cycles"/>
    <s v="Standard"/>
    <s v="high"/>
    <s v="medium"/>
    <n v="227.88"/>
    <n v="136.72999999999999"/>
    <n v="91.15"/>
    <d v="2007-08-04T00:00:00"/>
    <n v="41"/>
  </r>
  <r>
    <s v="294"/>
    <s v="79"/>
    <x v="269"/>
    <d v="2017-08-25T00:00:00"/>
    <b v="1"/>
    <s v="Approved"/>
    <s v="Norco Bicycles"/>
    <s v="Standard"/>
    <s v="medium"/>
    <s v="medium"/>
    <n v="1555.58"/>
    <n v="818.01"/>
    <n v="737.57"/>
    <d v="2003-09-09T00:00:00"/>
    <n v="127"/>
  </r>
  <r>
    <s v="295"/>
    <s v="11"/>
    <x v="270"/>
    <d v="2017-01-20T00:00:00"/>
    <b v="1"/>
    <s v="Approved"/>
    <s v="Giant Bicycles"/>
    <s v="Standard"/>
    <s v="high"/>
    <s v="medium"/>
    <n v="1274.93"/>
    <n v="764.96"/>
    <n v="509.97"/>
    <d v="2007-08-04T00:00:00"/>
    <n v="344"/>
  </r>
  <r>
    <s v="296"/>
    <s v="91"/>
    <x v="271"/>
    <d v="2017-03-14T00:00:00"/>
    <b v="1"/>
    <s v="Approved"/>
    <s v="Solex"/>
    <s v="Standard"/>
    <s v="medium"/>
    <s v="medium"/>
    <n v="100.35"/>
    <n v="75.260000000000005"/>
    <n v="25.09"/>
    <d v="2003-09-10T00:00:00"/>
    <n v="291"/>
  </r>
  <r>
    <s v="297"/>
    <s v="18"/>
    <x v="272"/>
    <d v="2017-04-14T00:00:00"/>
    <b v="1"/>
    <s v="Approved"/>
    <s v="Solex"/>
    <s v="Standard"/>
    <s v="medium"/>
    <s v="medium"/>
    <n v="575.27"/>
    <n v="431.45"/>
    <n v="143.82"/>
    <d v="2013-03-12T00:00:00"/>
    <n v="260"/>
  </r>
  <r>
    <s v="298"/>
    <s v="17"/>
    <x v="273"/>
    <d v="2017-11-20T00:00:00"/>
    <b v="1"/>
    <s v="Approved"/>
    <s v="Solex"/>
    <s v="Standard"/>
    <s v="high"/>
    <s v="medium"/>
    <n v="1024.6600000000001"/>
    <n v="614.79999999999995"/>
    <n v="409.86"/>
    <d v="1996-11-09T00:00:00"/>
    <n v="40"/>
  </r>
  <r>
    <s v="299"/>
    <s v="13"/>
    <x v="274"/>
    <d v="2017-05-24T00:00:00"/>
    <b v="0"/>
    <s v="Approved"/>
    <s v="Solex"/>
    <s v="Standard"/>
    <s v="medium"/>
    <s v="medium"/>
    <n v="1163.8900000000001"/>
    <n v="589.27"/>
    <n v="574.62"/>
    <d v="2016-07-09T00:00:00"/>
    <n v="220"/>
  </r>
  <r>
    <s v="300"/>
    <s v="4"/>
    <x v="275"/>
    <d v="2017-03-25T00:00:00"/>
    <b v="1"/>
    <s v="Approved"/>
    <s v="Giant Bicycles"/>
    <s v="Standard"/>
    <s v="high"/>
    <s v="medium"/>
    <n v="1129.1300000000001"/>
    <n v="677.48"/>
    <n v="451.65"/>
    <d v="2004-08-17T00:00:00"/>
    <n v="280"/>
  </r>
  <r>
    <s v="302"/>
    <s v="42"/>
    <x v="16"/>
    <d v="2017-03-17T00:00:00"/>
    <b v="1"/>
    <s v="Approved"/>
    <s v="OHM Cycles"/>
    <s v="Road"/>
    <s v="medium"/>
    <s v="small"/>
    <n v="1810"/>
    <n v="1610.9"/>
    <n v="199.1"/>
    <d v="1999-12-04T00:00:00"/>
    <n v="288"/>
  </r>
  <r>
    <s v="303"/>
    <s v="48"/>
    <x v="276"/>
    <d v="2017-11-18T00:00:00"/>
    <b v="0"/>
    <s v="Approved"/>
    <s v="WeareA2B"/>
    <s v="Standard"/>
    <s v="medium"/>
    <s v="medium"/>
    <n v="1762.96"/>
    <n v="950.52"/>
    <n v="812.44"/>
    <d v="2014-07-28T00:00:00"/>
    <n v="42"/>
  </r>
  <r>
    <s v="304"/>
    <s v="12"/>
    <x v="277"/>
    <d v="2017-04-07T00:00:00"/>
    <b v="0"/>
    <s v="Approved"/>
    <s v="WeareA2B"/>
    <s v="Standard"/>
    <s v="medium"/>
    <s v="medium"/>
    <n v="1231.1500000000001"/>
    <n v="161.6"/>
    <n v="1069.55"/>
    <d v="2016-07-09T00:00:00"/>
    <n v="267"/>
  </r>
  <r>
    <s v="305"/>
    <s v="77"/>
    <x v="278"/>
    <d v="2017-01-04T00:00:00"/>
    <b v="0"/>
    <s v="Approved"/>
    <s v="Norco Bicycles"/>
    <s v="Road"/>
    <s v="medium"/>
    <s v="large"/>
    <n v="1240.31"/>
    <n v="795.1"/>
    <n v="445.21"/>
    <d v="2011-01-10T00:00:00"/>
    <n v="360"/>
  </r>
  <r>
    <s v="306"/>
    <s v="25"/>
    <x v="279"/>
    <d v="2017-12-13T00:00:00"/>
    <b v="0"/>
    <s v="Approved"/>
    <s v="OHM Cycles"/>
    <s v="Standard"/>
    <s v="high"/>
    <s v="medium"/>
    <n v="2005.66"/>
    <n v="1203.4000000000001"/>
    <n v="802.26"/>
    <d v="2015-10-18T00:00:00"/>
    <n v="17"/>
  </r>
  <r>
    <s v="307"/>
    <s v="35"/>
    <x v="280"/>
    <d v="2017-04-20T00:00:00"/>
    <b v="0"/>
    <s v="Approved"/>
    <s v="Giant Bicycles"/>
    <s v="Standard"/>
    <s v="medium"/>
    <s v="medium"/>
    <n v="1403.5"/>
    <n v="954.82"/>
    <n v="448.68"/>
    <d v="2016-11-14T00:00:00"/>
    <n v="254"/>
  </r>
  <r>
    <s v="308"/>
    <s v="7"/>
    <x v="281"/>
    <d v="2017-07-21T00:00:00"/>
    <b v="0"/>
    <s v="Approved"/>
    <s v="Trek Bicycles"/>
    <s v="Road"/>
    <s v="low"/>
    <s v="medium"/>
    <n v="980.37"/>
    <n v="234.43"/>
    <n v="745.94"/>
    <d v="2004-09-28T00:00:00"/>
    <n v="162"/>
  </r>
  <r>
    <s v="309"/>
    <s v="68"/>
    <x v="282"/>
    <d v="2017-11-27T00:00:00"/>
    <b v="0"/>
    <s v="Approved"/>
    <s v="OHM Cycles"/>
    <s v="Standard"/>
    <s v="medium"/>
    <s v="medium"/>
    <n v="1636.9"/>
    <n v="44.71"/>
    <n v="1592.19"/>
    <d v="2010-08-20T00:00:00"/>
    <n v="33"/>
  </r>
  <r>
    <s v="310"/>
    <s v="75"/>
    <x v="283"/>
    <d v="2017-10-21T00:00:00"/>
    <b v="0"/>
    <s v="Approved"/>
    <s v="Giant Bicycles"/>
    <s v="Touring"/>
    <s v="medium"/>
    <s v="large"/>
    <n v="1873.97"/>
    <n v="863.95"/>
    <n v="1010.02"/>
    <d v="2004-07-25T00:00:00"/>
    <n v="70"/>
  </r>
  <r>
    <s v="311"/>
    <s v="77"/>
    <x v="284"/>
    <d v="2017-03-07T00:00:00"/>
    <b v="0"/>
    <s v="Approved"/>
    <s v="WeareA2B"/>
    <s v="Standard"/>
    <s v="medium"/>
    <s v="medium"/>
    <n v="1769.64"/>
    <n v="108.76"/>
    <n v="1660.88"/>
    <d v="2011-05-09T00:00:00"/>
    <n v="298"/>
  </r>
  <r>
    <s v="312"/>
    <s v="1"/>
    <x v="285"/>
    <d v="2017-12-04T00:00:00"/>
    <b v="0"/>
    <s v="Approved"/>
    <s v="Giant Bicycles"/>
    <s v="Standard"/>
    <s v="medium"/>
    <s v="medium"/>
    <n v="1403.5"/>
    <n v="954.82"/>
    <n v="448.68"/>
    <d v="2016-11-14T00:00:00"/>
    <n v="26"/>
  </r>
  <r>
    <s v="313"/>
    <s v="81"/>
    <x v="286"/>
    <d v="2017-01-25T00:00:00"/>
    <b v="0"/>
    <s v="Approved"/>
    <s v="Solex"/>
    <s v="Standard"/>
    <s v="medium"/>
    <s v="medium"/>
    <n v="1151.96"/>
    <n v="649.49"/>
    <n v="502.47"/>
    <d v="1999-12-04T00:00:00"/>
    <n v="339"/>
  </r>
  <r>
    <s v="314"/>
    <s v="6"/>
    <x v="287"/>
    <d v="2017-08-20T00:00:00"/>
    <b v="1"/>
    <s v="Approved"/>
    <s v="OHM Cycles"/>
    <s v="Standard"/>
    <s v="high"/>
    <s v="medium"/>
    <n v="227.88"/>
    <n v="136.72999999999999"/>
    <n v="91.15"/>
    <d v="2007-08-04T00:00:00"/>
    <n v="132"/>
  </r>
  <r>
    <s v="315"/>
    <s v="40"/>
    <x v="288"/>
    <d v="2017-12-18T00:00:00"/>
    <b v="1"/>
    <s v="Approved"/>
    <s v="Trek Bicycles"/>
    <s v="Road"/>
    <s v="medium"/>
    <s v="large"/>
    <n v="1894.19"/>
    <n v="598.76"/>
    <n v="1295.43"/>
    <d v="2003-07-21T00:00:00"/>
    <n v="12"/>
  </r>
  <r>
    <s v="316"/>
    <s v="62"/>
    <x v="289"/>
    <d v="2017-08-01T00:00:00"/>
    <b v="0"/>
    <s v="Approved"/>
    <s v="Solex"/>
    <s v="Standard"/>
    <s v="medium"/>
    <s v="medium"/>
    <n v="478.16"/>
    <n v="298.72000000000003"/>
    <n v="179.44"/>
    <d v="2015-04-11T00:00:00"/>
    <n v="151"/>
  </r>
  <r>
    <s v="317"/>
    <s v="90"/>
    <x v="290"/>
    <d v="2017-06-19T00:00:00"/>
    <b v="1"/>
    <s v="Approved"/>
    <s v="Norco Bicycles"/>
    <s v="Standard"/>
    <s v="low"/>
    <s v="medium"/>
    <n v="363.01"/>
    <n v="290.41000000000003"/>
    <n v="72.599999999999994"/>
    <d v="1999-07-26T00:00:00"/>
    <n v="194"/>
  </r>
  <r>
    <s v="318"/>
    <s v="32"/>
    <x v="291"/>
    <d v="2017-05-31T00:00:00"/>
    <b v="1"/>
    <s v="Approved"/>
    <s v="Giant Bicycles"/>
    <s v="Standard"/>
    <s v="medium"/>
    <s v="medium"/>
    <n v="642.70000000000005"/>
    <n v="211.37"/>
    <n v="431.33"/>
    <d v="1992-10-11T00:00:00"/>
    <n v="213"/>
  </r>
  <r>
    <s v="319"/>
    <s v="65"/>
    <x v="292"/>
    <d v="2017-10-09T00:00:00"/>
    <b v="1"/>
    <s v="Approved"/>
    <s v="WeareA2B"/>
    <s v="Standard"/>
    <s v="medium"/>
    <s v="medium"/>
    <n v="1807.45"/>
    <n v="778.69"/>
    <n v="1028.76"/>
    <d v="2002-08-31T00:00:00"/>
    <n v="82"/>
  </r>
  <r>
    <s v="320"/>
    <s v="15"/>
    <x v="293"/>
    <d v="2017-06-20T00:00:00"/>
    <b v="1"/>
    <s v="Approved"/>
    <s v="Norco Bicycles"/>
    <s v="Standard"/>
    <s v="low"/>
    <s v="medium"/>
    <n v="958.74"/>
    <n v="748.9"/>
    <n v="209.84"/>
    <d v="2005-12-07T00:00:00"/>
    <n v="193"/>
  </r>
  <r>
    <s v="321"/>
    <s v="36"/>
    <x v="294"/>
    <d v="2017-01-23T00:00:00"/>
    <b v="0"/>
    <s v="Approved"/>
    <s v="Solex"/>
    <s v="Standard"/>
    <s v="low"/>
    <s v="medium"/>
    <n v="945.04"/>
    <n v="507.58"/>
    <n v="437.46"/>
    <d v="2008-03-19T00:00:00"/>
    <n v="341"/>
  </r>
  <r>
    <s v="322"/>
    <s v="12"/>
    <x v="295"/>
    <d v="2017-04-19T00:00:00"/>
    <b v="0"/>
    <s v="Approved"/>
    <s v="WeareA2B"/>
    <s v="Standard"/>
    <s v="medium"/>
    <s v="medium"/>
    <n v="1231.1500000000001"/>
    <n v="161.6"/>
    <n v="1069.55"/>
    <d v="2004-08-17T00:00:00"/>
    <n v="255"/>
  </r>
  <r>
    <s v="323"/>
    <s v="67"/>
    <x v="296"/>
    <d v="2017-11-08T00:00:00"/>
    <b v="1"/>
    <s v="Approved"/>
    <s v="Norco Bicycles"/>
    <s v="Road"/>
    <s v="medium"/>
    <s v="medium"/>
    <n v="544.04999999999995"/>
    <n v="376.84"/>
    <n v="167.21"/>
    <d v="2005-10-22T00:00:00"/>
    <n v="52"/>
  </r>
  <r>
    <s v="324"/>
    <s v="87"/>
    <x v="297"/>
    <d v="2017-10-11T00:00:00"/>
    <b v="0"/>
    <s v="Approved"/>
    <s v="OHM Cycles"/>
    <s v="Standard"/>
    <s v="medium"/>
    <s v="medium"/>
    <n v="1636.9"/>
    <n v="44.71"/>
    <n v="1592.19"/>
    <d v="2010-08-20T00:00:00"/>
    <n v="80"/>
  </r>
  <r>
    <s v="325"/>
    <s v="62"/>
    <x v="298"/>
    <d v="2017-11-14T00:00:00"/>
    <b v="1"/>
    <s v="Approved"/>
    <s v="Solex"/>
    <s v="Standard"/>
    <s v="medium"/>
    <s v="medium"/>
    <n v="478.16"/>
    <n v="298.72000000000003"/>
    <n v="179.44"/>
    <d v="1992-10-02T00:00:00"/>
    <n v="46"/>
  </r>
  <r>
    <s v="326"/>
    <s v="55"/>
    <x v="299"/>
    <d v="2017-01-20T00:00:00"/>
    <b v="0"/>
    <s v="Approved"/>
    <s v="Trek Bicycles"/>
    <s v="Road"/>
    <s v="medium"/>
    <s v="large"/>
    <n v="1894.19"/>
    <n v="598.76"/>
    <n v="1295.43"/>
    <d v="1993-06-23T00:00:00"/>
    <n v="344"/>
  </r>
  <r>
    <s v="327"/>
    <s v="1"/>
    <x v="300"/>
    <d v="2017-05-09T00:00:00"/>
    <b v="1"/>
    <s v="Approved"/>
    <s v="Giant Bicycles"/>
    <s v="Standard"/>
    <s v="medium"/>
    <s v="medium"/>
    <n v="1403.5"/>
    <n v="954.82"/>
    <n v="448.68"/>
    <d v="2016-11-14T00:00:00"/>
    <n v="235"/>
  </r>
  <r>
    <s v="328"/>
    <s v="98"/>
    <x v="301"/>
    <d v="2017-10-17T00:00:00"/>
    <b v="1"/>
    <s v="Approved"/>
    <s v="Trek Bicycles"/>
    <s v="Standard"/>
    <s v="high"/>
    <s v="medium"/>
    <n v="358.39"/>
    <n v="215.03"/>
    <n v="143.36000000000001"/>
    <d v="1991-05-06T00:00:00"/>
    <n v="74"/>
  </r>
  <r>
    <s v="329"/>
    <s v="79"/>
    <x v="302"/>
    <d v="2017-08-11T00:00:00"/>
    <b v="1"/>
    <s v="Approved"/>
    <s v="Norco Bicycles"/>
    <s v="Standard"/>
    <s v="medium"/>
    <s v="medium"/>
    <n v="1555.58"/>
    <n v="818.01"/>
    <n v="737.57"/>
    <d v="2003-09-09T00:00:00"/>
    <n v="141"/>
  </r>
  <r>
    <s v="330"/>
    <s v="1"/>
    <x v="303"/>
    <d v="2017-11-15T00:00:00"/>
    <b v="0"/>
    <s v="Approved"/>
    <s v="Giant Bicycles"/>
    <s v="Standard"/>
    <s v="medium"/>
    <s v="medium"/>
    <n v="1403.5"/>
    <n v="954.82"/>
    <n v="448.68"/>
    <d v="2012-09-15T00:00:00"/>
    <n v="45"/>
  </r>
  <r>
    <s v="331"/>
    <s v="61"/>
    <x v="304"/>
    <d v="2017-05-23T00:00:00"/>
    <b v="0"/>
    <s v="Approved"/>
    <s v="Norco Bicycles"/>
    <s v="Standard"/>
    <s v="medium"/>
    <s v="small"/>
    <n v="586.45000000000005"/>
    <n v="521.94000000000005"/>
    <n v="64.510000000000005"/>
    <d v="1991-07-10T00:00:00"/>
    <n v="221"/>
  </r>
  <r>
    <s v="332"/>
    <s v="71"/>
    <x v="305"/>
    <d v="2017-08-02T00:00:00"/>
    <b v="1"/>
    <s v="Approved"/>
    <s v="Solex"/>
    <s v="Standard"/>
    <s v="high"/>
    <s v="large"/>
    <n v="1842.92"/>
    <n v="1105.75"/>
    <n v="737.17"/>
    <d v="2006-05-22T00:00:00"/>
    <n v="150"/>
  </r>
  <r>
    <s v="333"/>
    <s v="58"/>
    <x v="306"/>
    <d v="2017-12-16T00:00:00"/>
    <b v="1"/>
    <s v="Approved"/>
    <s v="OHM Cycles"/>
    <s v="Road"/>
    <s v="medium"/>
    <s v="medium"/>
    <n v="1280.28"/>
    <n v="829.51"/>
    <n v="450.77"/>
    <d v="2001-11-25T00:00:00"/>
    <n v="14"/>
  </r>
  <r>
    <s v="334"/>
    <s v="86"/>
    <x v="307"/>
    <d v="2017-02-21T00:00:00"/>
    <b v="0"/>
    <s v="Approved"/>
    <s v="Norco Bicycles"/>
    <s v="Road"/>
    <s v="high"/>
    <s v="large"/>
    <n v="774.53"/>
    <n v="464.72"/>
    <n v="309.81"/>
    <d v="1999-07-20T00:00:00"/>
    <n v="312"/>
  </r>
  <r>
    <s v="335"/>
    <s v="95"/>
    <x v="47"/>
    <d v="2017-11-01T00:00:00"/>
    <b v="0"/>
    <s v="Approved"/>
    <s v="Giant Bicycles"/>
    <s v="Standard"/>
    <s v="medium"/>
    <s v="large"/>
    <n v="569.55999999999995"/>
    <n v="528.42999999999995"/>
    <n v="41.13"/>
    <d v="2003-09-10T00:00:00"/>
    <n v="59"/>
  </r>
  <r>
    <s v="336"/>
    <s v="55"/>
    <x v="308"/>
    <d v="2017-10-05T00:00:00"/>
    <b v="1"/>
    <s v="Approved"/>
    <s v="Trek Bicycles"/>
    <s v="Road"/>
    <s v="medium"/>
    <s v="large"/>
    <n v="1894.19"/>
    <n v="598.76"/>
    <n v="1295.43"/>
    <d v="2003-07-21T00:00:00"/>
    <n v="86"/>
  </r>
  <r>
    <s v="338"/>
    <s v="32"/>
    <x v="309"/>
    <d v="2017-01-02T00:00:00"/>
    <b v="1"/>
    <s v="Approved"/>
    <s v="Giant Bicycles"/>
    <s v="Standard"/>
    <s v="medium"/>
    <s v="medium"/>
    <n v="642.70000000000005"/>
    <n v="211.37"/>
    <n v="431.33"/>
    <d v="2003-03-18T00:00:00"/>
    <n v="362"/>
  </r>
  <r>
    <s v="339"/>
    <s v="65"/>
    <x v="310"/>
    <d v="2017-12-04T00:00:00"/>
    <b v="1"/>
    <s v="Approved"/>
    <s v="WeareA2B"/>
    <s v="Standard"/>
    <s v="medium"/>
    <s v="medium"/>
    <n v="1807.45"/>
    <n v="778.69"/>
    <n v="1028.76"/>
    <d v="2002-08-31T00:00:00"/>
    <n v="26"/>
  </r>
  <r>
    <s v="340"/>
    <s v="49"/>
    <x v="311"/>
    <d v="2017-12-16T00:00:00"/>
    <b v="0"/>
    <s v="Approved"/>
    <s v="Trek Bicycles"/>
    <s v="Road"/>
    <s v="medium"/>
    <s v="medium"/>
    <n v="533.51"/>
    <n v="400.13"/>
    <n v="133.38"/>
    <d v="2012-06-04T00:00:00"/>
    <n v="14"/>
  </r>
  <r>
    <s v="341"/>
    <s v="1"/>
    <x v="312"/>
    <d v="2017-08-27T00:00:00"/>
    <b v="0"/>
    <s v="Approved"/>
    <s v="Giant Bicycles"/>
    <s v="Standard"/>
    <s v="medium"/>
    <s v="medium"/>
    <n v="1403.5"/>
    <n v="954.82"/>
    <n v="448.68"/>
    <d v="2005-08-09T00:00:00"/>
    <n v="125"/>
  </r>
  <r>
    <s v="342"/>
    <s v="24"/>
    <x v="313"/>
    <d v="2017-03-14T00:00:00"/>
    <b v="0"/>
    <s v="Approved"/>
    <s v="Solex"/>
    <s v="Road"/>
    <s v="medium"/>
    <s v="large"/>
    <n v="1777.8"/>
    <n v="820.78"/>
    <n v="957.02"/>
    <d v="2011-05-07T00:00:00"/>
    <n v="291"/>
  </r>
  <r>
    <s v="344"/>
    <s v="7"/>
    <x v="314"/>
    <d v="2017-07-09T00:00:00"/>
    <b v="0"/>
    <s v="Approved"/>
    <s v="Giant Bicycles"/>
    <s v="Standard"/>
    <s v="medium"/>
    <s v="small"/>
    <n v="1311.44"/>
    <n v="1167.18"/>
    <n v="144.26"/>
    <d v="1992-10-11T00:00:00"/>
    <n v="174"/>
  </r>
  <r>
    <s v="345"/>
    <s v="84"/>
    <x v="179"/>
    <d v="2017-03-21T00:00:00"/>
    <b v="0"/>
    <s v="Approved"/>
    <s v="Giant Bicycles"/>
    <s v="Road"/>
    <s v="medium"/>
    <s v="medium"/>
    <n v="792.9"/>
    <n v="594.67999999999995"/>
    <n v="198.22"/>
    <d v="1992-10-02T00:00:00"/>
    <n v="284"/>
  </r>
  <r>
    <s v="346"/>
    <s v="48"/>
    <x v="315"/>
    <d v="2017-07-19T00:00:00"/>
    <b v="0"/>
    <s v="Approved"/>
    <s v="WeareA2B"/>
    <s v="Standard"/>
    <s v="medium"/>
    <s v="medium"/>
    <n v="1762.96"/>
    <n v="950.52"/>
    <n v="812.44"/>
    <d v="2014-07-28T00:00:00"/>
    <n v="164"/>
  </r>
  <r>
    <s v="347"/>
    <s v="16"/>
    <x v="236"/>
    <d v="2017-04-12T00:00:00"/>
    <b v="1"/>
    <s v="Approved"/>
    <s v="Norco Bicycles"/>
    <s v="Standard"/>
    <s v="high"/>
    <s v="small"/>
    <n v="1661.92"/>
    <n v="1479.11"/>
    <n v="182.81"/>
    <d v="1994-09-09T00:00:00"/>
    <n v="262"/>
  </r>
  <r>
    <s v="348"/>
    <s v="40"/>
    <x v="316"/>
    <d v="2017-08-11T00:00:00"/>
    <b v="0"/>
    <s v="Approved"/>
    <s v="OHM Cycles"/>
    <s v="Standard"/>
    <s v="high"/>
    <s v="medium"/>
    <n v="1458.17"/>
    <n v="874.9"/>
    <n v="583.27"/>
    <d v="2006-02-02T00:00:00"/>
    <n v="141"/>
  </r>
  <r>
    <s v="349"/>
    <s v="100"/>
    <x v="317"/>
    <d v="2017-10-20T00:00:00"/>
    <b v="1"/>
    <s v="Approved"/>
    <s v="Norco Bicycles"/>
    <s v="Road"/>
    <s v="medium"/>
    <s v="medium"/>
    <n v="1036.5899999999999"/>
    <n v="206.35"/>
    <n v="830.24"/>
    <d v="1991-05-06T00:00:00"/>
    <n v="71"/>
  </r>
  <r>
    <s v="350"/>
    <s v="27"/>
    <x v="318"/>
    <d v="2017-10-26T00:00:00"/>
    <b v="1"/>
    <s v="Approved"/>
    <s v="Trek Bicycles"/>
    <s v="Standard"/>
    <s v="medium"/>
    <s v="medium"/>
    <n v="499.53"/>
    <n v="388.72"/>
    <n v="110.81"/>
    <d v="1999-06-23T00:00:00"/>
    <n v="65"/>
  </r>
  <r>
    <s v="351"/>
    <s v="59"/>
    <x v="20"/>
    <d v="2017-06-15T00:00:00"/>
    <b v="0"/>
    <s v="Approved"/>
    <s v="Solex"/>
    <s v="Standard"/>
    <s v="medium"/>
    <s v="large"/>
    <n v="1061.56"/>
    <n v="733.58"/>
    <n v="327.98"/>
    <d v="1993-07-20T00:00:00"/>
    <n v="198"/>
  </r>
  <r>
    <s v="352"/>
    <s v="34"/>
    <x v="319"/>
    <d v="2017-06-19T00:00:00"/>
    <b v="0"/>
    <s v="Approved"/>
    <s v="Norco Bicycles"/>
    <s v="Road"/>
    <s v="high"/>
    <s v="large"/>
    <n v="774.53"/>
    <n v="464.72"/>
    <n v="309.81"/>
    <d v="1995-12-19T00:00:00"/>
    <n v="194"/>
  </r>
  <r>
    <s v="353"/>
    <s v="18"/>
    <x v="320"/>
    <d v="2017-04-20T00:00:00"/>
    <b v="1"/>
    <s v="Approved"/>
    <s v="Norco Bicycles"/>
    <s v="Standard"/>
    <s v="high"/>
    <s v="medium"/>
    <n v="1148.6400000000001"/>
    <n v="689.18"/>
    <n v="459.46"/>
    <d v="2015-08-10T00:00:00"/>
    <n v="254"/>
  </r>
  <r>
    <s v="354"/>
    <s v="83"/>
    <x v="321"/>
    <d v="2017-11-14T00:00:00"/>
    <b v="0"/>
    <s v="Approved"/>
    <s v="Solex"/>
    <s v="Touring"/>
    <s v="medium"/>
    <s v="large"/>
    <n v="2083.94"/>
    <n v="675.03"/>
    <n v="1408.91"/>
    <d v="2013-09-16T00:00:00"/>
    <n v="46"/>
  </r>
  <r>
    <s v="355"/>
    <s v="82"/>
    <x v="322"/>
    <d v="2017-03-22T00:00:00"/>
    <b v="1"/>
    <s v="Approved"/>
    <s v="Giant Bicycles"/>
    <s v="Road"/>
    <s v="medium"/>
    <s v="medium"/>
    <n v="1538.99"/>
    <n v="829.65"/>
    <n v="709.34"/>
    <d v="1993-05-26T00:00:00"/>
    <n v="283"/>
  </r>
  <r>
    <s v="356"/>
    <s v="88"/>
    <x v="323"/>
    <d v="2017-07-09T00:00:00"/>
    <b v="1"/>
    <s v="Approved"/>
    <s v="Norco Bicycles"/>
    <s v="Standard"/>
    <s v="medium"/>
    <s v="medium"/>
    <n v="1198.46"/>
    <n v="381.1"/>
    <n v="817.36"/>
    <d v="1998-12-16T00:00:00"/>
    <n v="174"/>
  </r>
  <r>
    <s v="357"/>
    <s v="77"/>
    <x v="324"/>
    <d v="2017-04-13T00:00:00"/>
    <b v="0"/>
    <s v="Approved"/>
    <s v="Norco Bicycles"/>
    <s v="Road"/>
    <s v="medium"/>
    <s v="large"/>
    <n v="1240.31"/>
    <n v="795.1"/>
    <n v="445.21"/>
    <d v="2011-01-10T00:00:00"/>
    <n v="261"/>
  </r>
  <r>
    <s v="358"/>
    <s v="6"/>
    <x v="325"/>
    <d v="2017-12-06T00:00:00"/>
    <b v="1"/>
    <s v="Approved"/>
    <s v="OHM Cycles"/>
    <s v="Standard"/>
    <s v="high"/>
    <s v="medium"/>
    <n v="227.88"/>
    <n v="136.72999999999999"/>
    <n v="91.15"/>
    <d v="1991-11-07T00:00:00"/>
    <n v="24"/>
  </r>
  <r>
    <s v="359"/>
    <s v="10"/>
    <x v="179"/>
    <d v="2017-11-10T00:00:00"/>
    <b v="1"/>
    <s v="Approved"/>
    <s v="Solex"/>
    <s v="Standard"/>
    <s v="medium"/>
    <s v="medium"/>
    <n v="1945.43"/>
    <n v="333.18"/>
    <n v="1612.25"/>
    <d v="2002-08-31T00:00:00"/>
    <n v="50"/>
  </r>
  <r>
    <s v="360"/>
    <s v="69"/>
    <x v="326"/>
    <d v="2017-04-26T00:00:00"/>
    <b v="1"/>
    <s v="Approved"/>
    <s v="Norco Bicycles"/>
    <s v="Road"/>
    <s v="medium"/>
    <s v="large"/>
    <n v="1240.31"/>
    <n v="795.1"/>
    <n v="445.21"/>
    <d v="2011-01-10T00:00:00"/>
    <n v="248"/>
  </r>
  <r>
    <s v="361"/>
    <s v="15"/>
    <x v="327"/>
    <d v="2017-01-31T00:00:00"/>
    <b v="0"/>
    <s v="Approved"/>
    <s v="WeareA2B"/>
    <s v="Standard"/>
    <s v="medium"/>
    <s v="medium"/>
    <n v="1292.8399999999999"/>
    <n v="13.44"/>
    <n v="1279.4000000000001"/>
    <d v="2009-04-12T00:00:00"/>
    <n v="333"/>
  </r>
  <r>
    <s v="362"/>
    <s v="7"/>
    <x v="328"/>
    <d v="2017-09-22T00:00:00"/>
    <b v="1"/>
    <s v="Approved"/>
    <s v="Trek Bicycles"/>
    <s v="Road"/>
    <s v="low"/>
    <s v="medium"/>
    <n v="980.37"/>
    <n v="234.43"/>
    <n v="745.94"/>
    <d v="2014-03-03T00:00:00"/>
    <n v="99"/>
  </r>
  <r>
    <s v="363"/>
    <s v="73"/>
    <x v="329"/>
    <d v="2017-08-14T00:00:00"/>
    <b v="1"/>
    <s v="Approved"/>
    <s v="Solex"/>
    <s v="Standard"/>
    <s v="medium"/>
    <s v="medium"/>
    <n v="1945.43"/>
    <n v="333.18"/>
    <n v="1612.25"/>
    <d v="2002-08-31T00:00:00"/>
    <n v="138"/>
  </r>
  <r>
    <s v="364"/>
    <s v="32"/>
    <x v="330"/>
    <d v="2017-09-13T00:00:00"/>
    <b v="0"/>
    <s v="Approved"/>
    <s v="Giant Bicycles"/>
    <s v="Standard"/>
    <s v="medium"/>
    <s v="medium"/>
    <n v="642.70000000000005"/>
    <n v="211.37"/>
    <n v="431.33"/>
    <d v="2002-03-22T00:00:00"/>
    <n v="108"/>
  </r>
  <r>
    <s v="365"/>
    <s v="39"/>
    <x v="331"/>
    <d v="2017-05-03T00:00:00"/>
    <b v="1"/>
    <s v="Approved"/>
    <s v="Giant Bicycles"/>
    <s v="Standard"/>
    <s v="medium"/>
    <s v="large"/>
    <n v="1812.75"/>
    <n v="582.48"/>
    <n v="1230.27"/>
    <d v="2007-12-11T00:00:00"/>
    <n v="241"/>
  </r>
  <r>
    <s v="366"/>
    <s v="28"/>
    <x v="332"/>
    <d v="2017-08-22T00:00:00"/>
    <b v="0"/>
    <s v="Approved"/>
    <s v="Norco Bicycles"/>
    <s v="Standard"/>
    <s v="medium"/>
    <s v="small"/>
    <n v="1216.1400000000001"/>
    <n v="1082.3599999999999"/>
    <n v="133.78"/>
    <d v="2016-11-22T00:00:00"/>
    <n v="130"/>
  </r>
  <r>
    <s v="367"/>
    <s v="0"/>
    <x v="179"/>
    <d v="2017-03-10T00:00:00"/>
    <b v="0"/>
    <s v="Approved"/>
    <m/>
    <m/>
    <m/>
    <m/>
    <n v="850.89"/>
    <m/>
    <m/>
    <m/>
    <n v="295"/>
  </r>
  <r>
    <s v="368"/>
    <s v="25"/>
    <x v="333"/>
    <d v="2017-01-24T00:00:00"/>
    <b v="1"/>
    <s v="Approved"/>
    <s v="OHM Cycles"/>
    <s v="Standard"/>
    <s v="high"/>
    <s v="medium"/>
    <n v="2005.66"/>
    <n v="1203.4000000000001"/>
    <n v="802.26"/>
    <d v="2012-04-10T00:00:00"/>
    <n v="340"/>
  </r>
  <r>
    <s v="369"/>
    <s v="32"/>
    <x v="85"/>
    <d v="2017-07-29T00:00:00"/>
    <b v="0"/>
    <s v="Approved"/>
    <s v="Giant Bicycles"/>
    <s v="Standard"/>
    <s v="high"/>
    <s v="medium"/>
    <n v="1179"/>
    <n v="707.4"/>
    <n v="471.6"/>
    <d v="2013-06-09T00:00:00"/>
    <n v="154"/>
  </r>
  <r>
    <s v="370"/>
    <s v="78"/>
    <x v="334"/>
    <d v="2017-08-03T00:00:00"/>
    <b v="1"/>
    <s v="Approved"/>
    <s v="Giant Bicycles"/>
    <s v="Standard"/>
    <s v="medium"/>
    <s v="large"/>
    <n v="1765.3"/>
    <n v="709.48"/>
    <n v="1055.82"/>
    <d v="2004-07-25T00:00:00"/>
    <n v="149"/>
  </r>
  <r>
    <s v="371"/>
    <s v="44"/>
    <x v="335"/>
    <d v="2017-08-28T00:00:00"/>
    <b v="0"/>
    <s v="Approved"/>
    <s v="WeareA2B"/>
    <s v="Standard"/>
    <s v="medium"/>
    <s v="medium"/>
    <n v="1769.64"/>
    <n v="108.76"/>
    <n v="1660.88"/>
    <d v="2011-05-09T00:00:00"/>
    <n v="124"/>
  </r>
  <r>
    <s v="372"/>
    <s v="56"/>
    <x v="336"/>
    <d v="2017-08-16T00:00:00"/>
    <b v="1"/>
    <s v="Approved"/>
    <s v="OHM Cycles"/>
    <s v="Standard"/>
    <s v="medium"/>
    <s v="medium"/>
    <n v="183.86"/>
    <n v="137.9"/>
    <n v="45.96"/>
    <d v="2012-05-18T00:00:00"/>
    <n v="136"/>
  </r>
  <r>
    <s v="373"/>
    <s v="1"/>
    <x v="337"/>
    <d v="2017-06-24T00:00:00"/>
    <b v="0"/>
    <s v="Approved"/>
    <s v="Giant Bicycles"/>
    <s v="Standard"/>
    <s v="medium"/>
    <s v="medium"/>
    <n v="1403.5"/>
    <n v="954.82"/>
    <n v="448.68"/>
    <d v="2012-09-15T00:00:00"/>
    <n v="189"/>
  </r>
  <r>
    <s v="374"/>
    <s v="15"/>
    <x v="338"/>
    <d v="2017-03-07T00:00:00"/>
    <b v="0"/>
    <s v="Approved"/>
    <s v="Norco Bicycles"/>
    <s v="Standard"/>
    <s v="low"/>
    <s v="medium"/>
    <n v="958.74"/>
    <n v="748.9"/>
    <n v="209.84"/>
    <d v="2005-12-07T00:00:00"/>
    <n v="298"/>
  </r>
  <r>
    <s v="375"/>
    <s v="17"/>
    <x v="339"/>
    <d v="2017-07-05T00:00:00"/>
    <b v="1"/>
    <s v="Approved"/>
    <s v="WeareA2B"/>
    <s v="Touring"/>
    <s v="medium"/>
    <s v="large"/>
    <n v="1362.99"/>
    <n v="57.74"/>
    <n v="1305.25"/>
    <d v="1993-04-20T00:00:00"/>
    <n v="178"/>
  </r>
  <r>
    <s v="376"/>
    <s v="0"/>
    <x v="340"/>
    <d v="2017-02-09T00:00:00"/>
    <b v="0"/>
    <s v="Approved"/>
    <s v="Solex"/>
    <s v="Standard"/>
    <s v="medium"/>
    <s v="medium"/>
    <n v="478.16"/>
    <n v="298.72000000000003"/>
    <n v="179.44"/>
    <d v="2012-12-02T00:00:00"/>
    <n v="324"/>
  </r>
  <r>
    <s v="377"/>
    <s v="7"/>
    <x v="341"/>
    <d v="2017-10-17T00:00:00"/>
    <b v="0"/>
    <s v="Approved"/>
    <s v="Trek Bicycles"/>
    <s v="Road"/>
    <s v="low"/>
    <s v="medium"/>
    <n v="980.37"/>
    <n v="234.43"/>
    <n v="745.94"/>
    <d v="2004-09-28T00:00:00"/>
    <n v="74"/>
  </r>
  <r>
    <s v="378"/>
    <s v="53"/>
    <x v="342"/>
    <d v="2017-10-27T00:00:00"/>
    <b v="0"/>
    <s v="Approved"/>
    <s v="OHM Cycles"/>
    <s v="Standard"/>
    <s v="medium"/>
    <s v="medium"/>
    <n v="795.34"/>
    <n v="101.58"/>
    <n v="693.76"/>
    <d v="1997-02-09T00:00:00"/>
    <n v="64"/>
  </r>
  <r>
    <s v="379"/>
    <s v="20"/>
    <x v="343"/>
    <d v="2017-03-03T00:00:00"/>
    <b v="0"/>
    <s v="Approved"/>
    <s v="Trek Bicycles"/>
    <s v="Standard"/>
    <s v="medium"/>
    <s v="small"/>
    <n v="1775.81"/>
    <n v="1580.47"/>
    <n v="195.34"/>
    <d v="2016-02-04T00:00:00"/>
    <n v="302"/>
  </r>
  <r>
    <s v="380"/>
    <s v="3"/>
    <x v="344"/>
    <d v="2017-08-20T00:00:00"/>
    <b v="1"/>
    <s v="Approved"/>
    <s v="Trek Bicycles"/>
    <s v="Standard"/>
    <s v="medium"/>
    <s v="large"/>
    <n v="2091.4699999999998"/>
    <n v="388.92"/>
    <n v="1702.55"/>
    <d v="2012-09-15T00:00:00"/>
    <n v="132"/>
  </r>
  <r>
    <s v="381"/>
    <s v="14"/>
    <x v="345"/>
    <d v="2017-09-18T00:00:00"/>
    <b v="1"/>
    <s v="Approved"/>
    <s v="Solex"/>
    <s v="Standard"/>
    <s v="high"/>
    <s v="large"/>
    <n v="1842.92"/>
    <n v="1105.75"/>
    <n v="737.17"/>
    <d v="1995-10-24T00:00:00"/>
    <n v="103"/>
  </r>
  <r>
    <s v="382"/>
    <s v="83"/>
    <x v="346"/>
    <d v="2017-12-02T00:00:00"/>
    <b v="1"/>
    <s v="Approved"/>
    <s v="Solex"/>
    <s v="Touring"/>
    <s v="medium"/>
    <s v="large"/>
    <n v="2083.94"/>
    <n v="675.03"/>
    <n v="1408.91"/>
    <d v="2015-08-02T00:00:00"/>
    <n v="28"/>
  </r>
  <r>
    <s v="383"/>
    <s v="39"/>
    <x v="347"/>
    <d v="2017-11-28T00:00:00"/>
    <b v="1"/>
    <s v="Approved"/>
    <s v="Giant Bicycles"/>
    <s v="Standard"/>
    <s v="medium"/>
    <s v="large"/>
    <n v="1812.75"/>
    <n v="582.48"/>
    <n v="1230.27"/>
    <d v="2011-05-09T00:00:00"/>
    <n v="32"/>
  </r>
  <r>
    <s v="384"/>
    <s v="67"/>
    <x v="348"/>
    <d v="2017-08-28T00:00:00"/>
    <b v="0"/>
    <s v="Approved"/>
    <s v="Solex"/>
    <s v="Standard"/>
    <s v="medium"/>
    <s v="large"/>
    <n v="1071.23"/>
    <n v="380.74"/>
    <n v="690.49"/>
    <d v="1996-04-05T00:00:00"/>
    <n v="124"/>
  </r>
  <r>
    <s v="385"/>
    <s v="40"/>
    <x v="349"/>
    <d v="2017-05-14T00:00:00"/>
    <b v="0"/>
    <s v="Approved"/>
    <s v="Trek Bicycles"/>
    <s v="Road"/>
    <s v="medium"/>
    <s v="large"/>
    <n v="1894.19"/>
    <n v="598.76"/>
    <n v="1295.43"/>
    <d v="1993-06-23T00:00:00"/>
    <n v="230"/>
  </r>
  <r>
    <s v="386"/>
    <s v="13"/>
    <x v="350"/>
    <d v="2017-10-01T00:00:00"/>
    <b v="0"/>
    <s v="Approved"/>
    <s v="Solex"/>
    <s v="Standard"/>
    <s v="medium"/>
    <s v="medium"/>
    <n v="1163.8900000000001"/>
    <n v="589.27"/>
    <n v="574.62"/>
    <d v="2005-12-07T00:00:00"/>
    <n v="90"/>
  </r>
  <r>
    <s v="387"/>
    <s v="100"/>
    <x v="351"/>
    <d v="2017-10-15T00:00:00"/>
    <b v="1"/>
    <s v="Approved"/>
    <s v="Norco Bicycles"/>
    <s v="Road"/>
    <s v="medium"/>
    <s v="medium"/>
    <n v="1036.5899999999999"/>
    <n v="206.35"/>
    <n v="830.24"/>
    <d v="1991-05-06T00:00:00"/>
    <n v="76"/>
  </r>
  <r>
    <s v="388"/>
    <s v="35"/>
    <x v="292"/>
    <d v="2017-05-03T00:00:00"/>
    <b v="1"/>
    <s v="Approved"/>
    <s v="Trek Bicycles"/>
    <s v="Standard"/>
    <s v="low"/>
    <s v="medium"/>
    <n v="1057.51"/>
    <n v="154.4"/>
    <n v="903.11"/>
    <d v="2010-06-07T00:00:00"/>
    <n v="241"/>
  </r>
  <r>
    <s v="389"/>
    <s v="17"/>
    <x v="352"/>
    <d v="2017-02-15T00:00:00"/>
    <b v="1"/>
    <s v="Approved"/>
    <s v="Solex"/>
    <s v="Standard"/>
    <s v="high"/>
    <s v="medium"/>
    <n v="1024.6600000000001"/>
    <n v="614.79999999999995"/>
    <n v="409.86"/>
    <d v="1996-11-09T00:00:00"/>
    <n v="318"/>
  </r>
  <r>
    <s v="390"/>
    <s v="79"/>
    <x v="353"/>
    <d v="2017-01-04T00:00:00"/>
    <b v="0"/>
    <s v="Approved"/>
    <s v="Norco Bicycles"/>
    <s v="Standard"/>
    <s v="medium"/>
    <s v="medium"/>
    <n v="1555.58"/>
    <n v="818.01"/>
    <n v="737.57"/>
    <d v="2007-08-04T00:00:00"/>
    <n v="360"/>
  </r>
  <r>
    <s v="391"/>
    <s v="86"/>
    <x v="354"/>
    <d v="2017-10-12T00:00:00"/>
    <b v="0"/>
    <s v="Approved"/>
    <s v="Norco Bicycles"/>
    <s v="Road"/>
    <s v="high"/>
    <s v="large"/>
    <n v="774.53"/>
    <n v="464.72"/>
    <n v="309.81"/>
    <d v="1997-10-04T00:00:00"/>
    <n v="79"/>
  </r>
  <r>
    <s v="392"/>
    <s v="9"/>
    <x v="355"/>
    <d v="2017-03-19T00:00:00"/>
    <b v="0"/>
    <s v="Approved"/>
    <s v="OHM Cycles"/>
    <s v="Road"/>
    <s v="medium"/>
    <s v="medium"/>
    <n v="742.54"/>
    <n v="667.4"/>
    <n v="75.14"/>
    <d v="2014-03-03T00:00:00"/>
    <n v="286"/>
  </r>
  <r>
    <s v="393"/>
    <s v="58"/>
    <x v="356"/>
    <d v="2017-08-30T00:00:00"/>
    <b v="1"/>
    <s v="Approved"/>
    <s v="OHM Cycles"/>
    <s v="Standard"/>
    <s v="medium"/>
    <s v="medium"/>
    <n v="912.52"/>
    <n v="141.4"/>
    <n v="771.12"/>
    <d v="2015-10-18T00:00:00"/>
    <n v="122"/>
  </r>
  <r>
    <s v="394"/>
    <s v="58"/>
    <x v="357"/>
    <d v="2017-06-29T00:00:00"/>
    <b v="0"/>
    <s v="Approved"/>
    <s v="OHM Cycles"/>
    <s v="Road"/>
    <s v="medium"/>
    <s v="medium"/>
    <n v="1280.28"/>
    <n v="829.51"/>
    <n v="450.77"/>
    <d v="1997-10-04T00:00:00"/>
    <n v="184"/>
  </r>
  <r>
    <s v="395"/>
    <s v="43"/>
    <x v="358"/>
    <d v="2017-10-12T00:00:00"/>
    <b v="1"/>
    <s v="Approved"/>
    <s v="Solex"/>
    <s v="Standard"/>
    <s v="medium"/>
    <s v="medium"/>
    <n v="1151.96"/>
    <n v="649.49"/>
    <n v="502.47"/>
    <d v="1999-12-04T00:00:00"/>
    <n v="79"/>
  </r>
  <r>
    <s v="396"/>
    <s v="88"/>
    <x v="359"/>
    <d v="2017-06-27T00:00:00"/>
    <b v="1"/>
    <s v="Approved"/>
    <s v="Norco Bicycles"/>
    <s v="Standard"/>
    <s v="medium"/>
    <s v="medium"/>
    <n v="1198.46"/>
    <n v="381.1"/>
    <n v="817.36"/>
    <d v="2000-11-03T00:00:00"/>
    <n v="186"/>
  </r>
  <r>
    <s v="397"/>
    <s v="15"/>
    <x v="360"/>
    <d v="2017-02-27T00:00:00"/>
    <b v="0"/>
    <s v="Approved"/>
    <s v="WeareA2B"/>
    <s v="Standard"/>
    <s v="medium"/>
    <s v="medium"/>
    <n v="1292.8399999999999"/>
    <n v="13.44"/>
    <n v="1279.4000000000001"/>
    <d v="2009-04-12T00:00:00"/>
    <n v="306"/>
  </r>
  <r>
    <s v="398"/>
    <s v="6"/>
    <x v="361"/>
    <d v="2017-03-12T00:00:00"/>
    <b v="1"/>
    <s v="Approved"/>
    <s v="OHM Cycles"/>
    <s v="Standard"/>
    <s v="high"/>
    <s v="medium"/>
    <n v="227.88"/>
    <n v="136.72999999999999"/>
    <n v="91.15"/>
    <d v="2003-08-05T00:00:00"/>
    <n v="293"/>
  </r>
  <r>
    <s v="400"/>
    <s v="0"/>
    <x v="362"/>
    <d v="2017-07-24T00:00:00"/>
    <b v="1"/>
    <s v="Approved"/>
    <s v="Solex"/>
    <s v="Standard"/>
    <s v="medium"/>
    <s v="medium"/>
    <n v="71.489999999999995"/>
    <n v="53.62"/>
    <n v="17.87"/>
    <d v="2003-02-07T00:00:00"/>
    <n v="159"/>
  </r>
  <r>
    <s v="401"/>
    <s v="82"/>
    <x v="363"/>
    <d v="2017-05-05T00:00:00"/>
    <b v="0"/>
    <s v="Approved"/>
    <s v="Giant Bicycles"/>
    <s v="Road"/>
    <s v="medium"/>
    <s v="medium"/>
    <n v="1538.99"/>
    <n v="829.65"/>
    <n v="709.34"/>
    <d v="1991-08-05T00:00:00"/>
    <n v="239"/>
  </r>
  <r>
    <s v="402"/>
    <s v="88"/>
    <x v="364"/>
    <d v="2017-06-14T00:00:00"/>
    <b v="0"/>
    <s v="Approved"/>
    <s v="Norco Bicycles"/>
    <s v="Standard"/>
    <s v="medium"/>
    <s v="medium"/>
    <n v="1198.46"/>
    <n v="381.1"/>
    <n v="817.36"/>
    <d v="1993-04-20T00:00:00"/>
    <n v="199"/>
  </r>
  <r>
    <s v="403"/>
    <s v="14"/>
    <x v="365"/>
    <d v="2017-02-17T00:00:00"/>
    <b v="0"/>
    <s v="Approved"/>
    <s v="Trek Bicycles"/>
    <s v="Standard"/>
    <s v="medium"/>
    <s v="small"/>
    <n v="1386.84"/>
    <n v="1234.29"/>
    <n v="152.55000000000001"/>
    <d v="2003-08-05T00:00:00"/>
    <n v="316"/>
  </r>
  <r>
    <s v="404"/>
    <s v="67"/>
    <x v="366"/>
    <d v="2017-09-14T00:00:00"/>
    <b v="1"/>
    <s v="Approved"/>
    <s v="Norco Bicycles"/>
    <s v="Road"/>
    <s v="medium"/>
    <s v="medium"/>
    <n v="544.04999999999995"/>
    <n v="376.84"/>
    <n v="167.21"/>
    <d v="2007-08-04T00:00:00"/>
    <n v="107"/>
  </r>
  <r>
    <s v="405"/>
    <s v="76"/>
    <x v="367"/>
    <d v="2017-06-19T00:00:00"/>
    <b v="0"/>
    <s v="Approved"/>
    <s v="WeareA2B"/>
    <s v="Standard"/>
    <s v="low"/>
    <s v="medium"/>
    <n v="642.30999999999995"/>
    <n v="513.85"/>
    <n v="128.46"/>
    <d v="2014-10-10T00:00:00"/>
    <n v="194"/>
  </r>
  <r>
    <s v="406"/>
    <s v="0"/>
    <x v="368"/>
    <d v="2017-04-17T00:00:00"/>
    <b v="0"/>
    <s v="Approved"/>
    <s v="Trek Bicycles"/>
    <s v="Standard"/>
    <s v="high"/>
    <s v="medium"/>
    <n v="358.39"/>
    <n v="215.03"/>
    <n v="143.36000000000001"/>
    <d v="2004-01-16T00:00:00"/>
    <n v="257"/>
  </r>
  <r>
    <s v="407"/>
    <s v="0"/>
    <x v="369"/>
    <d v="2017-06-14T00:00:00"/>
    <b v="1"/>
    <s v="Approved"/>
    <m/>
    <m/>
    <m/>
    <m/>
    <n v="710.59"/>
    <m/>
    <m/>
    <m/>
    <n v="199"/>
  </r>
  <r>
    <s v="408"/>
    <s v="18"/>
    <x v="370"/>
    <d v="2017-12-11T00:00:00"/>
    <b v="0"/>
    <s v="Approved"/>
    <s v="Solex"/>
    <s v="Standard"/>
    <s v="medium"/>
    <s v="medium"/>
    <n v="575.27"/>
    <n v="431.45"/>
    <n v="143.82"/>
    <d v="2004-12-18T00:00:00"/>
    <n v="19"/>
  </r>
  <r>
    <s v="409"/>
    <s v="23"/>
    <x v="127"/>
    <d v="2017-05-08T00:00:00"/>
    <b v="0"/>
    <s v="Approved"/>
    <s v="Norco Bicycles"/>
    <s v="Mountain"/>
    <s v="low"/>
    <s v="small"/>
    <n v="688.63"/>
    <n v="612.88"/>
    <n v="75.75"/>
    <d v="2011-05-07T00:00:00"/>
    <n v="236"/>
  </r>
  <r>
    <s v="410"/>
    <s v="82"/>
    <x v="371"/>
    <d v="2017-03-07T00:00:00"/>
    <b v="0"/>
    <s v="Approved"/>
    <s v="Giant Bicycles"/>
    <s v="Road"/>
    <s v="medium"/>
    <s v="medium"/>
    <n v="1538.99"/>
    <n v="829.65"/>
    <n v="709.34"/>
    <d v="2011-01-10T00:00:00"/>
    <n v="298"/>
  </r>
  <r>
    <s v="411"/>
    <s v="62"/>
    <x v="372"/>
    <d v="2017-12-30T00:00:00"/>
    <b v="0"/>
    <s v="Approved"/>
    <s v="Solex"/>
    <s v="Standard"/>
    <s v="medium"/>
    <s v="medium"/>
    <n v="478.16"/>
    <n v="298.72000000000003"/>
    <n v="179.44"/>
    <d v="1993-06-23T00:00:00"/>
    <n v="0"/>
  </r>
  <r>
    <s v="412"/>
    <s v="20"/>
    <x v="373"/>
    <d v="2017-05-11T00:00:00"/>
    <b v="1"/>
    <s v="Approved"/>
    <s v="Trek Bicycles"/>
    <s v="Standard"/>
    <s v="medium"/>
    <s v="small"/>
    <n v="1775.81"/>
    <n v="1580.47"/>
    <n v="195.34"/>
    <d v="1993-05-26T00:00:00"/>
    <n v="233"/>
  </r>
  <r>
    <s v="413"/>
    <s v="60"/>
    <x v="374"/>
    <d v="2017-09-09T00:00:00"/>
    <b v="0"/>
    <s v="Approved"/>
    <s v="Giant Bicycles"/>
    <s v="Standard"/>
    <s v="high"/>
    <s v="small"/>
    <n v="1977.36"/>
    <n v="1759.85"/>
    <n v="217.51"/>
    <d v="2014-07-28T00:00:00"/>
    <n v="112"/>
  </r>
  <r>
    <s v="414"/>
    <s v="65"/>
    <x v="375"/>
    <d v="2017-02-02T00:00:00"/>
    <b v="1"/>
    <s v="Approved"/>
    <s v="WeareA2B"/>
    <s v="Standard"/>
    <s v="medium"/>
    <s v="medium"/>
    <n v="1807.45"/>
    <n v="778.69"/>
    <n v="1028.76"/>
    <d v="1993-05-26T00:00:00"/>
    <n v="331"/>
  </r>
  <r>
    <s v="415"/>
    <s v="76"/>
    <x v="376"/>
    <d v="2017-10-01T00:00:00"/>
    <b v="1"/>
    <s v="Approved"/>
    <s v="WeareA2B"/>
    <s v="Standard"/>
    <s v="low"/>
    <s v="medium"/>
    <n v="642.30999999999995"/>
    <n v="513.85"/>
    <n v="128.46"/>
    <d v="1991-07-10T00:00:00"/>
    <n v="90"/>
  </r>
  <r>
    <s v="416"/>
    <s v="17"/>
    <x v="377"/>
    <d v="2017-11-03T00:00:00"/>
    <b v="1"/>
    <s v="Approved"/>
    <s v="Solex"/>
    <s v="Standard"/>
    <s v="high"/>
    <s v="medium"/>
    <n v="1024.6600000000001"/>
    <n v="614.79999999999995"/>
    <n v="409.86"/>
    <d v="2016-02-04T00:00:00"/>
    <n v="57"/>
  </r>
  <r>
    <s v="417"/>
    <s v="73"/>
    <x v="378"/>
    <d v="2017-10-02T00:00:00"/>
    <b v="0"/>
    <s v="Approved"/>
    <s v="Solex"/>
    <s v="Standard"/>
    <s v="medium"/>
    <s v="medium"/>
    <n v="1945.43"/>
    <n v="333.18"/>
    <n v="1612.25"/>
    <d v="2002-08-31T00:00:00"/>
    <n v="89"/>
  </r>
  <r>
    <s v="418"/>
    <s v="39"/>
    <x v="379"/>
    <d v="2017-12-10T00:00:00"/>
    <b v="1"/>
    <s v="Approved"/>
    <s v="Giant Bicycles"/>
    <s v="Standard"/>
    <s v="medium"/>
    <s v="large"/>
    <n v="1812.75"/>
    <n v="582.48"/>
    <n v="1230.27"/>
    <d v="2010-06-07T00:00:00"/>
    <n v="20"/>
  </r>
  <r>
    <s v="419"/>
    <s v="34"/>
    <x v="380"/>
    <d v="2017-04-19T00:00:00"/>
    <b v="0"/>
    <s v="Approved"/>
    <s v="WeareA2B"/>
    <s v="Standard"/>
    <s v="medium"/>
    <s v="medium"/>
    <n v="1231.1500000000001"/>
    <n v="161.6"/>
    <n v="1069.55"/>
    <d v="2004-08-17T00:00:00"/>
    <n v="255"/>
  </r>
  <r>
    <s v="420"/>
    <s v="97"/>
    <x v="381"/>
    <d v="2017-05-25T00:00:00"/>
    <b v="1"/>
    <s v="Approved"/>
    <s v="OHM Cycles"/>
    <s v="Road"/>
    <s v="medium"/>
    <s v="medium"/>
    <n v="742.54"/>
    <n v="667.4"/>
    <n v="75.14"/>
    <d v="2014-03-03T00:00:00"/>
    <n v="219"/>
  </r>
  <r>
    <s v="421"/>
    <s v="9"/>
    <x v="382"/>
    <d v="2017-04-28T00:00:00"/>
    <b v="0"/>
    <s v="Approved"/>
    <s v="Norco Bicycles"/>
    <s v="Standard"/>
    <s v="medium"/>
    <s v="small"/>
    <n v="1216.1400000000001"/>
    <n v="1082.3599999999999"/>
    <n v="133.78"/>
    <d v="1991-08-05T00:00:00"/>
    <n v="246"/>
  </r>
  <r>
    <s v="422"/>
    <s v="11"/>
    <x v="35"/>
    <d v="2017-08-26T00:00:00"/>
    <b v="0"/>
    <s v="Approved"/>
    <s v="Giant Bicycles"/>
    <s v="Standard"/>
    <s v="high"/>
    <s v="medium"/>
    <n v="1274.93"/>
    <n v="764.96"/>
    <n v="509.97"/>
    <d v="1996-11-09T00:00:00"/>
    <n v="126"/>
  </r>
  <r>
    <s v="423"/>
    <s v="82"/>
    <x v="383"/>
    <d v="2017-09-15T00:00:00"/>
    <b v="1"/>
    <s v="Approved"/>
    <s v="Giant Bicycles"/>
    <s v="Road"/>
    <s v="medium"/>
    <s v="medium"/>
    <n v="1538.99"/>
    <n v="829.65"/>
    <n v="709.34"/>
    <d v="2016-02-04T00:00:00"/>
    <n v="106"/>
  </r>
  <r>
    <s v="424"/>
    <s v="96"/>
    <x v="384"/>
    <d v="2017-03-03T00:00:00"/>
    <b v="1"/>
    <s v="Approved"/>
    <s v="Giant Bicycles"/>
    <s v="Standard"/>
    <s v="medium"/>
    <s v="large"/>
    <n v="1635.3"/>
    <n v="993.66"/>
    <n v="641.64"/>
    <d v="2004-01-16T00:00:00"/>
    <n v="302"/>
  </r>
  <r>
    <s v="425"/>
    <s v="28"/>
    <x v="385"/>
    <d v="2017-09-06T00:00:00"/>
    <b v="0"/>
    <s v="Approved"/>
    <s v="Solex"/>
    <s v="Road"/>
    <s v="medium"/>
    <s v="small"/>
    <n v="1703.52"/>
    <n v="1516.13"/>
    <n v="187.39"/>
    <d v="2014-03-03T00:00:00"/>
    <n v="115"/>
  </r>
  <r>
    <s v="426"/>
    <s v="39"/>
    <x v="386"/>
    <d v="2017-04-24T00:00:00"/>
    <b v="1"/>
    <s v="Approved"/>
    <s v="Giant Bicycles"/>
    <s v="Standard"/>
    <s v="medium"/>
    <s v="large"/>
    <n v="1812.75"/>
    <n v="582.48"/>
    <n v="1230.27"/>
    <d v="2010-06-07T00:00:00"/>
    <n v="250"/>
  </r>
  <r>
    <s v="427"/>
    <s v="70"/>
    <x v="387"/>
    <d v="2017-11-19T00:00:00"/>
    <b v="0"/>
    <s v="Approved"/>
    <s v="Trek Bicycles"/>
    <s v="Standard"/>
    <s v="high"/>
    <s v="medium"/>
    <n v="495.72"/>
    <n v="297.43"/>
    <n v="198.29"/>
    <d v="2014-10-10T00:00:00"/>
    <n v="41"/>
  </r>
  <r>
    <s v="428"/>
    <s v="62"/>
    <x v="388"/>
    <d v="2017-11-30T00:00:00"/>
    <b v="1"/>
    <s v="Approved"/>
    <s v="Solex"/>
    <s v="Standard"/>
    <s v="medium"/>
    <s v="medium"/>
    <n v="478.16"/>
    <n v="298.72000000000003"/>
    <n v="179.44"/>
    <d v="1998-12-17T00:00:00"/>
    <n v="30"/>
  </r>
  <r>
    <s v="429"/>
    <s v="84"/>
    <x v="389"/>
    <d v="2017-12-15T00:00:00"/>
    <b v="0"/>
    <s v="Approved"/>
    <s v="Trek Bicycles"/>
    <s v="Road"/>
    <s v="medium"/>
    <s v="medium"/>
    <n v="290.62"/>
    <n v="215.14"/>
    <n v="75.48"/>
    <d v="2004-12-18T00:00:00"/>
    <n v="15"/>
  </r>
  <r>
    <s v="430"/>
    <s v="21"/>
    <x v="390"/>
    <d v="2017-10-26T00:00:00"/>
    <b v="0"/>
    <s v="Approved"/>
    <s v="Solex"/>
    <s v="Standard"/>
    <s v="medium"/>
    <s v="large"/>
    <n v="1071.23"/>
    <n v="380.74"/>
    <n v="690.49"/>
    <d v="1996-04-05T00:00:00"/>
    <n v="65"/>
  </r>
  <r>
    <s v="431"/>
    <s v="7"/>
    <x v="391"/>
    <d v="2017-02-12T00:00:00"/>
    <b v="0"/>
    <s v="Approved"/>
    <s v="Trek Bicycles"/>
    <s v="Road"/>
    <s v="low"/>
    <s v="medium"/>
    <n v="980.37"/>
    <n v="234.43"/>
    <n v="745.94"/>
    <d v="2004-09-28T00:00:00"/>
    <n v="321"/>
  </r>
  <r>
    <s v="432"/>
    <s v="79"/>
    <x v="392"/>
    <d v="2017-06-19T00:00:00"/>
    <b v="1"/>
    <s v="Approved"/>
    <s v="Norco Bicycles"/>
    <s v="Standard"/>
    <s v="medium"/>
    <s v="medium"/>
    <n v="1555.58"/>
    <n v="818.01"/>
    <n v="737.57"/>
    <d v="2003-09-09T00:00:00"/>
    <n v="194"/>
  </r>
  <r>
    <s v="433"/>
    <s v="39"/>
    <x v="393"/>
    <d v="2017-12-17T00:00:00"/>
    <b v="1"/>
    <s v="Approved"/>
    <s v="Giant Bicycles"/>
    <s v="Standard"/>
    <s v="medium"/>
    <s v="large"/>
    <n v="1812.75"/>
    <n v="582.48"/>
    <n v="1230.27"/>
    <d v="2007-12-11T00:00:00"/>
    <n v="13"/>
  </r>
  <r>
    <s v="434"/>
    <s v="67"/>
    <x v="394"/>
    <d v="2017-03-10T00:00:00"/>
    <b v="0"/>
    <s v="Approved"/>
    <s v="Norco Bicycles"/>
    <s v="Road"/>
    <s v="medium"/>
    <s v="medium"/>
    <n v="544.04999999999995"/>
    <n v="376.84"/>
    <n v="167.21"/>
    <d v="2005-10-22T00:00:00"/>
    <n v="295"/>
  </r>
  <r>
    <s v="435"/>
    <s v="4"/>
    <x v="395"/>
    <d v="2017-07-22T00:00:00"/>
    <b v="1"/>
    <s v="Approved"/>
    <s v="Solex"/>
    <s v="Standard"/>
    <s v="medium"/>
    <s v="medium"/>
    <n v="1483.2"/>
    <n v="99.59"/>
    <n v="1383.61"/>
    <d v="1998-12-17T00:00:00"/>
    <n v="161"/>
  </r>
  <r>
    <s v="436"/>
    <s v="96"/>
    <x v="396"/>
    <d v="2017-09-26T00:00:00"/>
    <b v="1"/>
    <s v="Approved"/>
    <s v="WeareA2B"/>
    <s v="Road"/>
    <s v="low"/>
    <s v="small"/>
    <n v="1172.78"/>
    <n v="1043.77"/>
    <n v="129.01"/>
    <d v="2002-10-10T00:00:00"/>
    <n v="95"/>
  </r>
  <r>
    <s v="437"/>
    <s v="13"/>
    <x v="397"/>
    <d v="2017-08-27T00:00:00"/>
    <b v="1"/>
    <s v="Approved"/>
    <s v="Solex"/>
    <s v="Standard"/>
    <s v="medium"/>
    <s v="medium"/>
    <n v="1577.53"/>
    <n v="826.51"/>
    <n v="751.02"/>
    <d v="2008-03-19T00:00:00"/>
    <n v="125"/>
  </r>
  <r>
    <s v="438"/>
    <s v="76"/>
    <x v="398"/>
    <d v="2017-04-17T00:00:00"/>
    <b v="0"/>
    <s v="Approved"/>
    <s v="WeareA2B"/>
    <s v="Standard"/>
    <s v="low"/>
    <s v="medium"/>
    <n v="642.30999999999995"/>
    <n v="513.85"/>
    <n v="128.46"/>
    <d v="2014-10-10T00:00:00"/>
    <n v="257"/>
  </r>
  <r>
    <s v="439"/>
    <s v="33"/>
    <x v="399"/>
    <d v="2017-12-05T00:00:00"/>
    <b v="1"/>
    <s v="Approved"/>
    <s v="Giant Bicycles"/>
    <s v="Standard"/>
    <s v="medium"/>
    <s v="small"/>
    <n v="1311.44"/>
    <n v="1167.18"/>
    <n v="144.26"/>
    <d v="2003-03-18T00:00:00"/>
    <n v="25"/>
  </r>
  <r>
    <s v="440"/>
    <s v="54"/>
    <x v="400"/>
    <d v="2017-10-20T00:00:00"/>
    <b v="1"/>
    <s v="Approved"/>
    <s v="WeareA2B"/>
    <s v="Standard"/>
    <s v="medium"/>
    <s v="medium"/>
    <n v="1292.8399999999999"/>
    <n v="13.44"/>
    <n v="1279.4000000000001"/>
    <d v="2015-10-18T00:00:00"/>
    <n v="71"/>
  </r>
  <r>
    <s v="441"/>
    <s v="93"/>
    <x v="401"/>
    <d v="2017-02-25T00:00:00"/>
    <b v="1"/>
    <s v="Approved"/>
    <s v="WeareA2B"/>
    <s v="Standard"/>
    <s v="medium"/>
    <s v="medium"/>
    <n v="1065.03"/>
    <n v="230.09"/>
    <n v="834.94"/>
    <d v="2000-11-03T00:00:00"/>
    <n v="308"/>
  </r>
  <r>
    <s v="442"/>
    <s v="63"/>
    <x v="402"/>
    <d v="2017-04-24T00:00:00"/>
    <b v="1"/>
    <s v="Approved"/>
    <s v="Solex"/>
    <s v="Standard"/>
    <s v="medium"/>
    <s v="medium"/>
    <n v="1483.2"/>
    <n v="99.59"/>
    <n v="1383.61"/>
    <d v="2005-10-22T00:00:00"/>
    <n v="250"/>
  </r>
  <r>
    <s v="443"/>
    <s v="52"/>
    <x v="403"/>
    <d v="2017-01-25T00:00:00"/>
    <b v="0"/>
    <s v="Approved"/>
    <s v="OHM Cycles"/>
    <s v="Road"/>
    <s v="medium"/>
    <s v="medium"/>
    <n v="1280.28"/>
    <n v="829.51"/>
    <n v="450.77"/>
    <d v="2015-10-18T00:00:00"/>
    <n v="339"/>
  </r>
  <r>
    <s v="444"/>
    <s v="33"/>
    <x v="404"/>
    <d v="2017-09-10T00:00:00"/>
    <b v="0"/>
    <s v="Approved"/>
    <s v="Giant Bicycles"/>
    <s v="Standard"/>
    <s v="medium"/>
    <s v="small"/>
    <n v="1311.44"/>
    <n v="1167.18"/>
    <n v="144.26"/>
    <d v="1997-05-10T00:00:00"/>
    <n v="111"/>
  </r>
  <r>
    <s v="445"/>
    <s v="65"/>
    <x v="405"/>
    <d v="2017-11-25T00:00:00"/>
    <b v="1"/>
    <s v="Approved"/>
    <s v="WeareA2B"/>
    <s v="Standard"/>
    <s v="medium"/>
    <s v="medium"/>
    <n v="1807.45"/>
    <n v="778.69"/>
    <n v="1028.76"/>
    <d v="2015-05-21T00:00:00"/>
    <n v="35"/>
  </r>
  <r>
    <s v="446"/>
    <s v="50"/>
    <x v="406"/>
    <d v="2017-05-23T00:00:00"/>
    <b v="0"/>
    <s v="Approved"/>
    <s v="WeareA2B"/>
    <s v="Standard"/>
    <s v="medium"/>
    <s v="small"/>
    <n v="175.89"/>
    <n v="131.91999999999999"/>
    <n v="43.97"/>
    <d v="2009-04-12T00:00:00"/>
    <n v="221"/>
  </r>
  <r>
    <s v="447"/>
    <s v="0"/>
    <x v="407"/>
    <d v="2017-06-23T00:00:00"/>
    <b v="0"/>
    <s v="Approved"/>
    <s v="Solex"/>
    <s v="Standard"/>
    <s v="medium"/>
    <s v="medium"/>
    <n v="71.489999999999995"/>
    <n v="53.62"/>
    <n v="17.87"/>
    <d v="2012-12-02T00:00:00"/>
    <n v="190"/>
  </r>
  <r>
    <s v="448"/>
    <s v="4"/>
    <x v="408"/>
    <d v="2017-09-28T00:00:00"/>
    <b v="1"/>
    <s v="Approved"/>
    <s v="Giant Bicycles"/>
    <s v="Standard"/>
    <s v="high"/>
    <s v="medium"/>
    <n v="1129.1300000000001"/>
    <n v="677.48"/>
    <n v="451.65"/>
    <d v="2004-09-28T00:00:00"/>
    <n v="93"/>
  </r>
  <r>
    <s v="449"/>
    <s v="26"/>
    <x v="409"/>
    <d v="2017-03-31T00:00:00"/>
    <b v="0"/>
    <s v="Approved"/>
    <s v="WeareA2B"/>
    <s v="Standard"/>
    <s v="medium"/>
    <s v="medium"/>
    <n v="1992.93"/>
    <n v="762.63"/>
    <n v="1230.3"/>
    <d v="1993-05-26T00:00:00"/>
    <n v="274"/>
  </r>
  <r>
    <s v="450"/>
    <s v="5"/>
    <x v="410"/>
    <d v="2017-05-01T00:00:00"/>
    <b v="0"/>
    <s v="Approved"/>
    <s v="Trek Bicycles"/>
    <s v="Mountain"/>
    <s v="low"/>
    <s v="medium"/>
    <n v="574.64"/>
    <n v="459.71"/>
    <n v="114.93"/>
    <d v="2007-08-04T00:00:00"/>
    <n v="243"/>
  </r>
  <r>
    <s v="451"/>
    <s v="29"/>
    <x v="411"/>
    <d v="2017-12-02T00:00:00"/>
    <b v="1"/>
    <s v="Approved"/>
    <s v="Norco Bicycles"/>
    <s v="Road"/>
    <s v="medium"/>
    <s v="medium"/>
    <n v="543.39"/>
    <n v="407.54"/>
    <n v="135.85"/>
    <d v="2016-11-22T00:00:00"/>
    <n v="28"/>
  </r>
  <r>
    <s v="452"/>
    <s v="80"/>
    <x v="412"/>
    <d v="2017-03-20T00:00:00"/>
    <b v="0"/>
    <s v="Approved"/>
    <s v="Trek Bicycles"/>
    <s v="Standard"/>
    <s v="medium"/>
    <s v="large"/>
    <n v="1469.44"/>
    <n v="596.54999999999995"/>
    <n v="872.89"/>
    <d v="2012-05-18T00:00:00"/>
    <n v="285"/>
  </r>
  <r>
    <s v="453"/>
    <s v="9"/>
    <x v="413"/>
    <d v="2017-11-22T00:00:00"/>
    <b v="0"/>
    <s v="Approved"/>
    <s v="OHM Cycles"/>
    <s v="Road"/>
    <s v="medium"/>
    <s v="medium"/>
    <n v="742.54"/>
    <n v="667.4"/>
    <n v="75.14"/>
    <d v="1993-06-23T00:00:00"/>
    <n v="38"/>
  </r>
  <r>
    <s v="454"/>
    <s v="9"/>
    <x v="414"/>
    <d v="2017-05-03T00:00:00"/>
    <b v="0"/>
    <s v="Approved"/>
    <s v="OHM Cycles"/>
    <s v="Road"/>
    <s v="medium"/>
    <s v="medium"/>
    <n v="742.54"/>
    <n v="667.4"/>
    <n v="75.14"/>
    <d v="1991-11-07T00:00:00"/>
    <n v="241"/>
  </r>
  <r>
    <s v="455"/>
    <s v="24"/>
    <x v="415"/>
    <d v="2017-08-16T00:00:00"/>
    <b v="1"/>
    <s v="Approved"/>
    <s v="Solex"/>
    <s v="Road"/>
    <s v="medium"/>
    <s v="large"/>
    <n v="1777.8"/>
    <n v="820.78"/>
    <n v="957.02"/>
    <d v="2016-12-06T00:00:00"/>
    <n v="136"/>
  </r>
  <r>
    <s v="456"/>
    <s v="84"/>
    <x v="416"/>
    <d v="2017-01-30T00:00:00"/>
    <b v="1"/>
    <s v="Approved"/>
    <s v="Giant Bicycles"/>
    <s v="Road"/>
    <s v="medium"/>
    <s v="medium"/>
    <n v="792.9"/>
    <n v="594.67999999999995"/>
    <n v="198.22"/>
    <d v="2015-04-11T00:00:00"/>
    <n v="334"/>
  </r>
  <r>
    <s v="457"/>
    <s v="100"/>
    <x v="417"/>
    <d v="2017-10-10T00:00:00"/>
    <b v="0"/>
    <s v="Approved"/>
    <s v="Norco Bicycles"/>
    <s v="Road"/>
    <s v="medium"/>
    <s v="medium"/>
    <n v="1036.5899999999999"/>
    <n v="206.35"/>
    <n v="830.24"/>
    <d v="1991-05-06T00:00:00"/>
    <n v="81"/>
  </r>
  <r>
    <s v="458"/>
    <s v="7"/>
    <x v="418"/>
    <d v="2017-03-25T00:00:00"/>
    <b v="0"/>
    <s v="Approved"/>
    <s v="Giant Bicycles"/>
    <s v="Standard"/>
    <s v="medium"/>
    <s v="small"/>
    <n v="1311.44"/>
    <n v="1167.18"/>
    <n v="144.26"/>
    <d v="2010-06-07T00:00:00"/>
    <n v="280"/>
  </r>
  <r>
    <s v="459"/>
    <s v="51"/>
    <x v="419"/>
    <d v="2017-04-29T00:00:00"/>
    <b v="1"/>
    <s v="Approved"/>
    <s v="OHM Cycles"/>
    <s v="Standard"/>
    <s v="high"/>
    <s v="medium"/>
    <n v="2005.66"/>
    <n v="1203.4000000000001"/>
    <n v="802.26"/>
    <d v="2012-04-10T00:00:00"/>
    <n v="245"/>
  </r>
  <r>
    <s v="460"/>
    <s v="21"/>
    <x v="420"/>
    <d v="2017-08-07T00:00:00"/>
    <b v="0"/>
    <s v="Approved"/>
    <s v="Solex"/>
    <s v="Standard"/>
    <s v="medium"/>
    <s v="large"/>
    <n v="1071.23"/>
    <n v="380.74"/>
    <n v="690.49"/>
    <d v="1996-04-05T00:00:00"/>
    <n v="145"/>
  </r>
  <r>
    <s v="461"/>
    <s v="46"/>
    <x v="421"/>
    <d v="2017-07-09T00:00:00"/>
    <b v="0"/>
    <s v="Approved"/>
    <s v="Solex"/>
    <s v="Standard"/>
    <s v="low"/>
    <s v="medium"/>
    <n v="1289.8499999999999"/>
    <n v="74.510000000000005"/>
    <n v="1215.3399999999999"/>
    <d v="2007-12-11T00:00:00"/>
    <n v="174"/>
  </r>
  <r>
    <s v="462"/>
    <s v="62"/>
    <x v="422"/>
    <d v="2017-09-05T00:00:00"/>
    <b v="1"/>
    <s v="Approved"/>
    <s v="Solex"/>
    <s v="Standard"/>
    <s v="medium"/>
    <s v="medium"/>
    <n v="478.16"/>
    <n v="298.72000000000003"/>
    <n v="179.44"/>
    <d v="2012-05-18T00:00:00"/>
    <n v="116"/>
  </r>
  <r>
    <s v="463"/>
    <s v="96"/>
    <x v="225"/>
    <d v="2017-07-14T00:00:00"/>
    <b v="1"/>
    <s v="Approved"/>
    <s v="WeareA2B"/>
    <s v="Road"/>
    <s v="low"/>
    <s v="small"/>
    <n v="1172.78"/>
    <n v="1043.77"/>
    <n v="129.01"/>
    <d v="2002-10-10T00:00:00"/>
    <n v="169"/>
  </r>
  <r>
    <s v="464"/>
    <s v="81"/>
    <x v="423"/>
    <d v="2017-10-13T00:00:00"/>
    <b v="0"/>
    <s v="Approved"/>
    <s v="Norco Bicycles"/>
    <s v="Standard"/>
    <s v="medium"/>
    <s v="small"/>
    <n v="586.45000000000005"/>
    <n v="521.94000000000005"/>
    <n v="64.510000000000005"/>
    <d v="2004-08-07T00:00:00"/>
    <n v="78"/>
  </r>
  <r>
    <s v="465"/>
    <s v="31"/>
    <x v="424"/>
    <d v="2017-04-17T00:00:00"/>
    <b v="0"/>
    <s v="Approved"/>
    <s v="Giant Bicycles"/>
    <s v="Standard"/>
    <s v="medium"/>
    <s v="medium"/>
    <n v="230.91"/>
    <n v="173.18"/>
    <n v="57.73"/>
    <d v="2006-11-10T00:00:00"/>
    <n v="257"/>
  </r>
  <r>
    <s v="466"/>
    <s v="13"/>
    <x v="425"/>
    <d v="2017-06-24T00:00:00"/>
    <b v="1"/>
    <s v="Approved"/>
    <s v="Solex"/>
    <s v="Standard"/>
    <s v="medium"/>
    <s v="medium"/>
    <n v="1577.53"/>
    <n v="826.51"/>
    <n v="751.02"/>
    <d v="1997-05-10T00:00:00"/>
    <n v="189"/>
  </r>
  <r>
    <s v="467"/>
    <s v="59"/>
    <x v="426"/>
    <d v="2017-10-15T00:00:00"/>
    <b v="0"/>
    <s v="Approved"/>
    <s v="Solex"/>
    <s v="Standard"/>
    <s v="medium"/>
    <s v="large"/>
    <n v="1061.56"/>
    <n v="733.58"/>
    <n v="327.98"/>
    <d v="1993-06-23T00:00:00"/>
    <n v="76"/>
  </r>
  <r>
    <s v="468"/>
    <s v="53"/>
    <x v="427"/>
    <d v="2017-11-02T00:00:00"/>
    <b v="1"/>
    <s v="Approved"/>
    <s v="OHM Cycles"/>
    <s v="Standard"/>
    <s v="medium"/>
    <s v="medium"/>
    <n v="795.34"/>
    <n v="101.58"/>
    <n v="693.76"/>
    <d v="1993-07-20T00:00:00"/>
    <n v="58"/>
  </r>
  <r>
    <s v="469"/>
    <s v="12"/>
    <x v="428"/>
    <d v="2017-10-11T00:00:00"/>
    <b v="0"/>
    <s v="Approved"/>
    <s v="WeareA2B"/>
    <s v="Standard"/>
    <s v="medium"/>
    <s v="medium"/>
    <n v="1231.1500000000001"/>
    <n v="161.6"/>
    <n v="1069.55"/>
    <d v="2004-08-17T00:00:00"/>
    <n v="80"/>
  </r>
  <r>
    <s v="470"/>
    <s v="18"/>
    <x v="429"/>
    <d v="2017-04-30T00:00:00"/>
    <b v="0"/>
    <s v="Approved"/>
    <s v="Solex"/>
    <s v="Standard"/>
    <s v="medium"/>
    <s v="medium"/>
    <n v="575.27"/>
    <n v="431.45"/>
    <n v="143.82"/>
    <d v="1993-07-15T00:00:00"/>
    <n v="244"/>
  </r>
  <r>
    <s v="471"/>
    <s v="18"/>
    <x v="430"/>
    <d v="2017-01-21T00:00:00"/>
    <b v="1"/>
    <s v="Approved"/>
    <s v="Solex"/>
    <s v="Standard"/>
    <s v="medium"/>
    <s v="medium"/>
    <n v="575.27"/>
    <n v="431.45"/>
    <n v="143.82"/>
    <d v="1999-07-26T00:00:00"/>
    <n v="343"/>
  </r>
  <r>
    <s v="472"/>
    <s v="2"/>
    <x v="431"/>
    <d v="2017-02-09T00:00:00"/>
    <b v="1"/>
    <s v="Approved"/>
    <s v="Giant Bicycles"/>
    <s v="Road"/>
    <s v="low"/>
    <s v="small"/>
    <n v="590.26"/>
    <n v="525.33000000000004"/>
    <n v="64.930000000000007"/>
    <d v="2010-11-05T00:00:00"/>
    <n v="324"/>
  </r>
  <r>
    <s v="473"/>
    <s v="25"/>
    <x v="432"/>
    <d v="2017-11-11T00:00:00"/>
    <b v="0"/>
    <s v="Approved"/>
    <s v="OHM Cycles"/>
    <s v="Standard"/>
    <s v="high"/>
    <s v="medium"/>
    <n v="2005.66"/>
    <n v="1203.4000000000001"/>
    <n v="802.26"/>
    <d v="1993-07-20T00:00:00"/>
    <n v="49"/>
  </r>
  <r>
    <s v="474"/>
    <s v="18"/>
    <x v="433"/>
    <d v="2017-10-07T00:00:00"/>
    <b v="1"/>
    <s v="Approved"/>
    <s v="Solex"/>
    <s v="Standard"/>
    <s v="medium"/>
    <s v="medium"/>
    <n v="575.27"/>
    <n v="431.45"/>
    <n v="143.82"/>
    <d v="2013-03-12T00:00:00"/>
    <n v="84"/>
  </r>
  <r>
    <s v="475"/>
    <s v="16"/>
    <x v="434"/>
    <d v="2017-08-10T00:00:00"/>
    <b v="0"/>
    <s v="Approved"/>
    <s v="Norco Bicycles"/>
    <s v="Standard"/>
    <s v="high"/>
    <s v="small"/>
    <n v="1661.92"/>
    <n v="1479.11"/>
    <n v="182.81"/>
    <d v="1994-09-09T00:00:00"/>
    <n v="142"/>
  </r>
  <r>
    <s v="476"/>
    <s v="21"/>
    <x v="435"/>
    <d v="2017-08-19T00:00:00"/>
    <b v="1"/>
    <s v="Approved"/>
    <s v="WeareA2B"/>
    <s v="Touring"/>
    <s v="medium"/>
    <s v="medium"/>
    <n v="1466.68"/>
    <n v="363.25"/>
    <n v="1103.43"/>
    <d v="2003-08-05T00:00:00"/>
    <n v="133"/>
  </r>
  <r>
    <s v="478"/>
    <s v="98"/>
    <x v="436"/>
    <d v="2017-01-18T00:00:00"/>
    <b v="1"/>
    <s v="Approved"/>
    <s v="Trek Bicycles"/>
    <s v="Standard"/>
    <s v="high"/>
    <s v="medium"/>
    <n v="358.39"/>
    <n v="215.03"/>
    <n v="143.36000000000001"/>
    <d v="2004-01-16T00:00:00"/>
    <n v="346"/>
  </r>
  <r>
    <s v="479"/>
    <s v="69"/>
    <x v="437"/>
    <d v="2017-09-08T00:00:00"/>
    <b v="1"/>
    <s v="Approved"/>
    <s v="Giant Bicycles"/>
    <s v="Road"/>
    <s v="medium"/>
    <s v="medium"/>
    <n v="792.9"/>
    <n v="594.67999999999995"/>
    <n v="198.22"/>
    <d v="2015-04-11T00:00:00"/>
    <n v="113"/>
  </r>
  <r>
    <s v="480"/>
    <s v="52"/>
    <x v="438"/>
    <d v="2017-04-17T00:00:00"/>
    <b v="1"/>
    <s v="Approved"/>
    <s v="OHM Cycles"/>
    <s v="Road"/>
    <s v="medium"/>
    <s v="medium"/>
    <n v="1280.28"/>
    <n v="829.51"/>
    <n v="450.77"/>
    <d v="2001-11-25T00:00:00"/>
    <n v="257"/>
  </r>
  <r>
    <s v="481"/>
    <s v="16"/>
    <x v="439"/>
    <d v="2017-03-15T00:00:00"/>
    <b v="1"/>
    <s v="Approved"/>
    <s v="Norco Bicycles"/>
    <s v="Standard"/>
    <s v="high"/>
    <s v="small"/>
    <n v="1661.92"/>
    <n v="1479.11"/>
    <n v="182.81"/>
    <d v="1994-09-09T00:00:00"/>
    <n v="290"/>
  </r>
  <r>
    <s v="482"/>
    <s v="17"/>
    <x v="440"/>
    <d v="2017-04-22T00:00:00"/>
    <b v="0"/>
    <s v="Approved"/>
    <s v="Solex"/>
    <s v="Standard"/>
    <s v="high"/>
    <s v="medium"/>
    <n v="1024.6600000000001"/>
    <n v="614.79999999999995"/>
    <n v="409.86"/>
    <d v="1996-04-05T00:00:00"/>
    <n v="252"/>
  </r>
  <r>
    <s v="483"/>
    <s v="59"/>
    <x v="114"/>
    <d v="2017-02-15T00:00:00"/>
    <b v="1"/>
    <s v="Approved"/>
    <s v="Solex"/>
    <s v="Standard"/>
    <s v="medium"/>
    <s v="large"/>
    <n v="1061.56"/>
    <n v="733.58"/>
    <n v="327.98"/>
    <d v="1993-07-20T00:00:00"/>
    <n v="318"/>
  </r>
  <r>
    <s v="484"/>
    <s v="3"/>
    <x v="441"/>
    <d v="2017-05-04T00:00:00"/>
    <b v="1"/>
    <s v="Approved"/>
    <s v="Trek Bicycles"/>
    <s v="Standard"/>
    <s v="medium"/>
    <s v="large"/>
    <n v="2091.4699999999998"/>
    <n v="388.92"/>
    <n v="1702.55"/>
    <d v="2003-07-21T00:00:00"/>
    <n v="240"/>
  </r>
  <r>
    <s v="485"/>
    <s v="87"/>
    <x v="442"/>
    <d v="2017-03-17T00:00:00"/>
    <b v="0"/>
    <s v="Approved"/>
    <s v="OHM Cycles"/>
    <s v="Standard"/>
    <s v="medium"/>
    <s v="medium"/>
    <n v="1636.9"/>
    <n v="44.71"/>
    <n v="1592.19"/>
    <d v="2002-08-31T00:00:00"/>
    <n v="288"/>
  </r>
  <r>
    <s v="486"/>
    <s v="25"/>
    <x v="443"/>
    <d v="2017-07-24T00:00:00"/>
    <b v="1"/>
    <s v="Approved"/>
    <s v="Giant Bicycles"/>
    <s v="Road"/>
    <s v="medium"/>
    <s v="medium"/>
    <n v="1538.99"/>
    <n v="829.65"/>
    <n v="709.34"/>
    <d v="2004-12-18T00:00:00"/>
    <n v="159"/>
  </r>
  <r>
    <s v="487"/>
    <s v="27"/>
    <x v="444"/>
    <d v="2017-02-15T00:00:00"/>
    <b v="1"/>
    <s v="Approved"/>
    <s v="Trek Bicycles"/>
    <s v="Standard"/>
    <s v="medium"/>
    <s v="medium"/>
    <n v="499.53"/>
    <n v="388.72"/>
    <n v="110.81"/>
    <d v="1994-07-12T00:00:00"/>
    <n v="318"/>
  </r>
  <r>
    <s v="488"/>
    <s v="10"/>
    <x v="445"/>
    <d v="2017-09-09T00:00:00"/>
    <b v="1"/>
    <s v="Approved"/>
    <s v="WeareA2B"/>
    <s v="Touring"/>
    <s v="medium"/>
    <s v="medium"/>
    <n v="1466.68"/>
    <n v="363.25"/>
    <n v="1103.43"/>
    <d v="1994-09-09T00:00:00"/>
    <n v="112"/>
  </r>
  <r>
    <s v="489"/>
    <s v="82"/>
    <x v="446"/>
    <d v="2017-01-25T00:00:00"/>
    <b v="0"/>
    <s v="Approved"/>
    <s v="Norco Bicycles"/>
    <s v="Standard"/>
    <s v="high"/>
    <s v="medium"/>
    <n v="1148.6400000000001"/>
    <n v="689.18"/>
    <n v="459.46"/>
    <d v="2015-08-10T00:00:00"/>
    <n v="339"/>
  </r>
  <r>
    <s v="490"/>
    <s v="11"/>
    <x v="308"/>
    <d v="2017-04-12T00:00:00"/>
    <b v="1"/>
    <s v="Approved"/>
    <s v="Giant Bicycles"/>
    <s v="Standard"/>
    <s v="high"/>
    <s v="medium"/>
    <n v="1274.93"/>
    <n v="764.96"/>
    <n v="509.97"/>
    <d v="2007-08-04T00:00:00"/>
    <n v="262"/>
  </r>
  <r>
    <s v="491"/>
    <s v="32"/>
    <x v="447"/>
    <d v="2017-12-10T00:00:00"/>
    <b v="1"/>
    <s v="Approved"/>
    <s v="Giant Bicycles"/>
    <s v="Standard"/>
    <s v="medium"/>
    <s v="medium"/>
    <n v="642.70000000000005"/>
    <n v="211.37"/>
    <n v="431.33"/>
    <d v="1994-07-12T00:00:00"/>
    <n v="20"/>
  </r>
  <r>
    <s v="492"/>
    <s v="90"/>
    <x v="448"/>
    <d v="2017-01-11T00:00:00"/>
    <b v="1"/>
    <s v="Approved"/>
    <s v="Norco Bicycles"/>
    <s v="Standard"/>
    <s v="low"/>
    <s v="medium"/>
    <n v="363.01"/>
    <n v="290.41000000000003"/>
    <n v="72.599999999999994"/>
    <d v="2005-05-10T00:00:00"/>
    <n v="353"/>
  </r>
  <r>
    <s v="493"/>
    <s v="44"/>
    <x v="449"/>
    <d v="2017-12-03T00:00:00"/>
    <b v="1"/>
    <s v="Approved"/>
    <s v="WeareA2B"/>
    <s v="Standard"/>
    <s v="medium"/>
    <s v="medium"/>
    <n v="1769.64"/>
    <n v="108.76"/>
    <n v="1660.88"/>
    <d v="2006-02-02T00:00:00"/>
    <n v="27"/>
  </r>
  <r>
    <s v="494"/>
    <s v="92"/>
    <x v="450"/>
    <d v="2017-11-16T00:00:00"/>
    <b v="1"/>
    <s v="Approved"/>
    <s v="WeareA2B"/>
    <s v="Touring"/>
    <s v="medium"/>
    <s v="large"/>
    <n v="1890.39"/>
    <n v="260.14"/>
    <n v="1630.25"/>
    <d v="2015-06-17T00:00:00"/>
    <n v="44"/>
  </r>
  <r>
    <s v="495"/>
    <s v="21"/>
    <x v="437"/>
    <d v="2017-08-09T00:00:00"/>
    <b v="1"/>
    <s v="Approved"/>
    <s v="Solex"/>
    <s v="Standard"/>
    <s v="medium"/>
    <s v="large"/>
    <n v="1071.23"/>
    <n v="380.74"/>
    <n v="690.49"/>
    <d v="1991-08-05T00:00:00"/>
    <n v="143"/>
  </r>
  <r>
    <s v="496"/>
    <s v="0"/>
    <x v="451"/>
    <d v="2017-11-08T00:00:00"/>
    <b v="0"/>
    <s v="Approved"/>
    <s v="Norco Bicycles"/>
    <s v="Standard"/>
    <s v="low"/>
    <s v="medium"/>
    <n v="363.01"/>
    <n v="290.41000000000003"/>
    <n v="72.599999999999994"/>
    <d v="2005-05-10T00:00:00"/>
    <n v="52"/>
  </r>
  <r>
    <s v="497"/>
    <s v="62"/>
    <x v="452"/>
    <d v="2017-12-30T00:00:00"/>
    <b v="1"/>
    <s v="Approved"/>
    <s v="Solex"/>
    <s v="Standard"/>
    <s v="high"/>
    <s v="medium"/>
    <n v="1024.6600000000001"/>
    <n v="614.79999999999995"/>
    <n v="409.86"/>
    <d v="1993-10-02T00:00:00"/>
    <n v="0"/>
  </r>
  <r>
    <s v="498"/>
    <s v="72"/>
    <x v="401"/>
    <d v="2017-05-29T00:00:00"/>
    <b v="0"/>
    <s v="Approved"/>
    <s v="Norco Bicycles"/>
    <s v="Standard"/>
    <s v="medium"/>
    <s v="medium"/>
    <n v="360.4"/>
    <n v="270.3"/>
    <n v="90.1"/>
    <d v="2016-12-06T00:00:00"/>
    <n v="215"/>
  </r>
  <r>
    <s v="499"/>
    <s v="22"/>
    <x v="453"/>
    <d v="2017-07-19T00:00:00"/>
    <b v="0"/>
    <s v="Approved"/>
    <s v="WeareA2B"/>
    <s v="Standard"/>
    <s v="medium"/>
    <s v="medium"/>
    <n v="60.34"/>
    <n v="45.26"/>
    <n v="15.08"/>
    <d v="1993-07-15T00:00:00"/>
    <n v="164"/>
  </r>
  <r>
    <s v="500"/>
    <s v="79"/>
    <x v="454"/>
    <d v="2017-02-02T00:00:00"/>
    <b v="1"/>
    <s v="Approved"/>
    <s v="Norco Bicycles"/>
    <s v="Standard"/>
    <s v="medium"/>
    <s v="medium"/>
    <n v="1555.58"/>
    <n v="818.01"/>
    <n v="737.57"/>
    <d v="2003-09-09T00:00:00"/>
    <n v="331"/>
  </r>
  <r>
    <s v="501"/>
    <s v="28"/>
    <x v="30"/>
    <d v="2017-07-25T00:00:00"/>
    <b v="1"/>
    <s v="Approved"/>
    <s v="Norco Bicycles"/>
    <s v="Standard"/>
    <s v="medium"/>
    <s v="small"/>
    <n v="1216.1400000000001"/>
    <n v="1082.3599999999999"/>
    <n v="133.78"/>
    <d v="1995-12-19T00:00:00"/>
    <n v="158"/>
  </r>
  <r>
    <s v="502"/>
    <s v="77"/>
    <x v="455"/>
    <d v="2017-06-13T00:00:00"/>
    <b v="1"/>
    <s v="Approved"/>
    <s v="Norco Bicycles"/>
    <s v="Road"/>
    <s v="medium"/>
    <s v="large"/>
    <n v="1240.31"/>
    <n v="795.1"/>
    <n v="445.21"/>
    <d v="2013-06-09T00:00:00"/>
    <n v="200"/>
  </r>
  <r>
    <s v="503"/>
    <s v="87"/>
    <x v="456"/>
    <d v="2017-08-07T00:00:00"/>
    <b v="1"/>
    <s v="Approved"/>
    <s v="OHM Cycles"/>
    <s v="Standard"/>
    <s v="medium"/>
    <s v="medium"/>
    <n v="1636.9"/>
    <n v="44.71"/>
    <n v="1592.19"/>
    <d v="2010-08-20T00:00:00"/>
    <n v="145"/>
  </r>
  <r>
    <s v="504"/>
    <s v="5"/>
    <x v="457"/>
    <d v="2017-03-10T00:00:00"/>
    <b v="0"/>
    <s v="Approved"/>
    <s v="Trek Bicycles"/>
    <s v="Mountain"/>
    <s v="low"/>
    <s v="medium"/>
    <n v="574.64"/>
    <n v="459.71"/>
    <n v="114.93"/>
    <d v="2011-08-29T00:00:00"/>
    <n v="295"/>
  </r>
  <r>
    <s v="505"/>
    <s v="66"/>
    <x v="458"/>
    <d v="2017-07-09T00:00:00"/>
    <b v="0"/>
    <s v="Approved"/>
    <s v="Giant Bicycles"/>
    <s v="Road"/>
    <s v="low"/>
    <s v="small"/>
    <n v="590.26"/>
    <n v="525.33000000000004"/>
    <n v="64.930000000000007"/>
    <d v="2010-11-05T00:00:00"/>
    <n v="174"/>
  </r>
  <r>
    <s v="506"/>
    <s v="66"/>
    <x v="459"/>
    <d v="2017-12-04T00:00:00"/>
    <b v="0"/>
    <s v="Approved"/>
    <s v="Giant Bicycles"/>
    <s v="Road"/>
    <s v="low"/>
    <s v="small"/>
    <n v="590.26"/>
    <n v="525.33000000000004"/>
    <n v="64.930000000000007"/>
    <d v="1995-10-24T00:00:00"/>
    <n v="26"/>
  </r>
  <r>
    <s v="507"/>
    <s v="71"/>
    <x v="460"/>
    <d v="2017-09-02T00:00:00"/>
    <b v="1"/>
    <s v="Approved"/>
    <s v="Solex"/>
    <s v="Standard"/>
    <s v="high"/>
    <s v="large"/>
    <n v="1842.92"/>
    <n v="1105.75"/>
    <n v="737.17"/>
    <d v="1995-10-24T00:00:00"/>
    <n v="119"/>
  </r>
  <r>
    <s v="508"/>
    <s v="91"/>
    <x v="461"/>
    <d v="2017-03-24T00:00:00"/>
    <b v="0"/>
    <s v="Approved"/>
    <s v="Solex"/>
    <s v="Standard"/>
    <s v="medium"/>
    <s v="medium"/>
    <n v="100.35"/>
    <n v="75.260000000000005"/>
    <n v="25.09"/>
    <d v="1999-07-26T00:00:00"/>
    <n v="281"/>
  </r>
  <r>
    <s v="509"/>
    <s v="17"/>
    <x v="353"/>
    <d v="2017-07-28T00:00:00"/>
    <b v="0"/>
    <s v="Approved"/>
    <s v="Solex"/>
    <s v="Standard"/>
    <s v="high"/>
    <s v="medium"/>
    <n v="1024.6600000000001"/>
    <n v="614.79999999999995"/>
    <n v="409.86"/>
    <d v="2010-11-05T00:00:00"/>
    <n v="155"/>
  </r>
  <r>
    <s v="510"/>
    <s v="85"/>
    <x v="462"/>
    <d v="2017-04-23T00:00:00"/>
    <b v="1"/>
    <s v="Approved"/>
    <s v="WeareA2B"/>
    <s v="Standard"/>
    <s v="medium"/>
    <s v="medium"/>
    <n v="752.64"/>
    <n v="205.36"/>
    <n v="547.28"/>
    <d v="2015-08-02T00:00:00"/>
    <n v="251"/>
  </r>
  <r>
    <s v="511"/>
    <s v="24"/>
    <x v="389"/>
    <d v="2017-07-04T00:00:00"/>
    <b v="1"/>
    <s v="Approved"/>
    <s v="Solex"/>
    <s v="Road"/>
    <s v="medium"/>
    <s v="large"/>
    <n v="1777.8"/>
    <n v="820.78"/>
    <n v="957.02"/>
    <d v="1991-11-10T00:00:00"/>
    <n v="179"/>
  </r>
  <r>
    <s v="512"/>
    <s v="62"/>
    <x v="463"/>
    <d v="2017-10-02T00:00:00"/>
    <b v="1"/>
    <s v="Approved"/>
    <s v="Solex"/>
    <s v="Standard"/>
    <s v="medium"/>
    <s v="medium"/>
    <n v="478.16"/>
    <n v="298.72000000000003"/>
    <n v="179.44"/>
    <d v="1993-06-23T00:00:00"/>
    <n v="89"/>
  </r>
  <r>
    <s v="513"/>
    <s v="0"/>
    <x v="464"/>
    <d v="2017-11-29T00:00:00"/>
    <b v="0"/>
    <s v="Approved"/>
    <s v="Trek Bicycles"/>
    <s v="Road"/>
    <s v="medium"/>
    <s v="medium"/>
    <n v="533.51"/>
    <n v="400.13"/>
    <n v="133.38"/>
    <d v="2012-06-04T00:00:00"/>
    <n v="31"/>
  </r>
  <r>
    <s v="514"/>
    <s v="57"/>
    <x v="465"/>
    <d v="2017-01-02T00:00:00"/>
    <b v="1"/>
    <s v="Approved"/>
    <s v="WeareA2B"/>
    <s v="Touring"/>
    <s v="medium"/>
    <s v="large"/>
    <n v="1890.39"/>
    <n v="260.14"/>
    <n v="1630.25"/>
    <d v="2012-05-18T00:00:00"/>
    <n v="362"/>
  </r>
  <r>
    <s v="515"/>
    <s v="53"/>
    <x v="466"/>
    <d v="2017-11-18T00:00:00"/>
    <b v="0"/>
    <s v="Approved"/>
    <s v="OHM Cycles"/>
    <s v="Standard"/>
    <s v="medium"/>
    <s v="medium"/>
    <n v="795.34"/>
    <n v="101.58"/>
    <n v="693.76"/>
    <d v="2011-08-24T00:00:00"/>
    <n v="42"/>
  </r>
  <r>
    <s v="516"/>
    <s v="43"/>
    <x v="114"/>
    <d v="2017-05-03T00:00:00"/>
    <b v="0"/>
    <s v="Approved"/>
    <s v="Solex"/>
    <s v="Standard"/>
    <s v="medium"/>
    <s v="medium"/>
    <n v="1151.96"/>
    <n v="649.49"/>
    <n v="502.47"/>
    <d v="2011-05-09T00:00:00"/>
    <n v="241"/>
  </r>
  <r>
    <s v="517"/>
    <s v="77"/>
    <x v="467"/>
    <d v="2017-01-01T00:00:00"/>
    <b v="1"/>
    <s v="Approved"/>
    <s v="WeareA2B"/>
    <s v="Standard"/>
    <s v="medium"/>
    <s v="medium"/>
    <n v="1769.64"/>
    <n v="108.76"/>
    <n v="1660.88"/>
    <d v="2011-05-09T00:00:00"/>
    <n v="363"/>
  </r>
  <r>
    <s v="518"/>
    <s v="84"/>
    <x v="468"/>
    <d v="2017-11-25T00:00:00"/>
    <b v="0"/>
    <s v="Approved"/>
    <s v="Trek Bicycles"/>
    <s v="Road"/>
    <s v="medium"/>
    <s v="medium"/>
    <n v="290.62"/>
    <n v="215.14"/>
    <n v="75.48"/>
    <d v="2004-12-18T00:00:00"/>
    <n v="35"/>
  </r>
  <r>
    <s v="519"/>
    <s v="77"/>
    <x v="469"/>
    <d v="2017-10-19T00:00:00"/>
    <b v="1"/>
    <s v="Approved"/>
    <s v="Norco Bicycles"/>
    <s v="Road"/>
    <s v="medium"/>
    <s v="large"/>
    <n v="1240.31"/>
    <n v="795.1"/>
    <n v="445.21"/>
    <d v="2015-08-10T00:00:00"/>
    <n v="72"/>
  </r>
  <r>
    <s v="520"/>
    <s v="88"/>
    <x v="470"/>
    <d v="2017-09-21T00:00:00"/>
    <b v="0"/>
    <s v="Approved"/>
    <s v="Norco Bicycles"/>
    <s v="Standard"/>
    <s v="medium"/>
    <s v="medium"/>
    <n v="1198.46"/>
    <n v="381.1"/>
    <n v="817.36"/>
    <d v="1998-12-16T00:00:00"/>
    <n v="100"/>
  </r>
  <r>
    <s v="521"/>
    <s v="92"/>
    <x v="471"/>
    <d v="2017-02-18T00:00:00"/>
    <b v="0"/>
    <s v="Approved"/>
    <s v="WeareA2B"/>
    <s v="Standard"/>
    <s v="medium"/>
    <s v="small"/>
    <n v="1415.01"/>
    <n v="1259.3599999999999"/>
    <n v="155.65"/>
    <d v="2004-01-16T00:00:00"/>
    <n v="315"/>
  </r>
  <r>
    <s v="522"/>
    <s v="7"/>
    <x v="472"/>
    <d v="2017-01-26T00:00:00"/>
    <b v="0"/>
    <s v="Approved"/>
    <s v="Giant Bicycles"/>
    <s v="Standard"/>
    <s v="medium"/>
    <s v="small"/>
    <n v="1311.44"/>
    <n v="1167.18"/>
    <n v="144.26"/>
    <d v="1992-10-11T00:00:00"/>
    <n v="338"/>
  </r>
  <r>
    <s v="523"/>
    <s v="84"/>
    <x v="164"/>
    <d v="2017-01-07T00:00:00"/>
    <b v="1"/>
    <s v="Approved"/>
    <s v="Trek Bicycles"/>
    <s v="Road"/>
    <s v="medium"/>
    <s v="medium"/>
    <n v="290.62"/>
    <n v="215.14"/>
    <n v="75.48"/>
    <d v="2004-12-18T00:00:00"/>
    <n v="357"/>
  </r>
  <r>
    <s v="524"/>
    <s v="99"/>
    <x v="473"/>
    <d v="2017-02-10T00:00:00"/>
    <b v="1"/>
    <s v="Approved"/>
    <s v="OHM Cycles"/>
    <s v="Standard"/>
    <s v="medium"/>
    <s v="medium"/>
    <n v="1227.3399999999999"/>
    <n v="770.89"/>
    <n v="456.45"/>
    <d v="1991-05-06T00:00:00"/>
    <n v="323"/>
  </r>
  <r>
    <s v="525"/>
    <s v="37"/>
    <x v="474"/>
    <d v="2017-04-27T00:00:00"/>
    <b v="0"/>
    <s v="Approved"/>
    <s v="OHM Cycles"/>
    <s v="Standard"/>
    <s v="low"/>
    <s v="medium"/>
    <n v="1793.43"/>
    <n v="248.82"/>
    <n v="1544.61"/>
    <d v="2011-03-16T00:00:00"/>
    <n v="247"/>
  </r>
  <r>
    <s v="526"/>
    <s v="20"/>
    <x v="475"/>
    <d v="2017-04-02T00:00:00"/>
    <b v="1"/>
    <s v="Approved"/>
    <s v="Trek Bicycles"/>
    <s v="Standard"/>
    <s v="medium"/>
    <s v="small"/>
    <n v="1775.81"/>
    <n v="1580.47"/>
    <n v="195.34"/>
    <d v="2010-05-05T00:00:00"/>
    <n v="272"/>
  </r>
  <r>
    <s v="527"/>
    <s v="14"/>
    <x v="476"/>
    <d v="2017-08-27T00:00:00"/>
    <b v="1"/>
    <s v="Approved"/>
    <s v="Trek Bicycles"/>
    <s v="Standard"/>
    <s v="medium"/>
    <s v="small"/>
    <n v="1386.84"/>
    <n v="1234.29"/>
    <n v="152.55000000000001"/>
    <d v="1993-07-15T00:00:00"/>
    <n v="125"/>
  </r>
  <r>
    <s v="528"/>
    <s v="42"/>
    <x v="477"/>
    <d v="2017-05-04T00:00:00"/>
    <b v="1"/>
    <s v="Approved"/>
    <s v="OHM Cycles"/>
    <s v="Road"/>
    <s v="medium"/>
    <s v="small"/>
    <n v="1810"/>
    <n v="1610.9"/>
    <n v="199.1"/>
    <d v="2011-05-09T00:00:00"/>
    <n v="240"/>
  </r>
  <r>
    <s v="529"/>
    <s v="6"/>
    <x v="478"/>
    <d v="2017-06-03T00:00:00"/>
    <b v="1"/>
    <s v="Approved"/>
    <s v="OHM Cycles"/>
    <s v="Standard"/>
    <s v="high"/>
    <s v="medium"/>
    <n v="227.88"/>
    <n v="136.72999999999999"/>
    <n v="91.15"/>
    <d v="2003-08-05T00:00:00"/>
    <n v="210"/>
  </r>
  <r>
    <s v="531"/>
    <s v="22"/>
    <x v="479"/>
    <d v="2017-06-10T00:00:00"/>
    <b v="1"/>
    <s v="Approved"/>
    <s v="WeareA2B"/>
    <s v="Standard"/>
    <s v="medium"/>
    <s v="medium"/>
    <n v="60.34"/>
    <n v="45.26"/>
    <n v="15.08"/>
    <d v="1993-07-15T00:00:00"/>
    <n v="203"/>
  </r>
  <r>
    <s v="532"/>
    <s v="77"/>
    <x v="480"/>
    <d v="2017-10-15T00:00:00"/>
    <b v="1"/>
    <s v="Approved"/>
    <s v="WeareA2B"/>
    <s v="Standard"/>
    <s v="medium"/>
    <s v="medium"/>
    <n v="1769.64"/>
    <n v="108.76"/>
    <n v="1660.88"/>
    <d v="2007-12-11T00:00:00"/>
    <n v="76"/>
  </r>
  <r>
    <s v="533"/>
    <s v="57"/>
    <x v="481"/>
    <d v="2017-02-09T00:00:00"/>
    <b v="0"/>
    <s v="Approved"/>
    <s v="WeareA2B"/>
    <s v="Touring"/>
    <s v="medium"/>
    <s v="large"/>
    <n v="1890.39"/>
    <n v="260.14"/>
    <n v="1630.25"/>
    <d v="1991-01-21T00:00:00"/>
    <n v="324"/>
  </r>
  <r>
    <s v="534"/>
    <s v="14"/>
    <x v="482"/>
    <d v="2017-04-08T00:00:00"/>
    <b v="0"/>
    <s v="Approved"/>
    <s v="Trek Bicycles"/>
    <s v="Standard"/>
    <s v="medium"/>
    <s v="small"/>
    <n v="1386.84"/>
    <n v="1234.29"/>
    <n v="152.55000000000001"/>
    <d v="2003-08-05T00:00:00"/>
    <n v="266"/>
  </r>
  <r>
    <s v="535"/>
    <s v="30"/>
    <x v="483"/>
    <d v="2017-10-28T00:00:00"/>
    <b v="1"/>
    <s v="Approved"/>
    <s v="OHM Cycles"/>
    <s v="Standard"/>
    <s v="medium"/>
    <s v="medium"/>
    <n v="1227.3399999999999"/>
    <n v="770.89"/>
    <n v="456.45"/>
    <d v="1994-08-10T00:00:00"/>
    <n v="63"/>
  </r>
  <r>
    <s v="536"/>
    <s v="36"/>
    <x v="484"/>
    <d v="2017-12-03T00:00:00"/>
    <b v="1"/>
    <s v="Approved"/>
    <s v="Solex"/>
    <s v="Standard"/>
    <s v="low"/>
    <s v="medium"/>
    <n v="945.04"/>
    <n v="507.58"/>
    <n v="437.46"/>
    <d v="2008-03-19T00:00:00"/>
    <n v="27"/>
  </r>
  <r>
    <s v="537"/>
    <s v="4"/>
    <x v="485"/>
    <d v="2017-08-18T00:00:00"/>
    <b v="1"/>
    <s v="Approved"/>
    <s v="Giant Bicycles"/>
    <s v="Standard"/>
    <s v="high"/>
    <s v="medium"/>
    <n v="1129.1300000000001"/>
    <n v="677.48"/>
    <n v="451.65"/>
    <d v="1999-07-20T00:00:00"/>
    <n v="134"/>
  </r>
  <r>
    <s v="538"/>
    <s v="74"/>
    <x v="486"/>
    <d v="2017-03-23T00:00:00"/>
    <b v="0"/>
    <s v="Approved"/>
    <s v="WeareA2B"/>
    <s v="Standard"/>
    <s v="medium"/>
    <s v="medium"/>
    <n v="1762.96"/>
    <n v="950.52"/>
    <n v="812.44"/>
    <d v="1997-02-09T00:00:00"/>
    <n v="282"/>
  </r>
  <r>
    <s v="539"/>
    <s v="38"/>
    <x v="487"/>
    <d v="2017-09-04T00:00:00"/>
    <b v="1"/>
    <s v="Approved"/>
    <s v="Solex"/>
    <s v="Standard"/>
    <s v="medium"/>
    <s v="medium"/>
    <n v="1577.53"/>
    <n v="826.51"/>
    <n v="751.02"/>
    <d v="2011-03-16T00:00:00"/>
    <n v="117"/>
  </r>
  <r>
    <s v="540"/>
    <s v="40"/>
    <x v="488"/>
    <d v="2017-09-02T00:00:00"/>
    <b v="1"/>
    <s v="Approved"/>
    <s v="OHM Cycles"/>
    <s v="Standard"/>
    <s v="high"/>
    <s v="medium"/>
    <n v="1458.17"/>
    <n v="874.9"/>
    <n v="583.27"/>
    <d v="1993-04-12T00:00:00"/>
    <n v="119"/>
  </r>
  <r>
    <s v="541"/>
    <s v="80"/>
    <x v="476"/>
    <d v="2017-04-13T00:00:00"/>
    <b v="1"/>
    <s v="Approved"/>
    <s v="OHM Cycles"/>
    <s v="Touring"/>
    <s v="low"/>
    <s v="medium"/>
    <n v="1073.07"/>
    <n v="933.84"/>
    <n v="139.22999999999999"/>
    <d v="1997-01-25T00:00:00"/>
    <n v="261"/>
  </r>
  <r>
    <s v="542"/>
    <s v="96"/>
    <x v="489"/>
    <d v="2017-07-08T00:00:00"/>
    <b v="0"/>
    <s v="Approved"/>
    <s v="Giant Bicycles"/>
    <s v="Standard"/>
    <s v="medium"/>
    <s v="large"/>
    <n v="1635.3"/>
    <n v="993.66"/>
    <n v="641.64"/>
    <d v="2013-06-09T00:00:00"/>
    <n v="175"/>
  </r>
  <r>
    <s v="543"/>
    <s v="45"/>
    <x v="490"/>
    <d v="2017-12-03T00:00:00"/>
    <b v="0"/>
    <s v="Approved"/>
    <s v="Trek Bicycles"/>
    <s v="Road"/>
    <s v="low"/>
    <s v="medium"/>
    <n v="980.37"/>
    <n v="234.43"/>
    <n v="745.94"/>
    <d v="2004-09-28T00:00:00"/>
    <n v="27"/>
  </r>
  <r>
    <s v="544"/>
    <s v="0"/>
    <x v="491"/>
    <d v="2017-05-19T00:00:00"/>
    <b v="1"/>
    <s v="Approved"/>
    <s v="Giant Bicycles"/>
    <s v="Standard"/>
    <s v="medium"/>
    <s v="medium"/>
    <n v="230.91"/>
    <n v="173.18"/>
    <n v="57.73"/>
    <d v="2006-11-10T00:00:00"/>
    <n v="225"/>
  </r>
  <r>
    <s v="545"/>
    <s v="45"/>
    <x v="492"/>
    <d v="2017-05-19T00:00:00"/>
    <b v="0"/>
    <s v="Approved"/>
    <s v="Solex"/>
    <s v="Standard"/>
    <s v="medium"/>
    <s v="medium"/>
    <n v="441.49"/>
    <n v="84.99"/>
    <n v="356.5"/>
    <d v="1993-04-12T00:00:00"/>
    <n v="225"/>
  </r>
  <r>
    <s v="546"/>
    <s v="73"/>
    <x v="493"/>
    <d v="2017-08-21T00:00:00"/>
    <b v="1"/>
    <s v="Approved"/>
    <s v="Solex"/>
    <s v="Standard"/>
    <s v="medium"/>
    <s v="medium"/>
    <n v="1945.43"/>
    <n v="333.18"/>
    <n v="1612.25"/>
    <d v="2002-08-31T00:00:00"/>
    <n v="131"/>
  </r>
  <r>
    <s v="547"/>
    <s v="94"/>
    <x v="494"/>
    <d v="2017-06-26T00:00:00"/>
    <b v="1"/>
    <s v="Approved"/>
    <s v="Giant Bicycles"/>
    <s v="Standard"/>
    <s v="medium"/>
    <s v="large"/>
    <n v="1635.3"/>
    <n v="993.66"/>
    <n v="641.64"/>
    <d v="2013-06-09T00:00:00"/>
    <n v="187"/>
  </r>
  <r>
    <s v="548"/>
    <s v="89"/>
    <x v="495"/>
    <d v="2017-03-06T00:00:00"/>
    <b v="1"/>
    <s v="Approved"/>
    <s v="WeareA2B"/>
    <s v="Touring"/>
    <s v="medium"/>
    <s v="large"/>
    <n v="1362.99"/>
    <n v="57.74"/>
    <n v="1305.25"/>
    <d v="1993-04-20T00:00:00"/>
    <n v="299"/>
  </r>
  <r>
    <s v="549"/>
    <s v="1"/>
    <x v="496"/>
    <d v="2017-01-25T00:00:00"/>
    <b v="0"/>
    <s v="Approved"/>
    <s v="Giant Bicycles"/>
    <s v="Standard"/>
    <s v="medium"/>
    <s v="medium"/>
    <n v="1403.5"/>
    <n v="954.82"/>
    <n v="448.68"/>
    <d v="2016-11-14T00:00:00"/>
    <n v="339"/>
  </r>
  <r>
    <s v="550"/>
    <s v="77"/>
    <x v="497"/>
    <d v="2017-09-05T00:00:00"/>
    <b v="0"/>
    <s v="Approved"/>
    <s v="Norco Bicycles"/>
    <s v="Road"/>
    <s v="medium"/>
    <s v="large"/>
    <n v="1240.31"/>
    <n v="795.1"/>
    <n v="445.21"/>
    <d v="2011-01-10T00:00:00"/>
    <n v="116"/>
  </r>
  <r>
    <s v="551"/>
    <s v="0"/>
    <x v="120"/>
    <d v="2017-10-15T00:00:00"/>
    <b v="1"/>
    <s v="Approved"/>
    <s v="OHM Cycles"/>
    <s v="Standard"/>
    <s v="high"/>
    <s v="medium"/>
    <n v="227.88"/>
    <n v="136.72999999999999"/>
    <n v="91.15"/>
    <d v="2003-02-07T00:00:00"/>
    <n v="76"/>
  </r>
  <r>
    <s v="552"/>
    <s v="21"/>
    <x v="498"/>
    <d v="2017-11-30T00:00:00"/>
    <b v="1"/>
    <s v="Approved"/>
    <s v="Solex"/>
    <s v="Standard"/>
    <s v="medium"/>
    <s v="large"/>
    <n v="1071.23"/>
    <n v="380.74"/>
    <n v="690.49"/>
    <d v="1993-10-02T00:00:00"/>
    <n v="30"/>
  </r>
  <r>
    <s v="553"/>
    <s v="96"/>
    <x v="499"/>
    <d v="2017-10-22T00:00:00"/>
    <b v="0"/>
    <s v="Approved"/>
    <s v="WeareA2B"/>
    <s v="Road"/>
    <s v="low"/>
    <s v="small"/>
    <n v="1172.78"/>
    <n v="1043.77"/>
    <n v="129.01"/>
    <d v="2002-10-10T00:00:00"/>
    <n v="69"/>
  </r>
  <r>
    <s v="554"/>
    <s v="12"/>
    <x v="500"/>
    <d v="2017-01-31T00:00:00"/>
    <b v="0"/>
    <s v="Approved"/>
    <s v="Giant Bicycles"/>
    <s v="Standard"/>
    <s v="medium"/>
    <s v="large"/>
    <n v="1765.3"/>
    <n v="709.48"/>
    <n v="1055.82"/>
    <d v="2004-07-25T00:00:00"/>
    <n v="333"/>
  </r>
  <r>
    <s v="555"/>
    <s v="90"/>
    <x v="501"/>
    <d v="2017-05-08T00:00:00"/>
    <b v="1"/>
    <s v="Approved"/>
    <s v="Solex"/>
    <s v="Standard"/>
    <s v="low"/>
    <s v="medium"/>
    <n v="945.04"/>
    <n v="507.58"/>
    <n v="437.46"/>
    <d v="1995-12-19T00:00:00"/>
    <n v="236"/>
  </r>
  <r>
    <s v="556"/>
    <s v="91"/>
    <x v="403"/>
    <d v="2017-09-04T00:00:00"/>
    <b v="0"/>
    <s v="Approved"/>
    <s v="Solex"/>
    <s v="Standard"/>
    <s v="medium"/>
    <s v="medium"/>
    <n v="100.35"/>
    <n v="75.260000000000005"/>
    <n v="25.09"/>
    <d v="1994-08-10T00:00:00"/>
    <n v="117"/>
  </r>
  <r>
    <s v="557"/>
    <s v="54"/>
    <x v="502"/>
    <d v="2017-01-16T00:00:00"/>
    <b v="1"/>
    <s v="Approved"/>
    <s v="WeareA2B"/>
    <s v="Standard"/>
    <s v="medium"/>
    <s v="medium"/>
    <n v="1807.45"/>
    <n v="778.69"/>
    <n v="1028.76"/>
    <d v="2015-05-21T00:00:00"/>
    <n v="348"/>
  </r>
  <r>
    <s v="558"/>
    <s v="0"/>
    <x v="503"/>
    <d v="2017-02-22T00:00:00"/>
    <b v="0"/>
    <s v="Approved"/>
    <s v="Trek Bicycles"/>
    <s v="Standard"/>
    <s v="high"/>
    <s v="medium"/>
    <n v="495.72"/>
    <n v="297.43"/>
    <n v="198.29"/>
    <d v="2015-04-11T00:00:00"/>
    <n v="311"/>
  </r>
  <r>
    <s v="560"/>
    <s v="7"/>
    <x v="504"/>
    <d v="2017-01-10T00:00:00"/>
    <b v="0"/>
    <s v="Approved"/>
    <s v="Giant Bicycles"/>
    <s v="Standard"/>
    <s v="medium"/>
    <s v="small"/>
    <n v="1311.44"/>
    <n v="1167.18"/>
    <n v="144.26"/>
    <d v="1992-10-11T00:00:00"/>
    <n v="354"/>
  </r>
  <r>
    <s v="561"/>
    <s v="65"/>
    <x v="505"/>
    <d v="2017-01-01T00:00:00"/>
    <b v="0"/>
    <s v="Approved"/>
    <s v="WeareA2B"/>
    <s v="Standard"/>
    <s v="medium"/>
    <s v="medium"/>
    <n v="1807.45"/>
    <n v="778.69"/>
    <n v="1028.76"/>
    <d v="2010-08-20T00:00:00"/>
    <n v="363"/>
  </r>
  <r>
    <s v="562"/>
    <s v="53"/>
    <x v="506"/>
    <d v="2017-09-23T00:00:00"/>
    <b v="0"/>
    <s v="Approved"/>
    <s v="OHM Cycles"/>
    <s v="Standard"/>
    <s v="medium"/>
    <s v="medium"/>
    <n v="795.34"/>
    <n v="101.58"/>
    <n v="693.76"/>
    <d v="2003-07-21T00:00:00"/>
    <n v="98"/>
  </r>
  <r>
    <s v="563"/>
    <s v="97"/>
    <x v="507"/>
    <d v="2017-04-05T00:00:00"/>
    <b v="0"/>
    <s v="Approved"/>
    <s v="Solex"/>
    <s v="Standard"/>
    <s v="medium"/>
    <s v="large"/>
    <n v="202.62"/>
    <n v="151.96"/>
    <n v="50.66"/>
    <d v="1991-05-06T00:00:00"/>
    <n v="269"/>
  </r>
  <r>
    <s v="564"/>
    <s v="45"/>
    <x v="508"/>
    <d v="2017-11-18T00:00:00"/>
    <b v="1"/>
    <s v="Approved"/>
    <s v="Solex"/>
    <s v="Standard"/>
    <s v="medium"/>
    <s v="medium"/>
    <n v="441.49"/>
    <n v="84.99"/>
    <n v="356.5"/>
    <d v="2012-06-04T00:00:00"/>
    <n v="42"/>
  </r>
  <r>
    <s v="565"/>
    <s v="65"/>
    <x v="509"/>
    <d v="2017-09-23T00:00:00"/>
    <b v="0"/>
    <s v="Approved"/>
    <s v="WeareA2B"/>
    <s v="Standard"/>
    <s v="medium"/>
    <s v="medium"/>
    <n v="1807.45"/>
    <n v="778.69"/>
    <n v="1028.76"/>
    <d v="1992-10-02T00:00:00"/>
    <n v="98"/>
  </r>
  <r>
    <s v="566"/>
    <s v="90"/>
    <x v="510"/>
    <d v="2017-11-28T00:00:00"/>
    <b v="0"/>
    <s v="Approved"/>
    <s v="Norco Bicycles"/>
    <s v="Standard"/>
    <s v="low"/>
    <s v="medium"/>
    <n v="363.01"/>
    <n v="290.41000000000003"/>
    <n v="72.599999999999994"/>
    <d v="2005-05-10T00:00:00"/>
    <n v="32"/>
  </r>
  <r>
    <s v="567"/>
    <s v="12"/>
    <x v="511"/>
    <d v="2017-03-09T00:00:00"/>
    <b v="0"/>
    <s v="Approved"/>
    <s v="WeareA2B"/>
    <s v="Standard"/>
    <s v="medium"/>
    <s v="medium"/>
    <n v="1231.1500000000001"/>
    <n v="161.6"/>
    <n v="1069.55"/>
    <d v="1994-09-09T00:00:00"/>
    <n v="296"/>
  </r>
  <r>
    <s v="568"/>
    <s v="10"/>
    <x v="512"/>
    <d v="2017-08-04T00:00:00"/>
    <b v="1"/>
    <s v="Approved"/>
    <s v="WeareA2B"/>
    <s v="Touring"/>
    <s v="medium"/>
    <s v="medium"/>
    <n v="1466.68"/>
    <n v="363.25"/>
    <n v="1103.43"/>
    <d v="2005-12-07T00:00:00"/>
    <n v="148"/>
  </r>
  <r>
    <s v="569"/>
    <s v="76"/>
    <x v="513"/>
    <d v="2017-05-08T00:00:00"/>
    <b v="0"/>
    <s v="Approved"/>
    <s v="WeareA2B"/>
    <s v="Road"/>
    <s v="low"/>
    <s v="small"/>
    <n v="1172.78"/>
    <n v="1043.77"/>
    <n v="129.01"/>
    <d v="2002-10-10T00:00:00"/>
    <n v="236"/>
  </r>
  <r>
    <s v="570"/>
    <s v="68"/>
    <x v="514"/>
    <d v="2017-12-21T00:00:00"/>
    <b v="1"/>
    <s v="Approved"/>
    <s v="OHM Cycles"/>
    <s v="Standard"/>
    <s v="medium"/>
    <s v="medium"/>
    <n v="1636.9"/>
    <n v="44.71"/>
    <n v="1592.19"/>
    <d v="2010-08-20T00:00:00"/>
    <n v="9"/>
  </r>
  <r>
    <s v="571"/>
    <s v="2"/>
    <x v="515"/>
    <d v="2017-08-20T00:00:00"/>
    <b v="0"/>
    <s v="Approved"/>
    <s v="Solex"/>
    <s v="Standard"/>
    <s v="medium"/>
    <s v="medium"/>
    <n v="71.489999999999995"/>
    <n v="53.62"/>
    <n v="17.87"/>
    <d v="2005-08-09T00:00:00"/>
    <n v="132"/>
  </r>
  <r>
    <s v="572"/>
    <s v="4"/>
    <x v="516"/>
    <d v="2017-01-27T00:00:00"/>
    <b v="1"/>
    <s v="Approved"/>
    <s v="Solex"/>
    <s v="Standard"/>
    <s v="medium"/>
    <s v="medium"/>
    <n v="1483.2"/>
    <n v="99.59"/>
    <n v="1383.61"/>
    <d v="2005-10-22T00:00:00"/>
    <n v="337"/>
  </r>
  <r>
    <s v="573"/>
    <s v="89"/>
    <x v="517"/>
    <d v="2017-07-06T00:00:00"/>
    <b v="0"/>
    <s v="Approved"/>
    <s v="WeareA2B"/>
    <s v="Touring"/>
    <s v="medium"/>
    <s v="large"/>
    <n v="1362.99"/>
    <n v="57.74"/>
    <n v="1305.25"/>
    <d v="2000-11-03T00:00:00"/>
    <n v="177"/>
  </r>
  <r>
    <s v="574"/>
    <s v="89"/>
    <x v="518"/>
    <d v="2017-01-25T00:00:00"/>
    <b v="1"/>
    <s v="Approved"/>
    <s v="WeareA2B"/>
    <s v="Touring"/>
    <s v="medium"/>
    <s v="large"/>
    <n v="1362.99"/>
    <n v="57.74"/>
    <n v="1305.25"/>
    <d v="2016-07-09T00:00:00"/>
    <n v="339"/>
  </r>
  <r>
    <s v="575"/>
    <s v="18"/>
    <x v="519"/>
    <d v="2017-06-26T00:00:00"/>
    <b v="1"/>
    <s v="Approved"/>
    <s v="Norco Bicycles"/>
    <s v="Standard"/>
    <s v="high"/>
    <s v="medium"/>
    <n v="1148.6400000000001"/>
    <n v="689.18"/>
    <n v="459.46"/>
    <d v="2015-08-10T00:00:00"/>
    <n v="187"/>
  </r>
  <r>
    <s v="576"/>
    <s v="66"/>
    <x v="520"/>
    <d v="2017-02-26T00:00:00"/>
    <b v="0"/>
    <s v="Approved"/>
    <s v="Solex"/>
    <s v="Standard"/>
    <s v="medium"/>
    <s v="medium"/>
    <n v="1163.8900000000001"/>
    <n v="589.27"/>
    <n v="574.62"/>
    <d v="2003-08-05T00:00:00"/>
    <n v="307"/>
  </r>
  <r>
    <s v="578"/>
    <s v="63"/>
    <x v="87"/>
    <d v="2017-10-13T00:00:00"/>
    <b v="1"/>
    <s v="Approved"/>
    <s v="Solex"/>
    <s v="Standard"/>
    <s v="medium"/>
    <s v="medium"/>
    <n v="1483.2"/>
    <n v="99.59"/>
    <n v="1383.61"/>
    <d v="2005-10-22T00:00:00"/>
    <n v="78"/>
  </r>
  <r>
    <s v="579"/>
    <s v="51"/>
    <x v="521"/>
    <d v="2017-05-31T00:00:00"/>
    <b v="1"/>
    <s v="Approved"/>
    <s v="OHM Cycles"/>
    <s v="Standard"/>
    <s v="high"/>
    <s v="medium"/>
    <n v="2005.66"/>
    <n v="1203.4000000000001"/>
    <n v="802.26"/>
    <d v="2009-04-12T00:00:00"/>
    <n v="213"/>
  </r>
  <r>
    <s v="580"/>
    <s v="66"/>
    <x v="522"/>
    <d v="2017-04-13T00:00:00"/>
    <b v="1"/>
    <s v="Approved"/>
    <s v="Giant Bicycles"/>
    <s v="Road"/>
    <s v="low"/>
    <s v="small"/>
    <n v="590.26"/>
    <n v="525.33000000000004"/>
    <n v="64.930000000000007"/>
    <d v="2010-11-05T00:00:00"/>
    <n v="261"/>
  </r>
  <r>
    <s v="581"/>
    <s v="52"/>
    <x v="523"/>
    <d v="2017-12-19T00:00:00"/>
    <b v="0"/>
    <s v="Approved"/>
    <s v="OHM Cycles"/>
    <s v="Road"/>
    <s v="medium"/>
    <s v="medium"/>
    <n v="1280.28"/>
    <n v="829.51"/>
    <n v="450.77"/>
    <d v="2001-11-25T00:00:00"/>
    <n v="11"/>
  </r>
  <r>
    <s v="582"/>
    <s v="9"/>
    <x v="524"/>
    <d v="2017-08-03T00:00:00"/>
    <b v="1"/>
    <s v="Approved"/>
    <s v="OHM Cycles"/>
    <s v="Road"/>
    <s v="medium"/>
    <s v="medium"/>
    <n v="742.54"/>
    <n v="667.4"/>
    <n v="75.14"/>
    <d v="1991-11-07T00:00:00"/>
    <n v="149"/>
  </r>
  <r>
    <s v="583"/>
    <s v="0"/>
    <x v="44"/>
    <d v="2017-04-16T00:00:00"/>
    <b v="0"/>
    <s v="Approved"/>
    <s v="Trek Bicycles"/>
    <s v="Road"/>
    <s v="medium"/>
    <s v="medium"/>
    <n v="290.62"/>
    <n v="215.14"/>
    <n v="75.48"/>
    <d v="2004-12-18T00:00:00"/>
    <n v="258"/>
  </r>
  <r>
    <s v="585"/>
    <s v="56"/>
    <x v="525"/>
    <d v="2017-03-22T00:00:00"/>
    <b v="0"/>
    <s v="Approved"/>
    <s v="OHM Cycles"/>
    <s v="Standard"/>
    <s v="medium"/>
    <s v="medium"/>
    <n v="183.86"/>
    <n v="137.9"/>
    <n v="45.96"/>
    <d v="2015-06-17T00:00:00"/>
    <n v="283"/>
  </r>
  <r>
    <s v="586"/>
    <s v="95"/>
    <x v="526"/>
    <d v="2017-04-14T00:00:00"/>
    <b v="1"/>
    <s v="Approved"/>
    <s v="Giant Bicycles"/>
    <s v="Standard"/>
    <s v="medium"/>
    <s v="large"/>
    <n v="569.55999999999995"/>
    <n v="528.42999999999995"/>
    <n v="41.13"/>
    <d v="2003-09-10T00:00:00"/>
    <n v="260"/>
  </r>
  <r>
    <s v="587"/>
    <s v="82"/>
    <x v="527"/>
    <d v="2017-08-14T00:00:00"/>
    <b v="0"/>
    <s v="Approved"/>
    <s v="Giant Bicycles"/>
    <s v="Road"/>
    <s v="medium"/>
    <s v="medium"/>
    <n v="1538.99"/>
    <n v="829.65"/>
    <n v="709.34"/>
    <d v="2002-03-22T00:00:00"/>
    <n v="138"/>
  </r>
  <r>
    <s v="588"/>
    <s v="44"/>
    <x v="528"/>
    <d v="2017-08-30T00:00:00"/>
    <b v="1"/>
    <s v="Approved"/>
    <s v="WeareA2B"/>
    <s v="Standard"/>
    <s v="medium"/>
    <s v="medium"/>
    <n v="1769.64"/>
    <n v="108.76"/>
    <n v="1660.88"/>
    <d v="2011-05-09T00:00:00"/>
    <n v="122"/>
  </r>
  <r>
    <s v="589"/>
    <s v="7"/>
    <x v="529"/>
    <d v="2017-10-04T00:00:00"/>
    <b v="0"/>
    <s v="Approved"/>
    <s v="Trek Bicycles"/>
    <s v="Road"/>
    <s v="low"/>
    <s v="medium"/>
    <n v="980.37"/>
    <n v="234.43"/>
    <n v="745.94"/>
    <d v="1991-07-10T00:00:00"/>
    <n v="87"/>
  </r>
  <r>
    <s v="590"/>
    <s v="0"/>
    <x v="530"/>
    <d v="2017-02-16T00:00:00"/>
    <b v="1"/>
    <s v="Approved"/>
    <s v="Giant Bicycles"/>
    <s v="Standard"/>
    <s v="medium"/>
    <s v="large"/>
    <n v="569.55999999999995"/>
    <n v="528.42999999999995"/>
    <n v="41.13"/>
    <d v="1991-05-06T00:00:00"/>
    <n v="317"/>
  </r>
  <r>
    <s v="591"/>
    <s v="87"/>
    <x v="531"/>
    <d v="2017-07-23T00:00:00"/>
    <b v="0"/>
    <s v="Approved"/>
    <s v="Giant Bicycles"/>
    <s v="Standard"/>
    <s v="high"/>
    <s v="medium"/>
    <n v="1179"/>
    <n v="707.4"/>
    <n v="471.6"/>
    <d v="1997-08-25T00:00:00"/>
    <n v="160"/>
  </r>
  <r>
    <s v="592"/>
    <s v="31"/>
    <x v="532"/>
    <d v="2017-03-21T00:00:00"/>
    <b v="0"/>
    <s v="Approved"/>
    <s v="Giant Bicycles"/>
    <s v="Standard"/>
    <s v="medium"/>
    <s v="medium"/>
    <n v="230.91"/>
    <n v="173.18"/>
    <n v="57.73"/>
    <d v="1992-10-11T00:00:00"/>
    <n v="284"/>
  </r>
  <r>
    <s v="593"/>
    <s v="20"/>
    <x v="533"/>
    <d v="2017-12-14T00:00:00"/>
    <b v="1"/>
    <s v="Approved"/>
    <s v="Trek Bicycles"/>
    <s v="Standard"/>
    <s v="medium"/>
    <s v="small"/>
    <n v="1775.81"/>
    <n v="1580.47"/>
    <n v="195.34"/>
    <d v="2010-05-05T00:00:00"/>
    <n v="16"/>
  </r>
  <r>
    <s v="594"/>
    <s v="2"/>
    <x v="534"/>
    <d v="2017-08-17T00:00:00"/>
    <b v="0"/>
    <s v="Approved"/>
    <s v="Giant Bicycles"/>
    <s v="Road"/>
    <s v="low"/>
    <s v="small"/>
    <n v="590.26"/>
    <n v="525.33000000000004"/>
    <n v="64.930000000000007"/>
    <d v="2010-11-05T00:00:00"/>
    <n v="135"/>
  </r>
  <r>
    <s v="595"/>
    <s v="84"/>
    <x v="62"/>
    <d v="2017-01-12T00:00:00"/>
    <b v="0"/>
    <s v="Approved"/>
    <s v="Trek Bicycles"/>
    <s v="Road"/>
    <s v="medium"/>
    <s v="medium"/>
    <n v="290.62"/>
    <n v="215.14"/>
    <n v="75.48"/>
    <d v="1993-04-20T00:00:00"/>
    <n v="352"/>
  </r>
  <r>
    <s v="596"/>
    <s v="86"/>
    <x v="535"/>
    <d v="2017-02-01T00:00:00"/>
    <b v="0"/>
    <s v="Approved"/>
    <s v="Norco Bicycles"/>
    <s v="Road"/>
    <s v="high"/>
    <s v="large"/>
    <n v="774.53"/>
    <n v="464.72"/>
    <n v="309.81"/>
    <d v="2003-03-18T00:00:00"/>
    <n v="332"/>
  </r>
  <r>
    <s v="597"/>
    <s v="12"/>
    <x v="536"/>
    <d v="2017-08-13T00:00:00"/>
    <b v="0"/>
    <s v="Approved"/>
    <s v="Giant Bicycles"/>
    <s v="Standard"/>
    <s v="medium"/>
    <s v="large"/>
    <n v="1765.3"/>
    <n v="709.48"/>
    <n v="1055.82"/>
    <d v="2015-08-02T00:00:00"/>
    <n v="139"/>
  </r>
  <r>
    <s v="598"/>
    <s v="15"/>
    <x v="537"/>
    <d v="2017-01-03T00:00:00"/>
    <b v="1"/>
    <s v="Approved"/>
    <s v="Norco Bicycles"/>
    <s v="Standard"/>
    <s v="low"/>
    <s v="medium"/>
    <n v="958.74"/>
    <n v="748.9"/>
    <n v="209.84"/>
    <d v="2005-12-07T00:00:00"/>
    <n v="361"/>
  </r>
  <r>
    <s v="599"/>
    <s v="45"/>
    <x v="538"/>
    <d v="2017-12-08T00:00:00"/>
    <b v="1"/>
    <s v="Approved"/>
    <s v="Trek Bicycles"/>
    <s v="Road"/>
    <s v="low"/>
    <s v="medium"/>
    <n v="980.37"/>
    <n v="234.43"/>
    <n v="745.94"/>
    <d v="2004-08-17T00:00:00"/>
    <n v="22"/>
  </r>
  <r>
    <s v="600"/>
    <s v="0"/>
    <x v="539"/>
    <d v="2017-06-24T00:00:00"/>
    <b v="0"/>
    <s v="Approved"/>
    <s v="Norco Bicycles"/>
    <s v="Standard"/>
    <s v="low"/>
    <s v="medium"/>
    <n v="363.01"/>
    <n v="290.41000000000003"/>
    <n v="72.599999999999994"/>
    <d v="2005-05-10T00:00:00"/>
    <n v="189"/>
  </r>
  <r>
    <s v="601"/>
    <s v="76"/>
    <x v="540"/>
    <d v="2017-11-27T00:00:00"/>
    <b v="1"/>
    <s v="Approved"/>
    <s v="WeareA2B"/>
    <s v="Road"/>
    <s v="low"/>
    <s v="small"/>
    <n v="1172.78"/>
    <n v="1043.77"/>
    <n v="129.01"/>
    <d v="1994-08-10T00:00:00"/>
    <n v="33"/>
  </r>
  <r>
    <s v="602"/>
    <s v="89"/>
    <x v="541"/>
    <d v="2017-08-23T00:00:00"/>
    <b v="1"/>
    <s v="Approved"/>
    <s v="WeareA2B"/>
    <s v="Touring"/>
    <s v="medium"/>
    <s v="large"/>
    <n v="1362.99"/>
    <n v="57.74"/>
    <n v="1305.25"/>
    <d v="2003-09-10T00:00:00"/>
    <n v="129"/>
  </r>
  <r>
    <s v="603"/>
    <s v="52"/>
    <x v="542"/>
    <d v="2017-05-12T00:00:00"/>
    <b v="1"/>
    <s v="Approved"/>
    <s v="Solex"/>
    <s v="Road"/>
    <s v="medium"/>
    <s v="large"/>
    <n v="1777.8"/>
    <n v="820.78"/>
    <n v="957.02"/>
    <d v="2011-05-07T00:00:00"/>
    <n v="232"/>
  </r>
  <r>
    <s v="604"/>
    <s v="96"/>
    <x v="543"/>
    <d v="2017-03-04T00:00:00"/>
    <b v="1"/>
    <s v="Approved"/>
    <s v="WeareA2B"/>
    <s v="Road"/>
    <s v="low"/>
    <s v="small"/>
    <n v="1172.78"/>
    <n v="1043.77"/>
    <n v="129.01"/>
    <d v="1991-05-06T00:00:00"/>
    <n v="301"/>
  </r>
  <r>
    <s v="605"/>
    <s v="0"/>
    <x v="544"/>
    <d v="2017-03-23T00:00:00"/>
    <b v="0"/>
    <s v="Approved"/>
    <s v="OHM Cycles"/>
    <s v="Standard"/>
    <s v="high"/>
    <s v="medium"/>
    <n v="227.88"/>
    <n v="136.72999999999999"/>
    <n v="91.15"/>
    <d v="2011-04-16T00:00:00"/>
    <n v="282"/>
  </r>
  <r>
    <s v="606"/>
    <s v="70"/>
    <x v="545"/>
    <d v="2017-12-30T00:00:00"/>
    <b v="0"/>
    <s v="Approved"/>
    <s v="Trek Bicycles"/>
    <s v="Standard"/>
    <s v="high"/>
    <s v="medium"/>
    <n v="495.72"/>
    <n v="297.43"/>
    <n v="198.29"/>
    <d v="1999-07-26T00:00:00"/>
    <n v="0"/>
  </r>
  <r>
    <s v="607"/>
    <s v="48"/>
    <x v="546"/>
    <d v="2017-05-28T00:00:00"/>
    <b v="1"/>
    <s v="Approved"/>
    <s v="WeareA2B"/>
    <s v="Standard"/>
    <s v="medium"/>
    <s v="medium"/>
    <n v="1762.96"/>
    <n v="950.52"/>
    <n v="812.44"/>
    <d v="2014-07-28T00:00:00"/>
    <n v="216"/>
  </r>
  <r>
    <s v="608"/>
    <s v="65"/>
    <x v="547"/>
    <d v="2017-09-14T00:00:00"/>
    <b v="0"/>
    <s v="Approved"/>
    <s v="WeareA2B"/>
    <s v="Standard"/>
    <s v="medium"/>
    <s v="medium"/>
    <n v="1807.45"/>
    <n v="778.69"/>
    <n v="1028.76"/>
    <d v="2015-05-21T00:00:00"/>
    <n v="107"/>
  </r>
  <r>
    <s v="609"/>
    <s v="74"/>
    <x v="548"/>
    <d v="2017-03-29T00:00:00"/>
    <b v="0"/>
    <s v="Approved"/>
    <s v="WeareA2B"/>
    <s v="Standard"/>
    <s v="medium"/>
    <s v="medium"/>
    <n v="1228.07"/>
    <n v="400.91"/>
    <n v="827.16"/>
    <d v="2000-05-22T00:00:00"/>
    <n v="276"/>
  </r>
  <r>
    <s v="610"/>
    <s v="85"/>
    <x v="549"/>
    <d v="2017-10-20T00:00:00"/>
    <b v="0"/>
    <s v="Approved"/>
    <s v="WeareA2B"/>
    <s v="Standard"/>
    <s v="medium"/>
    <s v="medium"/>
    <n v="752.64"/>
    <n v="205.36"/>
    <n v="547.28"/>
    <d v="2000-11-03T00:00:00"/>
    <n v="71"/>
  </r>
  <r>
    <s v="611"/>
    <s v="85"/>
    <x v="60"/>
    <d v="2017-12-06T00:00:00"/>
    <b v="1"/>
    <s v="Approved"/>
    <s v="WeareA2B"/>
    <s v="Standard"/>
    <s v="medium"/>
    <s v="medium"/>
    <n v="1228.07"/>
    <n v="400.91"/>
    <n v="827.16"/>
    <d v="2000-05-22T00:00:00"/>
    <n v="24"/>
  </r>
  <r>
    <s v="612"/>
    <s v="2"/>
    <x v="550"/>
    <d v="2017-07-20T00:00:00"/>
    <b v="0"/>
    <s v="Approved"/>
    <s v="Solex"/>
    <s v="Standard"/>
    <s v="medium"/>
    <s v="medium"/>
    <n v="71.489999999999995"/>
    <n v="53.62"/>
    <n v="17.87"/>
    <d v="2012-12-02T00:00:00"/>
    <n v="163"/>
  </r>
  <r>
    <s v="613"/>
    <s v="91"/>
    <x v="551"/>
    <d v="2017-03-03T00:00:00"/>
    <b v="0"/>
    <s v="Approved"/>
    <s v="WeareA2B"/>
    <s v="Standard"/>
    <s v="low"/>
    <s v="medium"/>
    <n v="642.30999999999995"/>
    <n v="513.85"/>
    <n v="128.46"/>
    <d v="2011-01-10T00:00:00"/>
    <n v="302"/>
  </r>
  <r>
    <s v="614"/>
    <s v="24"/>
    <x v="552"/>
    <d v="2017-03-08T00:00:00"/>
    <b v="1"/>
    <s v="Approved"/>
    <s v="Solex"/>
    <s v="Road"/>
    <s v="medium"/>
    <s v="large"/>
    <n v="1777.8"/>
    <n v="820.78"/>
    <n v="957.02"/>
    <d v="2016-11-22T00:00:00"/>
    <n v="297"/>
  </r>
  <r>
    <s v="615"/>
    <s v="81"/>
    <x v="553"/>
    <d v="2017-07-22T00:00:00"/>
    <b v="1"/>
    <s v="Approved"/>
    <s v="Norco Bicycles"/>
    <s v="Standard"/>
    <s v="medium"/>
    <s v="small"/>
    <n v="586.45000000000005"/>
    <n v="521.94000000000005"/>
    <n v="64.510000000000005"/>
    <d v="1998-12-16T00:00:00"/>
    <n v="161"/>
  </r>
  <r>
    <s v="616"/>
    <s v="9"/>
    <x v="554"/>
    <d v="2017-07-13T00:00:00"/>
    <b v="1"/>
    <s v="Approved"/>
    <s v="OHM Cycles"/>
    <s v="Road"/>
    <s v="medium"/>
    <s v="medium"/>
    <n v="742.54"/>
    <n v="667.4"/>
    <n v="75.14"/>
    <d v="1991-11-07T00:00:00"/>
    <n v="170"/>
  </r>
  <r>
    <s v="617"/>
    <s v="12"/>
    <x v="555"/>
    <d v="2017-08-12T00:00:00"/>
    <b v="0"/>
    <s v="Approved"/>
    <s v="WeareA2B"/>
    <s v="Standard"/>
    <s v="medium"/>
    <s v="medium"/>
    <n v="1231.1500000000001"/>
    <n v="161.6"/>
    <n v="1069.55"/>
    <d v="1996-11-09T00:00:00"/>
    <n v="140"/>
  </r>
  <r>
    <s v="618"/>
    <s v="79"/>
    <x v="556"/>
    <d v="2017-06-27T00:00:00"/>
    <b v="1"/>
    <s v="Approved"/>
    <s v="Solex"/>
    <s v="Touring"/>
    <s v="medium"/>
    <s v="large"/>
    <n v="2083.94"/>
    <n v="675.03"/>
    <n v="1408.91"/>
    <d v="2010-05-05T00:00:00"/>
    <n v="186"/>
  </r>
  <r>
    <s v="619"/>
    <s v="12"/>
    <x v="557"/>
    <d v="2017-03-16T00:00:00"/>
    <b v="0"/>
    <s v="Approved"/>
    <s v="Giant Bicycles"/>
    <s v="Standard"/>
    <s v="medium"/>
    <s v="large"/>
    <n v="1765.3"/>
    <n v="709.48"/>
    <n v="1055.82"/>
    <d v="2004-07-25T00:00:00"/>
    <n v="289"/>
  </r>
  <r>
    <s v="620"/>
    <s v="89"/>
    <x v="558"/>
    <d v="2017-06-22T00:00:00"/>
    <b v="0"/>
    <s v="Approved"/>
    <s v="Giant Bicycles"/>
    <s v="Standard"/>
    <s v="medium"/>
    <s v="large"/>
    <n v="1812.75"/>
    <n v="582.48"/>
    <n v="1230.27"/>
    <d v="2010-06-07T00:00:00"/>
    <n v="191"/>
  </r>
  <r>
    <s v="621"/>
    <s v="62"/>
    <x v="559"/>
    <d v="2017-03-27T00:00:00"/>
    <b v="0"/>
    <s v="Approved"/>
    <s v="Solex"/>
    <s v="Standard"/>
    <s v="medium"/>
    <s v="medium"/>
    <n v="478.16"/>
    <n v="298.72000000000003"/>
    <n v="179.44"/>
    <d v="2012-12-02T00:00:00"/>
    <n v="278"/>
  </r>
  <r>
    <s v="622"/>
    <s v="89"/>
    <x v="560"/>
    <d v="2017-10-14T00:00:00"/>
    <b v="0"/>
    <s v="Approved"/>
    <s v="WeareA2B"/>
    <s v="Touring"/>
    <s v="medium"/>
    <s v="large"/>
    <n v="1362.99"/>
    <n v="57.74"/>
    <n v="1305.25"/>
    <d v="2005-05-10T00:00:00"/>
    <n v="77"/>
  </r>
  <r>
    <s v="623"/>
    <s v="94"/>
    <x v="561"/>
    <d v="2017-03-01T00:00:00"/>
    <b v="0"/>
    <s v="Approved"/>
    <s v="Giant Bicycles"/>
    <s v="Standard"/>
    <s v="medium"/>
    <s v="large"/>
    <n v="1635.3"/>
    <n v="993.66"/>
    <n v="641.64"/>
    <d v="1994-08-10T00:00:00"/>
    <n v="304"/>
  </r>
  <r>
    <s v="624"/>
    <s v="0"/>
    <x v="562"/>
    <d v="2017-08-12T00:00:00"/>
    <b v="0"/>
    <s v="Approved"/>
    <s v="Norco Bicycles"/>
    <s v="Road"/>
    <s v="medium"/>
    <s v="medium"/>
    <n v="543.39"/>
    <n v="407.54"/>
    <n v="135.85"/>
    <d v="2016-11-22T00:00:00"/>
    <n v="140"/>
  </r>
  <r>
    <s v="625"/>
    <s v="82"/>
    <x v="563"/>
    <d v="2017-09-15T00:00:00"/>
    <b v="0"/>
    <s v="Approved"/>
    <s v="Giant Bicycles"/>
    <s v="Road"/>
    <s v="medium"/>
    <s v="medium"/>
    <n v="1538.99"/>
    <n v="829.65"/>
    <n v="709.34"/>
    <d v="2016-02-04T00:00:00"/>
    <n v="106"/>
  </r>
  <r>
    <s v="626"/>
    <s v="34"/>
    <x v="564"/>
    <d v="2017-06-12T00:00:00"/>
    <b v="0"/>
    <s v="Approved"/>
    <s v="Norco Bicycles"/>
    <s v="Road"/>
    <s v="high"/>
    <s v="large"/>
    <n v="774.53"/>
    <n v="464.72"/>
    <n v="309.81"/>
    <d v="2008-03-19T00:00:00"/>
    <n v="201"/>
  </r>
  <r>
    <s v="627"/>
    <s v="90"/>
    <x v="322"/>
    <d v="2017-01-20T00:00:00"/>
    <b v="0"/>
    <s v="Approved"/>
    <s v="Solex"/>
    <s v="Standard"/>
    <s v="low"/>
    <s v="medium"/>
    <n v="945.04"/>
    <n v="507.58"/>
    <n v="437.46"/>
    <d v="2011-05-09T00:00:00"/>
    <n v="344"/>
  </r>
  <r>
    <s v="628"/>
    <s v="3"/>
    <x v="565"/>
    <d v="2017-02-17T00:00:00"/>
    <b v="1"/>
    <s v="Approved"/>
    <s v="Trek Bicycles"/>
    <s v="Standard"/>
    <s v="medium"/>
    <s v="large"/>
    <n v="2091.4699999999998"/>
    <n v="388.92"/>
    <n v="1702.55"/>
    <d v="2012-09-15T00:00:00"/>
    <n v="316"/>
  </r>
  <r>
    <s v="629"/>
    <s v="100"/>
    <x v="566"/>
    <d v="2017-03-11T00:00:00"/>
    <b v="0"/>
    <s v="Approved"/>
    <s v="Norco Bicycles"/>
    <s v="Road"/>
    <s v="medium"/>
    <s v="medium"/>
    <n v="1036.5899999999999"/>
    <n v="206.35"/>
    <n v="830.24"/>
    <d v="1991-05-06T00:00:00"/>
    <n v="294"/>
  </r>
  <r>
    <s v="630"/>
    <s v="92"/>
    <x v="567"/>
    <d v="2017-10-10T00:00:00"/>
    <b v="1"/>
    <s v="Approved"/>
    <s v="WeareA2B"/>
    <s v="Touring"/>
    <s v="medium"/>
    <s v="large"/>
    <n v="1890.39"/>
    <n v="260.14"/>
    <n v="1630.25"/>
    <d v="1991-01-21T00:00:00"/>
    <n v="81"/>
  </r>
  <r>
    <s v="631"/>
    <s v="3"/>
    <x v="568"/>
    <d v="2017-11-20T00:00:00"/>
    <b v="0"/>
    <s v="Approved"/>
    <s v="Trek Bicycles"/>
    <s v="Standard"/>
    <s v="medium"/>
    <s v="large"/>
    <n v="2091.4699999999998"/>
    <n v="388.92"/>
    <n v="1702.55"/>
    <d v="2012-09-15T00:00:00"/>
    <n v="40"/>
  </r>
  <r>
    <s v="632"/>
    <s v="62"/>
    <x v="569"/>
    <d v="2017-09-10T00:00:00"/>
    <b v="1"/>
    <s v="Approved"/>
    <s v="Solex"/>
    <s v="Standard"/>
    <s v="medium"/>
    <s v="medium"/>
    <n v="478.16"/>
    <n v="298.72000000000003"/>
    <n v="179.44"/>
    <d v="1992-10-02T00:00:00"/>
    <n v="111"/>
  </r>
  <r>
    <s v="633"/>
    <s v="49"/>
    <x v="570"/>
    <d v="2017-09-10T00:00:00"/>
    <b v="1"/>
    <s v="Approved"/>
    <s v="Trek Bicycles"/>
    <s v="Road"/>
    <s v="medium"/>
    <s v="medium"/>
    <n v="533.51"/>
    <n v="400.13"/>
    <n v="133.38"/>
    <d v="1991-01-21T00:00:00"/>
    <n v="111"/>
  </r>
  <r>
    <s v="634"/>
    <s v="83"/>
    <x v="571"/>
    <d v="2017-04-29T00:00:00"/>
    <b v="0"/>
    <s v="Approved"/>
    <s v="Solex"/>
    <s v="Touring"/>
    <s v="medium"/>
    <s v="large"/>
    <n v="2083.94"/>
    <n v="675.03"/>
    <n v="1408.91"/>
    <d v="2005-05-10T00:00:00"/>
    <n v="245"/>
  </r>
  <r>
    <s v="635"/>
    <s v="41"/>
    <x v="572"/>
    <d v="2017-08-31T00:00:00"/>
    <b v="1"/>
    <s v="Approved"/>
    <s v="Solex"/>
    <s v="Road"/>
    <s v="medium"/>
    <s v="medium"/>
    <n v="416.98"/>
    <n v="312.74"/>
    <n v="104.24"/>
    <d v="1997-05-10T00:00:00"/>
    <n v="121"/>
  </r>
  <r>
    <s v="636"/>
    <s v="35"/>
    <x v="573"/>
    <d v="2017-07-02T00:00:00"/>
    <b v="0"/>
    <s v="Approved"/>
    <s v="Trek Bicycles"/>
    <s v="Standard"/>
    <s v="low"/>
    <s v="medium"/>
    <n v="1057.51"/>
    <n v="154.4"/>
    <n v="903.11"/>
    <d v="1994-07-12T00:00:00"/>
    <n v="181"/>
  </r>
  <r>
    <s v="637"/>
    <s v="96"/>
    <x v="436"/>
    <d v="2017-02-14T00:00:00"/>
    <b v="0"/>
    <s v="Approved"/>
    <s v="WeareA2B"/>
    <s v="Road"/>
    <s v="low"/>
    <s v="small"/>
    <n v="1172.78"/>
    <n v="1043.77"/>
    <n v="129.01"/>
    <d v="2002-10-10T00:00:00"/>
    <n v="319"/>
  </r>
  <r>
    <s v="638"/>
    <s v="95"/>
    <x v="574"/>
    <d v="2017-02-11T00:00:00"/>
    <b v="0"/>
    <s v="Approved"/>
    <s v="Giant Bicycles"/>
    <s v="Standard"/>
    <s v="medium"/>
    <s v="large"/>
    <n v="569.55999999999995"/>
    <n v="528.42999999999995"/>
    <n v="41.13"/>
    <d v="2006-11-10T00:00:00"/>
    <n v="322"/>
  </r>
  <r>
    <s v="639"/>
    <s v="21"/>
    <x v="575"/>
    <d v="2017-04-17T00:00:00"/>
    <b v="0"/>
    <s v="Approved"/>
    <s v="Solex"/>
    <s v="Standard"/>
    <s v="medium"/>
    <s v="large"/>
    <n v="1071.23"/>
    <n v="380.74"/>
    <n v="690.49"/>
    <d v="1996-04-05T00:00:00"/>
    <n v="257"/>
  </r>
  <r>
    <s v="640"/>
    <s v="95"/>
    <x v="576"/>
    <d v="2017-09-05T00:00:00"/>
    <b v="0"/>
    <s v="Approved"/>
    <s v="Giant Bicycles"/>
    <s v="Standard"/>
    <s v="medium"/>
    <s v="large"/>
    <n v="569.55999999999995"/>
    <n v="528.42999999999995"/>
    <n v="41.13"/>
    <d v="2016-03-29T00:00:00"/>
    <n v="116"/>
  </r>
  <r>
    <s v="641"/>
    <s v="93"/>
    <x v="91"/>
    <d v="2017-10-19T00:00:00"/>
    <b v="0"/>
    <s v="Approved"/>
    <s v="WeareA2B"/>
    <s v="Standard"/>
    <s v="medium"/>
    <s v="medium"/>
    <n v="1065.03"/>
    <n v="230.09"/>
    <n v="834.94"/>
    <d v="2000-11-03T00:00:00"/>
    <n v="72"/>
  </r>
  <r>
    <s v="642"/>
    <s v="30"/>
    <x v="577"/>
    <d v="2017-09-05T00:00:00"/>
    <b v="0"/>
    <s v="Approved"/>
    <s v="Solex"/>
    <s v="Standard"/>
    <s v="high"/>
    <s v="medium"/>
    <n v="748.17"/>
    <n v="448.9"/>
    <n v="299.27"/>
    <d v="1991-11-10T00:00:00"/>
    <n v="116"/>
  </r>
  <r>
    <s v="643"/>
    <s v="0"/>
    <x v="578"/>
    <d v="2017-09-28T00:00:00"/>
    <b v="0"/>
    <s v="Approved"/>
    <s v="OHM Cycles"/>
    <s v="Standard"/>
    <s v="low"/>
    <s v="medium"/>
    <n v="71.16"/>
    <n v="56.93"/>
    <n v="14.23"/>
    <d v="2015-06-17T00:00:00"/>
    <n v="93"/>
  </r>
  <r>
    <s v="644"/>
    <s v="97"/>
    <x v="579"/>
    <d v="2017-08-20T00:00:00"/>
    <b v="0"/>
    <s v="Approved"/>
    <s v="Solex"/>
    <s v="Standard"/>
    <s v="medium"/>
    <s v="large"/>
    <n v="202.62"/>
    <n v="151.96"/>
    <n v="50.66"/>
    <d v="2016-03-29T00:00:00"/>
    <n v="132"/>
  </r>
  <r>
    <s v="645"/>
    <s v="99"/>
    <x v="580"/>
    <d v="2017-04-27T00:00:00"/>
    <b v="0"/>
    <s v="Approved"/>
    <s v="OHM Cycles"/>
    <s v="Standard"/>
    <s v="medium"/>
    <s v="medium"/>
    <n v="1227.3399999999999"/>
    <n v="770.89"/>
    <n v="456.45"/>
    <d v="1994-08-10T00:00:00"/>
    <n v="247"/>
  </r>
  <r>
    <s v="646"/>
    <s v="3"/>
    <x v="581"/>
    <d v="2017-10-12T00:00:00"/>
    <b v="0"/>
    <s v="Approved"/>
    <s v="Trek Bicycles"/>
    <s v="Standard"/>
    <s v="medium"/>
    <s v="large"/>
    <n v="2091.4699999999998"/>
    <n v="388.92"/>
    <n v="1702.55"/>
    <d v="1999-12-04T00:00:00"/>
    <n v="79"/>
  </r>
  <r>
    <s v="647"/>
    <s v="54"/>
    <x v="582"/>
    <d v="2017-03-05T00:00:00"/>
    <b v="1"/>
    <s v="Approved"/>
    <s v="WeareA2B"/>
    <s v="Standard"/>
    <s v="medium"/>
    <s v="medium"/>
    <n v="1292.8399999999999"/>
    <n v="13.44"/>
    <n v="1279.4000000000001"/>
    <d v="2009-04-12T00:00:00"/>
    <n v="300"/>
  </r>
  <r>
    <s v="648"/>
    <s v="84"/>
    <x v="306"/>
    <d v="2017-10-16T00:00:00"/>
    <b v="1"/>
    <s v="Approved"/>
    <s v="Giant Bicycles"/>
    <s v="Road"/>
    <s v="medium"/>
    <s v="medium"/>
    <n v="792.9"/>
    <n v="594.67999999999995"/>
    <n v="198.22"/>
    <d v="1992-10-02T00:00:00"/>
    <n v="75"/>
  </r>
  <r>
    <s v="649"/>
    <s v="53"/>
    <x v="583"/>
    <d v="2017-11-01T00:00:00"/>
    <b v="0"/>
    <s v="Approved"/>
    <s v="OHM Cycles"/>
    <s v="Standard"/>
    <s v="medium"/>
    <s v="medium"/>
    <n v="795.34"/>
    <n v="101.58"/>
    <n v="693.76"/>
    <d v="1997-02-09T00:00:00"/>
    <n v="59"/>
  </r>
  <r>
    <s v="650"/>
    <s v="42"/>
    <x v="584"/>
    <d v="2017-04-26T00:00:00"/>
    <b v="0"/>
    <s v="Approved"/>
    <s v="OHM Cycles"/>
    <s v="Road"/>
    <s v="medium"/>
    <s v="small"/>
    <n v="1810"/>
    <n v="1610.9"/>
    <n v="199.1"/>
    <d v="1997-01-25T00:00:00"/>
    <n v="248"/>
  </r>
  <r>
    <s v="651"/>
    <s v="64"/>
    <x v="585"/>
    <d v="2017-03-11T00:00:00"/>
    <b v="0"/>
    <s v="Approved"/>
    <s v="Trek Bicycles"/>
    <s v="Standard"/>
    <s v="medium"/>
    <s v="large"/>
    <n v="1469.44"/>
    <n v="596.54999999999995"/>
    <n v="872.89"/>
    <d v="2016-12-06T00:00:00"/>
    <n v="294"/>
  </r>
  <r>
    <s v="652"/>
    <s v="4"/>
    <x v="586"/>
    <d v="2017-10-23T00:00:00"/>
    <b v="1"/>
    <s v="Approved"/>
    <s v="Giant Bicycles"/>
    <s v="Standard"/>
    <s v="high"/>
    <s v="medium"/>
    <n v="1129.1300000000001"/>
    <n v="677.48"/>
    <n v="451.65"/>
    <d v="2005-08-09T00:00:00"/>
    <n v="68"/>
  </r>
  <r>
    <s v="653"/>
    <s v="26"/>
    <x v="587"/>
    <d v="2017-06-28T00:00:00"/>
    <b v="1"/>
    <s v="Approved"/>
    <s v="WeareA2B"/>
    <s v="Standard"/>
    <s v="medium"/>
    <s v="medium"/>
    <n v="1992.93"/>
    <n v="762.63"/>
    <n v="1230.3"/>
    <d v="1993-05-26T00:00:00"/>
    <n v="185"/>
  </r>
  <r>
    <s v="654"/>
    <s v="56"/>
    <x v="588"/>
    <d v="2017-06-17T00:00:00"/>
    <b v="0"/>
    <s v="Approved"/>
    <s v="OHM Cycles"/>
    <s v="Standard"/>
    <s v="medium"/>
    <s v="medium"/>
    <n v="183.86"/>
    <n v="137.9"/>
    <n v="45.96"/>
    <d v="1997-10-04T00:00:00"/>
    <n v="196"/>
  </r>
  <r>
    <s v="655"/>
    <s v="8"/>
    <x v="589"/>
    <d v="2017-05-12T00:00:00"/>
    <b v="0"/>
    <s v="Approved"/>
    <s v="Solex"/>
    <s v="Road"/>
    <s v="medium"/>
    <s v="small"/>
    <n v="1703.52"/>
    <n v="1516.13"/>
    <n v="187.39"/>
    <d v="2005-12-07T00:00:00"/>
    <n v="232"/>
  </r>
  <r>
    <s v="656"/>
    <s v="26"/>
    <x v="89"/>
    <d v="2017-12-28T00:00:00"/>
    <b v="0"/>
    <s v="Approved"/>
    <s v="WeareA2B"/>
    <s v="Standard"/>
    <s v="medium"/>
    <s v="medium"/>
    <n v="1992.93"/>
    <n v="762.63"/>
    <n v="1230.3"/>
    <d v="2015-08-02T00:00:00"/>
    <n v="2"/>
  </r>
  <r>
    <s v="657"/>
    <s v="22"/>
    <x v="590"/>
    <d v="2017-02-21T00:00:00"/>
    <b v="1"/>
    <s v="Approved"/>
    <s v="WeareA2B"/>
    <s v="Standard"/>
    <s v="medium"/>
    <s v="medium"/>
    <n v="60.34"/>
    <n v="45.26"/>
    <n v="15.08"/>
    <d v="1993-07-15T00:00:00"/>
    <n v="312"/>
  </r>
  <r>
    <s v="658"/>
    <s v="30"/>
    <x v="591"/>
    <d v="2017-06-04T00:00:00"/>
    <b v="0"/>
    <s v="Approved"/>
    <s v="Solex"/>
    <s v="Standard"/>
    <s v="high"/>
    <s v="medium"/>
    <n v="748.17"/>
    <n v="448.9"/>
    <n v="299.27"/>
    <d v="1991-11-10T00:00:00"/>
    <n v="209"/>
  </r>
  <r>
    <s v="659"/>
    <s v="0"/>
    <x v="592"/>
    <d v="2017-04-18T00:00:00"/>
    <b v="1"/>
    <s v="Approved"/>
    <s v="WeareA2B"/>
    <s v="Standard"/>
    <s v="medium"/>
    <s v="medium"/>
    <n v="60.34"/>
    <n v="45.26"/>
    <n v="15.08"/>
    <d v="1991-11-10T00:00:00"/>
    <n v="256"/>
  </r>
  <r>
    <s v="660"/>
    <s v="87"/>
    <x v="593"/>
    <d v="2017-12-17T00:00:00"/>
    <b v="0"/>
    <s v="Approved"/>
    <s v="OHM Cycles"/>
    <s v="Standard"/>
    <s v="medium"/>
    <s v="medium"/>
    <n v="1636.9"/>
    <n v="44.71"/>
    <n v="1592.19"/>
    <d v="2010-08-20T00:00:00"/>
    <n v="13"/>
  </r>
  <r>
    <s v="661"/>
    <s v="87"/>
    <x v="594"/>
    <d v="2017-09-16T00:00:00"/>
    <b v="0"/>
    <s v="Approved"/>
    <s v="Giant Bicycles"/>
    <s v="Standard"/>
    <s v="high"/>
    <s v="medium"/>
    <n v="1179"/>
    <n v="707.4"/>
    <n v="471.6"/>
    <d v="1997-08-25T00:00:00"/>
    <n v="105"/>
  </r>
  <r>
    <s v="662"/>
    <s v="41"/>
    <x v="595"/>
    <d v="2017-07-26T00:00:00"/>
    <b v="0"/>
    <s v="Approved"/>
    <s v="Solex"/>
    <s v="Road"/>
    <s v="medium"/>
    <s v="medium"/>
    <n v="416.98"/>
    <n v="312.74"/>
    <n v="104.24"/>
    <d v="1999-12-04T00:00:00"/>
    <n v="157"/>
  </r>
  <r>
    <s v="663"/>
    <s v="71"/>
    <x v="596"/>
    <d v="2017-05-15T00:00:00"/>
    <b v="1"/>
    <s v="Approved"/>
    <s v="Solex"/>
    <s v="Standard"/>
    <s v="high"/>
    <s v="large"/>
    <n v="1842.92"/>
    <n v="1105.75"/>
    <n v="737.17"/>
    <d v="1995-10-24T00:00:00"/>
    <n v="229"/>
  </r>
  <r>
    <s v="664"/>
    <s v="100"/>
    <x v="597"/>
    <d v="2017-01-21T00:00:00"/>
    <b v="1"/>
    <s v="Approved"/>
    <s v="Norco Bicycles"/>
    <s v="Road"/>
    <s v="medium"/>
    <s v="medium"/>
    <n v="1036.5899999999999"/>
    <n v="206.35"/>
    <n v="830.24"/>
    <d v="1991-05-06T00:00:00"/>
    <n v="343"/>
  </r>
  <r>
    <s v="665"/>
    <s v="35"/>
    <x v="78"/>
    <d v="2017-10-09T00:00:00"/>
    <b v="1"/>
    <s v="Approved"/>
    <s v="Giant Bicycles"/>
    <s v="Standard"/>
    <s v="medium"/>
    <s v="medium"/>
    <n v="1403.5"/>
    <n v="954.82"/>
    <n v="448.68"/>
    <d v="2016-11-14T00:00:00"/>
    <n v="82"/>
  </r>
  <r>
    <s v="666"/>
    <s v="62"/>
    <x v="598"/>
    <d v="2017-02-16T00:00:00"/>
    <b v="1"/>
    <s v="Approved"/>
    <s v="Solex"/>
    <s v="Standard"/>
    <s v="medium"/>
    <s v="medium"/>
    <n v="478.16"/>
    <n v="298.72000000000003"/>
    <n v="179.44"/>
    <d v="2010-08-20T00:00:00"/>
    <n v="317"/>
  </r>
  <r>
    <s v="667"/>
    <s v="72"/>
    <x v="599"/>
    <d v="2017-06-14T00:00:00"/>
    <b v="0"/>
    <s v="Approved"/>
    <s v="Norco Bicycles"/>
    <s v="Standard"/>
    <s v="medium"/>
    <s v="medium"/>
    <n v="360.4"/>
    <n v="270.3"/>
    <n v="90.1"/>
    <d v="2003-09-09T00:00:00"/>
    <n v="199"/>
  </r>
  <r>
    <s v="668"/>
    <s v="69"/>
    <x v="590"/>
    <d v="2017-03-03T00:00:00"/>
    <b v="0"/>
    <s v="Approved"/>
    <s v="Giant Bicycles"/>
    <s v="Road"/>
    <s v="medium"/>
    <s v="medium"/>
    <n v="792.9"/>
    <n v="594.67999999999995"/>
    <n v="198.22"/>
    <d v="1992-10-02T00:00:00"/>
    <n v="302"/>
  </r>
  <r>
    <s v="669"/>
    <s v="68"/>
    <x v="600"/>
    <d v="2017-04-07T00:00:00"/>
    <b v="0"/>
    <s v="Approved"/>
    <s v="OHM Cycles"/>
    <s v="Standard"/>
    <s v="medium"/>
    <s v="medium"/>
    <n v="1636.9"/>
    <n v="44.71"/>
    <n v="1592.19"/>
    <d v="2000-05-22T00:00:00"/>
    <n v="267"/>
  </r>
  <r>
    <s v="670"/>
    <s v="5"/>
    <x v="601"/>
    <d v="2017-01-29T00:00:00"/>
    <b v="0"/>
    <s v="Approved"/>
    <s v="Giant Bicycles"/>
    <s v="Standard"/>
    <s v="high"/>
    <s v="medium"/>
    <n v="1129.1300000000001"/>
    <n v="677.48"/>
    <n v="451.65"/>
    <d v="2003-03-18T00:00:00"/>
    <n v="335"/>
  </r>
  <r>
    <s v="671"/>
    <s v="67"/>
    <x v="602"/>
    <d v="2017-04-09T00:00:00"/>
    <b v="0"/>
    <s v="Approved"/>
    <s v="Norco Bicycles"/>
    <s v="Road"/>
    <s v="medium"/>
    <s v="medium"/>
    <n v="544.04999999999995"/>
    <n v="376.84"/>
    <n v="167.21"/>
    <d v="2005-10-22T00:00:00"/>
    <n v="265"/>
  </r>
  <r>
    <s v="672"/>
    <s v="32"/>
    <x v="316"/>
    <d v="2017-05-22T00:00:00"/>
    <b v="1"/>
    <s v="Approved"/>
    <s v="Giant Bicycles"/>
    <s v="Standard"/>
    <s v="medium"/>
    <s v="medium"/>
    <n v="642.70000000000005"/>
    <n v="211.37"/>
    <n v="431.33"/>
    <d v="2002-03-22T00:00:00"/>
    <n v="222"/>
  </r>
  <r>
    <s v="673"/>
    <s v="61"/>
    <x v="603"/>
    <d v="2017-07-08T00:00:00"/>
    <b v="1"/>
    <s v="Approved"/>
    <s v="OHM Cycles"/>
    <s v="Standard"/>
    <s v="low"/>
    <s v="medium"/>
    <n v="71.16"/>
    <n v="56.93"/>
    <n v="14.23"/>
    <d v="1993-06-23T00:00:00"/>
    <n v="175"/>
  </r>
  <r>
    <s v="674"/>
    <s v="69"/>
    <x v="604"/>
    <d v="2017-12-02T00:00:00"/>
    <b v="1"/>
    <s v="Approved"/>
    <s v="Giant Bicycles"/>
    <s v="Road"/>
    <s v="medium"/>
    <s v="medium"/>
    <n v="792.9"/>
    <n v="594.67999999999995"/>
    <n v="198.22"/>
    <d v="1992-10-02T00:00:00"/>
    <n v="28"/>
  </r>
  <r>
    <s v="675"/>
    <s v="0"/>
    <x v="605"/>
    <d v="2017-07-05T00:00:00"/>
    <b v="1"/>
    <s v="Approved"/>
    <s v="OHM Cycles"/>
    <s v="Standard"/>
    <s v="medium"/>
    <s v="medium"/>
    <n v="183.86"/>
    <n v="137.9"/>
    <n v="45.96"/>
    <d v="1997-10-04T00:00:00"/>
    <n v="178"/>
  </r>
  <r>
    <s v="676"/>
    <s v="30"/>
    <x v="537"/>
    <d v="2017-06-26T00:00:00"/>
    <b v="0"/>
    <s v="Approved"/>
    <s v="Solex"/>
    <s v="Standard"/>
    <s v="high"/>
    <s v="medium"/>
    <n v="748.17"/>
    <n v="448.9"/>
    <n v="299.27"/>
    <d v="1991-11-10T00:00:00"/>
    <n v="187"/>
  </r>
  <r>
    <s v="677"/>
    <s v="0"/>
    <x v="606"/>
    <d v="2017-07-02T00:00:00"/>
    <b v="0"/>
    <s v="Approved"/>
    <m/>
    <m/>
    <m/>
    <m/>
    <n v="1972.01"/>
    <m/>
    <m/>
    <m/>
    <n v="181"/>
  </r>
  <r>
    <s v="678"/>
    <s v="61"/>
    <x v="607"/>
    <d v="2017-08-06T00:00:00"/>
    <b v="0"/>
    <s v="Approved"/>
    <s v="OHM Cycles"/>
    <s v="Standard"/>
    <s v="low"/>
    <s v="medium"/>
    <n v="71.16"/>
    <n v="56.93"/>
    <n v="14.23"/>
    <d v="2015-06-17T00:00:00"/>
    <n v="146"/>
  </r>
  <r>
    <s v="679"/>
    <s v="74"/>
    <x v="471"/>
    <d v="2017-12-20T00:00:00"/>
    <b v="1"/>
    <s v="Approved"/>
    <s v="WeareA2B"/>
    <s v="Standard"/>
    <s v="medium"/>
    <s v="medium"/>
    <n v="1228.07"/>
    <n v="400.91"/>
    <n v="827.16"/>
    <d v="2004-07-25T00:00:00"/>
    <n v="10"/>
  </r>
  <r>
    <s v="680"/>
    <s v="32"/>
    <x v="608"/>
    <d v="2017-01-31T00:00:00"/>
    <b v="1"/>
    <s v="Approved"/>
    <s v="Giant Bicycles"/>
    <s v="Standard"/>
    <s v="medium"/>
    <s v="medium"/>
    <n v="642.70000000000005"/>
    <n v="211.37"/>
    <n v="431.33"/>
    <d v="2002-03-22T00:00:00"/>
    <n v="333"/>
  </r>
  <r>
    <s v="681"/>
    <s v="75"/>
    <x v="609"/>
    <d v="2017-12-05T00:00:00"/>
    <b v="1"/>
    <s v="Approved"/>
    <s v="Giant Bicycles"/>
    <s v="Touring"/>
    <s v="medium"/>
    <s v="large"/>
    <n v="1873.97"/>
    <n v="863.95"/>
    <n v="1010.02"/>
    <d v="2006-05-22T00:00:00"/>
    <n v="25"/>
  </r>
  <r>
    <s v="682"/>
    <s v="34"/>
    <x v="610"/>
    <d v="2017-06-23T00:00:00"/>
    <b v="0"/>
    <s v="Approved"/>
    <s v="Norco Bicycles"/>
    <s v="Road"/>
    <s v="high"/>
    <s v="large"/>
    <n v="774.53"/>
    <n v="464.72"/>
    <n v="309.81"/>
    <d v="2003-03-18T00:00:00"/>
    <n v="190"/>
  </r>
  <r>
    <s v="683"/>
    <s v="73"/>
    <x v="611"/>
    <d v="2017-12-10T00:00:00"/>
    <b v="0"/>
    <s v="Approved"/>
    <s v="Solex"/>
    <s v="Standard"/>
    <s v="medium"/>
    <s v="medium"/>
    <n v="1945.43"/>
    <n v="333.18"/>
    <n v="1612.25"/>
    <d v="2002-08-31T00:00:00"/>
    <n v="20"/>
  </r>
  <r>
    <s v="684"/>
    <s v="99"/>
    <x v="612"/>
    <d v="2017-12-19T00:00:00"/>
    <b v="0"/>
    <s v="Approved"/>
    <s v="OHM Cycles"/>
    <s v="Standard"/>
    <s v="medium"/>
    <s v="medium"/>
    <n v="1227.3399999999999"/>
    <n v="770.89"/>
    <n v="456.45"/>
    <d v="1994-08-10T00:00:00"/>
    <n v="11"/>
  </r>
  <r>
    <s v="685"/>
    <s v="34"/>
    <x v="96"/>
    <d v="2017-08-20T00:00:00"/>
    <b v="0"/>
    <s v="Approved"/>
    <s v="WeareA2B"/>
    <s v="Standard"/>
    <s v="medium"/>
    <s v="medium"/>
    <n v="1231.1500000000001"/>
    <n v="161.6"/>
    <n v="1069.55"/>
    <d v="2004-08-17T00:00:00"/>
    <n v="132"/>
  </r>
  <r>
    <s v="686"/>
    <s v="54"/>
    <x v="613"/>
    <d v="2017-06-19T00:00:00"/>
    <b v="0"/>
    <s v="Approved"/>
    <s v="WeareA2B"/>
    <s v="Standard"/>
    <s v="medium"/>
    <s v="medium"/>
    <n v="1292.8399999999999"/>
    <n v="13.44"/>
    <n v="1279.4000000000001"/>
    <d v="2015-06-17T00:00:00"/>
    <n v="194"/>
  </r>
  <r>
    <s v="687"/>
    <s v="66"/>
    <x v="614"/>
    <d v="2017-05-16T00:00:00"/>
    <b v="0"/>
    <s v="Approved"/>
    <s v="Giant Bicycles"/>
    <s v="Road"/>
    <s v="low"/>
    <s v="small"/>
    <n v="590.26"/>
    <n v="525.33000000000004"/>
    <n v="64.930000000000007"/>
    <d v="2010-11-05T00:00:00"/>
    <n v="228"/>
  </r>
  <r>
    <s v="688"/>
    <s v="40"/>
    <x v="615"/>
    <d v="2017-08-01T00:00:00"/>
    <b v="0"/>
    <s v="Approved"/>
    <s v="OHM Cycles"/>
    <s v="Standard"/>
    <s v="high"/>
    <s v="medium"/>
    <n v="1458.17"/>
    <n v="874.9"/>
    <n v="583.27"/>
    <d v="2006-02-02T00:00:00"/>
    <n v="151"/>
  </r>
  <r>
    <s v="689"/>
    <s v="88"/>
    <x v="616"/>
    <d v="2017-12-13T00:00:00"/>
    <b v="1"/>
    <s v="Approved"/>
    <s v="Norco Bicycles"/>
    <s v="Standard"/>
    <s v="high"/>
    <s v="small"/>
    <n v="1661.92"/>
    <n v="1479.11"/>
    <n v="182.81"/>
    <d v="2010-05-05T00:00:00"/>
    <n v="17"/>
  </r>
  <r>
    <s v="690"/>
    <s v="15"/>
    <x v="617"/>
    <d v="2017-11-18T00:00:00"/>
    <b v="0"/>
    <s v="Approved"/>
    <s v="Norco Bicycles"/>
    <s v="Standard"/>
    <s v="low"/>
    <s v="medium"/>
    <n v="958.74"/>
    <n v="748.9"/>
    <n v="209.84"/>
    <d v="1993-07-15T00:00:00"/>
    <n v="42"/>
  </r>
  <r>
    <s v="691"/>
    <s v="8"/>
    <x v="618"/>
    <d v="2017-03-21T00:00:00"/>
    <b v="0"/>
    <s v="Approved"/>
    <s v="Solex"/>
    <s v="Road"/>
    <s v="medium"/>
    <s v="small"/>
    <n v="1703.52"/>
    <n v="1516.13"/>
    <n v="187.39"/>
    <d v="2011-04-16T00:00:00"/>
    <n v="284"/>
  </r>
  <r>
    <s v="692"/>
    <s v="36"/>
    <x v="619"/>
    <d v="2017-07-11T00:00:00"/>
    <b v="0"/>
    <s v="Approved"/>
    <s v="Solex"/>
    <s v="Standard"/>
    <s v="low"/>
    <s v="medium"/>
    <n v="945.04"/>
    <n v="507.58"/>
    <n v="437.46"/>
    <d v="1995-12-19T00:00:00"/>
    <n v="172"/>
  </r>
  <r>
    <s v="693"/>
    <s v="8"/>
    <x v="200"/>
    <d v="2017-01-24T00:00:00"/>
    <b v="1"/>
    <s v="Approved"/>
    <s v="Solex"/>
    <s v="Road"/>
    <s v="medium"/>
    <s v="small"/>
    <n v="1703.52"/>
    <n v="1516.13"/>
    <n v="187.39"/>
    <d v="1991-11-07T00:00:00"/>
    <n v="340"/>
  </r>
  <r>
    <s v="694"/>
    <s v="0"/>
    <x v="620"/>
    <d v="2017-06-15T00:00:00"/>
    <b v="1"/>
    <s v="Approved"/>
    <s v="Solex"/>
    <s v="Road"/>
    <s v="medium"/>
    <s v="medium"/>
    <n v="416.98"/>
    <n v="312.74"/>
    <n v="104.24"/>
    <d v="1993-07-15T00:00:00"/>
    <n v="198"/>
  </r>
  <r>
    <s v="695"/>
    <s v="78"/>
    <x v="127"/>
    <d v="2017-11-22T00:00:00"/>
    <b v="0"/>
    <s v="Approved"/>
    <s v="Giant Bicycles"/>
    <s v="Standard"/>
    <s v="medium"/>
    <s v="large"/>
    <n v="1765.3"/>
    <n v="709.48"/>
    <n v="1055.82"/>
    <d v="1991-07-10T00:00:00"/>
    <n v="38"/>
  </r>
  <r>
    <s v="696"/>
    <s v="64"/>
    <x v="621"/>
    <d v="2017-07-06T00:00:00"/>
    <b v="0"/>
    <s v="Approved"/>
    <s v="Trek Bicycles"/>
    <s v="Standard"/>
    <s v="medium"/>
    <s v="large"/>
    <n v="1469.44"/>
    <n v="596.54999999999995"/>
    <n v="872.89"/>
    <d v="2010-08-20T00:00:00"/>
    <n v="177"/>
  </r>
  <r>
    <s v="697"/>
    <s v="29"/>
    <x v="622"/>
    <d v="2017-11-21T00:00:00"/>
    <b v="0"/>
    <s v="Approved"/>
    <s v="WeareA2B"/>
    <s v="Standard"/>
    <s v="medium"/>
    <s v="medium"/>
    <n v="1065.03"/>
    <n v="230.09"/>
    <n v="834.94"/>
    <d v="2000-11-03T00:00:00"/>
    <n v="39"/>
  </r>
  <r>
    <s v="698"/>
    <s v="88"/>
    <x v="623"/>
    <d v="2017-07-02T00:00:00"/>
    <b v="1"/>
    <s v="Approved"/>
    <s v="Norco Bicycles"/>
    <s v="Standard"/>
    <s v="high"/>
    <s v="small"/>
    <n v="1661.92"/>
    <n v="1479.11"/>
    <n v="182.81"/>
    <d v="1994-09-09T00:00:00"/>
    <n v="181"/>
  </r>
  <r>
    <s v="699"/>
    <s v="60"/>
    <x v="624"/>
    <d v="2017-08-13T00:00:00"/>
    <b v="0"/>
    <s v="Approved"/>
    <s v="Giant Bicycles"/>
    <s v="Standard"/>
    <s v="high"/>
    <s v="small"/>
    <n v="1977.36"/>
    <n v="1759.85"/>
    <n v="217.51"/>
    <d v="2011-08-24T00:00:00"/>
    <n v="139"/>
  </r>
  <r>
    <s v="700"/>
    <s v="58"/>
    <x v="625"/>
    <d v="2017-08-02T00:00:00"/>
    <b v="1"/>
    <s v="Approved"/>
    <s v="OHM Cycles"/>
    <s v="Standard"/>
    <s v="medium"/>
    <s v="medium"/>
    <n v="912.52"/>
    <n v="141.4"/>
    <n v="771.12"/>
    <d v="2015-10-18T00:00:00"/>
    <n v="150"/>
  </r>
  <r>
    <s v="701"/>
    <s v="51"/>
    <x v="626"/>
    <d v="2017-11-20T00:00:00"/>
    <b v="0"/>
    <s v="Approved"/>
    <s v="OHM Cycles"/>
    <s v="Standard"/>
    <s v="high"/>
    <s v="medium"/>
    <n v="2005.66"/>
    <n v="1203.4000000000001"/>
    <n v="802.26"/>
    <d v="1997-10-04T00:00:00"/>
    <n v="40"/>
  </r>
  <r>
    <s v="702"/>
    <s v="54"/>
    <x v="341"/>
    <d v="2017-01-05T00:00:00"/>
    <b v="1"/>
    <s v="Approved"/>
    <s v="WeareA2B"/>
    <s v="Standard"/>
    <s v="medium"/>
    <s v="medium"/>
    <n v="1292.8399999999999"/>
    <n v="13.44"/>
    <n v="1279.4000000000001"/>
    <d v="2009-04-12T00:00:00"/>
    <n v="359"/>
  </r>
  <r>
    <s v="703"/>
    <s v="24"/>
    <x v="93"/>
    <d v="2017-10-02T00:00:00"/>
    <b v="1"/>
    <s v="Approved"/>
    <s v="Solex"/>
    <s v="Road"/>
    <s v="medium"/>
    <s v="large"/>
    <n v="1777.8"/>
    <n v="820.78"/>
    <n v="957.02"/>
    <d v="1991-08-05T00:00:00"/>
    <n v="89"/>
  </r>
  <r>
    <s v="704"/>
    <s v="0"/>
    <x v="627"/>
    <d v="2017-08-01T00:00:00"/>
    <b v="0"/>
    <s v="Approved"/>
    <s v="Trek Bicycles"/>
    <s v="Road"/>
    <s v="medium"/>
    <s v="medium"/>
    <n v="533.51"/>
    <n v="400.13"/>
    <n v="133.38"/>
    <d v="1997-02-09T00:00:00"/>
    <n v="151"/>
  </r>
  <r>
    <s v="705"/>
    <s v="50"/>
    <x v="628"/>
    <d v="2017-03-26T00:00:00"/>
    <b v="0"/>
    <s v="Approved"/>
    <s v="WeareA2B"/>
    <s v="Standard"/>
    <s v="medium"/>
    <s v="small"/>
    <n v="175.89"/>
    <n v="131.91999999999999"/>
    <n v="43.97"/>
    <d v="2015-10-18T00:00:00"/>
    <n v="279"/>
  </r>
  <r>
    <s v="706"/>
    <s v="54"/>
    <x v="629"/>
    <d v="2017-01-05T00:00:00"/>
    <b v="1"/>
    <s v="Approved"/>
    <s v="WeareA2B"/>
    <s v="Standard"/>
    <s v="medium"/>
    <s v="medium"/>
    <n v="1292.8399999999999"/>
    <n v="13.44"/>
    <n v="1279.4000000000001"/>
    <d v="2009-04-12T00:00:00"/>
    <n v="359"/>
  </r>
  <r>
    <s v="707"/>
    <s v="86"/>
    <x v="630"/>
    <d v="2017-08-18T00:00:00"/>
    <b v="0"/>
    <s v="Approved"/>
    <s v="Norco Bicycles"/>
    <s v="Road"/>
    <s v="high"/>
    <s v="large"/>
    <n v="774.53"/>
    <n v="464.72"/>
    <n v="309.81"/>
    <d v="1999-07-20T00:00:00"/>
    <n v="134"/>
  </r>
  <r>
    <s v="708"/>
    <s v="80"/>
    <x v="631"/>
    <d v="2017-06-02T00:00:00"/>
    <b v="1"/>
    <s v="Approved"/>
    <s v="OHM Cycles"/>
    <s v="Touring"/>
    <s v="low"/>
    <s v="medium"/>
    <n v="1073.07"/>
    <n v="933.84"/>
    <n v="139.22999999999999"/>
    <d v="1997-01-25T00:00:00"/>
    <n v="211"/>
  </r>
  <r>
    <s v="709"/>
    <s v="41"/>
    <x v="632"/>
    <d v="2017-01-15T00:00:00"/>
    <b v="0"/>
    <s v="Approved"/>
    <s v="Norco Bicycles"/>
    <s v="Standard"/>
    <s v="low"/>
    <s v="medium"/>
    <n v="958.74"/>
    <n v="748.9"/>
    <n v="209.84"/>
    <d v="2005-12-07T00:00:00"/>
    <n v="349"/>
  </r>
  <r>
    <s v="710"/>
    <s v="5"/>
    <x v="633"/>
    <d v="2017-07-29T00:00:00"/>
    <b v="0"/>
    <s v="Approved"/>
    <s v="Trek Bicycles"/>
    <s v="Mountain"/>
    <s v="low"/>
    <s v="medium"/>
    <n v="574.64"/>
    <n v="459.71"/>
    <n v="114.93"/>
    <d v="2007-08-04T00:00:00"/>
    <n v="154"/>
  </r>
  <r>
    <s v="711"/>
    <s v="35"/>
    <x v="634"/>
    <d v="2017-05-05T00:00:00"/>
    <b v="1"/>
    <s v="Approved"/>
    <s v="Trek Bicycles"/>
    <s v="Standard"/>
    <s v="low"/>
    <s v="medium"/>
    <n v="1057.51"/>
    <n v="154.4"/>
    <n v="903.11"/>
    <d v="1994-07-12T00:00:00"/>
    <n v="239"/>
  </r>
  <r>
    <s v="712"/>
    <s v="82"/>
    <x v="635"/>
    <d v="2017-01-18T00:00:00"/>
    <b v="0"/>
    <s v="Approved"/>
    <s v="Norco Bicycles"/>
    <s v="Standard"/>
    <s v="high"/>
    <s v="medium"/>
    <n v="1148.6400000000001"/>
    <n v="689.18"/>
    <n v="459.46"/>
    <d v="2006-05-22T00:00:00"/>
    <n v="346"/>
  </r>
  <r>
    <s v="713"/>
    <s v="47"/>
    <x v="636"/>
    <d v="2017-06-06T00:00:00"/>
    <b v="1"/>
    <s v="Approved"/>
    <s v="Trek Bicycles"/>
    <s v="Road"/>
    <s v="low"/>
    <s v="small"/>
    <n v="1720.7"/>
    <n v="1531.42"/>
    <n v="189.28"/>
    <d v="2003-07-21T00:00:00"/>
    <n v="207"/>
  </r>
  <r>
    <s v="714"/>
    <s v="0"/>
    <x v="637"/>
    <d v="2017-03-20T00:00:00"/>
    <b v="1"/>
    <s v="Approved"/>
    <s v="Solex"/>
    <s v="Standard"/>
    <s v="medium"/>
    <s v="medium"/>
    <n v="100.35"/>
    <n v="75.260000000000005"/>
    <n v="25.09"/>
    <d v="1999-07-26T00:00:00"/>
    <n v="285"/>
  </r>
  <r>
    <s v="715"/>
    <s v="65"/>
    <x v="229"/>
    <d v="2017-06-29T00:00:00"/>
    <b v="0"/>
    <s v="Approved"/>
    <s v="WeareA2B"/>
    <s v="Standard"/>
    <s v="medium"/>
    <s v="medium"/>
    <n v="1807.45"/>
    <n v="778.69"/>
    <n v="1028.76"/>
    <d v="2016-12-06T00:00:00"/>
    <n v="184"/>
  </r>
  <r>
    <s v="716"/>
    <s v="91"/>
    <x v="638"/>
    <d v="2017-09-08T00:00:00"/>
    <b v="1"/>
    <s v="Approved"/>
    <s v="Solex"/>
    <s v="Standard"/>
    <s v="medium"/>
    <s v="medium"/>
    <n v="100.35"/>
    <n v="75.260000000000005"/>
    <n v="25.09"/>
    <d v="1999-07-26T00:00:00"/>
    <n v="113"/>
  </r>
  <r>
    <s v="717"/>
    <s v="5"/>
    <x v="639"/>
    <d v="2017-02-23T00:00:00"/>
    <b v="0"/>
    <s v="Approved"/>
    <s v="Trek Bicycles"/>
    <s v="Mountain"/>
    <s v="low"/>
    <s v="medium"/>
    <n v="574.64"/>
    <n v="459.71"/>
    <n v="114.93"/>
    <d v="2011-08-29T00:00:00"/>
    <n v="310"/>
  </r>
  <r>
    <s v="718"/>
    <s v="13"/>
    <x v="523"/>
    <d v="2017-11-16T00:00:00"/>
    <b v="0"/>
    <s v="Approved"/>
    <s v="Solex"/>
    <s v="Standard"/>
    <s v="medium"/>
    <s v="medium"/>
    <n v="1163.8900000000001"/>
    <n v="589.27"/>
    <n v="574.62"/>
    <d v="2016-07-09T00:00:00"/>
    <n v="44"/>
  </r>
  <r>
    <s v="719"/>
    <s v="95"/>
    <x v="640"/>
    <d v="2017-12-03T00:00:00"/>
    <b v="0"/>
    <s v="Approved"/>
    <s v="OHM Cycles"/>
    <s v="Touring"/>
    <s v="low"/>
    <s v="medium"/>
    <n v="1073.07"/>
    <n v="933.84"/>
    <n v="139.22999999999999"/>
    <d v="2015-08-10T00:00:00"/>
    <n v="27"/>
  </r>
  <r>
    <s v="720"/>
    <s v="0"/>
    <x v="641"/>
    <d v="2017-10-16T00:00:00"/>
    <b v="1"/>
    <s v="Approved"/>
    <s v="Trek Bicycles"/>
    <s v="Standard"/>
    <s v="high"/>
    <s v="medium"/>
    <n v="495.72"/>
    <n v="297.43"/>
    <n v="198.29"/>
    <d v="2006-05-22T00:00:00"/>
    <n v="75"/>
  </r>
  <r>
    <s v="721"/>
    <s v="5"/>
    <x v="642"/>
    <d v="2017-12-19T00:00:00"/>
    <b v="0"/>
    <s v="Approved"/>
    <s v="Trek Bicycles"/>
    <s v="Mountain"/>
    <s v="low"/>
    <s v="medium"/>
    <n v="574.64"/>
    <n v="459.71"/>
    <n v="114.93"/>
    <d v="2011-08-29T00:00:00"/>
    <n v="11"/>
  </r>
  <r>
    <s v="722"/>
    <s v="27"/>
    <x v="643"/>
    <d v="2017-01-04T00:00:00"/>
    <b v="0"/>
    <s v="Approved"/>
    <s v="Trek Bicycles"/>
    <s v="Standard"/>
    <s v="low"/>
    <s v="medium"/>
    <n v="1057.51"/>
    <n v="154.4"/>
    <n v="903.11"/>
    <d v="2010-06-07T00:00:00"/>
    <n v="360"/>
  </r>
  <r>
    <s v="723"/>
    <s v="19"/>
    <x v="644"/>
    <d v="2017-07-28T00:00:00"/>
    <b v="0"/>
    <s v="Approved"/>
    <s v="OHM Cycles"/>
    <s v="Road"/>
    <s v="high"/>
    <s v="large"/>
    <n v="12.01"/>
    <n v="7.21"/>
    <n v="4.8"/>
    <d v="2009-03-08T00:00:00"/>
    <n v="155"/>
  </r>
  <r>
    <s v="724"/>
    <s v="53"/>
    <x v="645"/>
    <d v="2017-07-29T00:00:00"/>
    <b v="1"/>
    <s v="Approved"/>
    <s v="Giant Bicycles"/>
    <s v="Standard"/>
    <s v="high"/>
    <s v="medium"/>
    <n v="1274.93"/>
    <n v="764.96"/>
    <n v="509.97"/>
    <d v="2007-08-04T00:00:00"/>
    <n v="154"/>
  </r>
  <r>
    <s v="725"/>
    <s v="29"/>
    <x v="497"/>
    <d v="2017-12-13T00:00:00"/>
    <b v="1"/>
    <s v="Approved"/>
    <s v="Norco Bicycles"/>
    <s v="Road"/>
    <s v="medium"/>
    <s v="medium"/>
    <n v="543.39"/>
    <n v="407.54"/>
    <n v="135.85"/>
    <d v="2016-11-22T00:00:00"/>
    <n v="17"/>
  </r>
  <r>
    <s v="726"/>
    <s v="71"/>
    <x v="201"/>
    <d v="2017-01-25T00:00:00"/>
    <b v="0"/>
    <s v="Approved"/>
    <s v="Solex"/>
    <s v="Standard"/>
    <s v="high"/>
    <s v="large"/>
    <n v="1842.92"/>
    <n v="1105.75"/>
    <n v="737.17"/>
    <d v="1995-10-24T00:00:00"/>
    <n v="339"/>
  </r>
  <r>
    <s v="727"/>
    <s v="94"/>
    <x v="646"/>
    <d v="2017-12-09T00:00:00"/>
    <b v="0"/>
    <s v="Approved"/>
    <s v="Giant Bicycles"/>
    <s v="Standard"/>
    <s v="medium"/>
    <s v="large"/>
    <n v="1635.3"/>
    <n v="993.66"/>
    <n v="641.64"/>
    <d v="2013-06-09T00:00:00"/>
    <n v="21"/>
  </r>
  <r>
    <s v="728"/>
    <s v="14"/>
    <x v="647"/>
    <d v="2017-10-09T00:00:00"/>
    <b v="1"/>
    <s v="Approved"/>
    <s v="Trek Bicycles"/>
    <s v="Standard"/>
    <s v="medium"/>
    <s v="small"/>
    <n v="1386.84"/>
    <n v="1234.29"/>
    <n v="152.55000000000001"/>
    <d v="2003-08-05T00:00:00"/>
    <n v="82"/>
  </r>
  <r>
    <s v="729"/>
    <s v="52"/>
    <x v="648"/>
    <d v="2017-01-15T00:00:00"/>
    <b v="0"/>
    <s v="Approved"/>
    <s v="OHM Cycles"/>
    <s v="Road"/>
    <s v="medium"/>
    <s v="medium"/>
    <n v="1280.28"/>
    <n v="829.51"/>
    <n v="450.77"/>
    <d v="1997-10-04T00:00:00"/>
    <n v="349"/>
  </r>
  <r>
    <s v="730"/>
    <s v="62"/>
    <x v="649"/>
    <d v="2017-09-09T00:00:00"/>
    <b v="1"/>
    <s v="Approved"/>
    <s v="Solex"/>
    <s v="Standard"/>
    <s v="high"/>
    <s v="medium"/>
    <n v="1024.6600000000001"/>
    <n v="614.79999999999995"/>
    <n v="409.86"/>
    <d v="1996-11-09T00:00:00"/>
    <n v="112"/>
  </r>
  <r>
    <s v="731"/>
    <s v="0"/>
    <x v="650"/>
    <d v="2017-02-09T00:00:00"/>
    <b v="0"/>
    <s v="Approved"/>
    <s v="Trek Bicycles"/>
    <s v="Road"/>
    <s v="medium"/>
    <s v="medium"/>
    <n v="533.51"/>
    <n v="400.13"/>
    <n v="133.38"/>
    <d v="2012-06-04T00:00:00"/>
    <n v="324"/>
  </r>
  <r>
    <s v="732"/>
    <s v="35"/>
    <x v="651"/>
    <d v="2017-12-08T00:00:00"/>
    <b v="0"/>
    <s v="Approved"/>
    <s v="Trek Bicycles"/>
    <s v="Standard"/>
    <s v="low"/>
    <s v="medium"/>
    <n v="1057.51"/>
    <n v="154.4"/>
    <n v="903.11"/>
    <d v="1994-07-12T00:00:00"/>
    <n v="22"/>
  </r>
  <r>
    <s v="733"/>
    <s v="50"/>
    <x v="652"/>
    <d v="2017-05-12T00:00:00"/>
    <b v="1"/>
    <s v="Approved"/>
    <s v="WeareA2B"/>
    <s v="Standard"/>
    <s v="medium"/>
    <s v="small"/>
    <n v="175.89"/>
    <n v="131.91999999999999"/>
    <n v="43.97"/>
    <d v="2003-02-16T00:00:00"/>
    <n v="232"/>
  </r>
  <r>
    <s v="734"/>
    <s v="74"/>
    <x v="653"/>
    <d v="2017-04-30T00:00:00"/>
    <b v="1"/>
    <s v="Approved"/>
    <s v="WeareA2B"/>
    <s v="Standard"/>
    <s v="medium"/>
    <s v="medium"/>
    <n v="1762.96"/>
    <n v="950.52"/>
    <n v="812.44"/>
    <d v="2003-07-21T00:00:00"/>
    <n v="244"/>
  </r>
  <r>
    <s v="735"/>
    <s v="32"/>
    <x v="654"/>
    <d v="2017-07-18T00:00:00"/>
    <b v="1"/>
    <s v="Approved"/>
    <s v="Giant Bicycles"/>
    <s v="Standard"/>
    <s v="medium"/>
    <s v="medium"/>
    <n v="642.70000000000005"/>
    <n v="211.37"/>
    <n v="431.33"/>
    <d v="1994-07-12T00:00:00"/>
    <n v="165"/>
  </r>
  <r>
    <s v="736"/>
    <s v="55"/>
    <x v="655"/>
    <d v="2017-06-30T00:00:00"/>
    <b v="1"/>
    <s v="Approved"/>
    <s v="Trek Bicycles"/>
    <s v="Road"/>
    <s v="medium"/>
    <s v="large"/>
    <n v="1894.19"/>
    <n v="598.76"/>
    <n v="1295.43"/>
    <d v="1993-06-23T00:00:00"/>
    <n v="183"/>
  </r>
  <r>
    <s v="737"/>
    <s v="42"/>
    <x v="656"/>
    <d v="2017-01-10T00:00:00"/>
    <b v="1"/>
    <s v="Approved"/>
    <s v="OHM Cycles"/>
    <s v="Road"/>
    <s v="medium"/>
    <s v="small"/>
    <n v="1810"/>
    <n v="1610.9"/>
    <n v="199.1"/>
    <d v="2008-03-19T00:00:00"/>
    <n v="354"/>
  </r>
  <r>
    <s v="738"/>
    <s v="26"/>
    <x v="657"/>
    <d v="2017-01-21T00:00:00"/>
    <b v="0"/>
    <s v="Approved"/>
    <s v="WeareA2B"/>
    <s v="Standard"/>
    <s v="medium"/>
    <s v="medium"/>
    <n v="1992.93"/>
    <n v="762.63"/>
    <n v="1230.3"/>
    <d v="1992-10-11T00:00:00"/>
    <n v="343"/>
  </r>
  <r>
    <s v="739"/>
    <s v="37"/>
    <x v="658"/>
    <d v="2017-08-16T00:00:00"/>
    <b v="0"/>
    <s v="Approved"/>
    <s v="OHM Cycles"/>
    <s v="Standard"/>
    <s v="low"/>
    <s v="medium"/>
    <n v="1793.43"/>
    <n v="248.82"/>
    <n v="1544.61"/>
    <d v="1999-07-20T00:00:00"/>
    <n v="136"/>
  </r>
  <r>
    <s v="740"/>
    <s v="3"/>
    <x v="659"/>
    <d v="2017-02-06T00:00:00"/>
    <b v="1"/>
    <s v="Approved"/>
    <s v="Trek Bicycles"/>
    <s v="Standard"/>
    <s v="medium"/>
    <s v="large"/>
    <n v="2091.4699999999998"/>
    <n v="388.92"/>
    <n v="1702.55"/>
    <d v="2012-09-15T00:00:00"/>
    <n v="327"/>
  </r>
  <r>
    <s v="741"/>
    <s v="56"/>
    <x v="660"/>
    <d v="2017-12-02T00:00:00"/>
    <b v="1"/>
    <s v="Approved"/>
    <s v="Norco Bicycles"/>
    <s v="Mountain"/>
    <s v="low"/>
    <s v="small"/>
    <n v="688.63"/>
    <n v="612.88"/>
    <n v="75.75"/>
    <d v="1993-10-02T00:00:00"/>
    <n v="28"/>
  </r>
  <r>
    <s v="742"/>
    <s v="0"/>
    <x v="661"/>
    <d v="2017-11-09T00:00:00"/>
    <b v="0"/>
    <s v="Approved"/>
    <s v="Norco Bicycles"/>
    <s v="Road"/>
    <s v="medium"/>
    <s v="medium"/>
    <n v="543.39"/>
    <n v="407.54"/>
    <n v="135.85"/>
    <d v="2016-11-22T00:00:00"/>
    <n v="51"/>
  </r>
  <r>
    <s v="743"/>
    <s v="28"/>
    <x v="662"/>
    <d v="2017-02-22T00:00:00"/>
    <b v="1"/>
    <s v="Approved"/>
    <s v="Norco Bicycles"/>
    <s v="Standard"/>
    <s v="medium"/>
    <s v="small"/>
    <n v="1216.1400000000001"/>
    <n v="1082.3599999999999"/>
    <n v="133.78"/>
    <d v="1991-08-05T00:00:00"/>
    <n v="311"/>
  </r>
  <r>
    <s v="744"/>
    <s v="78"/>
    <x v="663"/>
    <d v="2017-03-20T00:00:00"/>
    <b v="1"/>
    <s v="Approved"/>
    <s v="Giant Bicycles"/>
    <s v="Standard"/>
    <s v="medium"/>
    <s v="large"/>
    <n v="1765.3"/>
    <n v="709.48"/>
    <n v="1055.82"/>
    <d v="2004-08-07T00:00:00"/>
    <n v="285"/>
  </r>
  <r>
    <s v="745"/>
    <s v="69"/>
    <x v="664"/>
    <d v="2017-11-03T00:00:00"/>
    <b v="0"/>
    <s v="Approved"/>
    <s v="Giant Bicycles"/>
    <s v="Road"/>
    <s v="medium"/>
    <s v="medium"/>
    <n v="792.9"/>
    <n v="594.67999999999995"/>
    <n v="198.22"/>
    <d v="1992-10-02T00:00:00"/>
    <n v="57"/>
  </r>
  <r>
    <s v="746"/>
    <s v="98"/>
    <x v="665"/>
    <d v="2017-05-31T00:00:00"/>
    <b v="1"/>
    <s v="Approved"/>
    <s v="Trek Bicycles"/>
    <s v="Standard"/>
    <s v="high"/>
    <s v="medium"/>
    <n v="358.39"/>
    <n v="215.03"/>
    <n v="143.36000000000001"/>
    <d v="2004-01-16T00:00:00"/>
    <n v="213"/>
  </r>
  <r>
    <s v="747"/>
    <s v="32"/>
    <x v="666"/>
    <d v="2017-06-21T00:00:00"/>
    <b v="0"/>
    <s v="Approved"/>
    <s v="Giant Bicycles"/>
    <s v="Standard"/>
    <s v="medium"/>
    <s v="medium"/>
    <n v="642.70000000000005"/>
    <n v="211.37"/>
    <n v="431.33"/>
    <d v="2010-06-07T00:00:00"/>
    <n v="192"/>
  </r>
  <r>
    <s v="748"/>
    <s v="80"/>
    <x v="667"/>
    <d v="2017-12-30T00:00:00"/>
    <b v="1"/>
    <s v="Approved"/>
    <s v="Trek Bicycles"/>
    <s v="Standard"/>
    <s v="medium"/>
    <s v="large"/>
    <n v="1469.44"/>
    <n v="596.54999999999995"/>
    <n v="872.89"/>
    <d v="2012-05-18T00:00:00"/>
    <n v="0"/>
  </r>
  <r>
    <s v="749"/>
    <s v="9"/>
    <x v="639"/>
    <d v="2017-07-17T00:00:00"/>
    <b v="1"/>
    <s v="Approved"/>
    <s v="OHM Cycles"/>
    <s v="Road"/>
    <s v="medium"/>
    <s v="medium"/>
    <n v="742.54"/>
    <n v="667.4"/>
    <n v="75.14"/>
    <d v="1991-11-07T00:00:00"/>
    <n v="166"/>
  </r>
  <r>
    <s v="750"/>
    <s v="75"/>
    <x v="668"/>
    <d v="2017-12-28T00:00:00"/>
    <b v="0"/>
    <s v="Approved"/>
    <s v="Giant Bicycles"/>
    <s v="Touring"/>
    <s v="medium"/>
    <s v="large"/>
    <n v="1873.97"/>
    <n v="863.95"/>
    <n v="1010.02"/>
    <d v="1991-07-10T00:00:00"/>
    <n v="2"/>
  </r>
  <r>
    <s v="751"/>
    <s v="14"/>
    <x v="669"/>
    <d v="2017-05-10T00:00:00"/>
    <b v="0"/>
    <s v="Approved"/>
    <s v="Trek Bicycles"/>
    <s v="Standard"/>
    <s v="medium"/>
    <s v="small"/>
    <n v="1386.84"/>
    <n v="1234.29"/>
    <n v="152.55000000000001"/>
    <d v="2003-08-05T00:00:00"/>
    <n v="234"/>
  </r>
  <r>
    <s v="752"/>
    <s v="59"/>
    <x v="309"/>
    <d v="2017-10-29T00:00:00"/>
    <b v="1"/>
    <s v="Approved"/>
    <s v="Solex"/>
    <s v="Standard"/>
    <s v="medium"/>
    <s v="large"/>
    <n v="1061.56"/>
    <n v="733.58"/>
    <n v="327.98"/>
    <d v="2011-08-24T00:00:00"/>
    <n v="62"/>
  </r>
  <r>
    <s v="754"/>
    <s v="85"/>
    <x v="670"/>
    <d v="2017-09-02T00:00:00"/>
    <b v="0"/>
    <s v="Approved"/>
    <s v="WeareA2B"/>
    <s v="Standard"/>
    <s v="medium"/>
    <s v="medium"/>
    <n v="752.64"/>
    <n v="205.36"/>
    <n v="547.28"/>
    <d v="2015-08-02T00:00:00"/>
    <n v="119"/>
  </r>
  <r>
    <s v="755"/>
    <s v="53"/>
    <x v="671"/>
    <d v="2017-08-11T00:00:00"/>
    <b v="1"/>
    <s v="Approved"/>
    <s v="Giant Bicycles"/>
    <s v="Standard"/>
    <s v="high"/>
    <s v="medium"/>
    <n v="1274.93"/>
    <n v="764.96"/>
    <n v="509.97"/>
    <d v="2007-08-04T00:00:00"/>
    <n v="141"/>
  </r>
  <r>
    <s v="756"/>
    <s v="60"/>
    <x v="597"/>
    <d v="2017-07-14T00:00:00"/>
    <b v="1"/>
    <s v="Approved"/>
    <s v="Giant Bicycles"/>
    <s v="Standard"/>
    <s v="high"/>
    <s v="small"/>
    <n v="1977.36"/>
    <n v="1759.85"/>
    <n v="217.51"/>
    <d v="2011-08-24T00:00:00"/>
    <n v="169"/>
  </r>
  <r>
    <s v="757"/>
    <s v="27"/>
    <x v="672"/>
    <d v="2017-01-25T00:00:00"/>
    <b v="0"/>
    <s v="Approved"/>
    <s v="Trek Bicycles"/>
    <s v="Standard"/>
    <s v="medium"/>
    <s v="medium"/>
    <n v="499.53"/>
    <n v="388.72"/>
    <n v="110.81"/>
    <d v="1999-06-23T00:00:00"/>
    <n v="339"/>
  </r>
  <r>
    <s v="758"/>
    <s v="94"/>
    <x v="673"/>
    <d v="2017-11-09T00:00:00"/>
    <b v="1"/>
    <s v="Approved"/>
    <s v="Giant Bicycles"/>
    <s v="Standard"/>
    <s v="medium"/>
    <s v="large"/>
    <n v="1635.3"/>
    <n v="993.66"/>
    <n v="641.64"/>
    <d v="2013-06-09T00:00:00"/>
    <n v="51"/>
  </r>
  <r>
    <s v="759"/>
    <s v="94"/>
    <x v="674"/>
    <d v="2017-07-05T00:00:00"/>
    <b v="1"/>
    <s v="Approved"/>
    <s v="Giant Bicycles"/>
    <s v="Standard"/>
    <s v="medium"/>
    <s v="large"/>
    <n v="1635.3"/>
    <n v="993.66"/>
    <n v="641.64"/>
    <d v="2013-06-09T00:00:00"/>
    <n v="178"/>
  </r>
  <r>
    <s v="760"/>
    <s v="8"/>
    <x v="675"/>
    <d v="2017-06-22T00:00:00"/>
    <b v="1"/>
    <s v="Approved"/>
    <s v="Solex"/>
    <s v="Road"/>
    <s v="medium"/>
    <s v="small"/>
    <n v="1703.52"/>
    <n v="1516.13"/>
    <n v="187.39"/>
    <d v="2014-03-03T00:00:00"/>
    <n v="191"/>
  </r>
  <r>
    <s v="762"/>
    <s v="6"/>
    <x v="676"/>
    <d v="2017-06-27T00:00:00"/>
    <b v="0"/>
    <s v="Approved"/>
    <s v="Solex"/>
    <s v="Standard"/>
    <s v="high"/>
    <s v="medium"/>
    <n v="748.17"/>
    <n v="448.9"/>
    <n v="299.27"/>
    <d v="1991-11-10T00:00:00"/>
    <n v="186"/>
  </r>
  <r>
    <s v="763"/>
    <s v="44"/>
    <x v="677"/>
    <d v="2017-12-10T00:00:00"/>
    <b v="0"/>
    <s v="Approved"/>
    <s v="WeareA2B"/>
    <s v="Standard"/>
    <s v="medium"/>
    <s v="medium"/>
    <n v="1769.64"/>
    <n v="108.76"/>
    <n v="1660.88"/>
    <d v="2011-05-09T00:00:00"/>
    <n v="20"/>
  </r>
  <r>
    <s v="764"/>
    <s v="69"/>
    <x v="674"/>
    <d v="2017-06-28T00:00:00"/>
    <b v="1"/>
    <s v="Approved"/>
    <s v="Giant Bicycles"/>
    <s v="Road"/>
    <s v="medium"/>
    <s v="medium"/>
    <n v="792.9"/>
    <n v="594.67999999999995"/>
    <n v="198.22"/>
    <d v="1992-10-02T00:00:00"/>
    <n v="185"/>
  </r>
  <r>
    <s v="765"/>
    <s v="75"/>
    <x v="678"/>
    <d v="2017-05-13T00:00:00"/>
    <b v="0"/>
    <s v="Approved"/>
    <s v="Giant Bicycles"/>
    <s v="Touring"/>
    <s v="medium"/>
    <s v="large"/>
    <n v="1873.97"/>
    <n v="863.95"/>
    <n v="1010.02"/>
    <d v="2004-07-25T00:00:00"/>
    <n v="231"/>
  </r>
  <r>
    <s v="766"/>
    <s v="93"/>
    <x v="679"/>
    <d v="2017-07-26T00:00:00"/>
    <b v="0"/>
    <s v="Approved"/>
    <s v="WeareA2B"/>
    <s v="Standard"/>
    <s v="medium"/>
    <s v="medium"/>
    <n v="1065.03"/>
    <n v="230.09"/>
    <n v="834.94"/>
    <d v="2000-11-03T00:00:00"/>
    <n v="157"/>
  </r>
  <r>
    <s v="767"/>
    <s v="31"/>
    <x v="637"/>
    <d v="2017-04-06T00:00:00"/>
    <b v="1"/>
    <s v="Approved"/>
    <s v="WeareA2B"/>
    <s v="Standard"/>
    <s v="medium"/>
    <s v="medium"/>
    <n v="752.64"/>
    <n v="205.36"/>
    <n v="547.28"/>
    <d v="2015-08-02T00:00:00"/>
    <n v="268"/>
  </r>
  <r>
    <s v="768"/>
    <s v="81"/>
    <x v="30"/>
    <d v="2017-10-15T00:00:00"/>
    <b v="0"/>
    <s v="Approved"/>
    <s v="Norco Bicycles"/>
    <s v="Standard"/>
    <s v="medium"/>
    <s v="small"/>
    <n v="586.45000000000005"/>
    <n v="521.94000000000005"/>
    <n v="64.510000000000005"/>
    <d v="1993-04-20T00:00:00"/>
    <n v="76"/>
  </r>
  <r>
    <s v="769"/>
    <s v="69"/>
    <x v="680"/>
    <d v="2017-01-09T00:00:00"/>
    <b v="1"/>
    <s v="Approved"/>
    <s v="Giant Bicycles"/>
    <s v="Road"/>
    <s v="medium"/>
    <s v="medium"/>
    <n v="792.9"/>
    <n v="594.67999999999995"/>
    <n v="198.22"/>
    <d v="1992-10-02T00:00:00"/>
    <n v="355"/>
  </r>
  <r>
    <s v="771"/>
    <s v="95"/>
    <x v="681"/>
    <d v="2017-03-13T00:00:00"/>
    <b v="0"/>
    <s v="Approved"/>
    <s v="OHM Cycles"/>
    <s v="Touring"/>
    <s v="low"/>
    <s v="medium"/>
    <n v="1073.07"/>
    <n v="933.84"/>
    <n v="139.22999999999999"/>
    <d v="2013-09-16T00:00:00"/>
    <n v="292"/>
  </r>
  <r>
    <s v="772"/>
    <s v="58"/>
    <x v="682"/>
    <d v="2017-05-10T00:00:00"/>
    <b v="1"/>
    <s v="Approved"/>
    <s v="OHM Cycles"/>
    <s v="Standard"/>
    <s v="medium"/>
    <s v="medium"/>
    <n v="912.52"/>
    <n v="141.4"/>
    <n v="771.12"/>
    <d v="2012-05-18T00:00:00"/>
    <n v="234"/>
  </r>
  <r>
    <s v="773"/>
    <s v="39"/>
    <x v="683"/>
    <d v="2017-09-26T00:00:00"/>
    <b v="0"/>
    <s v="Approved"/>
    <s v="Giant Bicycles"/>
    <s v="Standard"/>
    <s v="medium"/>
    <s v="large"/>
    <n v="1812.75"/>
    <n v="582.48"/>
    <n v="1230.27"/>
    <d v="1999-12-04T00:00:00"/>
    <n v="95"/>
  </r>
  <r>
    <s v="774"/>
    <s v="12"/>
    <x v="684"/>
    <d v="2017-10-06T00:00:00"/>
    <b v="0"/>
    <s v="Approved"/>
    <s v="WeareA2B"/>
    <s v="Standard"/>
    <s v="medium"/>
    <s v="medium"/>
    <n v="1231.1500000000001"/>
    <n v="161.6"/>
    <n v="1069.55"/>
    <d v="2004-08-17T00:00:00"/>
    <n v="85"/>
  </r>
  <r>
    <s v="775"/>
    <s v="31"/>
    <x v="685"/>
    <d v="2017-09-04T00:00:00"/>
    <b v="1"/>
    <s v="Approved"/>
    <s v="Giant Bicycles"/>
    <s v="Standard"/>
    <s v="medium"/>
    <s v="medium"/>
    <n v="230.91"/>
    <n v="173.18"/>
    <n v="57.73"/>
    <d v="2006-11-10T00:00:00"/>
    <n v="117"/>
  </r>
  <r>
    <s v="776"/>
    <s v="64"/>
    <x v="686"/>
    <d v="2017-04-16T00:00:00"/>
    <b v="0"/>
    <s v="Approved"/>
    <s v="Trek Bicycles"/>
    <s v="Standard"/>
    <s v="medium"/>
    <s v="large"/>
    <n v="1469.44"/>
    <n v="596.54999999999995"/>
    <n v="872.89"/>
    <d v="2010-11-05T00:00:00"/>
    <n v="258"/>
  </r>
  <r>
    <s v="777"/>
    <s v="35"/>
    <x v="687"/>
    <d v="2017-02-04T00:00:00"/>
    <b v="1"/>
    <s v="Approved"/>
    <s v="Trek Bicycles"/>
    <s v="Standard"/>
    <s v="low"/>
    <s v="medium"/>
    <n v="1057.51"/>
    <n v="154.4"/>
    <n v="903.11"/>
    <d v="1994-07-12T00:00:00"/>
    <n v="329"/>
  </r>
  <r>
    <s v="778"/>
    <s v="90"/>
    <x v="235"/>
    <d v="2017-11-05T00:00:00"/>
    <b v="0"/>
    <s v="Approved"/>
    <s v="Solex"/>
    <s v="Standard"/>
    <s v="low"/>
    <s v="medium"/>
    <n v="945.04"/>
    <n v="507.58"/>
    <n v="437.46"/>
    <d v="1995-12-19T00:00:00"/>
    <n v="55"/>
  </r>
  <r>
    <s v="779"/>
    <s v="2"/>
    <x v="688"/>
    <d v="2017-06-15T00:00:00"/>
    <b v="1"/>
    <s v="Approved"/>
    <s v="Solex"/>
    <s v="Standard"/>
    <s v="medium"/>
    <s v="medium"/>
    <n v="71.489999999999995"/>
    <n v="53.62"/>
    <n v="17.87"/>
    <d v="2012-12-02T00:00:00"/>
    <n v="198"/>
  </r>
  <r>
    <s v="780"/>
    <s v="94"/>
    <x v="689"/>
    <d v="2017-10-01T00:00:00"/>
    <b v="0"/>
    <s v="Approved"/>
    <s v="Giant Bicycles"/>
    <s v="Standard"/>
    <s v="medium"/>
    <s v="large"/>
    <n v="1635.3"/>
    <n v="993.66"/>
    <n v="641.64"/>
    <d v="2004-01-16T00:00:00"/>
    <n v="90"/>
  </r>
  <r>
    <s v="781"/>
    <s v="0"/>
    <x v="690"/>
    <d v="2017-05-10T00:00:00"/>
    <b v="1"/>
    <s v="Approved"/>
    <m/>
    <m/>
    <m/>
    <m/>
    <n v="311.54000000000002"/>
    <m/>
    <m/>
    <m/>
    <n v="234"/>
  </r>
  <r>
    <s v="782"/>
    <s v="69"/>
    <x v="691"/>
    <d v="2017-02-12T00:00:00"/>
    <b v="0"/>
    <s v="Approved"/>
    <s v="Giant Bicycles"/>
    <s v="Road"/>
    <s v="medium"/>
    <s v="medium"/>
    <n v="792.9"/>
    <n v="594.67999999999995"/>
    <n v="198.22"/>
    <d v="1992-10-02T00:00:00"/>
    <n v="321"/>
  </r>
  <r>
    <s v="783"/>
    <s v="0"/>
    <x v="692"/>
    <d v="2017-08-07T00:00:00"/>
    <b v="0"/>
    <s v="Approved"/>
    <s v="Giant Bicycles"/>
    <s v="Standard"/>
    <s v="medium"/>
    <s v="large"/>
    <n v="569.55999999999995"/>
    <n v="528.42999999999995"/>
    <n v="41.13"/>
    <d v="2003-09-10T00:00:00"/>
    <n v="145"/>
  </r>
  <r>
    <s v="784"/>
    <s v="81"/>
    <x v="693"/>
    <d v="2017-11-05T00:00:00"/>
    <b v="1"/>
    <s v="Approved"/>
    <s v="Norco Bicycles"/>
    <s v="Standard"/>
    <s v="medium"/>
    <s v="small"/>
    <n v="586.45000000000005"/>
    <n v="521.94000000000005"/>
    <n v="64.510000000000005"/>
    <d v="2013-09-16T00:00:00"/>
    <n v="55"/>
  </r>
  <r>
    <s v="785"/>
    <s v="34"/>
    <x v="694"/>
    <d v="2017-02-03T00:00:00"/>
    <b v="1"/>
    <s v="Approved"/>
    <s v="Norco Bicycles"/>
    <s v="Road"/>
    <s v="high"/>
    <s v="large"/>
    <n v="774.53"/>
    <n v="464.72"/>
    <n v="309.81"/>
    <d v="2010-06-07T00:00:00"/>
    <n v="330"/>
  </r>
  <r>
    <s v="786"/>
    <s v="0"/>
    <x v="695"/>
    <d v="2017-04-14T00:00:00"/>
    <b v="1"/>
    <s v="Approved"/>
    <s v="OHM Cycles"/>
    <s v="Standard"/>
    <s v="medium"/>
    <s v="medium"/>
    <n v="235.63"/>
    <n v="125.07"/>
    <n v="110.56"/>
    <d v="1997-08-25T00:00:00"/>
    <n v="260"/>
  </r>
  <r>
    <s v="787"/>
    <s v="67"/>
    <x v="696"/>
    <d v="2017-05-25T00:00:00"/>
    <b v="0"/>
    <s v="Approved"/>
    <s v="Solex"/>
    <s v="Standard"/>
    <s v="medium"/>
    <s v="large"/>
    <n v="1071.23"/>
    <n v="380.74"/>
    <n v="690.49"/>
    <d v="2011-05-07T00:00:00"/>
    <n v="219"/>
  </r>
  <r>
    <s v="788"/>
    <s v="89"/>
    <x v="586"/>
    <d v="2017-08-28T00:00:00"/>
    <b v="0"/>
    <s v="Approved"/>
    <s v="WeareA2B"/>
    <s v="Touring"/>
    <s v="medium"/>
    <s v="large"/>
    <n v="1362.99"/>
    <n v="57.74"/>
    <n v="1305.25"/>
    <d v="1993-04-20T00:00:00"/>
    <n v="124"/>
  </r>
  <r>
    <s v="789"/>
    <s v="69"/>
    <x v="697"/>
    <d v="2017-07-03T00:00:00"/>
    <b v="1"/>
    <s v="Approved"/>
    <s v="Norco Bicycles"/>
    <s v="Road"/>
    <s v="medium"/>
    <s v="large"/>
    <n v="1240.31"/>
    <n v="795.1"/>
    <n v="445.21"/>
    <d v="2015-08-10T00:00:00"/>
    <n v="180"/>
  </r>
  <r>
    <s v="790"/>
    <s v="18"/>
    <x v="698"/>
    <d v="2017-03-29T00:00:00"/>
    <b v="0"/>
    <s v="Approved"/>
    <s v="Solex"/>
    <s v="Standard"/>
    <s v="medium"/>
    <s v="medium"/>
    <n v="575.27"/>
    <n v="431.45"/>
    <n v="143.82"/>
    <d v="1997-08-25T00:00:00"/>
    <n v="276"/>
  </r>
  <r>
    <s v="791"/>
    <s v="64"/>
    <x v="699"/>
    <d v="2017-07-18T00:00:00"/>
    <b v="0"/>
    <s v="Approved"/>
    <s v="Giant Bicycles"/>
    <s v="Standard"/>
    <s v="high"/>
    <s v="small"/>
    <n v="1977.36"/>
    <n v="1759.85"/>
    <n v="217.51"/>
    <d v="2015-06-17T00:00:00"/>
    <n v="165"/>
  </r>
  <r>
    <s v="792"/>
    <s v="80"/>
    <x v="700"/>
    <d v="2017-09-15T00:00:00"/>
    <b v="1"/>
    <s v="Approved"/>
    <s v="OHM Cycles"/>
    <s v="Touring"/>
    <s v="low"/>
    <s v="medium"/>
    <n v="1073.07"/>
    <n v="933.84"/>
    <n v="139.22999999999999"/>
    <d v="1997-01-25T00:00:00"/>
    <n v="106"/>
  </r>
  <r>
    <s v="793"/>
    <s v="3"/>
    <x v="701"/>
    <d v="2017-04-27T00:00:00"/>
    <b v="1"/>
    <s v="Approved"/>
    <s v="Trek Bicycles"/>
    <s v="Standard"/>
    <s v="medium"/>
    <s v="large"/>
    <n v="2091.4699999999998"/>
    <n v="388.92"/>
    <n v="1702.55"/>
    <d v="2008-03-19T00:00:00"/>
    <n v="247"/>
  </r>
  <r>
    <s v="794"/>
    <s v="71"/>
    <x v="702"/>
    <d v="2017-11-20T00:00:00"/>
    <b v="1"/>
    <s v="Approved"/>
    <s v="Solex"/>
    <s v="Standard"/>
    <s v="high"/>
    <s v="large"/>
    <n v="1842.92"/>
    <n v="1105.75"/>
    <n v="737.17"/>
    <d v="1995-10-24T00:00:00"/>
    <n v="40"/>
  </r>
  <r>
    <s v="796"/>
    <s v="71"/>
    <x v="703"/>
    <d v="2017-10-15T00:00:00"/>
    <b v="0"/>
    <s v="Approved"/>
    <s v="Solex"/>
    <s v="Standard"/>
    <s v="high"/>
    <s v="large"/>
    <n v="1842.92"/>
    <n v="1105.75"/>
    <n v="737.17"/>
    <d v="1995-10-24T00:00:00"/>
    <n v="76"/>
  </r>
  <r>
    <s v="797"/>
    <s v="30"/>
    <x v="704"/>
    <d v="2017-02-08T00:00:00"/>
    <b v="0"/>
    <s v="Approved"/>
    <s v="Solex"/>
    <s v="Standard"/>
    <s v="high"/>
    <s v="medium"/>
    <n v="748.17"/>
    <n v="448.9"/>
    <n v="299.27"/>
    <d v="1991-11-10T00:00:00"/>
    <n v="325"/>
  </r>
  <r>
    <s v="798"/>
    <s v="3"/>
    <x v="705"/>
    <d v="2017-11-06T00:00:00"/>
    <b v="1"/>
    <s v="Approved"/>
    <s v="Trek Bicycles"/>
    <s v="Standard"/>
    <s v="medium"/>
    <s v="large"/>
    <n v="2091.4699999999998"/>
    <n v="388.92"/>
    <n v="1702.55"/>
    <d v="2011-05-07T00:00:00"/>
    <n v="54"/>
  </r>
  <r>
    <s v="799"/>
    <s v="3"/>
    <x v="706"/>
    <d v="2017-11-04T00:00:00"/>
    <b v="1"/>
    <s v="Approved"/>
    <s v="Trek Bicycles"/>
    <s v="Standard"/>
    <s v="medium"/>
    <s v="large"/>
    <n v="2091.4699999999998"/>
    <n v="388.92"/>
    <n v="1702.55"/>
    <d v="2010-06-07T00:00:00"/>
    <n v="56"/>
  </r>
  <r>
    <s v="800"/>
    <s v="87"/>
    <x v="707"/>
    <d v="2017-08-03T00:00:00"/>
    <b v="0"/>
    <s v="Approved"/>
    <s v="OHM Cycles"/>
    <s v="Standard"/>
    <s v="medium"/>
    <s v="medium"/>
    <n v="1636.9"/>
    <n v="44.71"/>
    <n v="1592.19"/>
    <d v="2010-08-20T00:00:00"/>
    <n v="149"/>
  </r>
  <r>
    <s v="801"/>
    <s v="21"/>
    <x v="708"/>
    <d v="2017-10-09T00:00:00"/>
    <b v="0"/>
    <s v="Approved"/>
    <s v="WeareA2B"/>
    <s v="Touring"/>
    <s v="medium"/>
    <s v="medium"/>
    <n v="1466.68"/>
    <n v="363.25"/>
    <n v="1103.43"/>
    <d v="2005-12-07T00:00:00"/>
    <n v="82"/>
  </r>
  <r>
    <s v="802"/>
    <s v="36"/>
    <x v="274"/>
    <d v="2017-12-28T00:00:00"/>
    <b v="0"/>
    <s v="Approved"/>
    <s v="Solex"/>
    <s v="Standard"/>
    <s v="low"/>
    <s v="medium"/>
    <n v="945.04"/>
    <n v="507.58"/>
    <n v="437.46"/>
    <d v="1995-12-19T00:00:00"/>
    <n v="2"/>
  </r>
  <r>
    <s v="803"/>
    <s v="67"/>
    <x v="709"/>
    <d v="2017-04-12T00:00:00"/>
    <b v="0"/>
    <s v="Approved"/>
    <s v="Norco Bicycles"/>
    <s v="Road"/>
    <s v="medium"/>
    <s v="medium"/>
    <n v="544.04999999999995"/>
    <n v="376.84"/>
    <n v="167.21"/>
    <d v="2005-10-22T00:00:00"/>
    <n v="262"/>
  </r>
  <r>
    <s v="804"/>
    <s v="12"/>
    <x v="45"/>
    <d v="2017-03-21T00:00:00"/>
    <b v="0"/>
    <s v="Approved"/>
    <s v="WeareA2B"/>
    <s v="Standard"/>
    <s v="medium"/>
    <s v="medium"/>
    <n v="1231.1500000000001"/>
    <n v="161.6"/>
    <n v="1069.55"/>
    <d v="2004-08-17T00:00:00"/>
    <n v="284"/>
  </r>
  <r>
    <s v="805"/>
    <s v="34"/>
    <x v="640"/>
    <d v="2017-01-22T00:00:00"/>
    <b v="0"/>
    <s v="Approved"/>
    <s v="WeareA2B"/>
    <s v="Standard"/>
    <s v="medium"/>
    <s v="medium"/>
    <n v="1231.1500000000001"/>
    <n v="161.6"/>
    <n v="1069.55"/>
    <d v="1996-11-09T00:00:00"/>
    <n v="342"/>
  </r>
  <r>
    <s v="806"/>
    <s v="82"/>
    <x v="710"/>
    <d v="2017-06-21T00:00:00"/>
    <b v="1"/>
    <s v="Approved"/>
    <s v="Giant Bicycles"/>
    <s v="Road"/>
    <s v="medium"/>
    <s v="medium"/>
    <n v="1538.99"/>
    <n v="829.65"/>
    <n v="709.34"/>
    <d v="2011-01-10T00:00:00"/>
    <n v="192"/>
  </r>
  <r>
    <s v="807"/>
    <s v="12"/>
    <x v="711"/>
    <d v="2017-02-17T00:00:00"/>
    <b v="1"/>
    <s v="Approved"/>
    <s v="WeareA2B"/>
    <s v="Standard"/>
    <s v="medium"/>
    <s v="medium"/>
    <n v="1231.1500000000001"/>
    <n v="161.6"/>
    <n v="1069.55"/>
    <d v="2004-08-17T00:00:00"/>
    <n v="316"/>
  </r>
  <r>
    <s v="808"/>
    <s v="99"/>
    <x v="712"/>
    <d v="2017-11-10T00:00:00"/>
    <b v="0"/>
    <s v="Approved"/>
    <s v="OHM Cycles"/>
    <s v="Standard"/>
    <s v="medium"/>
    <s v="medium"/>
    <n v="1227.3399999999999"/>
    <n v="770.89"/>
    <n v="456.45"/>
    <d v="1994-08-10T00:00:00"/>
    <n v="50"/>
  </r>
  <r>
    <s v="809"/>
    <s v="41"/>
    <x v="713"/>
    <d v="2017-07-27T00:00:00"/>
    <b v="0"/>
    <s v="Approved"/>
    <s v="Solex"/>
    <s v="Road"/>
    <s v="medium"/>
    <s v="medium"/>
    <n v="416.98"/>
    <n v="312.74"/>
    <n v="104.24"/>
    <d v="1997-05-10T00:00:00"/>
    <n v="156"/>
  </r>
  <r>
    <s v="810"/>
    <s v="47"/>
    <x v="714"/>
    <d v="2017-08-16T00:00:00"/>
    <b v="1"/>
    <s v="Approved"/>
    <s v="Trek Bicycles"/>
    <s v="Road"/>
    <s v="low"/>
    <s v="small"/>
    <n v="1720.7"/>
    <n v="1531.42"/>
    <n v="189.28"/>
    <d v="2006-10-01T00:00:00"/>
    <n v="136"/>
  </r>
  <r>
    <s v="811"/>
    <s v="19"/>
    <x v="715"/>
    <d v="2017-07-10T00:00:00"/>
    <b v="1"/>
    <s v="Approved"/>
    <s v="OHM Cycles"/>
    <s v="Road"/>
    <s v="high"/>
    <s v="large"/>
    <n v="12.01"/>
    <n v="7.21"/>
    <n v="4.8"/>
    <d v="2009-03-08T00:00:00"/>
    <n v="173"/>
  </r>
  <r>
    <s v="812"/>
    <s v="42"/>
    <x v="625"/>
    <d v="2017-07-13T00:00:00"/>
    <b v="0"/>
    <s v="Approved"/>
    <s v="OHM Cycles"/>
    <s v="Road"/>
    <s v="medium"/>
    <s v="small"/>
    <n v="1810"/>
    <n v="1610.9"/>
    <n v="199.1"/>
    <d v="2008-03-19T00:00:00"/>
    <n v="170"/>
  </r>
  <r>
    <s v="813"/>
    <s v="76"/>
    <x v="716"/>
    <d v="2017-01-26T00:00:00"/>
    <b v="0"/>
    <s v="Approved"/>
    <s v="WeareA2B"/>
    <s v="Standard"/>
    <s v="low"/>
    <s v="medium"/>
    <n v="642.30999999999995"/>
    <n v="513.85"/>
    <n v="128.46"/>
    <d v="1991-07-10T00:00:00"/>
    <n v="338"/>
  </r>
  <r>
    <s v="814"/>
    <s v="0"/>
    <x v="717"/>
    <d v="2017-07-24T00:00:00"/>
    <b v="0"/>
    <s v="Approved"/>
    <s v="Trek Bicycles"/>
    <s v="Road"/>
    <s v="medium"/>
    <s v="medium"/>
    <n v="290.62"/>
    <n v="215.14"/>
    <n v="75.48"/>
    <d v="1997-08-25T00:00:00"/>
    <n v="159"/>
  </r>
  <r>
    <s v="815"/>
    <s v="22"/>
    <x v="718"/>
    <d v="2017-10-19T00:00:00"/>
    <b v="1"/>
    <s v="Approved"/>
    <s v="WeareA2B"/>
    <s v="Standard"/>
    <s v="medium"/>
    <s v="medium"/>
    <n v="60.34"/>
    <n v="45.26"/>
    <n v="15.08"/>
    <d v="2016-11-22T00:00:00"/>
    <n v="72"/>
  </r>
  <r>
    <s v="816"/>
    <s v="95"/>
    <x v="350"/>
    <d v="2017-09-08T00:00:00"/>
    <b v="1"/>
    <s v="Approved"/>
    <s v="Giant Bicycles"/>
    <s v="Standard"/>
    <s v="medium"/>
    <s v="large"/>
    <n v="569.55999999999995"/>
    <n v="528.42999999999995"/>
    <n v="41.13"/>
    <d v="2003-09-10T00:00:00"/>
    <n v="113"/>
  </r>
  <r>
    <s v="817"/>
    <s v="18"/>
    <x v="719"/>
    <d v="2017-05-07T00:00:00"/>
    <b v="0"/>
    <s v="Approved"/>
    <s v="Solex"/>
    <s v="Standard"/>
    <s v="medium"/>
    <s v="medium"/>
    <n v="575.27"/>
    <n v="431.45"/>
    <n v="143.82"/>
    <d v="2013-03-12T00:00:00"/>
    <n v="237"/>
  </r>
  <r>
    <s v="818"/>
    <s v="98"/>
    <x v="653"/>
    <d v="2017-03-22T00:00:00"/>
    <b v="0"/>
    <s v="Approved"/>
    <s v="OHM Cycles"/>
    <s v="Standard"/>
    <s v="medium"/>
    <s v="medium"/>
    <n v="795.34"/>
    <n v="101.58"/>
    <n v="693.76"/>
    <d v="2003-07-21T00:00:00"/>
    <n v="283"/>
  </r>
  <r>
    <s v="819"/>
    <s v="38"/>
    <x v="720"/>
    <d v="2017-05-12T00:00:00"/>
    <b v="1"/>
    <s v="Approved"/>
    <s v="Trek Bicycles"/>
    <s v="Standard"/>
    <s v="medium"/>
    <s v="large"/>
    <n v="2091.4699999999998"/>
    <n v="388.92"/>
    <n v="1702.55"/>
    <d v="2012-09-15T00:00:00"/>
    <n v="232"/>
  </r>
  <r>
    <s v="820"/>
    <s v="32"/>
    <x v="243"/>
    <d v="2017-10-08T00:00:00"/>
    <b v="0"/>
    <s v="Approved"/>
    <s v="Giant Bicycles"/>
    <s v="Standard"/>
    <s v="medium"/>
    <s v="medium"/>
    <n v="642.70000000000005"/>
    <n v="211.37"/>
    <n v="431.33"/>
    <d v="2002-03-22T00:00:00"/>
    <n v="83"/>
  </r>
  <r>
    <s v="821"/>
    <s v="2"/>
    <x v="721"/>
    <d v="2017-01-24T00:00:00"/>
    <b v="1"/>
    <s v="Approved"/>
    <s v="Solex"/>
    <s v="Standard"/>
    <s v="medium"/>
    <s v="medium"/>
    <n v="71.489999999999995"/>
    <n v="53.62"/>
    <n v="17.87"/>
    <d v="2003-02-07T00:00:00"/>
    <n v="340"/>
  </r>
  <r>
    <s v="822"/>
    <s v="45"/>
    <x v="722"/>
    <d v="2017-02-11T00:00:00"/>
    <b v="1"/>
    <s v="Approved"/>
    <s v="Solex"/>
    <s v="Standard"/>
    <s v="medium"/>
    <s v="medium"/>
    <n v="441.49"/>
    <n v="84.99"/>
    <n v="356.5"/>
    <d v="1992-10-02T00:00:00"/>
    <n v="322"/>
  </r>
  <r>
    <s v="823"/>
    <s v="51"/>
    <x v="723"/>
    <d v="2017-05-07T00:00:00"/>
    <b v="0"/>
    <s v="Approved"/>
    <s v="OHM Cycles"/>
    <s v="Standard"/>
    <s v="high"/>
    <s v="medium"/>
    <n v="2005.66"/>
    <n v="1203.4000000000001"/>
    <n v="802.26"/>
    <d v="2001-11-25T00:00:00"/>
    <n v="237"/>
  </r>
  <r>
    <s v="824"/>
    <s v="75"/>
    <x v="724"/>
    <d v="2017-06-20T00:00:00"/>
    <b v="0"/>
    <s v="Approved"/>
    <s v="Giant Bicycles"/>
    <s v="Touring"/>
    <s v="medium"/>
    <s v="large"/>
    <n v="1873.97"/>
    <n v="863.95"/>
    <n v="1010.02"/>
    <d v="2006-05-22T00:00:00"/>
    <n v="193"/>
  </r>
  <r>
    <s v="825"/>
    <s v="30"/>
    <x v="725"/>
    <d v="2017-01-03T00:00:00"/>
    <b v="1"/>
    <s v="Approved"/>
    <s v="Solex"/>
    <s v="Standard"/>
    <s v="high"/>
    <s v="medium"/>
    <n v="748.17"/>
    <n v="448.9"/>
    <n v="299.27"/>
    <d v="1991-11-10T00:00:00"/>
    <n v="361"/>
  </r>
  <r>
    <s v="826"/>
    <s v="2"/>
    <x v="726"/>
    <d v="2017-09-20T00:00:00"/>
    <b v="0"/>
    <s v="Approved"/>
    <s v="Giant Bicycles"/>
    <s v="Road"/>
    <s v="low"/>
    <s v="small"/>
    <n v="590.26"/>
    <n v="525.33000000000004"/>
    <n v="64.930000000000007"/>
    <d v="2000-05-22T00:00:00"/>
    <n v="101"/>
  </r>
  <r>
    <s v="827"/>
    <s v="27"/>
    <x v="727"/>
    <d v="2017-08-03T00:00:00"/>
    <b v="1"/>
    <s v="Approved"/>
    <s v="Trek Bicycles"/>
    <s v="Standard"/>
    <s v="medium"/>
    <s v="medium"/>
    <n v="499.53"/>
    <n v="388.72"/>
    <n v="110.81"/>
    <d v="1999-06-23T00:00:00"/>
    <n v="149"/>
  </r>
  <r>
    <s v="828"/>
    <s v="36"/>
    <x v="728"/>
    <d v="2017-04-10T00:00:00"/>
    <b v="0"/>
    <s v="Approved"/>
    <s v="Solex"/>
    <s v="Standard"/>
    <s v="low"/>
    <s v="medium"/>
    <n v="1289.8499999999999"/>
    <n v="74.510000000000005"/>
    <n v="1215.3399999999999"/>
    <d v="2007-12-11T00:00:00"/>
    <n v="264"/>
  </r>
  <r>
    <s v="829"/>
    <s v="1"/>
    <x v="729"/>
    <d v="2017-02-04T00:00:00"/>
    <b v="0"/>
    <s v="Approved"/>
    <s v="Giant Bicycles"/>
    <s v="Standard"/>
    <s v="medium"/>
    <s v="medium"/>
    <n v="1403.5"/>
    <n v="954.82"/>
    <n v="448.68"/>
    <d v="2012-12-02T00:00:00"/>
    <n v="329"/>
  </r>
  <r>
    <s v="830"/>
    <s v="82"/>
    <x v="730"/>
    <d v="2017-11-08T00:00:00"/>
    <b v="1"/>
    <s v="Approved"/>
    <s v="Norco Bicycles"/>
    <s v="Standard"/>
    <s v="high"/>
    <s v="medium"/>
    <n v="1148.6400000000001"/>
    <n v="689.18"/>
    <n v="459.46"/>
    <d v="2015-08-10T00:00:00"/>
    <n v="52"/>
  </r>
  <r>
    <s v="831"/>
    <s v="23"/>
    <x v="731"/>
    <d v="2017-01-25T00:00:00"/>
    <b v="1"/>
    <s v="Approved"/>
    <s v="Norco Bicycles"/>
    <s v="Mountain"/>
    <s v="low"/>
    <s v="small"/>
    <n v="688.63"/>
    <n v="612.88"/>
    <n v="75.75"/>
    <d v="2006-11-10T00:00:00"/>
    <n v="339"/>
  </r>
  <r>
    <s v="832"/>
    <s v="16"/>
    <x v="732"/>
    <d v="2017-07-30T00:00:00"/>
    <b v="0"/>
    <s v="Approved"/>
    <s v="Norco Bicycles"/>
    <s v="Standard"/>
    <s v="high"/>
    <s v="small"/>
    <n v="1661.92"/>
    <n v="1479.11"/>
    <n v="182.81"/>
    <d v="1994-09-09T00:00:00"/>
    <n v="153"/>
  </r>
  <r>
    <s v="833"/>
    <s v="44"/>
    <x v="733"/>
    <d v="2017-03-14T00:00:00"/>
    <b v="1"/>
    <s v="Approved"/>
    <s v="WeareA2B"/>
    <s v="Standard"/>
    <s v="medium"/>
    <s v="medium"/>
    <n v="1769.64"/>
    <n v="108.76"/>
    <n v="1660.88"/>
    <d v="2011-05-09T00:00:00"/>
    <n v="291"/>
  </r>
  <r>
    <s v="834"/>
    <s v="88"/>
    <x v="734"/>
    <d v="2017-10-23T00:00:00"/>
    <b v="0"/>
    <s v="Approved"/>
    <s v="Norco Bicycles"/>
    <s v="Standard"/>
    <s v="medium"/>
    <s v="medium"/>
    <n v="1198.46"/>
    <n v="381.1"/>
    <n v="817.36"/>
    <d v="1998-12-16T00:00:00"/>
    <n v="68"/>
  </r>
  <r>
    <s v="835"/>
    <s v="18"/>
    <x v="178"/>
    <d v="2017-11-17T00:00:00"/>
    <b v="0"/>
    <s v="Approved"/>
    <s v="Solex"/>
    <s v="Standard"/>
    <s v="medium"/>
    <s v="medium"/>
    <n v="575.27"/>
    <n v="431.45"/>
    <n v="143.82"/>
    <d v="1993-07-15T00:00:00"/>
    <n v="43"/>
  </r>
  <r>
    <s v="836"/>
    <s v="46"/>
    <x v="300"/>
    <d v="2017-12-16T00:00:00"/>
    <b v="0"/>
    <s v="Approved"/>
    <s v="Solex"/>
    <s v="Standard"/>
    <s v="low"/>
    <s v="medium"/>
    <n v="1289.8499999999999"/>
    <n v="74.510000000000005"/>
    <n v="1215.3399999999999"/>
    <d v="2007-12-11T00:00:00"/>
    <n v="14"/>
  </r>
  <r>
    <s v="837"/>
    <s v="76"/>
    <x v="648"/>
    <d v="2017-03-11T00:00:00"/>
    <b v="0"/>
    <s v="Approved"/>
    <s v="WeareA2B"/>
    <s v="Standard"/>
    <s v="low"/>
    <s v="medium"/>
    <n v="642.30999999999995"/>
    <n v="513.85"/>
    <n v="128.46"/>
    <d v="2003-09-09T00:00:00"/>
    <n v="294"/>
  </r>
  <r>
    <s v="838"/>
    <s v="85"/>
    <x v="735"/>
    <d v="2017-10-20T00:00:00"/>
    <b v="0"/>
    <s v="Approved"/>
    <s v="WeareA2B"/>
    <s v="Standard"/>
    <s v="medium"/>
    <s v="medium"/>
    <n v="1228.07"/>
    <n v="400.91"/>
    <n v="827.16"/>
    <d v="2000-05-22T00:00:00"/>
    <n v="71"/>
  </r>
  <r>
    <s v="839"/>
    <s v="54"/>
    <x v="110"/>
    <d v="2017-01-03T00:00:00"/>
    <b v="0"/>
    <s v="Approved"/>
    <s v="WeareA2B"/>
    <s v="Standard"/>
    <s v="medium"/>
    <s v="medium"/>
    <n v="1292.8399999999999"/>
    <n v="13.44"/>
    <n v="1279.4000000000001"/>
    <d v="2015-08-10T00:00:00"/>
    <n v="361"/>
  </r>
  <r>
    <s v="840"/>
    <s v="30"/>
    <x v="736"/>
    <d v="2017-12-07T00:00:00"/>
    <b v="1"/>
    <s v="Approved"/>
    <s v="Solex"/>
    <s v="Standard"/>
    <s v="high"/>
    <s v="medium"/>
    <n v="748.17"/>
    <n v="448.9"/>
    <n v="299.27"/>
    <d v="1991-11-10T00:00:00"/>
    <n v="23"/>
  </r>
  <r>
    <s v="841"/>
    <s v="45"/>
    <x v="737"/>
    <d v="2017-01-16T00:00:00"/>
    <b v="1"/>
    <s v="Approved"/>
    <s v="Solex"/>
    <s v="Standard"/>
    <s v="medium"/>
    <s v="medium"/>
    <n v="441.49"/>
    <n v="84.99"/>
    <n v="356.5"/>
    <d v="2001-11-25T00:00:00"/>
    <n v="348"/>
  </r>
  <r>
    <s v="842"/>
    <s v="0"/>
    <x v="620"/>
    <d v="2017-09-06T00:00:00"/>
    <b v="1"/>
    <s v="Approved"/>
    <s v="Trek Bicycles"/>
    <s v="Road"/>
    <s v="medium"/>
    <s v="medium"/>
    <n v="533.51"/>
    <n v="400.13"/>
    <n v="133.38"/>
    <d v="1997-10-04T00:00:00"/>
    <n v="115"/>
  </r>
  <r>
    <s v="843"/>
    <s v="21"/>
    <x v="11"/>
    <d v="2017-02-11T00:00:00"/>
    <b v="1"/>
    <s v="Approved"/>
    <s v="Solex"/>
    <s v="Standard"/>
    <s v="medium"/>
    <s v="large"/>
    <n v="1071.23"/>
    <n v="380.74"/>
    <n v="690.49"/>
    <d v="2016-02-04T00:00:00"/>
    <n v="322"/>
  </r>
  <r>
    <s v="845"/>
    <s v="81"/>
    <x v="738"/>
    <d v="2017-04-14T00:00:00"/>
    <b v="1"/>
    <s v="Approved"/>
    <s v="Solex"/>
    <s v="Standard"/>
    <s v="medium"/>
    <s v="medium"/>
    <n v="1151.96"/>
    <n v="649.49"/>
    <n v="502.47"/>
    <d v="1999-12-04T00:00:00"/>
    <n v="260"/>
  </r>
  <r>
    <s v="846"/>
    <s v="95"/>
    <x v="739"/>
    <d v="2017-03-26T00:00:00"/>
    <b v="0"/>
    <s v="Approved"/>
    <s v="OHM Cycles"/>
    <s v="Touring"/>
    <s v="low"/>
    <s v="medium"/>
    <n v="1073.07"/>
    <n v="933.84"/>
    <n v="139.22999999999999"/>
    <d v="1998-12-16T00:00:00"/>
    <n v="279"/>
  </r>
  <r>
    <s v="847"/>
    <s v="54"/>
    <x v="194"/>
    <d v="2017-02-28T00:00:00"/>
    <b v="0"/>
    <s v="Approved"/>
    <s v="WeareA2B"/>
    <s v="Standard"/>
    <s v="medium"/>
    <s v="medium"/>
    <n v="1292.8399999999999"/>
    <n v="13.44"/>
    <n v="1279.4000000000001"/>
    <d v="2009-04-12T00:00:00"/>
    <n v="305"/>
  </r>
  <r>
    <s v="848"/>
    <s v="38"/>
    <x v="740"/>
    <d v="2017-08-28T00:00:00"/>
    <b v="1"/>
    <s v="Approved"/>
    <s v="Solex"/>
    <s v="Standard"/>
    <s v="medium"/>
    <s v="medium"/>
    <n v="1577.53"/>
    <n v="826.51"/>
    <n v="751.02"/>
    <d v="2008-03-19T00:00:00"/>
    <n v="124"/>
  </r>
  <r>
    <s v="849"/>
    <s v="57"/>
    <x v="741"/>
    <d v="2017-07-18T00:00:00"/>
    <b v="1"/>
    <s v="Approved"/>
    <s v="WeareA2B"/>
    <s v="Touring"/>
    <s v="medium"/>
    <s v="large"/>
    <n v="1890.39"/>
    <n v="260.14"/>
    <n v="1630.25"/>
    <d v="2015-05-21T00:00:00"/>
    <n v="165"/>
  </r>
  <r>
    <s v="850"/>
    <s v="93"/>
    <x v="742"/>
    <d v="2017-02-08T00:00:00"/>
    <b v="0"/>
    <s v="Approved"/>
    <s v="WeareA2B"/>
    <s v="Standard"/>
    <s v="medium"/>
    <s v="medium"/>
    <n v="1065.03"/>
    <n v="230.09"/>
    <n v="834.94"/>
    <d v="2003-09-10T00:00:00"/>
    <n v="325"/>
  </r>
  <r>
    <s v="851"/>
    <s v="0"/>
    <x v="743"/>
    <d v="2017-12-12T00:00:00"/>
    <b v="1"/>
    <s v="Approved"/>
    <s v="Norco Bicycles"/>
    <s v="Standard"/>
    <s v="medium"/>
    <s v="medium"/>
    <n v="360.4"/>
    <n v="270.3"/>
    <n v="90.1"/>
    <d v="2016-12-06T00:00:00"/>
    <n v="18"/>
  </r>
  <r>
    <s v="852"/>
    <s v="4"/>
    <x v="744"/>
    <d v="2017-09-28T00:00:00"/>
    <b v="0"/>
    <s v="Approved"/>
    <s v="Solex"/>
    <s v="Standard"/>
    <s v="medium"/>
    <s v="medium"/>
    <n v="1483.2"/>
    <n v="99.59"/>
    <n v="1383.61"/>
    <d v="1998-12-17T00:00:00"/>
    <n v="93"/>
  </r>
  <r>
    <s v="853"/>
    <s v="56"/>
    <x v="745"/>
    <d v="2017-08-21T00:00:00"/>
    <b v="0"/>
    <s v="Approved"/>
    <s v="OHM Cycles"/>
    <s v="Standard"/>
    <s v="medium"/>
    <s v="medium"/>
    <n v="183.86"/>
    <n v="137.9"/>
    <n v="45.96"/>
    <d v="1998-12-17T00:00:00"/>
    <n v="131"/>
  </r>
  <r>
    <s v="854"/>
    <s v="32"/>
    <x v="746"/>
    <d v="2017-03-25T00:00:00"/>
    <b v="0"/>
    <s v="Approved"/>
    <s v="Giant Bicycles"/>
    <s v="Standard"/>
    <s v="medium"/>
    <s v="medium"/>
    <n v="642.70000000000005"/>
    <n v="211.37"/>
    <n v="431.33"/>
    <d v="2002-03-22T00:00:00"/>
    <n v="280"/>
  </r>
  <r>
    <s v="855"/>
    <s v="2"/>
    <x v="747"/>
    <d v="2017-06-15T00:00:00"/>
    <b v="0"/>
    <s v="Approved"/>
    <s v="Solex"/>
    <s v="Standard"/>
    <s v="medium"/>
    <s v="medium"/>
    <n v="71.489999999999995"/>
    <n v="53.62"/>
    <n v="17.87"/>
    <d v="2011-08-29T00:00:00"/>
    <n v="198"/>
  </r>
  <r>
    <s v="856"/>
    <s v="0"/>
    <x v="748"/>
    <d v="2017-02-12T00:00:00"/>
    <b v="0"/>
    <s v="Approved"/>
    <s v="Trek Bicycles"/>
    <s v="Standard"/>
    <s v="high"/>
    <s v="medium"/>
    <n v="495.72"/>
    <n v="297.43"/>
    <n v="198.29"/>
    <d v="2016-12-06T00:00:00"/>
    <n v="321"/>
  </r>
  <r>
    <s v="857"/>
    <s v="32"/>
    <x v="749"/>
    <d v="2017-09-10T00:00:00"/>
    <b v="1"/>
    <s v="Approved"/>
    <s v="Giant Bicycles"/>
    <s v="Standard"/>
    <s v="medium"/>
    <s v="medium"/>
    <n v="642.70000000000005"/>
    <n v="211.37"/>
    <n v="431.33"/>
    <d v="2002-03-22T00:00:00"/>
    <n v="111"/>
  </r>
  <r>
    <s v="859"/>
    <s v="40"/>
    <x v="750"/>
    <d v="2017-03-13T00:00:00"/>
    <b v="1"/>
    <s v="Approved"/>
    <s v="OHM Cycles"/>
    <s v="Standard"/>
    <s v="high"/>
    <s v="medium"/>
    <n v="1458.17"/>
    <n v="874.9"/>
    <n v="583.27"/>
    <d v="2008-03-19T00:00:00"/>
    <n v="292"/>
  </r>
  <r>
    <s v="860"/>
    <s v="78"/>
    <x v="751"/>
    <d v="2017-02-22T00:00:00"/>
    <b v="0"/>
    <s v="Approved"/>
    <s v="Giant Bicycles"/>
    <s v="Standard"/>
    <s v="medium"/>
    <s v="large"/>
    <n v="1765.3"/>
    <n v="709.48"/>
    <n v="1055.82"/>
    <d v="2004-07-25T00:00:00"/>
    <n v="311"/>
  </r>
  <r>
    <s v="861"/>
    <s v="16"/>
    <x v="752"/>
    <d v="2017-07-10T00:00:00"/>
    <b v="1"/>
    <s v="Approved"/>
    <s v="Norco Bicycles"/>
    <s v="Standard"/>
    <s v="high"/>
    <s v="small"/>
    <n v="1661.92"/>
    <n v="1479.11"/>
    <n v="182.81"/>
    <d v="1994-09-09T00:00:00"/>
    <n v="173"/>
  </r>
  <r>
    <s v="862"/>
    <s v="92"/>
    <x v="753"/>
    <d v="2017-08-21T00:00:00"/>
    <b v="0"/>
    <s v="Approved"/>
    <s v="WeareA2B"/>
    <s v="Standard"/>
    <s v="medium"/>
    <s v="small"/>
    <n v="1415.01"/>
    <n v="1259.3599999999999"/>
    <n v="155.65"/>
    <d v="2002-10-10T00:00:00"/>
    <n v="131"/>
  </r>
  <r>
    <s v="863"/>
    <s v="100"/>
    <x v="754"/>
    <d v="2017-03-07T00:00:00"/>
    <b v="1"/>
    <s v="Approved"/>
    <s v="Norco Bicycles"/>
    <s v="Road"/>
    <s v="medium"/>
    <s v="medium"/>
    <n v="1036.5899999999999"/>
    <n v="206.35"/>
    <n v="830.24"/>
    <d v="1991-05-06T00:00:00"/>
    <n v="298"/>
  </r>
  <r>
    <s v="864"/>
    <s v="95"/>
    <x v="755"/>
    <d v="2017-01-03T00:00:00"/>
    <b v="0"/>
    <s v="Approved"/>
    <s v="Giant Bicycles"/>
    <s v="Standard"/>
    <s v="medium"/>
    <s v="large"/>
    <n v="569.55999999999995"/>
    <n v="528.42999999999995"/>
    <n v="41.13"/>
    <d v="2003-09-10T00:00:00"/>
    <n v="361"/>
  </r>
  <r>
    <s v="865"/>
    <s v="56"/>
    <x v="756"/>
    <d v="2017-01-23T00:00:00"/>
    <b v="0"/>
    <s v="Approved"/>
    <s v="OHM Cycles"/>
    <s v="Standard"/>
    <s v="medium"/>
    <s v="medium"/>
    <n v="183.86"/>
    <n v="137.9"/>
    <n v="45.96"/>
    <d v="1991-01-21T00:00:00"/>
    <n v="341"/>
  </r>
  <r>
    <s v="866"/>
    <s v="87"/>
    <x v="757"/>
    <d v="2017-11-13T00:00:00"/>
    <b v="0"/>
    <s v="Approved"/>
    <s v="Giant Bicycles"/>
    <s v="Standard"/>
    <s v="high"/>
    <s v="medium"/>
    <n v="1179"/>
    <n v="707.4"/>
    <n v="471.6"/>
    <d v="1997-08-25T00:00:00"/>
    <n v="47"/>
  </r>
  <r>
    <s v="867"/>
    <s v="45"/>
    <x v="758"/>
    <d v="2017-04-14T00:00:00"/>
    <b v="0"/>
    <s v="Approved"/>
    <s v="Trek Bicycles"/>
    <s v="Road"/>
    <s v="low"/>
    <s v="medium"/>
    <n v="980.37"/>
    <n v="234.43"/>
    <n v="745.94"/>
    <d v="2004-09-28T00:00:00"/>
    <n v="260"/>
  </r>
  <r>
    <s v="868"/>
    <s v="88"/>
    <x v="759"/>
    <d v="2017-06-15T00:00:00"/>
    <b v="0"/>
    <s v="Approved"/>
    <s v="Norco Bicycles"/>
    <s v="Standard"/>
    <s v="medium"/>
    <s v="medium"/>
    <n v="1198.46"/>
    <n v="381.1"/>
    <n v="817.36"/>
    <d v="1998-12-16T00:00:00"/>
    <n v="198"/>
  </r>
  <r>
    <s v="869"/>
    <s v="98"/>
    <x v="760"/>
    <d v="2017-07-23T00:00:00"/>
    <b v="0"/>
    <s v="Approved"/>
    <s v="Trek Bicycles"/>
    <s v="Standard"/>
    <s v="high"/>
    <s v="medium"/>
    <n v="358.39"/>
    <n v="215.03"/>
    <n v="143.36000000000001"/>
    <d v="2004-01-16T00:00:00"/>
    <n v="160"/>
  </r>
  <r>
    <s v="870"/>
    <s v="19"/>
    <x v="761"/>
    <d v="2017-01-19T00:00:00"/>
    <b v="1"/>
    <s v="Approved"/>
    <s v="OHM Cycles"/>
    <s v="Road"/>
    <s v="high"/>
    <s v="large"/>
    <n v="12.01"/>
    <n v="7.21"/>
    <n v="4.8"/>
    <d v="2009-03-08T00:00:00"/>
    <n v="345"/>
  </r>
  <r>
    <s v="871"/>
    <s v="38"/>
    <x v="762"/>
    <d v="2017-10-22T00:00:00"/>
    <b v="0"/>
    <s v="Approved"/>
    <s v="Solex"/>
    <s v="Standard"/>
    <s v="medium"/>
    <s v="medium"/>
    <n v="1577.53"/>
    <n v="826.51"/>
    <n v="751.02"/>
    <d v="1997-05-10T00:00:00"/>
    <n v="69"/>
  </r>
  <r>
    <s v="872"/>
    <s v="68"/>
    <x v="763"/>
    <d v="2017-07-24T00:00:00"/>
    <b v="0"/>
    <s v="Approved"/>
    <s v="OHM Cycles"/>
    <s v="Standard"/>
    <s v="medium"/>
    <s v="medium"/>
    <n v="1636.9"/>
    <n v="44.71"/>
    <n v="1592.19"/>
    <d v="2010-08-20T00:00:00"/>
    <n v="159"/>
  </r>
  <r>
    <s v="873"/>
    <s v="78"/>
    <x v="764"/>
    <d v="2017-05-17T00:00:00"/>
    <b v="1"/>
    <s v="Approved"/>
    <s v="Giant Bicycles"/>
    <s v="Standard"/>
    <s v="medium"/>
    <s v="large"/>
    <n v="1765.3"/>
    <n v="709.48"/>
    <n v="1055.82"/>
    <d v="2015-08-10T00:00:00"/>
    <n v="227"/>
  </r>
  <r>
    <s v="874"/>
    <s v="73"/>
    <x v="765"/>
    <d v="2017-07-25T00:00:00"/>
    <b v="1"/>
    <s v="Approved"/>
    <s v="Solex"/>
    <s v="Standard"/>
    <s v="medium"/>
    <s v="medium"/>
    <n v="1945.43"/>
    <n v="333.18"/>
    <n v="1612.25"/>
    <d v="2011-01-10T00:00:00"/>
    <n v="158"/>
  </r>
  <r>
    <s v="875"/>
    <s v="86"/>
    <x v="510"/>
    <d v="2017-10-21T00:00:00"/>
    <b v="1"/>
    <s v="Approved"/>
    <s v="OHM Cycles"/>
    <s v="Standard"/>
    <s v="medium"/>
    <s v="medium"/>
    <n v="235.63"/>
    <n v="125.07"/>
    <n v="110.56"/>
    <d v="2004-08-07T00:00:00"/>
    <n v="70"/>
  </r>
  <r>
    <s v="876"/>
    <s v="40"/>
    <x v="766"/>
    <d v="2017-07-02T00:00:00"/>
    <b v="1"/>
    <s v="Approved"/>
    <s v="OHM Cycles"/>
    <s v="Standard"/>
    <s v="high"/>
    <s v="medium"/>
    <n v="1458.17"/>
    <n v="874.9"/>
    <n v="583.27"/>
    <d v="2014-07-28T00:00:00"/>
    <n v="181"/>
  </r>
  <r>
    <s v="877"/>
    <s v="7"/>
    <x v="767"/>
    <d v="2017-11-13T00:00:00"/>
    <b v="1"/>
    <s v="Approved"/>
    <s v="Trek Bicycles"/>
    <s v="Road"/>
    <s v="low"/>
    <s v="medium"/>
    <n v="980.37"/>
    <n v="234.43"/>
    <n v="745.94"/>
    <d v="2005-12-07T00:00:00"/>
    <n v="47"/>
  </r>
  <r>
    <s v="878"/>
    <s v="1"/>
    <x v="768"/>
    <d v="2017-06-06T00:00:00"/>
    <b v="1"/>
    <s v="Approved"/>
    <s v="Giant Bicycles"/>
    <s v="Touring"/>
    <s v="medium"/>
    <s v="large"/>
    <n v="1873.97"/>
    <n v="863.95"/>
    <n v="1010.02"/>
    <d v="2015-08-10T00:00:00"/>
    <n v="207"/>
  </r>
  <r>
    <s v="880"/>
    <s v="45"/>
    <x v="769"/>
    <d v="2017-03-18T00:00:00"/>
    <b v="1"/>
    <s v="Approved"/>
    <s v="Trek Bicycles"/>
    <s v="Road"/>
    <s v="low"/>
    <s v="medium"/>
    <n v="980.37"/>
    <n v="234.43"/>
    <n v="745.94"/>
    <d v="2004-09-28T00:00:00"/>
    <n v="287"/>
  </r>
  <r>
    <s v="881"/>
    <s v="43"/>
    <x v="770"/>
    <d v="2017-11-20T00:00:00"/>
    <b v="0"/>
    <s v="Approved"/>
    <s v="Solex"/>
    <s v="Standard"/>
    <s v="medium"/>
    <s v="medium"/>
    <n v="1151.96"/>
    <n v="649.49"/>
    <n v="502.47"/>
    <d v="1999-12-04T00:00:00"/>
    <n v="40"/>
  </r>
  <r>
    <s v="882"/>
    <s v="66"/>
    <x v="771"/>
    <d v="2017-05-11T00:00:00"/>
    <b v="1"/>
    <s v="Approved"/>
    <s v="Giant Bicycles"/>
    <s v="Road"/>
    <s v="low"/>
    <s v="small"/>
    <n v="590.26"/>
    <n v="525.33000000000004"/>
    <n v="64.930000000000007"/>
    <d v="2010-11-05T00:00:00"/>
    <n v="233"/>
  </r>
  <r>
    <s v="883"/>
    <s v="38"/>
    <x v="14"/>
    <d v="2017-09-09T00:00:00"/>
    <b v="0"/>
    <s v="Approved"/>
    <s v="Trek Bicycles"/>
    <s v="Standard"/>
    <s v="medium"/>
    <s v="large"/>
    <n v="2091.4699999999998"/>
    <n v="388.92"/>
    <n v="1702.55"/>
    <d v="2003-02-07T00:00:00"/>
    <n v="112"/>
  </r>
  <r>
    <s v="884"/>
    <s v="51"/>
    <x v="772"/>
    <d v="2017-09-13T00:00:00"/>
    <b v="0"/>
    <s v="Approved"/>
    <s v="OHM Cycles"/>
    <s v="Standard"/>
    <s v="high"/>
    <s v="medium"/>
    <n v="2005.66"/>
    <n v="1203.4000000000001"/>
    <n v="802.26"/>
    <d v="2001-11-25T00:00:00"/>
    <n v="108"/>
  </r>
  <r>
    <s v="885"/>
    <s v="36"/>
    <x v="575"/>
    <d v="2017-02-23T00:00:00"/>
    <b v="1"/>
    <s v="Approved"/>
    <s v="Solex"/>
    <s v="Standard"/>
    <s v="low"/>
    <s v="medium"/>
    <n v="945.04"/>
    <n v="507.58"/>
    <n v="437.46"/>
    <d v="1995-12-19T00:00:00"/>
    <n v="310"/>
  </r>
  <r>
    <s v="886"/>
    <s v="8"/>
    <x v="773"/>
    <d v="2017-02-24T00:00:00"/>
    <b v="1"/>
    <s v="Approved"/>
    <s v="Solex"/>
    <s v="Road"/>
    <s v="medium"/>
    <s v="small"/>
    <n v="1703.52"/>
    <n v="1516.13"/>
    <n v="187.39"/>
    <d v="2011-04-16T00:00:00"/>
    <n v="309"/>
  </r>
  <r>
    <s v="887"/>
    <s v="41"/>
    <x v="39"/>
    <d v="2017-10-14T00:00:00"/>
    <b v="0"/>
    <s v="Approved"/>
    <s v="Norco Bicycles"/>
    <s v="Standard"/>
    <s v="low"/>
    <s v="medium"/>
    <n v="958.74"/>
    <n v="748.9"/>
    <n v="209.84"/>
    <d v="2005-12-07T00:00:00"/>
    <n v="77"/>
  </r>
  <r>
    <s v="888"/>
    <s v="55"/>
    <x v="774"/>
    <d v="2017-12-10T00:00:00"/>
    <b v="1"/>
    <s v="Approved"/>
    <s v="Trek Bicycles"/>
    <s v="Road"/>
    <s v="medium"/>
    <s v="large"/>
    <n v="1894.19"/>
    <n v="598.76"/>
    <n v="1295.43"/>
    <d v="2015-10-18T00:00:00"/>
    <n v="20"/>
  </r>
  <r>
    <s v="889"/>
    <s v="87"/>
    <x v="775"/>
    <d v="2017-08-14T00:00:00"/>
    <b v="0"/>
    <s v="Approved"/>
    <s v="OHM Cycles"/>
    <s v="Standard"/>
    <s v="medium"/>
    <s v="medium"/>
    <n v="1636.9"/>
    <n v="44.71"/>
    <n v="1592.19"/>
    <d v="2006-05-22T00:00:00"/>
    <n v="138"/>
  </r>
  <r>
    <s v="890"/>
    <s v="100"/>
    <x v="326"/>
    <d v="2017-02-01T00:00:00"/>
    <b v="1"/>
    <s v="Approved"/>
    <s v="Trek Bicycles"/>
    <s v="Standard"/>
    <s v="medium"/>
    <s v="small"/>
    <n v="1386.84"/>
    <n v="1234.29"/>
    <n v="152.55000000000001"/>
    <d v="2003-08-05T00:00:00"/>
    <n v="332"/>
  </r>
  <r>
    <s v="891"/>
    <s v="40"/>
    <x v="776"/>
    <d v="2017-09-09T00:00:00"/>
    <b v="1"/>
    <s v="Approved"/>
    <s v="OHM Cycles"/>
    <s v="Standard"/>
    <s v="high"/>
    <s v="medium"/>
    <n v="1458.17"/>
    <n v="874.9"/>
    <n v="583.27"/>
    <d v="2006-02-02T00:00:00"/>
    <n v="112"/>
  </r>
  <r>
    <s v="892"/>
    <s v="0"/>
    <x v="777"/>
    <d v="2017-07-23T00:00:00"/>
    <b v="1"/>
    <s v="Approved"/>
    <s v="OHM Cycles"/>
    <s v="Standard"/>
    <s v="high"/>
    <s v="medium"/>
    <n v="227.88"/>
    <n v="136.72999999999999"/>
    <n v="91.15"/>
    <d v="2004-09-28T00:00:00"/>
    <n v="160"/>
  </r>
  <r>
    <s v="894"/>
    <s v="6"/>
    <x v="778"/>
    <d v="2017-06-29T00:00:00"/>
    <b v="1"/>
    <s v="Approved"/>
    <s v="OHM Cycles"/>
    <s v="Standard"/>
    <s v="high"/>
    <s v="medium"/>
    <n v="227.88"/>
    <n v="136.72999999999999"/>
    <n v="91.15"/>
    <d v="2003-02-07T00:00:00"/>
    <n v="184"/>
  </r>
  <r>
    <s v="895"/>
    <s v="39"/>
    <x v="779"/>
    <d v="2017-02-16T00:00:00"/>
    <b v="0"/>
    <s v="Approved"/>
    <s v="Giant Bicycles"/>
    <s v="Standard"/>
    <s v="medium"/>
    <s v="large"/>
    <n v="1812.75"/>
    <n v="582.48"/>
    <n v="1230.27"/>
    <d v="2006-02-02T00:00:00"/>
    <n v="317"/>
  </r>
  <r>
    <s v="896"/>
    <s v="53"/>
    <x v="780"/>
    <d v="2017-01-04T00:00:00"/>
    <b v="0"/>
    <s v="Approved"/>
    <s v="OHM Cycles"/>
    <s v="Standard"/>
    <s v="medium"/>
    <s v="medium"/>
    <n v="795.34"/>
    <n v="101.58"/>
    <n v="693.76"/>
    <d v="1997-02-09T00:00:00"/>
    <n v="360"/>
  </r>
  <r>
    <s v="897"/>
    <s v="46"/>
    <x v="781"/>
    <d v="2017-10-02T00:00:00"/>
    <b v="1"/>
    <s v="Approved"/>
    <s v="Solex"/>
    <s v="Standard"/>
    <s v="low"/>
    <s v="medium"/>
    <n v="1289.8499999999999"/>
    <n v="74.510000000000005"/>
    <n v="1215.3399999999999"/>
    <d v="2007-12-11T00:00:00"/>
    <n v="89"/>
  </r>
  <r>
    <s v="898"/>
    <s v="0"/>
    <x v="782"/>
    <d v="2017-04-03T00:00:00"/>
    <b v="1"/>
    <s v="Approved"/>
    <s v="Norco Bicycles"/>
    <s v="Road"/>
    <s v="medium"/>
    <s v="medium"/>
    <n v="543.39"/>
    <n v="407.54"/>
    <n v="135.85"/>
    <d v="2016-11-22T00:00:00"/>
    <n v="271"/>
  </r>
  <r>
    <s v="899"/>
    <s v="96"/>
    <x v="783"/>
    <d v="2017-07-30T00:00:00"/>
    <b v="1"/>
    <s v="Approved"/>
    <s v="WeareA2B"/>
    <s v="Road"/>
    <s v="low"/>
    <s v="small"/>
    <n v="1172.78"/>
    <n v="1043.77"/>
    <n v="129.01"/>
    <d v="2002-10-10T00:00:00"/>
    <n v="153"/>
  </r>
  <r>
    <s v="900"/>
    <s v="77"/>
    <x v="338"/>
    <d v="2017-08-09T00:00:00"/>
    <b v="1"/>
    <s v="Approved"/>
    <s v="Norco Bicycles"/>
    <s v="Road"/>
    <s v="medium"/>
    <s v="large"/>
    <n v="1240.31"/>
    <n v="795.1"/>
    <n v="445.21"/>
    <d v="2011-01-10T00:00:00"/>
    <n v="143"/>
  </r>
  <r>
    <s v="901"/>
    <s v="59"/>
    <x v="784"/>
    <d v="2017-02-09T00:00:00"/>
    <b v="0"/>
    <s v="Approved"/>
    <s v="Solex"/>
    <s v="Standard"/>
    <s v="medium"/>
    <s v="large"/>
    <n v="1061.56"/>
    <n v="733.58"/>
    <n v="327.98"/>
    <d v="1993-07-20T00:00:00"/>
    <n v="324"/>
  </r>
  <r>
    <s v="902"/>
    <s v="0"/>
    <x v="785"/>
    <d v="2017-05-21T00:00:00"/>
    <b v="0"/>
    <s v="Approved"/>
    <s v="Trek Bicycles"/>
    <s v="Standard"/>
    <s v="high"/>
    <s v="medium"/>
    <n v="358.39"/>
    <n v="215.03"/>
    <n v="143.36000000000001"/>
    <d v="1991-05-06T00:00:00"/>
    <n v="223"/>
  </r>
  <r>
    <s v="903"/>
    <s v="81"/>
    <x v="786"/>
    <d v="2017-05-10T00:00:00"/>
    <b v="1"/>
    <s v="Approved"/>
    <s v="Norco Bicycles"/>
    <s v="Standard"/>
    <s v="medium"/>
    <s v="small"/>
    <n v="586.45000000000005"/>
    <n v="521.94000000000005"/>
    <n v="64.510000000000005"/>
    <d v="1991-07-10T00:00:00"/>
    <n v="234"/>
  </r>
  <r>
    <s v="904"/>
    <s v="67"/>
    <x v="358"/>
    <d v="2017-04-02T00:00:00"/>
    <b v="0"/>
    <s v="Approved"/>
    <s v="Norco Bicycles"/>
    <s v="Road"/>
    <s v="medium"/>
    <s v="medium"/>
    <n v="544.04999999999995"/>
    <n v="376.84"/>
    <n v="167.21"/>
    <d v="2005-10-22T00:00:00"/>
    <n v="272"/>
  </r>
  <r>
    <s v="905"/>
    <s v="2"/>
    <x v="787"/>
    <d v="2017-10-12T00:00:00"/>
    <b v="0"/>
    <s v="Approved"/>
    <s v="Giant Bicycles"/>
    <s v="Road"/>
    <s v="low"/>
    <s v="small"/>
    <n v="590.26"/>
    <n v="525.33000000000004"/>
    <n v="64.930000000000007"/>
    <d v="1992-10-02T00:00:00"/>
    <n v="79"/>
  </r>
  <r>
    <s v="906"/>
    <s v="60"/>
    <x v="729"/>
    <d v="2017-06-26T00:00:00"/>
    <b v="1"/>
    <s v="Approved"/>
    <s v="Giant Bicycles"/>
    <s v="Standard"/>
    <s v="high"/>
    <s v="small"/>
    <n v="1977.36"/>
    <n v="1759.85"/>
    <n v="217.51"/>
    <d v="2005-10-22T00:00:00"/>
    <n v="187"/>
  </r>
  <r>
    <s v="907"/>
    <s v="5"/>
    <x v="788"/>
    <d v="2017-10-16T00:00:00"/>
    <b v="1"/>
    <s v="Approved"/>
    <s v="Trek Bicycles"/>
    <s v="Mountain"/>
    <s v="low"/>
    <s v="medium"/>
    <n v="574.64"/>
    <n v="459.71"/>
    <n v="114.93"/>
    <d v="1991-11-07T00:00:00"/>
    <n v="75"/>
  </r>
  <r>
    <s v="908"/>
    <s v="93"/>
    <x v="459"/>
    <d v="2017-07-17T00:00:00"/>
    <b v="0"/>
    <s v="Approved"/>
    <s v="WeareA2B"/>
    <s v="Standard"/>
    <s v="medium"/>
    <s v="medium"/>
    <n v="1065.03"/>
    <n v="230.09"/>
    <n v="834.94"/>
    <d v="1994-08-10T00:00:00"/>
    <n v="166"/>
  </r>
  <r>
    <s v="909"/>
    <s v="27"/>
    <x v="789"/>
    <d v="2017-04-20T00:00:00"/>
    <b v="0"/>
    <s v="Approved"/>
    <s v="Trek Bicycles"/>
    <s v="Standard"/>
    <s v="medium"/>
    <s v="medium"/>
    <n v="499.53"/>
    <n v="388.72"/>
    <n v="110.81"/>
    <d v="2003-03-18T00:00:00"/>
    <n v="254"/>
  </r>
  <r>
    <s v="910"/>
    <s v="84"/>
    <x v="555"/>
    <d v="2017-12-11T00:00:00"/>
    <b v="1"/>
    <s v="Approved"/>
    <s v="Trek Bicycles"/>
    <s v="Road"/>
    <s v="medium"/>
    <s v="medium"/>
    <n v="290.62"/>
    <n v="215.14"/>
    <n v="75.48"/>
    <d v="2015-08-02T00:00:00"/>
    <n v="19"/>
  </r>
  <r>
    <s v="911"/>
    <s v="36"/>
    <x v="790"/>
    <d v="2017-05-11T00:00:00"/>
    <b v="1"/>
    <s v="Approved"/>
    <s v="Solex"/>
    <s v="Standard"/>
    <s v="low"/>
    <s v="medium"/>
    <n v="945.04"/>
    <n v="507.58"/>
    <n v="437.46"/>
    <d v="1997-05-10T00:00:00"/>
    <n v="233"/>
  </r>
  <r>
    <s v="912"/>
    <s v="89"/>
    <x v="791"/>
    <d v="2017-02-19T00:00:00"/>
    <b v="1"/>
    <s v="Approved"/>
    <s v="WeareA2B"/>
    <s v="Touring"/>
    <s v="medium"/>
    <s v="large"/>
    <n v="1362.99"/>
    <n v="57.74"/>
    <n v="1305.25"/>
    <d v="1993-04-20T00:00:00"/>
    <n v="314"/>
  </r>
  <r>
    <s v="913"/>
    <s v="93"/>
    <x v="792"/>
    <d v="2017-03-26T00:00:00"/>
    <b v="1"/>
    <s v="Approved"/>
    <s v="WeareA2B"/>
    <s v="Standard"/>
    <s v="medium"/>
    <s v="medium"/>
    <n v="1065.03"/>
    <n v="230.09"/>
    <n v="834.94"/>
    <d v="1991-05-06T00:00:00"/>
    <n v="279"/>
  </r>
  <r>
    <s v="914"/>
    <s v="85"/>
    <x v="793"/>
    <d v="2017-10-29T00:00:00"/>
    <b v="1"/>
    <s v="Approved"/>
    <s v="WeareA2B"/>
    <s v="Standard"/>
    <s v="medium"/>
    <s v="medium"/>
    <n v="752.64"/>
    <n v="205.36"/>
    <n v="547.28"/>
    <d v="2003-01-05T00:00:00"/>
    <n v="62"/>
  </r>
  <r>
    <s v="916"/>
    <s v="76"/>
    <x v="794"/>
    <d v="2017-02-27T00:00:00"/>
    <b v="1"/>
    <s v="Approved"/>
    <s v="WeareA2B"/>
    <s v="Standard"/>
    <s v="low"/>
    <s v="medium"/>
    <n v="642.30999999999995"/>
    <n v="513.85"/>
    <n v="128.46"/>
    <d v="2014-10-10T00:00:00"/>
    <n v="306"/>
  </r>
  <r>
    <s v="917"/>
    <s v="53"/>
    <x v="795"/>
    <d v="2017-11-15T00:00:00"/>
    <b v="1"/>
    <s v="Approved"/>
    <s v="OHM Cycles"/>
    <s v="Standard"/>
    <s v="medium"/>
    <s v="medium"/>
    <n v="795.34"/>
    <n v="101.58"/>
    <n v="693.76"/>
    <d v="1997-02-09T00:00:00"/>
    <n v="45"/>
  </r>
  <r>
    <s v="919"/>
    <s v="86"/>
    <x v="796"/>
    <d v="2017-03-18T00:00:00"/>
    <b v="0"/>
    <s v="Approved"/>
    <s v="Norco Bicycles"/>
    <s v="Road"/>
    <s v="high"/>
    <s v="large"/>
    <n v="774.53"/>
    <n v="464.72"/>
    <n v="309.81"/>
    <d v="2006-02-02T00:00:00"/>
    <n v="287"/>
  </r>
  <r>
    <s v="920"/>
    <s v="78"/>
    <x v="797"/>
    <d v="2017-01-26T00:00:00"/>
    <b v="1"/>
    <s v="Approved"/>
    <s v="Giant Bicycles"/>
    <s v="Standard"/>
    <s v="medium"/>
    <s v="large"/>
    <n v="1765.3"/>
    <n v="709.48"/>
    <n v="1055.82"/>
    <d v="2004-07-25T00:00:00"/>
    <n v="338"/>
  </r>
  <r>
    <s v="921"/>
    <s v="53"/>
    <x v="491"/>
    <d v="2017-10-19T00:00:00"/>
    <b v="1"/>
    <s v="Approved"/>
    <s v="Giant Bicycles"/>
    <s v="Standard"/>
    <s v="high"/>
    <s v="medium"/>
    <n v="1274.93"/>
    <n v="764.96"/>
    <n v="509.97"/>
    <d v="2007-08-04T00:00:00"/>
    <n v="72"/>
  </r>
  <r>
    <s v="922"/>
    <s v="9"/>
    <x v="798"/>
    <d v="2017-03-04T00:00:00"/>
    <b v="0"/>
    <s v="Approved"/>
    <s v="OHM Cycles"/>
    <s v="Road"/>
    <s v="medium"/>
    <s v="medium"/>
    <n v="742.54"/>
    <n v="667.4"/>
    <n v="75.14"/>
    <d v="1991-11-07T00:00:00"/>
    <n v="301"/>
  </r>
  <r>
    <s v="923"/>
    <s v="69"/>
    <x v="799"/>
    <d v="2017-06-04T00:00:00"/>
    <b v="1"/>
    <s v="Approved"/>
    <s v="Giant Bicycles"/>
    <s v="Road"/>
    <s v="medium"/>
    <s v="medium"/>
    <n v="792.9"/>
    <n v="594.67999999999995"/>
    <n v="198.22"/>
    <d v="1992-10-02T00:00:00"/>
    <n v="209"/>
  </r>
  <r>
    <s v="924"/>
    <s v="2"/>
    <x v="800"/>
    <d v="2017-09-19T00:00:00"/>
    <b v="1"/>
    <s v="Approved"/>
    <s v="Solex"/>
    <s v="Standard"/>
    <s v="medium"/>
    <s v="medium"/>
    <n v="71.489999999999995"/>
    <n v="53.62"/>
    <n v="17.87"/>
    <d v="2012-12-02T00:00:00"/>
    <n v="102"/>
  </r>
  <r>
    <s v="926"/>
    <s v="23"/>
    <x v="801"/>
    <d v="2017-04-17T00:00:00"/>
    <b v="1"/>
    <s v="Approved"/>
    <s v="Norco Bicycles"/>
    <s v="Mountain"/>
    <s v="low"/>
    <s v="small"/>
    <n v="688.63"/>
    <n v="612.88"/>
    <n v="75.75"/>
    <d v="1999-06-23T00:00:00"/>
    <n v="257"/>
  </r>
  <r>
    <s v="927"/>
    <s v="63"/>
    <x v="802"/>
    <d v="2017-09-29T00:00:00"/>
    <b v="1"/>
    <s v="Approved"/>
    <s v="Solex"/>
    <s v="Standard"/>
    <s v="medium"/>
    <s v="medium"/>
    <n v="1483.2"/>
    <n v="99.59"/>
    <n v="1383.61"/>
    <d v="1998-12-17T00:00:00"/>
    <n v="92"/>
  </r>
  <r>
    <s v="928"/>
    <s v="80"/>
    <x v="803"/>
    <d v="2017-10-04T00:00:00"/>
    <b v="1"/>
    <s v="Approved"/>
    <s v="OHM Cycles"/>
    <s v="Touring"/>
    <s v="low"/>
    <s v="medium"/>
    <n v="1073.07"/>
    <n v="933.84"/>
    <n v="139.22999999999999"/>
    <d v="1997-01-25T00:00:00"/>
    <n v="87"/>
  </r>
  <r>
    <s v="929"/>
    <s v="24"/>
    <x v="804"/>
    <d v="2017-11-07T00:00:00"/>
    <b v="1"/>
    <s v="Approved"/>
    <s v="Solex"/>
    <s v="Road"/>
    <s v="medium"/>
    <s v="large"/>
    <n v="1777.8"/>
    <n v="820.78"/>
    <n v="957.02"/>
    <d v="2011-05-07T00:00:00"/>
    <n v="53"/>
  </r>
  <r>
    <s v="930"/>
    <s v="0"/>
    <x v="805"/>
    <d v="2017-12-04T00:00:00"/>
    <b v="0"/>
    <s v="Approved"/>
    <s v="WeareA2B"/>
    <s v="Standard"/>
    <s v="medium"/>
    <s v="small"/>
    <n v="175.89"/>
    <n v="131.91999999999999"/>
    <n v="43.97"/>
    <d v="1997-02-09T00:00:00"/>
    <n v="26"/>
  </r>
  <r>
    <s v="931"/>
    <s v="4"/>
    <x v="806"/>
    <d v="2017-07-27T00:00:00"/>
    <b v="0"/>
    <s v="Approved"/>
    <s v="Giant Bicycles"/>
    <s v="Standard"/>
    <s v="high"/>
    <s v="medium"/>
    <n v="1129.1300000000001"/>
    <n v="677.48"/>
    <n v="451.65"/>
    <d v="1995-12-19T00:00:00"/>
    <n v="156"/>
  </r>
  <r>
    <s v="932"/>
    <s v="50"/>
    <x v="807"/>
    <d v="2017-08-04T00:00:00"/>
    <b v="1"/>
    <s v="Approved"/>
    <s v="Giant Bicycles"/>
    <s v="Standard"/>
    <s v="medium"/>
    <s v="medium"/>
    <n v="642.70000000000005"/>
    <n v="211.37"/>
    <n v="431.33"/>
    <d v="2002-03-22T00:00:00"/>
    <n v="148"/>
  </r>
  <r>
    <s v="933"/>
    <s v="79"/>
    <x v="808"/>
    <d v="2017-01-17T00:00:00"/>
    <b v="1"/>
    <s v="Approved"/>
    <s v="Norco Bicycles"/>
    <s v="Standard"/>
    <s v="medium"/>
    <s v="medium"/>
    <n v="1555.58"/>
    <n v="818.01"/>
    <n v="737.57"/>
    <d v="2013-03-12T00:00:00"/>
    <n v="347"/>
  </r>
  <r>
    <s v="934"/>
    <s v="78"/>
    <x v="809"/>
    <d v="2017-07-10T00:00:00"/>
    <b v="1"/>
    <s v="Approved"/>
    <s v="Giant Bicycles"/>
    <s v="Standard"/>
    <s v="medium"/>
    <s v="large"/>
    <n v="1765.3"/>
    <n v="709.48"/>
    <n v="1055.82"/>
    <d v="2004-07-25T00:00:00"/>
    <n v="173"/>
  </r>
  <r>
    <s v="935"/>
    <s v="78"/>
    <x v="810"/>
    <d v="2017-06-05T00:00:00"/>
    <b v="0"/>
    <s v="Approved"/>
    <s v="Giant Bicycles"/>
    <s v="Standard"/>
    <s v="medium"/>
    <s v="large"/>
    <n v="1765.3"/>
    <n v="709.48"/>
    <n v="1055.82"/>
    <d v="2004-07-25T00:00:00"/>
    <n v="208"/>
  </r>
  <r>
    <s v="936"/>
    <s v="2"/>
    <x v="811"/>
    <d v="2017-03-09T00:00:00"/>
    <b v="0"/>
    <s v="Approved"/>
    <s v="Solex"/>
    <s v="Standard"/>
    <s v="medium"/>
    <s v="medium"/>
    <n v="71.489999999999995"/>
    <n v="53.62"/>
    <n v="17.87"/>
    <d v="2012-09-15T00:00:00"/>
    <n v="296"/>
  </r>
  <r>
    <s v="937"/>
    <s v="35"/>
    <x v="812"/>
    <d v="2017-07-19T00:00:00"/>
    <b v="0"/>
    <s v="Approved"/>
    <s v="Giant Bicycles"/>
    <s v="Standard"/>
    <s v="medium"/>
    <s v="medium"/>
    <n v="1403.5"/>
    <n v="954.82"/>
    <n v="448.68"/>
    <d v="2011-08-29T00:00:00"/>
    <n v="164"/>
  </r>
  <r>
    <s v="938"/>
    <s v="56"/>
    <x v="813"/>
    <d v="2017-12-11T00:00:00"/>
    <b v="1"/>
    <s v="Approved"/>
    <s v="Norco Bicycles"/>
    <s v="Mountain"/>
    <s v="low"/>
    <s v="small"/>
    <n v="688.63"/>
    <n v="612.88"/>
    <n v="75.75"/>
    <d v="1993-10-02T00:00:00"/>
    <n v="19"/>
  </r>
  <r>
    <s v="939"/>
    <s v="67"/>
    <x v="814"/>
    <d v="2017-01-19T00:00:00"/>
    <b v="1"/>
    <s v="Approved"/>
    <s v="Norco Bicycles"/>
    <s v="Road"/>
    <s v="medium"/>
    <s v="medium"/>
    <n v="544.04999999999995"/>
    <n v="376.84"/>
    <n v="167.21"/>
    <d v="2005-10-22T00:00:00"/>
    <n v="345"/>
  </r>
  <r>
    <s v="940"/>
    <s v="97"/>
    <x v="519"/>
    <d v="2017-04-13T00:00:00"/>
    <b v="1"/>
    <s v="Approved"/>
    <s v="OHM Cycles"/>
    <s v="Road"/>
    <s v="medium"/>
    <s v="medium"/>
    <n v="742.54"/>
    <n v="667.4"/>
    <n v="75.14"/>
    <d v="1991-11-07T00:00:00"/>
    <n v="261"/>
  </r>
  <r>
    <s v="941"/>
    <s v="52"/>
    <x v="815"/>
    <d v="2017-04-12T00:00:00"/>
    <b v="0"/>
    <s v="Approved"/>
    <s v="Solex"/>
    <s v="Road"/>
    <s v="medium"/>
    <s v="large"/>
    <n v="1777.8"/>
    <n v="820.78"/>
    <n v="957.02"/>
    <d v="1993-05-26T00:00:00"/>
    <n v="262"/>
  </r>
  <r>
    <s v="942"/>
    <s v="11"/>
    <x v="816"/>
    <d v="2017-12-18T00:00:00"/>
    <b v="1"/>
    <s v="Approved"/>
    <s v="Trek Bicycles"/>
    <s v="Standard"/>
    <s v="medium"/>
    <s v="small"/>
    <n v="1775.81"/>
    <n v="1580.47"/>
    <n v="195.34"/>
    <d v="2010-05-05T00:00:00"/>
    <n v="12"/>
  </r>
  <r>
    <s v="943"/>
    <s v="48"/>
    <x v="817"/>
    <d v="2017-04-08T00:00:00"/>
    <b v="0"/>
    <s v="Approved"/>
    <s v="WeareA2B"/>
    <s v="Standard"/>
    <s v="medium"/>
    <s v="medium"/>
    <n v="1762.96"/>
    <n v="950.52"/>
    <n v="812.44"/>
    <d v="2014-07-28T00:00:00"/>
    <n v="266"/>
  </r>
  <r>
    <s v="944"/>
    <s v="42"/>
    <x v="818"/>
    <d v="2017-07-31T00:00:00"/>
    <b v="1"/>
    <s v="Approved"/>
    <s v="OHM Cycles"/>
    <s v="Road"/>
    <s v="medium"/>
    <s v="small"/>
    <n v="1810"/>
    <n v="1610.9"/>
    <n v="199.1"/>
    <d v="2008-03-19T00:00:00"/>
    <n v="152"/>
  </r>
  <r>
    <s v="945"/>
    <s v="83"/>
    <x v="819"/>
    <d v="2017-04-13T00:00:00"/>
    <b v="0"/>
    <s v="Approved"/>
    <s v="Solex"/>
    <s v="Touring"/>
    <s v="medium"/>
    <s v="large"/>
    <n v="2083.94"/>
    <n v="675.03"/>
    <n v="1408.91"/>
    <d v="1993-04-20T00:00:00"/>
    <n v="261"/>
  </r>
  <r>
    <s v="946"/>
    <s v="78"/>
    <x v="820"/>
    <d v="2017-04-15T00:00:00"/>
    <b v="0"/>
    <s v="Approved"/>
    <s v="Giant Bicycles"/>
    <s v="Standard"/>
    <s v="medium"/>
    <s v="large"/>
    <n v="1765.3"/>
    <n v="709.48"/>
    <n v="1055.82"/>
    <d v="2004-07-25T00:00:00"/>
    <n v="259"/>
  </r>
  <r>
    <s v="947"/>
    <s v="38"/>
    <x v="705"/>
    <d v="2017-09-12T00:00:00"/>
    <b v="1"/>
    <s v="Approved"/>
    <s v="Solex"/>
    <s v="Standard"/>
    <s v="medium"/>
    <s v="medium"/>
    <n v="1577.53"/>
    <n v="826.51"/>
    <n v="751.02"/>
    <d v="2001-11-25T00:00:00"/>
    <n v="109"/>
  </r>
  <r>
    <s v="948"/>
    <s v="97"/>
    <x v="821"/>
    <d v="2017-04-09T00:00:00"/>
    <b v="0"/>
    <s v="Approved"/>
    <s v="Solex"/>
    <s v="Standard"/>
    <s v="medium"/>
    <s v="large"/>
    <n v="202.62"/>
    <n v="151.96"/>
    <n v="50.66"/>
    <d v="2016-03-29T00:00:00"/>
    <n v="265"/>
  </r>
  <r>
    <s v="949"/>
    <s v="50"/>
    <x v="822"/>
    <d v="2017-08-23T00:00:00"/>
    <b v="0"/>
    <s v="Approved"/>
    <s v="Giant Bicycles"/>
    <s v="Standard"/>
    <s v="medium"/>
    <s v="medium"/>
    <n v="642.70000000000005"/>
    <n v="211.37"/>
    <n v="431.33"/>
    <d v="1995-12-19T00:00:00"/>
    <n v="129"/>
  </r>
  <r>
    <s v="950"/>
    <s v="21"/>
    <x v="823"/>
    <d v="2017-10-16T00:00:00"/>
    <b v="0"/>
    <s v="Approved"/>
    <s v="Solex"/>
    <s v="Standard"/>
    <s v="medium"/>
    <s v="large"/>
    <n v="1071.23"/>
    <n v="380.74"/>
    <n v="690.49"/>
    <d v="1996-04-05T00:00:00"/>
    <n v="75"/>
  </r>
  <r>
    <s v="951"/>
    <s v="88"/>
    <x v="824"/>
    <d v="2017-04-17T00:00:00"/>
    <b v="0"/>
    <s v="Approved"/>
    <s v="Norco Bicycles"/>
    <s v="Standard"/>
    <s v="high"/>
    <s v="small"/>
    <n v="1661.92"/>
    <n v="1479.11"/>
    <n v="182.81"/>
    <d v="1994-09-09T00:00:00"/>
    <n v="257"/>
  </r>
  <r>
    <s v="952"/>
    <s v="0"/>
    <x v="825"/>
    <d v="2017-01-15T00:00:00"/>
    <b v="0"/>
    <s v="Approved"/>
    <s v="Trek Bicycles"/>
    <s v="Road"/>
    <s v="medium"/>
    <s v="medium"/>
    <n v="290.62"/>
    <n v="215.14"/>
    <n v="75.48"/>
    <d v="2004-12-18T00:00:00"/>
    <n v="349"/>
  </r>
  <r>
    <s v="953"/>
    <s v="49"/>
    <x v="826"/>
    <d v="2017-06-23T00:00:00"/>
    <b v="1"/>
    <s v="Approved"/>
    <s v="Trek Bicycles"/>
    <s v="Road"/>
    <s v="medium"/>
    <s v="medium"/>
    <n v="533.51"/>
    <n v="400.13"/>
    <n v="133.38"/>
    <d v="2001-11-25T00:00:00"/>
    <n v="190"/>
  </r>
  <r>
    <s v="954"/>
    <s v="39"/>
    <x v="827"/>
    <d v="2017-07-09T00:00:00"/>
    <b v="1"/>
    <s v="Approved"/>
    <s v="Giant Bicycles"/>
    <s v="Standard"/>
    <s v="medium"/>
    <s v="large"/>
    <n v="1812.75"/>
    <n v="582.48"/>
    <n v="1230.27"/>
    <d v="2010-06-07T00:00:00"/>
    <n v="174"/>
  </r>
  <r>
    <s v="955"/>
    <s v="76"/>
    <x v="828"/>
    <d v="2017-03-03T00:00:00"/>
    <b v="0"/>
    <s v="Approved"/>
    <s v="WeareA2B"/>
    <s v="Road"/>
    <s v="low"/>
    <s v="small"/>
    <n v="1172.78"/>
    <n v="1043.77"/>
    <n v="129.01"/>
    <d v="2002-10-10T00:00:00"/>
    <n v="302"/>
  </r>
  <r>
    <s v="956"/>
    <s v="40"/>
    <x v="829"/>
    <d v="2017-05-18T00:00:00"/>
    <b v="1"/>
    <s v="Approved"/>
    <s v="OHM Cycles"/>
    <s v="Standard"/>
    <s v="high"/>
    <s v="medium"/>
    <n v="1458.17"/>
    <n v="874.9"/>
    <n v="583.27"/>
    <d v="2006-02-02T00:00:00"/>
    <n v="226"/>
  </r>
  <r>
    <s v="957"/>
    <s v="12"/>
    <x v="534"/>
    <d v="2017-08-14T00:00:00"/>
    <b v="0"/>
    <s v="Approved"/>
    <s v="Giant Bicycles"/>
    <s v="Standard"/>
    <s v="medium"/>
    <s v="large"/>
    <n v="1765.3"/>
    <n v="709.48"/>
    <n v="1055.82"/>
    <d v="2004-07-25T00:00:00"/>
    <n v="138"/>
  </r>
  <r>
    <s v="958"/>
    <s v="15"/>
    <x v="830"/>
    <d v="2017-12-13T00:00:00"/>
    <b v="1"/>
    <s v="Approved"/>
    <s v="Norco Bicycles"/>
    <s v="Standard"/>
    <s v="low"/>
    <s v="medium"/>
    <n v="958.74"/>
    <n v="748.9"/>
    <n v="209.84"/>
    <d v="2005-12-07T00:00:00"/>
    <n v="17"/>
  </r>
  <r>
    <s v="959"/>
    <s v="9"/>
    <x v="831"/>
    <d v="2017-02-15T00:00:00"/>
    <b v="0"/>
    <s v="Approved"/>
    <s v="OHM Cycles"/>
    <s v="Road"/>
    <s v="medium"/>
    <s v="medium"/>
    <n v="742.54"/>
    <n v="667.4"/>
    <n v="75.14"/>
    <d v="1991-11-07T00:00:00"/>
    <n v="318"/>
  </r>
  <r>
    <s v="960"/>
    <s v="65"/>
    <x v="832"/>
    <d v="2017-03-18T00:00:00"/>
    <b v="0"/>
    <s v="Approved"/>
    <s v="WeareA2B"/>
    <s v="Standard"/>
    <s v="medium"/>
    <s v="medium"/>
    <n v="1807.45"/>
    <n v="778.69"/>
    <n v="1028.76"/>
    <d v="2015-05-21T00:00:00"/>
    <n v="287"/>
  </r>
  <r>
    <s v="961"/>
    <s v="40"/>
    <x v="833"/>
    <d v="2017-10-27T00:00:00"/>
    <b v="1"/>
    <s v="Approved"/>
    <s v="OHM Cycles"/>
    <s v="Standard"/>
    <s v="high"/>
    <s v="medium"/>
    <n v="1458.17"/>
    <n v="874.9"/>
    <n v="583.27"/>
    <d v="2006-10-01T00:00:00"/>
    <n v="64"/>
  </r>
  <r>
    <s v="962"/>
    <s v="21"/>
    <x v="834"/>
    <d v="2017-05-25T00:00:00"/>
    <b v="0"/>
    <s v="Approved"/>
    <s v="Solex"/>
    <s v="Standard"/>
    <s v="medium"/>
    <s v="large"/>
    <n v="1071.23"/>
    <n v="380.74"/>
    <n v="690.49"/>
    <d v="1996-04-05T00:00:00"/>
    <n v="219"/>
  </r>
  <r>
    <s v="963"/>
    <s v="52"/>
    <x v="780"/>
    <d v="2017-10-30T00:00:00"/>
    <b v="1"/>
    <s v="Approved"/>
    <s v="OHM Cycles"/>
    <s v="Road"/>
    <s v="medium"/>
    <s v="medium"/>
    <n v="1280.28"/>
    <n v="829.51"/>
    <n v="450.77"/>
    <d v="2001-11-25T00:00:00"/>
    <n v="61"/>
  </r>
  <r>
    <s v="964"/>
    <s v="55"/>
    <x v="835"/>
    <d v="2017-02-14T00:00:00"/>
    <b v="1"/>
    <s v="Approved"/>
    <s v="Trek Bicycles"/>
    <s v="Road"/>
    <s v="medium"/>
    <s v="large"/>
    <n v="1894.19"/>
    <n v="598.76"/>
    <n v="1295.43"/>
    <d v="2003-07-21T00:00:00"/>
    <n v="319"/>
  </r>
  <r>
    <s v="965"/>
    <s v="50"/>
    <x v="836"/>
    <d v="2017-10-13T00:00:00"/>
    <b v="0"/>
    <s v="Approved"/>
    <s v="Giant Bicycles"/>
    <s v="Standard"/>
    <s v="medium"/>
    <s v="medium"/>
    <n v="642.70000000000005"/>
    <n v="211.37"/>
    <n v="431.33"/>
    <d v="2002-03-22T00:00:00"/>
    <n v="78"/>
  </r>
  <r>
    <s v="966"/>
    <s v="41"/>
    <x v="837"/>
    <d v="2017-11-30T00:00:00"/>
    <b v="1"/>
    <s v="Approved"/>
    <s v="Solex"/>
    <s v="Road"/>
    <s v="medium"/>
    <s v="medium"/>
    <n v="416.98"/>
    <n v="312.74"/>
    <n v="104.24"/>
    <d v="1997-05-10T00:00:00"/>
    <n v="30"/>
  </r>
  <r>
    <s v="967"/>
    <s v="45"/>
    <x v="838"/>
    <d v="2017-06-26T00:00:00"/>
    <b v="1"/>
    <s v="Approved"/>
    <s v="Solex"/>
    <s v="Standard"/>
    <s v="medium"/>
    <s v="medium"/>
    <n v="441.49"/>
    <n v="84.99"/>
    <n v="356.5"/>
    <d v="1993-04-12T00:00:00"/>
    <n v="187"/>
  </r>
  <r>
    <s v="968"/>
    <s v="36"/>
    <x v="839"/>
    <d v="2017-08-28T00:00:00"/>
    <b v="1"/>
    <s v="Approved"/>
    <s v="Solex"/>
    <s v="Standard"/>
    <s v="low"/>
    <s v="medium"/>
    <n v="945.04"/>
    <n v="507.58"/>
    <n v="437.46"/>
    <d v="1999-07-20T00:00:00"/>
    <n v="124"/>
  </r>
  <r>
    <s v="969"/>
    <s v="97"/>
    <x v="840"/>
    <d v="2017-03-20T00:00:00"/>
    <b v="0"/>
    <s v="Approved"/>
    <s v="Solex"/>
    <s v="Standard"/>
    <s v="medium"/>
    <s v="large"/>
    <n v="202.62"/>
    <n v="151.96"/>
    <n v="50.66"/>
    <d v="2016-03-29T00:00:00"/>
    <n v="285"/>
  </r>
  <r>
    <s v="970"/>
    <s v="17"/>
    <x v="841"/>
    <d v="2017-07-11T00:00:00"/>
    <b v="0"/>
    <s v="Approved"/>
    <s v="Solex"/>
    <s v="Standard"/>
    <s v="high"/>
    <s v="medium"/>
    <n v="1024.6600000000001"/>
    <n v="614.79999999999995"/>
    <n v="409.86"/>
    <d v="1993-07-15T00:00:00"/>
    <n v="172"/>
  </r>
  <r>
    <s v="971"/>
    <s v="23"/>
    <x v="842"/>
    <d v="2017-10-26T00:00:00"/>
    <b v="0"/>
    <s v="Approved"/>
    <s v="Norco Bicycles"/>
    <s v="Mountain"/>
    <s v="low"/>
    <s v="small"/>
    <n v="688.63"/>
    <n v="612.88"/>
    <n v="75.75"/>
    <d v="1993-04-12T00:00:00"/>
    <n v="65"/>
  </r>
  <r>
    <s v="972"/>
    <s v="5"/>
    <x v="843"/>
    <d v="2017-12-17T00:00:00"/>
    <b v="1"/>
    <s v="Approved"/>
    <s v="Trek Bicycles"/>
    <s v="Mountain"/>
    <s v="low"/>
    <s v="medium"/>
    <n v="574.64"/>
    <n v="459.71"/>
    <n v="114.93"/>
    <d v="2003-02-07T00:00:00"/>
    <n v="13"/>
  </r>
  <r>
    <s v="973"/>
    <s v="82"/>
    <x v="844"/>
    <d v="2017-07-01T00:00:00"/>
    <b v="1"/>
    <s v="Approved"/>
    <s v="Giant Bicycles"/>
    <s v="Road"/>
    <s v="medium"/>
    <s v="medium"/>
    <n v="1538.99"/>
    <n v="829.65"/>
    <n v="709.34"/>
    <d v="2016-02-04T00:00:00"/>
    <n v="182"/>
  </r>
  <r>
    <s v="974"/>
    <s v="39"/>
    <x v="273"/>
    <d v="2017-12-01T00:00:00"/>
    <b v="0"/>
    <s v="Approved"/>
    <s v="Giant Bicycles"/>
    <s v="Standard"/>
    <s v="medium"/>
    <s v="large"/>
    <n v="1812.75"/>
    <n v="582.48"/>
    <n v="1230.27"/>
    <d v="2010-06-07T00:00:00"/>
    <n v="29"/>
  </r>
  <r>
    <s v="975"/>
    <s v="0"/>
    <x v="845"/>
    <d v="2017-08-23T00:00:00"/>
    <b v="1"/>
    <s v="Approved"/>
    <s v="OHM Cycles"/>
    <s v="Standard"/>
    <s v="medium"/>
    <s v="medium"/>
    <n v="235.63"/>
    <n v="125.07"/>
    <n v="110.56"/>
    <d v="2005-05-10T00:00:00"/>
    <n v="129"/>
  </r>
  <r>
    <s v="976"/>
    <s v="63"/>
    <x v="846"/>
    <d v="2017-01-10T00:00:00"/>
    <b v="0"/>
    <s v="Approved"/>
    <s v="Solex"/>
    <s v="Standard"/>
    <s v="medium"/>
    <s v="medium"/>
    <n v="1483.2"/>
    <n v="99.59"/>
    <n v="1383.61"/>
    <d v="2004-08-17T00:00:00"/>
    <n v="354"/>
  </r>
  <r>
    <s v="977"/>
    <s v="52"/>
    <x v="847"/>
    <d v="2017-07-14T00:00:00"/>
    <b v="1"/>
    <s v="Approved"/>
    <s v="OHM Cycles"/>
    <s v="Road"/>
    <s v="medium"/>
    <s v="medium"/>
    <n v="1280.28"/>
    <n v="829.51"/>
    <n v="450.77"/>
    <d v="2001-11-25T00:00:00"/>
    <n v="169"/>
  </r>
  <r>
    <s v="978"/>
    <s v="0"/>
    <x v="848"/>
    <d v="2017-11-11T00:00:00"/>
    <b v="0"/>
    <s v="Approved"/>
    <s v="Norco Bicycles"/>
    <s v="Standard"/>
    <s v="low"/>
    <s v="medium"/>
    <n v="363.01"/>
    <n v="290.41000000000003"/>
    <n v="72.599999999999994"/>
    <d v="2005-05-10T00:00:00"/>
    <n v="49"/>
  </r>
  <r>
    <s v="979"/>
    <s v="18"/>
    <x v="349"/>
    <d v="2017-08-21T00:00:00"/>
    <b v="1"/>
    <s v="Approved"/>
    <s v="Norco Bicycles"/>
    <s v="Standard"/>
    <s v="high"/>
    <s v="medium"/>
    <n v="1148.6400000000001"/>
    <n v="689.18"/>
    <n v="459.46"/>
    <d v="2013-09-16T00:00:00"/>
    <n v="131"/>
  </r>
  <r>
    <s v="980"/>
    <s v="56"/>
    <x v="849"/>
    <d v="2017-03-22T00:00:00"/>
    <b v="1"/>
    <s v="Approved"/>
    <s v="OHM Cycles"/>
    <s v="Standard"/>
    <s v="medium"/>
    <s v="medium"/>
    <n v="183.86"/>
    <n v="137.9"/>
    <n v="45.96"/>
    <d v="2015-10-18T00:00:00"/>
    <n v="283"/>
  </r>
  <r>
    <s v="981"/>
    <s v="10"/>
    <x v="668"/>
    <d v="2017-10-23T00:00:00"/>
    <b v="1"/>
    <s v="Approved"/>
    <s v="WeareA2B"/>
    <s v="Touring"/>
    <s v="medium"/>
    <s v="medium"/>
    <n v="1466.68"/>
    <n v="363.25"/>
    <n v="1103.43"/>
    <d v="1996-11-09T00:00:00"/>
    <n v="68"/>
  </r>
  <r>
    <s v="982"/>
    <s v="3"/>
    <x v="850"/>
    <d v="2017-01-13T00:00:00"/>
    <b v="0"/>
    <s v="Approved"/>
    <s v="Trek Bicycles"/>
    <s v="Standard"/>
    <s v="medium"/>
    <s v="large"/>
    <n v="2091.4699999999998"/>
    <n v="388.92"/>
    <n v="1702.55"/>
    <d v="2005-05-10T00:00:00"/>
    <n v="351"/>
  </r>
  <r>
    <s v="983"/>
    <s v="21"/>
    <x v="705"/>
    <d v="2017-12-29T00:00:00"/>
    <b v="0"/>
    <s v="Approved"/>
    <s v="Solex"/>
    <s v="Standard"/>
    <s v="medium"/>
    <s v="large"/>
    <n v="1071.23"/>
    <n v="380.74"/>
    <n v="690.49"/>
    <d v="1991-11-10T00:00:00"/>
    <n v="1"/>
  </r>
  <r>
    <s v="984"/>
    <s v="98"/>
    <x v="125"/>
    <d v="2017-02-11T00:00:00"/>
    <b v="1"/>
    <s v="Approved"/>
    <s v="Trek Bicycles"/>
    <s v="Standard"/>
    <s v="high"/>
    <s v="medium"/>
    <n v="358.39"/>
    <n v="215.03"/>
    <n v="143.36000000000001"/>
    <d v="2004-01-16T00:00:00"/>
    <n v="322"/>
  </r>
  <r>
    <s v="985"/>
    <s v="55"/>
    <x v="492"/>
    <d v="2017-08-17T00:00:00"/>
    <b v="1"/>
    <s v="Approved"/>
    <s v="Trek Bicycles"/>
    <s v="Road"/>
    <s v="medium"/>
    <s v="large"/>
    <n v="1894.19"/>
    <n v="598.76"/>
    <n v="1295.43"/>
    <d v="2003-07-21T00:00:00"/>
    <n v="135"/>
  </r>
  <r>
    <s v="986"/>
    <s v="64"/>
    <x v="851"/>
    <d v="2017-05-28T00:00:00"/>
    <b v="0"/>
    <s v="Approved"/>
    <s v="Giant Bicycles"/>
    <s v="Standard"/>
    <s v="high"/>
    <s v="small"/>
    <n v="1977.36"/>
    <n v="1759.85"/>
    <n v="217.51"/>
    <d v="2005-10-22T00:00:00"/>
    <n v="216"/>
  </r>
  <r>
    <s v="987"/>
    <s v="37"/>
    <x v="852"/>
    <d v="2017-11-27T00:00:00"/>
    <b v="1"/>
    <s v="Approved"/>
    <s v="OHM Cycles"/>
    <s v="Standard"/>
    <s v="low"/>
    <s v="medium"/>
    <n v="1793.43"/>
    <n v="248.82"/>
    <n v="1544.61"/>
    <d v="2008-03-19T00:00:00"/>
    <n v="33"/>
  </r>
  <r>
    <s v="988"/>
    <s v="28"/>
    <x v="853"/>
    <d v="2017-11-24T00:00:00"/>
    <b v="1"/>
    <s v="Approved"/>
    <s v="Solex"/>
    <s v="Road"/>
    <s v="medium"/>
    <s v="small"/>
    <n v="1703.52"/>
    <n v="1516.13"/>
    <n v="187.39"/>
    <d v="2011-04-16T00:00:00"/>
    <n v="36"/>
  </r>
  <r>
    <s v="989"/>
    <s v="64"/>
    <x v="854"/>
    <d v="2017-01-08T00:00:00"/>
    <b v="1"/>
    <s v="Approved"/>
    <s v="Trek Bicycles"/>
    <s v="Standard"/>
    <s v="medium"/>
    <s v="large"/>
    <n v="1469.44"/>
    <n v="596.54999999999995"/>
    <n v="872.89"/>
    <d v="2012-05-18T00:00:00"/>
    <n v="356"/>
  </r>
  <r>
    <s v="990"/>
    <s v="43"/>
    <x v="285"/>
    <d v="2017-03-31T00:00:00"/>
    <b v="0"/>
    <s v="Approved"/>
    <s v="Solex"/>
    <s v="Standard"/>
    <s v="medium"/>
    <s v="medium"/>
    <n v="1151.96"/>
    <n v="649.49"/>
    <n v="502.47"/>
    <d v="1999-12-04T00:00:00"/>
    <n v="274"/>
  </r>
  <r>
    <s v="991"/>
    <s v="89"/>
    <x v="855"/>
    <d v="2017-01-02T00:00:00"/>
    <b v="1"/>
    <s v="Approved"/>
    <s v="WeareA2B"/>
    <s v="Touring"/>
    <s v="medium"/>
    <s v="large"/>
    <n v="1362.99"/>
    <n v="57.74"/>
    <n v="1305.25"/>
    <d v="1993-04-20T00:00:00"/>
    <n v="362"/>
  </r>
  <r>
    <s v="992"/>
    <s v="1"/>
    <x v="22"/>
    <d v="2017-05-25T00:00:00"/>
    <b v="1"/>
    <s v="Approved"/>
    <s v="Giant Bicycles"/>
    <s v="Standard"/>
    <s v="medium"/>
    <s v="medium"/>
    <n v="1403.5"/>
    <n v="954.82"/>
    <n v="448.68"/>
    <d v="2000-11-03T00:00:00"/>
    <n v="219"/>
  </r>
  <r>
    <s v="993"/>
    <s v="15"/>
    <x v="856"/>
    <d v="2017-06-23T00:00:00"/>
    <b v="1"/>
    <s v="Approved"/>
    <s v="Norco Bicycles"/>
    <s v="Standard"/>
    <s v="low"/>
    <s v="medium"/>
    <n v="958.74"/>
    <n v="748.9"/>
    <n v="209.84"/>
    <d v="2005-12-07T00:00:00"/>
    <n v="190"/>
  </r>
  <r>
    <s v="994"/>
    <s v="53"/>
    <x v="857"/>
    <d v="2017-11-13T00:00:00"/>
    <b v="0"/>
    <s v="Approved"/>
    <s v="Giant Bicycles"/>
    <s v="Standard"/>
    <s v="high"/>
    <s v="medium"/>
    <n v="1274.93"/>
    <n v="764.96"/>
    <n v="509.97"/>
    <d v="2004-08-17T00:00:00"/>
    <n v="47"/>
  </r>
  <r>
    <s v="995"/>
    <s v="3"/>
    <x v="858"/>
    <d v="2017-10-05T00:00:00"/>
    <b v="0"/>
    <s v="Approved"/>
    <s v="Trek Bicycles"/>
    <s v="Standard"/>
    <s v="medium"/>
    <s v="large"/>
    <n v="2091.4699999999998"/>
    <n v="388.92"/>
    <n v="1702.55"/>
    <d v="2006-05-22T00:00:00"/>
    <n v="86"/>
  </r>
  <r>
    <s v="996"/>
    <s v="60"/>
    <x v="859"/>
    <d v="2017-03-16T00:00:00"/>
    <b v="1"/>
    <s v="Approved"/>
    <s v="Giant Bicycles"/>
    <s v="Standard"/>
    <s v="high"/>
    <s v="small"/>
    <n v="1977.36"/>
    <n v="1759.85"/>
    <n v="217.51"/>
    <d v="2011-08-24T00:00:00"/>
    <n v="289"/>
  </r>
  <r>
    <s v="997"/>
    <s v="59"/>
    <x v="860"/>
    <d v="2017-09-19T00:00:00"/>
    <b v="0"/>
    <s v="Approved"/>
    <s v="WeareA2B"/>
    <s v="Standard"/>
    <s v="medium"/>
    <s v="small"/>
    <n v="1415.01"/>
    <n v="1259.3599999999999"/>
    <n v="155.65"/>
    <d v="1991-05-06T00:00:00"/>
    <n v="102"/>
  </r>
  <r>
    <s v="998"/>
    <s v="11"/>
    <x v="861"/>
    <d v="2017-01-03T00:00:00"/>
    <b v="0"/>
    <s v="Approved"/>
    <s v="Giant Bicycles"/>
    <s v="Standard"/>
    <s v="high"/>
    <s v="medium"/>
    <n v="1274.93"/>
    <n v="764.96"/>
    <n v="509.97"/>
    <d v="2007-08-04T00:00:00"/>
    <n v="361"/>
  </r>
  <r>
    <s v="999"/>
    <s v="74"/>
    <x v="862"/>
    <d v="2017-11-18T00:00:00"/>
    <b v="1"/>
    <s v="Approved"/>
    <s v="WeareA2B"/>
    <s v="Standard"/>
    <s v="medium"/>
    <s v="medium"/>
    <n v="1228.07"/>
    <n v="400.91"/>
    <n v="827.16"/>
    <d v="2000-05-22T00:00:00"/>
    <n v="42"/>
  </r>
  <r>
    <s v="1000"/>
    <s v="79"/>
    <x v="360"/>
    <d v="2017-10-15T00:00:00"/>
    <b v="1"/>
    <s v="Approved"/>
    <s v="Solex"/>
    <s v="Touring"/>
    <s v="medium"/>
    <s v="large"/>
    <n v="2083.94"/>
    <n v="675.03"/>
    <n v="1408.91"/>
    <d v="2013-09-16T00:00:00"/>
    <n v="76"/>
  </r>
  <r>
    <s v="1001"/>
    <s v="33"/>
    <x v="863"/>
    <d v="2017-12-06T00:00:00"/>
    <b v="1"/>
    <s v="Approved"/>
    <s v="Giant Bicycles"/>
    <s v="Standard"/>
    <s v="medium"/>
    <s v="small"/>
    <n v="1311.44"/>
    <n v="1167.18"/>
    <n v="144.26"/>
    <d v="2011-03-16T00:00:00"/>
    <n v="24"/>
  </r>
  <r>
    <s v="1002"/>
    <s v="52"/>
    <x v="864"/>
    <d v="2017-12-14T00:00:00"/>
    <b v="0"/>
    <s v="Approved"/>
    <s v="Solex"/>
    <s v="Road"/>
    <s v="medium"/>
    <s v="large"/>
    <n v="1777.8"/>
    <n v="820.78"/>
    <n v="957.02"/>
    <d v="1991-08-05T00:00:00"/>
    <n v="16"/>
  </r>
  <r>
    <s v="1003"/>
    <s v="93"/>
    <x v="865"/>
    <d v="2017-05-31T00:00:00"/>
    <b v="1"/>
    <s v="Approved"/>
    <s v="WeareA2B"/>
    <s v="Standard"/>
    <s v="medium"/>
    <s v="medium"/>
    <n v="1065.03"/>
    <n v="230.09"/>
    <n v="834.94"/>
    <d v="2007-08-04T00:00:00"/>
    <n v="213"/>
  </r>
  <r>
    <s v="1005"/>
    <s v="10"/>
    <x v="387"/>
    <d v="2017-06-10T00:00:00"/>
    <b v="0"/>
    <s v="Approved"/>
    <s v="WeareA2B"/>
    <s v="Touring"/>
    <s v="medium"/>
    <s v="medium"/>
    <n v="1466.68"/>
    <n v="363.25"/>
    <n v="1103.43"/>
    <d v="2005-12-07T00:00:00"/>
    <n v="203"/>
  </r>
  <r>
    <s v="1006"/>
    <s v="24"/>
    <x v="866"/>
    <d v="2017-07-29T00:00:00"/>
    <b v="0"/>
    <s v="Approved"/>
    <s v="Solex"/>
    <s v="Road"/>
    <s v="medium"/>
    <s v="large"/>
    <n v="1777.8"/>
    <n v="820.78"/>
    <n v="957.02"/>
    <d v="2016-11-22T00:00:00"/>
    <n v="154"/>
  </r>
  <r>
    <s v="1007"/>
    <s v="53"/>
    <x v="867"/>
    <d v="2017-12-04T00:00:00"/>
    <b v="0"/>
    <s v="Approved"/>
    <s v="OHM Cycles"/>
    <s v="Standard"/>
    <s v="medium"/>
    <s v="medium"/>
    <n v="795.34"/>
    <n v="101.58"/>
    <n v="693.76"/>
    <d v="1997-02-09T00:00:00"/>
    <n v="26"/>
  </r>
  <r>
    <s v="1008"/>
    <s v="80"/>
    <x v="868"/>
    <d v="2017-04-12T00:00:00"/>
    <b v="0"/>
    <s v="Approved"/>
    <s v="OHM Cycles"/>
    <s v="Touring"/>
    <s v="low"/>
    <s v="medium"/>
    <n v="1073.07"/>
    <n v="933.84"/>
    <n v="139.22999999999999"/>
    <d v="1991-07-10T00:00:00"/>
    <n v="262"/>
  </r>
  <r>
    <s v="1009"/>
    <s v="5"/>
    <x v="869"/>
    <d v="2017-08-24T00:00:00"/>
    <b v="0"/>
    <s v="Approved"/>
    <s v="Trek Bicycles"/>
    <s v="Mountain"/>
    <s v="low"/>
    <s v="medium"/>
    <n v="574.64"/>
    <n v="459.71"/>
    <n v="114.93"/>
    <d v="2011-08-29T00:00:00"/>
    <n v="128"/>
  </r>
  <r>
    <s v="1010"/>
    <s v="84"/>
    <x v="758"/>
    <d v="2017-05-23T00:00:00"/>
    <b v="1"/>
    <s v="Approved"/>
    <s v="Giant Bicycles"/>
    <s v="Road"/>
    <s v="medium"/>
    <s v="medium"/>
    <n v="792.9"/>
    <n v="594.67999999999995"/>
    <n v="198.22"/>
    <d v="2016-12-06T00:00:00"/>
    <n v="221"/>
  </r>
  <r>
    <s v="1011"/>
    <s v="88"/>
    <x v="870"/>
    <d v="2017-06-05T00:00:00"/>
    <b v="1"/>
    <s v="Approved"/>
    <s v="Norco Bicycles"/>
    <s v="Standard"/>
    <s v="medium"/>
    <s v="medium"/>
    <n v="1198.46"/>
    <n v="381.1"/>
    <n v="817.36"/>
    <d v="2000-11-03T00:00:00"/>
    <n v="208"/>
  </r>
  <r>
    <s v="1012"/>
    <s v="55"/>
    <x v="99"/>
    <d v="2017-07-29T00:00:00"/>
    <b v="0"/>
    <s v="Approved"/>
    <s v="Trek Bicycles"/>
    <s v="Road"/>
    <s v="medium"/>
    <s v="large"/>
    <n v="1894.19"/>
    <n v="598.76"/>
    <n v="1295.43"/>
    <d v="2003-07-21T00:00:00"/>
    <n v="154"/>
  </r>
  <r>
    <s v="1013"/>
    <s v="64"/>
    <x v="830"/>
    <d v="2017-05-29T00:00:00"/>
    <b v="1"/>
    <s v="Approved"/>
    <s v="Trek Bicycles"/>
    <s v="Standard"/>
    <s v="medium"/>
    <s v="large"/>
    <n v="1469.44"/>
    <n v="596.54999999999995"/>
    <n v="872.89"/>
    <d v="2012-05-18T00:00:00"/>
    <n v="215"/>
  </r>
  <r>
    <s v="1014"/>
    <s v="68"/>
    <x v="116"/>
    <d v="2017-04-27T00:00:00"/>
    <b v="1"/>
    <s v="Approved"/>
    <s v="OHM Cycles"/>
    <s v="Standard"/>
    <s v="medium"/>
    <s v="medium"/>
    <n v="1636.9"/>
    <n v="44.71"/>
    <n v="1592.19"/>
    <d v="2000-05-22T00:00:00"/>
    <n v="247"/>
  </r>
  <r>
    <s v="1015"/>
    <s v="35"/>
    <x v="871"/>
    <d v="2017-12-29T00:00:00"/>
    <b v="1"/>
    <s v="Approved"/>
    <s v="Trek Bicycles"/>
    <s v="Standard"/>
    <s v="low"/>
    <s v="medium"/>
    <n v="1057.51"/>
    <n v="154.4"/>
    <n v="903.11"/>
    <d v="2008-03-19T00:00:00"/>
    <n v="1"/>
  </r>
  <r>
    <s v="1016"/>
    <s v="41"/>
    <x v="872"/>
    <d v="2017-05-17T00:00:00"/>
    <b v="0"/>
    <s v="Approved"/>
    <s v="Norco Bicycles"/>
    <s v="Standard"/>
    <s v="low"/>
    <s v="medium"/>
    <n v="958.74"/>
    <n v="748.9"/>
    <n v="209.84"/>
    <d v="1996-04-05T00:00:00"/>
    <n v="227"/>
  </r>
  <r>
    <s v="1017"/>
    <s v="17"/>
    <x v="873"/>
    <d v="2017-02-16T00:00:00"/>
    <b v="1"/>
    <s v="Approved"/>
    <s v="Solex"/>
    <s v="Standard"/>
    <s v="high"/>
    <s v="medium"/>
    <n v="1024.6600000000001"/>
    <n v="614.79999999999995"/>
    <n v="409.86"/>
    <d v="1996-11-09T00:00:00"/>
    <n v="317"/>
  </r>
  <r>
    <s v="1018"/>
    <s v="43"/>
    <x v="874"/>
    <d v="2017-12-13T00:00:00"/>
    <b v="0"/>
    <s v="Approved"/>
    <s v="Norco Bicycles"/>
    <s v="Standard"/>
    <s v="medium"/>
    <s v="medium"/>
    <n v="1555.58"/>
    <n v="818.01"/>
    <n v="737.57"/>
    <d v="2004-08-07T00:00:00"/>
    <n v="17"/>
  </r>
  <r>
    <s v="1019"/>
    <s v="88"/>
    <x v="875"/>
    <d v="2017-09-04T00:00:00"/>
    <b v="0"/>
    <s v="Approved"/>
    <s v="Norco Bicycles"/>
    <s v="Standard"/>
    <s v="medium"/>
    <s v="medium"/>
    <n v="1198.46"/>
    <n v="381.1"/>
    <n v="817.36"/>
    <d v="1998-12-16T00:00:00"/>
    <n v="117"/>
  </r>
  <r>
    <s v="1020"/>
    <s v="4"/>
    <x v="876"/>
    <d v="2017-02-28T00:00:00"/>
    <b v="1"/>
    <s v="Approved"/>
    <s v="Giant Bicycles"/>
    <s v="Standard"/>
    <s v="high"/>
    <s v="medium"/>
    <n v="1129.1300000000001"/>
    <n v="677.48"/>
    <n v="451.65"/>
    <d v="2003-03-18T00:00:00"/>
    <n v="305"/>
  </r>
  <r>
    <s v="1021"/>
    <s v="52"/>
    <x v="575"/>
    <d v="2017-01-26T00:00:00"/>
    <b v="0"/>
    <s v="Approved"/>
    <s v="OHM Cycles"/>
    <s v="Road"/>
    <s v="medium"/>
    <s v="medium"/>
    <n v="1280.28"/>
    <n v="829.51"/>
    <n v="450.77"/>
    <d v="2001-11-25T00:00:00"/>
    <n v="338"/>
  </r>
  <r>
    <s v="1022"/>
    <s v="44"/>
    <x v="877"/>
    <d v="2017-12-08T00:00:00"/>
    <b v="1"/>
    <s v="Approved"/>
    <s v="WeareA2B"/>
    <s v="Standard"/>
    <s v="medium"/>
    <s v="medium"/>
    <n v="1769.64"/>
    <n v="108.76"/>
    <n v="1660.88"/>
    <d v="2011-05-09T00:00:00"/>
    <n v="22"/>
  </r>
  <r>
    <s v="1023"/>
    <s v="23"/>
    <x v="878"/>
    <d v="2017-10-04T00:00:00"/>
    <b v="1"/>
    <s v="Approved"/>
    <s v="Norco Bicycles"/>
    <s v="Standard"/>
    <s v="medium"/>
    <s v="medium"/>
    <n v="1198.46"/>
    <n v="381.1"/>
    <n v="817.36"/>
    <d v="2000-11-03T00:00:00"/>
    <n v="87"/>
  </r>
  <r>
    <s v="1024"/>
    <s v="25"/>
    <x v="633"/>
    <d v="2017-07-12T00:00:00"/>
    <b v="1"/>
    <s v="Approved"/>
    <s v="Giant Bicycles"/>
    <s v="Road"/>
    <s v="medium"/>
    <s v="medium"/>
    <n v="1538.99"/>
    <n v="829.65"/>
    <n v="709.34"/>
    <d v="1999-06-23T00:00:00"/>
    <n v="171"/>
  </r>
  <r>
    <s v="1025"/>
    <s v="45"/>
    <x v="499"/>
    <d v="2017-10-25T00:00:00"/>
    <b v="0"/>
    <s v="Approved"/>
    <s v="Solex"/>
    <s v="Standard"/>
    <s v="medium"/>
    <s v="medium"/>
    <n v="441.49"/>
    <n v="84.99"/>
    <n v="356.5"/>
    <d v="1993-04-12T00:00:00"/>
    <n v="66"/>
  </r>
  <r>
    <s v="1026"/>
    <s v="48"/>
    <x v="879"/>
    <d v="2017-02-22T00:00:00"/>
    <b v="1"/>
    <s v="Approved"/>
    <s v="WeareA2B"/>
    <s v="Standard"/>
    <s v="medium"/>
    <s v="medium"/>
    <n v="1762.96"/>
    <n v="950.52"/>
    <n v="812.44"/>
    <d v="2014-07-28T00:00:00"/>
    <n v="311"/>
  </r>
  <r>
    <s v="1027"/>
    <s v="93"/>
    <x v="880"/>
    <d v="2017-06-23T00:00:00"/>
    <b v="0"/>
    <s v="Approved"/>
    <s v="WeareA2B"/>
    <s v="Standard"/>
    <s v="medium"/>
    <s v="medium"/>
    <n v="1065.03"/>
    <n v="230.09"/>
    <n v="834.94"/>
    <d v="2004-01-16T00:00:00"/>
    <n v="190"/>
  </r>
  <r>
    <s v="1028"/>
    <s v="80"/>
    <x v="881"/>
    <d v="2017-07-25T00:00:00"/>
    <b v="0"/>
    <s v="Approved"/>
    <s v="Trek Bicycles"/>
    <s v="Standard"/>
    <s v="medium"/>
    <s v="large"/>
    <n v="1469.44"/>
    <n v="596.54999999999995"/>
    <n v="872.89"/>
    <d v="2012-05-18T00:00:00"/>
    <n v="158"/>
  </r>
  <r>
    <s v="1029"/>
    <s v="17"/>
    <x v="882"/>
    <d v="2017-01-09T00:00:00"/>
    <b v="0"/>
    <s v="Approved"/>
    <s v="Solex"/>
    <s v="Standard"/>
    <s v="high"/>
    <s v="medium"/>
    <n v="1024.6600000000001"/>
    <n v="614.79999999999995"/>
    <n v="409.86"/>
    <d v="1996-11-09T00:00:00"/>
    <n v="355"/>
  </r>
  <r>
    <s v="1030"/>
    <s v="49"/>
    <x v="883"/>
    <d v="2017-12-03T00:00:00"/>
    <b v="0"/>
    <s v="Approved"/>
    <s v="Trek Bicycles"/>
    <s v="Road"/>
    <s v="medium"/>
    <s v="medium"/>
    <n v="533.51"/>
    <n v="400.13"/>
    <n v="133.38"/>
    <d v="1997-02-09T00:00:00"/>
    <n v="27"/>
  </r>
  <r>
    <s v="1031"/>
    <s v="12"/>
    <x v="884"/>
    <d v="2017-09-28T00:00:00"/>
    <b v="0"/>
    <s v="Approved"/>
    <s v="WeareA2B"/>
    <s v="Standard"/>
    <s v="medium"/>
    <s v="medium"/>
    <n v="1231.1500000000001"/>
    <n v="161.6"/>
    <n v="1069.55"/>
    <d v="2004-08-17T00:00:00"/>
    <n v="93"/>
  </r>
  <r>
    <s v="1032"/>
    <s v="11"/>
    <x v="568"/>
    <d v="2017-10-25T00:00:00"/>
    <b v="1"/>
    <s v="Approved"/>
    <s v="Giant Bicycles"/>
    <s v="Standard"/>
    <s v="high"/>
    <s v="medium"/>
    <n v="1274.93"/>
    <n v="764.96"/>
    <n v="509.97"/>
    <d v="2007-08-04T00:00:00"/>
    <n v="66"/>
  </r>
  <r>
    <s v="1033"/>
    <s v="49"/>
    <x v="885"/>
    <d v="2017-12-30T00:00:00"/>
    <b v="0"/>
    <s v="Approved"/>
    <s v="Trek Bicycles"/>
    <s v="Road"/>
    <s v="medium"/>
    <s v="medium"/>
    <n v="533.51"/>
    <n v="400.13"/>
    <n v="133.38"/>
    <d v="1997-10-04T00:00:00"/>
    <n v="0"/>
  </r>
  <r>
    <s v="1034"/>
    <s v="16"/>
    <x v="342"/>
    <d v="2017-03-17T00:00:00"/>
    <b v="0"/>
    <s v="Approved"/>
    <s v="Norco Bicycles"/>
    <s v="Standard"/>
    <s v="high"/>
    <s v="small"/>
    <n v="1661.92"/>
    <n v="1479.11"/>
    <n v="182.81"/>
    <d v="1994-09-09T00:00:00"/>
    <n v="288"/>
  </r>
  <r>
    <s v="1035"/>
    <s v="0"/>
    <x v="886"/>
    <d v="2017-01-07T00:00:00"/>
    <b v="0"/>
    <s v="Approved"/>
    <s v="Solex"/>
    <s v="Standard"/>
    <s v="medium"/>
    <s v="medium"/>
    <n v="71.489999999999995"/>
    <n v="53.62"/>
    <n v="17.87"/>
    <d v="2012-09-15T00:00:00"/>
    <n v="357"/>
  </r>
  <r>
    <s v="1036"/>
    <s v="7"/>
    <x v="68"/>
    <d v="2017-09-15T00:00:00"/>
    <b v="0"/>
    <s v="Approved"/>
    <s v="Trek Bicycles"/>
    <s v="Road"/>
    <s v="low"/>
    <s v="medium"/>
    <n v="980.37"/>
    <n v="234.43"/>
    <n v="745.94"/>
    <d v="2004-09-28T00:00:00"/>
    <n v="106"/>
  </r>
  <r>
    <s v="1037"/>
    <s v="81"/>
    <x v="887"/>
    <d v="2017-12-12T00:00:00"/>
    <b v="0"/>
    <s v="Approved"/>
    <s v="Norco Bicycles"/>
    <s v="Standard"/>
    <s v="medium"/>
    <s v="small"/>
    <n v="586.45000000000005"/>
    <n v="521.94000000000005"/>
    <n v="64.510000000000005"/>
    <d v="1991-07-10T00:00:00"/>
    <n v="18"/>
  </r>
  <r>
    <s v="1038"/>
    <s v="88"/>
    <x v="16"/>
    <d v="2017-08-31T00:00:00"/>
    <b v="1"/>
    <s v="Approved"/>
    <s v="Norco Bicycles"/>
    <s v="Standard"/>
    <s v="medium"/>
    <s v="medium"/>
    <n v="1198.46"/>
    <n v="381.1"/>
    <n v="817.36"/>
    <d v="2000-11-03T00:00:00"/>
    <n v="121"/>
  </r>
  <r>
    <s v="1039"/>
    <s v="8"/>
    <x v="888"/>
    <d v="2017-07-01T00:00:00"/>
    <b v="1"/>
    <s v="Approved"/>
    <s v="Solex"/>
    <s v="Road"/>
    <s v="medium"/>
    <s v="small"/>
    <n v="1703.52"/>
    <n v="1516.13"/>
    <n v="187.39"/>
    <d v="2011-04-16T00:00:00"/>
    <n v="182"/>
  </r>
  <r>
    <s v="1040"/>
    <s v="38"/>
    <x v="777"/>
    <d v="2017-05-08T00:00:00"/>
    <b v="1"/>
    <s v="Approved"/>
    <s v="Trek Bicycles"/>
    <s v="Standard"/>
    <s v="medium"/>
    <s v="large"/>
    <n v="2091.4699999999998"/>
    <n v="388.92"/>
    <n v="1702.55"/>
    <d v="2007-08-04T00:00:00"/>
    <n v="236"/>
  </r>
  <r>
    <s v="1041"/>
    <s v="30"/>
    <x v="889"/>
    <d v="2017-12-29T00:00:00"/>
    <b v="0"/>
    <s v="Approved"/>
    <s v="Solex"/>
    <s v="Standard"/>
    <s v="high"/>
    <s v="medium"/>
    <n v="748.17"/>
    <n v="448.9"/>
    <n v="299.27"/>
    <d v="2003-03-18T00:00:00"/>
    <n v="1"/>
  </r>
  <r>
    <s v="1042"/>
    <s v="17"/>
    <x v="890"/>
    <d v="2017-06-09T00:00:00"/>
    <b v="0"/>
    <s v="Approved"/>
    <s v="Solex"/>
    <s v="Standard"/>
    <s v="high"/>
    <s v="medium"/>
    <n v="1024.6600000000001"/>
    <n v="614.79999999999995"/>
    <n v="409.86"/>
    <d v="2010-05-05T00:00:00"/>
    <n v="204"/>
  </r>
  <r>
    <s v="1043"/>
    <s v="9"/>
    <x v="497"/>
    <d v="2017-10-20T00:00:00"/>
    <b v="0"/>
    <s v="Approved"/>
    <s v="OHM Cycles"/>
    <s v="Road"/>
    <s v="medium"/>
    <s v="medium"/>
    <n v="742.54"/>
    <n v="667.4"/>
    <n v="75.14"/>
    <d v="1991-11-07T00:00:00"/>
    <n v="71"/>
  </r>
  <r>
    <s v="1044"/>
    <s v="54"/>
    <x v="58"/>
    <d v="2017-04-01T00:00:00"/>
    <b v="1"/>
    <s v="Approved"/>
    <s v="WeareA2B"/>
    <s v="Standard"/>
    <s v="medium"/>
    <s v="medium"/>
    <n v="1807.45"/>
    <n v="778.69"/>
    <n v="1028.76"/>
    <d v="1992-10-02T00:00:00"/>
    <n v="273"/>
  </r>
  <r>
    <s v="1045"/>
    <s v="15"/>
    <x v="891"/>
    <d v="2017-11-29T00:00:00"/>
    <b v="0"/>
    <s v="Approved"/>
    <s v="Norco Bicycles"/>
    <s v="Standard"/>
    <s v="low"/>
    <s v="medium"/>
    <n v="958.74"/>
    <n v="748.9"/>
    <n v="209.84"/>
    <d v="1993-10-02T00:00:00"/>
    <n v="31"/>
  </r>
  <r>
    <s v="1046"/>
    <s v="67"/>
    <x v="892"/>
    <d v="2017-06-05T00:00:00"/>
    <b v="0"/>
    <s v="Approved"/>
    <s v="Norco Bicycles"/>
    <s v="Road"/>
    <s v="medium"/>
    <s v="medium"/>
    <n v="544.04999999999995"/>
    <n v="376.84"/>
    <n v="167.21"/>
    <d v="2005-10-22T00:00:00"/>
    <n v="208"/>
  </r>
  <r>
    <s v="1047"/>
    <s v="39"/>
    <x v="893"/>
    <d v="2017-04-25T00:00:00"/>
    <b v="0"/>
    <s v="Approved"/>
    <s v="Giant Bicycles"/>
    <s v="Standard"/>
    <s v="medium"/>
    <s v="large"/>
    <n v="1812.75"/>
    <n v="582.48"/>
    <n v="1230.27"/>
    <d v="2008-03-19T00:00:00"/>
    <n v="249"/>
  </r>
  <r>
    <s v="1048"/>
    <s v="19"/>
    <x v="894"/>
    <d v="2017-08-16T00:00:00"/>
    <b v="1"/>
    <s v="Approved"/>
    <s v="OHM Cycles"/>
    <s v="Road"/>
    <s v="high"/>
    <s v="large"/>
    <n v="12.01"/>
    <n v="7.21"/>
    <n v="4.8"/>
    <d v="1999-06-23T00:00:00"/>
    <n v="136"/>
  </r>
  <r>
    <s v="1049"/>
    <s v="97"/>
    <x v="895"/>
    <d v="2017-04-07T00:00:00"/>
    <b v="1"/>
    <s v="Approved"/>
    <s v="OHM Cycles"/>
    <s v="Road"/>
    <s v="medium"/>
    <s v="medium"/>
    <n v="742.54"/>
    <n v="667.4"/>
    <n v="75.14"/>
    <d v="1991-11-07T00:00:00"/>
    <n v="267"/>
  </r>
  <r>
    <s v="1050"/>
    <s v="6"/>
    <x v="365"/>
    <d v="2017-01-07T00:00:00"/>
    <b v="0"/>
    <s v="Approved"/>
    <s v="OHM Cycles"/>
    <s v="Standard"/>
    <s v="high"/>
    <s v="medium"/>
    <n v="227.88"/>
    <n v="136.72999999999999"/>
    <n v="91.15"/>
    <d v="2003-02-07T00:00:00"/>
    <n v="357"/>
  </r>
  <r>
    <s v="1051"/>
    <s v="62"/>
    <x v="896"/>
    <d v="2017-06-26T00:00:00"/>
    <b v="1"/>
    <s v="Approved"/>
    <s v="Solex"/>
    <s v="Standard"/>
    <s v="high"/>
    <s v="medium"/>
    <n v="1024.6600000000001"/>
    <n v="614.79999999999995"/>
    <n v="409.86"/>
    <d v="2016-02-04T00:00:00"/>
    <n v="187"/>
  </r>
  <r>
    <s v="1052"/>
    <s v="66"/>
    <x v="355"/>
    <d v="2017-12-18T00:00:00"/>
    <b v="1"/>
    <s v="Approved"/>
    <s v="Giant Bicycles"/>
    <s v="Road"/>
    <s v="low"/>
    <s v="small"/>
    <n v="590.26"/>
    <n v="525.33000000000004"/>
    <n v="64.930000000000007"/>
    <d v="2016-12-06T00:00:00"/>
    <n v="12"/>
  </r>
  <r>
    <s v="1053"/>
    <s v="35"/>
    <x v="897"/>
    <d v="2017-10-24T00:00:00"/>
    <b v="0"/>
    <s v="Approved"/>
    <s v="Giant Bicycles"/>
    <s v="Standard"/>
    <s v="medium"/>
    <s v="medium"/>
    <n v="1403.5"/>
    <n v="954.82"/>
    <n v="448.68"/>
    <d v="2016-11-14T00:00:00"/>
    <n v="67"/>
  </r>
  <r>
    <s v="1054"/>
    <s v="77"/>
    <x v="898"/>
    <d v="2017-12-04T00:00:00"/>
    <b v="1"/>
    <s v="Approved"/>
    <s v="Norco Bicycles"/>
    <s v="Road"/>
    <s v="medium"/>
    <s v="large"/>
    <n v="1240.31"/>
    <n v="795.1"/>
    <n v="445.21"/>
    <d v="1991-07-10T00:00:00"/>
    <n v="26"/>
  </r>
  <r>
    <s v="1055"/>
    <s v="40"/>
    <x v="383"/>
    <d v="2017-12-23T00:00:00"/>
    <b v="1"/>
    <s v="Approved"/>
    <s v="Trek Bicycles"/>
    <s v="Road"/>
    <s v="medium"/>
    <s v="large"/>
    <n v="1894.19"/>
    <n v="598.76"/>
    <n v="1295.43"/>
    <d v="2003-07-21T00:00:00"/>
    <n v="7"/>
  </r>
  <r>
    <s v="1056"/>
    <s v="81"/>
    <x v="899"/>
    <d v="2017-03-25T00:00:00"/>
    <b v="1"/>
    <s v="Approved"/>
    <s v="Solex"/>
    <s v="Standard"/>
    <s v="medium"/>
    <s v="medium"/>
    <n v="1151.96"/>
    <n v="649.49"/>
    <n v="502.47"/>
    <d v="2006-10-01T00:00:00"/>
    <n v="280"/>
  </r>
  <r>
    <s v="1057"/>
    <s v="68"/>
    <x v="87"/>
    <d v="2017-01-25T00:00:00"/>
    <b v="0"/>
    <s v="Approved"/>
    <s v="OHM Cycles"/>
    <s v="Standard"/>
    <s v="medium"/>
    <s v="medium"/>
    <n v="1636.9"/>
    <n v="44.71"/>
    <n v="1592.19"/>
    <d v="1995-10-24T00:00:00"/>
    <n v="339"/>
  </r>
  <r>
    <s v="1058"/>
    <s v="96"/>
    <x v="900"/>
    <d v="2017-07-06T00:00:00"/>
    <b v="1"/>
    <s v="Approved"/>
    <s v="WeareA2B"/>
    <s v="Road"/>
    <s v="low"/>
    <s v="small"/>
    <n v="1172.78"/>
    <n v="1043.77"/>
    <n v="129.01"/>
    <d v="2002-10-10T00:00:00"/>
    <n v="177"/>
  </r>
  <r>
    <s v="1059"/>
    <s v="81"/>
    <x v="901"/>
    <d v="2017-08-16T00:00:00"/>
    <b v="0"/>
    <s v="Approved"/>
    <s v="Solex"/>
    <s v="Standard"/>
    <s v="medium"/>
    <s v="medium"/>
    <n v="1151.96"/>
    <n v="649.49"/>
    <n v="502.47"/>
    <d v="1999-12-04T00:00:00"/>
    <n v="136"/>
  </r>
  <r>
    <s v="1060"/>
    <s v="34"/>
    <x v="902"/>
    <d v="2017-06-07T00:00:00"/>
    <b v="0"/>
    <s v="Approved"/>
    <s v="Norco Bicycles"/>
    <s v="Road"/>
    <s v="high"/>
    <s v="large"/>
    <n v="774.53"/>
    <n v="464.72"/>
    <n v="309.81"/>
    <d v="2003-03-18T00:00:00"/>
    <n v="206"/>
  </r>
  <r>
    <s v="1062"/>
    <s v="99"/>
    <x v="903"/>
    <d v="2017-05-13T00:00:00"/>
    <b v="1"/>
    <s v="Approved"/>
    <s v="Trek Bicycles"/>
    <s v="Road"/>
    <s v="low"/>
    <s v="small"/>
    <n v="1720.7"/>
    <n v="1531.42"/>
    <n v="189.28"/>
    <d v="1997-02-09T00:00:00"/>
    <n v="231"/>
  </r>
  <r>
    <s v="1063"/>
    <s v="58"/>
    <x v="321"/>
    <d v="2017-07-08T00:00:00"/>
    <b v="1"/>
    <s v="Approved"/>
    <s v="OHM Cycles"/>
    <s v="Standard"/>
    <s v="medium"/>
    <s v="medium"/>
    <n v="912.52"/>
    <n v="141.4"/>
    <n v="771.12"/>
    <d v="2015-10-18T00:00:00"/>
    <n v="175"/>
  </r>
  <r>
    <s v="1064"/>
    <s v="38"/>
    <x v="904"/>
    <d v="2017-10-04T00:00:00"/>
    <b v="1"/>
    <s v="Approved"/>
    <s v="Solex"/>
    <s v="Standard"/>
    <s v="medium"/>
    <s v="medium"/>
    <n v="1577.53"/>
    <n v="826.51"/>
    <n v="751.02"/>
    <d v="2011-03-16T00:00:00"/>
    <n v="87"/>
  </r>
  <r>
    <s v="1065"/>
    <s v="0"/>
    <x v="29"/>
    <d v="2017-09-01T00:00:00"/>
    <b v="1"/>
    <s v="Approved"/>
    <s v="OHM Cycles"/>
    <s v="Standard"/>
    <s v="high"/>
    <s v="medium"/>
    <n v="227.88"/>
    <n v="136.72999999999999"/>
    <n v="91.15"/>
    <d v="2003-02-07T00:00:00"/>
    <n v="120"/>
  </r>
  <r>
    <s v="1066"/>
    <s v="59"/>
    <x v="323"/>
    <d v="2017-07-27T00:00:00"/>
    <b v="1"/>
    <s v="Approved"/>
    <s v="Solex"/>
    <s v="Standard"/>
    <s v="medium"/>
    <s v="large"/>
    <n v="1061.56"/>
    <n v="733.58"/>
    <n v="327.98"/>
    <d v="1993-07-20T00:00:00"/>
    <n v="156"/>
  </r>
  <r>
    <s v="1067"/>
    <s v="19"/>
    <x v="905"/>
    <d v="2017-11-07T00:00:00"/>
    <b v="0"/>
    <s v="Approved"/>
    <s v="Trek Bicycles"/>
    <s v="Mountain"/>
    <s v="low"/>
    <s v="medium"/>
    <n v="574.64"/>
    <n v="459.71"/>
    <n v="114.93"/>
    <d v="2011-08-29T00:00:00"/>
    <n v="53"/>
  </r>
  <r>
    <s v="1068"/>
    <s v="96"/>
    <x v="906"/>
    <d v="2017-12-11T00:00:00"/>
    <b v="1"/>
    <s v="Approved"/>
    <s v="WeareA2B"/>
    <s v="Road"/>
    <s v="low"/>
    <s v="small"/>
    <n v="1172.78"/>
    <n v="1043.77"/>
    <n v="129.01"/>
    <d v="2004-01-16T00:00:00"/>
    <n v="19"/>
  </r>
  <r>
    <s v="1069"/>
    <s v="35"/>
    <x v="266"/>
    <d v="2017-08-31T00:00:00"/>
    <b v="1"/>
    <s v="Approved"/>
    <s v="Trek Bicycles"/>
    <s v="Standard"/>
    <s v="low"/>
    <s v="medium"/>
    <n v="1057.51"/>
    <n v="154.4"/>
    <n v="903.11"/>
    <d v="2011-03-16T00:00:00"/>
    <n v="121"/>
  </r>
  <r>
    <s v="1070"/>
    <s v="10"/>
    <x v="907"/>
    <d v="2017-07-12T00:00:00"/>
    <b v="1"/>
    <s v="Approved"/>
    <s v="WeareA2B"/>
    <s v="Touring"/>
    <s v="medium"/>
    <s v="medium"/>
    <n v="1466.68"/>
    <n v="363.25"/>
    <n v="1103.43"/>
    <d v="2007-08-04T00:00:00"/>
    <n v="171"/>
  </r>
  <r>
    <s v="1071"/>
    <s v="12"/>
    <x v="908"/>
    <d v="2017-08-24T00:00:00"/>
    <b v="0"/>
    <s v="Approved"/>
    <s v="WeareA2B"/>
    <s v="Standard"/>
    <s v="medium"/>
    <s v="medium"/>
    <n v="1231.1500000000001"/>
    <n v="161.6"/>
    <n v="1069.55"/>
    <d v="2004-08-17T00:00:00"/>
    <n v="128"/>
  </r>
  <r>
    <s v="1073"/>
    <s v="80"/>
    <x v="909"/>
    <d v="2017-04-05T00:00:00"/>
    <b v="1"/>
    <s v="Approved"/>
    <s v="OHM Cycles"/>
    <s v="Touring"/>
    <s v="low"/>
    <s v="medium"/>
    <n v="1073.07"/>
    <n v="933.84"/>
    <n v="139.22999999999999"/>
    <d v="2015-08-10T00:00:00"/>
    <n v="269"/>
  </r>
  <r>
    <s v="1074"/>
    <s v="33"/>
    <x v="910"/>
    <d v="2017-04-05T00:00:00"/>
    <b v="0"/>
    <s v="Approved"/>
    <s v="Giant Bicycles"/>
    <s v="Standard"/>
    <s v="medium"/>
    <s v="small"/>
    <n v="1311.44"/>
    <n v="1167.18"/>
    <n v="144.26"/>
    <d v="1997-05-10T00:00:00"/>
    <n v="269"/>
  </r>
  <r>
    <s v="1075"/>
    <s v="11"/>
    <x v="911"/>
    <d v="2017-09-04T00:00:00"/>
    <b v="0"/>
    <s v="Approved"/>
    <s v="Trek Bicycles"/>
    <s v="Standard"/>
    <s v="medium"/>
    <s v="small"/>
    <n v="1775.81"/>
    <n v="1580.47"/>
    <n v="195.34"/>
    <d v="2010-05-05T00:00:00"/>
    <n v="117"/>
  </r>
  <r>
    <s v="1076"/>
    <s v="91"/>
    <x v="912"/>
    <d v="2017-03-04T00:00:00"/>
    <b v="0"/>
    <s v="Approved"/>
    <s v="Solex"/>
    <s v="Standard"/>
    <s v="medium"/>
    <s v="medium"/>
    <n v="100.35"/>
    <n v="75.260000000000005"/>
    <n v="25.09"/>
    <d v="2004-01-16T00:00:00"/>
    <n v="301"/>
  </r>
  <r>
    <s v="1077"/>
    <s v="74"/>
    <x v="913"/>
    <d v="2017-06-10T00:00:00"/>
    <b v="0"/>
    <s v="Approved"/>
    <s v="WeareA2B"/>
    <s v="Standard"/>
    <s v="medium"/>
    <s v="medium"/>
    <n v="1762.96"/>
    <n v="950.52"/>
    <n v="812.44"/>
    <d v="2001-11-25T00:00:00"/>
    <n v="203"/>
  </r>
  <r>
    <s v="1078"/>
    <s v="80"/>
    <x v="914"/>
    <d v="2017-05-11T00:00:00"/>
    <b v="0"/>
    <s v="Approved"/>
    <s v="OHM Cycles"/>
    <s v="Touring"/>
    <s v="low"/>
    <s v="medium"/>
    <n v="1073.07"/>
    <n v="933.84"/>
    <n v="139.22999999999999"/>
    <d v="1998-12-16T00:00:00"/>
    <n v="233"/>
  </r>
  <r>
    <s v="1079"/>
    <s v="0"/>
    <x v="915"/>
    <d v="2017-04-28T00:00:00"/>
    <b v="1"/>
    <s v="Approved"/>
    <s v="Giant Bicycles"/>
    <s v="Standard"/>
    <s v="medium"/>
    <s v="large"/>
    <n v="569.55999999999995"/>
    <n v="528.42999999999995"/>
    <n v="41.13"/>
    <d v="2003-09-10T00:00:00"/>
    <n v="246"/>
  </r>
  <r>
    <s v="1080"/>
    <s v="84"/>
    <x v="124"/>
    <d v="2017-09-19T00:00:00"/>
    <b v="0"/>
    <s v="Approved"/>
    <s v="Trek Bicycles"/>
    <s v="Road"/>
    <s v="medium"/>
    <s v="medium"/>
    <n v="290.62"/>
    <n v="215.14"/>
    <n v="75.48"/>
    <d v="2004-12-18T00:00:00"/>
    <n v="102"/>
  </r>
  <r>
    <s v="1081"/>
    <s v="41"/>
    <x v="916"/>
    <d v="2017-03-22T00:00:00"/>
    <b v="0"/>
    <s v="Approved"/>
    <s v="Solex"/>
    <s v="Road"/>
    <s v="medium"/>
    <s v="medium"/>
    <n v="416.98"/>
    <n v="312.74"/>
    <n v="104.24"/>
    <d v="1997-05-10T00:00:00"/>
    <n v="283"/>
  </r>
  <r>
    <s v="1082"/>
    <s v="72"/>
    <x v="917"/>
    <d v="2017-09-12T00:00:00"/>
    <b v="0"/>
    <s v="Approved"/>
    <s v="Norco Bicycles"/>
    <s v="Standard"/>
    <s v="medium"/>
    <s v="medium"/>
    <n v="360.4"/>
    <n v="270.3"/>
    <n v="90.1"/>
    <d v="2004-07-25T00:00:00"/>
    <n v="109"/>
  </r>
  <r>
    <s v="1083"/>
    <s v="4"/>
    <x v="918"/>
    <d v="2017-04-11T00:00:00"/>
    <b v="1"/>
    <s v="Approved"/>
    <s v="Solex"/>
    <s v="Standard"/>
    <s v="medium"/>
    <s v="medium"/>
    <n v="1483.2"/>
    <n v="99.59"/>
    <n v="1383.61"/>
    <d v="1998-12-17T00:00:00"/>
    <n v="263"/>
  </r>
  <r>
    <s v="1084"/>
    <s v="96"/>
    <x v="258"/>
    <d v="2017-01-08T00:00:00"/>
    <b v="0"/>
    <s v="Approved"/>
    <s v="WeareA2B"/>
    <s v="Road"/>
    <s v="low"/>
    <s v="small"/>
    <n v="1172.78"/>
    <n v="1043.77"/>
    <n v="129.01"/>
    <d v="2002-10-10T00:00:00"/>
    <n v="356"/>
  </r>
  <r>
    <s v="1085"/>
    <s v="43"/>
    <x v="919"/>
    <d v="2017-12-12T00:00:00"/>
    <b v="0"/>
    <s v="Approved"/>
    <s v="Norco Bicycles"/>
    <s v="Standard"/>
    <s v="medium"/>
    <s v="medium"/>
    <n v="1555.58"/>
    <n v="818.01"/>
    <n v="737.57"/>
    <d v="2013-09-16T00:00:00"/>
    <n v="18"/>
  </r>
  <r>
    <s v="1086"/>
    <s v="9"/>
    <x v="920"/>
    <d v="2017-10-11T00:00:00"/>
    <b v="1"/>
    <s v="Approved"/>
    <s v="OHM Cycles"/>
    <s v="Road"/>
    <s v="medium"/>
    <s v="medium"/>
    <n v="742.54"/>
    <n v="667.4"/>
    <n v="75.14"/>
    <d v="1991-11-07T00:00:00"/>
    <n v="80"/>
  </r>
  <r>
    <s v="1087"/>
    <s v="7"/>
    <x v="112"/>
    <d v="2017-10-21T00:00:00"/>
    <b v="1"/>
    <s v="Approved"/>
    <s v="Trek Bicycles"/>
    <s v="Road"/>
    <s v="low"/>
    <s v="medium"/>
    <n v="980.37"/>
    <n v="234.43"/>
    <n v="745.94"/>
    <d v="2005-12-07T00:00:00"/>
    <n v="70"/>
  </r>
  <r>
    <s v="1088"/>
    <s v="68"/>
    <x v="921"/>
    <d v="2017-07-21T00:00:00"/>
    <b v="1"/>
    <s v="Approved"/>
    <s v="OHM Cycles"/>
    <s v="Standard"/>
    <s v="medium"/>
    <s v="medium"/>
    <n v="1636.9"/>
    <n v="44.71"/>
    <n v="1592.19"/>
    <d v="2010-08-20T00:00:00"/>
    <n v="162"/>
  </r>
  <r>
    <s v="1089"/>
    <s v="3"/>
    <x v="868"/>
    <d v="2017-06-30T00:00:00"/>
    <b v="0"/>
    <s v="Approved"/>
    <s v="Trek Bicycles"/>
    <s v="Standard"/>
    <s v="medium"/>
    <s v="large"/>
    <n v="2091.4699999999998"/>
    <n v="388.92"/>
    <n v="1702.55"/>
    <d v="2011-08-29T00:00:00"/>
    <n v="183"/>
  </r>
  <r>
    <s v="1090"/>
    <s v="44"/>
    <x v="922"/>
    <d v="2017-08-26T00:00:00"/>
    <b v="1"/>
    <s v="Approved"/>
    <s v="WeareA2B"/>
    <s v="Standard"/>
    <s v="medium"/>
    <s v="medium"/>
    <n v="1769.64"/>
    <n v="108.76"/>
    <n v="1660.88"/>
    <d v="2011-05-09T00:00:00"/>
    <n v="126"/>
  </r>
  <r>
    <s v="1091"/>
    <s v="14"/>
    <x v="871"/>
    <d v="2017-02-10T00:00:00"/>
    <b v="0"/>
    <s v="Approved"/>
    <s v="Trek Bicycles"/>
    <s v="Standard"/>
    <s v="medium"/>
    <s v="small"/>
    <n v="1386.84"/>
    <n v="1234.29"/>
    <n v="152.55000000000001"/>
    <d v="2013-03-12T00:00:00"/>
    <n v="323"/>
  </r>
  <r>
    <s v="1092"/>
    <s v="92"/>
    <x v="923"/>
    <d v="2017-12-21T00:00:00"/>
    <b v="0"/>
    <s v="Approved"/>
    <s v="WeareA2B"/>
    <s v="Standard"/>
    <s v="medium"/>
    <s v="small"/>
    <n v="1415.01"/>
    <n v="1259.3599999999999"/>
    <n v="155.65"/>
    <d v="2003-01-05T00:00:00"/>
    <n v="9"/>
  </r>
  <r>
    <s v="1093"/>
    <s v="71"/>
    <x v="292"/>
    <d v="2017-01-28T00:00:00"/>
    <b v="0"/>
    <s v="Approved"/>
    <s v="Solex"/>
    <s v="Standard"/>
    <s v="high"/>
    <s v="large"/>
    <n v="1842.92"/>
    <n v="1105.75"/>
    <n v="737.17"/>
    <d v="2003-09-09T00:00:00"/>
    <n v="336"/>
  </r>
  <r>
    <s v="1094"/>
    <s v="31"/>
    <x v="924"/>
    <d v="2017-08-08T00:00:00"/>
    <b v="0"/>
    <s v="Approved"/>
    <s v="Giant Bicycles"/>
    <s v="Standard"/>
    <s v="medium"/>
    <s v="medium"/>
    <n v="230.91"/>
    <n v="173.18"/>
    <n v="57.73"/>
    <d v="1995-12-19T00:00:00"/>
    <n v="144"/>
  </r>
  <r>
    <s v="1095"/>
    <s v="27"/>
    <x v="925"/>
    <d v="2017-04-10T00:00:00"/>
    <b v="1"/>
    <s v="Approved"/>
    <s v="Trek Bicycles"/>
    <s v="Standard"/>
    <s v="low"/>
    <s v="medium"/>
    <n v="1057.51"/>
    <n v="154.4"/>
    <n v="903.11"/>
    <d v="1994-07-12T00:00:00"/>
    <n v="264"/>
  </r>
  <r>
    <s v="1096"/>
    <s v="34"/>
    <x v="926"/>
    <d v="2017-01-30T00:00:00"/>
    <b v="1"/>
    <s v="Approved"/>
    <s v="Norco Bicycles"/>
    <s v="Road"/>
    <s v="high"/>
    <s v="large"/>
    <n v="774.53"/>
    <n v="464.72"/>
    <n v="309.81"/>
    <d v="2003-03-18T00:00:00"/>
    <n v="334"/>
  </r>
  <r>
    <s v="1097"/>
    <s v="27"/>
    <x v="927"/>
    <d v="2017-08-01T00:00:00"/>
    <b v="0"/>
    <s v="Approved"/>
    <s v="Trek Bicycles"/>
    <s v="Standard"/>
    <s v="medium"/>
    <s v="medium"/>
    <n v="499.53"/>
    <n v="388.72"/>
    <n v="110.81"/>
    <d v="1992-10-11T00:00:00"/>
    <n v="151"/>
  </r>
  <r>
    <s v="1098"/>
    <s v="50"/>
    <x v="928"/>
    <d v="2017-07-27T00:00:00"/>
    <b v="0"/>
    <s v="Approved"/>
    <s v="Giant Bicycles"/>
    <s v="Standard"/>
    <s v="medium"/>
    <s v="medium"/>
    <n v="642.70000000000005"/>
    <n v="211.37"/>
    <n v="431.33"/>
    <d v="1994-07-12T00:00:00"/>
    <n v="156"/>
  </r>
  <r>
    <s v="1099"/>
    <s v="85"/>
    <x v="929"/>
    <d v="2017-03-15T00:00:00"/>
    <b v="0"/>
    <s v="Approved"/>
    <s v="WeareA2B"/>
    <s v="Standard"/>
    <s v="medium"/>
    <s v="medium"/>
    <n v="752.64"/>
    <n v="205.36"/>
    <n v="547.28"/>
    <d v="1999-07-26T00:00:00"/>
    <n v="290"/>
  </r>
  <r>
    <s v="1100"/>
    <s v="19"/>
    <x v="930"/>
    <d v="2017-03-20T00:00:00"/>
    <b v="1"/>
    <s v="Approved"/>
    <s v="OHM Cycles"/>
    <s v="Road"/>
    <s v="high"/>
    <s v="large"/>
    <n v="12.01"/>
    <n v="7.21"/>
    <n v="4.8"/>
    <d v="2009-03-08T00:00:00"/>
    <n v="285"/>
  </r>
  <r>
    <s v="1101"/>
    <s v="17"/>
    <x v="931"/>
    <d v="2017-05-01T00:00:00"/>
    <b v="0"/>
    <s v="Approved"/>
    <s v="WeareA2B"/>
    <s v="Touring"/>
    <s v="medium"/>
    <s v="large"/>
    <n v="1362.99"/>
    <n v="57.74"/>
    <n v="1305.25"/>
    <d v="1993-04-20T00:00:00"/>
    <n v="243"/>
  </r>
  <r>
    <s v="1102"/>
    <s v="83"/>
    <x v="932"/>
    <d v="2017-04-24T00:00:00"/>
    <b v="1"/>
    <s v="Approved"/>
    <s v="Solex"/>
    <s v="Touring"/>
    <s v="medium"/>
    <s v="large"/>
    <n v="2083.94"/>
    <n v="675.03"/>
    <n v="1408.91"/>
    <d v="1997-08-25T00:00:00"/>
    <n v="250"/>
  </r>
  <r>
    <s v="1103"/>
    <s v="1"/>
    <x v="933"/>
    <d v="2017-10-24T00:00:00"/>
    <b v="1"/>
    <s v="Approved"/>
    <s v="Giant Bicycles"/>
    <s v="Standard"/>
    <s v="medium"/>
    <s v="medium"/>
    <n v="1403.5"/>
    <n v="954.82"/>
    <n v="448.68"/>
    <d v="2016-11-14T00:00:00"/>
    <n v="67"/>
  </r>
  <r>
    <s v="1104"/>
    <s v="82"/>
    <x v="849"/>
    <d v="2017-05-23T00:00:00"/>
    <b v="0"/>
    <s v="Approved"/>
    <s v="Norco Bicycles"/>
    <s v="Standard"/>
    <s v="high"/>
    <s v="medium"/>
    <n v="1148.6400000000001"/>
    <n v="689.18"/>
    <n v="459.46"/>
    <d v="2015-08-02T00:00:00"/>
    <n v="221"/>
  </r>
  <r>
    <s v="1105"/>
    <s v="0"/>
    <x v="934"/>
    <d v="2017-02-05T00:00:00"/>
    <b v="1"/>
    <s v="Approved"/>
    <s v="OHM Cycles"/>
    <s v="Road"/>
    <s v="high"/>
    <s v="large"/>
    <n v="12.01"/>
    <n v="7.21"/>
    <n v="4.8"/>
    <d v="2009-03-08T00:00:00"/>
    <n v="328"/>
  </r>
  <r>
    <s v="1106"/>
    <s v="53"/>
    <x v="935"/>
    <d v="2017-06-20T00:00:00"/>
    <b v="1"/>
    <s v="Approved"/>
    <s v="Giant Bicycles"/>
    <s v="Standard"/>
    <s v="high"/>
    <s v="medium"/>
    <n v="1274.93"/>
    <n v="764.96"/>
    <n v="509.97"/>
    <d v="2007-08-04T00:00:00"/>
    <n v="193"/>
  </r>
  <r>
    <s v="1107"/>
    <s v="15"/>
    <x v="888"/>
    <d v="2017-08-22T00:00:00"/>
    <b v="0"/>
    <s v="Approved"/>
    <s v="Norco Bicycles"/>
    <s v="Standard"/>
    <s v="low"/>
    <s v="medium"/>
    <n v="958.74"/>
    <n v="748.9"/>
    <n v="209.84"/>
    <d v="2005-12-07T00:00:00"/>
    <n v="130"/>
  </r>
  <r>
    <s v="1108"/>
    <s v="58"/>
    <x v="936"/>
    <d v="2017-07-28T00:00:00"/>
    <b v="0"/>
    <s v="Approved"/>
    <s v="OHM Cycles"/>
    <s v="Standard"/>
    <s v="medium"/>
    <s v="medium"/>
    <n v="912.52"/>
    <n v="141.4"/>
    <n v="771.12"/>
    <d v="1998-12-17T00:00:00"/>
    <n v="155"/>
  </r>
  <r>
    <s v="1109"/>
    <s v="21"/>
    <x v="755"/>
    <d v="2017-02-22T00:00:00"/>
    <b v="0"/>
    <s v="Approved"/>
    <s v="Solex"/>
    <s v="Standard"/>
    <s v="medium"/>
    <s v="large"/>
    <n v="1071.23"/>
    <n v="380.74"/>
    <n v="690.49"/>
    <d v="2011-05-07T00:00:00"/>
    <n v="311"/>
  </r>
  <r>
    <s v="1110"/>
    <s v="80"/>
    <x v="937"/>
    <d v="2017-05-11T00:00:00"/>
    <b v="1"/>
    <s v="Approved"/>
    <s v="OHM Cycles"/>
    <s v="Touring"/>
    <s v="low"/>
    <s v="medium"/>
    <n v="1073.07"/>
    <n v="933.84"/>
    <n v="139.22999999999999"/>
    <d v="2013-09-16T00:00:00"/>
    <n v="233"/>
  </r>
  <r>
    <s v="1111"/>
    <s v="45"/>
    <x v="938"/>
    <d v="2017-07-16T00:00:00"/>
    <b v="1"/>
    <s v="Approved"/>
    <s v="Solex"/>
    <s v="Standard"/>
    <s v="medium"/>
    <s v="medium"/>
    <n v="441.49"/>
    <n v="84.99"/>
    <n v="356.5"/>
    <d v="1993-04-12T00:00:00"/>
    <n v="167"/>
  </r>
  <r>
    <s v="1112"/>
    <s v="74"/>
    <x v="939"/>
    <d v="2017-09-04T00:00:00"/>
    <b v="0"/>
    <s v="Approved"/>
    <s v="WeareA2B"/>
    <s v="Standard"/>
    <s v="medium"/>
    <s v="medium"/>
    <n v="1762.96"/>
    <n v="950.52"/>
    <n v="812.44"/>
    <d v="2014-07-28T00:00:00"/>
    <n v="117"/>
  </r>
  <r>
    <s v="1113"/>
    <s v="85"/>
    <x v="940"/>
    <d v="2017-12-19T00:00:00"/>
    <b v="1"/>
    <s v="Approved"/>
    <s v="WeareA2B"/>
    <s v="Standard"/>
    <s v="medium"/>
    <s v="medium"/>
    <n v="752.64"/>
    <n v="205.36"/>
    <n v="547.28"/>
    <d v="1997-08-25T00:00:00"/>
    <n v="11"/>
  </r>
  <r>
    <s v="1114"/>
    <s v="60"/>
    <x v="941"/>
    <d v="2017-02-25T00:00:00"/>
    <b v="0"/>
    <s v="Approved"/>
    <s v="Giant Bicycles"/>
    <s v="Standard"/>
    <s v="high"/>
    <s v="small"/>
    <n v="1977.36"/>
    <n v="1759.85"/>
    <n v="217.51"/>
    <d v="2011-08-24T00:00:00"/>
    <n v="308"/>
  </r>
  <r>
    <s v="1115"/>
    <s v="23"/>
    <x v="894"/>
    <d v="2017-03-27T00:00:00"/>
    <b v="0"/>
    <s v="Approved"/>
    <s v="Norco Bicycles"/>
    <s v="Mountain"/>
    <s v="low"/>
    <s v="small"/>
    <n v="688.63"/>
    <n v="612.88"/>
    <n v="75.75"/>
    <d v="1993-10-02T00:00:00"/>
    <n v="278"/>
  </r>
  <r>
    <s v="1116"/>
    <s v="89"/>
    <x v="942"/>
    <d v="2017-08-28T00:00:00"/>
    <b v="0"/>
    <s v="Approved"/>
    <s v="WeareA2B"/>
    <s v="Touring"/>
    <s v="medium"/>
    <s v="large"/>
    <n v="1362.99"/>
    <n v="57.74"/>
    <n v="1305.25"/>
    <d v="2016-03-29T00:00:00"/>
    <n v="124"/>
  </r>
  <r>
    <s v="1117"/>
    <s v="14"/>
    <x v="943"/>
    <d v="2017-12-01T00:00:00"/>
    <b v="0"/>
    <s v="Approved"/>
    <s v="Trek Bicycles"/>
    <s v="Standard"/>
    <s v="medium"/>
    <s v="small"/>
    <n v="1386.84"/>
    <n v="1234.29"/>
    <n v="152.55000000000001"/>
    <d v="2003-08-05T00:00:00"/>
    <n v="29"/>
  </r>
  <r>
    <s v="1118"/>
    <s v="7"/>
    <x v="944"/>
    <d v="2017-05-15T00:00:00"/>
    <b v="0"/>
    <s v="Approved"/>
    <s v="Trek Bicycles"/>
    <s v="Road"/>
    <s v="low"/>
    <s v="medium"/>
    <n v="980.37"/>
    <n v="234.43"/>
    <n v="745.94"/>
    <d v="2007-08-04T00:00:00"/>
    <n v="229"/>
  </r>
  <r>
    <s v="1119"/>
    <s v="5"/>
    <x v="945"/>
    <d v="2017-04-11T00:00:00"/>
    <b v="0"/>
    <s v="Approved"/>
    <s v="Trek Bicycles"/>
    <s v="Mountain"/>
    <s v="low"/>
    <s v="medium"/>
    <n v="574.64"/>
    <n v="459.71"/>
    <n v="114.93"/>
    <d v="1998-12-16T00:00:00"/>
    <n v="263"/>
  </r>
  <r>
    <s v="1120"/>
    <s v="37"/>
    <x v="946"/>
    <d v="2017-05-23T00:00:00"/>
    <b v="0"/>
    <s v="Approved"/>
    <s v="OHM Cycles"/>
    <s v="Standard"/>
    <s v="low"/>
    <s v="medium"/>
    <n v="1793.43"/>
    <n v="248.82"/>
    <n v="1544.61"/>
    <d v="1999-07-20T00:00:00"/>
    <n v="221"/>
  </r>
  <r>
    <s v="1121"/>
    <s v="27"/>
    <x v="947"/>
    <d v="2017-03-04T00:00:00"/>
    <b v="1"/>
    <s v="Approved"/>
    <s v="Trek Bicycles"/>
    <s v="Standard"/>
    <s v="low"/>
    <s v="medium"/>
    <n v="1057.51"/>
    <n v="154.4"/>
    <n v="903.11"/>
    <d v="1994-07-12T00:00:00"/>
    <n v="301"/>
  </r>
  <r>
    <s v="1122"/>
    <s v="0"/>
    <x v="699"/>
    <d v="2017-06-11T00:00:00"/>
    <b v="0"/>
    <s v="Approved"/>
    <s v="Solex"/>
    <s v="Standard"/>
    <s v="medium"/>
    <s v="medium"/>
    <n v="71.489999999999995"/>
    <n v="53.62"/>
    <n v="17.87"/>
    <d v="2014-03-03T00:00:00"/>
    <n v="202"/>
  </r>
  <r>
    <s v="1123"/>
    <s v="25"/>
    <x v="948"/>
    <d v="2017-02-01T00:00:00"/>
    <b v="0"/>
    <s v="Approved"/>
    <s v="Giant Bicycles"/>
    <s v="Road"/>
    <s v="medium"/>
    <s v="medium"/>
    <n v="1538.99"/>
    <n v="829.65"/>
    <n v="709.34"/>
    <d v="2016-02-04T00:00:00"/>
    <n v="332"/>
  </r>
  <r>
    <s v="1124"/>
    <s v="36"/>
    <x v="949"/>
    <d v="2017-08-09T00:00:00"/>
    <b v="1"/>
    <s v="Approved"/>
    <s v="Solex"/>
    <s v="Standard"/>
    <s v="low"/>
    <s v="medium"/>
    <n v="1289.8499999999999"/>
    <n v="74.510000000000005"/>
    <n v="1215.3399999999999"/>
    <d v="2007-12-11T00:00:00"/>
    <n v="143"/>
  </r>
  <r>
    <s v="1125"/>
    <s v="41"/>
    <x v="950"/>
    <d v="2017-04-07T00:00:00"/>
    <b v="1"/>
    <s v="Approved"/>
    <s v="Solex"/>
    <s v="Road"/>
    <s v="medium"/>
    <s v="medium"/>
    <n v="416.98"/>
    <n v="312.74"/>
    <n v="104.24"/>
    <d v="1999-06-23T00:00:00"/>
    <n v="267"/>
  </r>
  <r>
    <s v="1126"/>
    <s v="0"/>
    <x v="951"/>
    <d v="2017-12-25T00:00:00"/>
    <b v="0"/>
    <s v="Approved"/>
    <s v="Solex"/>
    <s v="Road"/>
    <s v="medium"/>
    <s v="medium"/>
    <n v="416.98"/>
    <n v="312.74"/>
    <n v="104.24"/>
    <d v="2012-06-04T00:00:00"/>
    <n v="5"/>
  </r>
  <r>
    <s v="1127"/>
    <s v="26"/>
    <x v="952"/>
    <d v="2017-08-15T00:00:00"/>
    <b v="1"/>
    <s v="Approved"/>
    <s v="WeareA2B"/>
    <s v="Standard"/>
    <s v="medium"/>
    <s v="medium"/>
    <n v="1992.93"/>
    <n v="762.63"/>
    <n v="1230.3"/>
    <d v="1993-05-26T00:00:00"/>
    <n v="137"/>
  </r>
  <r>
    <s v="1128"/>
    <s v="44"/>
    <x v="953"/>
    <d v="2017-02-21T00:00:00"/>
    <b v="0"/>
    <s v="Approved"/>
    <s v="WeareA2B"/>
    <s v="Standard"/>
    <s v="medium"/>
    <s v="medium"/>
    <n v="1769.64"/>
    <n v="108.76"/>
    <n v="1660.88"/>
    <d v="2011-05-09T00:00:00"/>
    <n v="312"/>
  </r>
  <r>
    <s v="1129"/>
    <s v="0"/>
    <x v="954"/>
    <d v="2017-09-27T00:00:00"/>
    <b v="1"/>
    <s v="Approved"/>
    <s v="Norco Bicycles"/>
    <s v="Road"/>
    <s v="medium"/>
    <s v="medium"/>
    <n v="543.39"/>
    <n v="407.54"/>
    <n v="135.85"/>
    <d v="1994-07-12T00:00:00"/>
    <n v="94"/>
  </r>
  <r>
    <s v="1130"/>
    <s v="0"/>
    <x v="955"/>
    <d v="2017-10-23T00:00:00"/>
    <b v="0"/>
    <s v="Approved"/>
    <s v="OHM Cycles"/>
    <s v="Standard"/>
    <s v="medium"/>
    <s v="medium"/>
    <n v="183.86"/>
    <n v="137.9"/>
    <n v="45.96"/>
    <d v="1997-10-04T00:00:00"/>
    <n v="68"/>
  </r>
  <r>
    <s v="1131"/>
    <s v="0"/>
    <x v="956"/>
    <d v="2017-03-09T00:00:00"/>
    <b v="0"/>
    <s v="Approved"/>
    <m/>
    <m/>
    <m/>
    <m/>
    <n v="605.54"/>
    <m/>
    <m/>
    <m/>
    <n v="296"/>
  </r>
  <r>
    <s v="1132"/>
    <s v="15"/>
    <x v="957"/>
    <d v="2017-04-27T00:00:00"/>
    <b v="0"/>
    <s v="Approved"/>
    <s v="Norco Bicycles"/>
    <s v="Standard"/>
    <s v="low"/>
    <s v="medium"/>
    <n v="958.74"/>
    <n v="748.9"/>
    <n v="209.84"/>
    <d v="2005-12-07T00:00:00"/>
    <n v="247"/>
  </r>
  <r>
    <s v="1133"/>
    <s v="77"/>
    <x v="958"/>
    <d v="2017-01-14T00:00:00"/>
    <b v="1"/>
    <s v="Approved"/>
    <s v="Norco Bicycles"/>
    <s v="Road"/>
    <s v="medium"/>
    <s v="large"/>
    <n v="1240.31"/>
    <n v="795.1"/>
    <n v="445.21"/>
    <d v="1997-01-25T00:00:00"/>
    <n v="350"/>
  </r>
  <r>
    <s v="1134"/>
    <s v="59"/>
    <x v="3"/>
    <d v="2017-02-27T00:00:00"/>
    <b v="1"/>
    <s v="Approved"/>
    <s v="Solex"/>
    <s v="Standard"/>
    <s v="medium"/>
    <s v="large"/>
    <n v="1061.56"/>
    <n v="733.58"/>
    <n v="327.98"/>
    <d v="1993-07-20T00:00:00"/>
    <n v="306"/>
  </r>
  <r>
    <s v="1135"/>
    <s v="10"/>
    <x v="959"/>
    <d v="2017-08-20T00:00:00"/>
    <b v="0"/>
    <s v="Approved"/>
    <s v="WeareA2B"/>
    <s v="Touring"/>
    <s v="medium"/>
    <s v="medium"/>
    <n v="1466.68"/>
    <n v="363.25"/>
    <n v="1103.43"/>
    <d v="1994-08-10T00:00:00"/>
    <n v="132"/>
  </r>
  <r>
    <s v="1136"/>
    <s v="66"/>
    <x v="960"/>
    <d v="2017-12-22T00:00:00"/>
    <b v="0"/>
    <s v="Approved"/>
    <s v="Giant Bicycles"/>
    <s v="Road"/>
    <s v="low"/>
    <s v="small"/>
    <n v="590.26"/>
    <n v="525.33000000000004"/>
    <n v="64.930000000000007"/>
    <d v="1995-10-24T00:00:00"/>
    <n v="8"/>
  </r>
  <r>
    <s v="1137"/>
    <s v="12"/>
    <x v="961"/>
    <d v="2017-04-11T00:00:00"/>
    <b v="1"/>
    <s v="Approved"/>
    <s v="WeareA2B"/>
    <s v="Standard"/>
    <s v="medium"/>
    <s v="medium"/>
    <n v="1231.1500000000001"/>
    <n v="161.6"/>
    <n v="1069.55"/>
    <d v="2004-08-17T00:00:00"/>
    <n v="263"/>
  </r>
  <r>
    <s v="1138"/>
    <s v="88"/>
    <x v="962"/>
    <d v="2017-08-18T00:00:00"/>
    <b v="1"/>
    <s v="Approved"/>
    <s v="Norco Bicycles"/>
    <s v="Standard"/>
    <s v="medium"/>
    <s v="medium"/>
    <n v="1198.46"/>
    <n v="381.1"/>
    <n v="817.36"/>
    <d v="2005-05-10T00:00:00"/>
    <n v="134"/>
  </r>
  <r>
    <s v="1139"/>
    <s v="61"/>
    <x v="963"/>
    <d v="2017-04-18T00:00:00"/>
    <b v="0"/>
    <s v="Approved"/>
    <s v="Norco Bicycles"/>
    <s v="Standard"/>
    <s v="medium"/>
    <s v="small"/>
    <n v="586.45000000000005"/>
    <n v="521.94000000000005"/>
    <n v="64.510000000000005"/>
    <d v="2013-09-16T00:00:00"/>
    <n v="256"/>
  </r>
  <r>
    <s v="1140"/>
    <s v="48"/>
    <x v="211"/>
    <d v="2017-08-28T00:00:00"/>
    <b v="1"/>
    <s v="Approved"/>
    <s v="WeareA2B"/>
    <s v="Standard"/>
    <s v="medium"/>
    <s v="medium"/>
    <n v="1762.96"/>
    <n v="950.52"/>
    <n v="812.44"/>
    <d v="2001-11-25T00:00:00"/>
    <n v="124"/>
  </r>
  <r>
    <s v="1141"/>
    <s v="45"/>
    <x v="964"/>
    <d v="2017-08-04T00:00:00"/>
    <b v="1"/>
    <s v="Approved"/>
    <s v="Trek Bicycles"/>
    <s v="Road"/>
    <s v="low"/>
    <s v="medium"/>
    <n v="980.37"/>
    <n v="234.43"/>
    <n v="745.94"/>
    <d v="2011-04-16T00:00:00"/>
    <n v="148"/>
  </r>
  <r>
    <s v="1142"/>
    <s v="100"/>
    <x v="965"/>
    <d v="2017-09-19T00:00:00"/>
    <b v="0"/>
    <s v="Approved"/>
    <s v="Norco Bicycles"/>
    <s v="Road"/>
    <s v="medium"/>
    <s v="medium"/>
    <n v="1036.5899999999999"/>
    <n v="206.35"/>
    <n v="830.24"/>
    <d v="1991-05-06T00:00:00"/>
    <n v="102"/>
  </r>
  <r>
    <s v="1143"/>
    <s v="0"/>
    <x v="966"/>
    <d v="2017-05-02T00:00:00"/>
    <b v="0"/>
    <s v="Approved"/>
    <s v="OHM Cycles"/>
    <s v="Road"/>
    <s v="high"/>
    <s v="large"/>
    <n v="12.01"/>
    <n v="7.21"/>
    <n v="4.8"/>
    <d v="2009-03-08T00:00:00"/>
    <n v="242"/>
  </r>
  <r>
    <s v="1144"/>
    <s v="4"/>
    <x v="967"/>
    <d v="2017-09-21T00:00:00"/>
    <b v="1"/>
    <s v="Approved"/>
    <s v="Giant Bicycles"/>
    <s v="Standard"/>
    <s v="high"/>
    <s v="medium"/>
    <n v="1129.1300000000001"/>
    <n v="677.48"/>
    <n v="451.65"/>
    <d v="2011-08-29T00:00:00"/>
    <n v="100"/>
  </r>
  <r>
    <s v="1145"/>
    <s v="25"/>
    <x v="968"/>
    <d v="2017-10-18T00:00:00"/>
    <b v="1"/>
    <s v="Approved"/>
    <s v="Giant Bicycles"/>
    <s v="Road"/>
    <s v="medium"/>
    <s v="medium"/>
    <n v="1538.99"/>
    <n v="829.65"/>
    <n v="709.34"/>
    <d v="2011-01-10T00:00:00"/>
    <n v="73"/>
  </r>
  <r>
    <s v="1146"/>
    <s v="37"/>
    <x v="706"/>
    <d v="2017-08-04T00:00:00"/>
    <b v="1"/>
    <s v="Approved"/>
    <s v="OHM Cycles"/>
    <s v="Standard"/>
    <s v="low"/>
    <s v="medium"/>
    <n v="1793.43"/>
    <n v="248.82"/>
    <n v="1544.61"/>
    <d v="1998-12-17T00:00:00"/>
    <n v="148"/>
  </r>
  <r>
    <s v="1147"/>
    <s v="34"/>
    <x v="969"/>
    <d v="2017-03-28T00:00:00"/>
    <b v="1"/>
    <s v="Approved"/>
    <s v="WeareA2B"/>
    <s v="Standard"/>
    <s v="medium"/>
    <s v="medium"/>
    <n v="1231.1500000000001"/>
    <n v="161.6"/>
    <n v="1069.55"/>
    <d v="2004-08-17T00:00:00"/>
    <n v="277"/>
  </r>
  <r>
    <s v="1148"/>
    <s v="1"/>
    <x v="747"/>
    <d v="2017-11-14T00:00:00"/>
    <b v="0"/>
    <s v="Approved"/>
    <s v="Giant Bicycles"/>
    <s v="Standard"/>
    <s v="medium"/>
    <s v="medium"/>
    <n v="1403.5"/>
    <n v="954.82"/>
    <n v="448.68"/>
    <d v="2016-11-14T00:00:00"/>
    <n v="46"/>
  </r>
  <r>
    <s v="1149"/>
    <s v="27"/>
    <x v="970"/>
    <d v="2017-07-12T00:00:00"/>
    <b v="1"/>
    <s v="Approved"/>
    <s v="Trek Bicycles"/>
    <s v="Standard"/>
    <s v="low"/>
    <s v="medium"/>
    <n v="1057.51"/>
    <n v="154.4"/>
    <n v="903.11"/>
    <d v="1999-07-20T00:00:00"/>
    <n v="171"/>
  </r>
  <r>
    <s v="1150"/>
    <s v="69"/>
    <x v="971"/>
    <d v="2017-03-06T00:00:00"/>
    <b v="0"/>
    <s v="Approved"/>
    <s v="Giant Bicycles"/>
    <s v="Road"/>
    <s v="medium"/>
    <s v="medium"/>
    <n v="792.9"/>
    <n v="594.67999999999995"/>
    <n v="198.22"/>
    <d v="1995-10-24T00:00:00"/>
    <n v="299"/>
  </r>
  <r>
    <s v="1151"/>
    <s v="76"/>
    <x v="972"/>
    <d v="2017-08-31T00:00:00"/>
    <b v="1"/>
    <s v="Approved"/>
    <s v="WeareA2B"/>
    <s v="Standard"/>
    <s v="low"/>
    <s v="medium"/>
    <n v="642.30999999999995"/>
    <n v="513.85"/>
    <n v="128.46"/>
    <d v="2014-10-10T00:00:00"/>
    <n v="121"/>
  </r>
  <r>
    <s v="1152"/>
    <s v="40"/>
    <x v="973"/>
    <d v="2017-10-18T00:00:00"/>
    <b v="1"/>
    <s v="Approved"/>
    <s v="OHM Cycles"/>
    <s v="Standard"/>
    <s v="high"/>
    <s v="medium"/>
    <n v="1458.17"/>
    <n v="874.9"/>
    <n v="583.27"/>
    <d v="1999-12-04T00:00:00"/>
    <n v="73"/>
  </r>
  <r>
    <s v="1153"/>
    <s v="79"/>
    <x v="974"/>
    <d v="2017-01-03T00:00:00"/>
    <b v="0"/>
    <s v="Approved"/>
    <s v="Norco Bicycles"/>
    <s v="Standard"/>
    <s v="medium"/>
    <s v="medium"/>
    <n v="1555.58"/>
    <n v="818.01"/>
    <n v="737.57"/>
    <d v="2003-09-09T00:00:00"/>
    <n v="361"/>
  </r>
  <r>
    <s v="1154"/>
    <s v="40"/>
    <x v="975"/>
    <d v="2017-11-27T00:00:00"/>
    <b v="1"/>
    <s v="Approved"/>
    <s v="Trek Bicycles"/>
    <s v="Road"/>
    <s v="medium"/>
    <s v="large"/>
    <n v="1894.19"/>
    <n v="598.76"/>
    <n v="1295.43"/>
    <d v="2003-07-21T00:00:00"/>
    <n v="33"/>
  </r>
  <r>
    <s v="1155"/>
    <s v="16"/>
    <x v="976"/>
    <d v="2017-01-03T00:00:00"/>
    <b v="1"/>
    <s v="Approved"/>
    <s v="Norco Bicycles"/>
    <s v="Standard"/>
    <s v="high"/>
    <s v="small"/>
    <n v="1661.92"/>
    <n v="1479.11"/>
    <n v="182.81"/>
    <d v="1994-09-09T00:00:00"/>
    <n v="361"/>
  </r>
  <r>
    <s v="1156"/>
    <s v="97"/>
    <x v="977"/>
    <d v="2017-04-25T00:00:00"/>
    <b v="1"/>
    <s v="Approved"/>
    <s v="Solex"/>
    <s v="Standard"/>
    <s v="medium"/>
    <s v="large"/>
    <n v="202.62"/>
    <n v="151.96"/>
    <n v="50.66"/>
    <d v="2016-03-29T00:00:00"/>
    <n v="249"/>
  </r>
  <r>
    <s v="1157"/>
    <s v="64"/>
    <x v="81"/>
    <d v="2017-02-17T00:00:00"/>
    <b v="0"/>
    <s v="Approved"/>
    <s v="Trek Bicycles"/>
    <s v="Standard"/>
    <s v="medium"/>
    <s v="large"/>
    <n v="1469.44"/>
    <n v="596.54999999999995"/>
    <n v="872.89"/>
    <d v="2012-05-18T00:00:00"/>
    <n v="316"/>
  </r>
  <r>
    <s v="1158"/>
    <s v="24"/>
    <x v="978"/>
    <d v="2017-05-14T00:00:00"/>
    <b v="0"/>
    <s v="Approved"/>
    <s v="Solex"/>
    <s v="Road"/>
    <s v="medium"/>
    <s v="large"/>
    <n v="1777.8"/>
    <n v="820.78"/>
    <n v="957.02"/>
    <d v="2011-05-07T00:00:00"/>
    <n v="230"/>
  </r>
  <r>
    <s v="1159"/>
    <s v="0"/>
    <x v="979"/>
    <d v="2017-11-11T00:00:00"/>
    <b v="1"/>
    <s v="Approved"/>
    <s v="Solex"/>
    <s v="Standard"/>
    <s v="medium"/>
    <s v="medium"/>
    <n v="71.489999999999995"/>
    <n v="53.62"/>
    <n v="17.87"/>
    <d v="2012-12-02T00:00:00"/>
    <n v="49"/>
  </r>
  <r>
    <s v="1161"/>
    <s v="42"/>
    <x v="980"/>
    <d v="2017-04-02T00:00:00"/>
    <b v="1"/>
    <s v="Approved"/>
    <s v="OHM Cycles"/>
    <s v="Road"/>
    <s v="medium"/>
    <s v="small"/>
    <n v="1810"/>
    <n v="1610.9"/>
    <n v="199.1"/>
    <d v="1993-04-12T00:00:00"/>
    <n v="272"/>
  </r>
  <r>
    <s v="1162"/>
    <s v="57"/>
    <x v="981"/>
    <d v="2017-07-24T00:00:00"/>
    <b v="1"/>
    <s v="Approved"/>
    <s v="WeareA2B"/>
    <s v="Touring"/>
    <s v="medium"/>
    <s v="large"/>
    <n v="1890.39"/>
    <n v="260.14"/>
    <n v="1630.25"/>
    <d v="1991-01-21T00:00:00"/>
    <n v="159"/>
  </r>
  <r>
    <s v="1163"/>
    <s v="85"/>
    <x v="982"/>
    <d v="2017-08-29T00:00:00"/>
    <b v="1"/>
    <s v="Approved"/>
    <s v="WeareA2B"/>
    <s v="Standard"/>
    <s v="medium"/>
    <s v="medium"/>
    <n v="752.64"/>
    <n v="205.36"/>
    <n v="547.28"/>
    <d v="2005-05-10T00:00:00"/>
    <n v="123"/>
  </r>
  <r>
    <s v="1164"/>
    <s v="54"/>
    <x v="983"/>
    <d v="2017-08-09T00:00:00"/>
    <b v="1"/>
    <s v="Approved"/>
    <s v="WeareA2B"/>
    <s v="Standard"/>
    <s v="medium"/>
    <s v="medium"/>
    <n v="1292.8399999999999"/>
    <n v="13.44"/>
    <n v="1279.4000000000001"/>
    <d v="2015-08-10T00:00:00"/>
    <n v="143"/>
  </r>
  <r>
    <s v="1165"/>
    <s v="88"/>
    <x v="984"/>
    <d v="2017-10-01T00:00:00"/>
    <b v="1"/>
    <s v="Approved"/>
    <s v="Norco Bicycles"/>
    <s v="Standard"/>
    <s v="medium"/>
    <s v="medium"/>
    <n v="1198.46"/>
    <n v="381.1"/>
    <n v="817.36"/>
    <d v="2002-10-10T00:00:00"/>
    <n v="90"/>
  </r>
  <r>
    <s v="1166"/>
    <s v="9"/>
    <x v="985"/>
    <d v="2017-05-03T00:00:00"/>
    <b v="1"/>
    <s v="Approved"/>
    <s v="OHM Cycles"/>
    <s v="Road"/>
    <s v="medium"/>
    <s v="medium"/>
    <n v="742.54"/>
    <n v="667.4"/>
    <n v="75.14"/>
    <d v="1991-11-07T00:00:00"/>
    <n v="241"/>
  </r>
  <r>
    <s v="1167"/>
    <s v="71"/>
    <x v="986"/>
    <d v="2017-06-03T00:00:00"/>
    <b v="1"/>
    <s v="Approved"/>
    <s v="Solex"/>
    <s v="Standard"/>
    <s v="high"/>
    <s v="large"/>
    <n v="1842.92"/>
    <n v="1105.75"/>
    <n v="737.17"/>
    <d v="1995-10-24T00:00:00"/>
    <n v="210"/>
  </r>
  <r>
    <s v="1168"/>
    <s v="38"/>
    <x v="314"/>
    <d v="2017-05-23T00:00:00"/>
    <b v="1"/>
    <s v="Approved"/>
    <s v="Trek Bicycles"/>
    <s v="Standard"/>
    <s v="medium"/>
    <s v="large"/>
    <n v="2091.4699999999998"/>
    <n v="388.92"/>
    <n v="1702.55"/>
    <d v="2012-09-15T00:00:00"/>
    <n v="221"/>
  </r>
  <r>
    <s v="1169"/>
    <s v="16"/>
    <x v="454"/>
    <d v="2017-02-22T00:00:00"/>
    <b v="0"/>
    <s v="Approved"/>
    <s v="Norco Bicycles"/>
    <s v="Standard"/>
    <s v="high"/>
    <s v="small"/>
    <n v="1661.92"/>
    <n v="1479.11"/>
    <n v="182.81"/>
    <d v="1994-09-09T00:00:00"/>
    <n v="311"/>
  </r>
  <r>
    <s v="1170"/>
    <s v="91"/>
    <x v="987"/>
    <d v="2017-07-16T00:00:00"/>
    <b v="1"/>
    <s v="Approved"/>
    <s v="WeareA2B"/>
    <s v="Standard"/>
    <s v="low"/>
    <s v="medium"/>
    <n v="642.30999999999995"/>
    <n v="513.85"/>
    <n v="128.46"/>
    <d v="2004-07-25T00:00:00"/>
    <n v="167"/>
  </r>
  <r>
    <s v="1171"/>
    <s v="86"/>
    <x v="988"/>
    <d v="2017-03-12T00:00:00"/>
    <b v="1"/>
    <s v="Approved"/>
    <s v="OHM Cycles"/>
    <s v="Standard"/>
    <s v="medium"/>
    <s v="medium"/>
    <n v="235.63"/>
    <n v="125.07"/>
    <n v="110.56"/>
    <d v="2004-08-07T00:00:00"/>
    <n v="293"/>
  </r>
  <r>
    <s v="1172"/>
    <s v="0"/>
    <x v="989"/>
    <d v="2017-03-25T00:00:00"/>
    <b v="0"/>
    <s v="Approved"/>
    <s v="Trek Bicycles"/>
    <s v="Road"/>
    <s v="medium"/>
    <s v="medium"/>
    <n v="290.62"/>
    <n v="215.14"/>
    <n v="75.48"/>
    <d v="2015-08-02T00:00:00"/>
    <n v="280"/>
  </r>
  <r>
    <s v="1173"/>
    <s v="8"/>
    <x v="990"/>
    <d v="2017-02-16T00:00:00"/>
    <b v="0"/>
    <s v="Approved"/>
    <s v="Solex"/>
    <s v="Road"/>
    <s v="medium"/>
    <s v="small"/>
    <n v="1703.52"/>
    <n v="1516.13"/>
    <n v="187.39"/>
    <d v="2003-08-05T00:00:00"/>
    <n v="317"/>
  </r>
  <r>
    <s v="1174"/>
    <s v="92"/>
    <x v="42"/>
    <d v="2017-09-24T00:00:00"/>
    <b v="1"/>
    <s v="Approved"/>
    <s v="WeareA2B"/>
    <s v="Standard"/>
    <s v="medium"/>
    <s v="small"/>
    <n v="1415.01"/>
    <n v="1259.3599999999999"/>
    <n v="155.65"/>
    <d v="2004-01-16T00:00:00"/>
    <n v="97"/>
  </r>
  <r>
    <s v="1175"/>
    <s v="83"/>
    <x v="991"/>
    <d v="2017-01-05T00:00:00"/>
    <b v="0"/>
    <s v="Approved"/>
    <s v="Solex"/>
    <s v="Touring"/>
    <s v="medium"/>
    <s v="large"/>
    <n v="2083.94"/>
    <n v="675.03"/>
    <n v="1408.91"/>
    <d v="2013-09-16T00:00:00"/>
    <n v="359"/>
  </r>
  <r>
    <s v="1176"/>
    <s v="92"/>
    <x v="992"/>
    <d v="2017-07-26T00:00:00"/>
    <b v="1"/>
    <s v="Approved"/>
    <s v="WeareA2B"/>
    <s v="Touring"/>
    <s v="medium"/>
    <s v="large"/>
    <n v="1890.39"/>
    <n v="260.14"/>
    <n v="1630.25"/>
    <d v="1996-04-05T00:00:00"/>
    <n v="157"/>
  </r>
  <r>
    <s v="1177"/>
    <s v="15"/>
    <x v="993"/>
    <d v="2017-08-16T00:00:00"/>
    <b v="0"/>
    <s v="Approved"/>
    <s v="Norco Bicycles"/>
    <s v="Standard"/>
    <s v="low"/>
    <s v="medium"/>
    <n v="958.74"/>
    <n v="748.9"/>
    <n v="209.84"/>
    <d v="2005-12-07T00:00:00"/>
    <n v="136"/>
  </r>
  <r>
    <s v="1178"/>
    <s v="72"/>
    <x v="195"/>
    <d v="2017-01-28T00:00:00"/>
    <b v="1"/>
    <s v="Approved"/>
    <s v="OHM Cycles"/>
    <s v="Standard"/>
    <s v="medium"/>
    <s v="medium"/>
    <n v="912.52"/>
    <n v="141.4"/>
    <n v="771.12"/>
    <d v="2015-10-18T00:00:00"/>
    <n v="336"/>
  </r>
  <r>
    <s v="1179"/>
    <s v="54"/>
    <x v="994"/>
    <d v="2017-05-09T00:00:00"/>
    <b v="1"/>
    <s v="Approved"/>
    <s v="WeareA2B"/>
    <s v="Standard"/>
    <s v="medium"/>
    <s v="medium"/>
    <n v="1292.8399999999999"/>
    <n v="13.44"/>
    <n v="1279.4000000000001"/>
    <d v="2003-07-21T00:00:00"/>
    <n v="235"/>
  </r>
  <r>
    <s v="1180"/>
    <s v="2"/>
    <x v="995"/>
    <d v="2017-11-24T00:00:00"/>
    <b v="0"/>
    <s v="Approved"/>
    <s v="Solex"/>
    <s v="Standard"/>
    <s v="medium"/>
    <s v="medium"/>
    <n v="71.489999999999995"/>
    <n v="53.62"/>
    <n v="17.87"/>
    <d v="2012-12-02T00:00:00"/>
    <n v="36"/>
  </r>
  <r>
    <s v="1181"/>
    <s v="49"/>
    <x v="320"/>
    <d v="2017-09-26T00:00:00"/>
    <b v="0"/>
    <s v="Approved"/>
    <s v="Solex"/>
    <s v="Standard"/>
    <s v="medium"/>
    <s v="large"/>
    <n v="1061.56"/>
    <n v="733.58"/>
    <n v="327.98"/>
    <d v="1993-07-20T00:00:00"/>
    <n v="95"/>
  </r>
  <r>
    <s v="1182"/>
    <s v="38"/>
    <x v="996"/>
    <d v="2017-05-24T00:00:00"/>
    <b v="1"/>
    <s v="Approved"/>
    <s v="Solex"/>
    <s v="Standard"/>
    <s v="medium"/>
    <s v="medium"/>
    <n v="1577.53"/>
    <n v="826.51"/>
    <n v="751.02"/>
    <d v="2011-03-16T00:00:00"/>
    <n v="220"/>
  </r>
  <r>
    <s v="1183"/>
    <s v="43"/>
    <x v="997"/>
    <d v="2017-04-23T00:00:00"/>
    <b v="0"/>
    <s v="Approved"/>
    <s v="Solex"/>
    <s v="Standard"/>
    <s v="medium"/>
    <s v="medium"/>
    <n v="1151.96"/>
    <n v="649.49"/>
    <n v="502.47"/>
    <d v="1999-12-04T00:00:00"/>
    <n v="251"/>
  </r>
  <r>
    <s v="1184"/>
    <s v="35"/>
    <x v="998"/>
    <d v="2017-10-23T00:00:00"/>
    <b v="0"/>
    <s v="Approved"/>
    <s v="Giant Bicycles"/>
    <s v="Standard"/>
    <s v="medium"/>
    <s v="medium"/>
    <n v="1403.5"/>
    <n v="954.82"/>
    <n v="448.68"/>
    <d v="2016-11-14T00:00:00"/>
    <n v="68"/>
  </r>
  <r>
    <s v="1185"/>
    <s v="78"/>
    <x v="482"/>
    <d v="2017-05-23T00:00:00"/>
    <b v="1"/>
    <s v="Approved"/>
    <s v="Giant Bicycles"/>
    <s v="Standard"/>
    <s v="medium"/>
    <s v="large"/>
    <n v="1765.3"/>
    <n v="709.48"/>
    <n v="1055.82"/>
    <d v="2004-07-25T00:00:00"/>
    <n v="221"/>
  </r>
  <r>
    <s v="1186"/>
    <s v="96"/>
    <x v="999"/>
    <d v="2017-07-25T00:00:00"/>
    <b v="0"/>
    <s v="Approved"/>
    <s v="WeareA2B"/>
    <s v="Road"/>
    <s v="low"/>
    <s v="small"/>
    <n v="1172.78"/>
    <n v="1043.77"/>
    <n v="129.01"/>
    <d v="2002-10-10T00:00:00"/>
    <n v="158"/>
  </r>
  <r>
    <s v="1187"/>
    <s v="68"/>
    <x v="1000"/>
    <d v="2017-04-06T00:00:00"/>
    <b v="0"/>
    <s v="Approved"/>
    <s v="OHM Cycles"/>
    <s v="Standard"/>
    <s v="medium"/>
    <s v="medium"/>
    <n v="1636.9"/>
    <n v="44.71"/>
    <n v="1592.19"/>
    <d v="1992-10-02T00:00:00"/>
    <n v="268"/>
  </r>
  <r>
    <s v="1188"/>
    <s v="44"/>
    <x v="1001"/>
    <d v="2017-05-19T00:00:00"/>
    <b v="1"/>
    <s v="Approved"/>
    <s v="WeareA2B"/>
    <s v="Standard"/>
    <s v="medium"/>
    <s v="medium"/>
    <n v="1769.64"/>
    <n v="108.76"/>
    <n v="1660.88"/>
    <d v="2011-05-09T00:00:00"/>
    <n v="225"/>
  </r>
  <r>
    <s v="1189"/>
    <s v="5"/>
    <x v="703"/>
    <d v="2017-08-22T00:00:00"/>
    <b v="0"/>
    <s v="Approved"/>
    <s v="Trek Bicycles"/>
    <s v="Mountain"/>
    <s v="low"/>
    <s v="medium"/>
    <n v="574.64"/>
    <n v="459.71"/>
    <n v="114.93"/>
    <d v="2011-08-29T00:00:00"/>
    <n v="130"/>
  </r>
  <r>
    <s v="1190"/>
    <s v="0"/>
    <x v="796"/>
    <d v="2017-11-05T00:00:00"/>
    <b v="0"/>
    <s v="Approved"/>
    <s v="Solex"/>
    <s v="Standard"/>
    <s v="medium"/>
    <s v="medium"/>
    <n v="71.489999999999995"/>
    <n v="53.62"/>
    <n v="17.87"/>
    <d v="2011-08-29T00:00:00"/>
    <n v="55"/>
  </r>
  <r>
    <s v="1191"/>
    <s v="4"/>
    <x v="1002"/>
    <d v="2017-03-19T00:00:00"/>
    <b v="1"/>
    <s v="Approved"/>
    <s v="Giant Bicycles"/>
    <s v="Standard"/>
    <s v="high"/>
    <s v="medium"/>
    <n v="1129.1300000000001"/>
    <n v="677.48"/>
    <n v="451.65"/>
    <d v="2004-08-17T00:00:00"/>
    <n v="286"/>
  </r>
  <r>
    <s v="1192"/>
    <s v="55"/>
    <x v="1003"/>
    <d v="2017-10-31T00:00:00"/>
    <b v="0"/>
    <s v="Approved"/>
    <s v="Trek Bicycles"/>
    <s v="Road"/>
    <s v="medium"/>
    <s v="large"/>
    <n v="1894.19"/>
    <n v="598.76"/>
    <n v="1295.43"/>
    <d v="1991-01-21T00:00:00"/>
    <n v="60"/>
  </r>
  <r>
    <s v="1194"/>
    <s v="28"/>
    <x v="1004"/>
    <d v="2017-07-22T00:00:00"/>
    <b v="0"/>
    <s v="Approved"/>
    <s v="Solex"/>
    <s v="Road"/>
    <s v="medium"/>
    <s v="small"/>
    <n v="1703.52"/>
    <n v="1516.13"/>
    <n v="187.39"/>
    <d v="2016-07-09T00:00:00"/>
    <n v="161"/>
  </r>
  <r>
    <s v="1195"/>
    <s v="40"/>
    <x v="602"/>
    <d v="2017-09-21T00:00:00"/>
    <b v="1"/>
    <s v="Approved"/>
    <s v="OHM Cycles"/>
    <s v="Standard"/>
    <s v="high"/>
    <s v="medium"/>
    <n v="1458.17"/>
    <n v="874.9"/>
    <n v="583.27"/>
    <d v="2006-02-02T00:00:00"/>
    <n v="100"/>
  </r>
  <r>
    <s v="1196"/>
    <s v="78"/>
    <x v="1005"/>
    <d v="2017-08-27T00:00:00"/>
    <b v="0"/>
    <s v="Approved"/>
    <s v="Giant Bicycles"/>
    <s v="Standard"/>
    <s v="medium"/>
    <s v="large"/>
    <n v="1765.3"/>
    <n v="709.48"/>
    <n v="1055.82"/>
    <d v="2004-08-07T00:00:00"/>
    <n v="125"/>
  </r>
  <r>
    <s v="1197"/>
    <s v="0"/>
    <x v="164"/>
    <d v="2017-04-04T00:00:00"/>
    <b v="0"/>
    <s v="Approved"/>
    <m/>
    <m/>
    <m/>
    <m/>
    <n v="756.31"/>
    <m/>
    <m/>
    <m/>
    <n v="270"/>
  </r>
  <r>
    <s v="1198"/>
    <s v="84"/>
    <x v="1006"/>
    <d v="2017-08-08T00:00:00"/>
    <b v="0"/>
    <s v="Approved"/>
    <s v="Trek Bicycles"/>
    <s v="Road"/>
    <s v="medium"/>
    <s v="medium"/>
    <n v="290.62"/>
    <n v="215.14"/>
    <n v="75.48"/>
    <d v="2015-08-02T00:00:00"/>
    <n v="144"/>
  </r>
  <r>
    <s v="1199"/>
    <s v="10"/>
    <x v="1007"/>
    <d v="2017-09-29T00:00:00"/>
    <b v="1"/>
    <s v="Approved"/>
    <s v="WeareA2B"/>
    <s v="Touring"/>
    <s v="medium"/>
    <s v="medium"/>
    <n v="1466.68"/>
    <n v="363.25"/>
    <n v="1103.43"/>
    <d v="2014-03-03T00:00:00"/>
    <n v="92"/>
  </r>
  <r>
    <s v="1200"/>
    <s v="0"/>
    <x v="1008"/>
    <d v="2017-06-21T00:00:00"/>
    <b v="1"/>
    <s v="Approved"/>
    <s v="OHM Cycles"/>
    <s v="Standard"/>
    <s v="low"/>
    <s v="medium"/>
    <n v="71.16"/>
    <n v="56.93"/>
    <n v="14.23"/>
    <d v="2005-10-22T00:00:00"/>
    <n v="192"/>
  </r>
  <r>
    <s v="1202"/>
    <s v="70"/>
    <x v="1009"/>
    <d v="2017-08-10T00:00:00"/>
    <b v="0"/>
    <s v="Approved"/>
    <s v="Trek Bicycles"/>
    <s v="Standard"/>
    <s v="high"/>
    <s v="medium"/>
    <n v="495.72"/>
    <n v="297.43"/>
    <n v="198.29"/>
    <d v="2000-05-22T00:00:00"/>
    <n v="142"/>
  </r>
  <r>
    <s v="1203"/>
    <s v="1"/>
    <x v="613"/>
    <d v="2017-05-23T00:00:00"/>
    <b v="0"/>
    <s v="Approved"/>
    <s v="Giant Bicycles"/>
    <s v="Standard"/>
    <s v="medium"/>
    <s v="medium"/>
    <n v="1403.5"/>
    <n v="954.82"/>
    <n v="448.68"/>
    <d v="2012-12-02T00:00:00"/>
    <n v="221"/>
  </r>
  <r>
    <s v="1204"/>
    <s v="94"/>
    <x v="1010"/>
    <d v="2017-05-28T00:00:00"/>
    <b v="0"/>
    <s v="Approved"/>
    <s v="Giant Bicycles"/>
    <s v="Standard"/>
    <s v="medium"/>
    <s v="large"/>
    <n v="1635.3"/>
    <n v="993.66"/>
    <n v="641.64"/>
    <d v="2013-06-09T00:00:00"/>
    <n v="216"/>
  </r>
  <r>
    <s v="1205"/>
    <s v="44"/>
    <x v="1011"/>
    <d v="2017-11-22T00:00:00"/>
    <b v="0"/>
    <s v="Approved"/>
    <s v="WeareA2B"/>
    <s v="Standard"/>
    <s v="medium"/>
    <s v="medium"/>
    <n v="1769.64"/>
    <n v="108.76"/>
    <n v="1660.88"/>
    <d v="2011-05-09T00:00:00"/>
    <n v="38"/>
  </r>
  <r>
    <s v="1206"/>
    <s v="49"/>
    <x v="1012"/>
    <d v="2017-07-07T00:00:00"/>
    <b v="0"/>
    <s v="Approved"/>
    <s v="Solex"/>
    <s v="Standard"/>
    <s v="medium"/>
    <s v="large"/>
    <n v="1061.56"/>
    <n v="733.58"/>
    <n v="327.98"/>
    <d v="1993-07-20T00:00:00"/>
    <n v="176"/>
  </r>
  <r>
    <s v="1207"/>
    <s v="47"/>
    <x v="1013"/>
    <d v="2017-06-22T00:00:00"/>
    <b v="1"/>
    <s v="Approved"/>
    <s v="Trek Bicycles"/>
    <s v="Road"/>
    <s v="low"/>
    <s v="small"/>
    <n v="1720.7"/>
    <n v="1531.42"/>
    <n v="189.28"/>
    <d v="2006-10-01T00:00:00"/>
    <n v="191"/>
  </r>
  <r>
    <s v="1208"/>
    <s v="34"/>
    <x v="1014"/>
    <d v="2017-11-06T00:00:00"/>
    <b v="1"/>
    <s v="Approved"/>
    <s v="Norco Bicycles"/>
    <s v="Road"/>
    <s v="high"/>
    <s v="large"/>
    <n v="774.53"/>
    <n v="464.72"/>
    <n v="309.81"/>
    <d v="2003-03-18T00:00:00"/>
    <n v="54"/>
  </r>
  <r>
    <s v="1209"/>
    <s v="95"/>
    <x v="758"/>
    <d v="2017-11-17T00:00:00"/>
    <b v="0"/>
    <s v="Approved"/>
    <s v="OHM Cycles"/>
    <s v="Touring"/>
    <s v="low"/>
    <s v="medium"/>
    <n v="1073.07"/>
    <n v="933.84"/>
    <n v="139.22999999999999"/>
    <d v="2004-08-07T00:00:00"/>
    <n v="43"/>
  </r>
  <r>
    <s v="1210"/>
    <s v="9"/>
    <x v="647"/>
    <d v="2017-04-20T00:00:00"/>
    <b v="0"/>
    <s v="Approved"/>
    <s v="OHM Cycles"/>
    <s v="Road"/>
    <s v="medium"/>
    <s v="medium"/>
    <n v="742.54"/>
    <n v="667.4"/>
    <n v="75.14"/>
    <d v="1991-11-07T00:00:00"/>
    <n v="254"/>
  </r>
  <r>
    <s v="1211"/>
    <s v="77"/>
    <x v="1015"/>
    <d v="2017-12-20T00:00:00"/>
    <b v="0"/>
    <s v="Approved"/>
    <s v="Norco Bicycles"/>
    <s v="Road"/>
    <s v="medium"/>
    <s v="large"/>
    <n v="1240.31"/>
    <n v="795.1"/>
    <n v="445.21"/>
    <d v="2011-01-10T00:00:00"/>
    <n v="10"/>
  </r>
  <r>
    <s v="1212"/>
    <s v="23"/>
    <x v="1016"/>
    <d v="2017-06-10T00:00:00"/>
    <b v="1"/>
    <s v="Approved"/>
    <s v="Norco Bicycles"/>
    <s v="Standard"/>
    <s v="medium"/>
    <s v="medium"/>
    <n v="1198.46"/>
    <n v="381.1"/>
    <n v="817.36"/>
    <d v="2003-01-05T00:00:00"/>
    <n v="203"/>
  </r>
  <r>
    <s v="1213"/>
    <s v="90"/>
    <x v="1017"/>
    <d v="2017-05-27T00:00:00"/>
    <b v="0"/>
    <s v="Approved"/>
    <s v="Norco Bicycles"/>
    <s v="Standard"/>
    <s v="low"/>
    <s v="medium"/>
    <n v="363.01"/>
    <n v="290.41000000000003"/>
    <n v="72.599999999999994"/>
    <d v="2005-05-10T00:00:00"/>
    <n v="217"/>
  </r>
  <r>
    <s v="1214"/>
    <s v="0"/>
    <x v="1018"/>
    <d v="2017-10-09T00:00:00"/>
    <b v="0"/>
    <s v="Approved"/>
    <s v="OHM Cycles"/>
    <s v="Standard"/>
    <s v="medium"/>
    <s v="medium"/>
    <n v="183.86"/>
    <n v="137.9"/>
    <n v="45.96"/>
    <d v="2015-06-17T00:00:00"/>
    <n v="82"/>
  </r>
  <r>
    <s v="1216"/>
    <s v="61"/>
    <x v="1019"/>
    <d v="2017-07-29T00:00:00"/>
    <b v="1"/>
    <s v="Approved"/>
    <s v="Norco Bicycles"/>
    <s v="Standard"/>
    <s v="medium"/>
    <s v="small"/>
    <n v="586.45000000000005"/>
    <n v="521.94000000000005"/>
    <n v="64.510000000000005"/>
    <d v="1998-12-16T00:00:00"/>
    <n v="154"/>
  </r>
  <r>
    <s v="1217"/>
    <s v="16"/>
    <x v="1020"/>
    <d v="2017-07-29T00:00:00"/>
    <b v="1"/>
    <s v="Approved"/>
    <s v="Norco Bicycles"/>
    <s v="Standard"/>
    <s v="high"/>
    <s v="small"/>
    <n v="1661.92"/>
    <n v="1479.11"/>
    <n v="182.81"/>
    <d v="1994-09-09T00:00:00"/>
    <n v="154"/>
  </r>
  <r>
    <s v="1218"/>
    <s v="15"/>
    <x v="1021"/>
    <d v="2017-11-01T00:00:00"/>
    <b v="0"/>
    <s v="Approved"/>
    <s v="WeareA2B"/>
    <s v="Standard"/>
    <s v="medium"/>
    <s v="medium"/>
    <n v="1292.8399999999999"/>
    <n v="13.44"/>
    <n v="1279.4000000000001"/>
    <d v="2011-08-24T00:00:00"/>
    <n v="59"/>
  </r>
  <r>
    <s v="1219"/>
    <s v="87"/>
    <x v="1022"/>
    <d v="2017-02-14T00:00:00"/>
    <b v="1"/>
    <s v="Approved"/>
    <s v="Giant Bicycles"/>
    <s v="Standard"/>
    <s v="high"/>
    <s v="medium"/>
    <n v="1179"/>
    <n v="707.4"/>
    <n v="471.6"/>
    <d v="1998-12-16T00:00:00"/>
    <n v="319"/>
  </r>
  <r>
    <s v="1220"/>
    <s v="96"/>
    <x v="1023"/>
    <d v="2017-05-02T00:00:00"/>
    <b v="0"/>
    <s v="Approved"/>
    <s v="WeareA2B"/>
    <s v="Road"/>
    <s v="low"/>
    <s v="small"/>
    <n v="1172.78"/>
    <n v="1043.77"/>
    <n v="129.01"/>
    <d v="1994-08-10T00:00:00"/>
    <n v="242"/>
  </r>
  <r>
    <s v="1221"/>
    <s v="56"/>
    <x v="632"/>
    <d v="2017-09-18T00:00:00"/>
    <b v="1"/>
    <s v="Approved"/>
    <s v="Norco Bicycles"/>
    <s v="Mountain"/>
    <s v="low"/>
    <s v="small"/>
    <n v="688.63"/>
    <n v="612.88"/>
    <n v="75.75"/>
    <d v="1993-10-02T00:00:00"/>
    <n v="103"/>
  </r>
  <r>
    <s v="1222"/>
    <s v="93"/>
    <x v="1024"/>
    <d v="2017-10-09T00:00:00"/>
    <b v="0"/>
    <s v="Approved"/>
    <s v="OHM Cycles"/>
    <s v="Standard"/>
    <s v="high"/>
    <s v="medium"/>
    <n v="1458.17"/>
    <n v="874.9"/>
    <n v="583.27"/>
    <d v="1997-05-10T00:00:00"/>
    <n v="82"/>
  </r>
  <r>
    <s v="1223"/>
    <s v="58"/>
    <x v="411"/>
    <d v="2017-08-06T00:00:00"/>
    <b v="0"/>
    <s v="Approved"/>
    <s v="OHM Cycles"/>
    <s v="Standard"/>
    <s v="medium"/>
    <s v="medium"/>
    <n v="912.52"/>
    <n v="141.4"/>
    <n v="771.12"/>
    <d v="2015-10-18T00:00:00"/>
    <n v="146"/>
  </r>
  <r>
    <s v="1224"/>
    <s v="30"/>
    <x v="1025"/>
    <d v="2017-05-07T00:00:00"/>
    <b v="0"/>
    <s v="Approved"/>
    <s v="Solex"/>
    <s v="Standard"/>
    <s v="high"/>
    <s v="medium"/>
    <n v="748.17"/>
    <n v="448.9"/>
    <n v="299.27"/>
    <d v="1991-11-10T00:00:00"/>
    <n v="237"/>
  </r>
  <r>
    <s v="1225"/>
    <s v="79"/>
    <x v="1026"/>
    <d v="2017-10-29T00:00:00"/>
    <b v="1"/>
    <s v="Approved"/>
    <s v="Norco Bicycles"/>
    <s v="Standard"/>
    <s v="medium"/>
    <s v="medium"/>
    <n v="1555.58"/>
    <n v="818.01"/>
    <n v="737.57"/>
    <d v="2003-09-09T00:00:00"/>
    <n v="62"/>
  </r>
  <r>
    <s v="1226"/>
    <s v="6"/>
    <x v="1027"/>
    <d v="2017-02-25T00:00:00"/>
    <b v="0"/>
    <s v="Approved"/>
    <s v="Solex"/>
    <s v="Standard"/>
    <s v="high"/>
    <s v="medium"/>
    <n v="748.17"/>
    <n v="448.9"/>
    <n v="299.27"/>
    <d v="1991-11-10T00:00:00"/>
    <n v="308"/>
  </r>
  <r>
    <s v="1227"/>
    <s v="71"/>
    <x v="1028"/>
    <d v="2017-07-05T00:00:00"/>
    <b v="0"/>
    <s v="Approved"/>
    <s v="Solex"/>
    <s v="Standard"/>
    <s v="high"/>
    <s v="large"/>
    <n v="1842.92"/>
    <n v="1105.75"/>
    <n v="737.17"/>
    <d v="1995-10-24T00:00:00"/>
    <n v="178"/>
  </r>
  <r>
    <s v="1228"/>
    <s v="53"/>
    <x v="835"/>
    <d v="2017-07-12T00:00:00"/>
    <b v="0"/>
    <s v="Approved"/>
    <s v="OHM Cycles"/>
    <s v="Standard"/>
    <s v="medium"/>
    <s v="medium"/>
    <n v="795.34"/>
    <n v="101.58"/>
    <n v="693.76"/>
    <d v="1997-02-09T00:00:00"/>
    <n v="171"/>
  </r>
  <r>
    <s v="1229"/>
    <s v="75"/>
    <x v="1006"/>
    <d v="2017-01-25T00:00:00"/>
    <b v="1"/>
    <s v="Approved"/>
    <s v="Giant Bicycles"/>
    <s v="Touring"/>
    <s v="medium"/>
    <s v="large"/>
    <n v="1873.97"/>
    <n v="863.95"/>
    <n v="1010.02"/>
    <d v="1997-01-25T00:00:00"/>
    <n v="339"/>
  </r>
  <r>
    <s v="1230"/>
    <s v="96"/>
    <x v="1029"/>
    <d v="2017-02-08T00:00:00"/>
    <b v="0"/>
    <s v="Approved"/>
    <s v="WeareA2B"/>
    <s v="Road"/>
    <s v="low"/>
    <s v="small"/>
    <n v="1172.78"/>
    <n v="1043.77"/>
    <n v="129.01"/>
    <d v="1991-05-06T00:00:00"/>
    <n v="325"/>
  </r>
  <r>
    <s v="1231"/>
    <s v="10"/>
    <x v="1030"/>
    <d v="2017-08-14T00:00:00"/>
    <b v="1"/>
    <s v="Approved"/>
    <s v="WeareA2B"/>
    <s v="Touring"/>
    <s v="medium"/>
    <s v="medium"/>
    <n v="1466.68"/>
    <n v="363.25"/>
    <n v="1103.43"/>
    <d v="1994-08-10T00:00:00"/>
    <n v="138"/>
  </r>
  <r>
    <s v="1232"/>
    <s v="95"/>
    <x v="148"/>
    <d v="2017-05-04T00:00:00"/>
    <b v="1"/>
    <s v="Approved"/>
    <s v="OHM Cycles"/>
    <s v="Touring"/>
    <s v="low"/>
    <s v="medium"/>
    <n v="1073.07"/>
    <n v="933.84"/>
    <n v="139.22999999999999"/>
    <d v="2015-08-02T00:00:00"/>
    <n v="240"/>
  </r>
  <r>
    <s v="1233"/>
    <s v="6"/>
    <x v="1031"/>
    <d v="2017-04-26T00:00:00"/>
    <b v="0"/>
    <s v="Approved"/>
    <s v="OHM Cycles"/>
    <s v="Standard"/>
    <s v="high"/>
    <s v="medium"/>
    <n v="227.88"/>
    <n v="136.72999999999999"/>
    <n v="91.15"/>
    <d v="2016-07-09T00:00:00"/>
    <n v="248"/>
  </r>
  <r>
    <s v="1234"/>
    <s v="3"/>
    <x v="1032"/>
    <d v="2017-05-08T00:00:00"/>
    <b v="0"/>
    <s v="Approved"/>
    <s v="Trek Bicycles"/>
    <s v="Standard"/>
    <s v="medium"/>
    <s v="large"/>
    <n v="2091.4699999999998"/>
    <n v="388.92"/>
    <n v="1702.55"/>
    <d v="1999-12-04T00:00:00"/>
    <n v="236"/>
  </r>
  <r>
    <s v="1235"/>
    <s v="18"/>
    <x v="1033"/>
    <d v="2017-04-04T00:00:00"/>
    <b v="1"/>
    <s v="Approved"/>
    <s v="Solex"/>
    <s v="Standard"/>
    <s v="medium"/>
    <s v="medium"/>
    <n v="575.27"/>
    <n v="431.45"/>
    <n v="143.82"/>
    <d v="2013-03-12T00:00:00"/>
    <n v="270"/>
  </r>
  <r>
    <s v="1236"/>
    <s v="12"/>
    <x v="1034"/>
    <d v="2017-02-10T00:00:00"/>
    <b v="0"/>
    <s v="Approved"/>
    <s v="Giant Bicycles"/>
    <s v="Standard"/>
    <s v="medium"/>
    <s v="large"/>
    <n v="1765.3"/>
    <n v="709.48"/>
    <n v="1055.82"/>
    <d v="2004-07-25T00:00:00"/>
    <n v="323"/>
  </r>
  <r>
    <s v="1237"/>
    <s v="35"/>
    <x v="1035"/>
    <d v="2017-12-03T00:00:00"/>
    <b v="1"/>
    <s v="Approved"/>
    <s v="Giant Bicycles"/>
    <s v="Standard"/>
    <s v="medium"/>
    <s v="medium"/>
    <n v="1403.5"/>
    <n v="954.82"/>
    <n v="448.68"/>
    <d v="2016-11-14T00:00:00"/>
    <n v="27"/>
  </r>
  <r>
    <s v="1238"/>
    <s v="0"/>
    <x v="1036"/>
    <d v="2017-02-27T00:00:00"/>
    <b v="1"/>
    <s v="Approved"/>
    <s v="Giant Bicycles"/>
    <s v="Standard"/>
    <s v="medium"/>
    <s v="medium"/>
    <n v="230.91"/>
    <n v="173.18"/>
    <n v="57.73"/>
    <d v="1992-10-11T00:00:00"/>
    <n v="306"/>
  </r>
  <r>
    <s v="1239"/>
    <s v="73"/>
    <x v="597"/>
    <d v="2017-02-18T00:00:00"/>
    <b v="0"/>
    <s v="Approved"/>
    <s v="Solex"/>
    <s v="Standard"/>
    <s v="medium"/>
    <s v="medium"/>
    <n v="1945.43"/>
    <n v="333.18"/>
    <n v="1612.25"/>
    <d v="2002-08-31T00:00:00"/>
    <n v="315"/>
  </r>
  <r>
    <s v="1240"/>
    <s v="6"/>
    <x v="1037"/>
    <d v="2017-04-26T00:00:00"/>
    <b v="1"/>
    <s v="Approved"/>
    <s v="OHM Cycles"/>
    <s v="Standard"/>
    <s v="high"/>
    <s v="medium"/>
    <n v="227.88"/>
    <n v="136.72999999999999"/>
    <n v="91.15"/>
    <d v="2003-02-07T00:00:00"/>
    <n v="248"/>
  </r>
  <r>
    <s v="1241"/>
    <s v="40"/>
    <x v="520"/>
    <d v="2017-10-25T00:00:00"/>
    <b v="1"/>
    <s v="Approved"/>
    <s v="Trek Bicycles"/>
    <s v="Road"/>
    <s v="medium"/>
    <s v="large"/>
    <n v="1894.19"/>
    <n v="598.76"/>
    <n v="1295.43"/>
    <d v="1993-06-23T00:00:00"/>
    <n v="66"/>
  </r>
  <r>
    <s v="1242"/>
    <s v="54"/>
    <x v="1038"/>
    <d v="2017-04-03T00:00:00"/>
    <b v="1"/>
    <s v="Approved"/>
    <s v="WeareA2B"/>
    <s v="Standard"/>
    <s v="medium"/>
    <s v="medium"/>
    <n v="1807.45"/>
    <n v="778.69"/>
    <n v="1028.76"/>
    <d v="1991-11-10T00:00:00"/>
    <n v="271"/>
  </r>
  <r>
    <s v="1243"/>
    <s v="69"/>
    <x v="1039"/>
    <d v="2017-08-04T00:00:00"/>
    <b v="1"/>
    <s v="Approved"/>
    <s v="Norco Bicycles"/>
    <s v="Road"/>
    <s v="medium"/>
    <s v="large"/>
    <n v="1240.31"/>
    <n v="795.1"/>
    <n v="445.21"/>
    <d v="1997-01-25T00:00:00"/>
    <n v="148"/>
  </r>
  <r>
    <s v="1244"/>
    <s v="50"/>
    <x v="1040"/>
    <d v="2017-02-21T00:00:00"/>
    <b v="1"/>
    <s v="Approved"/>
    <s v="WeareA2B"/>
    <s v="Standard"/>
    <s v="medium"/>
    <s v="small"/>
    <n v="175.89"/>
    <n v="131.91999999999999"/>
    <n v="43.97"/>
    <d v="2003-02-16T00:00:00"/>
    <n v="312"/>
  </r>
  <r>
    <s v="1245"/>
    <s v="28"/>
    <x v="1041"/>
    <d v="2017-10-28T00:00:00"/>
    <b v="0"/>
    <s v="Approved"/>
    <s v="Norco Bicycles"/>
    <s v="Standard"/>
    <s v="medium"/>
    <s v="small"/>
    <n v="1216.1400000000001"/>
    <n v="1082.3599999999999"/>
    <n v="133.78"/>
    <d v="1991-08-05T00:00:00"/>
    <n v="63"/>
  </r>
  <r>
    <s v="1246"/>
    <s v="53"/>
    <x v="526"/>
    <d v="2017-01-16T00:00:00"/>
    <b v="0"/>
    <s v="Approved"/>
    <s v="OHM Cycles"/>
    <s v="Standard"/>
    <s v="medium"/>
    <s v="medium"/>
    <n v="795.34"/>
    <n v="101.58"/>
    <n v="693.76"/>
    <d v="1997-02-09T00:00:00"/>
    <n v="348"/>
  </r>
  <r>
    <s v="1247"/>
    <s v="81"/>
    <x v="1042"/>
    <d v="2017-04-14T00:00:00"/>
    <b v="0"/>
    <s v="Approved"/>
    <s v="Norco Bicycles"/>
    <s v="Standard"/>
    <s v="medium"/>
    <s v="small"/>
    <n v="586.45000000000005"/>
    <n v="521.94000000000005"/>
    <n v="64.510000000000005"/>
    <d v="1991-07-10T00:00:00"/>
    <n v="260"/>
  </r>
  <r>
    <s v="1248"/>
    <s v="74"/>
    <x v="1043"/>
    <d v="2017-07-14T00:00:00"/>
    <b v="1"/>
    <s v="Approved"/>
    <s v="WeareA2B"/>
    <s v="Standard"/>
    <s v="medium"/>
    <s v="medium"/>
    <n v="1228.07"/>
    <n v="400.91"/>
    <n v="827.16"/>
    <d v="2006-05-22T00:00:00"/>
    <n v="169"/>
  </r>
  <r>
    <s v="1249"/>
    <s v="1"/>
    <x v="1044"/>
    <d v="2017-03-16T00:00:00"/>
    <b v="0"/>
    <s v="Approved"/>
    <s v="Giant Bicycles"/>
    <s v="Standard"/>
    <s v="medium"/>
    <s v="medium"/>
    <n v="1403.5"/>
    <n v="954.82"/>
    <n v="448.68"/>
    <d v="2016-11-14T00:00:00"/>
    <n v="289"/>
  </r>
  <r>
    <s v="1250"/>
    <s v="90"/>
    <x v="237"/>
    <d v="2017-04-16T00:00:00"/>
    <b v="0"/>
    <s v="Approved"/>
    <s v="Norco Bicycles"/>
    <s v="Standard"/>
    <s v="low"/>
    <s v="medium"/>
    <n v="363.01"/>
    <n v="290.41000000000003"/>
    <n v="72.599999999999994"/>
    <d v="2005-05-10T00:00:00"/>
    <n v="258"/>
  </r>
  <r>
    <s v="1251"/>
    <s v="80"/>
    <x v="1045"/>
    <d v="2017-06-17T00:00:00"/>
    <b v="1"/>
    <s v="Approved"/>
    <s v="Trek Bicycles"/>
    <s v="Standard"/>
    <s v="medium"/>
    <s v="large"/>
    <n v="1469.44"/>
    <n v="596.54999999999995"/>
    <n v="872.89"/>
    <d v="2012-05-18T00:00:00"/>
    <n v="196"/>
  </r>
  <r>
    <s v="1252"/>
    <s v="13"/>
    <x v="504"/>
    <d v="2017-03-04T00:00:00"/>
    <b v="1"/>
    <s v="Approved"/>
    <s v="Solex"/>
    <s v="Standard"/>
    <s v="medium"/>
    <s v="medium"/>
    <n v="1577.53"/>
    <n v="826.51"/>
    <n v="751.02"/>
    <d v="2011-03-16T00:00:00"/>
    <n v="301"/>
  </r>
  <r>
    <s v="1253"/>
    <s v="58"/>
    <x v="1046"/>
    <d v="2017-03-30T00:00:00"/>
    <b v="0"/>
    <s v="Approved"/>
    <s v="OHM Cycles"/>
    <s v="Standard"/>
    <s v="medium"/>
    <s v="medium"/>
    <n v="912.52"/>
    <n v="141.4"/>
    <n v="771.12"/>
    <d v="1998-12-17T00:00:00"/>
    <n v="275"/>
  </r>
  <r>
    <s v="1254"/>
    <s v="10"/>
    <x v="1047"/>
    <d v="2017-04-04T00:00:00"/>
    <b v="0"/>
    <s v="Approved"/>
    <s v="Solex"/>
    <s v="Standard"/>
    <s v="medium"/>
    <s v="medium"/>
    <n v="1945.43"/>
    <n v="333.18"/>
    <n v="1612.25"/>
    <d v="2002-08-31T00:00:00"/>
    <n v="270"/>
  </r>
  <r>
    <s v="1255"/>
    <s v="80"/>
    <x v="264"/>
    <d v="2017-01-15T00:00:00"/>
    <b v="0"/>
    <s v="Approved"/>
    <s v="OHM Cycles"/>
    <s v="Touring"/>
    <s v="low"/>
    <s v="medium"/>
    <n v="1073.07"/>
    <n v="933.84"/>
    <n v="139.22999999999999"/>
    <d v="2004-08-07T00:00:00"/>
    <n v="349"/>
  </r>
  <r>
    <s v="1256"/>
    <s v="52"/>
    <x v="1048"/>
    <d v="2017-12-06T00:00:00"/>
    <b v="0"/>
    <s v="Approved"/>
    <s v="Solex"/>
    <s v="Road"/>
    <s v="medium"/>
    <s v="large"/>
    <n v="1777.8"/>
    <n v="820.78"/>
    <n v="957.02"/>
    <d v="2011-05-07T00:00:00"/>
    <n v="24"/>
  </r>
  <r>
    <s v="1257"/>
    <s v="56"/>
    <x v="383"/>
    <d v="2017-06-13T00:00:00"/>
    <b v="1"/>
    <s v="Approved"/>
    <s v="Norco Bicycles"/>
    <s v="Mountain"/>
    <s v="low"/>
    <s v="small"/>
    <n v="688.63"/>
    <n v="612.88"/>
    <n v="75.75"/>
    <d v="1993-10-02T00:00:00"/>
    <n v="200"/>
  </r>
  <r>
    <s v="1258"/>
    <s v="21"/>
    <x v="1049"/>
    <d v="2017-11-01T00:00:00"/>
    <b v="0"/>
    <s v="Approved"/>
    <s v="Solex"/>
    <s v="Standard"/>
    <s v="medium"/>
    <s v="large"/>
    <n v="1071.23"/>
    <n v="380.74"/>
    <n v="690.49"/>
    <d v="1996-04-05T00:00:00"/>
    <n v="59"/>
  </r>
  <r>
    <s v="1259"/>
    <s v="16"/>
    <x v="1050"/>
    <d v="2017-07-18T00:00:00"/>
    <b v="1"/>
    <s v="Approved"/>
    <s v="Norco Bicycles"/>
    <s v="Standard"/>
    <s v="high"/>
    <s v="small"/>
    <n v="1661.92"/>
    <n v="1479.11"/>
    <n v="182.81"/>
    <d v="1994-09-09T00:00:00"/>
    <n v="165"/>
  </r>
  <r>
    <s v="1260"/>
    <s v="96"/>
    <x v="735"/>
    <d v="2017-12-01T00:00:00"/>
    <b v="1"/>
    <s v="Approved"/>
    <s v="Giant Bicycles"/>
    <s v="Standard"/>
    <s v="medium"/>
    <s v="large"/>
    <n v="1635.3"/>
    <n v="993.66"/>
    <n v="641.64"/>
    <d v="2013-06-09T00:00:00"/>
    <n v="29"/>
  </r>
  <r>
    <s v="1261"/>
    <s v="17"/>
    <x v="1051"/>
    <d v="2017-06-10T00:00:00"/>
    <b v="0"/>
    <s v="Approved"/>
    <s v="Solex"/>
    <s v="Standard"/>
    <s v="high"/>
    <s v="medium"/>
    <n v="1024.6600000000001"/>
    <n v="614.79999999999995"/>
    <n v="409.86"/>
    <d v="2010-11-05T00:00:00"/>
    <n v="203"/>
  </r>
  <r>
    <s v="1262"/>
    <s v="0"/>
    <x v="1052"/>
    <d v="2017-10-06T00:00:00"/>
    <b v="0"/>
    <s v="Approved"/>
    <s v="Solex"/>
    <s v="Standard"/>
    <s v="medium"/>
    <s v="medium"/>
    <n v="478.16"/>
    <n v="298.72000000000003"/>
    <n v="179.44"/>
    <d v="1993-06-23T00:00:00"/>
    <n v="85"/>
  </r>
  <r>
    <s v="1263"/>
    <s v="37"/>
    <x v="1053"/>
    <d v="2017-03-08T00:00:00"/>
    <b v="1"/>
    <s v="Approved"/>
    <s v="OHM Cycles"/>
    <s v="Standard"/>
    <s v="low"/>
    <s v="medium"/>
    <n v="1793.43"/>
    <n v="248.82"/>
    <n v="1544.61"/>
    <d v="1999-07-20T00:00:00"/>
    <n v="297"/>
  </r>
  <r>
    <s v="1264"/>
    <s v="99"/>
    <x v="1054"/>
    <d v="2017-11-24T00:00:00"/>
    <b v="0"/>
    <s v="Approved"/>
    <s v="Trek Bicycles"/>
    <s v="Road"/>
    <s v="low"/>
    <s v="small"/>
    <n v="1720.7"/>
    <n v="1531.42"/>
    <n v="189.28"/>
    <d v="2001-11-25T00:00:00"/>
    <n v="36"/>
  </r>
  <r>
    <s v="1265"/>
    <s v="49"/>
    <x v="553"/>
    <d v="2017-09-30T00:00:00"/>
    <b v="0"/>
    <s v="Approved"/>
    <s v="Trek Bicycles"/>
    <s v="Road"/>
    <s v="medium"/>
    <s v="medium"/>
    <n v="533.51"/>
    <n v="400.13"/>
    <n v="133.38"/>
    <d v="1991-01-21T00:00:00"/>
    <n v="91"/>
  </r>
  <r>
    <s v="1266"/>
    <s v="38"/>
    <x v="1055"/>
    <d v="2017-10-09T00:00:00"/>
    <b v="1"/>
    <s v="Approved"/>
    <s v="Trek Bicycles"/>
    <s v="Standard"/>
    <s v="medium"/>
    <s v="large"/>
    <n v="2091.4699999999998"/>
    <n v="388.92"/>
    <n v="1702.55"/>
    <d v="2014-07-28T00:00:00"/>
    <n v="82"/>
  </r>
  <r>
    <s v="1267"/>
    <s v="18"/>
    <x v="1056"/>
    <d v="2017-11-04T00:00:00"/>
    <b v="0"/>
    <s v="Approved"/>
    <s v="Solex"/>
    <s v="Standard"/>
    <s v="medium"/>
    <s v="medium"/>
    <n v="575.27"/>
    <n v="431.45"/>
    <n v="143.82"/>
    <d v="2013-03-12T00:00:00"/>
    <n v="56"/>
  </r>
  <r>
    <s v="1268"/>
    <s v="60"/>
    <x v="1057"/>
    <d v="2017-08-04T00:00:00"/>
    <b v="1"/>
    <s v="Approved"/>
    <s v="Giant Bicycles"/>
    <s v="Standard"/>
    <s v="high"/>
    <s v="small"/>
    <n v="1977.36"/>
    <n v="1759.85"/>
    <n v="217.51"/>
    <d v="2011-08-24T00:00:00"/>
    <n v="148"/>
  </r>
  <r>
    <s v="1269"/>
    <s v="80"/>
    <x v="1058"/>
    <d v="2017-06-07T00:00:00"/>
    <b v="1"/>
    <s v="Approved"/>
    <s v="OHM Cycles"/>
    <s v="Touring"/>
    <s v="low"/>
    <s v="medium"/>
    <n v="1073.07"/>
    <n v="933.84"/>
    <n v="139.22999999999999"/>
    <d v="1997-01-25T00:00:00"/>
    <n v="206"/>
  </r>
  <r>
    <s v="1270"/>
    <s v="1"/>
    <x v="1059"/>
    <d v="2017-10-11T00:00:00"/>
    <b v="1"/>
    <s v="Approved"/>
    <s v="Giant Bicycles"/>
    <s v="Standard"/>
    <s v="medium"/>
    <s v="medium"/>
    <n v="1403.5"/>
    <n v="954.82"/>
    <n v="448.68"/>
    <d v="2003-02-07T00:00:00"/>
    <n v="80"/>
  </r>
  <r>
    <s v="1271"/>
    <s v="52"/>
    <x v="1060"/>
    <d v="2017-10-06T00:00:00"/>
    <b v="0"/>
    <s v="Approved"/>
    <s v="Solex"/>
    <s v="Road"/>
    <s v="medium"/>
    <s v="large"/>
    <n v="1777.8"/>
    <n v="820.78"/>
    <n v="957.02"/>
    <d v="2006-11-10T00:00:00"/>
    <n v="85"/>
  </r>
  <r>
    <s v="1272"/>
    <s v="0"/>
    <x v="1061"/>
    <d v="2017-06-17T00:00:00"/>
    <b v="0"/>
    <s v="Approved"/>
    <s v="Norco Bicycles"/>
    <s v="Road"/>
    <s v="medium"/>
    <s v="medium"/>
    <n v="544.04999999999995"/>
    <n v="376.84"/>
    <n v="167.21"/>
    <d v="2005-10-22T00:00:00"/>
    <n v="196"/>
  </r>
  <r>
    <s v="1273"/>
    <s v="90"/>
    <x v="183"/>
    <d v="2017-05-07T00:00:00"/>
    <b v="0"/>
    <s v="Approved"/>
    <s v="Norco Bicycles"/>
    <s v="Standard"/>
    <s v="low"/>
    <s v="medium"/>
    <n v="363.01"/>
    <n v="290.41000000000003"/>
    <n v="72.599999999999994"/>
    <d v="1999-07-26T00:00:00"/>
    <n v="237"/>
  </r>
  <r>
    <s v="1274"/>
    <s v="93"/>
    <x v="1062"/>
    <d v="2017-07-22T00:00:00"/>
    <b v="0"/>
    <s v="Approved"/>
    <s v="OHM Cycles"/>
    <s v="Standard"/>
    <s v="high"/>
    <s v="medium"/>
    <n v="1458.17"/>
    <n v="874.9"/>
    <n v="583.27"/>
    <d v="2006-02-02T00:00:00"/>
    <n v="161"/>
  </r>
  <r>
    <s v="1275"/>
    <s v="97"/>
    <x v="741"/>
    <d v="2017-04-08T00:00:00"/>
    <b v="0"/>
    <s v="Approved"/>
    <s v="Solex"/>
    <s v="Standard"/>
    <s v="medium"/>
    <s v="large"/>
    <n v="202.62"/>
    <n v="151.96"/>
    <n v="50.66"/>
    <d v="2016-03-29T00:00:00"/>
    <n v="266"/>
  </r>
  <r>
    <s v="1276"/>
    <s v="14"/>
    <x v="1063"/>
    <d v="2017-01-20T00:00:00"/>
    <b v="0"/>
    <s v="Approved"/>
    <s v="Trek Bicycles"/>
    <s v="Standard"/>
    <s v="medium"/>
    <s v="small"/>
    <n v="1386.84"/>
    <n v="1234.29"/>
    <n v="152.55000000000001"/>
    <d v="2003-08-05T00:00:00"/>
    <n v="344"/>
  </r>
  <r>
    <s v="1277"/>
    <s v="2"/>
    <x v="50"/>
    <d v="2017-06-27T00:00:00"/>
    <b v="1"/>
    <s v="Approved"/>
    <s v="Solex"/>
    <s v="Standard"/>
    <s v="medium"/>
    <s v="medium"/>
    <n v="71.489999999999995"/>
    <n v="53.62"/>
    <n v="17.87"/>
    <d v="2012-09-15T00:00:00"/>
    <n v="186"/>
  </r>
  <r>
    <s v="1278"/>
    <s v="81"/>
    <x v="1064"/>
    <d v="2017-10-21T00:00:00"/>
    <b v="1"/>
    <s v="Approved"/>
    <s v="Solex"/>
    <s v="Standard"/>
    <s v="medium"/>
    <s v="medium"/>
    <n v="1151.96"/>
    <n v="649.49"/>
    <n v="502.47"/>
    <d v="1999-12-04T00:00:00"/>
    <n v="70"/>
  </r>
  <r>
    <s v="1279"/>
    <s v="18"/>
    <x v="934"/>
    <d v="2017-02-22T00:00:00"/>
    <b v="0"/>
    <s v="Approved"/>
    <s v="Norco Bicycles"/>
    <s v="Standard"/>
    <s v="high"/>
    <s v="medium"/>
    <n v="1148.6400000000001"/>
    <n v="689.18"/>
    <n v="459.46"/>
    <d v="2005-05-10T00:00:00"/>
    <n v="311"/>
  </r>
  <r>
    <s v="1280"/>
    <s v="3"/>
    <x v="1065"/>
    <d v="2017-03-28T00:00:00"/>
    <b v="0"/>
    <s v="Approved"/>
    <s v="Trek Bicycles"/>
    <s v="Standard"/>
    <s v="medium"/>
    <s v="large"/>
    <n v="2091.4699999999998"/>
    <n v="388.92"/>
    <n v="1702.55"/>
    <d v="2011-08-24T00:00:00"/>
    <n v="277"/>
  </r>
  <r>
    <s v="1281"/>
    <s v="0"/>
    <x v="1066"/>
    <d v="2017-02-19T00:00:00"/>
    <b v="1"/>
    <s v="Approved"/>
    <s v="Solex"/>
    <s v="Standard"/>
    <s v="medium"/>
    <s v="medium"/>
    <n v="478.16"/>
    <n v="298.72000000000003"/>
    <n v="179.44"/>
    <d v="2012-05-18T00:00:00"/>
    <n v="314"/>
  </r>
  <r>
    <s v="1282"/>
    <s v="97"/>
    <x v="1067"/>
    <d v="2017-02-02T00:00:00"/>
    <b v="0"/>
    <s v="Approved"/>
    <s v="Solex"/>
    <s v="Standard"/>
    <s v="medium"/>
    <s v="large"/>
    <n v="202.62"/>
    <n v="151.96"/>
    <n v="50.66"/>
    <d v="2016-03-29T00:00:00"/>
    <n v="331"/>
  </r>
  <r>
    <s v="1283"/>
    <s v="0"/>
    <x v="1068"/>
    <d v="2017-08-09T00:00:00"/>
    <b v="0"/>
    <s v="Approved"/>
    <m/>
    <m/>
    <m/>
    <m/>
    <n v="850"/>
    <m/>
    <m/>
    <m/>
    <n v="143"/>
  </r>
  <r>
    <s v="1284"/>
    <s v="38"/>
    <x v="1069"/>
    <d v="2017-07-29T00:00:00"/>
    <b v="1"/>
    <s v="Approved"/>
    <s v="Solex"/>
    <s v="Standard"/>
    <s v="medium"/>
    <s v="medium"/>
    <n v="1577.53"/>
    <n v="826.51"/>
    <n v="751.02"/>
    <d v="2011-03-16T00:00:00"/>
    <n v="154"/>
  </r>
  <r>
    <s v="1285"/>
    <s v="57"/>
    <x v="1070"/>
    <d v="2017-02-26T00:00:00"/>
    <b v="1"/>
    <s v="Approved"/>
    <s v="WeareA2B"/>
    <s v="Touring"/>
    <s v="medium"/>
    <s v="large"/>
    <n v="1890.39"/>
    <n v="260.14"/>
    <n v="1630.25"/>
    <d v="2011-08-24T00:00:00"/>
    <n v="307"/>
  </r>
  <r>
    <s v="1286"/>
    <s v="11"/>
    <x v="1071"/>
    <d v="2017-12-24T00:00:00"/>
    <b v="1"/>
    <s v="Approved"/>
    <s v="Giant Bicycles"/>
    <s v="Standard"/>
    <s v="high"/>
    <s v="medium"/>
    <n v="1274.93"/>
    <n v="764.96"/>
    <n v="509.97"/>
    <d v="1993-10-02T00:00:00"/>
    <n v="6"/>
  </r>
  <r>
    <s v="1287"/>
    <s v="35"/>
    <x v="1072"/>
    <d v="2017-10-13T00:00:00"/>
    <b v="1"/>
    <s v="Approved"/>
    <s v="Trek Bicycles"/>
    <s v="Standard"/>
    <s v="low"/>
    <s v="medium"/>
    <n v="1057.51"/>
    <n v="154.4"/>
    <n v="903.11"/>
    <d v="1994-07-12T00:00:00"/>
    <n v="78"/>
  </r>
  <r>
    <s v="1288"/>
    <s v="50"/>
    <x v="1073"/>
    <d v="2017-02-28T00:00:00"/>
    <b v="0"/>
    <s v="Approved"/>
    <s v="WeareA2B"/>
    <s v="Standard"/>
    <s v="medium"/>
    <s v="small"/>
    <n v="175.89"/>
    <n v="131.91999999999999"/>
    <n v="43.97"/>
    <d v="2015-10-18T00:00:00"/>
    <n v="305"/>
  </r>
  <r>
    <s v="1289"/>
    <s v="95"/>
    <x v="794"/>
    <d v="2017-06-05T00:00:00"/>
    <b v="0"/>
    <s v="Approved"/>
    <s v="Giant Bicycles"/>
    <s v="Standard"/>
    <s v="medium"/>
    <s v="large"/>
    <n v="569.55999999999995"/>
    <n v="528.42999999999995"/>
    <n v="41.13"/>
    <d v="2003-09-10T00:00:00"/>
    <n v="208"/>
  </r>
  <r>
    <s v="1290"/>
    <s v="38"/>
    <x v="792"/>
    <d v="2017-10-08T00:00:00"/>
    <b v="1"/>
    <s v="Approved"/>
    <s v="Solex"/>
    <s v="Standard"/>
    <s v="medium"/>
    <s v="medium"/>
    <n v="1577.53"/>
    <n v="826.51"/>
    <n v="751.02"/>
    <d v="2007-12-11T00:00:00"/>
    <n v="83"/>
  </r>
  <r>
    <s v="1291"/>
    <s v="46"/>
    <x v="663"/>
    <d v="2017-08-21T00:00:00"/>
    <b v="1"/>
    <s v="Approved"/>
    <s v="Solex"/>
    <s v="Standard"/>
    <s v="low"/>
    <s v="medium"/>
    <n v="1289.8499999999999"/>
    <n v="74.510000000000005"/>
    <n v="1215.3399999999999"/>
    <d v="2012-06-04T00:00:00"/>
    <n v="131"/>
  </r>
  <r>
    <s v="1292"/>
    <s v="14"/>
    <x v="760"/>
    <d v="2017-10-28T00:00:00"/>
    <b v="1"/>
    <s v="Approved"/>
    <s v="Trek Bicycles"/>
    <s v="Standard"/>
    <s v="medium"/>
    <s v="small"/>
    <n v="1386.84"/>
    <n v="1234.29"/>
    <n v="152.55000000000001"/>
    <d v="2010-05-05T00:00:00"/>
    <n v="63"/>
  </r>
  <r>
    <s v="1293"/>
    <s v="67"/>
    <x v="1074"/>
    <d v="2017-01-01T00:00:00"/>
    <b v="1"/>
    <s v="Approved"/>
    <s v="Norco Bicycles"/>
    <s v="Road"/>
    <s v="medium"/>
    <s v="medium"/>
    <n v="544.04999999999995"/>
    <n v="376.84"/>
    <n v="167.21"/>
    <d v="2005-10-22T00:00:00"/>
    <n v="363"/>
  </r>
  <r>
    <s v="1294"/>
    <s v="12"/>
    <x v="1075"/>
    <d v="2017-04-09T00:00:00"/>
    <b v="0"/>
    <s v="Approved"/>
    <s v="WeareA2B"/>
    <s v="Standard"/>
    <s v="medium"/>
    <s v="medium"/>
    <n v="1231.1500000000001"/>
    <n v="161.6"/>
    <n v="1069.55"/>
    <d v="2004-08-17T00:00:00"/>
    <n v="265"/>
  </r>
  <r>
    <s v="1295"/>
    <s v="93"/>
    <x v="1076"/>
    <d v="2017-06-08T00:00:00"/>
    <b v="1"/>
    <s v="Approved"/>
    <s v="WeareA2B"/>
    <s v="Standard"/>
    <s v="medium"/>
    <s v="medium"/>
    <n v="1065.03"/>
    <n v="230.09"/>
    <n v="834.94"/>
    <d v="2000-11-03T00:00:00"/>
    <n v="205"/>
  </r>
  <r>
    <s v="1296"/>
    <s v="0"/>
    <x v="1077"/>
    <d v="2017-10-24T00:00:00"/>
    <b v="1"/>
    <s v="Approved"/>
    <s v="OHM Cycles"/>
    <s v="Standard"/>
    <s v="high"/>
    <s v="medium"/>
    <n v="227.88"/>
    <n v="136.72999999999999"/>
    <n v="91.15"/>
    <d v="2004-09-28T00:00:00"/>
    <n v="67"/>
  </r>
  <r>
    <s v="1297"/>
    <s v="43"/>
    <x v="1078"/>
    <d v="2017-09-15T00:00:00"/>
    <b v="1"/>
    <s v="Approved"/>
    <s v="Norco Bicycles"/>
    <s v="Standard"/>
    <s v="medium"/>
    <s v="medium"/>
    <n v="1555.58"/>
    <n v="818.01"/>
    <n v="737.57"/>
    <d v="2003-09-09T00:00:00"/>
    <n v="106"/>
  </r>
  <r>
    <s v="1298"/>
    <s v="93"/>
    <x v="1079"/>
    <d v="2017-06-02T00:00:00"/>
    <b v="0"/>
    <s v="Approved"/>
    <s v="WeareA2B"/>
    <s v="Standard"/>
    <s v="medium"/>
    <s v="medium"/>
    <n v="1065.03"/>
    <n v="230.09"/>
    <n v="834.94"/>
    <d v="2004-01-16T00:00:00"/>
    <n v="211"/>
  </r>
  <r>
    <s v="1299"/>
    <s v="70"/>
    <x v="1080"/>
    <d v="2017-01-29T00:00:00"/>
    <b v="1"/>
    <s v="Approved"/>
    <s v="Trek Bicycles"/>
    <s v="Standard"/>
    <s v="high"/>
    <s v="medium"/>
    <n v="495.72"/>
    <n v="297.43"/>
    <n v="198.29"/>
    <d v="2015-04-11T00:00:00"/>
    <n v="335"/>
  </r>
  <r>
    <s v="1300"/>
    <s v="75"/>
    <x v="1081"/>
    <d v="2017-05-21T00:00:00"/>
    <b v="0"/>
    <s v="Approved"/>
    <s v="Giant Bicycles"/>
    <s v="Touring"/>
    <s v="medium"/>
    <s v="large"/>
    <n v="1873.97"/>
    <n v="863.95"/>
    <n v="1010.02"/>
    <d v="2006-05-22T00:00:00"/>
    <n v="223"/>
  </r>
  <r>
    <s v="1301"/>
    <s v="85"/>
    <x v="734"/>
    <d v="2017-11-12T00:00:00"/>
    <b v="1"/>
    <s v="Approved"/>
    <s v="WeareA2B"/>
    <s v="Standard"/>
    <s v="medium"/>
    <s v="medium"/>
    <n v="752.64"/>
    <n v="205.36"/>
    <n v="547.28"/>
    <d v="2015-08-02T00:00:00"/>
    <n v="48"/>
  </r>
  <r>
    <s v="1302"/>
    <s v="25"/>
    <x v="1082"/>
    <d v="2017-05-25T00:00:00"/>
    <b v="1"/>
    <s v="Approved"/>
    <s v="Giant Bicycles"/>
    <s v="Road"/>
    <s v="medium"/>
    <s v="medium"/>
    <n v="1538.99"/>
    <n v="829.65"/>
    <n v="709.34"/>
    <d v="2016-02-04T00:00:00"/>
    <n v="219"/>
  </r>
  <r>
    <s v="1303"/>
    <s v="54"/>
    <x v="775"/>
    <d v="2017-02-14T00:00:00"/>
    <b v="0"/>
    <s v="Approved"/>
    <s v="WeareA2B"/>
    <s v="Standard"/>
    <s v="medium"/>
    <s v="medium"/>
    <n v="1807.45"/>
    <n v="778.69"/>
    <n v="1028.76"/>
    <d v="2005-10-22T00:00:00"/>
    <n v="319"/>
  </r>
  <r>
    <s v="1304"/>
    <s v="67"/>
    <x v="54"/>
    <d v="2017-09-29T00:00:00"/>
    <b v="0"/>
    <s v="Approved"/>
    <s v="Norco Bicycles"/>
    <s v="Road"/>
    <s v="medium"/>
    <s v="medium"/>
    <n v="544.04999999999995"/>
    <n v="376.84"/>
    <n v="167.21"/>
    <d v="2005-10-22T00:00:00"/>
    <n v="92"/>
  </r>
  <r>
    <s v="1305"/>
    <s v="9"/>
    <x v="1083"/>
    <d v="2017-08-28T00:00:00"/>
    <b v="0"/>
    <s v="Approved"/>
    <s v="OHM Cycles"/>
    <s v="Road"/>
    <s v="medium"/>
    <s v="medium"/>
    <n v="742.54"/>
    <n v="667.4"/>
    <n v="75.14"/>
    <d v="1991-11-07T00:00:00"/>
    <n v="124"/>
  </r>
  <r>
    <s v="1306"/>
    <s v="46"/>
    <x v="1084"/>
    <d v="2017-11-20T00:00:00"/>
    <b v="0"/>
    <s v="Approved"/>
    <s v="OHM Cycles"/>
    <s v="Standard"/>
    <s v="low"/>
    <s v="medium"/>
    <n v="1793.43"/>
    <n v="248.82"/>
    <n v="1544.61"/>
    <d v="1999-07-20T00:00:00"/>
    <n v="40"/>
  </r>
  <r>
    <s v="1307"/>
    <s v="62"/>
    <x v="1085"/>
    <d v="2017-04-23T00:00:00"/>
    <b v="1"/>
    <s v="Approved"/>
    <s v="Solex"/>
    <s v="Standard"/>
    <s v="medium"/>
    <s v="medium"/>
    <n v="478.16"/>
    <n v="298.72000000000003"/>
    <n v="179.44"/>
    <d v="2011-04-16T00:00:00"/>
    <n v="251"/>
  </r>
  <r>
    <s v="1308"/>
    <s v="0"/>
    <x v="1086"/>
    <d v="2017-08-16T00:00:00"/>
    <b v="0"/>
    <s v="Approved"/>
    <s v="Trek Bicycles"/>
    <s v="Standard"/>
    <s v="high"/>
    <s v="medium"/>
    <n v="358.39"/>
    <n v="215.03"/>
    <n v="143.36000000000001"/>
    <d v="1991-05-06T00:00:00"/>
    <n v="136"/>
  </r>
  <r>
    <s v="1309"/>
    <s v="76"/>
    <x v="1087"/>
    <d v="2017-08-29T00:00:00"/>
    <b v="0"/>
    <s v="Approved"/>
    <s v="WeareA2B"/>
    <s v="Standard"/>
    <s v="low"/>
    <s v="medium"/>
    <n v="642.30999999999995"/>
    <n v="513.85"/>
    <n v="128.46"/>
    <d v="2014-10-10T00:00:00"/>
    <n v="123"/>
  </r>
  <r>
    <s v="1310"/>
    <s v="59"/>
    <x v="866"/>
    <d v="2017-06-26T00:00:00"/>
    <b v="1"/>
    <s v="Approved"/>
    <s v="Solex"/>
    <s v="Standard"/>
    <s v="medium"/>
    <s v="large"/>
    <n v="1061.56"/>
    <n v="733.58"/>
    <n v="327.98"/>
    <d v="2010-11-05T00:00:00"/>
    <n v="187"/>
  </r>
  <r>
    <s v="1311"/>
    <s v="3"/>
    <x v="1088"/>
    <d v="2017-03-08T00:00:00"/>
    <b v="1"/>
    <s v="Approved"/>
    <s v="Trek Bicycles"/>
    <s v="Standard"/>
    <s v="medium"/>
    <s v="large"/>
    <n v="2091.4699999999998"/>
    <n v="388.92"/>
    <n v="1702.55"/>
    <d v="2007-08-04T00:00:00"/>
    <n v="297"/>
  </r>
  <r>
    <s v="1312"/>
    <s v="75"/>
    <x v="1089"/>
    <d v="2017-02-26T00:00:00"/>
    <b v="1"/>
    <s v="Approved"/>
    <s v="Giant Bicycles"/>
    <s v="Touring"/>
    <s v="medium"/>
    <s v="large"/>
    <n v="1873.97"/>
    <n v="863.95"/>
    <n v="1010.02"/>
    <d v="2006-05-22T00:00:00"/>
    <n v="307"/>
  </r>
  <r>
    <s v="1313"/>
    <s v="64"/>
    <x v="1090"/>
    <d v="2017-09-03T00:00:00"/>
    <b v="1"/>
    <s v="Approved"/>
    <s v="Trek Bicycles"/>
    <s v="Standard"/>
    <s v="medium"/>
    <s v="large"/>
    <n v="1469.44"/>
    <n v="596.54999999999995"/>
    <n v="872.89"/>
    <d v="2015-05-21T00:00:00"/>
    <n v="118"/>
  </r>
  <r>
    <s v="1314"/>
    <s v="5"/>
    <x v="1091"/>
    <d v="2017-06-04T00:00:00"/>
    <b v="0"/>
    <s v="Approved"/>
    <s v="Trek Bicycles"/>
    <s v="Mountain"/>
    <s v="low"/>
    <s v="medium"/>
    <n v="574.64"/>
    <n v="459.71"/>
    <n v="114.93"/>
    <d v="2007-08-04T00:00:00"/>
    <n v="209"/>
  </r>
  <r>
    <s v="1315"/>
    <s v="43"/>
    <x v="130"/>
    <d v="2017-10-05T00:00:00"/>
    <b v="0"/>
    <s v="Approved"/>
    <s v="Solex"/>
    <s v="Standard"/>
    <s v="medium"/>
    <s v="medium"/>
    <n v="1151.96"/>
    <n v="649.49"/>
    <n v="502.47"/>
    <d v="1993-04-12T00:00:00"/>
    <n v="86"/>
  </r>
  <r>
    <s v="1316"/>
    <s v="64"/>
    <x v="1092"/>
    <d v="2017-08-04T00:00:00"/>
    <b v="0"/>
    <s v="Approved"/>
    <s v="Trek Bicycles"/>
    <s v="Standard"/>
    <s v="medium"/>
    <s v="large"/>
    <n v="1469.44"/>
    <n v="596.54999999999995"/>
    <n v="872.89"/>
    <d v="2015-04-11T00:00:00"/>
    <n v="148"/>
  </r>
  <r>
    <s v="1317"/>
    <s v="16"/>
    <x v="835"/>
    <d v="2017-01-09T00:00:00"/>
    <b v="1"/>
    <s v="Approved"/>
    <s v="Norco Bicycles"/>
    <s v="Standard"/>
    <s v="high"/>
    <s v="small"/>
    <n v="1661.92"/>
    <n v="1479.11"/>
    <n v="182.81"/>
    <d v="1994-09-09T00:00:00"/>
    <n v="355"/>
  </r>
  <r>
    <s v="1318"/>
    <s v="12"/>
    <x v="1093"/>
    <d v="2017-06-08T00:00:00"/>
    <b v="1"/>
    <s v="Approved"/>
    <s v="WeareA2B"/>
    <s v="Standard"/>
    <s v="medium"/>
    <s v="medium"/>
    <n v="1231.1500000000001"/>
    <n v="161.6"/>
    <n v="1069.55"/>
    <d v="2004-08-17T00:00:00"/>
    <n v="205"/>
  </r>
  <r>
    <s v="1319"/>
    <s v="97"/>
    <x v="1094"/>
    <d v="2017-03-01T00:00:00"/>
    <b v="1"/>
    <s v="Approved"/>
    <s v="OHM Cycles"/>
    <s v="Road"/>
    <s v="medium"/>
    <s v="medium"/>
    <n v="742.54"/>
    <n v="667.4"/>
    <n v="75.14"/>
    <d v="1991-11-07T00:00:00"/>
    <n v="304"/>
  </r>
  <r>
    <s v="1320"/>
    <s v="95"/>
    <x v="301"/>
    <d v="2017-10-27T00:00:00"/>
    <b v="0"/>
    <s v="Approved"/>
    <s v="Giant Bicycles"/>
    <s v="Standard"/>
    <s v="medium"/>
    <s v="large"/>
    <n v="569.55999999999995"/>
    <n v="528.42999999999995"/>
    <n v="41.13"/>
    <d v="1994-08-10T00:00:00"/>
    <n v="64"/>
  </r>
  <r>
    <s v="1321"/>
    <s v="21"/>
    <x v="642"/>
    <d v="2017-10-17T00:00:00"/>
    <b v="0"/>
    <s v="Approved"/>
    <s v="Solex"/>
    <s v="Standard"/>
    <s v="medium"/>
    <s v="large"/>
    <n v="1071.23"/>
    <n v="380.74"/>
    <n v="690.49"/>
    <d v="1996-04-05T00:00:00"/>
    <n v="74"/>
  </r>
  <r>
    <s v="1322"/>
    <s v="3"/>
    <x v="31"/>
    <d v="2017-10-23T00:00:00"/>
    <b v="0"/>
    <s v="Approved"/>
    <s v="Trek Bicycles"/>
    <s v="Standard"/>
    <s v="medium"/>
    <s v="large"/>
    <n v="2091.4699999999998"/>
    <n v="388.92"/>
    <n v="1702.55"/>
    <d v="2004-09-28T00:00:00"/>
    <n v="68"/>
  </r>
  <r>
    <s v="1323"/>
    <s v="7"/>
    <x v="1095"/>
    <d v="2017-02-24T00:00:00"/>
    <b v="1"/>
    <s v="Approved"/>
    <s v="Trek Bicycles"/>
    <s v="Road"/>
    <s v="low"/>
    <s v="medium"/>
    <n v="980.37"/>
    <n v="234.43"/>
    <n v="745.94"/>
    <d v="2011-04-16T00:00:00"/>
    <n v="309"/>
  </r>
  <r>
    <s v="1324"/>
    <s v="91"/>
    <x v="1096"/>
    <d v="2017-06-16T00:00:00"/>
    <b v="0"/>
    <s v="Approved"/>
    <s v="Solex"/>
    <s v="Standard"/>
    <s v="medium"/>
    <s v="medium"/>
    <n v="100.35"/>
    <n v="75.260000000000005"/>
    <n v="25.09"/>
    <d v="1994-08-10T00:00:00"/>
    <n v="197"/>
  </r>
  <r>
    <s v="1325"/>
    <s v="52"/>
    <x v="773"/>
    <d v="2017-01-11T00:00:00"/>
    <b v="1"/>
    <s v="Approved"/>
    <s v="OHM Cycles"/>
    <s v="Road"/>
    <s v="medium"/>
    <s v="medium"/>
    <n v="1280.28"/>
    <n v="829.51"/>
    <n v="450.77"/>
    <d v="2001-11-25T00:00:00"/>
    <n v="353"/>
  </r>
  <r>
    <s v="1326"/>
    <s v="91"/>
    <x v="1097"/>
    <d v="2017-03-28T00:00:00"/>
    <b v="0"/>
    <s v="Approved"/>
    <s v="Solex"/>
    <s v="Standard"/>
    <s v="medium"/>
    <s v="medium"/>
    <n v="100.35"/>
    <n v="75.260000000000005"/>
    <n v="25.09"/>
    <d v="2013-06-09T00:00:00"/>
    <n v="277"/>
  </r>
  <r>
    <s v="1327"/>
    <s v="99"/>
    <x v="79"/>
    <d v="2017-03-20T00:00:00"/>
    <b v="0"/>
    <s v="Approved"/>
    <s v="OHM Cycles"/>
    <s v="Standard"/>
    <s v="medium"/>
    <s v="medium"/>
    <n v="1227.3399999999999"/>
    <n v="770.89"/>
    <n v="456.45"/>
    <d v="1994-08-10T00:00:00"/>
    <n v="285"/>
  </r>
  <r>
    <s v="1328"/>
    <s v="52"/>
    <x v="1098"/>
    <d v="2017-04-27T00:00:00"/>
    <b v="1"/>
    <s v="Approved"/>
    <s v="OHM Cycles"/>
    <s v="Road"/>
    <s v="medium"/>
    <s v="medium"/>
    <n v="1280.28"/>
    <n v="829.51"/>
    <n v="450.77"/>
    <d v="2001-11-25T00:00:00"/>
    <n v="247"/>
  </r>
  <r>
    <s v="1329"/>
    <s v="73"/>
    <x v="1099"/>
    <d v="2017-10-07T00:00:00"/>
    <b v="1"/>
    <s v="Approved"/>
    <s v="Solex"/>
    <s v="Standard"/>
    <s v="medium"/>
    <s v="medium"/>
    <n v="1945.43"/>
    <n v="333.18"/>
    <n v="1612.25"/>
    <d v="2004-07-25T00:00:00"/>
    <n v="84"/>
  </r>
  <r>
    <s v="1330"/>
    <s v="90"/>
    <x v="1100"/>
    <d v="2017-04-25T00:00:00"/>
    <b v="1"/>
    <s v="Approved"/>
    <s v="Norco Bicycles"/>
    <s v="Standard"/>
    <s v="low"/>
    <s v="medium"/>
    <n v="363.01"/>
    <n v="290.41000000000003"/>
    <n v="72.599999999999994"/>
    <d v="2002-10-10T00:00:00"/>
    <n v="249"/>
  </r>
  <r>
    <s v="1331"/>
    <s v="31"/>
    <x v="1101"/>
    <d v="2017-02-13T00:00:00"/>
    <b v="0"/>
    <s v="Approved"/>
    <s v="Giant Bicycles"/>
    <s v="Standard"/>
    <s v="medium"/>
    <s v="medium"/>
    <n v="230.91"/>
    <n v="173.18"/>
    <n v="57.73"/>
    <d v="2006-11-10T00:00:00"/>
    <n v="320"/>
  </r>
  <r>
    <s v="1332"/>
    <s v="94"/>
    <x v="921"/>
    <d v="2017-03-20T00:00:00"/>
    <b v="0"/>
    <s v="Approved"/>
    <s v="Giant Bicycles"/>
    <s v="Standard"/>
    <s v="medium"/>
    <s v="large"/>
    <n v="1635.3"/>
    <n v="993.66"/>
    <n v="641.64"/>
    <d v="2013-06-09T00:00:00"/>
    <n v="285"/>
  </r>
  <r>
    <s v="1333"/>
    <s v="83"/>
    <x v="579"/>
    <d v="2017-11-24T00:00:00"/>
    <b v="1"/>
    <s v="Approved"/>
    <s v="Solex"/>
    <s v="Touring"/>
    <s v="medium"/>
    <s v="large"/>
    <n v="2083.94"/>
    <n v="675.03"/>
    <n v="1408.91"/>
    <d v="2013-09-16T00:00:00"/>
    <n v="36"/>
  </r>
  <r>
    <s v="1334"/>
    <s v="0"/>
    <x v="431"/>
    <d v="2017-01-18T00:00:00"/>
    <b v="1"/>
    <s v="Approved"/>
    <s v="Solex"/>
    <s v="Standard"/>
    <s v="medium"/>
    <s v="medium"/>
    <n v="71.489999999999995"/>
    <n v="53.62"/>
    <n v="17.87"/>
    <d v="2012-12-02T00:00:00"/>
    <n v="346"/>
  </r>
  <r>
    <s v="1335"/>
    <s v="18"/>
    <x v="1102"/>
    <d v="2017-09-30T00:00:00"/>
    <b v="0"/>
    <s v="Approved"/>
    <s v="Solex"/>
    <s v="Standard"/>
    <s v="medium"/>
    <s v="medium"/>
    <n v="575.27"/>
    <n v="431.45"/>
    <n v="143.82"/>
    <d v="2011-05-07T00:00:00"/>
    <n v="91"/>
  </r>
  <r>
    <s v="1336"/>
    <s v="43"/>
    <x v="714"/>
    <d v="2017-10-07T00:00:00"/>
    <b v="0"/>
    <s v="Approved"/>
    <s v="Solex"/>
    <s v="Standard"/>
    <s v="medium"/>
    <s v="medium"/>
    <n v="1151.96"/>
    <n v="649.49"/>
    <n v="502.47"/>
    <d v="2014-07-28T00:00:00"/>
    <n v="84"/>
  </r>
  <r>
    <s v="1337"/>
    <s v="53"/>
    <x v="1103"/>
    <d v="2017-09-21T00:00:00"/>
    <b v="1"/>
    <s v="Approved"/>
    <s v="OHM Cycles"/>
    <s v="Standard"/>
    <s v="medium"/>
    <s v="medium"/>
    <n v="795.34"/>
    <n v="101.58"/>
    <n v="693.76"/>
    <d v="1993-07-20T00:00:00"/>
    <n v="100"/>
  </r>
  <r>
    <s v="1338"/>
    <s v="98"/>
    <x v="1104"/>
    <d v="2017-10-20T00:00:00"/>
    <b v="0"/>
    <s v="Approved"/>
    <s v="Trek Bicycles"/>
    <s v="Standard"/>
    <s v="high"/>
    <s v="medium"/>
    <n v="358.39"/>
    <n v="215.03"/>
    <n v="143.36000000000001"/>
    <d v="2004-01-16T00:00:00"/>
    <n v="71"/>
  </r>
  <r>
    <s v="1339"/>
    <s v="89"/>
    <x v="575"/>
    <d v="2017-05-23T00:00:00"/>
    <b v="1"/>
    <s v="Approved"/>
    <s v="WeareA2B"/>
    <s v="Touring"/>
    <s v="medium"/>
    <s v="large"/>
    <n v="1362.99"/>
    <n v="57.74"/>
    <n v="1305.25"/>
    <d v="1993-04-20T00:00:00"/>
    <n v="221"/>
  </r>
  <r>
    <s v="1340"/>
    <s v="90"/>
    <x v="1105"/>
    <d v="2017-02-18T00:00:00"/>
    <b v="0"/>
    <s v="Approved"/>
    <s v="Norco Bicycles"/>
    <s v="Standard"/>
    <s v="low"/>
    <s v="medium"/>
    <n v="363.01"/>
    <n v="290.41000000000003"/>
    <n v="72.599999999999994"/>
    <d v="2005-05-10T00:00:00"/>
    <n v="315"/>
  </r>
  <r>
    <s v="1341"/>
    <s v="39"/>
    <x v="1106"/>
    <d v="2017-09-17T00:00:00"/>
    <b v="0"/>
    <s v="Approved"/>
    <s v="Giant Bicycles"/>
    <s v="Standard"/>
    <s v="medium"/>
    <s v="large"/>
    <n v="1812.75"/>
    <n v="582.48"/>
    <n v="1230.27"/>
    <d v="1997-05-10T00:00:00"/>
    <n v="104"/>
  </r>
  <r>
    <s v="1342"/>
    <s v="88"/>
    <x v="1107"/>
    <d v="2017-04-03T00:00:00"/>
    <b v="1"/>
    <s v="Approved"/>
    <s v="Norco Bicycles"/>
    <s v="Standard"/>
    <s v="medium"/>
    <s v="medium"/>
    <n v="1198.46"/>
    <n v="381.1"/>
    <n v="817.36"/>
    <d v="1998-12-16T00:00:00"/>
    <n v="271"/>
  </r>
  <r>
    <s v="1343"/>
    <s v="62"/>
    <x v="281"/>
    <d v="2017-04-22T00:00:00"/>
    <b v="1"/>
    <s v="Approved"/>
    <s v="Solex"/>
    <s v="Standard"/>
    <s v="medium"/>
    <s v="medium"/>
    <n v="478.16"/>
    <n v="298.72000000000003"/>
    <n v="179.44"/>
    <d v="2015-05-21T00:00:00"/>
    <n v="252"/>
  </r>
  <r>
    <s v="1344"/>
    <s v="81"/>
    <x v="1108"/>
    <d v="2017-06-19T00:00:00"/>
    <b v="1"/>
    <s v="Approved"/>
    <s v="Norco Bicycles"/>
    <s v="Standard"/>
    <s v="medium"/>
    <s v="small"/>
    <n v="586.45000000000005"/>
    <n v="521.94000000000005"/>
    <n v="64.510000000000005"/>
    <d v="2004-08-07T00:00:00"/>
    <n v="194"/>
  </r>
  <r>
    <s v="1345"/>
    <s v="76"/>
    <x v="1109"/>
    <d v="2017-11-29T00:00:00"/>
    <b v="0"/>
    <s v="Approved"/>
    <s v="WeareA2B"/>
    <s v="Standard"/>
    <s v="low"/>
    <s v="medium"/>
    <n v="642.30999999999995"/>
    <n v="513.85"/>
    <n v="128.46"/>
    <d v="2014-10-10T00:00:00"/>
    <n v="31"/>
  </r>
  <r>
    <s v="1346"/>
    <s v="7"/>
    <x v="836"/>
    <d v="2017-02-20T00:00:00"/>
    <b v="1"/>
    <s v="Approved"/>
    <s v="Giant Bicycles"/>
    <s v="Standard"/>
    <s v="medium"/>
    <s v="small"/>
    <n v="1311.44"/>
    <n v="1167.18"/>
    <n v="144.26"/>
    <d v="1992-10-11T00:00:00"/>
    <n v="313"/>
  </r>
  <r>
    <s v="1347"/>
    <s v="71"/>
    <x v="1110"/>
    <d v="2017-10-01T00:00:00"/>
    <b v="1"/>
    <s v="Approved"/>
    <s v="Solex"/>
    <s v="Standard"/>
    <s v="high"/>
    <s v="large"/>
    <n v="1842.92"/>
    <n v="1105.75"/>
    <n v="737.17"/>
    <d v="1995-10-24T00:00:00"/>
    <n v="90"/>
  </r>
  <r>
    <s v="1348"/>
    <s v="40"/>
    <x v="1111"/>
    <d v="2017-05-10T00:00:00"/>
    <b v="1"/>
    <s v="Approved"/>
    <s v="Trek Bicycles"/>
    <s v="Road"/>
    <s v="medium"/>
    <s v="large"/>
    <n v="1894.19"/>
    <n v="598.76"/>
    <n v="1295.43"/>
    <d v="2003-07-21T00:00:00"/>
    <n v="234"/>
  </r>
  <r>
    <s v="1349"/>
    <s v="38"/>
    <x v="1112"/>
    <d v="2017-02-17T00:00:00"/>
    <b v="0"/>
    <s v="Approved"/>
    <s v="Trek Bicycles"/>
    <s v="Standard"/>
    <s v="medium"/>
    <s v="large"/>
    <n v="2091.4699999999998"/>
    <n v="388.92"/>
    <n v="1702.55"/>
    <d v="2012-09-15T00:00:00"/>
    <n v="316"/>
  </r>
  <r>
    <s v="1350"/>
    <s v="86"/>
    <x v="1113"/>
    <d v="2017-01-12T00:00:00"/>
    <b v="0"/>
    <s v="Approved"/>
    <s v="OHM Cycles"/>
    <s v="Standard"/>
    <s v="medium"/>
    <s v="medium"/>
    <n v="235.63"/>
    <n v="125.07"/>
    <n v="110.56"/>
    <d v="2004-08-07T00:00:00"/>
    <n v="352"/>
  </r>
  <r>
    <s v="1351"/>
    <s v="1"/>
    <x v="1114"/>
    <d v="2017-06-28T00:00:00"/>
    <b v="1"/>
    <s v="Approved"/>
    <s v="Giant Bicycles"/>
    <s v="Standard"/>
    <s v="medium"/>
    <s v="medium"/>
    <n v="1403.5"/>
    <n v="954.82"/>
    <n v="448.68"/>
    <d v="2016-11-14T00:00:00"/>
    <n v="185"/>
  </r>
  <r>
    <s v="1352"/>
    <s v="66"/>
    <x v="1115"/>
    <d v="2017-08-15T00:00:00"/>
    <b v="0"/>
    <s v="Approved"/>
    <s v="Solex"/>
    <s v="Standard"/>
    <s v="medium"/>
    <s v="medium"/>
    <n v="1163.8900000000001"/>
    <n v="589.27"/>
    <n v="574.62"/>
    <d v="2015-10-18T00:00:00"/>
    <n v="137"/>
  </r>
  <r>
    <s v="1353"/>
    <s v="43"/>
    <x v="1116"/>
    <d v="2017-04-20T00:00:00"/>
    <b v="1"/>
    <s v="Approved"/>
    <s v="Solex"/>
    <s v="Standard"/>
    <s v="medium"/>
    <s v="medium"/>
    <n v="1151.96"/>
    <n v="649.49"/>
    <n v="502.47"/>
    <d v="1999-12-04T00:00:00"/>
    <n v="254"/>
  </r>
  <r>
    <s v="1354"/>
    <s v="46"/>
    <x v="1117"/>
    <d v="2017-07-30T00:00:00"/>
    <b v="1"/>
    <s v="Approved"/>
    <s v="Solex"/>
    <s v="Standard"/>
    <s v="low"/>
    <s v="medium"/>
    <n v="1289.8499999999999"/>
    <n v="74.510000000000005"/>
    <n v="1215.3399999999999"/>
    <d v="2003-02-16T00:00:00"/>
    <n v="153"/>
  </r>
  <r>
    <s v="1356"/>
    <s v="4"/>
    <x v="1118"/>
    <d v="2017-03-27T00:00:00"/>
    <b v="1"/>
    <s v="Approved"/>
    <s v="Solex"/>
    <s v="Standard"/>
    <s v="medium"/>
    <s v="medium"/>
    <n v="1483.2"/>
    <n v="99.59"/>
    <n v="1383.61"/>
    <d v="1998-12-17T00:00:00"/>
    <n v="278"/>
  </r>
  <r>
    <s v="1357"/>
    <s v="35"/>
    <x v="1119"/>
    <d v="2017-05-23T00:00:00"/>
    <b v="0"/>
    <s v="Approved"/>
    <s v="Trek Bicycles"/>
    <s v="Standard"/>
    <s v="low"/>
    <s v="medium"/>
    <n v="1057.51"/>
    <n v="154.4"/>
    <n v="903.11"/>
    <d v="1994-07-12T00:00:00"/>
    <n v="221"/>
  </r>
  <r>
    <s v="1358"/>
    <s v="6"/>
    <x v="837"/>
    <d v="2017-10-13T00:00:00"/>
    <b v="0"/>
    <s v="Approved"/>
    <s v="OHM Cycles"/>
    <s v="Standard"/>
    <s v="high"/>
    <s v="medium"/>
    <n v="227.88"/>
    <n v="136.72999999999999"/>
    <n v="91.15"/>
    <d v="2003-02-07T00:00:00"/>
    <n v="78"/>
  </r>
  <r>
    <s v="1359"/>
    <s v="35"/>
    <x v="1120"/>
    <d v="2017-03-27T00:00:00"/>
    <b v="1"/>
    <s v="Approved"/>
    <s v="Trek Bicycles"/>
    <s v="Standard"/>
    <s v="low"/>
    <s v="medium"/>
    <n v="1057.51"/>
    <n v="154.4"/>
    <n v="903.11"/>
    <d v="1995-12-19T00:00:00"/>
    <n v="278"/>
  </r>
  <r>
    <s v="1360"/>
    <s v="3"/>
    <x v="1121"/>
    <d v="2017-08-17T00:00:00"/>
    <b v="0"/>
    <s v="Approved"/>
    <s v="Trek Bicycles"/>
    <s v="Standard"/>
    <s v="medium"/>
    <s v="large"/>
    <n v="2091.4699999999998"/>
    <n v="388.92"/>
    <n v="1702.55"/>
    <d v="2011-05-07T00:00:00"/>
    <n v="135"/>
  </r>
  <r>
    <s v="1361"/>
    <s v="88"/>
    <x v="1122"/>
    <d v="2017-10-18T00:00:00"/>
    <b v="0"/>
    <s v="Approved"/>
    <s v="Norco Bicycles"/>
    <s v="Standard"/>
    <s v="high"/>
    <s v="small"/>
    <n v="1661.92"/>
    <n v="1479.11"/>
    <n v="182.81"/>
    <d v="1994-09-09T00:00:00"/>
    <n v="73"/>
  </r>
  <r>
    <s v="1363"/>
    <s v="38"/>
    <x v="96"/>
    <d v="2017-05-15T00:00:00"/>
    <b v="1"/>
    <s v="Approved"/>
    <s v="Trek Bicycles"/>
    <s v="Standard"/>
    <s v="medium"/>
    <s v="large"/>
    <n v="2091.4699999999998"/>
    <n v="388.92"/>
    <n v="1702.55"/>
    <d v="2012-09-15T00:00:00"/>
    <n v="229"/>
  </r>
  <r>
    <s v="1364"/>
    <s v="36"/>
    <x v="1123"/>
    <d v="2017-08-08T00:00:00"/>
    <b v="1"/>
    <s v="Approved"/>
    <s v="Solex"/>
    <s v="Standard"/>
    <s v="low"/>
    <s v="medium"/>
    <n v="945.04"/>
    <n v="507.58"/>
    <n v="437.46"/>
    <d v="1995-12-19T00:00:00"/>
    <n v="144"/>
  </r>
  <r>
    <s v="1365"/>
    <s v="73"/>
    <x v="347"/>
    <d v="2017-09-21T00:00:00"/>
    <b v="1"/>
    <s v="Approved"/>
    <s v="Solex"/>
    <s v="Standard"/>
    <s v="medium"/>
    <s v="medium"/>
    <n v="1945.43"/>
    <n v="333.18"/>
    <n v="1612.25"/>
    <d v="2014-10-10T00:00:00"/>
    <n v="100"/>
  </r>
  <r>
    <s v="1366"/>
    <s v="65"/>
    <x v="1124"/>
    <d v="2017-02-20T00:00:00"/>
    <b v="1"/>
    <s v="Approved"/>
    <s v="WeareA2B"/>
    <s v="Standard"/>
    <s v="medium"/>
    <s v="medium"/>
    <n v="1807.45"/>
    <n v="778.69"/>
    <n v="1028.76"/>
    <d v="2010-11-05T00:00:00"/>
    <n v="313"/>
  </r>
  <r>
    <s v="1367"/>
    <s v="13"/>
    <x v="1125"/>
    <d v="2017-07-19T00:00:00"/>
    <b v="1"/>
    <s v="Approved"/>
    <s v="Solex"/>
    <s v="Standard"/>
    <s v="medium"/>
    <s v="medium"/>
    <n v="1163.8900000000001"/>
    <n v="589.27"/>
    <n v="574.62"/>
    <d v="2016-07-09T00:00:00"/>
    <n v="164"/>
  </r>
  <r>
    <s v="1368"/>
    <s v="5"/>
    <x v="198"/>
    <d v="2017-12-06T00:00:00"/>
    <b v="0"/>
    <s v="Approved"/>
    <s v="Trek Bicycles"/>
    <s v="Mountain"/>
    <s v="low"/>
    <s v="medium"/>
    <n v="574.64"/>
    <n v="459.71"/>
    <n v="114.93"/>
    <d v="2011-08-29T00:00:00"/>
    <n v="24"/>
  </r>
  <r>
    <s v="1369"/>
    <s v="60"/>
    <x v="523"/>
    <d v="2017-12-17T00:00:00"/>
    <b v="1"/>
    <s v="Approved"/>
    <s v="Giant Bicycles"/>
    <s v="Standard"/>
    <s v="high"/>
    <s v="small"/>
    <n v="1977.36"/>
    <n v="1759.85"/>
    <n v="217.51"/>
    <d v="2011-08-24T00:00:00"/>
    <n v="13"/>
  </r>
  <r>
    <s v="1370"/>
    <s v="52"/>
    <x v="1126"/>
    <d v="2017-01-18T00:00:00"/>
    <b v="1"/>
    <s v="Approved"/>
    <s v="OHM Cycles"/>
    <s v="Road"/>
    <s v="medium"/>
    <s v="medium"/>
    <n v="1280.28"/>
    <n v="829.51"/>
    <n v="450.77"/>
    <d v="1997-01-25T00:00:00"/>
    <n v="346"/>
  </r>
  <r>
    <s v="1371"/>
    <s v="100"/>
    <x v="1127"/>
    <d v="2017-11-23T00:00:00"/>
    <b v="1"/>
    <s v="Approved"/>
    <s v="Norco Bicycles"/>
    <s v="Road"/>
    <s v="medium"/>
    <s v="medium"/>
    <n v="1036.5899999999999"/>
    <n v="206.35"/>
    <n v="830.24"/>
    <d v="1991-05-06T00:00:00"/>
    <n v="37"/>
  </r>
  <r>
    <s v="1373"/>
    <s v="72"/>
    <x v="1128"/>
    <d v="2017-01-04T00:00:00"/>
    <b v="0"/>
    <s v="Approved"/>
    <s v="OHM Cycles"/>
    <s v="Standard"/>
    <s v="medium"/>
    <s v="medium"/>
    <n v="912.52"/>
    <n v="141.4"/>
    <n v="771.12"/>
    <d v="1993-06-23T00:00:00"/>
    <n v="360"/>
  </r>
  <r>
    <s v="1374"/>
    <s v="33"/>
    <x v="1129"/>
    <d v="2017-09-29T00:00:00"/>
    <b v="1"/>
    <s v="Approved"/>
    <s v="OHM Cycles"/>
    <s v="Road"/>
    <s v="medium"/>
    <s v="small"/>
    <n v="1810"/>
    <n v="1610.9"/>
    <n v="199.1"/>
    <d v="2008-03-19T00:00:00"/>
    <n v="92"/>
  </r>
  <r>
    <s v="1375"/>
    <s v="63"/>
    <x v="1130"/>
    <d v="2017-10-04T00:00:00"/>
    <b v="1"/>
    <s v="Approved"/>
    <s v="WeareA2B"/>
    <s v="Standard"/>
    <s v="medium"/>
    <s v="medium"/>
    <n v="1992.93"/>
    <n v="762.63"/>
    <n v="1230.3"/>
    <d v="1991-08-05T00:00:00"/>
    <n v="87"/>
  </r>
  <r>
    <s v="1377"/>
    <s v="9"/>
    <x v="476"/>
    <d v="2017-07-06T00:00:00"/>
    <b v="1"/>
    <s v="Approved"/>
    <s v="OHM Cycles"/>
    <s v="Road"/>
    <s v="medium"/>
    <s v="medium"/>
    <n v="742.54"/>
    <n v="667.4"/>
    <n v="75.14"/>
    <d v="2016-07-09T00:00:00"/>
    <n v="177"/>
  </r>
  <r>
    <s v="1378"/>
    <s v="58"/>
    <x v="1131"/>
    <d v="2017-03-25T00:00:00"/>
    <b v="1"/>
    <s v="Approved"/>
    <s v="OHM Cycles"/>
    <s v="Road"/>
    <s v="medium"/>
    <s v="medium"/>
    <n v="1280.28"/>
    <n v="829.51"/>
    <n v="450.77"/>
    <d v="2001-11-25T00:00:00"/>
    <n v="280"/>
  </r>
  <r>
    <s v="1379"/>
    <s v="13"/>
    <x v="1132"/>
    <d v="2017-03-09T00:00:00"/>
    <b v="1"/>
    <s v="Approved"/>
    <s v="Solex"/>
    <s v="Standard"/>
    <s v="medium"/>
    <s v="medium"/>
    <n v="1577.53"/>
    <n v="826.51"/>
    <n v="751.02"/>
    <d v="2006-02-02T00:00:00"/>
    <n v="296"/>
  </r>
  <r>
    <s v="1380"/>
    <s v="76"/>
    <x v="1133"/>
    <d v="2017-06-02T00:00:00"/>
    <b v="0"/>
    <s v="Approved"/>
    <s v="WeareA2B"/>
    <s v="Standard"/>
    <s v="low"/>
    <s v="medium"/>
    <n v="642.30999999999995"/>
    <n v="513.85"/>
    <n v="128.46"/>
    <d v="2015-08-10T00:00:00"/>
    <n v="211"/>
  </r>
  <r>
    <s v="1381"/>
    <s v="61"/>
    <x v="1134"/>
    <d v="2017-10-21T00:00:00"/>
    <b v="0"/>
    <s v="Approved"/>
    <s v="OHM Cycles"/>
    <s v="Standard"/>
    <s v="low"/>
    <s v="medium"/>
    <n v="71.16"/>
    <n v="56.93"/>
    <n v="14.23"/>
    <d v="2015-06-17T00:00:00"/>
    <n v="70"/>
  </r>
  <r>
    <s v="1383"/>
    <s v="2"/>
    <x v="693"/>
    <d v="2017-10-25T00:00:00"/>
    <b v="1"/>
    <s v="Approved"/>
    <s v="Solex"/>
    <s v="Standard"/>
    <s v="medium"/>
    <s v="medium"/>
    <n v="71.489999999999995"/>
    <n v="53.62"/>
    <n v="17.87"/>
    <d v="2012-09-15T00:00:00"/>
    <n v="66"/>
  </r>
  <r>
    <s v="1384"/>
    <s v="57"/>
    <x v="1135"/>
    <d v="2017-02-21T00:00:00"/>
    <b v="1"/>
    <s v="Approved"/>
    <s v="WeareA2B"/>
    <s v="Touring"/>
    <s v="medium"/>
    <s v="large"/>
    <n v="1890.39"/>
    <n v="260.14"/>
    <n v="1630.25"/>
    <d v="1991-01-21T00:00:00"/>
    <n v="312"/>
  </r>
  <r>
    <s v="1385"/>
    <s v="73"/>
    <x v="1136"/>
    <d v="2017-05-29T00:00:00"/>
    <b v="0"/>
    <s v="Approved"/>
    <s v="Solex"/>
    <s v="Standard"/>
    <s v="medium"/>
    <s v="medium"/>
    <n v="1945.43"/>
    <n v="333.18"/>
    <n v="1612.25"/>
    <d v="2002-08-31T00:00:00"/>
    <n v="215"/>
  </r>
  <r>
    <s v="1386"/>
    <s v="76"/>
    <x v="901"/>
    <d v="2017-01-05T00:00:00"/>
    <b v="1"/>
    <s v="Approved"/>
    <s v="WeareA2B"/>
    <s v="Road"/>
    <s v="low"/>
    <s v="small"/>
    <n v="1172.78"/>
    <n v="1043.77"/>
    <n v="129.01"/>
    <d v="2002-10-10T00:00:00"/>
    <n v="359"/>
  </r>
  <r>
    <s v="1387"/>
    <s v="80"/>
    <x v="1137"/>
    <d v="2017-06-27T00:00:00"/>
    <b v="0"/>
    <s v="Approved"/>
    <s v="OHM Cycles"/>
    <s v="Touring"/>
    <s v="low"/>
    <s v="medium"/>
    <n v="1073.07"/>
    <n v="933.84"/>
    <n v="139.22999999999999"/>
    <d v="1997-01-25T00:00:00"/>
    <n v="186"/>
  </r>
  <r>
    <s v="1388"/>
    <s v="57"/>
    <x v="138"/>
    <d v="2017-11-10T00:00:00"/>
    <b v="1"/>
    <s v="Approved"/>
    <s v="WeareA2B"/>
    <s v="Touring"/>
    <s v="medium"/>
    <s v="large"/>
    <n v="1890.39"/>
    <n v="260.14"/>
    <n v="1630.25"/>
    <d v="2015-05-21T00:00:00"/>
    <n v="50"/>
  </r>
  <r>
    <s v="1389"/>
    <s v="94"/>
    <x v="1138"/>
    <d v="2017-02-15T00:00:00"/>
    <b v="1"/>
    <s v="Approved"/>
    <s v="Giant Bicycles"/>
    <s v="Standard"/>
    <s v="medium"/>
    <s v="large"/>
    <n v="1635.3"/>
    <n v="993.66"/>
    <n v="641.64"/>
    <d v="1994-08-10T00:00:00"/>
    <n v="318"/>
  </r>
  <r>
    <s v="1390"/>
    <s v="49"/>
    <x v="1139"/>
    <d v="2017-08-15T00:00:00"/>
    <b v="1"/>
    <s v="Approved"/>
    <s v="Trek Bicycles"/>
    <s v="Road"/>
    <s v="medium"/>
    <s v="medium"/>
    <n v="533.51"/>
    <n v="400.13"/>
    <n v="133.38"/>
    <d v="1997-10-04T00:00:00"/>
    <n v="137"/>
  </r>
  <r>
    <s v="1391"/>
    <s v="28"/>
    <x v="971"/>
    <d v="2017-02-03T00:00:00"/>
    <b v="0"/>
    <s v="Approved"/>
    <s v="Norco Bicycles"/>
    <s v="Standard"/>
    <s v="medium"/>
    <s v="small"/>
    <n v="1216.1400000000001"/>
    <n v="1082.3599999999999"/>
    <n v="133.78"/>
    <d v="1992-10-11T00:00:00"/>
    <n v="330"/>
  </r>
  <r>
    <s v="1392"/>
    <s v="70"/>
    <x v="1140"/>
    <d v="2017-10-21T00:00:00"/>
    <b v="0"/>
    <s v="Approved"/>
    <s v="Trek Bicycles"/>
    <s v="Standard"/>
    <s v="high"/>
    <s v="medium"/>
    <n v="495.72"/>
    <n v="297.43"/>
    <n v="198.29"/>
    <d v="2004-07-25T00:00:00"/>
    <n v="70"/>
  </r>
  <r>
    <s v="1393"/>
    <s v="65"/>
    <x v="376"/>
    <d v="2017-03-12T00:00:00"/>
    <b v="0"/>
    <s v="Approved"/>
    <s v="WeareA2B"/>
    <s v="Standard"/>
    <s v="medium"/>
    <s v="medium"/>
    <n v="1807.45"/>
    <n v="778.69"/>
    <n v="1028.76"/>
    <d v="2005-10-22T00:00:00"/>
    <n v="293"/>
  </r>
  <r>
    <s v="1394"/>
    <s v="14"/>
    <x v="995"/>
    <d v="2017-05-15T00:00:00"/>
    <b v="1"/>
    <s v="Approved"/>
    <s v="Trek Bicycles"/>
    <s v="Standard"/>
    <s v="medium"/>
    <s v="small"/>
    <n v="1386.84"/>
    <n v="1234.29"/>
    <n v="152.55000000000001"/>
    <d v="2003-08-05T00:00:00"/>
    <n v="229"/>
  </r>
  <r>
    <s v="1395"/>
    <s v="42"/>
    <x v="213"/>
    <d v="2017-01-17T00:00:00"/>
    <b v="1"/>
    <s v="Approved"/>
    <s v="OHM Cycles"/>
    <s v="Road"/>
    <s v="medium"/>
    <s v="small"/>
    <n v="1810"/>
    <n v="1610.9"/>
    <n v="199.1"/>
    <d v="2003-02-16T00:00:00"/>
    <n v="347"/>
  </r>
  <r>
    <s v="1396"/>
    <s v="31"/>
    <x v="918"/>
    <d v="2017-02-26T00:00:00"/>
    <b v="1"/>
    <s v="Approved"/>
    <s v="WeareA2B"/>
    <s v="Standard"/>
    <s v="medium"/>
    <s v="medium"/>
    <n v="752.64"/>
    <n v="205.36"/>
    <n v="547.28"/>
    <d v="1998-12-16T00:00:00"/>
    <n v="307"/>
  </r>
  <r>
    <s v="1397"/>
    <s v="86"/>
    <x v="1141"/>
    <d v="2017-04-20T00:00:00"/>
    <b v="1"/>
    <s v="Approved"/>
    <s v="Norco Bicycles"/>
    <s v="Road"/>
    <s v="high"/>
    <s v="large"/>
    <n v="774.53"/>
    <n v="464.72"/>
    <n v="309.81"/>
    <d v="2003-03-18T00:00:00"/>
    <n v="254"/>
  </r>
  <r>
    <s v="1398"/>
    <s v="15"/>
    <x v="1142"/>
    <d v="2017-07-28T00:00:00"/>
    <b v="1"/>
    <s v="Approved"/>
    <s v="Norco Bicycles"/>
    <s v="Standard"/>
    <s v="low"/>
    <s v="medium"/>
    <n v="958.74"/>
    <n v="748.9"/>
    <n v="209.84"/>
    <d v="1996-11-09T00:00:00"/>
    <n v="155"/>
  </r>
  <r>
    <s v="1399"/>
    <s v="40"/>
    <x v="599"/>
    <d v="2017-07-14T00:00:00"/>
    <b v="0"/>
    <s v="Approved"/>
    <s v="OHM Cycles"/>
    <s v="Standard"/>
    <s v="high"/>
    <s v="medium"/>
    <n v="1458.17"/>
    <n v="874.9"/>
    <n v="583.27"/>
    <d v="2011-05-09T00:00:00"/>
    <n v="169"/>
  </r>
  <r>
    <s v="1400"/>
    <s v="19"/>
    <x v="1143"/>
    <d v="2017-12-09T00:00:00"/>
    <b v="0"/>
    <s v="Approved"/>
    <s v="OHM Cycles"/>
    <s v="Road"/>
    <s v="high"/>
    <s v="large"/>
    <n v="12.01"/>
    <n v="7.21"/>
    <n v="4.8"/>
    <d v="2009-03-08T00:00:00"/>
    <n v="21"/>
  </r>
  <r>
    <s v="1401"/>
    <s v="99"/>
    <x v="1144"/>
    <d v="2017-09-20T00:00:00"/>
    <b v="0"/>
    <s v="Approved"/>
    <s v="Trek Bicycles"/>
    <s v="Road"/>
    <s v="low"/>
    <s v="small"/>
    <n v="1720.7"/>
    <n v="1531.42"/>
    <n v="189.28"/>
    <d v="2006-10-01T00:00:00"/>
    <n v="101"/>
  </r>
  <r>
    <s v="1402"/>
    <s v="91"/>
    <x v="691"/>
    <d v="2017-10-11T00:00:00"/>
    <b v="1"/>
    <s v="Approved"/>
    <s v="Solex"/>
    <s v="Standard"/>
    <s v="medium"/>
    <s v="medium"/>
    <n v="100.35"/>
    <n v="75.260000000000005"/>
    <n v="25.09"/>
    <d v="1999-07-26T00:00:00"/>
    <n v="80"/>
  </r>
  <r>
    <s v="1403"/>
    <s v="0"/>
    <x v="1145"/>
    <d v="2017-01-01T00:00:00"/>
    <b v="1"/>
    <s v="Approved"/>
    <s v="OHM Cycles"/>
    <s v="Standard"/>
    <s v="medium"/>
    <s v="medium"/>
    <n v="183.86"/>
    <n v="137.9"/>
    <n v="45.96"/>
    <d v="1993-07-20T00:00:00"/>
    <n v="363"/>
  </r>
  <r>
    <s v="1404"/>
    <s v="62"/>
    <x v="1146"/>
    <d v="2017-03-14T00:00:00"/>
    <b v="0"/>
    <s v="Approved"/>
    <s v="Solex"/>
    <s v="Standard"/>
    <s v="medium"/>
    <s v="medium"/>
    <n v="478.16"/>
    <n v="298.72000000000003"/>
    <n v="179.44"/>
    <d v="1992-10-02T00:00:00"/>
    <n v="291"/>
  </r>
  <r>
    <s v="1405"/>
    <s v="3"/>
    <x v="1147"/>
    <d v="2017-08-17T00:00:00"/>
    <b v="0"/>
    <s v="Approved"/>
    <s v="Trek Bicycles"/>
    <s v="Standard"/>
    <s v="medium"/>
    <s v="large"/>
    <n v="2091.4699999999998"/>
    <n v="388.92"/>
    <n v="1702.55"/>
    <d v="2001-11-25T00:00:00"/>
    <n v="135"/>
  </r>
  <r>
    <s v="1406"/>
    <s v="50"/>
    <x v="7"/>
    <d v="2017-05-13T00:00:00"/>
    <b v="1"/>
    <s v="Approved"/>
    <s v="Giant Bicycles"/>
    <s v="Standard"/>
    <s v="medium"/>
    <s v="medium"/>
    <n v="642.70000000000005"/>
    <n v="211.37"/>
    <n v="431.33"/>
    <d v="2002-03-22T00:00:00"/>
    <n v="231"/>
  </r>
  <r>
    <s v="1407"/>
    <s v="7"/>
    <x v="1148"/>
    <d v="2017-11-01T00:00:00"/>
    <b v="1"/>
    <s v="Approved"/>
    <s v="Trek Bicycles"/>
    <s v="Road"/>
    <s v="low"/>
    <s v="medium"/>
    <n v="980.37"/>
    <n v="234.43"/>
    <n v="745.94"/>
    <d v="2003-08-05T00:00:00"/>
    <n v="59"/>
  </r>
  <r>
    <s v="1408"/>
    <s v="85"/>
    <x v="433"/>
    <d v="2017-02-07T00:00:00"/>
    <b v="1"/>
    <s v="Approved"/>
    <s v="WeareA2B"/>
    <s v="Standard"/>
    <s v="medium"/>
    <s v="medium"/>
    <n v="752.64"/>
    <n v="205.36"/>
    <n v="547.28"/>
    <d v="2015-08-02T00:00:00"/>
    <n v="326"/>
  </r>
  <r>
    <s v="1409"/>
    <s v="48"/>
    <x v="1149"/>
    <d v="2017-05-04T00:00:00"/>
    <b v="1"/>
    <s v="Approved"/>
    <s v="WeareA2B"/>
    <s v="Standard"/>
    <s v="medium"/>
    <s v="medium"/>
    <n v="1762.96"/>
    <n v="950.52"/>
    <n v="812.44"/>
    <d v="2014-07-28T00:00:00"/>
    <n v="240"/>
  </r>
  <r>
    <s v="1410"/>
    <s v="93"/>
    <x v="252"/>
    <d v="2017-07-15T00:00:00"/>
    <b v="0"/>
    <s v="Approved"/>
    <s v="WeareA2B"/>
    <s v="Standard"/>
    <s v="medium"/>
    <s v="medium"/>
    <n v="1065.03"/>
    <n v="230.09"/>
    <n v="834.94"/>
    <d v="1994-08-10T00:00:00"/>
    <n v="168"/>
  </r>
  <r>
    <s v="1411"/>
    <s v="79"/>
    <x v="1150"/>
    <d v="2017-07-30T00:00:00"/>
    <b v="0"/>
    <s v="Approved"/>
    <s v="Norco Bicycles"/>
    <s v="Standard"/>
    <s v="medium"/>
    <s v="medium"/>
    <n v="1555.58"/>
    <n v="818.01"/>
    <n v="737.57"/>
    <d v="2007-08-04T00:00:00"/>
    <n v="153"/>
  </r>
  <r>
    <s v="1412"/>
    <s v="57"/>
    <x v="1151"/>
    <d v="2017-09-05T00:00:00"/>
    <b v="1"/>
    <s v="Approved"/>
    <s v="WeareA2B"/>
    <s v="Touring"/>
    <s v="medium"/>
    <s v="large"/>
    <n v="1890.39"/>
    <n v="260.14"/>
    <n v="1630.25"/>
    <d v="2015-06-17T00:00:00"/>
    <n v="116"/>
  </r>
  <r>
    <s v="1413"/>
    <s v="79"/>
    <x v="1152"/>
    <d v="2017-10-20T00:00:00"/>
    <b v="0"/>
    <s v="Approved"/>
    <s v="Norco Bicycles"/>
    <s v="Standard"/>
    <s v="medium"/>
    <s v="medium"/>
    <n v="1555.58"/>
    <n v="818.01"/>
    <n v="737.57"/>
    <d v="2003-09-09T00:00:00"/>
    <n v="71"/>
  </r>
  <r>
    <s v="1414"/>
    <s v="32"/>
    <x v="56"/>
    <d v="2017-09-12T00:00:00"/>
    <b v="1"/>
    <s v="Approved"/>
    <s v="Giant Bicycles"/>
    <s v="Standard"/>
    <s v="high"/>
    <s v="medium"/>
    <n v="1179"/>
    <n v="707.4"/>
    <n v="471.6"/>
    <d v="1997-08-25T00:00:00"/>
    <n v="109"/>
  </r>
  <r>
    <s v="1415"/>
    <s v="46"/>
    <x v="1153"/>
    <d v="2017-04-25T00:00:00"/>
    <b v="1"/>
    <s v="Approved"/>
    <s v="OHM Cycles"/>
    <s v="Standard"/>
    <s v="low"/>
    <s v="medium"/>
    <n v="1793.43"/>
    <n v="248.82"/>
    <n v="1544.61"/>
    <d v="1999-07-20T00:00:00"/>
    <n v="249"/>
  </r>
  <r>
    <s v="1416"/>
    <s v="57"/>
    <x v="1154"/>
    <d v="2017-05-26T00:00:00"/>
    <b v="1"/>
    <s v="Approved"/>
    <s v="WeareA2B"/>
    <s v="Touring"/>
    <s v="medium"/>
    <s v="large"/>
    <n v="1890.39"/>
    <n v="260.14"/>
    <n v="1630.25"/>
    <d v="1993-06-23T00:00:00"/>
    <n v="218"/>
  </r>
  <r>
    <s v="1417"/>
    <s v="8"/>
    <x v="1155"/>
    <d v="2017-02-16T00:00:00"/>
    <b v="1"/>
    <s v="Approved"/>
    <s v="Solex"/>
    <s v="Road"/>
    <s v="medium"/>
    <s v="small"/>
    <n v="1703.52"/>
    <n v="1516.13"/>
    <n v="187.39"/>
    <d v="2005-12-07T00:00:00"/>
    <n v="317"/>
  </r>
  <r>
    <s v="1418"/>
    <s v="22"/>
    <x v="1156"/>
    <d v="2017-04-08T00:00:00"/>
    <b v="0"/>
    <s v="Approved"/>
    <s v="WeareA2B"/>
    <s v="Standard"/>
    <s v="medium"/>
    <s v="medium"/>
    <n v="60.34"/>
    <n v="45.26"/>
    <n v="15.08"/>
    <d v="1993-07-15T00:00:00"/>
    <n v="266"/>
  </r>
  <r>
    <s v="1419"/>
    <s v="83"/>
    <x v="1157"/>
    <d v="2017-02-23T00:00:00"/>
    <b v="0"/>
    <s v="Approved"/>
    <s v="Solex"/>
    <s v="Touring"/>
    <s v="medium"/>
    <s v="large"/>
    <n v="2083.94"/>
    <n v="675.03"/>
    <n v="1408.91"/>
    <d v="1999-07-26T00:00:00"/>
    <n v="310"/>
  </r>
  <r>
    <s v="1420"/>
    <s v="0"/>
    <x v="1158"/>
    <d v="2017-09-09T00:00:00"/>
    <b v="0"/>
    <s v="Approved"/>
    <s v="OHM Cycles"/>
    <s v="Standard"/>
    <s v="medium"/>
    <s v="medium"/>
    <n v="235.63"/>
    <n v="125.07"/>
    <n v="110.56"/>
    <d v="2004-08-07T00:00:00"/>
    <n v="112"/>
  </r>
  <r>
    <s v="1422"/>
    <s v="3"/>
    <x v="1159"/>
    <d v="2017-04-15T00:00:00"/>
    <b v="1"/>
    <s v="Approved"/>
    <s v="Trek Bicycles"/>
    <s v="Standard"/>
    <s v="medium"/>
    <s v="large"/>
    <n v="2091.4699999999998"/>
    <n v="388.92"/>
    <n v="1702.55"/>
    <d v="2003-02-07T00:00:00"/>
    <n v="259"/>
  </r>
  <r>
    <s v="1423"/>
    <s v="78"/>
    <x v="1160"/>
    <d v="2017-09-02T00:00:00"/>
    <b v="0"/>
    <s v="Approved"/>
    <s v="Giant Bicycles"/>
    <s v="Standard"/>
    <s v="medium"/>
    <s v="large"/>
    <n v="1765.3"/>
    <n v="709.48"/>
    <n v="1055.82"/>
    <d v="1991-07-10T00:00:00"/>
    <n v="119"/>
  </r>
  <r>
    <s v="1424"/>
    <s v="7"/>
    <x v="1161"/>
    <d v="2017-08-02T00:00:00"/>
    <b v="1"/>
    <s v="Approved"/>
    <s v="Giant Bicycles"/>
    <s v="Standard"/>
    <s v="medium"/>
    <s v="small"/>
    <n v="1311.44"/>
    <n v="1167.18"/>
    <n v="144.26"/>
    <d v="1995-12-19T00:00:00"/>
    <n v="150"/>
  </r>
  <r>
    <s v="1425"/>
    <s v="79"/>
    <x v="1162"/>
    <d v="2017-12-12T00:00:00"/>
    <b v="0"/>
    <s v="Approved"/>
    <s v="Norco Bicycles"/>
    <s v="Standard"/>
    <s v="medium"/>
    <s v="medium"/>
    <n v="1555.58"/>
    <n v="818.01"/>
    <n v="737.57"/>
    <d v="2003-09-09T00:00:00"/>
    <n v="18"/>
  </r>
  <r>
    <s v="1426"/>
    <s v="92"/>
    <x v="1163"/>
    <d v="2017-07-09T00:00:00"/>
    <b v="0"/>
    <s v="Approved"/>
    <s v="WeareA2B"/>
    <s v="Standard"/>
    <s v="medium"/>
    <s v="small"/>
    <n v="1415.01"/>
    <n v="1259.3599999999999"/>
    <n v="155.65"/>
    <d v="1998-12-16T00:00:00"/>
    <n v="174"/>
  </r>
  <r>
    <s v="1427"/>
    <s v="82"/>
    <x v="1164"/>
    <d v="2017-10-07T00:00:00"/>
    <b v="0"/>
    <s v="Approved"/>
    <s v="Norco Bicycles"/>
    <s v="Standard"/>
    <s v="high"/>
    <s v="medium"/>
    <n v="1148.6400000000001"/>
    <n v="689.18"/>
    <n v="459.46"/>
    <d v="1998-12-16T00:00:00"/>
    <n v="84"/>
  </r>
  <r>
    <s v="1428"/>
    <s v="53"/>
    <x v="767"/>
    <d v="2017-07-08T00:00:00"/>
    <b v="1"/>
    <s v="Approved"/>
    <s v="OHM Cycles"/>
    <s v="Standard"/>
    <s v="medium"/>
    <s v="medium"/>
    <n v="795.34"/>
    <n v="101.58"/>
    <n v="693.76"/>
    <d v="1997-02-09T00:00:00"/>
    <n v="175"/>
  </r>
  <r>
    <s v="1429"/>
    <s v="93"/>
    <x v="982"/>
    <d v="2017-09-09T00:00:00"/>
    <b v="0"/>
    <s v="Approved"/>
    <s v="WeareA2B"/>
    <s v="Standard"/>
    <s v="medium"/>
    <s v="medium"/>
    <n v="1065.03"/>
    <n v="230.09"/>
    <n v="834.94"/>
    <d v="2013-06-09T00:00:00"/>
    <n v="112"/>
  </r>
  <r>
    <s v="1430"/>
    <s v="41"/>
    <x v="342"/>
    <d v="2017-01-24T00:00:00"/>
    <b v="0"/>
    <s v="Approved"/>
    <s v="Solex"/>
    <s v="Road"/>
    <s v="medium"/>
    <s v="medium"/>
    <n v="416.98"/>
    <n v="312.74"/>
    <n v="104.24"/>
    <d v="1997-05-10T00:00:00"/>
    <n v="340"/>
  </r>
  <r>
    <s v="1431"/>
    <s v="34"/>
    <x v="469"/>
    <d v="2017-02-15T00:00:00"/>
    <b v="0"/>
    <s v="Approved"/>
    <s v="Norco Bicycles"/>
    <s v="Road"/>
    <s v="high"/>
    <s v="large"/>
    <n v="774.53"/>
    <n v="464.72"/>
    <n v="309.81"/>
    <d v="1999-07-20T00:00:00"/>
    <n v="318"/>
  </r>
  <r>
    <s v="1432"/>
    <s v="35"/>
    <x v="209"/>
    <d v="2017-09-20T00:00:00"/>
    <b v="0"/>
    <s v="Approved"/>
    <s v="Trek Bicycles"/>
    <s v="Standard"/>
    <s v="low"/>
    <s v="medium"/>
    <n v="1057.51"/>
    <n v="154.4"/>
    <n v="903.11"/>
    <d v="1994-07-12T00:00:00"/>
    <n v="101"/>
  </r>
  <r>
    <s v="1433"/>
    <s v="65"/>
    <x v="63"/>
    <d v="2017-07-19T00:00:00"/>
    <b v="0"/>
    <s v="Approved"/>
    <s v="WeareA2B"/>
    <s v="Standard"/>
    <s v="medium"/>
    <s v="medium"/>
    <n v="1807.45"/>
    <n v="778.69"/>
    <n v="1028.76"/>
    <d v="1992-10-02T00:00:00"/>
    <n v="164"/>
  </r>
  <r>
    <s v="1434"/>
    <s v="79"/>
    <x v="1165"/>
    <d v="2017-04-29T00:00:00"/>
    <b v="1"/>
    <s v="Approved"/>
    <s v="Norco Bicycles"/>
    <s v="Standard"/>
    <s v="medium"/>
    <s v="medium"/>
    <n v="1555.58"/>
    <n v="818.01"/>
    <n v="737.57"/>
    <d v="2007-08-04T00:00:00"/>
    <n v="245"/>
  </r>
  <r>
    <s v="1435"/>
    <s v="21"/>
    <x v="919"/>
    <d v="2017-12-08T00:00:00"/>
    <b v="0"/>
    <s v="Approved"/>
    <s v="WeareA2B"/>
    <s v="Touring"/>
    <s v="medium"/>
    <s v="medium"/>
    <n v="1466.68"/>
    <n v="363.25"/>
    <n v="1103.43"/>
    <d v="2014-03-03T00:00:00"/>
    <n v="22"/>
  </r>
  <r>
    <s v="1436"/>
    <s v="30"/>
    <x v="1166"/>
    <d v="2017-06-12T00:00:00"/>
    <b v="1"/>
    <s v="Approved"/>
    <s v="Solex"/>
    <s v="Standard"/>
    <s v="high"/>
    <s v="medium"/>
    <n v="748.17"/>
    <n v="448.9"/>
    <n v="299.27"/>
    <d v="2015-04-11T00:00:00"/>
    <n v="201"/>
  </r>
  <r>
    <s v="1437"/>
    <s v="53"/>
    <x v="1167"/>
    <d v="2017-02-27T00:00:00"/>
    <b v="0"/>
    <s v="Approved"/>
    <s v="OHM Cycles"/>
    <s v="Standard"/>
    <s v="medium"/>
    <s v="medium"/>
    <n v="795.34"/>
    <n v="101.58"/>
    <n v="693.76"/>
    <d v="2009-04-12T00:00:00"/>
    <n v="306"/>
  </r>
  <r>
    <s v="1438"/>
    <s v="38"/>
    <x v="252"/>
    <d v="2017-12-19T00:00:00"/>
    <b v="0"/>
    <s v="Approved"/>
    <s v="Solex"/>
    <s v="Standard"/>
    <s v="medium"/>
    <s v="medium"/>
    <n v="1577.53"/>
    <n v="826.51"/>
    <n v="751.02"/>
    <d v="2008-03-19T00:00:00"/>
    <n v="11"/>
  </r>
  <r>
    <s v="1439"/>
    <s v="48"/>
    <x v="1168"/>
    <d v="2017-08-21T00:00:00"/>
    <b v="1"/>
    <s v="Approved"/>
    <s v="WeareA2B"/>
    <s v="Standard"/>
    <s v="medium"/>
    <s v="medium"/>
    <n v="1762.96"/>
    <n v="950.52"/>
    <n v="812.44"/>
    <d v="2016-11-14T00:00:00"/>
    <n v="131"/>
  </r>
  <r>
    <s v="1440"/>
    <s v="26"/>
    <x v="1169"/>
    <d v="2017-10-24T00:00:00"/>
    <b v="1"/>
    <s v="Approved"/>
    <s v="WeareA2B"/>
    <s v="Standard"/>
    <s v="medium"/>
    <s v="medium"/>
    <n v="1992.93"/>
    <n v="762.63"/>
    <n v="1230.3"/>
    <d v="1993-05-26T00:00:00"/>
    <n v="67"/>
  </r>
  <r>
    <s v="1441"/>
    <s v="43"/>
    <x v="1170"/>
    <d v="2017-10-21T00:00:00"/>
    <b v="1"/>
    <s v="Approved"/>
    <s v="Solex"/>
    <s v="Standard"/>
    <s v="medium"/>
    <s v="medium"/>
    <n v="1151.96"/>
    <n v="649.49"/>
    <n v="502.47"/>
    <d v="1999-12-04T00:00:00"/>
    <n v="70"/>
  </r>
  <r>
    <s v="1442"/>
    <s v="5"/>
    <x v="1171"/>
    <d v="2017-01-19T00:00:00"/>
    <b v="1"/>
    <s v="Approved"/>
    <s v="Trek Bicycles"/>
    <s v="Mountain"/>
    <s v="low"/>
    <s v="medium"/>
    <n v="574.64"/>
    <n v="459.71"/>
    <n v="114.93"/>
    <d v="2011-08-29T00:00:00"/>
    <n v="345"/>
  </r>
  <r>
    <s v="1443"/>
    <s v="4"/>
    <x v="842"/>
    <d v="2017-02-03T00:00:00"/>
    <b v="1"/>
    <s v="Approved"/>
    <s v="Giant Bicycles"/>
    <s v="Standard"/>
    <s v="high"/>
    <s v="medium"/>
    <n v="1129.1300000000001"/>
    <n v="677.48"/>
    <n v="451.65"/>
    <d v="2003-03-18T00:00:00"/>
    <n v="330"/>
  </r>
  <r>
    <s v="1444"/>
    <s v="83"/>
    <x v="1172"/>
    <d v="2017-10-09T00:00:00"/>
    <b v="1"/>
    <s v="Approved"/>
    <s v="Solex"/>
    <s v="Touring"/>
    <s v="medium"/>
    <s v="large"/>
    <n v="2083.94"/>
    <n v="675.03"/>
    <n v="1408.91"/>
    <d v="1999-07-26T00:00:00"/>
    <n v="82"/>
  </r>
  <r>
    <s v="1445"/>
    <s v="32"/>
    <x v="1173"/>
    <d v="2017-11-14T00:00:00"/>
    <b v="0"/>
    <s v="Approved"/>
    <s v="Giant Bicycles"/>
    <s v="Standard"/>
    <s v="medium"/>
    <s v="medium"/>
    <n v="642.70000000000005"/>
    <n v="211.37"/>
    <n v="431.33"/>
    <d v="2002-03-22T00:00:00"/>
    <n v="46"/>
  </r>
  <r>
    <s v="1446"/>
    <s v="54"/>
    <x v="1174"/>
    <d v="2017-06-19T00:00:00"/>
    <b v="0"/>
    <s v="Approved"/>
    <s v="WeareA2B"/>
    <s v="Standard"/>
    <s v="medium"/>
    <s v="medium"/>
    <n v="1807.45"/>
    <n v="778.69"/>
    <n v="1028.76"/>
    <d v="2015-05-21T00:00:00"/>
    <n v="194"/>
  </r>
  <r>
    <s v="1447"/>
    <s v="1"/>
    <x v="1175"/>
    <d v="2017-11-10T00:00:00"/>
    <b v="1"/>
    <s v="Approved"/>
    <s v="Giant Bicycles"/>
    <s v="Standard"/>
    <s v="medium"/>
    <s v="medium"/>
    <n v="1403.5"/>
    <n v="954.82"/>
    <n v="448.68"/>
    <d v="2016-11-14T00:00:00"/>
    <n v="50"/>
  </r>
  <r>
    <s v="1448"/>
    <s v="10"/>
    <x v="1176"/>
    <d v="2017-12-19T00:00:00"/>
    <b v="0"/>
    <s v="Approved"/>
    <s v="Solex"/>
    <s v="Standard"/>
    <s v="medium"/>
    <s v="medium"/>
    <n v="1945.43"/>
    <n v="333.18"/>
    <n v="1612.25"/>
    <d v="2002-08-31T00:00:00"/>
    <n v="11"/>
  </r>
  <r>
    <s v="1449"/>
    <s v="1"/>
    <x v="1177"/>
    <d v="2017-01-03T00:00:00"/>
    <b v="1"/>
    <s v="Approved"/>
    <s v="Giant Bicycles"/>
    <s v="Standard"/>
    <s v="medium"/>
    <s v="medium"/>
    <n v="1403.5"/>
    <n v="954.82"/>
    <n v="448.68"/>
    <d v="1997-08-25T00:00:00"/>
    <n v="361"/>
  </r>
  <r>
    <s v="1450"/>
    <s v="49"/>
    <x v="1178"/>
    <d v="2017-07-01T00:00:00"/>
    <b v="0"/>
    <s v="Approved"/>
    <s v="Trek Bicycles"/>
    <s v="Road"/>
    <s v="medium"/>
    <s v="medium"/>
    <n v="533.51"/>
    <n v="400.13"/>
    <n v="133.38"/>
    <d v="2012-06-04T00:00:00"/>
    <n v="182"/>
  </r>
  <r>
    <s v="1451"/>
    <s v="44"/>
    <x v="1179"/>
    <d v="2017-11-05T00:00:00"/>
    <b v="1"/>
    <s v="Approved"/>
    <s v="WeareA2B"/>
    <s v="Standard"/>
    <s v="medium"/>
    <s v="medium"/>
    <n v="1769.64"/>
    <n v="108.76"/>
    <n v="1660.88"/>
    <d v="2003-02-16T00:00:00"/>
    <n v="55"/>
  </r>
  <r>
    <s v="1452"/>
    <s v="96"/>
    <x v="1180"/>
    <d v="2017-07-03T00:00:00"/>
    <b v="1"/>
    <s v="Approved"/>
    <s v="WeareA2B"/>
    <s v="Road"/>
    <s v="low"/>
    <s v="small"/>
    <n v="1172.78"/>
    <n v="1043.77"/>
    <n v="129.01"/>
    <d v="2002-10-10T00:00:00"/>
    <n v="180"/>
  </r>
  <r>
    <s v="1453"/>
    <s v="89"/>
    <x v="66"/>
    <d v="2017-10-24T00:00:00"/>
    <b v="1"/>
    <s v="Approved"/>
    <s v="Giant Bicycles"/>
    <s v="Standard"/>
    <s v="medium"/>
    <s v="large"/>
    <n v="1812.75"/>
    <n v="582.48"/>
    <n v="1230.27"/>
    <d v="2010-06-07T00:00:00"/>
    <n v="67"/>
  </r>
  <r>
    <s v="1454"/>
    <s v="1"/>
    <x v="1181"/>
    <d v="2017-12-13T00:00:00"/>
    <b v="1"/>
    <s v="Approved"/>
    <s v="Giant Bicycles"/>
    <s v="Standard"/>
    <s v="medium"/>
    <s v="medium"/>
    <n v="1403.5"/>
    <n v="954.82"/>
    <n v="448.68"/>
    <d v="2005-08-09T00:00:00"/>
    <n v="17"/>
  </r>
  <r>
    <s v="1455"/>
    <s v="36"/>
    <x v="1182"/>
    <d v="2017-09-03T00:00:00"/>
    <b v="0"/>
    <s v="Approved"/>
    <s v="Solex"/>
    <s v="Standard"/>
    <s v="low"/>
    <s v="medium"/>
    <n v="945.04"/>
    <n v="507.58"/>
    <n v="437.46"/>
    <d v="1997-05-10T00:00:00"/>
    <n v="118"/>
  </r>
  <r>
    <s v="1456"/>
    <s v="65"/>
    <x v="1183"/>
    <d v="2017-05-01T00:00:00"/>
    <b v="0"/>
    <s v="Approved"/>
    <s v="WeareA2B"/>
    <s v="Standard"/>
    <s v="medium"/>
    <s v="medium"/>
    <n v="1807.45"/>
    <n v="778.69"/>
    <n v="1028.76"/>
    <d v="2015-05-21T00:00:00"/>
    <n v="243"/>
  </r>
  <r>
    <s v="1457"/>
    <s v="9"/>
    <x v="279"/>
    <d v="2017-01-28T00:00:00"/>
    <b v="1"/>
    <s v="Approved"/>
    <s v="Norco Bicycles"/>
    <s v="Standard"/>
    <s v="medium"/>
    <s v="small"/>
    <n v="1216.1400000000001"/>
    <n v="1082.3599999999999"/>
    <n v="133.78"/>
    <d v="1992-10-11T00:00:00"/>
    <n v="336"/>
  </r>
  <r>
    <s v="1458"/>
    <s v="1"/>
    <x v="188"/>
    <d v="2017-05-14T00:00:00"/>
    <b v="0"/>
    <s v="Approved"/>
    <s v="Giant Bicycles"/>
    <s v="Touring"/>
    <s v="medium"/>
    <s v="large"/>
    <n v="1873.97"/>
    <n v="863.95"/>
    <n v="1010.02"/>
    <d v="2006-05-22T00:00:00"/>
    <n v="230"/>
  </r>
  <r>
    <s v="1459"/>
    <s v="42"/>
    <x v="1184"/>
    <d v="2017-05-14T00:00:00"/>
    <b v="0"/>
    <s v="Approved"/>
    <s v="OHM Cycles"/>
    <s v="Road"/>
    <s v="medium"/>
    <s v="small"/>
    <n v="1810"/>
    <n v="1610.9"/>
    <n v="199.1"/>
    <d v="1993-04-12T00:00:00"/>
    <n v="230"/>
  </r>
  <r>
    <s v="1460"/>
    <s v="7"/>
    <x v="1185"/>
    <d v="2017-07-06T00:00:00"/>
    <b v="0"/>
    <s v="Approved"/>
    <s v="Giant Bicycles"/>
    <s v="Standard"/>
    <s v="medium"/>
    <s v="small"/>
    <n v="1311.44"/>
    <n v="1167.18"/>
    <n v="144.26"/>
    <d v="1995-12-19T00:00:00"/>
    <n v="177"/>
  </r>
  <r>
    <s v="1461"/>
    <s v="72"/>
    <x v="460"/>
    <d v="2017-03-26T00:00:00"/>
    <b v="0"/>
    <s v="Approved"/>
    <s v="Norco Bicycles"/>
    <s v="Standard"/>
    <s v="medium"/>
    <s v="medium"/>
    <n v="360.4"/>
    <n v="270.3"/>
    <n v="90.1"/>
    <d v="2016-12-06T00:00:00"/>
    <n v="279"/>
  </r>
  <r>
    <s v="1462"/>
    <s v="33"/>
    <x v="1186"/>
    <d v="2017-10-06T00:00:00"/>
    <b v="1"/>
    <s v="Approved"/>
    <s v="OHM Cycles"/>
    <s v="Road"/>
    <s v="medium"/>
    <s v="small"/>
    <n v="1810"/>
    <n v="1610.9"/>
    <n v="199.1"/>
    <d v="2008-03-19T00:00:00"/>
    <n v="85"/>
  </r>
  <r>
    <s v="1463"/>
    <s v="21"/>
    <x v="1183"/>
    <d v="2017-08-05T00:00:00"/>
    <b v="1"/>
    <s v="Approved"/>
    <s v="Solex"/>
    <s v="Standard"/>
    <s v="medium"/>
    <s v="large"/>
    <n v="1071.23"/>
    <n v="380.74"/>
    <n v="690.49"/>
    <d v="1996-04-05T00:00:00"/>
    <n v="147"/>
  </r>
  <r>
    <s v="1464"/>
    <s v="75"/>
    <x v="178"/>
    <d v="2017-10-14T00:00:00"/>
    <b v="1"/>
    <s v="Approved"/>
    <s v="Giant Bicycles"/>
    <s v="Touring"/>
    <s v="medium"/>
    <s v="large"/>
    <n v="1873.97"/>
    <n v="863.95"/>
    <n v="1010.02"/>
    <d v="2014-10-10T00:00:00"/>
    <n v="77"/>
  </r>
  <r>
    <s v="1465"/>
    <s v="7"/>
    <x v="1187"/>
    <d v="2017-05-20T00:00:00"/>
    <b v="0"/>
    <s v="Approved"/>
    <s v="Giant Bicycles"/>
    <s v="Standard"/>
    <s v="medium"/>
    <s v="small"/>
    <n v="1311.44"/>
    <n v="1167.18"/>
    <n v="144.26"/>
    <d v="2011-03-16T00:00:00"/>
    <n v="224"/>
  </r>
  <r>
    <s v="1466"/>
    <s v="69"/>
    <x v="1188"/>
    <d v="2017-08-24T00:00:00"/>
    <b v="0"/>
    <s v="Approved"/>
    <s v="Norco Bicycles"/>
    <s v="Road"/>
    <s v="medium"/>
    <s v="large"/>
    <n v="1240.31"/>
    <n v="795.1"/>
    <n v="445.21"/>
    <d v="2015-08-10T00:00:00"/>
    <n v="128"/>
  </r>
  <r>
    <s v="1467"/>
    <s v="89"/>
    <x v="1189"/>
    <d v="2017-08-27T00:00:00"/>
    <b v="0"/>
    <s v="Approved"/>
    <s v="Giant Bicycles"/>
    <s v="Standard"/>
    <s v="medium"/>
    <s v="large"/>
    <n v="1812.75"/>
    <n v="582.48"/>
    <n v="1230.27"/>
    <d v="2006-02-02T00:00:00"/>
    <n v="125"/>
  </r>
  <r>
    <s v="1468"/>
    <s v="1"/>
    <x v="772"/>
    <d v="2017-09-16T00:00:00"/>
    <b v="1"/>
    <s v="Approved"/>
    <s v="Giant Bicycles"/>
    <s v="Standard"/>
    <s v="medium"/>
    <s v="medium"/>
    <n v="1403.5"/>
    <n v="954.82"/>
    <n v="448.68"/>
    <d v="2012-12-02T00:00:00"/>
    <n v="105"/>
  </r>
  <r>
    <s v="1469"/>
    <s v="93"/>
    <x v="1190"/>
    <d v="2017-05-13T00:00:00"/>
    <b v="0"/>
    <s v="Approved"/>
    <s v="WeareA2B"/>
    <s v="Standard"/>
    <s v="medium"/>
    <s v="medium"/>
    <n v="1065.03"/>
    <n v="230.09"/>
    <n v="834.94"/>
    <d v="2016-03-29T00:00:00"/>
    <n v="231"/>
  </r>
  <r>
    <s v="1470"/>
    <s v="55"/>
    <x v="1191"/>
    <d v="2017-12-19T00:00:00"/>
    <b v="0"/>
    <s v="Approved"/>
    <s v="Trek Bicycles"/>
    <s v="Road"/>
    <s v="medium"/>
    <s v="large"/>
    <n v="1894.19"/>
    <n v="598.76"/>
    <n v="1295.43"/>
    <d v="2003-07-21T00:00:00"/>
    <n v="11"/>
  </r>
  <r>
    <s v="1471"/>
    <s v="0"/>
    <x v="1192"/>
    <d v="2017-05-18T00:00:00"/>
    <b v="0"/>
    <s v="Approved"/>
    <s v="Trek Bicycles"/>
    <s v="Road"/>
    <s v="medium"/>
    <s v="medium"/>
    <n v="533.51"/>
    <n v="400.13"/>
    <n v="133.38"/>
    <d v="1997-02-09T00:00:00"/>
    <n v="226"/>
  </r>
  <r>
    <s v="1472"/>
    <s v="27"/>
    <x v="1193"/>
    <d v="2017-06-27T00:00:00"/>
    <b v="1"/>
    <s v="Approved"/>
    <s v="Trek Bicycles"/>
    <s v="Standard"/>
    <s v="medium"/>
    <s v="medium"/>
    <n v="499.53"/>
    <n v="388.72"/>
    <n v="110.81"/>
    <d v="1999-06-23T00:00:00"/>
    <n v="186"/>
  </r>
  <r>
    <s v="1473"/>
    <s v="20"/>
    <x v="714"/>
    <d v="2017-02-20T00:00:00"/>
    <b v="1"/>
    <s v="Approved"/>
    <s v="Trek Bicycles"/>
    <s v="Standard"/>
    <s v="medium"/>
    <s v="small"/>
    <n v="1775.81"/>
    <n v="1580.47"/>
    <n v="195.34"/>
    <d v="2011-05-07T00:00:00"/>
    <n v="313"/>
  </r>
  <r>
    <s v="1474"/>
    <s v="41"/>
    <x v="954"/>
    <d v="2017-10-05T00:00:00"/>
    <b v="0"/>
    <s v="Approved"/>
    <s v="Norco Bicycles"/>
    <s v="Standard"/>
    <s v="low"/>
    <s v="medium"/>
    <n v="958.74"/>
    <n v="748.9"/>
    <n v="209.84"/>
    <d v="1996-04-05T00:00:00"/>
    <n v="86"/>
  </r>
  <r>
    <s v="1476"/>
    <s v="31"/>
    <x v="1194"/>
    <d v="2017-06-13T00:00:00"/>
    <b v="0"/>
    <s v="Approved"/>
    <s v="Giant Bicycles"/>
    <s v="Standard"/>
    <s v="medium"/>
    <s v="medium"/>
    <n v="230.91"/>
    <n v="173.18"/>
    <n v="57.73"/>
    <d v="2011-03-16T00:00:00"/>
    <n v="200"/>
  </r>
  <r>
    <s v="1477"/>
    <s v="13"/>
    <x v="1195"/>
    <d v="2017-09-03T00:00:00"/>
    <b v="0"/>
    <s v="Approved"/>
    <s v="Solex"/>
    <s v="Standard"/>
    <s v="medium"/>
    <s v="medium"/>
    <n v="1163.8900000000001"/>
    <n v="589.27"/>
    <n v="574.62"/>
    <d v="2005-12-07T00:00:00"/>
    <n v="118"/>
  </r>
  <r>
    <s v="1478"/>
    <s v="30"/>
    <x v="817"/>
    <d v="2017-12-14T00:00:00"/>
    <b v="1"/>
    <s v="Approved"/>
    <s v="Solex"/>
    <s v="Standard"/>
    <s v="high"/>
    <s v="medium"/>
    <n v="748.17"/>
    <n v="448.9"/>
    <n v="299.27"/>
    <d v="1991-11-10T00:00:00"/>
    <n v="16"/>
  </r>
  <r>
    <s v="1479"/>
    <s v="57"/>
    <x v="1196"/>
    <d v="2017-09-06T00:00:00"/>
    <b v="1"/>
    <s v="Approved"/>
    <s v="WeareA2B"/>
    <s v="Touring"/>
    <s v="medium"/>
    <s v="large"/>
    <n v="1890.39"/>
    <n v="260.14"/>
    <n v="1630.25"/>
    <d v="1994-09-09T00:00:00"/>
    <n v="115"/>
  </r>
  <r>
    <s v="1480"/>
    <s v="25"/>
    <x v="920"/>
    <d v="2017-10-28T00:00:00"/>
    <b v="1"/>
    <s v="Approved"/>
    <s v="Giant Bicycles"/>
    <s v="Road"/>
    <s v="medium"/>
    <s v="medium"/>
    <n v="1538.99"/>
    <n v="829.65"/>
    <n v="709.34"/>
    <d v="2016-02-04T00:00:00"/>
    <n v="63"/>
  </r>
  <r>
    <s v="1481"/>
    <s v="31"/>
    <x v="1197"/>
    <d v="2017-04-23T00:00:00"/>
    <b v="1"/>
    <s v="Approved"/>
    <s v="Giant Bicycles"/>
    <s v="Standard"/>
    <s v="medium"/>
    <s v="medium"/>
    <n v="230.91"/>
    <n v="173.18"/>
    <n v="57.73"/>
    <d v="2006-11-10T00:00:00"/>
    <n v="251"/>
  </r>
  <r>
    <s v="1482"/>
    <s v="57"/>
    <x v="200"/>
    <d v="2017-01-16T00:00:00"/>
    <b v="0"/>
    <s v="Approved"/>
    <s v="WeareA2B"/>
    <s v="Touring"/>
    <s v="medium"/>
    <s v="large"/>
    <n v="1890.39"/>
    <n v="260.14"/>
    <n v="1630.25"/>
    <d v="2011-08-24T00:00:00"/>
    <n v="348"/>
  </r>
  <r>
    <s v="1483"/>
    <s v="99"/>
    <x v="400"/>
    <d v="2017-12-11T00:00:00"/>
    <b v="1"/>
    <s v="Approved"/>
    <s v="OHM Cycles"/>
    <s v="Standard"/>
    <s v="medium"/>
    <s v="medium"/>
    <n v="1227.3399999999999"/>
    <n v="770.89"/>
    <n v="456.45"/>
    <d v="1991-05-06T00:00:00"/>
    <n v="19"/>
  </r>
  <r>
    <s v="1484"/>
    <s v="36"/>
    <x v="114"/>
    <d v="2017-06-12T00:00:00"/>
    <b v="0"/>
    <s v="Approved"/>
    <s v="Solex"/>
    <s v="Standard"/>
    <s v="low"/>
    <s v="medium"/>
    <n v="945.04"/>
    <n v="507.58"/>
    <n v="437.46"/>
    <d v="2006-02-02T00:00:00"/>
    <n v="201"/>
  </r>
  <r>
    <s v="1485"/>
    <s v="63"/>
    <x v="1198"/>
    <d v="2017-12-12T00:00:00"/>
    <b v="0"/>
    <s v="Approved"/>
    <s v="Solex"/>
    <s v="Standard"/>
    <s v="medium"/>
    <s v="medium"/>
    <n v="1483.2"/>
    <n v="99.59"/>
    <n v="1383.61"/>
    <d v="2015-04-11T00:00:00"/>
    <n v="18"/>
  </r>
  <r>
    <s v="1486"/>
    <s v="69"/>
    <x v="1199"/>
    <d v="2017-01-18T00:00:00"/>
    <b v="1"/>
    <s v="Approved"/>
    <s v="Giant Bicycles"/>
    <s v="Road"/>
    <s v="medium"/>
    <s v="medium"/>
    <n v="792.9"/>
    <n v="594.67999999999995"/>
    <n v="198.22"/>
    <d v="1992-10-02T00:00:00"/>
    <n v="346"/>
  </r>
  <r>
    <s v="1487"/>
    <s v="24"/>
    <x v="1081"/>
    <d v="2017-05-13T00:00:00"/>
    <b v="1"/>
    <s v="Approved"/>
    <s v="Solex"/>
    <s v="Road"/>
    <s v="medium"/>
    <s v="large"/>
    <n v="1777.8"/>
    <n v="820.78"/>
    <n v="957.02"/>
    <d v="2011-05-07T00:00:00"/>
    <n v="231"/>
  </r>
  <r>
    <s v="1488"/>
    <s v="1"/>
    <x v="504"/>
    <d v="2017-06-19T00:00:00"/>
    <b v="1"/>
    <s v="Approved"/>
    <s v="Giant Bicycles"/>
    <s v="Touring"/>
    <s v="medium"/>
    <s v="large"/>
    <n v="1873.97"/>
    <n v="863.95"/>
    <n v="1010.02"/>
    <d v="2006-05-22T00:00:00"/>
    <n v="194"/>
  </r>
  <r>
    <s v="1489"/>
    <s v="83"/>
    <x v="821"/>
    <d v="2017-08-15T00:00:00"/>
    <b v="1"/>
    <s v="Approved"/>
    <s v="Solex"/>
    <s v="Touring"/>
    <s v="medium"/>
    <s v="large"/>
    <n v="2083.94"/>
    <n v="675.03"/>
    <n v="1408.91"/>
    <d v="2013-09-16T00:00:00"/>
    <n v="137"/>
  </r>
  <r>
    <s v="1490"/>
    <s v="53"/>
    <x v="1200"/>
    <d v="2017-11-05T00:00:00"/>
    <b v="1"/>
    <s v="Approved"/>
    <s v="OHM Cycles"/>
    <s v="Standard"/>
    <s v="medium"/>
    <s v="medium"/>
    <n v="795.34"/>
    <n v="101.58"/>
    <n v="693.76"/>
    <d v="2011-08-24T00:00:00"/>
    <n v="55"/>
  </r>
  <r>
    <s v="1491"/>
    <s v="79"/>
    <x v="1201"/>
    <d v="2017-12-18T00:00:00"/>
    <b v="1"/>
    <s v="Approved"/>
    <s v="Norco Bicycles"/>
    <s v="Standard"/>
    <s v="medium"/>
    <s v="medium"/>
    <n v="1555.58"/>
    <n v="818.01"/>
    <n v="737.57"/>
    <d v="2003-09-09T00:00:00"/>
    <n v="12"/>
  </r>
  <r>
    <s v="1492"/>
    <s v="0"/>
    <x v="1202"/>
    <d v="2017-12-28T00:00:00"/>
    <b v="0"/>
    <s v="Approved"/>
    <s v="OHM Cycles"/>
    <s v="Standard"/>
    <s v="medium"/>
    <s v="medium"/>
    <n v="183.86"/>
    <n v="137.9"/>
    <n v="45.96"/>
    <d v="1991-01-21T00:00:00"/>
    <n v="2"/>
  </r>
  <r>
    <s v="1493"/>
    <s v="64"/>
    <x v="1203"/>
    <d v="2017-06-19T00:00:00"/>
    <b v="1"/>
    <s v="Approved"/>
    <s v="Trek Bicycles"/>
    <s v="Standard"/>
    <s v="medium"/>
    <s v="large"/>
    <n v="1469.44"/>
    <n v="596.54999999999995"/>
    <n v="872.89"/>
    <d v="2012-05-18T00:00:00"/>
    <n v="194"/>
  </r>
  <r>
    <s v="1494"/>
    <s v="67"/>
    <x v="1204"/>
    <d v="2017-04-26T00:00:00"/>
    <b v="0"/>
    <s v="Approved"/>
    <s v="Norco Bicycles"/>
    <s v="Road"/>
    <s v="medium"/>
    <s v="medium"/>
    <n v="544.04999999999995"/>
    <n v="376.84"/>
    <n v="167.21"/>
    <d v="2005-10-22T00:00:00"/>
    <n v="248"/>
  </r>
  <r>
    <s v="1495"/>
    <s v="86"/>
    <x v="466"/>
    <d v="2017-08-03T00:00:00"/>
    <b v="1"/>
    <s v="Approved"/>
    <s v="OHM Cycles"/>
    <s v="Standard"/>
    <s v="medium"/>
    <s v="medium"/>
    <n v="235.63"/>
    <n v="125.07"/>
    <n v="110.56"/>
    <d v="2000-11-03T00:00:00"/>
    <n v="149"/>
  </r>
  <r>
    <s v="1496"/>
    <s v="93"/>
    <x v="693"/>
    <d v="2017-12-02T00:00:00"/>
    <b v="1"/>
    <s v="Approved"/>
    <s v="WeareA2B"/>
    <s v="Standard"/>
    <s v="medium"/>
    <s v="medium"/>
    <n v="1065.03"/>
    <n v="230.09"/>
    <n v="834.94"/>
    <d v="2003-09-10T00:00:00"/>
    <n v="28"/>
  </r>
  <r>
    <s v="1497"/>
    <s v="51"/>
    <x v="698"/>
    <d v="2017-04-08T00:00:00"/>
    <b v="1"/>
    <s v="Approved"/>
    <s v="OHM Cycles"/>
    <s v="Standard"/>
    <s v="high"/>
    <s v="medium"/>
    <n v="2005.66"/>
    <n v="1203.4000000000001"/>
    <n v="802.26"/>
    <d v="1993-04-12T00:00:00"/>
    <n v="266"/>
  </r>
  <r>
    <s v="1498"/>
    <s v="53"/>
    <x v="1205"/>
    <d v="2017-12-27T00:00:00"/>
    <b v="1"/>
    <s v="Approved"/>
    <s v="Giant Bicycles"/>
    <s v="Standard"/>
    <s v="high"/>
    <s v="medium"/>
    <n v="1274.93"/>
    <n v="764.96"/>
    <n v="509.97"/>
    <d v="2009-03-08T00:00:00"/>
    <n v="3"/>
  </r>
  <r>
    <s v="1499"/>
    <s v="45"/>
    <x v="1206"/>
    <d v="2017-07-27T00:00:00"/>
    <b v="0"/>
    <s v="Approved"/>
    <s v="Trek Bicycles"/>
    <s v="Road"/>
    <s v="low"/>
    <s v="medium"/>
    <n v="980.37"/>
    <n v="234.43"/>
    <n v="745.94"/>
    <d v="2004-09-28T00:00:00"/>
    <n v="156"/>
  </r>
  <r>
    <s v="1500"/>
    <s v="12"/>
    <x v="1207"/>
    <d v="2017-08-18T00:00:00"/>
    <b v="1"/>
    <s v="Approved"/>
    <s v="WeareA2B"/>
    <s v="Standard"/>
    <s v="medium"/>
    <s v="medium"/>
    <n v="1231.1500000000001"/>
    <n v="161.6"/>
    <n v="1069.55"/>
    <d v="2004-08-17T00:00:00"/>
    <n v="134"/>
  </r>
  <r>
    <s v="1501"/>
    <s v="52"/>
    <x v="1208"/>
    <d v="2017-01-15T00:00:00"/>
    <b v="0"/>
    <s v="Approved"/>
    <s v="Solex"/>
    <s v="Road"/>
    <s v="medium"/>
    <s v="large"/>
    <n v="1777.8"/>
    <n v="820.78"/>
    <n v="957.02"/>
    <d v="2016-11-22T00:00:00"/>
    <n v="349"/>
  </r>
  <r>
    <s v="1502"/>
    <s v="71"/>
    <x v="1209"/>
    <d v="2017-04-24T00:00:00"/>
    <b v="1"/>
    <s v="Approved"/>
    <s v="Solex"/>
    <s v="Standard"/>
    <s v="high"/>
    <s v="large"/>
    <n v="1842.92"/>
    <n v="1105.75"/>
    <n v="737.17"/>
    <d v="2011-01-10T00:00:00"/>
    <n v="250"/>
  </r>
  <r>
    <s v="1503"/>
    <s v="34"/>
    <x v="639"/>
    <d v="2017-04-07T00:00:00"/>
    <b v="0"/>
    <s v="Approved"/>
    <s v="Norco Bicycles"/>
    <s v="Road"/>
    <s v="high"/>
    <s v="large"/>
    <n v="774.53"/>
    <n v="464.72"/>
    <n v="309.81"/>
    <d v="2003-03-18T00:00:00"/>
    <n v="267"/>
  </r>
  <r>
    <s v="1504"/>
    <s v="84"/>
    <x v="1210"/>
    <d v="2017-05-10T00:00:00"/>
    <b v="1"/>
    <s v="Approved"/>
    <s v="Trek Bicycles"/>
    <s v="Road"/>
    <s v="medium"/>
    <s v="medium"/>
    <n v="290.62"/>
    <n v="215.14"/>
    <n v="75.48"/>
    <d v="2003-01-05T00:00:00"/>
    <n v="234"/>
  </r>
  <r>
    <s v="1505"/>
    <s v="97"/>
    <x v="1211"/>
    <d v="2017-01-18T00:00:00"/>
    <b v="0"/>
    <s v="Approved"/>
    <s v="OHM Cycles"/>
    <s v="Road"/>
    <s v="medium"/>
    <s v="medium"/>
    <n v="742.54"/>
    <n v="667.4"/>
    <n v="75.14"/>
    <d v="2016-07-09T00:00:00"/>
    <n v="346"/>
  </r>
  <r>
    <s v="1506"/>
    <s v="77"/>
    <x v="1212"/>
    <d v="2017-03-12T00:00:00"/>
    <b v="1"/>
    <s v="Approved"/>
    <s v="Norco Bicycles"/>
    <s v="Road"/>
    <s v="medium"/>
    <s v="large"/>
    <n v="1240.31"/>
    <n v="795.1"/>
    <n v="445.21"/>
    <d v="2000-11-03T00:00:00"/>
    <n v="293"/>
  </r>
  <r>
    <s v="1507"/>
    <s v="3"/>
    <x v="1142"/>
    <d v="2017-05-26T00:00:00"/>
    <b v="1"/>
    <s v="Approved"/>
    <s v="Trek Bicycles"/>
    <s v="Standard"/>
    <s v="medium"/>
    <s v="large"/>
    <n v="2091.4699999999998"/>
    <n v="388.92"/>
    <n v="1702.55"/>
    <d v="2004-09-28T00:00:00"/>
    <n v="218"/>
  </r>
  <r>
    <s v="1508"/>
    <s v="82"/>
    <x v="1213"/>
    <d v="2017-08-11T00:00:00"/>
    <b v="1"/>
    <s v="Approved"/>
    <s v="Giant Bicycles"/>
    <s v="Road"/>
    <s v="medium"/>
    <s v="medium"/>
    <n v="1538.99"/>
    <n v="829.65"/>
    <n v="709.34"/>
    <d v="1999-06-23T00:00:00"/>
    <n v="141"/>
  </r>
  <r>
    <s v="1509"/>
    <s v="79"/>
    <x v="1214"/>
    <d v="2017-04-30T00:00:00"/>
    <b v="0"/>
    <s v="Approved"/>
    <s v="Norco Bicycles"/>
    <s v="Standard"/>
    <s v="medium"/>
    <s v="medium"/>
    <n v="1555.58"/>
    <n v="818.01"/>
    <n v="737.57"/>
    <d v="2015-08-10T00:00:00"/>
    <n v="244"/>
  </r>
  <r>
    <s v="1510"/>
    <s v="34"/>
    <x v="536"/>
    <d v="2017-04-29T00:00:00"/>
    <b v="0"/>
    <s v="Approved"/>
    <s v="WeareA2B"/>
    <s v="Standard"/>
    <s v="medium"/>
    <s v="medium"/>
    <n v="1231.1500000000001"/>
    <n v="161.6"/>
    <n v="1069.55"/>
    <d v="1996-11-09T00:00:00"/>
    <n v="245"/>
  </r>
  <r>
    <s v="1511"/>
    <s v="34"/>
    <x v="1215"/>
    <d v="2017-01-16T00:00:00"/>
    <b v="1"/>
    <s v="Approved"/>
    <s v="Norco Bicycles"/>
    <s v="Road"/>
    <s v="high"/>
    <s v="large"/>
    <n v="774.53"/>
    <n v="464.72"/>
    <n v="309.81"/>
    <d v="2003-03-18T00:00:00"/>
    <n v="348"/>
  </r>
  <r>
    <s v="1512"/>
    <s v="48"/>
    <x v="774"/>
    <d v="2017-10-08T00:00:00"/>
    <b v="1"/>
    <s v="Approved"/>
    <s v="WeareA2B"/>
    <s v="Standard"/>
    <s v="medium"/>
    <s v="medium"/>
    <n v="1762.96"/>
    <n v="950.52"/>
    <n v="812.44"/>
    <d v="2012-04-10T00:00:00"/>
    <n v="83"/>
  </r>
  <r>
    <s v="1513"/>
    <s v="7"/>
    <x v="1216"/>
    <d v="2017-01-24T00:00:00"/>
    <b v="1"/>
    <s v="Approved"/>
    <s v="Trek Bicycles"/>
    <s v="Road"/>
    <s v="low"/>
    <s v="medium"/>
    <n v="980.37"/>
    <n v="234.43"/>
    <n v="745.94"/>
    <d v="2011-04-16T00:00:00"/>
    <n v="340"/>
  </r>
  <r>
    <s v="1514"/>
    <s v="34"/>
    <x v="473"/>
    <d v="2017-08-23T00:00:00"/>
    <b v="0"/>
    <s v="Approved"/>
    <s v="Norco Bicycles"/>
    <s v="Road"/>
    <s v="high"/>
    <s v="large"/>
    <n v="774.53"/>
    <n v="464.72"/>
    <n v="309.81"/>
    <d v="2012-04-10T00:00:00"/>
    <n v="129"/>
  </r>
  <r>
    <s v="1515"/>
    <s v="38"/>
    <x v="1217"/>
    <d v="2017-04-28T00:00:00"/>
    <b v="1"/>
    <s v="Approved"/>
    <s v="Solex"/>
    <s v="Standard"/>
    <s v="medium"/>
    <s v="medium"/>
    <n v="1577.53"/>
    <n v="826.51"/>
    <n v="751.02"/>
    <d v="2011-03-16T00:00:00"/>
    <n v="246"/>
  </r>
  <r>
    <s v="1516"/>
    <s v="56"/>
    <x v="202"/>
    <d v="2017-12-10T00:00:00"/>
    <b v="0"/>
    <s v="Approved"/>
    <s v="OHM Cycles"/>
    <s v="Standard"/>
    <s v="medium"/>
    <s v="medium"/>
    <n v="183.86"/>
    <n v="137.9"/>
    <n v="45.96"/>
    <d v="1993-07-20T00:00:00"/>
    <n v="20"/>
  </r>
  <r>
    <s v="1517"/>
    <s v="49"/>
    <x v="1218"/>
    <d v="2017-11-02T00:00:00"/>
    <b v="1"/>
    <s v="Approved"/>
    <s v="Trek Bicycles"/>
    <s v="Road"/>
    <s v="medium"/>
    <s v="medium"/>
    <n v="533.51"/>
    <n v="400.13"/>
    <n v="133.38"/>
    <d v="1997-10-04T00:00:00"/>
    <n v="58"/>
  </r>
  <r>
    <s v="1518"/>
    <s v="39"/>
    <x v="1219"/>
    <d v="2017-12-03T00:00:00"/>
    <b v="0"/>
    <s v="Approved"/>
    <s v="Giant Bicycles"/>
    <s v="Standard"/>
    <s v="medium"/>
    <s v="large"/>
    <n v="1812.75"/>
    <n v="582.48"/>
    <n v="1230.27"/>
    <d v="1993-04-12T00:00:00"/>
    <n v="27"/>
  </r>
  <r>
    <s v="1519"/>
    <s v="89"/>
    <x v="1220"/>
    <d v="2017-07-10T00:00:00"/>
    <b v="0"/>
    <s v="Approved"/>
    <s v="Giant Bicycles"/>
    <s v="Standard"/>
    <s v="medium"/>
    <s v="large"/>
    <n v="1812.75"/>
    <n v="582.48"/>
    <n v="1230.27"/>
    <d v="2011-03-16T00:00:00"/>
    <n v="173"/>
  </r>
  <r>
    <s v="1520"/>
    <s v="0"/>
    <x v="1221"/>
    <d v="2017-06-05T00:00:00"/>
    <b v="1"/>
    <s v="Approved"/>
    <s v="Norco Bicycles"/>
    <s v="Standard"/>
    <s v="medium"/>
    <s v="medium"/>
    <n v="360.4"/>
    <n v="270.3"/>
    <n v="90.1"/>
    <d v="2016-12-06T00:00:00"/>
    <n v="208"/>
  </r>
  <r>
    <s v="1521"/>
    <s v="0"/>
    <x v="1222"/>
    <d v="2017-07-08T00:00:00"/>
    <b v="1"/>
    <s v="Approved"/>
    <s v="Trek Bicycles"/>
    <s v="Road"/>
    <s v="medium"/>
    <s v="medium"/>
    <n v="290.62"/>
    <n v="215.14"/>
    <n v="75.48"/>
    <d v="2004-12-18T00:00:00"/>
    <n v="175"/>
  </r>
  <r>
    <s v="1522"/>
    <s v="36"/>
    <x v="480"/>
    <d v="2017-04-28T00:00:00"/>
    <b v="0"/>
    <s v="Approved"/>
    <s v="Solex"/>
    <s v="Standard"/>
    <s v="low"/>
    <s v="medium"/>
    <n v="1289.8499999999999"/>
    <n v="74.510000000000005"/>
    <n v="1215.3399999999999"/>
    <d v="2012-06-04T00:00:00"/>
    <n v="246"/>
  </r>
  <r>
    <s v="1523"/>
    <s v="90"/>
    <x v="1223"/>
    <d v="2017-09-26T00:00:00"/>
    <b v="0"/>
    <s v="Approved"/>
    <s v="Norco Bicycles"/>
    <s v="Standard"/>
    <s v="low"/>
    <s v="medium"/>
    <n v="363.01"/>
    <n v="290.41000000000003"/>
    <n v="72.599999999999994"/>
    <d v="2003-09-10T00:00:00"/>
    <n v="95"/>
  </r>
  <r>
    <s v="1525"/>
    <s v="62"/>
    <x v="1224"/>
    <d v="2017-04-12T00:00:00"/>
    <b v="0"/>
    <s v="Approved"/>
    <s v="Solex"/>
    <s v="Standard"/>
    <s v="high"/>
    <s v="medium"/>
    <n v="1024.6600000000001"/>
    <n v="614.79999999999995"/>
    <n v="409.86"/>
    <d v="1993-10-02T00:00:00"/>
    <n v="262"/>
  </r>
  <r>
    <s v="1526"/>
    <s v="75"/>
    <x v="1225"/>
    <d v="2017-07-28T00:00:00"/>
    <b v="0"/>
    <s v="Approved"/>
    <s v="Giant Bicycles"/>
    <s v="Touring"/>
    <s v="medium"/>
    <s v="large"/>
    <n v="1873.97"/>
    <n v="863.95"/>
    <n v="1010.02"/>
    <d v="1991-07-10T00:00:00"/>
    <n v="155"/>
  </r>
  <r>
    <s v="1527"/>
    <s v="54"/>
    <x v="1226"/>
    <d v="2017-12-24T00:00:00"/>
    <b v="1"/>
    <s v="Approved"/>
    <s v="WeareA2B"/>
    <s v="Standard"/>
    <s v="medium"/>
    <s v="medium"/>
    <n v="1807.45"/>
    <n v="778.69"/>
    <n v="1028.76"/>
    <d v="2010-08-20T00:00:00"/>
    <n v="6"/>
  </r>
  <r>
    <s v="1528"/>
    <s v="87"/>
    <x v="1227"/>
    <d v="2017-04-15T00:00:00"/>
    <b v="0"/>
    <s v="Approved"/>
    <s v="Giant Bicycles"/>
    <s v="Standard"/>
    <s v="high"/>
    <s v="medium"/>
    <n v="1179"/>
    <n v="707.4"/>
    <n v="471.6"/>
    <d v="1997-08-25T00:00:00"/>
    <n v="259"/>
  </r>
  <r>
    <s v="1529"/>
    <s v="59"/>
    <x v="178"/>
    <d v="2017-03-18T00:00:00"/>
    <b v="1"/>
    <s v="Approved"/>
    <s v="Solex"/>
    <s v="Standard"/>
    <s v="medium"/>
    <s v="large"/>
    <n v="1061.56"/>
    <n v="733.58"/>
    <n v="327.98"/>
    <d v="2011-08-24T00:00:00"/>
    <n v="287"/>
  </r>
  <r>
    <s v="1530"/>
    <s v="68"/>
    <x v="665"/>
    <d v="2017-12-13T00:00:00"/>
    <b v="1"/>
    <s v="Approved"/>
    <s v="OHM Cycles"/>
    <s v="Standard"/>
    <s v="medium"/>
    <s v="medium"/>
    <n v="1636.9"/>
    <n v="44.71"/>
    <n v="1592.19"/>
    <d v="2010-08-20T00:00:00"/>
    <n v="17"/>
  </r>
  <r>
    <s v="1531"/>
    <s v="55"/>
    <x v="1228"/>
    <d v="2017-09-08T00:00:00"/>
    <b v="0"/>
    <s v="Approved"/>
    <s v="Trek Bicycles"/>
    <s v="Road"/>
    <s v="medium"/>
    <s v="large"/>
    <n v="1894.19"/>
    <n v="598.76"/>
    <n v="1295.43"/>
    <d v="2003-07-21T00:00:00"/>
    <n v="113"/>
  </r>
  <r>
    <s v="1532"/>
    <s v="28"/>
    <x v="1229"/>
    <d v="2017-11-17T00:00:00"/>
    <b v="0"/>
    <s v="Approved"/>
    <s v="Norco Bicycles"/>
    <s v="Standard"/>
    <s v="medium"/>
    <s v="small"/>
    <n v="1216.1400000000001"/>
    <n v="1082.3599999999999"/>
    <n v="133.78"/>
    <d v="2010-05-05T00:00:00"/>
    <n v="43"/>
  </r>
  <r>
    <s v="1533"/>
    <s v="87"/>
    <x v="1230"/>
    <d v="2017-06-26T00:00:00"/>
    <b v="0"/>
    <s v="Approved"/>
    <s v="Giant Bicycles"/>
    <s v="Standard"/>
    <s v="high"/>
    <s v="medium"/>
    <n v="1179"/>
    <n v="707.4"/>
    <n v="471.6"/>
    <d v="1997-08-25T00:00:00"/>
    <n v="187"/>
  </r>
  <r>
    <s v="1534"/>
    <s v="35"/>
    <x v="1231"/>
    <d v="2017-04-30T00:00:00"/>
    <b v="1"/>
    <s v="Approved"/>
    <s v="Trek Bicycles"/>
    <s v="Standard"/>
    <s v="low"/>
    <s v="medium"/>
    <n v="1057.51"/>
    <n v="154.4"/>
    <n v="903.11"/>
    <d v="2011-03-16T00:00:00"/>
    <n v="244"/>
  </r>
  <r>
    <s v="1535"/>
    <s v="35"/>
    <x v="1232"/>
    <d v="2017-02-26T00:00:00"/>
    <b v="0"/>
    <s v="Approved"/>
    <s v="Trek Bicycles"/>
    <s v="Standard"/>
    <s v="low"/>
    <s v="medium"/>
    <n v="1057.51"/>
    <n v="154.4"/>
    <n v="903.11"/>
    <d v="1994-07-12T00:00:00"/>
    <n v="307"/>
  </r>
  <r>
    <s v="1536"/>
    <s v="0"/>
    <x v="1233"/>
    <d v="2017-11-16T00:00:00"/>
    <b v="1"/>
    <s v="Approved"/>
    <s v="Giant Bicycles"/>
    <s v="Standard"/>
    <s v="medium"/>
    <s v="large"/>
    <n v="569.55999999999995"/>
    <n v="528.42999999999995"/>
    <n v="41.13"/>
    <d v="2004-01-16T00:00:00"/>
    <n v="44"/>
  </r>
  <r>
    <s v="1537"/>
    <s v="4"/>
    <x v="316"/>
    <d v="2017-08-29T00:00:00"/>
    <b v="0"/>
    <s v="Approved"/>
    <s v="Giant Bicycles"/>
    <s v="Standard"/>
    <s v="high"/>
    <s v="medium"/>
    <n v="1129.1300000000001"/>
    <n v="677.48"/>
    <n v="451.65"/>
    <d v="2005-08-09T00:00:00"/>
    <n v="123"/>
  </r>
  <r>
    <s v="1538"/>
    <s v="51"/>
    <x v="1234"/>
    <d v="2017-10-12T00:00:00"/>
    <b v="0"/>
    <s v="Approved"/>
    <s v="OHM Cycles"/>
    <s v="Standard"/>
    <s v="high"/>
    <s v="medium"/>
    <n v="2005.66"/>
    <n v="1203.4000000000001"/>
    <n v="802.26"/>
    <d v="2011-05-09T00:00:00"/>
    <n v="79"/>
  </r>
  <r>
    <s v="1539"/>
    <s v="2"/>
    <x v="1235"/>
    <d v="2017-10-02T00:00:00"/>
    <b v="1"/>
    <s v="Approved"/>
    <s v="Solex"/>
    <s v="Standard"/>
    <s v="medium"/>
    <s v="medium"/>
    <n v="71.489999999999995"/>
    <n v="53.62"/>
    <n v="17.87"/>
    <d v="2012-12-02T00:00:00"/>
    <n v="89"/>
  </r>
  <r>
    <s v="1540"/>
    <s v="67"/>
    <x v="671"/>
    <d v="2017-10-18T00:00:00"/>
    <b v="0"/>
    <s v="Approved"/>
    <s v="Solex"/>
    <s v="Standard"/>
    <s v="medium"/>
    <s v="large"/>
    <n v="1071.23"/>
    <n v="380.74"/>
    <n v="690.49"/>
    <d v="1996-04-05T00:00:00"/>
    <n v="73"/>
  </r>
  <r>
    <s v="1541"/>
    <s v="58"/>
    <x v="1236"/>
    <d v="2017-11-19T00:00:00"/>
    <b v="1"/>
    <s v="Approved"/>
    <s v="OHM Cycles"/>
    <s v="Road"/>
    <s v="medium"/>
    <s v="medium"/>
    <n v="1280.28"/>
    <n v="829.51"/>
    <n v="450.77"/>
    <d v="2001-11-25T00:00:00"/>
    <n v="41"/>
  </r>
  <r>
    <s v="1542"/>
    <s v="72"/>
    <x v="1237"/>
    <d v="2017-10-16T00:00:00"/>
    <b v="0"/>
    <s v="Approved"/>
    <s v="Norco Bicycles"/>
    <s v="Standard"/>
    <s v="medium"/>
    <s v="medium"/>
    <n v="360.4"/>
    <n v="270.3"/>
    <n v="90.1"/>
    <d v="2004-07-25T00:00:00"/>
    <n v="75"/>
  </r>
  <r>
    <s v="1543"/>
    <s v="80"/>
    <x v="607"/>
    <d v="2017-01-18T00:00:00"/>
    <b v="1"/>
    <s v="Approved"/>
    <s v="OHM Cycles"/>
    <s v="Touring"/>
    <s v="low"/>
    <s v="medium"/>
    <n v="1073.07"/>
    <n v="933.84"/>
    <n v="139.22999999999999"/>
    <d v="1997-01-25T00:00:00"/>
    <n v="346"/>
  </r>
  <r>
    <s v="1544"/>
    <s v="79"/>
    <x v="1238"/>
    <d v="2017-05-12T00:00:00"/>
    <b v="0"/>
    <s v="Approved"/>
    <s v="Norco Bicycles"/>
    <s v="Standard"/>
    <s v="medium"/>
    <s v="medium"/>
    <n v="1555.58"/>
    <n v="818.01"/>
    <n v="737.57"/>
    <d v="1997-08-25T00:00:00"/>
    <n v="232"/>
  </r>
  <r>
    <s v="1545"/>
    <s v="23"/>
    <x v="1239"/>
    <d v="2017-03-12T00:00:00"/>
    <b v="1"/>
    <s v="Approved"/>
    <s v="Norco Bicycles"/>
    <s v="Standard"/>
    <s v="medium"/>
    <s v="medium"/>
    <n v="1198.46"/>
    <n v="381.1"/>
    <n v="817.36"/>
    <d v="2005-05-10T00:00:00"/>
    <n v="293"/>
  </r>
  <r>
    <s v="1546"/>
    <s v="70"/>
    <x v="1240"/>
    <d v="2017-05-01T00:00:00"/>
    <b v="1"/>
    <s v="Approved"/>
    <s v="Trek Bicycles"/>
    <s v="Standard"/>
    <s v="high"/>
    <s v="medium"/>
    <n v="495.72"/>
    <n v="297.43"/>
    <n v="198.29"/>
    <d v="2015-04-11T00:00:00"/>
    <n v="243"/>
  </r>
  <r>
    <s v="1547"/>
    <s v="64"/>
    <x v="1120"/>
    <d v="2017-05-10T00:00:00"/>
    <b v="0"/>
    <s v="Approved"/>
    <s v="Trek Bicycles"/>
    <s v="Standard"/>
    <s v="medium"/>
    <s v="large"/>
    <n v="1469.44"/>
    <n v="596.54999999999995"/>
    <n v="872.89"/>
    <d v="1997-01-25T00:00:00"/>
    <n v="234"/>
  </r>
  <r>
    <s v="1548"/>
    <s v="75"/>
    <x v="1241"/>
    <d v="2017-03-15T00:00:00"/>
    <b v="1"/>
    <s v="Approved"/>
    <s v="Giant Bicycles"/>
    <s v="Touring"/>
    <s v="medium"/>
    <s v="large"/>
    <n v="1873.97"/>
    <n v="863.95"/>
    <n v="1010.02"/>
    <d v="2006-05-22T00:00:00"/>
    <n v="290"/>
  </r>
  <r>
    <s v="1549"/>
    <s v="0"/>
    <x v="1242"/>
    <d v="2017-09-14T00:00:00"/>
    <b v="0"/>
    <s v="Approved"/>
    <s v="OHM Cycles"/>
    <s v="Standard"/>
    <s v="medium"/>
    <s v="medium"/>
    <n v="183.86"/>
    <n v="137.9"/>
    <n v="45.96"/>
    <d v="1991-01-21T00:00:00"/>
    <n v="107"/>
  </r>
  <r>
    <s v="1550"/>
    <s v="8"/>
    <x v="356"/>
    <d v="2017-10-14T00:00:00"/>
    <b v="1"/>
    <s v="Approved"/>
    <s v="Solex"/>
    <s v="Road"/>
    <s v="medium"/>
    <s v="small"/>
    <n v="1703.52"/>
    <n v="1516.13"/>
    <n v="187.39"/>
    <d v="2011-04-16T00:00:00"/>
    <n v="77"/>
  </r>
  <r>
    <s v="1551"/>
    <s v="19"/>
    <x v="1243"/>
    <d v="2017-04-17T00:00:00"/>
    <b v="0"/>
    <s v="Approved"/>
    <s v="Trek Bicycles"/>
    <s v="Mountain"/>
    <s v="low"/>
    <s v="medium"/>
    <n v="574.64"/>
    <n v="459.71"/>
    <n v="114.93"/>
    <d v="2011-08-29T00:00:00"/>
    <n v="257"/>
  </r>
  <r>
    <s v="1552"/>
    <s v="30"/>
    <x v="1244"/>
    <d v="2017-12-14T00:00:00"/>
    <b v="1"/>
    <s v="Approved"/>
    <s v="Solex"/>
    <s v="Standard"/>
    <s v="high"/>
    <s v="medium"/>
    <n v="748.17"/>
    <n v="448.9"/>
    <n v="299.27"/>
    <d v="2011-03-16T00:00:00"/>
    <n v="16"/>
  </r>
  <r>
    <s v="1554"/>
    <s v="54"/>
    <x v="4"/>
    <d v="2017-01-24T00:00:00"/>
    <b v="1"/>
    <s v="Approved"/>
    <s v="WeareA2B"/>
    <s v="Standard"/>
    <s v="medium"/>
    <s v="medium"/>
    <n v="1292.8399999999999"/>
    <n v="13.44"/>
    <n v="1279.4000000000001"/>
    <d v="2003-07-21T00:00:00"/>
    <n v="340"/>
  </r>
  <r>
    <s v="1555"/>
    <s v="43"/>
    <x v="1245"/>
    <d v="2017-11-14T00:00:00"/>
    <b v="1"/>
    <s v="Approved"/>
    <s v="Norco Bicycles"/>
    <s v="Standard"/>
    <s v="medium"/>
    <s v="medium"/>
    <n v="1555.58"/>
    <n v="818.01"/>
    <n v="737.57"/>
    <d v="2003-09-09T00:00:00"/>
    <n v="46"/>
  </r>
  <r>
    <s v="1557"/>
    <s v="10"/>
    <x v="1246"/>
    <d v="2017-01-24T00:00:00"/>
    <b v="1"/>
    <s v="Approved"/>
    <s v="Solex"/>
    <s v="Standard"/>
    <s v="medium"/>
    <s v="medium"/>
    <n v="1945.43"/>
    <n v="333.18"/>
    <n v="1612.25"/>
    <d v="2002-08-31T00:00:00"/>
    <n v="340"/>
  </r>
  <r>
    <s v="1558"/>
    <s v="83"/>
    <x v="4"/>
    <d v="2017-06-18T00:00:00"/>
    <b v="0"/>
    <s v="Approved"/>
    <s v="Solex"/>
    <s v="Touring"/>
    <s v="medium"/>
    <s v="large"/>
    <n v="2083.94"/>
    <n v="675.03"/>
    <n v="1408.91"/>
    <d v="2004-12-18T00:00:00"/>
    <n v="195"/>
  </r>
  <r>
    <s v="1559"/>
    <s v="53"/>
    <x v="446"/>
    <d v="2017-10-06T00:00:00"/>
    <b v="1"/>
    <s v="Approved"/>
    <s v="OHM Cycles"/>
    <s v="Standard"/>
    <s v="medium"/>
    <s v="medium"/>
    <n v="795.34"/>
    <n v="101.58"/>
    <n v="693.76"/>
    <d v="1997-02-09T00:00:00"/>
    <n v="85"/>
  </r>
  <r>
    <s v="1560"/>
    <s v="28"/>
    <x v="1247"/>
    <d v="2017-03-12T00:00:00"/>
    <b v="1"/>
    <s v="Approved"/>
    <s v="Norco Bicycles"/>
    <s v="Standard"/>
    <s v="medium"/>
    <s v="small"/>
    <n v="1216.1400000000001"/>
    <n v="1082.3599999999999"/>
    <n v="133.78"/>
    <d v="1992-10-11T00:00:00"/>
    <n v="293"/>
  </r>
  <r>
    <s v="1561"/>
    <s v="46"/>
    <x v="1248"/>
    <d v="2017-12-28T00:00:00"/>
    <b v="1"/>
    <s v="Approved"/>
    <s v="Solex"/>
    <s v="Standard"/>
    <s v="low"/>
    <s v="medium"/>
    <n v="1289.8499999999999"/>
    <n v="74.510000000000005"/>
    <n v="1215.3399999999999"/>
    <d v="2001-11-25T00:00:00"/>
    <n v="2"/>
  </r>
  <r>
    <s v="1562"/>
    <s v="94"/>
    <x v="1249"/>
    <d v="2017-09-07T00:00:00"/>
    <b v="1"/>
    <s v="Approved"/>
    <s v="Giant Bicycles"/>
    <s v="Standard"/>
    <s v="medium"/>
    <s v="large"/>
    <n v="1635.3"/>
    <n v="993.66"/>
    <n v="641.64"/>
    <d v="2002-10-10T00:00:00"/>
    <n v="114"/>
  </r>
  <r>
    <s v="1563"/>
    <s v="0"/>
    <x v="1250"/>
    <d v="2017-04-20T00:00:00"/>
    <b v="1"/>
    <s v="Approved"/>
    <s v="OHM Cycles"/>
    <s v="Standard"/>
    <s v="high"/>
    <s v="medium"/>
    <n v="227.88"/>
    <n v="136.72999999999999"/>
    <n v="91.15"/>
    <d v="2003-02-07T00:00:00"/>
    <n v="254"/>
  </r>
  <r>
    <s v="1564"/>
    <s v="74"/>
    <x v="1251"/>
    <d v="2017-08-25T00:00:00"/>
    <b v="0"/>
    <s v="Approved"/>
    <s v="WeareA2B"/>
    <s v="Standard"/>
    <s v="medium"/>
    <s v="medium"/>
    <n v="1762.96"/>
    <n v="950.52"/>
    <n v="812.44"/>
    <d v="2014-07-28T00:00:00"/>
    <n v="127"/>
  </r>
  <r>
    <s v="1565"/>
    <s v="46"/>
    <x v="1252"/>
    <d v="2017-09-13T00:00:00"/>
    <b v="1"/>
    <s v="Approved"/>
    <s v="OHM Cycles"/>
    <s v="Standard"/>
    <s v="low"/>
    <s v="medium"/>
    <n v="1793.43"/>
    <n v="248.82"/>
    <n v="1544.61"/>
    <d v="1999-07-20T00:00:00"/>
    <n v="108"/>
  </r>
  <r>
    <s v="1566"/>
    <s v="23"/>
    <x v="1253"/>
    <d v="2017-10-01T00:00:00"/>
    <b v="0"/>
    <s v="Approved"/>
    <s v="Norco Bicycles"/>
    <s v="Mountain"/>
    <s v="low"/>
    <s v="small"/>
    <n v="688.63"/>
    <n v="612.88"/>
    <n v="75.75"/>
    <d v="1999-06-23T00:00:00"/>
    <n v="90"/>
  </r>
  <r>
    <s v="1567"/>
    <s v="100"/>
    <x v="1254"/>
    <d v="2017-10-22T00:00:00"/>
    <b v="1"/>
    <s v="Approved"/>
    <s v="Trek Bicycles"/>
    <s v="Standard"/>
    <s v="medium"/>
    <s v="small"/>
    <n v="1386.84"/>
    <n v="1234.29"/>
    <n v="152.55000000000001"/>
    <d v="2010-05-05T00:00:00"/>
    <n v="69"/>
  </r>
  <r>
    <s v="1568"/>
    <s v="0"/>
    <x v="1255"/>
    <d v="2017-03-17T00:00:00"/>
    <b v="0"/>
    <s v="Approved"/>
    <s v="Giant Bicycles"/>
    <s v="Standard"/>
    <s v="medium"/>
    <s v="medium"/>
    <n v="230.91"/>
    <n v="173.18"/>
    <n v="57.73"/>
    <d v="1992-10-11T00:00:00"/>
    <n v="288"/>
  </r>
  <r>
    <s v="1569"/>
    <s v="3"/>
    <x v="944"/>
    <d v="2017-05-10T00:00:00"/>
    <b v="1"/>
    <s v="Approved"/>
    <s v="Trek Bicycles"/>
    <s v="Standard"/>
    <s v="medium"/>
    <s v="large"/>
    <n v="2091.4699999999998"/>
    <n v="388.92"/>
    <n v="1702.55"/>
    <d v="2004-09-28T00:00:00"/>
    <n v="234"/>
  </r>
  <r>
    <s v="1570"/>
    <s v="93"/>
    <x v="898"/>
    <d v="2017-04-11T00:00:00"/>
    <b v="1"/>
    <s v="Approved"/>
    <s v="WeareA2B"/>
    <s v="Standard"/>
    <s v="medium"/>
    <s v="medium"/>
    <n v="1065.03"/>
    <n v="230.09"/>
    <n v="834.94"/>
    <d v="2002-10-10T00:00:00"/>
    <n v="263"/>
  </r>
  <r>
    <s v="1571"/>
    <s v="12"/>
    <x v="1256"/>
    <d v="2017-06-30T00:00:00"/>
    <b v="1"/>
    <s v="Approved"/>
    <s v="WeareA2B"/>
    <s v="Standard"/>
    <s v="medium"/>
    <s v="medium"/>
    <n v="1231.1500000000001"/>
    <n v="161.6"/>
    <n v="1069.55"/>
    <d v="2010-05-05T00:00:00"/>
    <n v="183"/>
  </r>
  <r>
    <s v="1572"/>
    <s v="86"/>
    <x v="1257"/>
    <d v="2017-06-09T00:00:00"/>
    <b v="1"/>
    <s v="Approved"/>
    <s v="Norco Bicycles"/>
    <s v="Road"/>
    <s v="high"/>
    <s v="large"/>
    <n v="774.53"/>
    <n v="464.72"/>
    <n v="309.81"/>
    <d v="1997-05-10T00:00:00"/>
    <n v="204"/>
  </r>
  <r>
    <s v="1573"/>
    <s v="0"/>
    <x v="1258"/>
    <d v="2017-09-29T00:00:00"/>
    <b v="1"/>
    <s v="Approved"/>
    <s v="OHM Cycles"/>
    <s v="Road"/>
    <s v="high"/>
    <s v="large"/>
    <n v="12.01"/>
    <n v="7.21"/>
    <n v="4.8"/>
    <d v="2009-03-08T00:00:00"/>
    <n v="92"/>
  </r>
  <r>
    <s v="1574"/>
    <s v="35"/>
    <x v="1259"/>
    <d v="2017-08-06T00:00:00"/>
    <b v="0"/>
    <s v="Approved"/>
    <s v="Giant Bicycles"/>
    <s v="Standard"/>
    <s v="medium"/>
    <s v="medium"/>
    <n v="1403.5"/>
    <n v="954.82"/>
    <n v="448.68"/>
    <d v="2016-11-14T00:00:00"/>
    <n v="146"/>
  </r>
  <r>
    <s v="1575"/>
    <s v="0"/>
    <x v="96"/>
    <d v="2017-07-29T00:00:00"/>
    <b v="1"/>
    <s v="Approved"/>
    <s v="Norco Bicycles"/>
    <s v="Standard"/>
    <s v="medium"/>
    <s v="medium"/>
    <n v="360.4"/>
    <n v="270.3"/>
    <n v="90.1"/>
    <d v="2016-12-06T00:00:00"/>
    <n v="154"/>
  </r>
  <r>
    <s v="1576"/>
    <s v="0"/>
    <x v="1260"/>
    <d v="2017-05-05T00:00:00"/>
    <b v="1"/>
    <s v="Approved"/>
    <s v="Solex"/>
    <s v="Road"/>
    <s v="medium"/>
    <s v="medium"/>
    <n v="416.98"/>
    <n v="312.74"/>
    <n v="104.24"/>
    <d v="1997-05-10T00:00:00"/>
    <n v="239"/>
  </r>
  <r>
    <s v="1577"/>
    <s v="93"/>
    <x v="1261"/>
    <d v="2017-10-14T00:00:00"/>
    <b v="1"/>
    <s v="Approved"/>
    <s v="WeareA2B"/>
    <s v="Standard"/>
    <s v="medium"/>
    <s v="medium"/>
    <n v="1065.03"/>
    <n v="230.09"/>
    <n v="834.94"/>
    <d v="2000-11-03T00:00:00"/>
    <n v="77"/>
  </r>
  <r>
    <s v="1578"/>
    <s v="27"/>
    <x v="1262"/>
    <d v="2017-02-27T00:00:00"/>
    <b v="0"/>
    <s v="Approved"/>
    <s v="Trek Bicycles"/>
    <s v="Standard"/>
    <s v="medium"/>
    <s v="medium"/>
    <n v="499.53"/>
    <n v="388.72"/>
    <n v="110.81"/>
    <d v="2002-03-22T00:00:00"/>
    <n v="306"/>
  </r>
  <r>
    <s v="1579"/>
    <s v="92"/>
    <x v="1263"/>
    <d v="2017-05-26T00:00:00"/>
    <b v="1"/>
    <s v="Approved"/>
    <s v="WeareA2B"/>
    <s v="Standard"/>
    <s v="medium"/>
    <s v="small"/>
    <n v="1415.01"/>
    <n v="1259.3599999999999"/>
    <n v="155.65"/>
    <d v="2003-01-05T00:00:00"/>
    <n v="218"/>
  </r>
  <r>
    <s v="1580"/>
    <s v="77"/>
    <x v="1264"/>
    <d v="2017-02-02T00:00:00"/>
    <b v="0"/>
    <s v="Approved"/>
    <s v="Norco Bicycles"/>
    <s v="Road"/>
    <s v="medium"/>
    <s v="large"/>
    <n v="1240.31"/>
    <n v="795.1"/>
    <n v="445.21"/>
    <d v="2011-01-10T00:00:00"/>
    <n v="331"/>
  </r>
  <r>
    <s v="1581"/>
    <s v="11"/>
    <x v="1265"/>
    <d v="2017-07-10T00:00:00"/>
    <b v="1"/>
    <s v="Approved"/>
    <s v="Giant Bicycles"/>
    <s v="Standard"/>
    <s v="high"/>
    <s v="medium"/>
    <n v="1274.93"/>
    <n v="764.96"/>
    <n v="509.97"/>
    <d v="2007-08-04T00:00:00"/>
    <n v="173"/>
  </r>
  <r>
    <s v="1582"/>
    <s v="59"/>
    <x v="1266"/>
    <d v="2017-09-01T00:00:00"/>
    <b v="1"/>
    <s v="Approved"/>
    <s v="WeareA2B"/>
    <s v="Standard"/>
    <s v="medium"/>
    <s v="small"/>
    <n v="1415.01"/>
    <n v="1259.3599999999999"/>
    <n v="155.65"/>
    <d v="2003-01-05T00:00:00"/>
    <n v="120"/>
  </r>
  <r>
    <s v="1583"/>
    <s v="55"/>
    <x v="1267"/>
    <d v="2017-05-16T00:00:00"/>
    <b v="1"/>
    <s v="Approved"/>
    <s v="Trek Bicycles"/>
    <s v="Road"/>
    <s v="medium"/>
    <s v="large"/>
    <n v="1894.19"/>
    <n v="598.76"/>
    <n v="1295.43"/>
    <d v="1994-09-09T00:00:00"/>
    <n v="228"/>
  </r>
  <r>
    <s v="1584"/>
    <s v="0"/>
    <x v="1268"/>
    <d v="2017-10-20T00:00:00"/>
    <b v="1"/>
    <s v="Approved"/>
    <s v="Giant Bicycles"/>
    <s v="Standard"/>
    <s v="medium"/>
    <s v="large"/>
    <n v="569.55999999999995"/>
    <n v="528.42999999999995"/>
    <n v="41.13"/>
    <d v="2003-09-10T00:00:00"/>
    <n v="71"/>
  </r>
  <r>
    <s v="1585"/>
    <s v="40"/>
    <x v="1269"/>
    <d v="2017-10-06T00:00:00"/>
    <b v="1"/>
    <s v="Approved"/>
    <s v="OHM Cycles"/>
    <s v="Standard"/>
    <s v="high"/>
    <s v="medium"/>
    <n v="1458.17"/>
    <n v="874.9"/>
    <n v="583.27"/>
    <d v="2006-02-02T00:00:00"/>
    <n v="85"/>
  </r>
  <r>
    <s v="1586"/>
    <s v="18"/>
    <x v="1270"/>
    <d v="2017-01-04T00:00:00"/>
    <b v="1"/>
    <s v="Approved"/>
    <s v="Solex"/>
    <s v="Standard"/>
    <s v="medium"/>
    <s v="medium"/>
    <n v="575.27"/>
    <n v="431.45"/>
    <n v="143.82"/>
    <d v="1993-10-02T00:00:00"/>
    <n v="360"/>
  </r>
  <r>
    <s v="1587"/>
    <s v="68"/>
    <x v="92"/>
    <d v="2017-01-16T00:00:00"/>
    <b v="1"/>
    <s v="Approved"/>
    <s v="OHM Cycles"/>
    <s v="Standard"/>
    <s v="medium"/>
    <s v="medium"/>
    <n v="1636.9"/>
    <n v="44.71"/>
    <n v="1592.19"/>
    <d v="2016-12-06T00:00:00"/>
    <n v="348"/>
  </r>
  <r>
    <s v="1588"/>
    <s v="36"/>
    <x v="249"/>
    <d v="2017-11-23T00:00:00"/>
    <b v="0"/>
    <s v="Approved"/>
    <s v="Solex"/>
    <s v="Standard"/>
    <s v="low"/>
    <s v="medium"/>
    <n v="1289.8499999999999"/>
    <n v="74.510000000000005"/>
    <n v="1215.3399999999999"/>
    <d v="2007-12-11T00:00:00"/>
    <n v="37"/>
  </r>
  <r>
    <s v="1589"/>
    <s v="37"/>
    <x v="81"/>
    <d v="2017-11-09T00:00:00"/>
    <b v="1"/>
    <s v="Approved"/>
    <s v="OHM Cycles"/>
    <s v="Standard"/>
    <s v="low"/>
    <s v="medium"/>
    <n v="1793.43"/>
    <n v="248.82"/>
    <n v="1544.61"/>
    <d v="1999-07-20T00:00:00"/>
    <n v="51"/>
  </r>
  <r>
    <s v="1590"/>
    <s v="19"/>
    <x v="1271"/>
    <d v="2017-04-11T00:00:00"/>
    <b v="0"/>
    <s v="Approved"/>
    <s v="Trek Bicycles"/>
    <s v="Mountain"/>
    <s v="low"/>
    <s v="medium"/>
    <n v="574.64"/>
    <n v="459.71"/>
    <n v="114.93"/>
    <d v="2004-09-28T00:00:00"/>
    <n v="263"/>
  </r>
  <r>
    <s v="1591"/>
    <s v="22"/>
    <x v="1272"/>
    <d v="2017-06-07T00:00:00"/>
    <b v="1"/>
    <s v="Approved"/>
    <s v="Solex"/>
    <s v="Standard"/>
    <s v="medium"/>
    <s v="medium"/>
    <n v="575.27"/>
    <n v="431.45"/>
    <n v="143.82"/>
    <d v="2013-03-12T00:00:00"/>
    <n v="206"/>
  </r>
  <r>
    <s v="1592"/>
    <s v="77"/>
    <x v="1161"/>
    <d v="2017-11-11T00:00:00"/>
    <b v="0"/>
    <s v="Approved"/>
    <s v="WeareA2B"/>
    <s v="Standard"/>
    <s v="medium"/>
    <s v="medium"/>
    <n v="1769.64"/>
    <n v="108.76"/>
    <n v="1660.88"/>
    <d v="2011-05-09T00:00:00"/>
    <n v="49"/>
  </r>
  <r>
    <s v="1593"/>
    <s v="44"/>
    <x v="814"/>
    <d v="2017-04-06T00:00:00"/>
    <b v="0"/>
    <s v="Approved"/>
    <s v="WeareA2B"/>
    <s v="Standard"/>
    <s v="medium"/>
    <s v="medium"/>
    <n v="1769.64"/>
    <n v="108.76"/>
    <n v="1660.88"/>
    <d v="2011-05-09T00:00:00"/>
    <n v="268"/>
  </r>
  <r>
    <s v="1594"/>
    <s v="98"/>
    <x v="393"/>
    <d v="2017-03-23T00:00:00"/>
    <b v="1"/>
    <s v="Approved"/>
    <s v="Trek Bicycles"/>
    <s v="Standard"/>
    <s v="high"/>
    <s v="medium"/>
    <n v="358.39"/>
    <n v="215.03"/>
    <n v="143.36000000000001"/>
    <d v="1994-08-10T00:00:00"/>
    <n v="282"/>
  </r>
  <r>
    <s v="1595"/>
    <s v="4"/>
    <x v="343"/>
    <d v="2017-01-18T00:00:00"/>
    <b v="1"/>
    <s v="Approved"/>
    <s v="Giant Bicycles"/>
    <s v="Standard"/>
    <s v="high"/>
    <s v="medium"/>
    <n v="1129.1300000000001"/>
    <n v="677.48"/>
    <n v="451.65"/>
    <d v="2011-08-29T00:00:00"/>
    <n v="346"/>
  </r>
  <r>
    <s v="1596"/>
    <s v="62"/>
    <x v="1273"/>
    <d v="2017-10-05T00:00:00"/>
    <b v="1"/>
    <s v="Approved"/>
    <s v="Solex"/>
    <s v="Standard"/>
    <s v="medium"/>
    <s v="medium"/>
    <n v="478.16"/>
    <n v="298.72000000000003"/>
    <n v="179.44"/>
    <d v="2015-05-21T00:00:00"/>
    <n v="86"/>
  </r>
  <r>
    <s v="1597"/>
    <s v="50"/>
    <x v="1274"/>
    <d v="2017-05-05T00:00:00"/>
    <b v="0"/>
    <s v="Approved"/>
    <s v="WeareA2B"/>
    <s v="Standard"/>
    <s v="medium"/>
    <s v="small"/>
    <n v="175.89"/>
    <n v="131.91999999999999"/>
    <n v="43.97"/>
    <d v="2012-04-10T00:00:00"/>
    <n v="239"/>
  </r>
  <r>
    <s v="1598"/>
    <s v="88"/>
    <x v="781"/>
    <d v="2017-01-15T00:00:00"/>
    <b v="1"/>
    <s v="Approved"/>
    <s v="Norco Bicycles"/>
    <s v="Standard"/>
    <s v="medium"/>
    <s v="medium"/>
    <n v="1198.46"/>
    <n v="381.1"/>
    <n v="817.36"/>
    <d v="1998-12-16T00:00:00"/>
    <n v="349"/>
  </r>
  <r>
    <s v="1599"/>
    <s v="53"/>
    <x v="1275"/>
    <d v="2017-05-20T00:00:00"/>
    <b v="0"/>
    <s v="Approved"/>
    <s v="OHM Cycles"/>
    <s v="Standard"/>
    <s v="medium"/>
    <s v="medium"/>
    <n v="795.34"/>
    <n v="101.58"/>
    <n v="693.76"/>
    <d v="2005-10-22T00:00:00"/>
    <n v="224"/>
  </r>
  <r>
    <s v="1600"/>
    <s v="79"/>
    <x v="1217"/>
    <d v="2017-11-20T00:00:00"/>
    <b v="1"/>
    <s v="Approved"/>
    <s v="Norco Bicycles"/>
    <s v="Standard"/>
    <s v="medium"/>
    <s v="medium"/>
    <n v="1555.58"/>
    <n v="818.01"/>
    <n v="737.57"/>
    <d v="2003-09-09T00:00:00"/>
    <n v="40"/>
  </r>
  <r>
    <s v="1601"/>
    <s v="69"/>
    <x v="1276"/>
    <d v="2017-07-30T00:00:00"/>
    <b v="0"/>
    <s v="Approved"/>
    <s v="Giant Bicycles"/>
    <s v="Road"/>
    <s v="medium"/>
    <s v="medium"/>
    <n v="792.9"/>
    <n v="594.67999999999995"/>
    <n v="198.22"/>
    <d v="1992-10-02T00:00:00"/>
    <n v="153"/>
  </r>
  <r>
    <s v="1602"/>
    <s v="48"/>
    <x v="1277"/>
    <d v="2017-08-02T00:00:00"/>
    <b v="1"/>
    <s v="Approved"/>
    <s v="WeareA2B"/>
    <s v="Standard"/>
    <s v="medium"/>
    <s v="medium"/>
    <n v="1762.96"/>
    <n v="950.52"/>
    <n v="812.44"/>
    <d v="2001-11-25T00:00:00"/>
    <n v="150"/>
  </r>
  <r>
    <s v="1603"/>
    <s v="11"/>
    <x v="1278"/>
    <d v="2017-09-25T00:00:00"/>
    <b v="0"/>
    <s v="Approved"/>
    <s v="Trek Bicycles"/>
    <s v="Standard"/>
    <s v="medium"/>
    <s v="small"/>
    <n v="1775.81"/>
    <n v="1580.47"/>
    <n v="195.34"/>
    <d v="1993-05-26T00:00:00"/>
    <n v="96"/>
  </r>
  <r>
    <s v="1604"/>
    <s v="47"/>
    <x v="1279"/>
    <d v="2017-02-23T00:00:00"/>
    <b v="1"/>
    <s v="Approved"/>
    <s v="Trek Bicycles"/>
    <s v="Road"/>
    <s v="low"/>
    <s v="small"/>
    <n v="1720.7"/>
    <n v="1531.42"/>
    <n v="189.28"/>
    <d v="2006-10-01T00:00:00"/>
    <n v="310"/>
  </r>
  <r>
    <s v="1605"/>
    <s v="64"/>
    <x v="1280"/>
    <d v="2017-09-06T00:00:00"/>
    <b v="0"/>
    <s v="Approved"/>
    <s v="Trek Bicycles"/>
    <s v="Standard"/>
    <s v="medium"/>
    <s v="large"/>
    <n v="1469.44"/>
    <n v="596.54999999999995"/>
    <n v="872.89"/>
    <d v="1992-10-02T00:00:00"/>
    <n v="115"/>
  </r>
  <r>
    <s v="1606"/>
    <s v="40"/>
    <x v="1281"/>
    <d v="2017-08-08T00:00:00"/>
    <b v="1"/>
    <s v="Approved"/>
    <s v="OHM Cycles"/>
    <s v="Standard"/>
    <s v="high"/>
    <s v="medium"/>
    <n v="1458.17"/>
    <n v="874.9"/>
    <n v="583.27"/>
    <d v="2006-02-02T00:00:00"/>
    <n v="144"/>
  </r>
  <r>
    <s v="1607"/>
    <s v="61"/>
    <x v="1282"/>
    <d v="2017-01-30T00:00:00"/>
    <b v="0"/>
    <s v="Approved"/>
    <s v="Norco Bicycles"/>
    <s v="Standard"/>
    <s v="medium"/>
    <s v="small"/>
    <n v="586.45000000000005"/>
    <n v="521.94000000000005"/>
    <n v="64.510000000000005"/>
    <d v="1991-07-10T00:00:00"/>
    <n v="334"/>
  </r>
  <r>
    <s v="1608"/>
    <s v="88"/>
    <x v="1283"/>
    <d v="2017-01-05T00:00:00"/>
    <b v="0"/>
    <s v="Approved"/>
    <s v="Norco Bicycles"/>
    <s v="Standard"/>
    <s v="medium"/>
    <s v="medium"/>
    <n v="1198.46"/>
    <n v="381.1"/>
    <n v="817.36"/>
    <d v="2005-05-10T00:00:00"/>
    <n v="359"/>
  </r>
  <r>
    <s v="1609"/>
    <s v="87"/>
    <x v="1284"/>
    <d v="2017-09-18T00:00:00"/>
    <b v="0"/>
    <s v="Approved"/>
    <s v="Giant Bicycles"/>
    <s v="Standard"/>
    <s v="high"/>
    <s v="medium"/>
    <n v="1179"/>
    <n v="707.4"/>
    <n v="471.6"/>
    <d v="1993-04-20T00:00:00"/>
    <n v="103"/>
  </r>
  <r>
    <s v="1610"/>
    <s v="85"/>
    <x v="1285"/>
    <d v="2017-12-13T00:00:00"/>
    <b v="0"/>
    <s v="Approved"/>
    <s v="WeareA2B"/>
    <s v="Standard"/>
    <s v="medium"/>
    <s v="medium"/>
    <n v="1228.07"/>
    <n v="400.91"/>
    <n v="827.16"/>
    <d v="2000-05-22T00:00:00"/>
    <n v="17"/>
  </r>
  <r>
    <s v="1611"/>
    <s v="48"/>
    <x v="1286"/>
    <d v="2017-06-06T00:00:00"/>
    <b v="1"/>
    <s v="Approved"/>
    <s v="WeareA2B"/>
    <s v="Standard"/>
    <s v="medium"/>
    <s v="medium"/>
    <n v="1762.96"/>
    <n v="950.52"/>
    <n v="812.44"/>
    <d v="2012-06-04T00:00:00"/>
    <n v="207"/>
  </r>
  <r>
    <s v="1612"/>
    <s v="82"/>
    <x v="784"/>
    <d v="2017-03-14T00:00:00"/>
    <b v="1"/>
    <s v="Approved"/>
    <s v="Norco Bicycles"/>
    <s v="Standard"/>
    <s v="high"/>
    <s v="medium"/>
    <n v="1148.6400000000001"/>
    <n v="689.18"/>
    <n v="459.46"/>
    <d v="2015-08-10T00:00:00"/>
    <n v="291"/>
  </r>
  <r>
    <s v="1613"/>
    <s v="58"/>
    <x v="1287"/>
    <d v="2017-01-07T00:00:00"/>
    <b v="0"/>
    <s v="Approved"/>
    <s v="OHM Cycles"/>
    <s v="Standard"/>
    <s v="medium"/>
    <s v="medium"/>
    <n v="912.52"/>
    <n v="141.4"/>
    <n v="771.12"/>
    <d v="2015-06-17T00:00:00"/>
    <n v="357"/>
  </r>
  <r>
    <s v="1614"/>
    <s v="29"/>
    <x v="1103"/>
    <d v="2017-07-25T00:00:00"/>
    <b v="0"/>
    <s v="Approved"/>
    <s v="Norco Bicycles"/>
    <s v="Road"/>
    <s v="medium"/>
    <s v="medium"/>
    <n v="543.39"/>
    <n v="407.54"/>
    <n v="135.85"/>
    <d v="2006-11-10T00:00:00"/>
    <n v="158"/>
  </r>
  <r>
    <s v="1615"/>
    <s v="69"/>
    <x v="1288"/>
    <d v="2017-01-16T00:00:00"/>
    <b v="1"/>
    <s v="Approved"/>
    <s v="Norco Bicycles"/>
    <s v="Road"/>
    <s v="medium"/>
    <s v="large"/>
    <n v="1240.31"/>
    <n v="795.1"/>
    <n v="445.21"/>
    <d v="2011-01-10T00:00:00"/>
    <n v="348"/>
  </r>
  <r>
    <s v="1617"/>
    <s v="88"/>
    <x v="84"/>
    <d v="2017-01-31T00:00:00"/>
    <b v="0"/>
    <s v="Approved"/>
    <s v="Norco Bicycles"/>
    <s v="Standard"/>
    <s v="high"/>
    <s v="small"/>
    <n v="1661.92"/>
    <n v="1479.11"/>
    <n v="182.81"/>
    <d v="2013-03-12T00:00:00"/>
    <n v="333"/>
  </r>
  <r>
    <s v="1618"/>
    <s v="66"/>
    <x v="1289"/>
    <d v="2017-05-29T00:00:00"/>
    <b v="0"/>
    <s v="Approved"/>
    <s v="Solex"/>
    <s v="Standard"/>
    <s v="medium"/>
    <s v="medium"/>
    <n v="1163.8900000000001"/>
    <n v="589.27"/>
    <n v="574.62"/>
    <d v="2010-05-05T00:00:00"/>
    <n v="215"/>
  </r>
  <r>
    <s v="1619"/>
    <s v="17"/>
    <x v="261"/>
    <d v="2017-04-18T00:00:00"/>
    <b v="0"/>
    <s v="Approved"/>
    <s v="Solex"/>
    <s v="Standard"/>
    <s v="high"/>
    <s v="medium"/>
    <n v="1024.6600000000001"/>
    <n v="614.79999999999995"/>
    <n v="409.86"/>
    <d v="2013-03-12T00:00:00"/>
    <n v="256"/>
  </r>
  <r>
    <s v="1620"/>
    <s v="34"/>
    <x v="1164"/>
    <d v="2017-03-01T00:00:00"/>
    <b v="0"/>
    <s v="Approved"/>
    <s v="Norco Bicycles"/>
    <s v="Road"/>
    <s v="high"/>
    <s v="large"/>
    <n v="774.53"/>
    <n v="464.72"/>
    <n v="309.81"/>
    <d v="1994-07-12T00:00:00"/>
    <n v="304"/>
  </r>
  <r>
    <s v="1621"/>
    <s v="14"/>
    <x v="1290"/>
    <d v="2017-05-15T00:00:00"/>
    <b v="0"/>
    <s v="Approved"/>
    <s v="Trek Bicycles"/>
    <s v="Standard"/>
    <s v="medium"/>
    <s v="small"/>
    <n v="1386.84"/>
    <n v="1234.29"/>
    <n v="152.55000000000001"/>
    <d v="2010-05-05T00:00:00"/>
    <n v="229"/>
  </r>
  <r>
    <s v="1623"/>
    <s v="81"/>
    <x v="1291"/>
    <d v="2017-02-14T00:00:00"/>
    <b v="0"/>
    <s v="Approved"/>
    <s v="Norco Bicycles"/>
    <s v="Standard"/>
    <s v="medium"/>
    <s v="small"/>
    <n v="586.45000000000005"/>
    <n v="521.94000000000005"/>
    <n v="64.510000000000005"/>
    <d v="1991-07-10T00:00:00"/>
    <n v="319"/>
  </r>
  <r>
    <s v="1624"/>
    <s v="53"/>
    <x v="1292"/>
    <d v="2017-03-15T00:00:00"/>
    <b v="1"/>
    <s v="Approved"/>
    <s v="OHM Cycles"/>
    <s v="Standard"/>
    <s v="medium"/>
    <s v="medium"/>
    <n v="795.34"/>
    <n v="101.58"/>
    <n v="693.76"/>
    <d v="1997-02-09T00:00:00"/>
    <n v="290"/>
  </r>
  <r>
    <s v="1625"/>
    <s v="90"/>
    <x v="1293"/>
    <d v="2017-09-09T00:00:00"/>
    <b v="1"/>
    <s v="Approved"/>
    <s v="Norco Bicycles"/>
    <s v="Standard"/>
    <s v="low"/>
    <s v="medium"/>
    <n v="363.01"/>
    <n v="290.41000000000003"/>
    <n v="72.599999999999994"/>
    <d v="2005-05-10T00:00:00"/>
    <n v="112"/>
  </r>
  <r>
    <s v="1626"/>
    <s v="38"/>
    <x v="695"/>
    <d v="2017-10-04T00:00:00"/>
    <b v="0"/>
    <s v="Approved"/>
    <s v="Trek Bicycles"/>
    <s v="Standard"/>
    <s v="medium"/>
    <s v="large"/>
    <n v="2091.4699999999998"/>
    <n v="388.92"/>
    <n v="1702.55"/>
    <d v="2005-08-09T00:00:00"/>
    <n v="87"/>
  </r>
  <r>
    <s v="1627"/>
    <s v="20"/>
    <x v="1294"/>
    <d v="2017-01-31T00:00:00"/>
    <b v="0"/>
    <s v="Approved"/>
    <s v="Trek Bicycles"/>
    <s v="Standard"/>
    <s v="medium"/>
    <s v="small"/>
    <n v="1775.81"/>
    <n v="1580.47"/>
    <n v="195.34"/>
    <d v="2010-05-05T00:00:00"/>
    <n v="333"/>
  </r>
  <r>
    <s v="1628"/>
    <s v="9"/>
    <x v="1295"/>
    <d v="2017-05-22T00:00:00"/>
    <b v="0"/>
    <s v="Approved"/>
    <s v="OHM Cycles"/>
    <s v="Road"/>
    <s v="medium"/>
    <s v="medium"/>
    <n v="742.54"/>
    <n v="667.4"/>
    <n v="75.14"/>
    <d v="2004-08-17T00:00:00"/>
    <n v="222"/>
  </r>
  <r>
    <s v="1629"/>
    <s v="78"/>
    <x v="1296"/>
    <d v="2017-05-10T00:00:00"/>
    <b v="0"/>
    <s v="Approved"/>
    <s v="Giant Bicycles"/>
    <s v="Standard"/>
    <s v="medium"/>
    <s v="large"/>
    <n v="1765.3"/>
    <n v="709.48"/>
    <n v="1055.82"/>
    <d v="2003-09-09T00:00:00"/>
    <n v="234"/>
  </r>
  <r>
    <s v="1630"/>
    <s v="91"/>
    <x v="1297"/>
    <d v="2017-10-31T00:00:00"/>
    <b v="0"/>
    <s v="Approved"/>
    <s v="Solex"/>
    <s v="Standard"/>
    <s v="medium"/>
    <s v="medium"/>
    <n v="100.35"/>
    <n v="75.260000000000005"/>
    <n v="25.09"/>
    <d v="2003-09-10T00:00:00"/>
    <n v="60"/>
  </r>
  <r>
    <s v="1631"/>
    <s v="22"/>
    <x v="1298"/>
    <d v="2017-03-04T00:00:00"/>
    <b v="1"/>
    <s v="Approved"/>
    <s v="WeareA2B"/>
    <s v="Standard"/>
    <s v="medium"/>
    <s v="medium"/>
    <n v="60.34"/>
    <n v="45.26"/>
    <n v="15.08"/>
    <d v="2011-05-07T00:00:00"/>
    <n v="301"/>
  </r>
  <r>
    <s v="1632"/>
    <s v="73"/>
    <x v="788"/>
    <d v="2017-11-17T00:00:00"/>
    <b v="1"/>
    <s v="Approved"/>
    <s v="Solex"/>
    <s v="Standard"/>
    <s v="medium"/>
    <s v="medium"/>
    <n v="1945.43"/>
    <n v="333.18"/>
    <n v="1612.25"/>
    <d v="2014-10-10T00:00:00"/>
    <n v="43"/>
  </r>
  <r>
    <s v="1633"/>
    <s v="7"/>
    <x v="1299"/>
    <d v="2017-05-09T00:00:00"/>
    <b v="0"/>
    <s v="Approved"/>
    <s v="Trek Bicycles"/>
    <s v="Road"/>
    <s v="low"/>
    <s v="medium"/>
    <n v="980.37"/>
    <n v="234.43"/>
    <n v="745.94"/>
    <d v="2005-12-07T00:00:00"/>
    <n v="235"/>
  </r>
  <r>
    <s v="1634"/>
    <s v="64"/>
    <x v="1300"/>
    <d v="2017-02-06T00:00:00"/>
    <b v="0"/>
    <s v="Approved"/>
    <s v="Giant Bicycles"/>
    <s v="Standard"/>
    <s v="high"/>
    <s v="small"/>
    <n v="1977.36"/>
    <n v="1759.85"/>
    <n v="217.51"/>
    <d v="2012-05-18T00:00:00"/>
    <n v="327"/>
  </r>
  <r>
    <s v="1635"/>
    <s v="15"/>
    <x v="1301"/>
    <d v="2017-05-01T00:00:00"/>
    <b v="1"/>
    <s v="Approved"/>
    <s v="Norco Bicycles"/>
    <s v="Standard"/>
    <s v="low"/>
    <s v="medium"/>
    <n v="958.74"/>
    <n v="748.9"/>
    <n v="209.84"/>
    <d v="2005-12-07T00:00:00"/>
    <n v="243"/>
  </r>
  <r>
    <s v="1636"/>
    <s v="0"/>
    <x v="1302"/>
    <d v="2017-12-17T00:00:00"/>
    <b v="0"/>
    <s v="Approved"/>
    <s v="Norco Bicycles"/>
    <s v="Road"/>
    <s v="medium"/>
    <s v="medium"/>
    <n v="543.39"/>
    <n v="407.54"/>
    <n v="135.85"/>
    <d v="2016-11-22T00:00:00"/>
    <n v="13"/>
  </r>
  <r>
    <s v="1637"/>
    <s v="35"/>
    <x v="1303"/>
    <d v="2017-06-01T00:00:00"/>
    <b v="0"/>
    <s v="Approved"/>
    <s v="Trek Bicycles"/>
    <s v="Standard"/>
    <s v="low"/>
    <s v="medium"/>
    <n v="1057.51"/>
    <n v="154.4"/>
    <n v="903.11"/>
    <d v="1994-07-12T00:00:00"/>
    <n v="212"/>
  </r>
  <r>
    <s v="1638"/>
    <s v="13"/>
    <x v="1172"/>
    <d v="2017-07-26T00:00:00"/>
    <b v="1"/>
    <s v="Approved"/>
    <s v="Solex"/>
    <s v="Standard"/>
    <s v="medium"/>
    <s v="medium"/>
    <n v="1163.8900000000001"/>
    <n v="589.27"/>
    <n v="574.62"/>
    <d v="2013-03-12T00:00:00"/>
    <n v="157"/>
  </r>
  <r>
    <s v="1639"/>
    <s v="69"/>
    <x v="1304"/>
    <d v="2017-04-08T00:00:00"/>
    <b v="0"/>
    <s v="Approved"/>
    <s v="Giant Bicycles"/>
    <s v="Road"/>
    <s v="medium"/>
    <s v="medium"/>
    <n v="792.9"/>
    <n v="594.67999999999995"/>
    <n v="198.22"/>
    <d v="1992-10-02T00:00:00"/>
    <n v="266"/>
  </r>
  <r>
    <s v="1640"/>
    <s v="45"/>
    <x v="1305"/>
    <d v="2017-08-08T00:00:00"/>
    <b v="0"/>
    <s v="Approved"/>
    <s v="Solex"/>
    <s v="Standard"/>
    <s v="medium"/>
    <s v="medium"/>
    <n v="441.49"/>
    <n v="84.99"/>
    <n v="356.5"/>
    <d v="1993-04-12T00:00:00"/>
    <n v="144"/>
  </r>
  <r>
    <s v="1641"/>
    <s v="69"/>
    <x v="732"/>
    <d v="2017-08-11T00:00:00"/>
    <b v="0"/>
    <s v="Approved"/>
    <s v="Giant Bicycles"/>
    <s v="Road"/>
    <s v="medium"/>
    <s v="medium"/>
    <n v="792.9"/>
    <n v="594.67999999999995"/>
    <n v="198.22"/>
    <d v="1992-10-02T00:00:00"/>
    <n v="141"/>
  </r>
  <r>
    <s v="1642"/>
    <s v="64"/>
    <x v="224"/>
    <d v="2017-08-29T00:00:00"/>
    <b v="0"/>
    <s v="Approved"/>
    <s v="Trek Bicycles"/>
    <s v="Standard"/>
    <s v="medium"/>
    <s v="large"/>
    <n v="1469.44"/>
    <n v="596.54999999999995"/>
    <n v="872.89"/>
    <d v="1995-10-24T00:00:00"/>
    <n v="123"/>
  </r>
  <r>
    <s v="1643"/>
    <s v="90"/>
    <x v="1306"/>
    <d v="2017-09-26T00:00:00"/>
    <b v="0"/>
    <s v="Approved"/>
    <s v="Solex"/>
    <s v="Standard"/>
    <s v="low"/>
    <s v="medium"/>
    <n v="945.04"/>
    <n v="507.58"/>
    <n v="437.46"/>
    <d v="1995-12-19T00:00:00"/>
    <n v="95"/>
  </r>
  <r>
    <s v="1645"/>
    <s v="23"/>
    <x v="1307"/>
    <d v="2017-10-09T00:00:00"/>
    <b v="0"/>
    <s v="Approved"/>
    <s v="Norco Bicycles"/>
    <s v="Mountain"/>
    <s v="low"/>
    <s v="small"/>
    <n v="688.63"/>
    <n v="612.88"/>
    <n v="75.75"/>
    <d v="1991-11-10T00:00:00"/>
    <n v="82"/>
  </r>
  <r>
    <s v="1646"/>
    <s v="16"/>
    <x v="1308"/>
    <d v="2017-04-16T00:00:00"/>
    <b v="1"/>
    <s v="Approved"/>
    <s v="Norco Bicycles"/>
    <s v="Standard"/>
    <s v="high"/>
    <s v="small"/>
    <n v="1661.92"/>
    <n v="1479.11"/>
    <n v="182.81"/>
    <d v="1996-11-09T00:00:00"/>
    <n v="258"/>
  </r>
  <r>
    <s v="1647"/>
    <s v="3"/>
    <x v="909"/>
    <d v="2017-08-09T00:00:00"/>
    <b v="0"/>
    <s v="Approved"/>
    <s v="Trek Bicycles"/>
    <s v="Standard"/>
    <s v="medium"/>
    <s v="large"/>
    <n v="2091.4699999999998"/>
    <n v="388.92"/>
    <n v="1702.55"/>
    <d v="2005-08-09T00:00:00"/>
    <n v="143"/>
  </r>
  <r>
    <s v="1648"/>
    <s v="64"/>
    <x v="1309"/>
    <d v="2017-10-05T00:00:00"/>
    <b v="0"/>
    <s v="Approved"/>
    <s v="Trek Bicycles"/>
    <s v="Standard"/>
    <s v="medium"/>
    <s v="large"/>
    <n v="1469.44"/>
    <n v="596.54999999999995"/>
    <n v="872.89"/>
    <d v="2000-05-22T00:00:00"/>
    <n v="86"/>
  </r>
  <r>
    <s v="1649"/>
    <s v="17"/>
    <x v="1310"/>
    <d v="2017-08-25T00:00:00"/>
    <b v="1"/>
    <s v="Approved"/>
    <s v="WeareA2B"/>
    <s v="Touring"/>
    <s v="medium"/>
    <s v="large"/>
    <n v="1362.99"/>
    <n v="57.74"/>
    <n v="1305.25"/>
    <d v="1993-04-20T00:00:00"/>
    <n v="127"/>
  </r>
  <r>
    <s v="1650"/>
    <s v="36"/>
    <x v="1311"/>
    <d v="2017-04-11T00:00:00"/>
    <b v="1"/>
    <s v="Approved"/>
    <s v="Solex"/>
    <s v="Standard"/>
    <s v="low"/>
    <s v="medium"/>
    <n v="945.04"/>
    <n v="507.58"/>
    <n v="437.46"/>
    <d v="2008-03-19T00:00:00"/>
    <n v="263"/>
  </r>
  <r>
    <s v="1651"/>
    <s v="36"/>
    <x v="883"/>
    <d v="2017-02-01T00:00:00"/>
    <b v="0"/>
    <s v="Approved"/>
    <s v="Solex"/>
    <s v="Standard"/>
    <s v="low"/>
    <s v="medium"/>
    <n v="945.04"/>
    <n v="507.58"/>
    <n v="437.46"/>
    <d v="1995-12-19T00:00:00"/>
    <n v="332"/>
  </r>
  <r>
    <s v="1652"/>
    <s v="76"/>
    <x v="514"/>
    <d v="2017-03-18T00:00:00"/>
    <b v="1"/>
    <s v="Approved"/>
    <s v="WeareA2B"/>
    <s v="Standard"/>
    <s v="low"/>
    <s v="medium"/>
    <n v="642.30999999999995"/>
    <n v="513.85"/>
    <n v="128.46"/>
    <d v="2014-10-10T00:00:00"/>
    <n v="287"/>
  </r>
  <r>
    <s v="1653"/>
    <s v="27"/>
    <x v="955"/>
    <d v="2017-04-02T00:00:00"/>
    <b v="0"/>
    <s v="Approved"/>
    <s v="Trek Bicycles"/>
    <s v="Standard"/>
    <s v="low"/>
    <s v="medium"/>
    <n v="1057.51"/>
    <n v="154.4"/>
    <n v="903.11"/>
    <d v="1994-07-12T00:00:00"/>
    <n v="272"/>
  </r>
  <r>
    <s v="1654"/>
    <s v="0"/>
    <x v="1312"/>
    <d v="2017-10-05T00:00:00"/>
    <b v="0"/>
    <s v="Approved"/>
    <m/>
    <m/>
    <m/>
    <m/>
    <n v="571.27"/>
    <m/>
    <m/>
    <m/>
    <n v="86"/>
  </r>
  <r>
    <s v="1655"/>
    <s v="46"/>
    <x v="295"/>
    <d v="2017-06-15T00:00:00"/>
    <b v="0"/>
    <s v="Approved"/>
    <s v="Solex"/>
    <s v="Standard"/>
    <s v="low"/>
    <s v="medium"/>
    <n v="1289.8499999999999"/>
    <n v="74.510000000000005"/>
    <n v="1215.3399999999999"/>
    <d v="2007-12-11T00:00:00"/>
    <n v="198"/>
  </r>
  <r>
    <s v="1656"/>
    <s v="49"/>
    <x v="287"/>
    <d v="2017-06-23T00:00:00"/>
    <b v="1"/>
    <s v="Approved"/>
    <s v="Trek Bicycles"/>
    <s v="Road"/>
    <s v="medium"/>
    <s v="medium"/>
    <n v="533.51"/>
    <n v="400.13"/>
    <n v="133.38"/>
    <d v="2012-06-04T00:00:00"/>
    <n v="190"/>
  </r>
  <r>
    <s v="1657"/>
    <s v="70"/>
    <x v="1313"/>
    <d v="2017-10-11T00:00:00"/>
    <b v="1"/>
    <s v="Approved"/>
    <s v="Trek Bicycles"/>
    <s v="Standard"/>
    <s v="high"/>
    <s v="medium"/>
    <n v="495.72"/>
    <n v="297.43"/>
    <n v="198.29"/>
    <d v="2015-04-11T00:00:00"/>
    <n v="80"/>
  </r>
  <r>
    <s v="1658"/>
    <s v="95"/>
    <x v="420"/>
    <d v="2017-02-26T00:00:00"/>
    <b v="0"/>
    <s v="Approved"/>
    <s v="Giant Bicycles"/>
    <s v="Standard"/>
    <s v="medium"/>
    <s v="large"/>
    <n v="569.55999999999995"/>
    <n v="528.42999999999995"/>
    <n v="41.13"/>
    <d v="2003-09-10T00:00:00"/>
    <n v="307"/>
  </r>
  <r>
    <s v="1659"/>
    <s v="76"/>
    <x v="1314"/>
    <d v="2017-04-29T00:00:00"/>
    <b v="0"/>
    <s v="Approved"/>
    <s v="WeareA2B"/>
    <s v="Standard"/>
    <s v="low"/>
    <s v="medium"/>
    <n v="642.30999999999995"/>
    <n v="513.85"/>
    <n v="128.46"/>
    <d v="2014-10-10T00:00:00"/>
    <n v="245"/>
  </r>
  <r>
    <s v="1660"/>
    <s v="40"/>
    <x v="1315"/>
    <d v="2017-06-03T00:00:00"/>
    <b v="0"/>
    <s v="Approved"/>
    <s v="Trek Bicycles"/>
    <s v="Road"/>
    <s v="medium"/>
    <s v="large"/>
    <n v="1894.19"/>
    <n v="598.76"/>
    <n v="1295.43"/>
    <d v="2003-07-21T00:00:00"/>
    <n v="210"/>
  </r>
  <r>
    <s v="1661"/>
    <s v="61"/>
    <x v="1316"/>
    <d v="2017-09-07T00:00:00"/>
    <b v="0"/>
    <s v="Approved"/>
    <s v="Norco Bicycles"/>
    <s v="Standard"/>
    <s v="medium"/>
    <s v="small"/>
    <n v="586.45000000000005"/>
    <n v="521.94000000000005"/>
    <n v="64.510000000000005"/>
    <d v="1991-07-10T00:00:00"/>
    <n v="114"/>
  </r>
  <r>
    <s v="1662"/>
    <s v="41"/>
    <x v="514"/>
    <d v="2017-02-14T00:00:00"/>
    <b v="1"/>
    <s v="Approved"/>
    <s v="Solex"/>
    <s v="Road"/>
    <s v="medium"/>
    <s v="medium"/>
    <n v="416.98"/>
    <n v="312.74"/>
    <n v="104.24"/>
    <d v="1997-05-10T00:00:00"/>
    <n v="319"/>
  </r>
  <r>
    <s v="1663"/>
    <s v="14"/>
    <x v="455"/>
    <d v="2017-01-20T00:00:00"/>
    <b v="0"/>
    <s v="Approved"/>
    <s v="Trek Bicycles"/>
    <s v="Standard"/>
    <s v="medium"/>
    <s v="small"/>
    <n v="1386.84"/>
    <n v="1234.29"/>
    <n v="152.55000000000001"/>
    <d v="1991-05-06T00:00:00"/>
    <n v="344"/>
  </r>
  <r>
    <s v="1664"/>
    <s v="95"/>
    <x v="1317"/>
    <d v="2017-11-02T00:00:00"/>
    <b v="0"/>
    <s v="Approved"/>
    <s v="Giant Bicycles"/>
    <s v="Standard"/>
    <s v="medium"/>
    <s v="large"/>
    <n v="569.55999999999995"/>
    <n v="528.42999999999995"/>
    <n v="41.13"/>
    <d v="2003-09-10T00:00:00"/>
    <n v="58"/>
  </r>
  <r>
    <s v="1665"/>
    <s v="0"/>
    <x v="1318"/>
    <d v="2017-07-08T00:00:00"/>
    <b v="1"/>
    <s v="Approved"/>
    <s v="Norco Bicycles"/>
    <s v="Road"/>
    <s v="medium"/>
    <s v="medium"/>
    <n v="543.39"/>
    <n v="407.54"/>
    <n v="135.85"/>
    <d v="1992-10-11T00:00:00"/>
    <n v="175"/>
  </r>
  <r>
    <s v="1666"/>
    <s v="18"/>
    <x v="1319"/>
    <d v="2017-01-27T00:00:00"/>
    <b v="0"/>
    <s v="Approved"/>
    <s v="Solex"/>
    <s v="Standard"/>
    <s v="medium"/>
    <s v="medium"/>
    <n v="575.27"/>
    <n v="431.45"/>
    <n v="143.82"/>
    <d v="2009-03-08T00:00:00"/>
    <n v="337"/>
  </r>
  <r>
    <s v="1667"/>
    <s v="5"/>
    <x v="1320"/>
    <d v="2017-06-30T00:00:00"/>
    <b v="0"/>
    <s v="Approved"/>
    <s v="Trek Bicycles"/>
    <s v="Mountain"/>
    <s v="low"/>
    <s v="medium"/>
    <n v="574.64"/>
    <n v="459.71"/>
    <n v="114.93"/>
    <d v="2003-02-07T00:00:00"/>
    <n v="183"/>
  </r>
  <r>
    <s v="1668"/>
    <s v="18"/>
    <x v="1321"/>
    <d v="2017-03-17T00:00:00"/>
    <b v="1"/>
    <s v="Approved"/>
    <s v="Solex"/>
    <s v="Standard"/>
    <s v="medium"/>
    <s v="medium"/>
    <n v="575.27"/>
    <n v="431.45"/>
    <n v="143.82"/>
    <d v="2016-02-04T00:00:00"/>
    <n v="288"/>
  </r>
  <r>
    <s v="1669"/>
    <s v="58"/>
    <x v="415"/>
    <d v="2017-07-04T00:00:00"/>
    <b v="1"/>
    <s v="Approved"/>
    <s v="OHM Cycles"/>
    <s v="Standard"/>
    <s v="medium"/>
    <s v="medium"/>
    <n v="912.52"/>
    <n v="141.4"/>
    <n v="771.12"/>
    <d v="1994-08-10T00:00:00"/>
    <n v="179"/>
  </r>
  <r>
    <s v="1670"/>
    <s v="29"/>
    <x v="1322"/>
    <d v="2017-05-29T00:00:00"/>
    <b v="1"/>
    <s v="Approved"/>
    <s v="Norco Bicycles"/>
    <s v="Road"/>
    <s v="medium"/>
    <s v="medium"/>
    <n v="543.39"/>
    <n v="407.54"/>
    <n v="135.85"/>
    <d v="2016-11-22T00:00:00"/>
    <n v="215"/>
  </r>
  <r>
    <s v="1671"/>
    <s v="0"/>
    <x v="903"/>
    <d v="2017-10-22T00:00:00"/>
    <b v="1"/>
    <s v="Approved"/>
    <s v="Trek Bicycles"/>
    <s v="Road"/>
    <s v="medium"/>
    <s v="medium"/>
    <n v="533.51"/>
    <n v="400.13"/>
    <n v="133.38"/>
    <d v="2003-07-21T00:00:00"/>
    <n v="69"/>
  </r>
  <r>
    <s v="1672"/>
    <s v="72"/>
    <x v="780"/>
    <d v="2017-07-09T00:00:00"/>
    <b v="1"/>
    <s v="Approved"/>
    <s v="Norco Bicycles"/>
    <s v="Standard"/>
    <s v="medium"/>
    <s v="medium"/>
    <n v="360.4"/>
    <n v="270.3"/>
    <n v="90.1"/>
    <d v="2016-12-06T00:00:00"/>
    <n v="174"/>
  </r>
  <r>
    <s v="1673"/>
    <s v="83"/>
    <x v="1323"/>
    <d v="2017-10-17T00:00:00"/>
    <b v="0"/>
    <s v="Approved"/>
    <s v="Solex"/>
    <s v="Touring"/>
    <s v="medium"/>
    <s v="large"/>
    <n v="2083.94"/>
    <n v="675.03"/>
    <n v="1408.91"/>
    <d v="1999-07-26T00:00:00"/>
    <n v="74"/>
  </r>
  <r>
    <s v="1674"/>
    <s v="47"/>
    <x v="2"/>
    <d v="2017-11-04T00:00:00"/>
    <b v="1"/>
    <s v="Approved"/>
    <s v="Trek Bicycles"/>
    <s v="Road"/>
    <s v="low"/>
    <s v="small"/>
    <n v="1720.7"/>
    <n v="1531.42"/>
    <n v="189.28"/>
    <d v="2006-10-01T00:00:00"/>
    <n v="56"/>
  </r>
  <r>
    <s v="1675"/>
    <s v="53"/>
    <x v="707"/>
    <d v="2017-06-21T00:00:00"/>
    <b v="0"/>
    <s v="Approved"/>
    <s v="Giant Bicycles"/>
    <s v="Standard"/>
    <s v="high"/>
    <s v="medium"/>
    <n v="1274.93"/>
    <n v="764.96"/>
    <n v="509.97"/>
    <d v="2007-08-04T00:00:00"/>
    <n v="192"/>
  </r>
  <r>
    <s v="1676"/>
    <s v="61"/>
    <x v="1324"/>
    <d v="2017-04-10T00:00:00"/>
    <b v="1"/>
    <s v="Approved"/>
    <s v="Norco Bicycles"/>
    <s v="Standard"/>
    <s v="medium"/>
    <s v="small"/>
    <n v="586.45000000000005"/>
    <n v="521.94000000000005"/>
    <n v="64.510000000000005"/>
    <d v="1998-12-16T00:00:00"/>
    <n v="264"/>
  </r>
  <r>
    <s v="1677"/>
    <s v="82"/>
    <x v="1325"/>
    <d v="2017-04-15T00:00:00"/>
    <b v="1"/>
    <s v="Approved"/>
    <s v="Norco Bicycles"/>
    <s v="Standard"/>
    <s v="high"/>
    <s v="medium"/>
    <n v="1148.6400000000001"/>
    <n v="689.18"/>
    <n v="459.46"/>
    <d v="2015-08-10T00:00:00"/>
    <n v="259"/>
  </r>
  <r>
    <s v="1678"/>
    <s v="48"/>
    <x v="1326"/>
    <d v="2017-06-10T00:00:00"/>
    <b v="1"/>
    <s v="Approved"/>
    <s v="WeareA2B"/>
    <s v="Standard"/>
    <s v="medium"/>
    <s v="medium"/>
    <n v="1762.96"/>
    <n v="950.52"/>
    <n v="812.44"/>
    <d v="2014-07-28T00:00:00"/>
    <n v="203"/>
  </r>
  <r>
    <s v="1679"/>
    <s v="24"/>
    <x v="1327"/>
    <d v="2017-12-22T00:00:00"/>
    <b v="1"/>
    <s v="Approved"/>
    <s v="Solex"/>
    <s v="Road"/>
    <s v="medium"/>
    <s v="large"/>
    <n v="1777.8"/>
    <n v="820.78"/>
    <n v="957.02"/>
    <d v="2011-05-07T00:00:00"/>
    <n v="8"/>
  </r>
  <r>
    <s v="1680"/>
    <s v="5"/>
    <x v="1328"/>
    <d v="2017-02-14T00:00:00"/>
    <b v="0"/>
    <s v="Approved"/>
    <s v="Trek Bicycles"/>
    <s v="Mountain"/>
    <s v="low"/>
    <s v="medium"/>
    <n v="574.64"/>
    <n v="459.71"/>
    <n v="114.93"/>
    <d v="2011-08-29T00:00:00"/>
    <n v="319"/>
  </r>
  <r>
    <s v="1681"/>
    <s v="0"/>
    <x v="1329"/>
    <d v="2017-05-18T00:00:00"/>
    <b v="0"/>
    <s v="Approved"/>
    <m/>
    <m/>
    <m/>
    <m/>
    <n v="294.35000000000002"/>
    <m/>
    <m/>
    <m/>
    <n v="226"/>
  </r>
  <r>
    <s v="1682"/>
    <s v="26"/>
    <x v="1207"/>
    <d v="2017-04-30T00:00:00"/>
    <b v="1"/>
    <s v="Approved"/>
    <s v="WeareA2B"/>
    <s v="Standard"/>
    <s v="medium"/>
    <s v="medium"/>
    <n v="1992.93"/>
    <n v="762.63"/>
    <n v="1230.3"/>
    <d v="1993-05-26T00:00:00"/>
    <n v="244"/>
  </r>
  <r>
    <s v="1683"/>
    <s v="25"/>
    <x v="456"/>
    <d v="2017-10-07T00:00:00"/>
    <b v="1"/>
    <s v="Approved"/>
    <s v="OHM Cycles"/>
    <s v="Standard"/>
    <s v="high"/>
    <s v="medium"/>
    <n v="2005.66"/>
    <n v="1203.4000000000001"/>
    <n v="802.26"/>
    <d v="2012-04-10T00:00:00"/>
    <n v="84"/>
  </r>
  <r>
    <s v="1684"/>
    <s v="53"/>
    <x v="1330"/>
    <d v="2017-12-22T00:00:00"/>
    <b v="1"/>
    <s v="Approved"/>
    <s v="Giant Bicycles"/>
    <s v="Standard"/>
    <s v="high"/>
    <s v="medium"/>
    <n v="1274.93"/>
    <n v="764.96"/>
    <n v="509.97"/>
    <d v="2009-03-08T00:00:00"/>
    <n v="8"/>
  </r>
  <r>
    <s v="1685"/>
    <s v="73"/>
    <x v="122"/>
    <d v="2017-06-08T00:00:00"/>
    <b v="0"/>
    <s v="Approved"/>
    <s v="Solex"/>
    <s v="Standard"/>
    <s v="medium"/>
    <s v="medium"/>
    <n v="1945.43"/>
    <n v="333.18"/>
    <n v="1612.25"/>
    <d v="2002-08-31T00:00:00"/>
    <n v="205"/>
  </r>
  <r>
    <s v="1686"/>
    <s v="68"/>
    <x v="1331"/>
    <d v="2017-04-03T00:00:00"/>
    <b v="1"/>
    <s v="Approved"/>
    <s v="OHM Cycles"/>
    <s v="Standard"/>
    <s v="medium"/>
    <s v="medium"/>
    <n v="1636.9"/>
    <n v="44.71"/>
    <n v="1592.19"/>
    <d v="2010-08-20T00:00:00"/>
    <n v="271"/>
  </r>
  <r>
    <s v="1687"/>
    <s v="17"/>
    <x v="42"/>
    <d v="2017-10-19T00:00:00"/>
    <b v="0"/>
    <s v="Approved"/>
    <s v="Solex"/>
    <s v="Standard"/>
    <s v="high"/>
    <s v="medium"/>
    <n v="1024.6600000000001"/>
    <n v="614.79999999999995"/>
    <n v="409.86"/>
    <d v="1996-11-09T00:00:00"/>
    <n v="72"/>
  </r>
  <r>
    <s v="1688"/>
    <s v="32"/>
    <x v="1332"/>
    <d v="2017-09-07T00:00:00"/>
    <b v="0"/>
    <s v="Approved"/>
    <s v="Giant Bicycles"/>
    <s v="Standard"/>
    <s v="medium"/>
    <s v="medium"/>
    <n v="642.70000000000005"/>
    <n v="211.37"/>
    <n v="431.33"/>
    <d v="2002-03-22T00:00:00"/>
    <n v="114"/>
  </r>
  <r>
    <s v="1690"/>
    <s v="64"/>
    <x v="1333"/>
    <d v="2017-12-03T00:00:00"/>
    <b v="0"/>
    <s v="Approved"/>
    <s v="Trek Bicycles"/>
    <s v="Standard"/>
    <s v="medium"/>
    <s v="large"/>
    <n v="1469.44"/>
    <n v="596.54999999999995"/>
    <n v="872.89"/>
    <d v="1992-10-02T00:00:00"/>
    <n v="27"/>
  </r>
  <r>
    <s v="1691"/>
    <s v="0"/>
    <x v="1334"/>
    <d v="2017-09-15T00:00:00"/>
    <b v="0"/>
    <s v="Approved"/>
    <s v="OHM Cycles"/>
    <s v="Standard"/>
    <s v="low"/>
    <s v="medium"/>
    <n v="71.16"/>
    <n v="56.93"/>
    <n v="14.23"/>
    <d v="2015-06-17T00:00:00"/>
    <n v="106"/>
  </r>
  <r>
    <s v="1692"/>
    <s v="77"/>
    <x v="962"/>
    <d v="2017-04-21T00:00:00"/>
    <b v="1"/>
    <s v="Approved"/>
    <s v="Norco Bicycles"/>
    <s v="Road"/>
    <s v="medium"/>
    <s v="large"/>
    <n v="1240.31"/>
    <n v="795.1"/>
    <n v="445.21"/>
    <d v="2003-09-09T00:00:00"/>
    <n v="253"/>
  </r>
  <r>
    <s v="1693"/>
    <s v="70"/>
    <x v="1335"/>
    <d v="2017-03-01T00:00:00"/>
    <b v="0"/>
    <s v="Approved"/>
    <s v="Trek Bicycles"/>
    <s v="Standard"/>
    <s v="high"/>
    <s v="medium"/>
    <n v="495.72"/>
    <n v="297.43"/>
    <n v="198.29"/>
    <d v="2015-04-11T00:00:00"/>
    <n v="304"/>
  </r>
  <r>
    <s v="1694"/>
    <s v="97"/>
    <x v="1336"/>
    <d v="2017-11-28T00:00:00"/>
    <b v="0"/>
    <s v="Approved"/>
    <s v="Solex"/>
    <s v="Standard"/>
    <s v="medium"/>
    <s v="large"/>
    <n v="202.62"/>
    <n v="151.96"/>
    <n v="50.66"/>
    <d v="2016-03-29T00:00:00"/>
    <n v="32"/>
  </r>
  <r>
    <s v="1695"/>
    <s v="81"/>
    <x v="803"/>
    <d v="2017-04-03T00:00:00"/>
    <b v="1"/>
    <s v="Approved"/>
    <s v="Norco Bicycles"/>
    <s v="Standard"/>
    <s v="medium"/>
    <s v="small"/>
    <n v="586.45000000000005"/>
    <n v="521.94000000000005"/>
    <n v="64.510000000000005"/>
    <d v="1991-07-10T00:00:00"/>
    <n v="271"/>
  </r>
  <r>
    <s v="1696"/>
    <s v="11"/>
    <x v="1337"/>
    <d v="2017-07-24T00:00:00"/>
    <b v="1"/>
    <s v="Approved"/>
    <s v="Giant Bicycles"/>
    <s v="Standard"/>
    <s v="high"/>
    <s v="medium"/>
    <n v="1274.93"/>
    <n v="764.96"/>
    <n v="509.97"/>
    <d v="2016-07-09T00:00:00"/>
    <n v="159"/>
  </r>
  <r>
    <s v="1697"/>
    <s v="56"/>
    <x v="1338"/>
    <d v="2017-12-30T00:00:00"/>
    <b v="1"/>
    <s v="Approved"/>
    <s v="OHM Cycles"/>
    <s v="Standard"/>
    <s v="medium"/>
    <s v="medium"/>
    <n v="183.86"/>
    <n v="137.9"/>
    <n v="45.96"/>
    <d v="1991-01-21T00:00:00"/>
    <n v="0"/>
  </r>
  <r>
    <s v="1698"/>
    <s v="0"/>
    <x v="500"/>
    <d v="2017-10-13T00:00:00"/>
    <b v="1"/>
    <s v="Approved"/>
    <s v="Norco Bicycles"/>
    <s v="Road"/>
    <s v="medium"/>
    <s v="medium"/>
    <n v="543.39"/>
    <n v="407.54"/>
    <n v="135.85"/>
    <d v="2016-11-22T00:00:00"/>
    <n v="78"/>
  </r>
  <r>
    <s v="1699"/>
    <s v="27"/>
    <x v="1339"/>
    <d v="2017-08-16T00:00:00"/>
    <b v="1"/>
    <s v="Approved"/>
    <s v="Trek Bicycles"/>
    <s v="Standard"/>
    <s v="medium"/>
    <s v="medium"/>
    <n v="499.53"/>
    <n v="388.72"/>
    <n v="110.81"/>
    <d v="2012-04-10T00:00:00"/>
    <n v="136"/>
  </r>
  <r>
    <s v="1700"/>
    <s v="22"/>
    <x v="1340"/>
    <d v="2017-05-16T00:00:00"/>
    <b v="1"/>
    <s v="Approved"/>
    <s v="WeareA2B"/>
    <s v="Standard"/>
    <s v="medium"/>
    <s v="medium"/>
    <n v="60.34"/>
    <n v="45.26"/>
    <n v="15.08"/>
    <d v="2016-02-04T00:00:00"/>
    <n v="228"/>
  </r>
  <r>
    <s v="1701"/>
    <s v="9"/>
    <x v="286"/>
    <d v="2017-06-10T00:00:00"/>
    <b v="0"/>
    <s v="Approved"/>
    <s v="Norco Bicycles"/>
    <s v="Standard"/>
    <s v="medium"/>
    <s v="small"/>
    <n v="1216.1400000000001"/>
    <n v="1082.3599999999999"/>
    <n v="133.78"/>
    <d v="1991-08-05T00:00:00"/>
    <n v="203"/>
  </r>
  <r>
    <s v="1702"/>
    <s v="63"/>
    <x v="1341"/>
    <d v="2017-01-08T00:00:00"/>
    <b v="1"/>
    <s v="Approved"/>
    <s v="WeareA2B"/>
    <s v="Standard"/>
    <s v="medium"/>
    <s v="medium"/>
    <n v="1992.93"/>
    <n v="762.63"/>
    <n v="1230.3"/>
    <d v="1992-10-11T00:00:00"/>
    <n v="356"/>
  </r>
  <r>
    <s v="1703"/>
    <s v="55"/>
    <x v="1290"/>
    <d v="2017-01-31T00:00:00"/>
    <b v="1"/>
    <s v="Approved"/>
    <s v="Trek Bicycles"/>
    <s v="Road"/>
    <s v="medium"/>
    <s v="large"/>
    <n v="1894.19"/>
    <n v="598.76"/>
    <n v="1295.43"/>
    <d v="1998-12-17T00:00:00"/>
    <n v="333"/>
  </r>
  <r>
    <s v="1704"/>
    <s v="56"/>
    <x v="1022"/>
    <d v="2017-07-01T00:00:00"/>
    <b v="1"/>
    <s v="Approved"/>
    <s v="OHM Cycles"/>
    <s v="Standard"/>
    <s v="medium"/>
    <s v="medium"/>
    <n v="183.86"/>
    <n v="137.9"/>
    <n v="45.96"/>
    <d v="2012-05-18T00:00:00"/>
    <n v="182"/>
  </r>
  <r>
    <s v="1705"/>
    <s v="59"/>
    <x v="1342"/>
    <d v="2017-08-15T00:00:00"/>
    <b v="1"/>
    <s v="Approved"/>
    <s v="Solex"/>
    <s v="Standard"/>
    <s v="medium"/>
    <s v="large"/>
    <n v="1061.56"/>
    <n v="733.58"/>
    <n v="327.98"/>
    <d v="1993-07-20T00:00:00"/>
    <n v="137"/>
  </r>
  <r>
    <s v="1706"/>
    <s v="22"/>
    <x v="1343"/>
    <d v="2017-03-21T00:00:00"/>
    <b v="1"/>
    <s v="Approved"/>
    <s v="WeareA2B"/>
    <s v="Standard"/>
    <s v="medium"/>
    <s v="medium"/>
    <n v="60.34"/>
    <n v="45.26"/>
    <n v="15.08"/>
    <d v="1993-07-15T00:00:00"/>
    <n v="284"/>
  </r>
  <r>
    <s v="1707"/>
    <s v="62"/>
    <x v="847"/>
    <d v="2017-04-03T00:00:00"/>
    <b v="0"/>
    <s v="Approved"/>
    <s v="Solex"/>
    <s v="Standard"/>
    <s v="medium"/>
    <s v="medium"/>
    <n v="478.16"/>
    <n v="298.72000000000003"/>
    <n v="179.44"/>
    <d v="1993-06-23T00:00:00"/>
    <n v="271"/>
  </r>
  <r>
    <s v="1708"/>
    <s v="64"/>
    <x v="912"/>
    <d v="2017-11-03T00:00:00"/>
    <b v="0"/>
    <s v="Approved"/>
    <s v="Trek Bicycles"/>
    <s v="Standard"/>
    <s v="medium"/>
    <s v="large"/>
    <n v="1469.44"/>
    <n v="596.54999999999995"/>
    <n v="872.89"/>
    <d v="1995-10-24T00:00:00"/>
    <n v="57"/>
  </r>
  <r>
    <s v="1709"/>
    <s v="88"/>
    <x v="1344"/>
    <d v="2017-10-27T00:00:00"/>
    <b v="0"/>
    <s v="Approved"/>
    <s v="Norco Bicycles"/>
    <s v="Standard"/>
    <s v="medium"/>
    <s v="medium"/>
    <n v="1198.46"/>
    <n v="381.1"/>
    <n v="817.36"/>
    <d v="1999-07-26T00:00:00"/>
    <n v="64"/>
  </r>
  <r>
    <s v="1710"/>
    <s v="3"/>
    <x v="408"/>
    <d v="2017-01-11T00:00:00"/>
    <b v="0"/>
    <s v="Approved"/>
    <s v="Trek Bicycles"/>
    <s v="Standard"/>
    <s v="medium"/>
    <s v="large"/>
    <n v="2091.4699999999998"/>
    <n v="388.92"/>
    <n v="1702.55"/>
    <d v="2003-02-07T00:00:00"/>
    <n v="353"/>
  </r>
  <r>
    <s v="1711"/>
    <s v="6"/>
    <x v="32"/>
    <d v="2017-02-17T00:00:00"/>
    <b v="0"/>
    <s v="Approved"/>
    <s v="OHM Cycles"/>
    <s v="Standard"/>
    <s v="high"/>
    <s v="medium"/>
    <n v="227.88"/>
    <n v="136.72999999999999"/>
    <n v="91.15"/>
    <d v="2003-02-07T00:00:00"/>
    <n v="316"/>
  </r>
  <r>
    <s v="1712"/>
    <s v="82"/>
    <x v="1345"/>
    <d v="2017-09-08T00:00:00"/>
    <b v="0"/>
    <s v="Approved"/>
    <s v="Norco Bicycles"/>
    <s v="Standard"/>
    <s v="high"/>
    <s v="medium"/>
    <n v="1148.6400000000001"/>
    <n v="689.18"/>
    <n v="459.46"/>
    <d v="2013-09-16T00:00:00"/>
    <n v="113"/>
  </r>
  <r>
    <s v="1713"/>
    <s v="41"/>
    <x v="1346"/>
    <d v="2017-04-24T00:00:00"/>
    <b v="1"/>
    <s v="Approved"/>
    <s v="Solex"/>
    <s v="Road"/>
    <s v="medium"/>
    <s v="medium"/>
    <n v="416.98"/>
    <n v="312.74"/>
    <n v="104.24"/>
    <d v="1997-05-10T00:00:00"/>
    <n v="250"/>
  </r>
  <r>
    <s v="1714"/>
    <s v="73"/>
    <x v="1347"/>
    <d v="2017-04-09T00:00:00"/>
    <b v="1"/>
    <s v="Approved"/>
    <s v="Solex"/>
    <s v="Standard"/>
    <s v="medium"/>
    <s v="medium"/>
    <n v="1945.43"/>
    <n v="333.18"/>
    <n v="1612.25"/>
    <d v="2002-08-31T00:00:00"/>
    <n v="265"/>
  </r>
  <r>
    <s v="1715"/>
    <s v="96"/>
    <x v="720"/>
    <d v="2017-03-03T00:00:00"/>
    <b v="0"/>
    <s v="Approved"/>
    <s v="Giant Bicycles"/>
    <s v="Standard"/>
    <s v="medium"/>
    <s v="large"/>
    <n v="1635.3"/>
    <n v="993.66"/>
    <n v="641.64"/>
    <d v="2016-03-29T00:00:00"/>
    <n v="302"/>
  </r>
  <r>
    <s v="1716"/>
    <s v="93"/>
    <x v="1348"/>
    <d v="2017-11-02T00:00:00"/>
    <b v="0"/>
    <s v="Approved"/>
    <s v="WeareA2B"/>
    <s v="Standard"/>
    <s v="medium"/>
    <s v="medium"/>
    <n v="1065.03"/>
    <n v="230.09"/>
    <n v="834.94"/>
    <d v="2000-11-03T00:00:00"/>
    <n v="58"/>
  </r>
  <r>
    <s v="1717"/>
    <s v="88"/>
    <x v="1018"/>
    <d v="2017-07-23T00:00:00"/>
    <b v="1"/>
    <s v="Approved"/>
    <s v="Norco Bicycles"/>
    <s v="Standard"/>
    <s v="high"/>
    <s v="small"/>
    <n v="1661.92"/>
    <n v="1479.11"/>
    <n v="182.81"/>
    <d v="1996-04-05T00:00:00"/>
    <n v="160"/>
  </r>
  <r>
    <s v="1718"/>
    <s v="36"/>
    <x v="322"/>
    <d v="2017-11-25T00:00:00"/>
    <b v="1"/>
    <s v="Approved"/>
    <s v="Solex"/>
    <s v="Standard"/>
    <s v="low"/>
    <s v="medium"/>
    <n v="1289.8499999999999"/>
    <n v="74.510000000000005"/>
    <n v="1215.3399999999999"/>
    <d v="2012-04-10T00:00:00"/>
    <n v="35"/>
  </r>
  <r>
    <s v="1719"/>
    <s v="66"/>
    <x v="1213"/>
    <d v="2017-06-18T00:00:00"/>
    <b v="0"/>
    <s v="Approved"/>
    <s v="Solex"/>
    <s v="Standard"/>
    <s v="medium"/>
    <s v="medium"/>
    <n v="1163.8900000000001"/>
    <n v="589.27"/>
    <n v="574.62"/>
    <d v="2005-12-07T00:00:00"/>
    <n v="195"/>
  </r>
  <r>
    <s v="1720"/>
    <s v="36"/>
    <x v="1349"/>
    <d v="2017-10-01T00:00:00"/>
    <b v="1"/>
    <s v="Approved"/>
    <s v="Solex"/>
    <s v="Standard"/>
    <s v="low"/>
    <s v="medium"/>
    <n v="1289.8499999999999"/>
    <n v="74.510000000000005"/>
    <n v="1215.3399999999999"/>
    <d v="2007-12-11T00:00:00"/>
    <n v="90"/>
  </r>
  <r>
    <s v="1721"/>
    <s v="3"/>
    <x v="1350"/>
    <d v="2017-11-19T00:00:00"/>
    <b v="0"/>
    <s v="Approved"/>
    <s v="Trek Bicycles"/>
    <s v="Standard"/>
    <s v="medium"/>
    <s v="large"/>
    <n v="2091.4699999999998"/>
    <n v="388.92"/>
    <n v="1702.55"/>
    <d v="2006-10-01T00:00:00"/>
    <n v="41"/>
  </r>
  <r>
    <s v="1722"/>
    <s v="89"/>
    <x v="787"/>
    <d v="2017-10-24T00:00:00"/>
    <b v="1"/>
    <s v="Approved"/>
    <s v="Giant Bicycles"/>
    <s v="Standard"/>
    <s v="medium"/>
    <s v="large"/>
    <n v="1812.75"/>
    <n v="582.48"/>
    <n v="1230.27"/>
    <d v="1999-12-04T00:00:00"/>
    <n v="67"/>
  </r>
  <r>
    <s v="1723"/>
    <s v="58"/>
    <x v="1351"/>
    <d v="2017-11-22T00:00:00"/>
    <b v="1"/>
    <s v="Approved"/>
    <s v="OHM Cycles"/>
    <s v="Standard"/>
    <s v="medium"/>
    <s v="medium"/>
    <n v="912.52"/>
    <n v="141.4"/>
    <n v="771.12"/>
    <d v="2015-10-18T00:00:00"/>
    <n v="38"/>
  </r>
  <r>
    <s v="1724"/>
    <s v="86"/>
    <x v="1352"/>
    <d v="2017-04-19T00:00:00"/>
    <b v="0"/>
    <s v="Approved"/>
    <s v="Norco Bicycles"/>
    <s v="Road"/>
    <s v="high"/>
    <s v="large"/>
    <n v="774.53"/>
    <n v="464.72"/>
    <n v="309.81"/>
    <d v="2003-03-18T00:00:00"/>
    <n v="255"/>
  </r>
  <r>
    <s v="1725"/>
    <s v="88"/>
    <x v="351"/>
    <d v="2017-08-25T00:00:00"/>
    <b v="1"/>
    <s v="Approved"/>
    <s v="Norco Bicycles"/>
    <s v="Standard"/>
    <s v="medium"/>
    <s v="medium"/>
    <n v="1198.46"/>
    <n v="381.1"/>
    <n v="817.36"/>
    <d v="1998-12-16T00:00:00"/>
    <n v="127"/>
  </r>
  <r>
    <s v="1726"/>
    <s v="76"/>
    <x v="1021"/>
    <d v="2017-06-14T00:00:00"/>
    <b v="0"/>
    <s v="Approved"/>
    <s v="WeareA2B"/>
    <s v="Road"/>
    <s v="low"/>
    <s v="small"/>
    <n v="1172.78"/>
    <n v="1043.77"/>
    <n v="129.01"/>
    <d v="1991-05-06T00:00:00"/>
    <n v="199"/>
  </r>
  <r>
    <s v="1727"/>
    <s v="74"/>
    <x v="1353"/>
    <d v="2017-01-25T00:00:00"/>
    <b v="1"/>
    <s v="Approved"/>
    <s v="WeareA2B"/>
    <s v="Standard"/>
    <s v="medium"/>
    <s v="medium"/>
    <n v="1228.07"/>
    <n v="400.91"/>
    <n v="827.16"/>
    <d v="1997-01-25T00:00:00"/>
    <n v="339"/>
  </r>
  <r>
    <s v="1728"/>
    <s v="20"/>
    <x v="1354"/>
    <d v="2017-12-13T00:00:00"/>
    <b v="0"/>
    <s v="Approved"/>
    <s v="Trek Bicycles"/>
    <s v="Standard"/>
    <s v="medium"/>
    <s v="small"/>
    <n v="1775.81"/>
    <n v="1580.47"/>
    <n v="195.34"/>
    <d v="1999-06-23T00:00:00"/>
    <n v="17"/>
  </r>
  <r>
    <s v="1729"/>
    <s v="69"/>
    <x v="1355"/>
    <d v="2017-08-25T00:00:00"/>
    <b v="0"/>
    <s v="Approved"/>
    <s v="Giant Bicycles"/>
    <s v="Road"/>
    <s v="medium"/>
    <s v="medium"/>
    <n v="792.9"/>
    <n v="594.67999999999995"/>
    <n v="198.22"/>
    <d v="1992-10-02T00:00:00"/>
    <n v="127"/>
  </r>
  <r>
    <s v="1730"/>
    <s v="96"/>
    <x v="1356"/>
    <d v="2017-12-14T00:00:00"/>
    <b v="0"/>
    <s v="Approved"/>
    <s v="WeareA2B"/>
    <s v="Road"/>
    <s v="low"/>
    <s v="small"/>
    <n v="1172.78"/>
    <n v="1043.77"/>
    <n v="129.01"/>
    <d v="2002-10-10T00:00:00"/>
    <n v="16"/>
  </r>
  <r>
    <s v="1731"/>
    <s v="55"/>
    <x v="1357"/>
    <d v="2017-10-21T00:00:00"/>
    <b v="1"/>
    <s v="Approved"/>
    <s v="Trek Bicycles"/>
    <s v="Road"/>
    <s v="medium"/>
    <s v="large"/>
    <n v="1894.19"/>
    <n v="598.76"/>
    <n v="1295.43"/>
    <d v="2003-07-21T00:00:00"/>
    <n v="70"/>
  </r>
  <r>
    <s v="1732"/>
    <s v="1"/>
    <x v="1358"/>
    <d v="2017-05-11T00:00:00"/>
    <b v="0"/>
    <s v="Approved"/>
    <s v="Giant Bicycles"/>
    <s v="Standard"/>
    <s v="medium"/>
    <s v="medium"/>
    <n v="1403.5"/>
    <n v="954.82"/>
    <n v="448.68"/>
    <d v="1997-08-25T00:00:00"/>
    <n v="233"/>
  </r>
  <r>
    <s v="1733"/>
    <s v="0"/>
    <x v="1359"/>
    <d v="2017-11-13T00:00:00"/>
    <b v="1"/>
    <s v="Approved"/>
    <s v="Solex"/>
    <s v="Standard"/>
    <s v="medium"/>
    <s v="large"/>
    <n v="202.62"/>
    <n v="151.96"/>
    <n v="50.66"/>
    <d v="2016-03-29T00:00:00"/>
    <n v="47"/>
  </r>
  <r>
    <s v="1734"/>
    <s v="42"/>
    <x v="1200"/>
    <d v="2017-03-10T00:00:00"/>
    <b v="1"/>
    <s v="Approved"/>
    <s v="OHM Cycles"/>
    <s v="Road"/>
    <s v="medium"/>
    <s v="small"/>
    <n v="1810"/>
    <n v="1610.9"/>
    <n v="199.1"/>
    <d v="2003-02-16T00:00:00"/>
    <n v="295"/>
  </r>
  <r>
    <s v="1735"/>
    <s v="12"/>
    <x v="1360"/>
    <d v="2017-05-11T00:00:00"/>
    <b v="1"/>
    <s v="Approved"/>
    <s v="WeareA2B"/>
    <s v="Standard"/>
    <s v="medium"/>
    <s v="medium"/>
    <n v="1231.1500000000001"/>
    <n v="161.6"/>
    <n v="1069.55"/>
    <d v="2004-08-17T00:00:00"/>
    <n v="233"/>
  </r>
  <r>
    <s v="1736"/>
    <s v="53"/>
    <x v="193"/>
    <d v="2017-03-06T00:00:00"/>
    <b v="0"/>
    <s v="Approved"/>
    <s v="OHM Cycles"/>
    <s v="Standard"/>
    <s v="medium"/>
    <s v="medium"/>
    <n v="795.34"/>
    <n v="101.58"/>
    <n v="693.76"/>
    <d v="1997-02-09T00:00:00"/>
    <n v="299"/>
  </r>
  <r>
    <s v="1737"/>
    <s v="38"/>
    <x v="1361"/>
    <d v="2017-12-25T00:00:00"/>
    <b v="1"/>
    <s v="Approved"/>
    <s v="Solex"/>
    <s v="Standard"/>
    <s v="medium"/>
    <s v="medium"/>
    <n v="1577.53"/>
    <n v="826.51"/>
    <n v="751.02"/>
    <d v="2007-12-11T00:00:00"/>
    <n v="5"/>
  </r>
  <r>
    <s v="1738"/>
    <s v="9"/>
    <x v="1362"/>
    <d v="2017-10-04T00:00:00"/>
    <b v="0"/>
    <s v="Approved"/>
    <s v="OHM Cycles"/>
    <s v="Road"/>
    <s v="medium"/>
    <s v="medium"/>
    <n v="742.54"/>
    <n v="667.4"/>
    <n v="75.14"/>
    <d v="2004-08-17T00:00:00"/>
    <n v="87"/>
  </r>
  <r>
    <s v="1739"/>
    <s v="3"/>
    <x v="1363"/>
    <d v="2017-06-16T00:00:00"/>
    <b v="0"/>
    <s v="Approved"/>
    <s v="Trek Bicycles"/>
    <s v="Standard"/>
    <s v="medium"/>
    <s v="large"/>
    <n v="2091.4699999999998"/>
    <n v="388.92"/>
    <n v="1702.55"/>
    <d v="2011-08-29T00:00:00"/>
    <n v="197"/>
  </r>
  <r>
    <s v="1740"/>
    <s v="35"/>
    <x v="1364"/>
    <d v="2017-02-20T00:00:00"/>
    <b v="0"/>
    <s v="Approved"/>
    <s v="Giant Bicycles"/>
    <s v="Standard"/>
    <s v="medium"/>
    <s v="medium"/>
    <n v="1403.5"/>
    <n v="954.82"/>
    <n v="448.68"/>
    <d v="2016-11-14T00:00:00"/>
    <n v="313"/>
  </r>
  <r>
    <s v="1741"/>
    <s v="57"/>
    <x v="329"/>
    <d v="2017-05-01T00:00:00"/>
    <b v="0"/>
    <s v="Approved"/>
    <s v="WeareA2B"/>
    <s v="Touring"/>
    <s v="medium"/>
    <s v="large"/>
    <n v="1890.39"/>
    <n v="260.14"/>
    <n v="1630.25"/>
    <d v="2011-08-24T00:00:00"/>
    <n v="243"/>
  </r>
  <r>
    <s v="1742"/>
    <s v="33"/>
    <x v="463"/>
    <d v="2017-08-30T00:00:00"/>
    <b v="1"/>
    <s v="Approved"/>
    <s v="Giant Bicycles"/>
    <s v="Standard"/>
    <s v="medium"/>
    <s v="small"/>
    <n v="1311.44"/>
    <n v="1167.18"/>
    <n v="144.26"/>
    <d v="1992-10-11T00:00:00"/>
    <n v="122"/>
  </r>
  <r>
    <s v="1743"/>
    <s v="59"/>
    <x v="1365"/>
    <d v="2017-08-20T00:00:00"/>
    <b v="1"/>
    <s v="Approved"/>
    <s v="WeareA2B"/>
    <s v="Standard"/>
    <s v="medium"/>
    <s v="small"/>
    <n v="1415.01"/>
    <n v="1259.3599999999999"/>
    <n v="155.65"/>
    <d v="2003-01-05T00:00:00"/>
    <n v="132"/>
  </r>
  <r>
    <s v="1744"/>
    <s v="91"/>
    <x v="1366"/>
    <d v="2017-01-08T00:00:00"/>
    <b v="0"/>
    <s v="Approved"/>
    <s v="WeareA2B"/>
    <s v="Standard"/>
    <s v="low"/>
    <s v="medium"/>
    <n v="642.30999999999995"/>
    <n v="513.85"/>
    <n v="128.46"/>
    <d v="1997-01-25T00:00:00"/>
    <n v="356"/>
  </r>
  <r>
    <s v="1745"/>
    <s v="50"/>
    <x v="565"/>
    <d v="2017-09-06T00:00:00"/>
    <b v="0"/>
    <s v="Approved"/>
    <s v="WeareA2B"/>
    <s v="Standard"/>
    <s v="medium"/>
    <s v="small"/>
    <n v="175.89"/>
    <n v="131.91999999999999"/>
    <n v="43.97"/>
    <d v="2003-02-16T00:00:00"/>
    <n v="115"/>
  </r>
  <r>
    <s v="1746"/>
    <s v="45"/>
    <x v="145"/>
    <d v="2017-03-09T00:00:00"/>
    <b v="0"/>
    <s v="Approved"/>
    <s v="Solex"/>
    <s v="Standard"/>
    <s v="medium"/>
    <s v="medium"/>
    <n v="441.49"/>
    <n v="84.99"/>
    <n v="356.5"/>
    <d v="2001-11-25T00:00:00"/>
    <n v="296"/>
  </r>
  <r>
    <s v="1747"/>
    <s v="26"/>
    <x v="396"/>
    <d v="2017-07-30T00:00:00"/>
    <b v="0"/>
    <s v="Approved"/>
    <s v="WeareA2B"/>
    <s v="Standard"/>
    <s v="medium"/>
    <s v="medium"/>
    <n v="1992.93"/>
    <n v="762.63"/>
    <n v="1230.3"/>
    <d v="1993-05-26T00:00:00"/>
    <n v="153"/>
  </r>
  <r>
    <s v="1748"/>
    <s v="0"/>
    <x v="1367"/>
    <d v="2017-04-19T00:00:00"/>
    <b v="0"/>
    <s v="Approved"/>
    <s v="WeareA2B"/>
    <s v="Standard"/>
    <s v="medium"/>
    <s v="small"/>
    <n v="175.89"/>
    <n v="131.91999999999999"/>
    <n v="43.97"/>
    <d v="2003-02-16T00:00:00"/>
    <n v="255"/>
  </r>
  <r>
    <s v="1749"/>
    <s v="2"/>
    <x v="456"/>
    <d v="2017-06-26T00:00:00"/>
    <b v="0"/>
    <s v="Approved"/>
    <s v="Giant Bicycles"/>
    <s v="Road"/>
    <s v="low"/>
    <s v="small"/>
    <n v="590.26"/>
    <n v="525.33000000000004"/>
    <n v="64.930000000000007"/>
    <d v="2010-11-05T00:00:00"/>
    <n v="187"/>
  </r>
  <r>
    <s v="1750"/>
    <s v="100"/>
    <x v="1368"/>
    <d v="2017-10-28T00:00:00"/>
    <b v="1"/>
    <s v="Approved"/>
    <s v="Trek Bicycles"/>
    <s v="Standard"/>
    <s v="medium"/>
    <s v="small"/>
    <n v="1386.84"/>
    <n v="1234.29"/>
    <n v="152.55000000000001"/>
    <d v="2003-08-05T00:00:00"/>
    <n v="63"/>
  </r>
  <r>
    <s v="1751"/>
    <s v="22"/>
    <x v="1369"/>
    <d v="2017-11-21T00:00:00"/>
    <b v="0"/>
    <s v="Approved"/>
    <s v="WeareA2B"/>
    <s v="Standard"/>
    <s v="medium"/>
    <s v="medium"/>
    <n v="60.34"/>
    <n v="45.26"/>
    <n v="15.08"/>
    <d v="1993-07-15T00:00:00"/>
    <n v="39"/>
  </r>
  <r>
    <s v="1752"/>
    <s v="78"/>
    <x v="1370"/>
    <d v="2017-04-16T00:00:00"/>
    <b v="1"/>
    <s v="Approved"/>
    <s v="Giant Bicycles"/>
    <s v="Standard"/>
    <s v="medium"/>
    <s v="large"/>
    <n v="1765.3"/>
    <n v="709.48"/>
    <n v="1055.82"/>
    <d v="2015-08-02T00:00:00"/>
    <n v="258"/>
  </r>
  <r>
    <s v="1753"/>
    <s v="0"/>
    <x v="1371"/>
    <d v="2017-07-25T00:00:00"/>
    <b v="0"/>
    <s v="Approved"/>
    <m/>
    <m/>
    <m/>
    <m/>
    <n v="149.30000000000001"/>
    <m/>
    <m/>
    <m/>
    <n v="158"/>
  </r>
  <r>
    <s v="1754"/>
    <s v="31"/>
    <x v="393"/>
    <d v="2017-08-10T00:00:00"/>
    <b v="1"/>
    <s v="Approved"/>
    <s v="Giant Bicycles"/>
    <s v="Standard"/>
    <s v="medium"/>
    <s v="medium"/>
    <n v="230.91"/>
    <n v="173.18"/>
    <n v="57.73"/>
    <d v="1994-07-12T00:00:00"/>
    <n v="142"/>
  </r>
  <r>
    <s v="1755"/>
    <s v="63"/>
    <x v="1372"/>
    <d v="2017-05-19T00:00:00"/>
    <b v="0"/>
    <s v="Approved"/>
    <s v="Solex"/>
    <s v="Standard"/>
    <s v="medium"/>
    <s v="medium"/>
    <n v="1483.2"/>
    <n v="99.59"/>
    <n v="1383.61"/>
    <d v="2015-05-21T00:00:00"/>
    <n v="225"/>
  </r>
  <r>
    <s v="1756"/>
    <s v="61"/>
    <x v="1373"/>
    <d v="2017-01-21T00:00:00"/>
    <b v="0"/>
    <s v="Approved"/>
    <s v="OHM Cycles"/>
    <s v="Standard"/>
    <s v="low"/>
    <s v="medium"/>
    <n v="71.16"/>
    <n v="56.93"/>
    <n v="14.23"/>
    <d v="1998-12-17T00:00:00"/>
    <n v="343"/>
  </r>
  <r>
    <s v="1757"/>
    <s v="31"/>
    <x v="711"/>
    <d v="2017-03-27T00:00:00"/>
    <b v="1"/>
    <s v="Approved"/>
    <s v="Giant Bicycles"/>
    <s v="Standard"/>
    <s v="medium"/>
    <s v="medium"/>
    <n v="230.91"/>
    <n v="173.18"/>
    <n v="57.73"/>
    <d v="2006-11-10T00:00:00"/>
    <n v="278"/>
  </r>
  <r>
    <s v="1758"/>
    <s v="57"/>
    <x v="1374"/>
    <d v="2017-03-08T00:00:00"/>
    <b v="1"/>
    <s v="Approved"/>
    <s v="WeareA2B"/>
    <s v="Touring"/>
    <s v="medium"/>
    <s v="large"/>
    <n v="1890.39"/>
    <n v="260.14"/>
    <n v="1630.25"/>
    <d v="1991-01-21T00:00:00"/>
    <n v="297"/>
  </r>
  <r>
    <s v="1759"/>
    <s v="38"/>
    <x v="1375"/>
    <d v="2017-05-21T00:00:00"/>
    <b v="1"/>
    <s v="Approved"/>
    <s v="Solex"/>
    <s v="Standard"/>
    <s v="medium"/>
    <s v="medium"/>
    <n v="1577.53"/>
    <n v="826.51"/>
    <n v="751.02"/>
    <d v="2011-03-16T00:00:00"/>
    <n v="223"/>
  </r>
  <r>
    <s v="1760"/>
    <s v="86"/>
    <x v="1376"/>
    <d v="2017-03-12T00:00:00"/>
    <b v="1"/>
    <s v="Approved"/>
    <s v="OHM Cycles"/>
    <s v="Standard"/>
    <s v="medium"/>
    <s v="medium"/>
    <n v="235.63"/>
    <n v="125.07"/>
    <n v="110.56"/>
    <d v="2013-06-09T00:00:00"/>
    <n v="293"/>
  </r>
  <r>
    <s v="1761"/>
    <s v="40"/>
    <x v="1377"/>
    <d v="2017-01-29T00:00:00"/>
    <b v="0"/>
    <s v="Approved"/>
    <s v="OHM Cycles"/>
    <s v="Standard"/>
    <s v="high"/>
    <s v="medium"/>
    <n v="1458.17"/>
    <n v="874.9"/>
    <n v="583.27"/>
    <d v="2011-05-09T00:00:00"/>
    <n v="335"/>
  </r>
  <r>
    <s v="1762"/>
    <s v="58"/>
    <x v="633"/>
    <d v="2017-10-15T00:00:00"/>
    <b v="1"/>
    <s v="Approved"/>
    <s v="OHM Cycles"/>
    <s v="Standard"/>
    <s v="medium"/>
    <s v="medium"/>
    <n v="912.52"/>
    <n v="141.4"/>
    <n v="771.12"/>
    <d v="1998-12-17T00:00:00"/>
    <n v="76"/>
  </r>
  <r>
    <s v="1763"/>
    <s v="1"/>
    <x v="596"/>
    <d v="2017-03-13T00:00:00"/>
    <b v="1"/>
    <s v="Approved"/>
    <s v="Giant Bicycles"/>
    <s v="Standard"/>
    <s v="medium"/>
    <s v="medium"/>
    <n v="1403.5"/>
    <n v="954.82"/>
    <n v="448.68"/>
    <d v="2016-11-14T00:00:00"/>
    <n v="292"/>
  </r>
  <r>
    <s v="1764"/>
    <s v="8"/>
    <x v="1378"/>
    <d v="2017-03-08T00:00:00"/>
    <b v="0"/>
    <s v="Approved"/>
    <s v="Solex"/>
    <s v="Road"/>
    <s v="medium"/>
    <s v="small"/>
    <n v="1703.52"/>
    <n v="1516.13"/>
    <n v="187.39"/>
    <d v="2003-08-05T00:00:00"/>
    <n v="297"/>
  </r>
  <r>
    <s v="1765"/>
    <s v="48"/>
    <x v="1379"/>
    <d v="2017-11-03T00:00:00"/>
    <b v="1"/>
    <s v="Approved"/>
    <s v="WeareA2B"/>
    <s v="Standard"/>
    <s v="medium"/>
    <s v="medium"/>
    <n v="1762.96"/>
    <n v="950.52"/>
    <n v="812.44"/>
    <d v="2014-07-28T00:00:00"/>
    <n v="57"/>
  </r>
  <r>
    <s v="1766"/>
    <s v="0"/>
    <x v="1380"/>
    <d v="2017-09-04T00:00:00"/>
    <b v="0"/>
    <s v="Approved"/>
    <s v="Solex"/>
    <s v="Road"/>
    <s v="medium"/>
    <s v="medium"/>
    <n v="416.98"/>
    <n v="312.74"/>
    <n v="104.24"/>
    <d v="2012-06-04T00:00:00"/>
    <n v="117"/>
  </r>
  <r>
    <s v="1767"/>
    <s v="63"/>
    <x v="800"/>
    <d v="2017-11-26T00:00:00"/>
    <b v="1"/>
    <s v="Approved"/>
    <s v="Solex"/>
    <s v="Standard"/>
    <s v="medium"/>
    <s v="medium"/>
    <n v="1483.2"/>
    <n v="99.59"/>
    <n v="1383.61"/>
    <d v="2015-05-21T00:00:00"/>
    <n v="34"/>
  </r>
  <r>
    <s v="1768"/>
    <s v="50"/>
    <x v="1381"/>
    <d v="2017-02-07T00:00:00"/>
    <b v="1"/>
    <s v="Approved"/>
    <s v="WeareA2B"/>
    <s v="Standard"/>
    <s v="medium"/>
    <s v="small"/>
    <n v="175.89"/>
    <n v="131.91999999999999"/>
    <n v="43.97"/>
    <d v="1997-10-04T00:00:00"/>
    <n v="326"/>
  </r>
  <r>
    <s v="1769"/>
    <s v="3"/>
    <x v="1382"/>
    <d v="2017-10-07T00:00:00"/>
    <b v="1"/>
    <s v="Approved"/>
    <s v="Trek Bicycles"/>
    <s v="Standard"/>
    <s v="medium"/>
    <s v="large"/>
    <n v="2091.4699999999998"/>
    <n v="388.92"/>
    <n v="1702.55"/>
    <d v="2011-05-07T00:00:00"/>
    <n v="84"/>
  </r>
  <r>
    <s v="1770"/>
    <s v="9"/>
    <x v="1383"/>
    <d v="2017-06-20T00:00:00"/>
    <b v="1"/>
    <s v="Approved"/>
    <s v="OHM Cycles"/>
    <s v="Road"/>
    <s v="medium"/>
    <s v="medium"/>
    <n v="742.54"/>
    <n v="667.4"/>
    <n v="75.14"/>
    <d v="1994-09-09T00:00:00"/>
    <n v="193"/>
  </r>
  <r>
    <s v="1771"/>
    <s v="87"/>
    <x v="1384"/>
    <d v="2017-10-12T00:00:00"/>
    <b v="1"/>
    <s v="Approved"/>
    <s v="OHM Cycles"/>
    <s v="Standard"/>
    <s v="medium"/>
    <s v="medium"/>
    <n v="1636.9"/>
    <n v="44.71"/>
    <n v="1592.19"/>
    <d v="2010-08-20T00:00:00"/>
    <n v="79"/>
  </r>
  <r>
    <s v="1772"/>
    <s v="0"/>
    <x v="1385"/>
    <d v="2017-01-29T00:00:00"/>
    <b v="0"/>
    <s v="Approved"/>
    <s v="OHM Cycles"/>
    <s v="Standard"/>
    <s v="medium"/>
    <s v="medium"/>
    <n v="235.63"/>
    <n v="125.07"/>
    <n v="110.56"/>
    <d v="2000-11-03T00:00:00"/>
    <n v="335"/>
  </r>
  <r>
    <s v="1773"/>
    <s v="99"/>
    <x v="1386"/>
    <d v="2017-08-12T00:00:00"/>
    <b v="1"/>
    <s v="Approved"/>
    <s v="Trek Bicycles"/>
    <s v="Road"/>
    <s v="low"/>
    <s v="small"/>
    <n v="1720.7"/>
    <n v="1531.42"/>
    <n v="189.28"/>
    <d v="2006-10-01T00:00:00"/>
    <n v="140"/>
  </r>
  <r>
    <s v="1774"/>
    <s v="69"/>
    <x v="1387"/>
    <d v="2017-06-09T00:00:00"/>
    <b v="0"/>
    <s v="Approved"/>
    <s v="Giant Bicycles"/>
    <s v="Road"/>
    <s v="medium"/>
    <s v="medium"/>
    <n v="792.9"/>
    <n v="594.67999999999995"/>
    <n v="198.22"/>
    <d v="1992-10-02T00:00:00"/>
    <n v="204"/>
  </r>
  <r>
    <s v="1775"/>
    <s v="43"/>
    <x v="1388"/>
    <d v="2017-06-11T00:00:00"/>
    <b v="1"/>
    <s v="Approved"/>
    <s v="Solex"/>
    <s v="Standard"/>
    <s v="medium"/>
    <s v="medium"/>
    <n v="1151.96"/>
    <n v="649.49"/>
    <n v="502.47"/>
    <d v="1999-12-04T00:00:00"/>
    <n v="202"/>
  </r>
  <r>
    <s v="1776"/>
    <s v="32"/>
    <x v="843"/>
    <d v="2017-01-26T00:00:00"/>
    <b v="1"/>
    <s v="Approved"/>
    <s v="Giant Bicycles"/>
    <s v="Standard"/>
    <s v="medium"/>
    <s v="medium"/>
    <n v="642.70000000000005"/>
    <n v="211.37"/>
    <n v="431.33"/>
    <d v="1995-12-19T00:00:00"/>
    <n v="338"/>
  </r>
  <r>
    <s v="1777"/>
    <s v="80"/>
    <x v="334"/>
    <d v="2017-10-19T00:00:00"/>
    <b v="0"/>
    <s v="Approved"/>
    <s v="OHM Cycles"/>
    <s v="Touring"/>
    <s v="low"/>
    <s v="medium"/>
    <n v="1073.07"/>
    <n v="933.84"/>
    <n v="139.22999999999999"/>
    <d v="1997-01-25T00:00:00"/>
    <n v="72"/>
  </r>
  <r>
    <s v="1778"/>
    <s v="6"/>
    <x v="1237"/>
    <d v="2017-05-04T00:00:00"/>
    <b v="1"/>
    <s v="Approved"/>
    <s v="OHM Cycles"/>
    <s v="Standard"/>
    <s v="high"/>
    <s v="medium"/>
    <n v="227.88"/>
    <n v="136.72999999999999"/>
    <n v="91.15"/>
    <d v="2007-08-04T00:00:00"/>
    <n v="240"/>
  </r>
  <r>
    <s v="1779"/>
    <s v="0"/>
    <x v="625"/>
    <d v="2017-03-23T00:00:00"/>
    <b v="0"/>
    <s v="Approved"/>
    <m/>
    <m/>
    <m/>
    <m/>
    <n v="447.25"/>
    <m/>
    <m/>
    <m/>
    <n v="282"/>
  </r>
  <r>
    <s v="1780"/>
    <s v="23"/>
    <x v="1389"/>
    <d v="2017-01-20T00:00:00"/>
    <b v="1"/>
    <s v="Approved"/>
    <s v="Norco Bicycles"/>
    <s v="Mountain"/>
    <s v="low"/>
    <s v="small"/>
    <n v="688.63"/>
    <n v="612.88"/>
    <n v="75.75"/>
    <d v="1991-08-05T00:00:00"/>
    <n v="344"/>
  </r>
  <r>
    <s v="1781"/>
    <s v="84"/>
    <x v="1390"/>
    <d v="2017-07-24T00:00:00"/>
    <b v="1"/>
    <s v="Approved"/>
    <s v="Giant Bicycles"/>
    <s v="Road"/>
    <s v="medium"/>
    <s v="medium"/>
    <n v="792.9"/>
    <n v="594.67999999999995"/>
    <n v="198.22"/>
    <d v="1992-10-02T00:00:00"/>
    <n v="159"/>
  </r>
  <r>
    <s v="1782"/>
    <s v="40"/>
    <x v="1391"/>
    <d v="2017-10-12T00:00:00"/>
    <b v="1"/>
    <s v="Approved"/>
    <s v="Trek Bicycles"/>
    <s v="Road"/>
    <s v="medium"/>
    <s v="large"/>
    <n v="1894.19"/>
    <n v="598.76"/>
    <n v="1295.43"/>
    <d v="2003-07-21T00:00:00"/>
    <n v="79"/>
  </r>
  <r>
    <s v="1783"/>
    <s v="53"/>
    <x v="1392"/>
    <d v="2017-12-13T00:00:00"/>
    <b v="0"/>
    <s v="Approved"/>
    <s v="OHM Cycles"/>
    <s v="Standard"/>
    <s v="medium"/>
    <s v="medium"/>
    <n v="795.34"/>
    <n v="101.58"/>
    <n v="693.76"/>
    <d v="1997-10-04T00:00:00"/>
    <n v="17"/>
  </r>
  <r>
    <s v="1784"/>
    <s v="9"/>
    <x v="1255"/>
    <d v="2017-01-10T00:00:00"/>
    <b v="0"/>
    <s v="Approved"/>
    <s v="Norco Bicycles"/>
    <s v="Standard"/>
    <s v="medium"/>
    <s v="small"/>
    <n v="1216.1400000000001"/>
    <n v="1082.3599999999999"/>
    <n v="133.78"/>
    <d v="2016-11-22T00:00:00"/>
    <n v="354"/>
  </r>
  <r>
    <s v="1785"/>
    <s v="34"/>
    <x v="67"/>
    <d v="2017-11-18T00:00:00"/>
    <b v="0"/>
    <s v="Approved"/>
    <s v="Norco Bicycles"/>
    <s v="Road"/>
    <s v="high"/>
    <s v="large"/>
    <n v="774.53"/>
    <n v="464.72"/>
    <n v="309.81"/>
    <d v="2003-03-18T00:00:00"/>
    <n v="42"/>
  </r>
  <r>
    <s v="1786"/>
    <s v="70"/>
    <x v="1393"/>
    <d v="2017-05-03T00:00:00"/>
    <b v="1"/>
    <s v="Approved"/>
    <s v="Trek Bicycles"/>
    <s v="Standard"/>
    <s v="high"/>
    <s v="medium"/>
    <n v="495.72"/>
    <n v="297.43"/>
    <n v="198.29"/>
    <d v="2015-04-11T00:00:00"/>
    <n v="241"/>
  </r>
  <r>
    <s v="1787"/>
    <s v="63"/>
    <x v="203"/>
    <d v="2017-03-25T00:00:00"/>
    <b v="0"/>
    <s v="Approved"/>
    <s v="WeareA2B"/>
    <s v="Standard"/>
    <s v="medium"/>
    <s v="medium"/>
    <n v="1992.93"/>
    <n v="762.63"/>
    <n v="1230.3"/>
    <d v="1993-05-26T00:00:00"/>
    <n v="280"/>
  </r>
  <r>
    <s v="1788"/>
    <s v="93"/>
    <x v="1394"/>
    <d v="2017-06-28T00:00:00"/>
    <b v="1"/>
    <s v="Approved"/>
    <s v="WeareA2B"/>
    <s v="Standard"/>
    <s v="medium"/>
    <s v="medium"/>
    <n v="1065.03"/>
    <n v="230.09"/>
    <n v="834.94"/>
    <d v="1991-11-07T00:00:00"/>
    <n v="185"/>
  </r>
  <r>
    <s v="1789"/>
    <s v="82"/>
    <x v="1395"/>
    <d v="2017-11-18T00:00:00"/>
    <b v="0"/>
    <s v="Approved"/>
    <s v="Giant Bicycles"/>
    <s v="Road"/>
    <s v="medium"/>
    <s v="medium"/>
    <n v="1538.99"/>
    <n v="829.65"/>
    <n v="709.34"/>
    <d v="2016-02-04T00:00:00"/>
    <n v="42"/>
  </r>
  <r>
    <s v="1790"/>
    <s v="15"/>
    <x v="1396"/>
    <d v="2017-08-26T00:00:00"/>
    <b v="0"/>
    <s v="Approved"/>
    <s v="Norco Bicycles"/>
    <s v="Standard"/>
    <s v="low"/>
    <s v="medium"/>
    <n v="958.74"/>
    <n v="748.9"/>
    <n v="209.84"/>
    <d v="1996-11-09T00:00:00"/>
    <n v="126"/>
  </r>
  <r>
    <s v="1791"/>
    <s v="3"/>
    <x v="1159"/>
    <d v="2017-12-10T00:00:00"/>
    <b v="1"/>
    <s v="Approved"/>
    <s v="Trek Bicycles"/>
    <s v="Standard"/>
    <s v="medium"/>
    <s v="large"/>
    <n v="2091.4699999999998"/>
    <n v="388.92"/>
    <n v="1702.55"/>
    <d v="2011-08-29T00:00:00"/>
    <n v="20"/>
  </r>
  <r>
    <s v="1792"/>
    <s v="9"/>
    <x v="1397"/>
    <d v="2017-12-16T00:00:00"/>
    <b v="1"/>
    <s v="Approved"/>
    <s v="OHM Cycles"/>
    <s v="Road"/>
    <s v="medium"/>
    <s v="medium"/>
    <n v="742.54"/>
    <n v="667.4"/>
    <n v="75.14"/>
    <d v="1994-09-09T00:00:00"/>
    <n v="14"/>
  </r>
  <r>
    <s v="1793"/>
    <s v="1"/>
    <x v="1398"/>
    <d v="2017-08-14T00:00:00"/>
    <b v="0"/>
    <s v="Approved"/>
    <s v="Giant Bicycles"/>
    <s v="Standard"/>
    <s v="medium"/>
    <s v="medium"/>
    <n v="1403.5"/>
    <n v="954.82"/>
    <n v="448.68"/>
    <d v="2004-09-28T00:00:00"/>
    <n v="138"/>
  </r>
  <r>
    <s v="1794"/>
    <s v="0"/>
    <x v="56"/>
    <d v="2017-04-10T00:00:00"/>
    <b v="0"/>
    <s v="Approved"/>
    <s v="Norco Bicycles"/>
    <s v="Road"/>
    <s v="medium"/>
    <s v="medium"/>
    <n v="543.39"/>
    <n v="407.54"/>
    <n v="135.85"/>
    <d v="2016-11-22T00:00:00"/>
    <n v="264"/>
  </r>
  <r>
    <s v="1795"/>
    <s v="72"/>
    <x v="826"/>
    <d v="2017-07-25T00:00:00"/>
    <b v="0"/>
    <s v="Approved"/>
    <s v="Norco Bicycles"/>
    <s v="Standard"/>
    <s v="medium"/>
    <s v="medium"/>
    <n v="360.4"/>
    <n v="270.3"/>
    <n v="90.1"/>
    <d v="2006-05-22T00:00:00"/>
    <n v="158"/>
  </r>
  <r>
    <s v="1796"/>
    <s v="37"/>
    <x v="956"/>
    <d v="2017-10-21T00:00:00"/>
    <b v="1"/>
    <s v="Approved"/>
    <s v="OHM Cycles"/>
    <s v="Standard"/>
    <s v="low"/>
    <s v="medium"/>
    <n v="1793.43"/>
    <n v="248.82"/>
    <n v="1544.61"/>
    <d v="1997-05-10T00:00:00"/>
    <n v="70"/>
  </r>
  <r>
    <s v="1797"/>
    <s v="68"/>
    <x v="946"/>
    <d v="2017-01-18T00:00:00"/>
    <b v="1"/>
    <s v="Approved"/>
    <s v="OHM Cycles"/>
    <s v="Standard"/>
    <s v="medium"/>
    <s v="medium"/>
    <n v="1636.9"/>
    <n v="44.71"/>
    <n v="1592.19"/>
    <d v="2010-08-20T00:00:00"/>
    <n v="346"/>
  </r>
  <r>
    <s v="1798"/>
    <s v="21"/>
    <x v="431"/>
    <d v="2017-08-02T00:00:00"/>
    <b v="0"/>
    <s v="Approved"/>
    <s v="WeareA2B"/>
    <s v="Touring"/>
    <s v="medium"/>
    <s v="medium"/>
    <n v="1466.68"/>
    <n v="363.25"/>
    <n v="1103.43"/>
    <d v="2014-03-03T00:00:00"/>
    <n v="150"/>
  </r>
  <r>
    <s v="1799"/>
    <s v="46"/>
    <x v="1399"/>
    <d v="2017-04-04T00:00:00"/>
    <b v="1"/>
    <s v="Approved"/>
    <s v="Solex"/>
    <s v="Standard"/>
    <s v="low"/>
    <s v="medium"/>
    <n v="1289.8499999999999"/>
    <n v="74.510000000000005"/>
    <n v="1215.3399999999999"/>
    <d v="2007-12-11T00:00:00"/>
    <n v="270"/>
  </r>
  <r>
    <s v="1800"/>
    <s v="69"/>
    <x v="1400"/>
    <d v="2017-07-16T00:00:00"/>
    <b v="1"/>
    <s v="Approved"/>
    <s v="Giant Bicycles"/>
    <s v="Road"/>
    <s v="medium"/>
    <s v="medium"/>
    <n v="792.9"/>
    <n v="594.67999999999995"/>
    <n v="198.22"/>
    <d v="1992-10-02T00:00:00"/>
    <n v="167"/>
  </r>
  <r>
    <s v="1801"/>
    <s v="3"/>
    <x v="1401"/>
    <d v="2017-03-28T00:00:00"/>
    <b v="0"/>
    <s v="Approved"/>
    <s v="Trek Bicycles"/>
    <s v="Standard"/>
    <s v="medium"/>
    <s v="large"/>
    <n v="2091.4699999999998"/>
    <n v="388.92"/>
    <n v="1702.55"/>
    <d v="2015-05-21T00:00:00"/>
    <n v="277"/>
  </r>
  <r>
    <s v="1802"/>
    <s v="73"/>
    <x v="1402"/>
    <d v="2017-04-18T00:00:00"/>
    <b v="0"/>
    <s v="Approved"/>
    <s v="Solex"/>
    <s v="Standard"/>
    <s v="medium"/>
    <s v="medium"/>
    <n v="1945.43"/>
    <n v="333.18"/>
    <n v="1612.25"/>
    <d v="2002-08-31T00:00:00"/>
    <n v="256"/>
  </r>
  <r>
    <s v="1803"/>
    <s v="21"/>
    <x v="8"/>
    <d v="2017-04-22T00:00:00"/>
    <b v="0"/>
    <s v="Approved"/>
    <s v="WeareA2B"/>
    <s v="Touring"/>
    <s v="medium"/>
    <s v="medium"/>
    <n v="1466.68"/>
    <n v="363.25"/>
    <n v="1103.43"/>
    <d v="2005-12-07T00:00:00"/>
    <n v="252"/>
  </r>
  <r>
    <s v="1804"/>
    <s v="100"/>
    <x v="1403"/>
    <d v="2017-10-18T00:00:00"/>
    <b v="0"/>
    <s v="Approved"/>
    <s v="Norco Bicycles"/>
    <s v="Road"/>
    <s v="medium"/>
    <s v="medium"/>
    <n v="1036.5899999999999"/>
    <n v="206.35"/>
    <n v="830.24"/>
    <d v="1991-05-06T00:00:00"/>
    <n v="73"/>
  </r>
  <r>
    <s v="1805"/>
    <s v="90"/>
    <x v="1337"/>
    <d v="2017-10-09T00:00:00"/>
    <b v="1"/>
    <s v="Approved"/>
    <s v="Norco Bicycles"/>
    <s v="Standard"/>
    <s v="low"/>
    <s v="medium"/>
    <n v="363.01"/>
    <n v="290.41000000000003"/>
    <n v="72.599999999999994"/>
    <d v="2004-01-16T00:00:00"/>
    <n v="82"/>
  </r>
  <r>
    <s v="1806"/>
    <s v="31"/>
    <x v="1404"/>
    <d v="2017-04-30T00:00:00"/>
    <b v="0"/>
    <s v="Approved"/>
    <s v="WeareA2B"/>
    <s v="Standard"/>
    <s v="medium"/>
    <s v="medium"/>
    <n v="752.64"/>
    <n v="205.36"/>
    <n v="547.28"/>
    <d v="2015-08-02T00:00:00"/>
    <n v="244"/>
  </r>
  <r>
    <s v="1807"/>
    <s v="43"/>
    <x v="1295"/>
    <d v="2017-06-26T00:00:00"/>
    <b v="0"/>
    <s v="Approved"/>
    <s v="Solex"/>
    <s v="Standard"/>
    <s v="medium"/>
    <s v="medium"/>
    <n v="1151.96"/>
    <n v="649.49"/>
    <n v="502.47"/>
    <d v="2006-10-01T00:00:00"/>
    <n v="187"/>
  </r>
  <r>
    <s v="1808"/>
    <s v="14"/>
    <x v="1405"/>
    <d v="2017-07-20T00:00:00"/>
    <b v="0"/>
    <s v="Approved"/>
    <s v="Trek Bicycles"/>
    <s v="Standard"/>
    <s v="medium"/>
    <s v="small"/>
    <n v="1386.84"/>
    <n v="1234.29"/>
    <n v="152.55000000000001"/>
    <d v="2003-08-05T00:00:00"/>
    <n v="163"/>
  </r>
  <r>
    <s v="1809"/>
    <s v="0"/>
    <x v="369"/>
    <d v="2017-11-02T00:00:00"/>
    <b v="1"/>
    <s v="Approved"/>
    <s v="WeareA2B"/>
    <s v="Standard"/>
    <s v="medium"/>
    <s v="small"/>
    <n v="175.89"/>
    <n v="131.91999999999999"/>
    <n v="43.97"/>
    <d v="2003-02-16T00:00:00"/>
    <n v="58"/>
  </r>
  <r>
    <s v="1810"/>
    <s v="3"/>
    <x v="873"/>
    <d v="2017-08-02T00:00:00"/>
    <b v="0"/>
    <s v="Approved"/>
    <s v="Trek Bicycles"/>
    <s v="Standard"/>
    <s v="medium"/>
    <s v="large"/>
    <n v="2091.4699999999998"/>
    <n v="388.92"/>
    <n v="1702.55"/>
    <d v="2012-09-15T00:00:00"/>
    <n v="150"/>
  </r>
  <r>
    <s v="1811"/>
    <s v="99"/>
    <x v="1406"/>
    <d v="2017-09-09T00:00:00"/>
    <b v="0"/>
    <s v="Approved"/>
    <s v="Trek Bicycles"/>
    <s v="Road"/>
    <s v="low"/>
    <s v="small"/>
    <n v="1720.7"/>
    <n v="1531.42"/>
    <n v="189.28"/>
    <d v="2006-10-01T00:00:00"/>
    <n v="112"/>
  </r>
  <r>
    <s v="1812"/>
    <s v="0"/>
    <x v="1407"/>
    <d v="2017-10-18T00:00:00"/>
    <b v="0"/>
    <s v="Approved"/>
    <s v="Norco Bicycles"/>
    <s v="Standard"/>
    <s v="low"/>
    <s v="medium"/>
    <n v="363.01"/>
    <n v="290.41000000000003"/>
    <n v="72.599999999999994"/>
    <d v="2016-03-29T00:00:00"/>
    <n v="73"/>
  </r>
  <r>
    <s v="1813"/>
    <s v="13"/>
    <x v="756"/>
    <d v="2017-03-17T00:00:00"/>
    <b v="1"/>
    <s v="Approved"/>
    <s v="Solex"/>
    <s v="Standard"/>
    <s v="medium"/>
    <s v="medium"/>
    <n v="1163.8900000000001"/>
    <n v="589.27"/>
    <n v="574.62"/>
    <d v="2016-07-09T00:00:00"/>
    <n v="288"/>
  </r>
  <r>
    <s v="1814"/>
    <s v="9"/>
    <x v="896"/>
    <d v="2017-11-23T00:00:00"/>
    <b v="0"/>
    <s v="Approved"/>
    <s v="Norco Bicycles"/>
    <s v="Standard"/>
    <s v="medium"/>
    <s v="small"/>
    <n v="1216.1400000000001"/>
    <n v="1082.3599999999999"/>
    <n v="133.78"/>
    <d v="1994-07-12T00:00:00"/>
    <n v="37"/>
  </r>
  <r>
    <s v="1815"/>
    <s v="41"/>
    <x v="1408"/>
    <d v="2017-08-15T00:00:00"/>
    <b v="1"/>
    <s v="Approved"/>
    <s v="Solex"/>
    <s v="Road"/>
    <s v="medium"/>
    <s v="medium"/>
    <n v="416.98"/>
    <n v="312.74"/>
    <n v="104.24"/>
    <d v="2008-03-19T00:00:00"/>
    <n v="137"/>
  </r>
  <r>
    <s v="1816"/>
    <s v="52"/>
    <x v="927"/>
    <d v="2017-08-15T00:00:00"/>
    <b v="1"/>
    <s v="Approved"/>
    <s v="OHM Cycles"/>
    <s v="Road"/>
    <s v="medium"/>
    <s v="medium"/>
    <n v="1280.28"/>
    <n v="829.51"/>
    <n v="450.77"/>
    <d v="1997-02-09T00:00:00"/>
    <n v="137"/>
  </r>
  <r>
    <s v="1817"/>
    <s v="6"/>
    <x v="768"/>
    <d v="2017-05-06T00:00:00"/>
    <b v="0"/>
    <s v="Approved"/>
    <s v="Solex"/>
    <s v="Standard"/>
    <s v="high"/>
    <s v="medium"/>
    <n v="748.17"/>
    <n v="448.9"/>
    <n v="299.27"/>
    <d v="1995-12-19T00:00:00"/>
    <n v="238"/>
  </r>
  <r>
    <s v="1819"/>
    <s v="7"/>
    <x v="1409"/>
    <d v="2017-10-18T00:00:00"/>
    <b v="1"/>
    <s v="Approved"/>
    <s v="Trek Bicycles"/>
    <s v="Road"/>
    <s v="low"/>
    <s v="medium"/>
    <n v="980.37"/>
    <n v="234.43"/>
    <n v="745.94"/>
    <d v="2004-09-28T00:00:00"/>
    <n v="73"/>
  </r>
  <r>
    <s v="1820"/>
    <s v="69"/>
    <x v="1410"/>
    <d v="2017-08-07T00:00:00"/>
    <b v="0"/>
    <s v="Approved"/>
    <s v="Giant Bicycles"/>
    <s v="Road"/>
    <s v="medium"/>
    <s v="medium"/>
    <n v="792.9"/>
    <n v="594.67999999999995"/>
    <n v="198.22"/>
    <d v="1992-10-02T00:00:00"/>
    <n v="145"/>
  </r>
  <r>
    <s v="1821"/>
    <s v="35"/>
    <x v="1411"/>
    <d v="2017-07-19T00:00:00"/>
    <b v="1"/>
    <s v="Approved"/>
    <s v="Giant Bicycles"/>
    <s v="Standard"/>
    <s v="medium"/>
    <s v="medium"/>
    <n v="1403.5"/>
    <n v="954.82"/>
    <n v="448.68"/>
    <d v="2012-09-15T00:00:00"/>
    <n v="164"/>
  </r>
  <r>
    <s v="1822"/>
    <s v="0"/>
    <x v="1412"/>
    <d v="2017-09-11T00:00:00"/>
    <b v="0"/>
    <s v="Approved"/>
    <s v="Norco Bicycles"/>
    <s v="Standard"/>
    <s v="low"/>
    <s v="medium"/>
    <n v="363.01"/>
    <n v="290.41000000000003"/>
    <n v="72.599999999999994"/>
    <d v="2005-05-10T00:00:00"/>
    <n v="110"/>
  </r>
  <r>
    <s v="1823"/>
    <s v="54"/>
    <x v="1413"/>
    <d v="2017-09-17T00:00:00"/>
    <b v="0"/>
    <s v="Approved"/>
    <s v="WeareA2B"/>
    <s v="Standard"/>
    <s v="medium"/>
    <s v="medium"/>
    <n v="1807.45"/>
    <n v="778.69"/>
    <n v="1028.76"/>
    <d v="2016-12-06T00:00:00"/>
    <n v="104"/>
  </r>
  <r>
    <s v="1824"/>
    <s v="17"/>
    <x v="1414"/>
    <d v="2017-05-08T00:00:00"/>
    <b v="0"/>
    <s v="Approved"/>
    <s v="Solex"/>
    <s v="Standard"/>
    <s v="high"/>
    <s v="medium"/>
    <n v="1024.6600000000001"/>
    <n v="614.79999999999995"/>
    <n v="409.86"/>
    <d v="1996-11-09T00:00:00"/>
    <n v="236"/>
  </r>
  <r>
    <s v="1825"/>
    <s v="26"/>
    <x v="433"/>
    <d v="2017-04-07T00:00:00"/>
    <b v="1"/>
    <s v="Approved"/>
    <s v="WeareA2B"/>
    <s v="Standard"/>
    <s v="medium"/>
    <s v="medium"/>
    <n v="1992.93"/>
    <n v="762.63"/>
    <n v="1230.3"/>
    <d v="1993-05-26T00:00:00"/>
    <n v="267"/>
  </r>
  <r>
    <s v="1826"/>
    <s v="93"/>
    <x v="725"/>
    <d v="2017-01-21T00:00:00"/>
    <b v="0"/>
    <s v="Approved"/>
    <s v="WeareA2B"/>
    <s v="Standard"/>
    <s v="medium"/>
    <s v="medium"/>
    <n v="1065.03"/>
    <n v="230.09"/>
    <n v="834.94"/>
    <d v="2000-11-03T00:00:00"/>
    <n v="343"/>
  </r>
  <r>
    <s v="1827"/>
    <s v="6"/>
    <x v="1415"/>
    <d v="2017-04-04T00:00:00"/>
    <b v="0"/>
    <s v="Approved"/>
    <s v="Solex"/>
    <s v="Standard"/>
    <s v="high"/>
    <s v="medium"/>
    <n v="748.17"/>
    <n v="448.9"/>
    <n v="299.27"/>
    <d v="2006-11-10T00:00:00"/>
    <n v="270"/>
  </r>
  <r>
    <s v="1828"/>
    <s v="63"/>
    <x v="1416"/>
    <d v="2017-06-02T00:00:00"/>
    <b v="1"/>
    <s v="Approved"/>
    <s v="Solex"/>
    <s v="Standard"/>
    <s v="medium"/>
    <s v="medium"/>
    <n v="1483.2"/>
    <n v="99.59"/>
    <n v="1383.61"/>
    <d v="2010-11-05T00:00:00"/>
    <n v="211"/>
  </r>
  <r>
    <s v="1829"/>
    <s v="64"/>
    <x v="202"/>
    <d v="2017-02-14T00:00:00"/>
    <b v="0"/>
    <s v="Approved"/>
    <s v="Trek Bicycles"/>
    <s v="Standard"/>
    <s v="medium"/>
    <s v="large"/>
    <n v="1469.44"/>
    <n v="596.54999999999995"/>
    <n v="872.89"/>
    <d v="1992-10-02T00:00:00"/>
    <n v="319"/>
  </r>
  <r>
    <s v="1830"/>
    <s v="87"/>
    <x v="940"/>
    <d v="2017-08-15T00:00:00"/>
    <b v="1"/>
    <s v="Approved"/>
    <s v="Giant Bicycles"/>
    <s v="Standard"/>
    <s v="high"/>
    <s v="medium"/>
    <n v="1179"/>
    <n v="707.4"/>
    <n v="471.6"/>
    <d v="2000-11-03T00:00:00"/>
    <n v="137"/>
  </r>
  <r>
    <s v="1831"/>
    <s v="56"/>
    <x v="1417"/>
    <d v="2017-04-18T00:00:00"/>
    <b v="0"/>
    <s v="Approved"/>
    <s v="Norco Bicycles"/>
    <s v="Mountain"/>
    <s v="low"/>
    <s v="small"/>
    <n v="688.63"/>
    <n v="612.88"/>
    <n v="75.75"/>
    <d v="2003-02-16T00:00:00"/>
    <n v="256"/>
  </r>
  <r>
    <s v="1832"/>
    <s v="72"/>
    <x v="1418"/>
    <d v="2017-04-18T00:00:00"/>
    <b v="1"/>
    <s v="Approved"/>
    <s v="Norco Bicycles"/>
    <s v="Standard"/>
    <s v="medium"/>
    <s v="medium"/>
    <n v="360.4"/>
    <n v="270.3"/>
    <n v="90.1"/>
    <d v="2004-07-25T00:00:00"/>
    <n v="256"/>
  </r>
  <r>
    <s v="1833"/>
    <s v="23"/>
    <x v="1219"/>
    <d v="2017-04-26T00:00:00"/>
    <b v="1"/>
    <s v="Approved"/>
    <s v="Norco Bicycles"/>
    <s v="Mountain"/>
    <s v="low"/>
    <s v="small"/>
    <n v="688.63"/>
    <n v="612.88"/>
    <n v="75.75"/>
    <d v="1993-05-26T00:00:00"/>
    <n v="248"/>
  </r>
  <r>
    <s v="1834"/>
    <s v="38"/>
    <x v="1419"/>
    <d v="2017-05-01T00:00:00"/>
    <b v="0"/>
    <s v="Approved"/>
    <s v="Solex"/>
    <s v="Standard"/>
    <s v="medium"/>
    <s v="medium"/>
    <n v="1577.53"/>
    <n v="826.51"/>
    <n v="751.02"/>
    <d v="2011-03-16T00:00:00"/>
    <n v="243"/>
  </r>
  <r>
    <s v="1835"/>
    <s v="44"/>
    <x v="1420"/>
    <d v="2017-09-30T00:00:00"/>
    <b v="0"/>
    <s v="Approved"/>
    <s v="WeareA2B"/>
    <s v="Standard"/>
    <s v="medium"/>
    <s v="medium"/>
    <n v="1769.64"/>
    <n v="108.76"/>
    <n v="1660.88"/>
    <d v="2011-05-09T00:00:00"/>
    <n v="91"/>
  </r>
  <r>
    <s v="1836"/>
    <s v="70"/>
    <x v="380"/>
    <d v="2017-06-14T00:00:00"/>
    <b v="1"/>
    <s v="Approved"/>
    <s v="Norco Bicycles"/>
    <s v="Road"/>
    <s v="medium"/>
    <s v="medium"/>
    <n v="1036.5899999999999"/>
    <n v="206.35"/>
    <n v="830.24"/>
    <d v="1991-05-06T00:00:00"/>
    <n v="199"/>
  </r>
  <r>
    <s v="1837"/>
    <s v="58"/>
    <x v="1071"/>
    <d v="2017-05-16T00:00:00"/>
    <b v="1"/>
    <s v="Approved"/>
    <s v="OHM Cycles"/>
    <s v="Standard"/>
    <s v="medium"/>
    <s v="medium"/>
    <n v="912.52"/>
    <n v="141.4"/>
    <n v="771.12"/>
    <d v="2016-03-29T00:00:00"/>
    <n v="228"/>
  </r>
  <r>
    <s v="1838"/>
    <s v="42"/>
    <x v="686"/>
    <d v="2017-08-02T00:00:00"/>
    <b v="1"/>
    <s v="Approved"/>
    <s v="OHM Cycles"/>
    <s v="Road"/>
    <s v="medium"/>
    <s v="small"/>
    <n v="1810"/>
    <n v="1610.9"/>
    <n v="199.1"/>
    <d v="2007-12-11T00:00:00"/>
    <n v="150"/>
  </r>
  <r>
    <s v="1839"/>
    <s v="68"/>
    <x v="1421"/>
    <d v="2017-06-19T00:00:00"/>
    <b v="0"/>
    <s v="Approved"/>
    <s v="OHM Cycles"/>
    <s v="Standard"/>
    <s v="medium"/>
    <s v="medium"/>
    <n v="1636.9"/>
    <n v="44.71"/>
    <n v="1592.19"/>
    <d v="2002-08-31T00:00:00"/>
    <n v="194"/>
  </r>
  <r>
    <s v="1840"/>
    <s v="99"/>
    <x v="558"/>
    <d v="2017-05-06T00:00:00"/>
    <b v="0"/>
    <s v="Approved"/>
    <s v="Trek Bicycles"/>
    <s v="Road"/>
    <s v="low"/>
    <s v="small"/>
    <n v="1720.7"/>
    <n v="1531.42"/>
    <n v="189.28"/>
    <d v="2001-11-25T00:00:00"/>
    <n v="238"/>
  </r>
  <r>
    <s v="1841"/>
    <s v="97"/>
    <x v="1422"/>
    <d v="2017-03-07T00:00:00"/>
    <b v="0"/>
    <s v="Approved"/>
    <s v="Solex"/>
    <s v="Standard"/>
    <s v="medium"/>
    <s v="large"/>
    <n v="202.62"/>
    <n v="151.96"/>
    <n v="50.66"/>
    <d v="2016-03-29T00:00:00"/>
    <n v="298"/>
  </r>
  <r>
    <s v="1842"/>
    <s v="31"/>
    <x v="1423"/>
    <d v="2017-09-10T00:00:00"/>
    <b v="1"/>
    <s v="Approved"/>
    <s v="WeareA2B"/>
    <s v="Standard"/>
    <s v="medium"/>
    <s v="medium"/>
    <n v="752.64"/>
    <n v="205.36"/>
    <n v="547.28"/>
    <d v="1997-08-25T00:00:00"/>
    <n v="111"/>
  </r>
  <r>
    <s v="1843"/>
    <s v="85"/>
    <x v="350"/>
    <d v="2017-01-09T00:00:00"/>
    <b v="1"/>
    <s v="Approved"/>
    <s v="WeareA2B"/>
    <s v="Standard"/>
    <s v="medium"/>
    <s v="medium"/>
    <n v="752.64"/>
    <n v="205.36"/>
    <n v="547.28"/>
    <d v="2004-08-07T00:00:00"/>
    <n v="355"/>
  </r>
  <r>
    <s v="1844"/>
    <s v="19"/>
    <x v="60"/>
    <d v="2017-05-06T00:00:00"/>
    <b v="1"/>
    <s v="Approved"/>
    <s v="Trek Bicycles"/>
    <s v="Mountain"/>
    <s v="low"/>
    <s v="medium"/>
    <n v="574.64"/>
    <n v="459.71"/>
    <n v="114.93"/>
    <d v="2011-08-29T00:00:00"/>
    <n v="238"/>
  </r>
  <r>
    <s v="1845"/>
    <s v="93"/>
    <x v="879"/>
    <d v="2017-12-25T00:00:00"/>
    <b v="1"/>
    <s v="Approved"/>
    <s v="WeareA2B"/>
    <s v="Standard"/>
    <s v="medium"/>
    <s v="medium"/>
    <n v="1065.03"/>
    <n v="230.09"/>
    <n v="834.94"/>
    <d v="2000-11-03T00:00:00"/>
    <n v="5"/>
  </r>
  <r>
    <s v="1846"/>
    <s v="21"/>
    <x v="1424"/>
    <d v="2017-04-24T00:00:00"/>
    <b v="0"/>
    <s v="Approved"/>
    <s v="Solex"/>
    <s v="Standard"/>
    <s v="medium"/>
    <s v="large"/>
    <n v="1071.23"/>
    <n v="380.74"/>
    <n v="690.49"/>
    <d v="1996-04-05T00:00:00"/>
    <n v="250"/>
  </r>
  <r>
    <s v="1847"/>
    <s v="12"/>
    <x v="488"/>
    <d v="2017-12-10T00:00:00"/>
    <b v="1"/>
    <s v="Approved"/>
    <s v="WeareA2B"/>
    <s v="Standard"/>
    <s v="medium"/>
    <s v="medium"/>
    <n v="1231.1500000000001"/>
    <n v="161.6"/>
    <n v="1069.55"/>
    <d v="2003-08-05T00:00:00"/>
    <n v="20"/>
  </r>
  <r>
    <s v="1848"/>
    <s v="28"/>
    <x v="1425"/>
    <d v="2017-03-25T00:00:00"/>
    <b v="1"/>
    <s v="Approved"/>
    <s v="Solex"/>
    <s v="Road"/>
    <s v="medium"/>
    <s v="small"/>
    <n v="1703.52"/>
    <n v="1516.13"/>
    <n v="187.39"/>
    <d v="2005-12-07T00:00:00"/>
    <n v="280"/>
  </r>
  <r>
    <s v="1849"/>
    <s v="73"/>
    <x v="1163"/>
    <d v="2017-10-28T00:00:00"/>
    <b v="0"/>
    <s v="Approved"/>
    <s v="Solex"/>
    <s v="Standard"/>
    <s v="medium"/>
    <s v="medium"/>
    <n v="1945.43"/>
    <n v="333.18"/>
    <n v="1612.25"/>
    <d v="2012-06-04T00:00:00"/>
    <n v="63"/>
  </r>
  <r>
    <s v="1850"/>
    <s v="64"/>
    <x v="608"/>
    <d v="2017-05-29T00:00:00"/>
    <b v="0"/>
    <s v="Approved"/>
    <s v="Trek Bicycles"/>
    <s v="Standard"/>
    <s v="medium"/>
    <s v="large"/>
    <n v="1469.44"/>
    <n v="596.54999999999995"/>
    <n v="872.89"/>
    <d v="2012-05-18T00:00:00"/>
    <n v="215"/>
  </r>
  <r>
    <s v="1851"/>
    <s v="14"/>
    <x v="1426"/>
    <d v="2017-08-14T00:00:00"/>
    <b v="1"/>
    <s v="Approved"/>
    <s v="Trek Bicycles"/>
    <s v="Standard"/>
    <s v="medium"/>
    <s v="small"/>
    <n v="1386.84"/>
    <n v="1234.29"/>
    <n v="152.55000000000001"/>
    <d v="2013-03-12T00:00:00"/>
    <n v="138"/>
  </r>
  <r>
    <s v="1852"/>
    <s v="93"/>
    <x v="1427"/>
    <d v="2017-03-04T00:00:00"/>
    <b v="1"/>
    <s v="Approved"/>
    <s v="WeareA2B"/>
    <s v="Standard"/>
    <s v="medium"/>
    <s v="medium"/>
    <n v="1065.03"/>
    <n v="230.09"/>
    <n v="834.94"/>
    <d v="2000-11-03T00:00:00"/>
    <n v="301"/>
  </r>
  <r>
    <s v="1853"/>
    <s v="75"/>
    <x v="1428"/>
    <d v="2017-09-16T00:00:00"/>
    <b v="1"/>
    <s v="Approved"/>
    <s v="Giant Bicycles"/>
    <s v="Touring"/>
    <s v="medium"/>
    <s v="large"/>
    <n v="1873.97"/>
    <n v="863.95"/>
    <n v="1010.02"/>
    <d v="2013-09-16T00:00:00"/>
    <n v="105"/>
  </r>
  <r>
    <s v="1854"/>
    <s v="58"/>
    <x v="1429"/>
    <d v="2017-04-04T00:00:00"/>
    <b v="0"/>
    <s v="Approved"/>
    <s v="OHM Cycles"/>
    <s v="Standard"/>
    <s v="medium"/>
    <s v="medium"/>
    <n v="912.52"/>
    <n v="141.4"/>
    <n v="771.12"/>
    <d v="2015-05-21T00:00:00"/>
    <n v="270"/>
  </r>
  <r>
    <s v="1855"/>
    <s v="43"/>
    <x v="1187"/>
    <d v="2017-10-11T00:00:00"/>
    <b v="1"/>
    <s v="Approved"/>
    <s v="Norco Bicycles"/>
    <s v="Standard"/>
    <s v="medium"/>
    <s v="medium"/>
    <n v="1555.58"/>
    <n v="818.01"/>
    <n v="737.57"/>
    <d v="2003-09-09T00:00:00"/>
    <n v="80"/>
  </r>
  <r>
    <s v="1856"/>
    <s v="87"/>
    <x v="679"/>
    <d v="2017-08-01T00:00:00"/>
    <b v="0"/>
    <s v="Approved"/>
    <s v="Giant Bicycles"/>
    <s v="Standard"/>
    <s v="high"/>
    <s v="medium"/>
    <n v="1179"/>
    <n v="707.4"/>
    <n v="471.6"/>
    <d v="1997-08-25T00:00:00"/>
    <n v="151"/>
  </r>
  <r>
    <s v="1857"/>
    <s v="23"/>
    <x v="1430"/>
    <d v="2017-09-29T00:00:00"/>
    <b v="0"/>
    <s v="Approved"/>
    <s v="Norco Bicycles"/>
    <s v="Mountain"/>
    <s v="low"/>
    <s v="small"/>
    <n v="688.63"/>
    <n v="612.88"/>
    <n v="75.75"/>
    <d v="2016-11-22T00:00:00"/>
    <n v="92"/>
  </r>
  <r>
    <s v="1858"/>
    <s v="22"/>
    <x v="1431"/>
    <d v="2017-02-19T00:00:00"/>
    <b v="1"/>
    <s v="Approved"/>
    <s v="WeareA2B"/>
    <s v="Standard"/>
    <s v="medium"/>
    <s v="medium"/>
    <n v="60.34"/>
    <n v="45.26"/>
    <n v="15.08"/>
    <d v="1993-07-15T00:00:00"/>
    <n v="314"/>
  </r>
  <r>
    <s v="1859"/>
    <s v="58"/>
    <x v="1432"/>
    <d v="2017-07-03T00:00:00"/>
    <b v="0"/>
    <s v="Approved"/>
    <s v="OHM Cycles"/>
    <s v="Standard"/>
    <s v="medium"/>
    <s v="medium"/>
    <n v="912.52"/>
    <n v="141.4"/>
    <n v="771.12"/>
    <d v="2010-11-05T00:00:00"/>
    <n v="180"/>
  </r>
  <r>
    <s v="1860"/>
    <s v="4"/>
    <x v="717"/>
    <d v="2017-07-22T00:00:00"/>
    <b v="0"/>
    <s v="Approved"/>
    <s v="Solex"/>
    <s v="Standard"/>
    <s v="medium"/>
    <s v="medium"/>
    <n v="1483.2"/>
    <n v="99.59"/>
    <n v="1383.61"/>
    <d v="2015-05-21T00:00:00"/>
    <n v="161"/>
  </r>
  <r>
    <s v="1861"/>
    <s v="39"/>
    <x v="1433"/>
    <d v="2017-10-19T00:00:00"/>
    <b v="0"/>
    <s v="Approved"/>
    <s v="Giant Bicycles"/>
    <s v="Standard"/>
    <s v="medium"/>
    <s v="large"/>
    <n v="1812.75"/>
    <n v="582.48"/>
    <n v="1230.27"/>
    <d v="2010-06-07T00:00:00"/>
    <n v="72"/>
  </r>
  <r>
    <s v="1862"/>
    <s v="10"/>
    <x v="1434"/>
    <d v="2017-02-23T00:00:00"/>
    <b v="1"/>
    <s v="Approved"/>
    <s v="WeareA2B"/>
    <s v="Touring"/>
    <s v="medium"/>
    <s v="medium"/>
    <n v="1466.68"/>
    <n v="363.25"/>
    <n v="1103.43"/>
    <d v="2014-03-03T00:00:00"/>
    <n v="310"/>
  </r>
  <r>
    <s v="1863"/>
    <s v="1"/>
    <x v="1435"/>
    <d v="2017-02-13T00:00:00"/>
    <b v="1"/>
    <s v="Approved"/>
    <s v="Giant Bicycles"/>
    <s v="Standard"/>
    <s v="medium"/>
    <s v="medium"/>
    <n v="1403.5"/>
    <n v="954.82"/>
    <n v="448.68"/>
    <d v="1997-08-25T00:00:00"/>
    <n v="320"/>
  </r>
  <r>
    <s v="1864"/>
    <s v="0"/>
    <x v="844"/>
    <d v="2017-04-24T00:00:00"/>
    <b v="0"/>
    <s v="Approved"/>
    <s v="Trek Bicycles"/>
    <s v="Standard"/>
    <s v="high"/>
    <s v="medium"/>
    <n v="495.72"/>
    <n v="297.43"/>
    <n v="198.29"/>
    <d v="2015-04-11T00:00:00"/>
    <n v="250"/>
  </r>
  <r>
    <s v="1865"/>
    <s v="0"/>
    <x v="1436"/>
    <d v="2017-07-09T00:00:00"/>
    <b v="1"/>
    <s v="Approved"/>
    <s v="Norco Bicycles"/>
    <s v="Road"/>
    <s v="medium"/>
    <s v="medium"/>
    <n v="544.04999999999995"/>
    <n v="376.84"/>
    <n v="167.21"/>
    <d v="2015-04-11T00:00:00"/>
    <n v="174"/>
  </r>
  <r>
    <s v="1866"/>
    <s v="47"/>
    <x v="1437"/>
    <d v="2017-05-01T00:00:00"/>
    <b v="0"/>
    <s v="Approved"/>
    <s v="Trek Bicycles"/>
    <s v="Road"/>
    <s v="low"/>
    <s v="small"/>
    <n v="1720.7"/>
    <n v="1531.42"/>
    <n v="189.28"/>
    <d v="2006-10-01T00:00:00"/>
    <n v="243"/>
  </r>
  <r>
    <s v="1867"/>
    <s v="66"/>
    <x v="1438"/>
    <d v="2017-05-01T00:00:00"/>
    <b v="0"/>
    <s v="Approved"/>
    <s v="Solex"/>
    <s v="Standard"/>
    <s v="medium"/>
    <s v="medium"/>
    <n v="1163.8900000000001"/>
    <n v="589.27"/>
    <n v="574.62"/>
    <d v="2016-07-09T00:00:00"/>
    <n v="243"/>
  </r>
  <r>
    <s v="1868"/>
    <s v="81"/>
    <x v="1439"/>
    <d v="2017-03-05T00:00:00"/>
    <b v="0"/>
    <s v="Approved"/>
    <s v="Norco Bicycles"/>
    <s v="Standard"/>
    <s v="medium"/>
    <s v="small"/>
    <n v="586.45000000000005"/>
    <n v="521.94000000000005"/>
    <n v="64.510000000000005"/>
    <d v="1991-07-10T00:00:00"/>
    <n v="300"/>
  </r>
  <r>
    <s v="1869"/>
    <s v="62"/>
    <x v="847"/>
    <d v="2017-03-14T00:00:00"/>
    <b v="0"/>
    <s v="Approved"/>
    <s v="Solex"/>
    <s v="Standard"/>
    <s v="medium"/>
    <s v="medium"/>
    <n v="478.16"/>
    <n v="298.72000000000003"/>
    <n v="179.44"/>
    <d v="1993-06-23T00:00:00"/>
    <n v="291"/>
  </r>
  <r>
    <s v="1870"/>
    <s v="71"/>
    <x v="1440"/>
    <d v="2017-04-27T00:00:00"/>
    <b v="0"/>
    <s v="Approved"/>
    <s v="Solex"/>
    <s v="Standard"/>
    <s v="high"/>
    <s v="large"/>
    <n v="1842.92"/>
    <n v="1105.75"/>
    <n v="737.17"/>
    <d v="1995-10-24T00:00:00"/>
    <n v="247"/>
  </r>
  <r>
    <s v="1871"/>
    <s v="65"/>
    <x v="1441"/>
    <d v="2017-06-11T00:00:00"/>
    <b v="0"/>
    <s v="Approved"/>
    <s v="WeareA2B"/>
    <s v="Standard"/>
    <s v="medium"/>
    <s v="medium"/>
    <n v="1807.45"/>
    <n v="778.69"/>
    <n v="1028.76"/>
    <d v="2015-05-21T00:00:00"/>
    <n v="202"/>
  </r>
  <r>
    <s v="1872"/>
    <s v="10"/>
    <x v="773"/>
    <d v="2017-02-14T00:00:00"/>
    <b v="0"/>
    <s v="Approved"/>
    <s v="WeareA2B"/>
    <s v="Touring"/>
    <s v="medium"/>
    <s v="medium"/>
    <n v="1466.68"/>
    <n v="363.25"/>
    <n v="1103.43"/>
    <d v="2014-03-03T00:00:00"/>
    <n v="319"/>
  </r>
  <r>
    <s v="1873"/>
    <s v="12"/>
    <x v="1442"/>
    <d v="2017-02-28T00:00:00"/>
    <b v="1"/>
    <s v="Approved"/>
    <s v="WeareA2B"/>
    <s v="Standard"/>
    <s v="medium"/>
    <s v="medium"/>
    <n v="1231.1500000000001"/>
    <n v="161.6"/>
    <n v="1069.55"/>
    <d v="2009-03-08T00:00:00"/>
    <n v="305"/>
  </r>
  <r>
    <s v="1874"/>
    <s v="6"/>
    <x v="1443"/>
    <d v="2017-07-08T00:00:00"/>
    <b v="0"/>
    <s v="Approved"/>
    <s v="OHM Cycles"/>
    <s v="Standard"/>
    <s v="high"/>
    <s v="medium"/>
    <n v="227.88"/>
    <n v="136.72999999999999"/>
    <n v="91.15"/>
    <d v="2003-02-07T00:00:00"/>
    <n v="175"/>
  </r>
  <r>
    <s v="1875"/>
    <s v="1"/>
    <x v="1444"/>
    <d v="2017-11-25T00:00:00"/>
    <b v="0"/>
    <s v="Approved"/>
    <s v="Giant Bicycles"/>
    <s v="Standard"/>
    <s v="medium"/>
    <s v="medium"/>
    <n v="1403.5"/>
    <n v="954.82"/>
    <n v="448.68"/>
    <d v="2016-11-14T00:00:00"/>
    <n v="35"/>
  </r>
  <r>
    <s v="1876"/>
    <s v="0"/>
    <x v="1445"/>
    <d v="2017-03-26T00:00:00"/>
    <b v="0"/>
    <s v="Approved"/>
    <s v="Trek Bicycles"/>
    <s v="Road"/>
    <s v="medium"/>
    <s v="medium"/>
    <n v="290.62"/>
    <n v="215.14"/>
    <n v="75.48"/>
    <d v="2004-12-18T00:00:00"/>
    <n v="279"/>
  </r>
  <r>
    <s v="1877"/>
    <s v="1"/>
    <x v="1446"/>
    <d v="2017-01-26T00:00:00"/>
    <b v="0"/>
    <s v="Approved"/>
    <s v="Giant Bicycles"/>
    <s v="Standard"/>
    <s v="medium"/>
    <s v="medium"/>
    <n v="1403.5"/>
    <n v="954.82"/>
    <n v="448.68"/>
    <d v="2012-12-02T00:00:00"/>
    <n v="338"/>
  </r>
  <r>
    <s v="1878"/>
    <s v="0"/>
    <x v="56"/>
    <d v="2017-12-17T00:00:00"/>
    <b v="0"/>
    <s v="Approved"/>
    <s v="Solex"/>
    <s v="Standard"/>
    <s v="medium"/>
    <s v="large"/>
    <n v="202.62"/>
    <n v="151.96"/>
    <n v="50.66"/>
    <d v="2016-03-29T00:00:00"/>
    <n v="13"/>
  </r>
  <r>
    <s v="1879"/>
    <s v="67"/>
    <x v="1447"/>
    <d v="2017-12-18T00:00:00"/>
    <b v="1"/>
    <s v="Approved"/>
    <s v="Solex"/>
    <s v="Standard"/>
    <s v="medium"/>
    <s v="large"/>
    <n v="1071.23"/>
    <n v="380.74"/>
    <n v="690.49"/>
    <d v="1996-04-05T00:00:00"/>
    <n v="12"/>
  </r>
  <r>
    <s v="1880"/>
    <s v="23"/>
    <x v="1448"/>
    <d v="2017-12-28T00:00:00"/>
    <b v="0"/>
    <s v="Approved"/>
    <s v="Norco Bicycles"/>
    <s v="Mountain"/>
    <s v="low"/>
    <s v="small"/>
    <n v="688.63"/>
    <n v="612.88"/>
    <n v="75.75"/>
    <d v="2011-05-07T00:00:00"/>
    <n v="2"/>
  </r>
  <r>
    <s v="1881"/>
    <s v="12"/>
    <x v="1449"/>
    <d v="2017-12-05T00:00:00"/>
    <b v="0"/>
    <s v="Approved"/>
    <s v="WeareA2B"/>
    <s v="Standard"/>
    <s v="medium"/>
    <s v="medium"/>
    <n v="1231.1500000000001"/>
    <n v="161.6"/>
    <n v="1069.55"/>
    <d v="2009-03-08T00:00:00"/>
    <n v="25"/>
  </r>
  <r>
    <s v="1882"/>
    <s v="3"/>
    <x v="1450"/>
    <d v="2017-07-23T00:00:00"/>
    <b v="0"/>
    <s v="Approved"/>
    <s v="Trek Bicycles"/>
    <s v="Standard"/>
    <s v="medium"/>
    <s v="large"/>
    <n v="2091.4699999999998"/>
    <n v="388.92"/>
    <n v="1702.55"/>
    <d v="2003-07-21T00:00:00"/>
    <n v="160"/>
  </r>
  <r>
    <s v="1883"/>
    <s v="43"/>
    <x v="89"/>
    <d v="2017-06-27T00:00:00"/>
    <b v="0"/>
    <s v="Approved"/>
    <s v="Solex"/>
    <s v="Standard"/>
    <s v="medium"/>
    <s v="medium"/>
    <n v="1151.96"/>
    <n v="649.49"/>
    <n v="502.47"/>
    <d v="2015-10-18T00:00:00"/>
    <n v="186"/>
  </r>
  <r>
    <s v="1884"/>
    <s v="4"/>
    <x v="1451"/>
    <d v="2017-01-25T00:00:00"/>
    <b v="0"/>
    <s v="Approved"/>
    <s v="Solex"/>
    <s v="Standard"/>
    <s v="medium"/>
    <s v="medium"/>
    <n v="1483.2"/>
    <n v="99.59"/>
    <n v="1383.61"/>
    <d v="2015-05-21T00:00:00"/>
    <n v="339"/>
  </r>
  <r>
    <s v="1885"/>
    <s v="3"/>
    <x v="458"/>
    <d v="2017-04-30T00:00:00"/>
    <b v="1"/>
    <s v="Approved"/>
    <s v="Trek Bicycles"/>
    <s v="Standard"/>
    <s v="medium"/>
    <s v="large"/>
    <n v="2091.4699999999998"/>
    <n v="388.92"/>
    <n v="1702.55"/>
    <d v="2012-09-15T00:00:00"/>
    <n v="244"/>
  </r>
  <r>
    <s v="1886"/>
    <s v="72"/>
    <x v="1452"/>
    <d v="2017-10-10T00:00:00"/>
    <b v="0"/>
    <s v="Approved"/>
    <s v="Norco Bicycles"/>
    <s v="Standard"/>
    <s v="medium"/>
    <s v="medium"/>
    <n v="360.4"/>
    <n v="270.3"/>
    <n v="90.1"/>
    <d v="2000-05-22T00:00:00"/>
    <n v="81"/>
  </r>
  <r>
    <s v="1887"/>
    <s v="20"/>
    <x v="1453"/>
    <d v="2017-05-07T00:00:00"/>
    <b v="1"/>
    <s v="Approved"/>
    <s v="Trek Bicycles"/>
    <s v="Standard"/>
    <s v="medium"/>
    <s v="small"/>
    <n v="1775.81"/>
    <n v="1580.47"/>
    <n v="195.34"/>
    <d v="2016-02-04T00:00:00"/>
    <n v="237"/>
  </r>
  <r>
    <s v="1889"/>
    <s v="92"/>
    <x v="953"/>
    <d v="2017-07-24T00:00:00"/>
    <b v="1"/>
    <s v="Approved"/>
    <s v="WeareA2B"/>
    <s v="Standard"/>
    <s v="medium"/>
    <s v="small"/>
    <n v="1415.01"/>
    <n v="1259.3599999999999"/>
    <n v="155.65"/>
    <d v="2003-01-05T00:00:00"/>
    <n v="159"/>
  </r>
  <r>
    <s v="1890"/>
    <s v="4"/>
    <x v="1454"/>
    <d v="2017-04-04T00:00:00"/>
    <b v="1"/>
    <s v="Approved"/>
    <s v="Giant Bicycles"/>
    <s v="Standard"/>
    <s v="high"/>
    <s v="medium"/>
    <n v="1129.1300000000001"/>
    <n v="677.48"/>
    <n v="451.65"/>
    <d v="2007-08-04T00:00:00"/>
    <n v="270"/>
  </r>
  <r>
    <s v="1891"/>
    <s v="23"/>
    <x v="625"/>
    <d v="2017-10-15T00:00:00"/>
    <b v="0"/>
    <s v="Approved"/>
    <s v="Norco Bicycles"/>
    <s v="Mountain"/>
    <s v="low"/>
    <s v="small"/>
    <n v="688.63"/>
    <n v="612.88"/>
    <n v="75.75"/>
    <d v="1993-10-02T00:00:00"/>
    <n v="76"/>
  </r>
  <r>
    <s v="1892"/>
    <s v="61"/>
    <x v="1455"/>
    <d v="2017-03-27T00:00:00"/>
    <b v="1"/>
    <s v="Approved"/>
    <s v="Norco Bicycles"/>
    <s v="Standard"/>
    <s v="medium"/>
    <s v="small"/>
    <n v="586.45000000000005"/>
    <n v="521.94000000000005"/>
    <n v="64.510000000000005"/>
    <d v="1991-07-10T00:00:00"/>
    <n v="278"/>
  </r>
  <r>
    <s v="1893"/>
    <s v="49"/>
    <x v="1456"/>
    <d v="2017-06-17T00:00:00"/>
    <b v="1"/>
    <s v="Approved"/>
    <s v="Trek Bicycles"/>
    <s v="Road"/>
    <s v="medium"/>
    <s v="medium"/>
    <n v="533.51"/>
    <n v="400.13"/>
    <n v="133.38"/>
    <d v="2012-06-04T00:00:00"/>
    <n v="196"/>
  </r>
  <r>
    <s v="1894"/>
    <s v="87"/>
    <x v="1457"/>
    <d v="2017-11-05T00:00:00"/>
    <b v="0"/>
    <s v="Approved"/>
    <s v="Giant Bicycles"/>
    <s v="Standard"/>
    <s v="high"/>
    <s v="medium"/>
    <n v="1179"/>
    <n v="707.4"/>
    <n v="471.6"/>
    <d v="2000-11-03T00:00:00"/>
    <n v="55"/>
  </r>
  <r>
    <s v="1895"/>
    <s v="21"/>
    <x v="1458"/>
    <d v="2017-07-23T00:00:00"/>
    <b v="0"/>
    <s v="Approved"/>
    <s v="Solex"/>
    <s v="Standard"/>
    <s v="medium"/>
    <s v="large"/>
    <n v="1071.23"/>
    <n v="380.74"/>
    <n v="690.49"/>
    <d v="1996-04-05T00:00:00"/>
    <n v="160"/>
  </r>
  <r>
    <s v="1896"/>
    <s v="75"/>
    <x v="163"/>
    <d v="2017-02-15T00:00:00"/>
    <b v="0"/>
    <s v="Approved"/>
    <s v="Giant Bicycles"/>
    <s v="Touring"/>
    <s v="medium"/>
    <s v="large"/>
    <n v="1873.97"/>
    <n v="863.95"/>
    <n v="1010.02"/>
    <d v="2004-07-25T00:00:00"/>
    <n v="318"/>
  </r>
  <r>
    <s v="1897"/>
    <s v="95"/>
    <x v="1459"/>
    <d v="2017-01-06T00:00:00"/>
    <b v="1"/>
    <s v="Approved"/>
    <s v="Giant Bicycles"/>
    <s v="Standard"/>
    <s v="medium"/>
    <s v="large"/>
    <n v="569.55999999999995"/>
    <n v="528.42999999999995"/>
    <n v="41.13"/>
    <d v="2006-11-10T00:00:00"/>
    <n v="358"/>
  </r>
  <r>
    <s v="1898"/>
    <s v="80"/>
    <x v="594"/>
    <d v="2017-03-28T00:00:00"/>
    <b v="0"/>
    <s v="Approved"/>
    <s v="OHM Cycles"/>
    <s v="Touring"/>
    <s v="low"/>
    <s v="medium"/>
    <n v="1073.07"/>
    <n v="933.84"/>
    <n v="139.22999999999999"/>
    <d v="1997-01-25T00:00:00"/>
    <n v="277"/>
  </r>
  <r>
    <s v="1899"/>
    <s v="4"/>
    <x v="1460"/>
    <d v="2017-01-06T00:00:00"/>
    <b v="1"/>
    <s v="Approved"/>
    <s v="Solex"/>
    <s v="Standard"/>
    <s v="medium"/>
    <s v="medium"/>
    <n v="1483.2"/>
    <n v="99.59"/>
    <n v="1383.61"/>
    <d v="1998-12-17T00:00:00"/>
    <n v="358"/>
  </r>
  <r>
    <s v="1900"/>
    <s v="43"/>
    <x v="292"/>
    <d v="2017-07-10T00:00:00"/>
    <b v="1"/>
    <s v="Approved"/>
    <s v="Solex"/>
    <s v="Standard"/>
    <s v="medium"/>
    <s v="medium"/>
    <n v="1151.96"/>
    <n v="649.49"/>
    <n v="502.47"/>
    <d v="2012-06-04T00:00:00"/>
    <n v="173"/>
  </r>
  <r>
    <s v="1901"/>
    <s v="31"/>
    <x v="669"/>
    <d v="2017-06-15T00:00:00"/>
    <b v="0"/>
    <s v="Approved"/>
    <s v="Giant Bicycles"/>
    <s v="Standard"/>
    <s v="medium"/>
    <s v="medium"/>
    <n v="230.91"/>
    <n v="173.18"/>
    <n v="57.73"/>
    <d v="1995-12-19T00:00:00"/>
    <n v="198"/>
  </r>
  <r>
    <s v="1902"/>
    <s v="58"/>
    <x v="515"/>
    <d v="2017-11-23T00:00:00"/>
    <b v="0"/>
    <s v="Approved"/>
    <s v="OHM Cycles"/>
    <s v="Standard"/>
    <s v="medium"/>
    <s v="medium"/>
    <n v="912.52"/>
    <n v="141.4"/>
    <n v="771.12"/>
    <d v="2015-05-21T00:00:00"/>
    <n v="37"/>
  </r>
  <r>
    <s v="1903"/>
    <s v="39"/>
    <x v="1030"/>
    <d v="2017-11-24T00:00:00"/>
    <b v="1"/>
    <s v="Approved"/>
    <s v="Giant Bicycles"/>
    <s v="Standard"/>
    <s v="medium"/>
    <s v="large"/>
    <n v="1812.75"/>
    <n v="582.48"/>
    <n v="1230.27"/>
    <d v="2011-03-16T00:00:00"/>
    <n v="36"/>
  </r>
  <r>
    <s v="1904"/>
    <s v="95"/>
    <x v="353"/>
    <d v="2017-06-17T00:00:00"/>
    <b v="1"/>
    <s v="Approved"/>
    <s v="Giant Bicycles"/>
    <s v="Standard"/>
    <s v="medium"/>
    <s v="large"/>
    <n v="569.55999999999995"/>
    <n v="528.42999999999995"/>
    <n v="41.13"/>
    <d v="2006-11-10T00:00:00"/>
    <n v="196"/>
  </r>
  <r>
    <s v="1905"/>
    <s v="56"/>
    <x v="1461"/>
    <d v="2017-10-23T00:00:00"/>
    <b v="0"/>
    <s v="Approved"/>
    <s v="Norco Bicycles"/>
    <s v="Mountain"/>
    <s v="low"/>
    <s v="small"/>
    <n v="688.63"/>
    <n v="612.88"/>
    <n v="75.75"/>
    <d v="2006-11-10T00:00:00"/>
    <n v="68"/>
  </r>
  <r>
    <s v="1906"/>
    <s v="6"/>
    <x v="1283"/>
    <d v="2017-02-26T00:00:00"/>
    <b v="1"/>
    <s v="Approved"/>
    <s v="OHM Cycles"/>
    <s v="Standard"/>
    <s v="high"/>
    <s v="medium"/>
    <n v="227.88"/>
    <n v="136.72999999999999"/>
    <n v="91.15"/>
    <d v="2007-08-04T00:00:00"/>
    <n v="307"/>
  </r>
  <r>
    <s v="1907"/>
    <s v="60"/>
    <x v="541"/>
    <d v="2017-05-06T00:00:00"/>
    <b v="0"/>
    <s v="Approved"/>
    <s v="Giant Bicycles"/>
    <s v="Standard"/>
    <s v="high"/>
    <s v="small"/>
    <n v="1977.36"/>
    <n v="1759.85"/>
    <n v="217.51"/>
    <d v="1998-12-17T00:00:00"/>
    <n v="238"/>
  </r>
  <r>
    <s v="1908"/>
    <s v="75"/>
    <x v="1462"/>
    <d v="2017-12-14T00:00:00"/>
    <b v="1"/>
    <s v="Approved"/>
    <s v="Giant Bicycles"/>
    <s v="Touring"/>
    <s v="medium"/>
    <s v="large"/>
    <n v="1873.97"/>
    <n v="863.95"/>
    <n v="1010.02"/>
    <d v="2006-05-22T00:00:00"/>
    <n v="16"/>
  </r>
  <r>
    <s v="1909"/>
    <s v="45"/>
    <x v="1463"/>
    <d v="2017-10-31T00:00:00"/>
    <b v="1"/>
    <s v="Approved"/>
    <s v="Solex"/>
    <s v="Standard"/>
    <s v="medium"/>
    <s v="medium"/>
    <n v="441.49"/>
    <n v="84.99"/>
    <n v="356.5"/>
    <d v="1993-04-12T00:00:00"/>
    <n v="60"/>
  </r>
  <r>
    <s v="1910"/>
    <s v="0"/>
    <x v="1464"/>
    <d v="2017-07-16T00:00:00"/>
    <b v="0"/>
    <s v="Approved"/>
    <s v="Trek Bicycles"/>
    <s v="Road"/>
    <s v="medium"/>
    <s v="medium"/>
    <n v="290.62"/>
    <n v="215.14"/>
    <n v="75.48"/>
    <d v="2004-12-18T00:00:00"/>
    <n v="167"/>
  </r>
  <r>
    <s v="1911"/>
    <s v="0"/>
    <x v="1465"/>
    <d v="2017-04-01T00:00:00"/>
    <b v="1"/>
    <s v="Approved"/>
    <s v="Norco Bicycles"/>
    <s v="Road"/>
    <s v="medium"/>
    <s v="medium"/>
    <n v="543.39"/>
    <n v="407.54"/>
    <n v="135.85"/>
    <d v="2016-11-22T00:00:00"/>
    <n v="273"/>
  </r>
  <r>
    <s v="1912"/>
    <s v="62"/>
    <x v="1466"/>
    <d v="2017-01-15T00:00:00"/>
    <b v="1"/>
    <s v="Approved"/>
    <s v="Solex"/>
    <s v="Standard"/>
    <s v="high"/>
    <s v="medium"/>
    <n v="1024.6600000000001"/>
    <n v="614.79999999999995"/>
    <n v="409.86"/>
    <d v="1996-11-09T00:00:00"/>
    <n v="349"/>
  </r>
  <r>
    <s v="1913"/>
    <s v="1"/>
    <x v="1467"/>
    <d v="2017-08-09T00:00:00"/>
    <b v="0"/>
    <s v="Approved"/>
    <s v="Giant Bicycles"/>
    <s v="Standard"/>
    <s v="medium"/>
    <s v="medium"/>
    <n v="1403.5"/>
    <n v="954.82"/>
    <n v="448.68"/>
    <d v="2016-11-14T00:00:00"/>
    <n v="143"/>
  </r>
  <r>
    <s v="1914"/>
    <s v="15"/>
    <x v="1468"/>
    <d v="2017-05-12T00:00:00"/>
    <b v="1"/>
    <s v="Approved"/>
    <s v="Norco Bicycles"/>
    <s v="Standard"/>
    <s v="low"/>
    <s v="medium"/>
    <n v="958.74"/>
    <n v="748.9"/>
    <n v="209.84"/>
    <d v="1993-10-02T00:00:00"/>
    <n v="232"/>
  </r>
  <r>
    <s v="1915"/>
    <s v="12"/>
    <x v="1469"/>
    <d v="2017-08-08T00:00:00"/>
    <b v="0"/>
    <s v="Approved"/>
    <s v="WeareA2B"/>
    <s v="Standard"/>
    <s v="medium"/>
    <s v="medium"/>
    <n v="1231.1500000000001"/>
    <n v="161.6"/>
    <n v="1069.55"/>
    <d v="2004-08-17T00:00:00"/>
    <n v="144"/>
  </r>
  <r>
    <s v="1916"/>
    <s v="91"/>
    <x v="1470"/>
    <d v="2017-03-08T00:00:00"/>
    <b v="0"/>
    <s v="Approved"/>
    <s v="WeareA2B"/>
    <s v="Standard"/>
    <s v="low"/>
    <s v="medium"/>
    <n v="642.30999999999995"/>
    <n v="513.85"/>
    <n v="128.46"/>
    <d v="2015-08-10T00:00:00"/>
    <n v="297"/>
  </r>
  <r>
    <s v="1918"/>
    <s v="88"/>
    <x v="572"/>
    <d v="2017-10-19T00:00:00"/>
    <b v="0"/>
    <s v="Approved"/>
    <s v="Norco Bicycles"/>
    <s v="Standard"/>
    <s v="medium"/>
    <s v="medium"/>
    <n v="1198.46"/>
    <n v="381.1"/>
    <n v="817.36"/>
    <d v="1998-12-16T00:00:00"/>
    <n v="72"/>
  </r>
  <r>
    <s v="1919"/>
    <s v="57"/>
    <x v="1471"/>
    <d v="2017-03-16T00:00:00"/>
    <b v="0"/>
    <s v="Approved"/>
    <s v="WeareA2B"/>
    <s v="Touring"/>
    <s v="medium"/>
    <s v="large"/>
    <n v="1890.39"/>
    <n v="260.14"/>
    <n v="1630.25"/>
    <d v="1991-01-21T00:00:00"/>
    <n v="289"/>
  </r>
  <r>
    <s v="1920"/>
    <s v="51"/>
    <x v="533"/>
    <d v="2017-01-02T00:00:00"/>
    <b v="0"/>
    <s v="Approved"/>
    <s v="OHM Cycles"/>
    <s v="Standard"/>
    <s v="high"/>
    <s v="medium"/>
    <n v="2005.66"/>
    <n v="1203.4000000000001"/>
    <n v="802.26"/>
    <d v="2012-04-10T00:00:00"/>
    <n v="362"/>
  </r>
  <r>
    <s v="1921"/>
    <s v="95"/>
    <x v="103"/>
    <d v="2017-08-18T00:00:00"/>
    <b v="1"/>
    <s v="Approved"/>
    <s v="Giant Bicycles"/>
    <s v="Standard"/>
    <s v="medium"/>
    <s v="large"/>
    <n v="569.55999999999995"/>
    <n v="528.42999999999995"/>
    <n v="41.13"/>
    <d v="2003-09-10T00:00:00"/>
    <n v="134"/>
  </r>
  <r>
    <s v="1923"/>
    <s v="90"/>
    <x v="1436"/>
    <d v="2017-09-20T00:00:00"/>
    <b v="1"/>
    <s v="Approved"/>
    <s v="Solex"/>
    <s v="Standard"/>
    <s v="low"/>
    <s v="medium"/>
    <n v="945.04"/>
    <n v="507.58"/>
    <n v="437.46"/>
    <d v="2011-05-09T00:00:00"/>
    <n v="101"/>
  </r>
  <r>
    <s v="1924"/>
    <s v="28"/>
    <x v="1012"/>
    <d v="2017-05-18T00:00:00"/>
    <b v="1"/>
    <s v="Approved"/>
    <s v="Solex"/>
    <s v="Road"/>
    <s v="medium"/>
    <s v="small"/>
    <n v="1703.52"/>
    <n v="1516.13"/>
    <n v="187.39"/>
    <d v="2011-04-16T00:00:00"/>
    <n v="226"/>
  </r>
  <r>
    <s v="1925"/>
    <s v="90"/>
    <x v="1472"/>
    <d v="2017-09-09T00:00:00"/>
    <b v="1"/>
    <s v="Approved"/>
    <s v="Norco Bicycles"/>
    <s v="Standard"/>
    <s v="low"/>
    <s v="medium"/>
    <n v="363.01"/>
    <n v="290.41000000000003"/>
    <n v="72.599999999999994"/>
    <d v="2013-06-09T00:00:00"/>
    <n v="112"/>
  </r>
  <r>
    <s v="1926"/>
    <s v="62"/>
    <x v="1473"/>
    <d v="2017-06-29T00:00:00"/>
    <b v="1"/>
    <s v="Approved"/>
    <s v="Solex"/>
    <s v="Standard"/>
    <s v="medium"/>
    <s v="medium"/>
    <n v="478.16"/>
    <n v="298.72000000000003"/>
    <n v="179.44"/>
    <d v="1993-06-23T00:00:00"/>
    <n v="184"/>
  </r>
  <r>
    <s v="1927"/>
    <s v="0"/>
    <x v="147"/>
    <d v="2017-07-01T00:00:00"/>
    <b v="1"/>
    <s v="Approved"/>
    <s v="Solex"/>
    <s v="Road"/>
    <s v="medium"/>
    <s v="medium"/>
    <n v="416.98"/>
    <n v="312.74"/>
    <n v="104.24"/>
    <d v="2008-03-19T00:00:00"/>
    <n v="182"/>
  </r>
  <r>
    <s v="1928"/>
    <s v="2"/>
    <x v="948"/>
    <d v="2017-05-31T00:00:00"/>
    <b v="0"/>
    <s v="Approved"/>
    <s v="Solex"/>
    <s v="Standard"/>
    <s v="medium"/>
    <s v="medium"/>
    <n v="71.489999999999995"/>
    <n v="53.62"/>
    <n v="17.87"/>
    <d v="2012-12-02T00:00:00"/>
    <n v="213"/>
  </r>
  <r>
    <s v="1929"/>
    <s v="0"/>
    <x v="1474"/>
    <d v="2017-02-12T00:00:00"/>
    <b v="1"/>
    <s v="Approved"/>
    <s v="OHM Cycles"/>
    <s v="Standard"/>
    <s v="medium"/>
    <s v="medium"/>
    <n v="183.86"/>
    <n v="137.9"/>
    <n v="45.96"/>
    <d v="1997-10-04T00:00:00"/>
    <n v="321"/>
  </r>
  <r>
    <s v="1930"/>
    <s v="69"/>
    <x v="1416"/>
    <d v="2017-04-01T00:00:00"/>
    <b v="1"/>
    <s v="Approved"/>
    <s v="Giant Bicycles"/>
    <s v="Road"/>
    <s v="medium"/>
    <s v="medium"/>
    <n v="792.9"/>
    <n v="594.67999999999995"/>
    <n v="198.22"/>
    <d v="2015-04-11T00:00:00"/>
    <n v="273"/>
  </r>
  <r>
    <s v="1931"/>
    <s v="93"/>
    <x v="1475"/>
    <d v="2017-09-23T00:00:00"/>
    <b v="0"/>
    <s v="Approved"/>
    <s v="WeareA2B"/>
    <s v="Standard"/>
    <s v="medium"/>
    <s v="medium"/>
    <n v="1065.03"/>
    <n v="230.09"/>
    <n v="834.94"/>
    <d v="2000-11-03T00:00:00"/>
    <n v="98"/>
  </r>
  <r>
    <s v="1932"/>
    <s v="24"/>
    <x v="1087"/>
    <d v="2017-07-22T00:00:00"/>
    <b v="0"/>
    <s v="Approved"/>
    <s v="Solex"/>
    <s v="Road"/>
    <s v="medium"/>
    <s v="large"/>
    <n v="1777.8"/>
    <n v="820.78"/>
    <n v="957.02"/>
    <d v="2011-05-07T00:00:00"/>
    <n v="161"/>
  </r>
  <r>
    <s v="1933"/>
    <s v="89"/>
    <x v="95"/>
    <d v="2017-08-09T00:00:00"/>
    <b v="0"/>
    <s v="Approved"/>
    <s v="Giant Bicycles"/>
    <s v="Standard"/>
    <s v="medium"/>
    <s v="large"/>
    <n v="1812.75"/>
    <n v="582.48"/>
    <n v="1230.27"/>
    <d v="2010-06-07T00:00:00"/>
    <n v="143"/>
  </r>
  <r>
    <s v="1934"/>
    <s v="18"/>
    <x v="1476"/>
    <d v="2017-02-23T00:00:00"/>
    <b v="1"/>
    <s v="Approved"/>
    <s v="Norco Bicycles"/>
    <s v="Standard"/>
    <s v="high"/>
    <s v="medium"/>
    <n v="1148.6400000000001"/>
    <n v="689.18"/>
    <n v="459.46"/>
    <d v="2015-08-10T00:00:00"/>
    <n v="310"/>
  </r>
  <r>
    <s v="1935"/>
    <s v="62"/>
    <x v="1211"/>
    <d v="2017-05-02T00:00:00"/>
    <b v="1"/>
    <s v="Approved"/>
    <s v="Solex"/>
    <s v="Standard"/>
    <s v="high"/>
    <s v="medium"/>
    <n v="1024.6600000000001"/>
    <n v="614.79999999999995"/>
    <n v="409.86"/>
    <d v="1996-04-05T00:00:00"/>
    <n v="242"/>
  </r>
  <r>
    <s v="1936"/>
    <s v="12"/>
    <x v="1477"/>
    <d v="2017-08-21T00:00:00"/>
    <b v="1"/>
    <s v="Approved"/>
    <s v="WeareA2B"/>
    <s v="Standard"/>
    <s v="medium"/>
    <s v="medium"/>
    <n v="1231.1500000000001"/>
    <n v="161.6"/>
    <n v="1069.55"/>
    <d v="1993-07-20T00:00:00"/>
    <n v="131"/>
  </r>
  <r>
    <s v="1937"/>
    <s v="12"/>
    <x v="1478"/>
    <d v="2017-02-07T00:00:00"/>
    <b v="1"/>
    <s v="Approved"/>
    <s v="WeareA2B"/>
    <s v="Standard"/>
    <s v="medium"/>
    <s v="medium"/>
    <n v="1231.1500000000001"/>
    <n v="161.6"/>
    <n v="1069.55"/>
    <d v="2013-03-12T00:00:00"/>
    <n v="326"/>
  </r>
  <r>
    <s v="1939"/>
    <s v="74"/>
    <x v="237"/>
    <d v="2017-12-26T00:00:00"/>
    <b v="1"/>
    <s v="Approved"/>
    <s v="WeareA2B"/>
    <s v="Standard"/>
    <s v="medium"/>
    <s v="medium"/>
    <n v="1228.07"/>
    <n v="400.91"/>
    <n v="827.16"/>
    <d v="2000-05-22T00:00:00"/>
    <n v="4"/>
  </r>
  <r>
    <s v="1940"/>
    <s v="27"/>
    <x v="1479"/>
    <d v="2017-03-16T00:00:00"/>
    <b v="0"/>
    <s v="Approved"/>
    <s v="Trek Bicycles"/>
    <s v="Standard"/>
    <s v="low"/>
    <s v="medium"/>
    <n v="1057.51"/>
    <n v="154.4"/>
    <n v="903.11"/>
    <d v="1994-07-12T00:00:00"/>
    <n v="289"/>
  </r>
  <r>
    <s v="1941"/>
    <s v="2"/>
    <x v="695"/>
    <d v="2017-08-28T00:00:00"/>
    <b v="0"/>
    <s v="Approved"/>
    <s v="Giant Bicycles"/>
    <s v="Road"/>
    <s v="low"/>
    <s v="small"/>
    <n v="590.26"/>
    <n v="525.33000000000004"/>
    <n v="64.930000000000007"/>
    <d v="2000-05-22T00:00:00"/>
    <n v="124"/>
  </r>
  <r>
    <s v="1942"/>
    <s v="93"/>
    <x v="1480"/>
    <d v="2017-03-13T00:00:00"/>
    <b v="0"/>
    <s v="Approved"/>
    <s v="WeareA2B"/>
    <s v="Standard"/>
    <s v="medium"/>
    <s v="medium"/>
    <n v="1065.03"/>
    <n v="230.09"/>
    <n v="834.94"/>
    <d v="2000-11-03T00:00:00"/>
    <n v="292"/>
  </r>
  <r>
    <s v="1943"/>
    <s v="0"/>
    <x v="1094"/>
    <d v="2017-07-17T00:00:00"/>
    <b v="1"/>
    <s v="Approved"/>
    <s v="Solex"/>
    <s v="Road"/>
    <s v="medium"/>
    <s v="medium"/>
    <n v="416.98"/>
    <n v="312.74"/>
    <n v="104.24"/>
    <d v="1997-05-10T00:00:00"/>
    <n v="166"/>
  </r>
  <r>
    <s v="1944"/>
    <s v="23"/>
    <x v="1481"/>
    <d v="2017-04-30T00:00:00"/>
    <b v="1"/>
    <s v="Approved"/>
    <s v="Norco Bicycles"/>
    <s v="Standard"/>
    <s v="medium"/>
    <s v="medium"/>
    <n v="1198.46"/>
    <n v="381.1"/>
    <n v="817.36"/>
    <d v="1999-07-26T00:00:00"/>
    <n v="244"/>
  </r>
  <r>
    <s v="1945"/>
    <s v="7"/>
    <x v="1482"/>
    <d v="2017-10-28T00:00:00"/>
    <b v="0"/>
    <s v="Approved"/>
    <s v="Trek Bicycles"/>
    <s v="Road"/>
    <s v="low"/>
    <s v="medium"/>
    <n v="980.37"/>
    <n v="234.43"/>
    <n v="745.94"/>
    <d v="2004-09-28T00:00:00"/>
    <n v="63"/>
  </r>
  <r>
    <s v="1946"/>
    <s v="60"/>
    <x v="1483"/>
    <d v="2017-09-29T00:00:00"/>
    <b v="0"/>
    <s v="Approved"/>
    <s v="Giant Bicycles"/>
    <s v="Standard"/>
    <s v="high"/>
    <s v="small"/>
    <n v="1977.36"/>
    <n v="1759.85"/>
    <n v="217.51"/>
    <d v="2011-08-24T00:00:00"/>
    <n v="92"/>
  </r>
  <r>
    <s v="1947"/>
    <s v="92"/>
    <x v="1484"/>
    <d v="2017-06-30T00:00:00"/>
    <b v="1"/>
    <s v="Approved"/>
    <s v="WeareA2B"/>
    <s v="Standard"/>
    <s v="medium"/>
    <s v="small"/>
    <n v="1415.01"/>
    <n v="1259.3599999999999"/>
    <n v="155.65"/>
    <d v="2013-06-09T00:00:00"/>
    <n v="183"/>
  </r>
  <r>
    <s v="1948"/>
    <s v="87"/>
    <x v="1485"/>
    <d v="2017-02-11T00:00:00"/>
    <b v="1"/>
    <s v="Approved"/>
    <s v="Giant Bicycles"/>
    <s v="Standard"/>
    <s v="high"/>
    <s v="medium"/>
    <n v="1179"/>
    <n v="707.4"/>
    <n v="471.6"/>
    <d v="2005-12-07T00:00:00"/>
    <n v="322"/>
  </r>
  <r>
    <s v="1949"/>
    <s v="1"/>
    <x v="1486"/>
    <d v="2017-12-02T00:00:00"/>
    <b v="0"/>
    <s v="Approved"/>
    <s v="Giant Bicycles"/>
    <s v="Standard"/>
    <s v="medium"/>
    <s v="medium"/>
    <n v="1403.5"/>
    <n v="954.82"/>
    <n v="448.68"/>
    <d v="2016-11-14T00:00:00"/>
    <n v="28"/>
  </r>
  <r>
    <s v="1950"/>
    <s v="69"/>
    <x v="1487"/>
    <d v="2017-07-26T00:00:00"/>
    <b v="0"/>
    <s v="Approved"/>
    <s v="Giant Bicycles"/>
    <s v="Road"/>
    <s v="medium"/>
    <s v="medium"/>
    <n v="792.9"/>
    <n v="594.67999999999995"/>
    <n v="198.22"/>
    <d v="2003-03-18T00:00:00"/>
    <n v="157"/>
  </r>
  <r>
    <s v="1951"/>
    <s v="53"/>
    <x v="887"/>
    <d v="2017-07-01T00:00:00"/>
    <b v="0"/>
    <s v="Approved"/>
    <s v="OHM Cycles"/>
    <s v="Standard"/>
    <s v="medium"/>
    <s v="medium"/>
    <n v="795.34"/>
    <n v="101.58"/>
    <n v="693.76"/>
    <d v="1997-02-09T00:00:00"/>
    <n v="182"/>
  </r>
  <r>
    <s v="1952"/>
    <s v="74"/>
    <x v="386"/>
    <d v="2017-05-28T00:00:00"/>
    <b v="0"/>
    <s v="Approved"/>
    <s v="WeareA2B"/>
    <s v="Standard"/>
    <s v="medium"/>
    <s v="medium"/>
    <n v="1228.07"/>
    <n v="400.91"/>
    <n v="827.16"/>
    <d v="2015-08-10T00:00:00"/>
    <n v="216"/>
  </r>
  <r>
    <s v="1953"/>
    <s v="5"/>
    <x v="822"/>
    <d v="2017-09-18T00:00:00"/>
    <b v="1"/>
    <s v="Approved"/>
    <s v="Giant Bicycles"/>
    <s v="Standard"/>
    <s v="high"/>
    <s v="medium"/>
    <n v="1129.1300000000001"/>
    <n v="677.48"/>
    <n v="451.65"/>
    <d v="1991-11-07T00:00:00"/>
    <n v="103"/>
  </r>
  <r>
    <s v="1954"/>
    <s v="42"/>
    <x v="1408"/>
    <d v="2017-01-18T00:00:00"/>
    <b v="0"/>
    <s v="Approved"/>
    <s v="OHM Cycles"/>
    <s v="Road"/>
    <s v="medium"/>
    <s v="small"/>
    <n v="1810"/>
    <n v="1610.9"/>
    <n v="199.1"/>
    <d v="2007-12-11T00:00:00"/>
    <n v="346"/>
  </r>
  <r>
    <s v="1955"/>
    <s v="67"/>
    <x v="1488"/>
    <d v="2017-07-21T00:00:00"/>
    <b v="0"/>
    <s v="Approved"/>
    <s v="Norco Bicycles"/>
    <s v="Road"/>
    <s v="medium"/>
    <s v="medium"/>
    <n v="544.04999999999995"/>
    <n v="376.84"/>
    <n v="167.21"/>
    <d v="2005-10-22T00:00:00"/>
    <n v="162"/>
  </r>
  <r>
    <s v="1956"/>
    <s v="71"/>
    <x v="1489"/>
    <d v="2017-03-29T00:00:00"/>
    <b v="0"/>
    <s v="Approved"/>
    <s v="Solex"/>
    <s v="Standard"/>
    <s v="high"/>
    <s v="large"/>
    <n v="1842.92"/>
    <n v="1105.75"/>
    <n v="737.17"/>
    <d v="1995-10-24T00:00:00"/>
    <n v="276"/>
  </r>
  <r>
    <s v="1957"/>
    <s v="89"/>
    <x v="743"/>
    <d v="2017-12-19T00:00:00"/>
    <b v="0"/>
    <s v="Approved"/>
    <s v="Giant Bicycles"/>
    <s v="Standard"/>
    <s v="medium"/>
    <s v="large"/>
    <n v="1812.75"/>
    <n v="582.48"/>
    <n v="1230.27"/>
    <d v="2010-06-07T00:00:00"/>
    <n v="11"/>
  </r>
  <r>
    <s v="1958"/>
    <s v="45"/>
    <x v="1238"/>
    <d v="2017-02-03T00:00:00"/>
    <b v="0"/>
    <s v="Approved"/>
    <s v="Solex"/>
    <s v="Standard"/>
    <s v="medium"/>
    <s v="medium"/>
    <n v="441.49"/>
    <n v="84.99"/>
    <n v="356.5"/>
    <d v="2001-11-25T00:00:00"/>
    <n v="330"/>
  </r>
  <r>
    <s v="1959"/>
    <s v="42"/>
    <x v="597"/>
    <d v="2017-06-20T00:00:00"/>
    <b v="1"/>
    <s v="Approved"/>
    <s v="OHM Cycles"/>
    <s v="Road"/>
    <s v="medium"/>
    <s v="small"/>
    <n v="1810"/>
    <n v="1610.9"/>
    <n v="199.1"/>
    <d v="2008-03-19T00:00:00"/>
    <n v="193"/>
  </r>
  <r>
    <s v="1960"/>
    <s v="59"/>
    <x v="1490"/>
    <d v="2017-10-29T00:00:00"/>
    <b v="0"/>
    <s v="Approved"/>
    <s v="Solex"/>
    <s v="Standard"/>
    <s v="medium"/>
    <s v="large"/>
    <n v="1061.56"/>
    <n v="733.58"/>
    <n v="327.98"/>
    <d v="2015-05-21T00:00:00"/>
    <n v="62"/>
  </r>
  <r>
    <s v="1961"/>
    <s v="51"/>
    <x v="1491"/>
    <d v="2017-07-30T00:00:00"/>
    <b v="0"/>
    <s v="Approved"/>
    <s v="OHM Cycles"/>
    <s v="Standard"/>
    <s v="high"/>
    <s v="medium"/>
    <n v="2005.66"/>
    <n v="1203.4000000000001"/>
    <n v="802.26"/>
    <d v="2001-11-25T00:00:00"/>
    <n v="153"/>
  </r>
  <r>
    <s v="1962"/>
    <s v="71"/>
    <x v="694"/>
    <d v="2017-07-22T00:00:00"/>
    <b v="1"/>
    <s v="Approved"/>
    <s v="Solex"/>
    <s v="Standard"/>
    <s v="high"/>
    <s v="large"/>
    <n v="1842.92"/>
    <n v="1105.75"/>
    <n v="737.17"/>
    <d v="2003-09-09T00:00:00"/>
    <n v="161"/>
  </r>
  <r>
    <s v="1963"/>
    <s v="55"/>
    <x v="353"/>
    <d v="2017-10-07T00:00:00"/>
    <b v="1"/>
    <s v="Approved"/>
    <s v="Trek Bicycles"/>
    <s v="Road"/>
    <s v="medium"/>
    <s v="large"/>
    <n v="1894.19"/>
    <n v="598.76"/>
    <n v="1295.43"/>
    <d v="2011-04-16T00:00:00"/>
    <n v="84"/>
  </r>
  <r>
    <s v="1964"/>
    <s v="67"/>
    <x v="1492"/>
    <d v="2017-04-13T00:00:00"/>
    <b v="0"/>
    <s v="Approved"/>
    <s v="Solex"/>
    <s v="Standard"/>
    <s v="medium"/>
    <s v="large"/>
    <n v="1071.23"/>
    <n v="380.74"/>
    <n v="690.49"/>
    <d v="1996-04-05T00:00:00"/>
    <n v="261"/>
  </r>
  <r>
    <s v="1965"/>
    <s v="85"/>
    <x v="1493"/>
    <d v="2017-11-06T00:00:00"/>
    <b v="0"/>
    <s v="Approved"/>
    <s v="WeareA2B"/>
    <s v="Standard"/>
    <s v="medium"/>
    <s v="medium"/>
    <n v="1228.07"/>
    <n v="400.91"/>
    <n v="827.16"/>
    <d v="2000-05-22T00:00:00"/>
    <n v="54"/>
  </r>
  <r>
    <s v="1966"/>
    <s v="55"/>
    <x v="1494"/>
    <d v="2017-02-14T00:00:00"/>
    <b v="0"/>
    <s v="Approved"/>
    <s v="Trek Bicycles"/>
    <s v="Road"/>
    <s v="medium"/>
    <s v="large"/>
    <n v="1894.19"/>
    <n v="598.76"/>
    <n v="1295.43"/>
    <d v="2003-07-21T00:00:00"/>
    <n v="319"/>
  </r>
  <r>
    <s v="1967"/>
    <s v="54"/>
    <x v="1495"/>
    <d v="2017-04-11T00:00:00"/>
    <b v="1"/>
    <s v="Approved"/>
    <s v="WeareA2B"/>
    <s v="Standard"/>
    <s v="medium"/>
    <s v="medium"/>
    <n v="1807.45"/>
    <n v="778.69"/>
    <n v="1028.76"/>
    <d v="2015-05-21T00:00:00"/>
    <n v="263"/>
  </r>
  <r>
    <s v="1968"/>
    <s v="77"/>
    <x v="331"/>
    <d v="2017-02-13T00:00:00"/>
    <b v="0"/>
    <s v="Approved"/>
    <s v="Norco Bicycles"/>
    <s v="Road"/>
    <s v="medium"/>
    <s v="large"/>
    <n v="1240.31"/>
    <n v="795.1"/>
    <n v="445.21"/>
    <d v="2011-01-10T00:00:00"/>
    <n v="320"/>
  </r>
  <r>
    <s v="1969"/>
    <s v="50"/>
    <x v="607"/>
    <d v="2017-04-15T00:00:00"/>
    <b v="0"/>
    <s v="Approved"/>
    <s v="WeareA2B"/>
    <s v="Standard"/>
    <s v="medium"/>
    <s v="small"/>
    <n v="175.89"/>
    <n v="131.91999999999999"/>
    <n v="43.97"/>
    <d v="2003-02-16T00:00:00"/>
    <n v="259"/>
  </r>
  <r>
    <s v="1970"/>
    <s v="12"/>
    <x v="1496"/>
    <d v="2017-06-05T00:00:00"/>
    <b v="1"/>
    <s v="Approved"/>
    <s v="WeareA2B"/>
    <s v="Standard"/>
    <s v="medium"/>
    <s v="medium"/>
    <n v="1231.1500000000001"/>
    <n v="161.6"/>
    <n v="1069.55"/>
    <d v="2013-03-12T00:00:00"/>
    <n v="208"/>
  </r>
  <r>
    <s v="1971"/>
    <s v="45"/>
    <x v="1497"/>
    <d v="2017-12-18T00:00:00"/>
    <b v="1"/>
    <s v="Approved"/>
    <s v="Solex"/>
    <s v="Standard"/>
    <s v="medium"/>
    <s v="medium"/>
    <n v="441.49"/>
    <n v="84.99"/>
    <n v="356.5"/>
    <d v="1993-04-12T00:00:00"/>
    <n v="12"/>
  </r>
  <r>
    <s v="1972"/>
    <s v="36"/>
    <x v="401"/>
    <d v="2017-01-13T00:00:00"/>
    <b v="1"/>
    <s v="Approved"/>
    <s v="Solex"/>
    <s v="Standard"/>
    <s v="low"/>
    <s v="medium"/>
    <n v="945.04"/>
    <n v="507.58"/>
    <n v="437.46"/>
    <d v="1995-12-19T00:00:00"/>
    <n v="351"/>
  </r>
  <r>
    <s v="1973"/>
    <s v="92"/>
    <x v="1498"/>
    <d v="2017-10-02T00:00:00"/>
    <b v="1"/>
    <s v="Approved"/>
    <s v="WeareA2B"/>
    <s v="Touring"/>
    <s v="medium"/>
    <s v="large"/>
    <n v="1890.39"/>
    <n v="260.14"/>
    <n v="1630.25"/>
    <d v="2011-05-07T00:00:00"/>
    <n v="89"/>
  </r>
  <r>
    <s v="1974"/>
    <s v="31"/>
    <x v="1499"/>
    <d v="2017-08-24T00:00:00"/>
    <b v="1"/>
    <s v="Approved"/>
    <s v="WeareA2B"/>
    <s v="Standard"/>
    <s v="medium"/>
    <s v="medium"/>
    <n v="752.64"/>
    <n v="205.36"/>
    <n v="547.28"/>
    <d v="2003-03-18T00:00:00"/>
    <n v="128"/>
  </r>
  <r>
    <s v="1975"/>
    <s v="92"/>
    <x v="1500"/>
    <d v="2017-08-23T00:00:00"/>
    <b v="0"/>
    <s v="Approved"/>
    <s v="WeareA2B"/>
    <s v="Touring"/>
    <s v="medium"/>
    <s v="large"/>
    <n v="1890.39"/>
    <n v="260.14"/>
    <n v="1630.25"/>
    <d v="2015-06-17T00:00:00"/>
    <n v="129"/>
  </r>
  <r>
    <s v="1976"/>
    <s v="3"/>
    <x v="1139"/>
    <d v="2017-08-26T00:00:00"/>
    <b v="1"/>
    <s v="Approved"/>
    <s v="Trek Bicycles"/>
    <s v="Standard"/>
    <s v="medium"/>
    <s v="large"/>
    <n v="2091.4699999999998"/>
    <n v="388.92"/>
    <n v="1702.55"/>
    <d v="2015-05-21T00:00:00"/>
    <n v="126"/>
  </r>
  <r>
    <s v="1977"/>
    <s v="0"/>
    <x v="1144"/>
    <d v="2017-04-19T00:00:00"/>
    <b v="0"/>
    <s v="Approved"/>
    <s v="Trek Bicycles"/>
    <s v="Road"/>
    <s v="medium"/>
    <s v="medium"/>
    <n v="533.51"/>
    <n v="400.13"/>
    <n v="133.38"/>
    <d v="2012-06-04T00:00:00"/>
    <n v="255"/>
  </r>
  <r>
    <s v="1978"/>
    <s v="5"/>
    <x v="1501"/>
    <d v="2017-01-07T00:00:00"/>
    <b v="0"/>
    <s v="Approved"/>
    <s v="Trek Bicycles"/>
    <s v="Mountain"/>
    <s v="low"/>
    <s v="medium"/>
    <n v="574.64"/>
    <n v="459.71"/>
    <n v="114.93"/>
    <d v="2011-08-29T00:00:00"/>
    <n v="357"/>
  </r>
  <r>
    <s v="1979"/>
    <s v="10"/>
    <x v="1502"/>
    <d v="2017-05-26T00:00:00"/>
    <b v="1"/>
    <s v="Approved"/>
    <s v="WeareA2B"/>
    <s v="Touring"/>
    <s v="medium"/>
    <s v="medium"/>
    <n v="1466.68"/>
    <n v="363.25"/>
    <n v="1103.43"/>
    <d v="2004-08-17T00:00:00"/>
    <n v="218"/>
  </r>
  <r>
    <s v="1980"/>
    <s v="53"/>
    <x v="1503"/>
    <d v="2017-04-20T00:00:00"/>
    <b v="0"/>
    <s v="Approved"/>
    <s v="OHM Cycles"/>
    <s v="Standard"/>
    <s v="medium"/>
    <s v="medium"/>
    <n v="795.34"/>
    <n v="101.58"/>
    <n v="693.76"/>
    <d v="1997-10-04T00:00:00"/>
    <n v="254"/>
  </r>
  <r>
    <s v="1982"/>
    <s v="19"/>
    <x v="1504"/>
    <d v="2017-12-18T00:00:00"/>
    <b v="1"/>
    <s v="Approved"/>
    <s v="OHM Cycles"/>
    <s v="Road"/>
    <s v="high"/>
    <s v="large"/>
    <n v="12.01"/>
    <n v="7.21"/>
    <n v="4.8"/>
    <d v="2009-03-08T00:00:00"/>
    <n v="12"/>
  </r>
  <r>
    <s v="1983"/>
    <s v="61"/>
    <x v="1505"/>
    <d v="2017-12-20T00:00:00"/>
    <b v="0"/>
    <s v="Approved"/>
    <s v="Norco Bicycles"/>
    <s v="Standard"/>
    <s v="medium"/>
    <s v="small"/>
    <n v="586.45000000000005"/>
    <n v="521.94000000000005"/>
    <n v="64.510000000000005"/>
    <d v="1991-07-10T00:00:00"/>
    <n v="10"/>
  </r>
  <r>
    <s v="1984"/>
    <s v="36"/>
    <x v="1506"/>
    <d v="2017-04-27T00:00:00"/>
    <b v="0"/>
    <s v="Approved"/>
    <s v="Solex"/>
    <s v="Standard"/>
    <s v="low"/>
    <s v="medium"/>
    <n v="945.04"/>
    <n v="507.58"/>
    <n v="437.46"/>
    <d v="1995-12-19T00:00:00"/>
    <n v="247"/>
  </r>
  <r>
    <s v="1985"/>
    <s v="62"/>
    <x v="1507"/>
    <d v="2017-08-05T00:00:00"/>
    <b v="1"/>
    <s v="Approved"/>
    <s v="Solex"/>
    <s v="Standard"/>
    <s v="medium"/>
    <s v="medium"/>
    <n v="478.16"/>
    <n v="298.72000000000003"/>
    <n v="179.44"/>
    <d v="1993-06-23T00:00:00"/>
    <n v="147"/>
  </r>
  <r>
    <s v="1986"/>
    <s v="30"/>
    <x v="1508"/>
    <d v="2017-07-31T00:00:00"/>
    <b v="0"/>
    <s v="Approved"/>
    <s v="Solex"/>
    <s v="Standard"/>
    <s v="high"/>
    <s v="medium"/>
    <n v="748.17"/>
    <n v="448.9"/>
    <n v="299.27"/>
    <d v="1992-10-11T00:00:00"/>
    <n v="152"/>
  </r>
  <r>
    <s v="1987"/>
    <s v="20"/>
    <x v="276"/>
    <d v="2017-06-01T00:00:00"/>
    <b v="1"/>
    <s v="Approved"/>
    <s v="Trek Bicycles"/>
    <s v="Standard"/>
    <s v="medium"/>
    <s v="small"/>
    <n v="1775.81"/>
    <n v="1580.47"/>
    <n v="195.34"/>
    <d v="2010-05-05T00:00:00"/>
    <n v="212"/>
  </r>
  <r>
    <s v="1989"/>
    <s v="35"/>
    <x v="228"/>
    <d v="2017-08-22T00:00:00"/>
    <b v="0"/>
    <s v="Approved"/>
    <s v="Giant Bicycles"/>
    <s v="Standard"/>
    <s v="medium"/>
    <s v="medium"/>
    <n v="1403.5"/>
    <n v="954.82"/>
    <n v="448.68"/>
    <d v="2003-02-07T00:00:00"/>
    <n v="130"/>
  </r>
  <r>
    <s v="1991"/>
    <s v="85"/>
    <x v="370"/>
    <d v="2017-09-09T00:00:00"/>
    <b v="0"/>
    <s v="Approved"/>
    <s v="WeareA2B"/>
    <s v="Standard"/>
    <s v="medium"/>
    <s v="medium"/>
    <n v="752.64"/>
    <n v="205.36"/>
    <n v="547.28"/>
    <d v="1999-06-23T00:00:00"/>
    <n v="112"/>
  </r>
  <r>
    <s v="1992"/>
    <s v="27"/>
    <x v="1509"/>
    <d v="2017-02-23T00:00:00"/>
    <b v="0"/>
    <s v="Approved"/>
    <s v="Trek Bicycles"/>
    <s v="Standard"/>
    <s v="medium"/>
    <s v="medium"/>
    <n v="499.53"/>
    <n v="388.72"/>
    <n v="110.81"/>
    <d v="2006-11-10T00:00:00"/>
    <n v="310"/>
  </r>
  <r>
    <s v="1993"/>
    <s v="11"/>
    <x v="1510"/>
    <d v="2017-09-30T00:00:00"/>
    <b v="1"/>
    <s v="Approved"/>
    <s v="Giant Bicycles"/>
    <s v="Standard"/>
    <s v="high"/>
    <s v="medium"/>
    <n v="1274.93"/>
    <n v="764.96"/>
    <n v="509.97"/>
    <d v="1996-11-09T00:00:00"/>
    <n v="91"/>
  </r>
  <r>
    <s v="1994"/>
    <s v="4"/>
    <x v="1511"/>
    <d v="2017-05-15T00:00:00"/>
    <b v="1"/>
    <s v="Approved"/>
    <s v="Giant Bicycles"/>
    <s v="Standard"/>
    <s v="high"/>
    <s v="medium"/>
    <n v="1129.1300000000001"/>
    <n v="677.48"/>
    <n v="451.65"/>
    <d v="1991-11-07T00:00:00"/>
    <n v="229"/>
  </r>
  <r>
    <s v="1995"/>
    <s v="78"/>
    <x v="1049"/>
    <d v="2017-03-24T00:00:00"/>
    <b v="0"/>
    <s v="Approved"/>
    <s v="Giant Bicycles"/>
    <s v="Standard"/>
    <s v="medium"/>
    <s v="large"/>
    <n v="1765.3"/>
    <n v="709.48"/>
    <n v="1055.82"/>
    <d v="2004-07-25T00:00:00"/>
    <n v="281"/>
  </r>
  <r>
    <s v="1996"/>
    <s v="18"/>
    <x v="397"/>
    <d v="2017-09-30T00:00:00"/>
    <b v="0"/>
    <s v="Approved"/>
    <s v="Norco Bicycles"/>
    <s v="Standard"/>
    <s v="high"/>
    <s v="medium"/>
    <n v="1148.6400000000001"/>
    <n v="689.18"/>
    <n v="459.46"/>
    <d v="2015-08-02T00:00:00"/>
    <n v="91"/>
  </r>
  <r>
    <s v="1997"/>
    <s v="14"/>
    <x v="1512"/>
    <d v="2017-02-19T00:00:00"/>
    <b v="1"/>
    <s v="Approved"/>
    <s v="Trek Bicycles"/>
    <s v="Standard"/>
    <s v="medium"/>
    <s v="small"/>
    <n v="1386.84"/>
    <n v="1234.29"/>
    <n v="152.55000000000001"/>
    <d v="2003-08-05T00:00:00"/>
    <n v="314"/>
  </r>
  <r>
    <s v="1998"/>
    <s v="19"/>
    <x v="1513"/>
    <d v="2017-01-02T00:00:00"/>
    <b v="1"/>
    <s v="Approved"/>
    <s v="OHM Cycles"/>
    <s v="Road"/>
    <s v="high"/>
    <s v="large"/>
    <n v="12.01"/>
    <n v="7.21"/>
    <n v="4.8"/>
    <d v="2009-03-08T00:00:00"/>
    <n v="362"/>
  </r>
  <r>
    <s v="1999"/>
    <s v="58"/>
    <x v="813"/>
    <d v="2017-04-04T00:00:00"/>
    <b v="1"/>
    <s v="Approved"/>
    <s v="OHM Cycles"/>
    <s v="Road"/>
    <s v="medium"/>
    <s v="medium"/>
    <n v="1280.28"/>
    <n v="829.51"/>
    <n v="450.77"/>
    <d v="2001-11-25T00:00:00"/>
    <n v="270"/>
  </r>
  <r>
    <s v="2000"/>
    <s v="62"/>
    <x v="477"/>
    <d v="2017-10-05T00:00:00"/>
    <b v="0"/>
    <s v="Approved"/>
    <s v="Solex"/>
    <s v="Standard"/>
    <s v="medium"/>
    <s v="medium"/>
    <n v="478.16"/>
    <n v="298.72000000000003"/>
    <n v="179.44"/>
    <d v="2010-11-05T00:00:00"/>
    <n v="86"/>
  </r>
  <r>
    <s v="2001"/>
    <s v="19"/>
    <x v="525"/>
    <d v="2017-04-03T00:00:00"/>
    <b v="0"/>
    <s v="Approved"/>
    <s v="OHM Cycles"/>
    <s v="Road"/>
    <s v="high"/>
    <s v="large"/>
    <n v="12.01"/>
    <n v="7.21"/>
    <n v="4.8"/>
    <d v="1993-07-15T00:00:00"/>
    <n v="271"/>
  </r>
  <r>
    <s v="2002"/>
    <s v="42"/>
    <x v="1514"/>
    <d v="2017-11-30T00:00:00"/>
    <b v="0"/>
    <s v="Approved"/>
    <s v="OHM Cycles"/>
    <s v="Road"/>
    <s v="medium"/>
    <s v="small"/>
    <n v="1810"/>
    <n v="1610.9"/>
    <n v="199.1"/>
    <d v="2008-03-19T00:00:00"/>
    <n v="30"/>
  </r>
  <r>
    <s v="2003"/>
    <s v="65"/>
    <x v="1515"/>
    <d v="2017-04-30T00:00:00"/>
    <b v="1"/>
    <s v="Approved"/>
    <s v="WeareA2B"/>
    <s v="Standard"/>
    <s v="medium"/>
    <s v="medium"/>
    <n v="1807.45"/>
    <n v="778.69"/>
    <n v="1028.76"/>
    <d v="2015-05-21T00:00:00"/>
    <n v="244"/>
  </r>
  <r>
    <s v="2004"/>
    <s v="42"/>
    <x v="1516"/>
    <d v="2017-06-26T00:00:00"/>
    <b v="0"/>
    <s v="Approved"/>
    <s v="OHM Cycles"/>
    <s v="Road"/>
    <s v="medium"/>
    <s v="small"/>
    <n v="1810"/>
    <n v="1610.9"/>
    <n v="199.1"/>
    <d v="2007-12-11T00:00:00"/>
    <n v="187"/>
  </r>
  <r>
    <s v="2005"/>
    <s v="42"/>
    <x v="1482"/>
    <d v="2017-07-29T00:00:00"/>
    <b v="1"/>
    <s v="Approved"/>
    <s v="OHM Cycles"/>
    <s v="Road"/>
    <s v="medium"/>
    <s v="small"/>
    <n v="1810"/>
    <n v="1610.9"/>
    <n v="199.1"/>
    <d v="2008-03-19T00:00:00"/>
    <n v="154"/>
  </r>
  <r>
    <s v="2006"/>
    <s v="4"/>
    <x v="1517"/>
    <d v="2017-01-15T00:00:00"/>
    <b v="1"/>
    <s v="Approved"/>
    <s v="Giant Bicycles"/>
    <s v="Standard"/>
    <s v="high"/>
    <s v="medium"/>
    <n v="1129.1300000000001"/>
    <n v="677.48"/>
    <n v="451.65"/>
    <d v="2005-08-09T00:00:00"/>
    <n v="349"/>
  </r>
  <r>
    <s v="2007"/>
    <s v="1"/>
    <x v="1518"/>
    <d v="2017-01-24T00:00:00"/>
    <b v="0"/>
    <s v="Approved"/>
    <s v="Giant Bicycles"/>
    <s v="Standard"/>
    <s v="medium"/>
    <s v="medium"/>
    <n v="1403.5"/>
    <n v="954.82"/>
    <n v="448.68"/>
    <d v="2016-11-14T00:00:00"/>
    <n v="340"/>
  </r>
  <r>
    <s v="2008"/>
    <s v="38"/>
    <x v="1519"/>
    <d v="2017-01-01T00:00:00"/>
    <b v="1"/>
    <s v="Approved"/>
    <s v="Solex"/>
    <s v="Standard"/>
    <s v="medium"/>
    <s v="medium"/>
    <n v="1577.53"/>
    <n v="826.51"/>
    <n v="751.02"/>
    <d v="2001-11-25T00:00:00"/>
    <n v="363"/>
  </r>
  <r>
    <s v="2009"/>
    <s v="89"/>
    <x v="1520"/>
    <d v="2017-11-17T00:00:00"/>
    <b v="0"/>
    <s v="Approved"/>
    <s v="WeareA2B"/>
    <s v="Touring"/>
    <s v="medium"/>
    <s v="large"/>
    <n v="1362.99"/>
    <n v="57.74"/>
    <n v="1305.25"/>
    <d v="2013-06-09T00:00:00"/>
    <n v="43"/>
  </r>
  <r>
    <s v="2010"/>
    <s v="24"/>
    <x v="1521"/>
    <d v="2017-04-02T00:00:00"/>
    <b v="1"/>
    <s v="Approved"/>
    <s v="Solex"/>
    <s v="Road"/>
    <s v="medium"/>
    <s v="large"/>
    <n v="1777.8"/>
    <n v="820.78"/>
    <n v="957.02"/>
    <d v="2011-05-07T00:00:00"/>
    <n v="272"/>
  </r>
  <r>
    <s v="2011"/>
    <s v="95"/>
    <x v="1522"/>
    <d v="2017-07-06T00:00:00"/>
    <b v="0"/>
    <s v="Approved"/>
    <s v="Giant Bicycles"/>
    <s v="Standard"/>
    <s v="medium"/>
    <s v="large"/>
    <n v="569.55999999999995"/>
    <n v="528.42999999999995"/>
    <n v="41.13"/>
    <d v="2003-09-10T00:00:00"/>
    <n v="177"/>
  </r>
  <r>
    <s v="2012"/>
    <s v="6"/>
    <x v="1055"/>
    <d v="2017-06-06T00:00:00"/>
    <b v="1"/>
    <s v="Approved"/>
    <s v="Solex"/>
    <s v="Standard"/>
    <s v="high"/>
    <s v="medium"/>
    <n v="748.17"/>
    <n v="448.9"/>
    <n v="299.27"/>
    <d v="2016-12-06T00:00:00"/>
    <n v="207"/>
  </r>
  <r>
    <s v="2013"/>
    <s v="49"/>
    <x v="1523"/>
    <d v="2017-05-19T00:00:00"/>
    <b v="0"/>
    <s v="Approved"/>
    <s v="Solex"/>
    <s v="Standard"/>
    <s v="medium"/>
    <s v="large"/>
    <n v="1061.56"/>
    <n v="733.58"/>
    <n v="327.98"/>
    <d v="2011-08-24T00:00:00"/>
    <n v="225"/>
  </r>
  <r>
    <s v="2014"/>
    <s v="20"/>
    <x v="1524"/>
    <d v="2017-05-05T00:00:00"/>
    <b v="0"/>
    <s v="Approved"/>
    <s v="Trek Bicycles"/>
    <s v="Standard"/>
    <s v="medium"/>
    <s v="small"/>
    <n v="1775.81"/>
    <n v="1580.47"/>
    <n v="195.34"/>
    <d v="2011-05-07T00:00:00"/>
    <n v="239"/>
  </r>
  <r>
    <s v="2015"/>
    <s v="29"/>
    <x v="1525"/>
    <d v="2017-12-24T00:00:00"/>
    <b v="1"/>
    <s v="Approved"/>
    <s v="Norco Bicycles"/>
    <s v="Road"/>
    <s v="medium"/>
    <s v="medium"/>
    <n v="543.39"/>
    <n v="407.54"/>
    <n v="135.85"/>
    <d v="2016-11-22T00:00:00"/>
    <n v="6"/>
  </r>
  <r>
    <s v="2016"/>
    <s v="40"/>
    <x v="1526"/>
    <d v="2017-05-02T00:00:00"/>
    <b v="0"/>
    <s v="Approved"/>
    <s v="OHM Cycles"/>
    <s v="Standard"/>
    <s v="high"/>
    <s v="medium"/>
    <n v="1458.17"/>
    <n v="874.9"/>
    <n v="583.27"/>
    <d v="1999-12-04T00:00:00"/>
    <n v="242"/>
  </r>
  <r>
    <s v="2017"/>
    <s v="58"/>
    <x v="1079"/>
    <d v="2017-02-10T00:00:00"/>
    <b v="0"/>
    <s v="Approved"/>
    <s v="OHM Cycles"/>
    <s v="Standard"/>
    <s v="medium"/>
    <s v="medium"/>
    <n v="912.52"/>
    <n v="141.4"/>
    <n v="771.12"/>
    <d v="2010-11-05T00:00:00"/>
    <n v="323"/>
  </r>
  <r>
    <s v="2018"/>
    <s v="98"/>
    <x v="1527"/>
    <d v="2017-05-23T00:00:00"/>
    <b v="1"/>
    <s v="Approved"/>
    <s v="OHM Cycles"/>
    <s v="Standard"/>
    <s v="medium"/>
    <s v="medium"/>
    <n v="795.34"/>
    <n v="101.58"/>
    <n v="693.76"/>
    <d v="1997-02-09T00:00:00"/>
    <n v="221"/>
  </r>
  <r>
    <s v="2019"/>
    <s v="67"/>
    <x v="395"/>
    <d v="2017-01-23T00:00:00"/>
    <b v="1"/>
    <s v="Approved"/>
    <s v="Solex"/>
    <s v="Standard"/>
    <s v="medium"/>
    <s v="large"/>
    <n v="1071.23"/>
    <n v="380.74"/>
    <n v="690.49"/>
    <d v="1993-10-02T00:00:00"/>
    <n v="341"/>
  </r>
  <r>
    <s v="2020"/>
    <s v="25"/>
    <x v="557"/>
    <d v="2017-09-28T00:00:00"/>
    <b v="1"/>
    <s v="Approved"/>
    <s v="OHM Cycles"/>
    <s v="Standard"/>
    <s v="high"/>
    <s v="medium"/>
    <n v="2005.66"/>
    <n v="1203.4000000000001"/>
    <n v="802.26"/>
    <d v="2012-04-10T00:00:00"/>
    <n v="93"/>
  </r>
  <r>
    <s v="2021"/>
    <s v="35"/>
    <x v="87"/>
    <d v="2017-03-02T00:00:00"/>
    <b v="1"/>
    <s v="Approved"/>
    <s v="Trek Bicycles"/>
    <s v="Standard"/>
    <s v="low"/>
    <s v="medium"/>
    <n v="1057.51"/>
    <n v="154.4"/>
    <n v="903.11"/>
    <d v="1994-07-12T00:00:00"/>
    <n v="303"/>
  </r>
  <r>
    <s v="2022"/>
    <s v="45"/>
    <x v="1528"/>
    <d v="2017-12-09T00:00:00"/>
    <b v="0"/>
    <s v="Approved"/>
    <s v="Trek Bicycles"/>
    <s v="Road"/>
    <s v="low"/>
    <s v="medium"/>
    <n v="980.37"/>
    <n v="234.43"/>
    <n v="745.94"/>
    <d v="2004-09-28T00:00:00"/>
    <n v="21"/>
  </r>
  <r>
    <s v="2023"/>
    <s v="66"/>
    <x v="1529"/>
    <d v="2017-11-03T00:00:00"/>
    <b v="1"/>
    <s v="Approved"/>
    <s v="Solex"/>
    <s v="Standard"/>
    <s v="medium"/>
    <s v="medium"/>
    <n v="1163.8900000000001"/>
    <n v="589.27"/>
    <n v="574.62"/>
    <d v="2010-05-05T00:00:00"/>
    <n v="57"/>
  </r>
  <r>
    <s v="2024"/>
    <s v="50"/>
    <x v="1530"/>
    <d v="2017-10-30T00:00:00"/>
    <b v="0"/>
    <s v="Approved"/>
    <s v="WeareA2B"/>
    <s v="Standard"/>
    <s v="medium"/>
    <s v="small"/>
    <n v="175.89"/>
    <n v="131.91999999999999"/>
    <n v="43.97"/>
    <d v="2001-11-25T00:00:00"/>
    <n v="61"/>
  </r>
  <r>
    <s v="2025"/>
    <s v="95"/>
    <x v="1531"/>
    <d v="2017-07-31T00:00:00"/>
    <b v="1"/>
    <s v="Approved"/>
    <s v="Giant Bicycles"/>
    <s v="Standard"/>
    <s v="medium"/>
    <s v="large"/>
    <n v="569.55999999999995"/>
    <n v="528.42999999999995"/>
    <n v="41.13"/>
    <d v="2006-11-10T00:00:00"/>
    <n v="152"/>
  </r>
  <r>
    <s v="2026"/>
    <s v="65"/>
    <x v="351"/>
    <d v="2017-12-13T00:00:00"/>
    <b v="1"/>
    <s v="Approved"/>
    <s v="WeareA2B"/>
    <s v="Standard"/>
    <s v="medium"/>
    <s v="medium"/>
    <n v="1807.45"/>
    <n v="778.69"/>
    <n v="1028.76"/>
    <d v="2015-05-21T00:00:00"/>
    <n v="17"/>
  </r>
  <r>
    <s v="2027"/>
    <s v="9"/>
    <x v="1532"/>
    <d v="2017-12-25T00:00:00"/>
    <b v="0"/>
    <s v="Approved"/>
    <s v="Norco Bicycles"/>
    <s v="Standard"/>
    <s v="medium"/>
    <s v="small"/>
    <n v="1216.1400000000001"/>
    <n v="1082.3599999999999"/>
    <n v="133.78"/>
    <d v="1996-04-05T00:00:00"/>
    <n v="5"/>
  </r>
  <r>
    <s v="2028"/>
    <s v="66"/>
    <x v="1533"/>
    <d v="2017-01-30T00:00:00"/>
    <b v="0"/>
    <s v="Approved"/>
    <s v="Solex"/>
    <s v="Standard"/>
    <s v="medium"/>
    <s v="medium"/>
    <n v="1163.8900000000001"/>
    <n v="589.27"/>
    <n v="574.62"/>
    <d v="2009-03-08T00:00:00"/>
    <n v="334"/>
  </r>
  <r>
    <s v="2029"/>
    <s v="86"/>
    <x v="670"/>
    <d v="2017-05-21T00:00:00"/>
    <b v="1"/>
    <s v="Approved"/>
    <s v="OHM Cycles"/>
    <s v="Standard"/>
    <s v="medium"/>
    <s v="medium"/>
    <n v="235.63"/>
    <n v="125.07"/>
    <n v="110.56"/>
    <d v="2004-08-07T00:00:00"/>
    <n v="223"/>
  </r>
  <r>
    <s v="2030"/>
    <s v="36"/>
    <x v="1534"/>
    <d v="2017-08-23T00:00:00"/>
    <b v="0"/>
    <s v="Approved"/>
    <s v="Solex"/>
    <s v="Standard"/>
    <s v="low"/>
    <s v="medium"/>
    <n v="1289.8499999999999"/>
    <n v="74.510000000000005"/>
    <n v="1215.3399999999999"/>
    <d v="2007-12-11T00:00:00"/>
    <n v="129"/>
  </r>
  <r>
    <s v="2031"/>
    <s v="66"/>
    <x v="1535"/>
    <d v="2017-11-13T00:00:00"/>
    <b v="0"/>
    <s v="Approved"/>
    <s v="Giant Bicycles"/>
    <s v="Road"/>
    <s v="low"/>
    <s v="small"/>
    <n v="590.26"/>
    <n v="525.33000000000004"/>
    <n v="64.930000000000007"/>
    <d v="2016-12-06T00:00:00"/>
    <n v="47"/>
  </r>
  <r>
    <s v="2032"/>
    <s v="41"/>
    <x v="1536"/>
    <d v="2017-09-05T00:00:00"/>
    <b v="1"/>
    <s v="Approved"/>
    <s v="Solex"/>
    <s v="Road"/>
    <s v="medium"/>
    <s v="medium"/>
    <n v="416.98"/>
    <n v="312.74"/>
    <n v="104.24"/>
    <d v="1997-05-10T00:00:00"/>
    <n v="116"/>
  </r>
  <r>
    <s v="2033"/>
    <s v="27"/>
    <x v="1537"/>
    <d v="2017-03-21T00:00:00"/>
    <b v="1"/>
    <s v="Approved"/>
    <s v="Trek Bicycles"/>
    <s v="Standard"/>
    <s v="medium"/>
    <s v="medium"/>
    <n v="499.53"/>
    <n v="388.72"/>
    <n v="110.81"/>
    <d v="1999-06-23T00:00:00"/>
    <n v="284"/>
  </r>
  <r>
    <s v="2034"/>
    <s v="34"/>
    <x v="76"/>
    <d v="2017-11-18T00:00:00"/>
    <b v="0"/>
    <s v="Approved"/>
    <s v="Norco Bicycles"/>
    <s v="Road"/>
    <s v="high"/>
    <s v="large"/>
    <n v="774.53"/>
    <n v="464.72"/>
    <n v="309.81"/>
    <d v="2003-03-18T00:00:00"/>
    <n v="42"/>
  </r>
  <r>
    <s v="2035"/>
    <s v="56"/>
    <x v="1538"/>
    <d v="2017-11-15T00:00:00"/>
    <b v="1"/>
    <s v="Approved"/>
    <s v="OHM Cycles"/>
    <s v="Standard"/>
    <s v="medium"/>
    <s v="medium"/>
    <n v="183.86"/>
    <n v="137.9"/>
    <n v="45.96"/>
    <d v="1997-10-04T00:00:00"/>
    <n v="45"/>
  </r>
  <r>
    <s v="2036"/>
    <s v="68"/>
    <x v="1539"/>
    <d v="2017-12-24T00:00:00"/>
    <b v="0"/>
    <s v="Approved"/>
    <s v="OHM Cycles"/>
    <s v="Standard"/>
    <s v="medium"/>
    <s v="medium"/>
    <n v="1636.9"/>
    <n v="44.71"/>
    <n v="1592.19"/>
    <d v="2010-08-20T00:00:00"/>
    <n v="6"/>
  </r>
  <r>
    <s v="2037"/>
    <s v="95"/>
    <x v="181"/>
    <d v="2017-03-28T00:00:00"/>
    <b v="1"/>
    <s v="Approved"/>
    <s v="Giant Bicycles"/>
    <s v="Standard"/>
    <s v="medium"/>
    <s v="large"/>
    <n v="569.55999999999995"/>
    <n v="528.42999999999995"/>
    <n v="41.13"/>
    <d v="2006-11-10T00:00:00"/>
    <n v="277"/>
  </r>
  <r>
    <s v="2038"/>
    <s v="60"/>
    <x v="338"/>
    <d v="2017-03-29T00:00:00"/>
    <b v="1"/>
    <s v="Approved"/>
    <s v="Giant Bicycles"/>
    <s v="Standard"/>
    <s v="high"/>
    <s v="small"/>
    <n v="1977.36"/>
    <n v="1759.85"/>
    <n v="217.51"/>
    <d v="2011-08-24T00:00:00"/>
    <n v="276"/>
  </r>
  <r>
    <s v="2039"/>
    <s v="0"/>
    <x v="1540"/>
    <d v="2017-09-18T00:00:00"/>
    <b v="0"/>
    <s v="Approved"/>
    <s v="OHM Cycles"/>
    <s v="Standard"/>
    <s v="medium"/>
    <s v="medium"/>
    <n v="183.86"/>
    <n v="137.9"/>
    <n v="45.96"/>
    <d v="1997-10-04T00:00:00"/>
    <n v="103"/>
  </r>
  <r>
    <s v="2040"/>
    <s v="83"/>
    <x v="1541"/>
    <d v="2017-08-23T00:00:00"/>
    <b v="0"/>
    <s v="Approved"/>
    <s v="Solex"/>
    <s v="Touring"/>
    <s v="medium"/>
    <s v="large"/>
    <n v="2083.94"/>
    <n v="675.03"/>
    <n v="1408.91"/>
    <d v="2013-09-16T00:00:00"/>
    <n v="129"/>
  </r>
  <r>
    <s v="2041"/>
    <s v="39"/>
    <x v="1542"/>
    <d v="2017-06-06T00:00:00"/>
    <b v="0"/>
    <s v="Approved"/>
    <s v="Giant Bicycles"/>
    <s v="Standard"/>
    <s v="medium"/>
    <s v="large"/>
    <n v="1812.75"/>
    <n v="582.48"/>
    <n v="1230.27"/>
    <d v="2010-06-07T00:00:00"/>
    <n v="207"/>
  </r>
  <r>
    <s v="2042"/>
    <s v="18"/>
    <x v="1515"/>
    <d v="2017-07-22T00:00:00"/>
    <b v="1"/>
    <s v="Approved"/>
    <s v="Solex"/>
    <s v="Standard"/>
    <s v="medium"/>
    <s v="medium"/>
    <n v="575.27"/>
    <n v="431.45"/>
    <n v="143.82"/>
    <d v="2013-03-12T00:00:00"/>
    <n v="161"/>
  </r>
  <r>
    <s v="2043"/>
    <s v="2"/>
    <x v="730"/>
    <d v="2017-07-10T00:00:00"/>
    <b v="0"/>
    <s v="Approved"/>
    <s v="Solex"/>
    <s v="Standard"/>
    <s v="medium"/>
    <s v="medium"/>
    <n v="71.489999999999995"/>
    <n v="53.62"/>
    <n v="17.87"/>
    <d v="2012-12-02T00:00:00"/>
    <n v="173"/>
  </r>
  <r>
    <s v="2044"/>
    <s v="0"/>
    <x v="1543"/>
    <d v="2017-10-03T00:00:00"/>
    <b v="1"/>
    <s v="Approved"/>
    <s v="Giant Bicycles"/>
    <s v="Standard"/>
    <s v="medium"/>
    <s v="medium"/>
    <n v="230.91"/>
    <n v="173.18"/>
    <n v="57.73"/>
    <d v="2006-11-10T00:00:00"/>
    <n v="88"/>
  </r>
  <r>
    <s v="2045"/>
    <s v="78"/>
    <x v="1544"/>
    <d v="2017-04-24T00:00:00"/>
    <b v="1"/>
    <s v="Approved"/>
    <s v="Giant Bicycles"/>
    <s v="Standard"/>
    <s v="medium"/>
    <s v="large"/>
    <n v="1765.3"/>
    <n v="709.48"/>
    <n v="1055.82"/>
    <d v="2004-12-18T00:00:00"/>
    <n v="250"/>
  </r>
  <r>
    <s v="2046"/>
    <s v="8"/>
    <x v="1545"/>
    <d v="2017-12-25T00:00:00"/>
    <b v="0"/>
    <s v="Approved"/>
    <s v="Solex"/>
    <s v="Road"/>
    <s v="medium"/>
    <s v="small"/>
    <n v="1703.52"/>
    <n v="1516.13"/>
    <n v="187.39"/>
    <d v="2016-07-09T00:00:00"/>
    <n v="5"/>
  </r>
  <r>
    <s v="2047"/>
    <s v="26"/>
    <x v="1274"/>
    <d v="2017-09-10T00:00:00"/>
    <b v="1"/>
    <s v="Approved"/>
    <s v="WeareA2B"/>
    <s v="Standard"/>
    <s v="medium"/>
    <s v="medium"/>
    <n v="1992.93"/>
    <n v="762.63"/>
    <n v="1230.3"/>
    <d v="2003-03-18T00:00:00"/>
    <n v="111"/>
  </r>
  <r>
    <s v="2048"/>
    <s v="27"/>
    <x v="1546"/>
    <d v="2017-07-09T00:00:00"/>
    <b v="0"/>
    <s v="Approved"/>
    <s v="Trek Bicycles"/>
    <s v="Standard"/>
    <s v="medium"/>
    <s v="medium"/>
    <n v="499.53"/>
    <n v="388.72"/>
    <n v="110.81"/>
    <d v="1999-06-23T00:00:00"/>
    <n v="174"/>
  </r>
  <r>
    <s v="2049"/>
    <s v="54"/>
    <x v="1547"/>
    <d v="2017-04-06T00:00:00"/>
    <b v="1"/>
    <s v="Approved"/>
    <s v="WeareA2B"/>
    <s v="Standard"/>
    <s v="medium"/>
    <s v="medium"/>
    <n v="1807.45"/>
    <n v="778.69"/>
    <n v="1028.76"/>
    <d v="1992-10-02T00:00:00"/>
    <n v="268"/>
  </r>
  <r>
    <s v="2050"/>
    <s v="20"/>
    <x v="1340"/>
    <d v="2017-08-08T00:00:00"/>
    <b v="1"/>
    <s v="Approved"/>
    <s v="Trek Bicycles"/>
    <s v="Standard"/>
    <s v="medium"/>
    <s v="small"/>
    <n v="1775.81"/>
    <n v="1580.47"/>
    <n v="195.34"/>
    <d v="1993-05-26T00:00:00"/>
    <n v="144"/>
  </r>
  <r>
    <s v="2051"/>
    <s v="38"/>
    <x v="1548"/>
    <d v="2017-04-08T00:00:00"/>
    <b v="0"/>
    <s v="Approved"/>
    <s v="Solex"/>
    <s v="Standard"/>
    <s v="medium"/>
    <s v="medium"/>
    <n v="1577.53"/>
    <n v="826.51"/>
    <n v="751.02"/>
    <d v="1997-10-04T00:00:00"/>
    <n v="266"/>
  </r>
  <r>
    <s v="2052"/>
    <s v="22"/>
    <x v="1549"/>
    <d v="2017-05-30T00:00:00"/>
    <b v="1"/>
    <s v="Approved"/>
    <s v="WeareA2B"/>
    <s v="Standard"/>
    <s v="medium"/>
    <s v="medium"/>
    <n v="60.34"/>
    <n v="45.26"/>
    <n v="15.08"/>
    <d v="1993-07-15T00:00:00"/>
    <n v="214"/>
  </r>
  <r>
    <s v="2053"/>
    <s v="46"/>
    <x v="933"/>
    <d v="2017-06-30T00:00:00"/>
    <b v="0"/>
    <s v="Approved"/>
    <s v="Solex"/>
    <s v="Standard"/>
    <s v="low"/>
    <s v="medium"/>
    <n v="1289.8499999999999"/>
    <n v="74.510000000000005"/>
    <n v="1215.3399999999999"/>
    <d v="2007-12-11T00:00:00"/>
    <n v="183"/>
  </r>
  <r>
    <s v="2054"/>
    <s v="12"/>
    <x v="1262"/>
    <d v="2017-01-27T00:00:00"/>
    <b v="0"/>
    <s v="Approved"/>
    <s v="WeareA2B"/>
    <s v="Standard"/>
    <s v="medium"/>
    <s v="medium"/>
    <n v="1231.1500000000001"/>
    <n v="161.6"/>
    <n v="1069.55"/>
    <d v="2005-12-07T00:00:00"/>
    <n v="337"/>
  </r>
  <r>
    <s v="2055"/>
    <s v="73"/>
    <x v="1419"/>
    <d v="2017-04-02T00:00:00"/>
    <b v="1"/>
    <s v="Approved"/>
    <s v="Solex"/>
    <s v="Standard"/>
    <s v="medium"/>
    <s v="medium"/>
    <n v="1945.43"/>
    <n v="333.18"/>
    <n v="1612.25"/>
    <d v="2002-08-31T00:00:00"/>
    <n v="272"/>
  </r>
  <r>
    <s v="2056"/>
    <s v="0"/>
    <x v="622"/>
    <d v="2017-04-11T00:00:00"/>
    <b v="0"/>
    <s v="Approved"/>
    <s v="Norco Bicycles"/>
    <s v="Standard"/>
    <s v="medium"/>
    <s v="medium"/>
    <n v="360.4"/>
    <n v="270.3"/>
    <n v="90.1"/>
    <d v="2016-12-06T00:00:00"/>
    <n v="263"/>
  </r>
  <r>
    <s v="2057"/>
    <s v="85"/>
    <x v="1550"/>
    <d v="2017-06-18T00:00:00"/>
    <b v="0"/>
    <s v="Approved"/>
    <s v="WeareA2B"/>
    <s v="Standard"/>
    <s v="medium"/>
    <s v="medium"/>
    <n v="752.64"/>
    <n v="205.36"/>
    <n v="547.28"/>
    <d v="2015-08-02T00:00:00"/>
    <n v="195"/>
  </r>
  <r>
    <s v="2058"/>
    <s v="66"/>
    <x v="1551"/>
    <d v="2017-08-12T00:00:00"/>
    <b v="1"/>
    <s v="Approved"/>
    <s v="Giant Bicycles"/>
    <s v="Road"/>
    <s v="low"/>
    <s v="small"/>
    <n v="590.26"/>
    <n v="525.33000000000004"/>
    <n v="64.930000000000007"/>
    <d v="2010-11-05T00:00:00"/>
    <n v="140"/>
  </r>
  <r>
    <s v="2059"/>
    <s v="25"/>
    <x v="954"/>
    <d v="2017-08-10T00:00:00"/>
    <b v="1"/>
    <s v="Approved"/>
    <s v="OHM Cycles"/>
    <s v="Standard"/>
    <s v="high"/>
    <s v="medium"/>
    <n v="2005.66"/>
    <n v="1203.4000000000001"/>
    <n v="802.26"/>
    <d v="1997-02-09T00:00:00"/>
    <n v="142"/>
  </r>
  <r>
    <s v="2060"/>
    <s v="82"/>
    <x v="597"/>
    <d v="2017-12-09T00:00:00"/>
    <b v="0"/>
    <s v="Approved"/>
    <s v="Norco Bicycles"/>
    <s v="Standard"/>
    <s v="high"/>
    <s v="medium"/>
    <n v="1148.6400000000001"/>
    <n v="689.18"/>
    <n v="459.46"/>
    <d v="2015-08-10T00:00:00"/>
    <n v="21"/>
  </r>
  <r>
    <s v="2061"/>
    <s v="5"/>
    <x v="1552"/>
    <d v="2017-05-07T00:00:00"/>
    <b v="0"/>
    <s v="Approved"/>
    <s v="Trek Bicycles"/>
    <s v="Mountain"/>
    <s v="low"/>
    <s v="medium"/>
    <n v="574.64"/>
    <n v="459.71"/>
    <n v="114.93"/>
    <d v="2004-08-07T00:00:00"/>
    <n v="237"/>
  </r>
  <r>
    <s v="2062"/>
    <s v="64"/>
    <x v="1553"/>
    <d v="2017-03-12T00:00:00"/>
    <b v="1"/>
    <s v="Approved"/>
    <s v="Trek Bicycles"/>
    <s v="Standard"/>
    <s v="medium"/>
    <s v="large"/>
    <n v="1469.44"/>
    <n v="596.54999999999995"/>
    <n v="872.89"/>
    <d v="2012-05-18T00:00:00"/>
    <n v="293"/>
  </r>
  <r>
    <s v="2063"/>
    <s v="50"/>
    <x v="707"/>
    <d v="2017-03-09T00:00:00"/>
    <b v="0"/>
    <s v="Approved"/>
    <s v="Giant Bicycles"/>
    <s v="Standard"/>
    <s v="medium"/>
    <s v="medium"/>
    <n v="642.70000000000005"/>
    <n v="211.37"/>
    <n v="431.33"/>
    <d v="2002-03-22T00:00:00"/>
    <n v="296"/>
  </r>
  <r>
    <s v="2064"/>
    <s v="54"/>
    <x v="1554"/>
    <d v="2017-02-28T00:00:00"/>
    <b v="0"/>
    <s v="Approved"/>
    <s v="WeareA2B"/>
    <s v="Standard"/>
    <s v="medium"/>
    <s v="medium"/>
    <n v="1292.8399999999999"/>
    <n v="13.44"/>
    <n v="1279.4000000000001"/>
    <d v="2009-04-12T00:00:00"/>
    <n v="305"/>
  </r>
  <r>
    <s v="2065"/>
    <s v="77"/>
    <x v="564"/>
    <d v="2017-10-28T00:00:00"/>
    <b v="1"/>
    <s v="Approved"/>
    <s v="Norco Bicycles"/>
    <s v="Road"/>
    <s v="medium"/>
    <s v="large"/>
    <n v="1240.31"/>
    <n v="795.1"/>
    <n v="445.21"/>
    <d v="2004-07-25T00:00:00"/>
    <n v="63"/>
  </r>
  <r>
    <s v="2066"/>
    <s v="19"/>
    <x v="787"/>
    <d v="2017-12-16T00:00:00"/>
    <b v="1"/>
    <s v="Approved"/>
    <s v="Trek Bicycles"/>
    <s v="Mountain"/>
    <s v="low"/>
    <s v="medium"/>
    <n v="574.64"/>
    <n v="459.71"/>
    <n v="114.93"/>
    <d v="2003-02-07T00:00:00"/>
    <n v="14"/>
  </r>
  <r>
    <s v="2067"/>
    <s v="0"/>
    <x v="442"/>
    <d v="2017-06-27T00:00:00"/>
    <b v="1"/>
    <s v="Approved"/>
    <s v="Norco Bicycles"/>
    <s v="Standard"/>
    <s v="medium"/>
    <s v="medium"/>
    <n v="360.4"/>
    <n v="270.3"/>
    <n v="90.1"/>
    <d v="2016-12-06T00:00:00"/>
    <n v="186"/>
  </r>
  <r>
    <s v="2068"/>
    <s v="6"/>
    <x v="1555"/>
    <d v="2017-09-17T00:00:00"/>
    <b v="0"/>
    <s v="Approved"/>
    <s v="Solex"/>
    <s v="Standard"/>
    <s v="high"/>
    <s v="medium"/>
    <n v="748.17"/>
    <n v="448.9"/>
    <n v="299.27"/>
    <d v="2011-03-16T00:00:00"/>
    <n v="104"/>
  </r>
  <r>
    <s v="2069"/>
    <s v="88"/>
    <x v="552"/>
    <d v="2017-02-23T00:00:00"/>
    <b v="1"/>
    <s v="Approved"/>
    <s v="Norco Bicycles"/>
    <s v="Standard"/>
    <s v="medium"/>
    <s v="medium"/>
    <n v="1198.46"/>
    <n v="381.1"/>
    <n v="817.36"/>
    <d v="2003-09-10T00:00:00"/>
    <n v="310"/>
  </r>
  <r>
    <s v="2070"/>
    <s v="82"/>
    <x v="1494"/>
    <d v="2017-04-06T00:00:00"/>
    <b v="1"/>
    <s v="Approved"/>
    <s v="Norco Bicycles"/>
    <s v="Standard"/>
    <s v="high"/>
    <s v="medium"/>
    <n v="1148.6400000000001"/>
    <n v="689.18"/>
    <n v="459.46"/>
    <d v="2015-08-10T00:00:00"/>
    <n v="268"/>
  </r>
  <r>
    <s v="2071"/>
    <s v="59"/>
    <x v="114"/>
    <d v="2017-11-09T00:00:00"/>
    <b v="0"/>
    <s v="Approved"/>
    <s v="Solex"/>
    <s v="Standard"/>
    <s v="medium"/>
    <s v="large"/>
    <n v="1061.56"/>
    <n v="733.58"/>
    <n v="327.98"/>
    <d v="2015-06-17T00:00:00"/>
    <n v="51"/>
  </r>
  <r>
    <s v="2072"/>
    <s v="45"/>
    <x v="1556"/>
    <d v="2017-03-09T00:00:00"/>
    <b v="0"/>
    <s v="Approved"/>
    <s v="Solex"/>
    <s v="Standard"/>
    <s v="medium"/>
    <s v="medium"/>
    <n v="441.49"/>
    <n v="84.99"/>
    <n v="356.5"/>
    <d v="1993-04-12T00:00:00"/>
    <n v="296"/>
  </r>
  <r>
    <s v="2073"/>
    <s v="88"/>
    <x v="1557"/>
    <d v="2017-08-14T00:00:00"/>
    <b v="1"/>
    <s v="Approved"/>
    <s v="Norco Bicycles"/>
    <s v="Standard"/>
    <s v="medium"/>
    <s v="medium"/>
    <n v="1198.46"/>
    <n v="381.1"/>
    <n v="817.36"/>
    <d v="2002-10-10T00:00:00"/>
    <n v="138"/>
  </r>
  <r>
    <s v="2074"/>
    <s v="12"/>
    <x v="1558"/>
    <d v="2017-12-30T00:00:00"/>
    <b v="1"/>
    <s v="Approved"/>
    <s v="WeareA2B"/>
    <s v="Standard"/>
    <s v="medium"/>
    <s v="medium"/>
    <n v="1231.1500000000001"/>
    <n v="161.6"/>
    <n v="1069.55"/>
    <d v="2010-05-05T00:00:00"/>
    <n v="0"/>
  </r>
  <r>
    <s v="2075"/>
    <s v="23"/>
    <x v="1559"/>
    <d v="2017-09-23T00:00:00"/>
    <b v="0"/>
    <s v="Approved"/>
    <s v="Norco Bicycles"/>
    <s v="Mountain"/>
    <s v="low"/>
    <s v="small"/>
    <n v="688.63"/>
    <n v="612.88"/>
    <n v="75.75"/>
    <d v="1991-08-05T00:00:00"/>
    <n v="98"/>
  </r>
  <r>
    <s v="2076"/>
    <s v="80"/>
    <x v="959"/>
    <d v="2017-02-21T00:00:00"/>
    <b v="0"/>
    <s v="Approved"/>
    <s v="OHM Cycles"/>
    <s v="Touring"/>
    <s v="low"/>
    <s v="medium"/>
    <n v="1073.07"/>
    <n v="933.84"/>
    <n v="139.22999999999999"/>
    <d v="2015-08-02T00:00:00"/>
    <n v="312"/>
  </r>
  <r>
    <s v="2077"/>
    <s v="94"/>
    <x v="664"/>
    <d v="2017-07-23T00:00:00"/>
    <b v="1"/>
    <s v="Approved"/>
    <s v="Giant Bicycles"/>
    <s v="Standard"/>
    <s v="medium"/>
    <s v="large"/>
    <n v="1635.3"/>
    <n v="993.66"/>
    <n v="641.64"/>
    <d v="2013-06-09T00:00:00"/>
    <n v="160"/>
  </r>
  <r>
    <s v="2078"/>
    <s v="93"/>
    <x v="1560"/>
    <d v="2017-06-07T00:00:00"/>
    <b v="0"/>
    <s v="Approved"/>
    <s v="OHM Cycles"/>
    <s v="Standard"/>
    <s v="high"/>
    <s v="medium"/>
    <n v="1458.17"/>
    <n v="874.9"/>
    <n v="583.27"/>
    <d v="2006-02-02T00:00:00"/>
    <n v="206"/>
  </r>
  <r>
    <s v="2079"/>
    <s v="77"/>
    <x v="1561"/>
    <d v="2017-12-28T00:00:00"/>
    <b v="1"/>
    <s v="Approved"/>
    <s v="Norco Bicycles"/>
    <s v="Road"/>
    <s v="medium"/>
    <s v="large"/>
    <n v="1240.31"/>
    <n v="795.1"/>
    <n v="445.21"/>
    <d v="2011-01-10T00:00:00"/>
    <n v="2"/>
  </r>
  <r>
    <s v="2080"/>
    <s v="80"/>
    <x v="904"/>
    <d v="2017-01-13T00:00:00"/>
    <b v="1"/>
    <s v="Approved"/>
    <s v="OHM Cycles"/>
    <s v="Touring"/>
    <s v="low"/>
    <s v="medium"/>
    <n v="1073.07"/>
    <n v="933.84"/>
    <n v="139.22999999999999"/>
    <d v="1997-01-25T00:00:00"/>
    <n v="351"/>
  </r>
  <r>
    <s v="2081"/>
    <s v="41"/>
    <x v="719"/>
    <d v="2017-06-21T00:00:00"/>
    <b v="1"/>
    <s v="Approved"/>
    <s v="Solex"/>
    <s v="Road"/>
    <s v="medium"/>
    <s v="medium"/>
    <n v="416.98"/>
    <n v="312.74"/>
    <n v="104.24"/>
    <d v="1997-05-10T00:00:00"/>
    <n v="192"/>
  </r>
  <r>
    <s v="2082"/>
    <s v="19"/>
    <x v="1346"/>
    <d v="2017-03-23T00:00:00"/>
    <b v="0"/>
    <s v="Approved"/>
    <s v="OHM Cycles"/>
    <s v="Road"/>
    <s v="high"/>
    <s v="large"/>
    <n v="12.01"/>
    <n v="7.21"/>
    <n v="4.8"/>
    <d v="2009-03-08T00:00:00"/>
    <n v="282"/>
  </r>
  <r>
    <s v="2083"/>
    <s v="74"/>
    <x v="24"/>
    <d v="2017-01-27T00:00:00"/>
    <b v="0"/>
    <s v="Approved"/>
    <s v="WeareA2B"/>
    <s v="Standard"/>
    <s v="medium"/>
    <s v="medium"/>
    <n v="1228.07"/>
    <n v="400.91"/>
    <n v="827.16"/>
    <d v="2000-05-22T00:00:00"/>
    <n v="337"/>
  </r>
  <r>
    <s v="2084"/>
    <s v="46"/>
    <x v="866"/>
    <d v="2017-02-09T00:00:00"/>
    <b v="1"/>
    <s v="Approved"/>
    <s v="Solex"/>
    <s v="Standard"/>
    <s v="low"/>
    <s v="medium"/>
    <n v="1289.8499999999999"/>
    <n v="74.510000000000005"/>
    <n v="1215.3399999999999"/>
    <d v="2012-04-10T00:00:00"/>
    <n v="324"/>
  </r>
  <r>
    <s v="2085"/>
    <s v="77"/>
    <x v="1305"/>
    <d v="2017-10-09T00:00:00"/>
    <b v="1"/>
    <s v="Approved"/>
    <s v="Norco Bicycles"/>
    <s v="Road"/>
    <s v="medium"/>
    <s v="large"/>
    <n v="1240.31"/>
    <n v="795.1"/>
    <n v="445.21"/>
    <d v="2003-09-09T00:00:00"/>
    <n v="82"/>
  </r>
  <r>
    <s v="2086"/>
    <s v="52"/>
    <x v="1562"/>
    <d v="2017-12-01T00:00:00"/>
    <b v="1"/>
    <s v="Approved"/>
    <s v="OHM Cycles"/>
    <s v="Road"/>
    <s v="medium"/>
    <s v="medium"/>
    <n v="1280.28"/>
    <n v="829.51"/>
    <n v="450.77"/>
    <d v="1991-01-21T00:00:00"/>
    <n v="29"/>
  </r>
  <r>
    <s v="2087"/>
    <s v="69"/>
    <x v="592"/>
    <d v="2017-10-22T00:00:00"/>
    <b v="1"/>
    <s v="Approved"/>
    <s v="Norco Bicycles"/>
    <s v="Road"/>
    <s v="medium"/>
    <s v="large"/>
    <n v="1240.31"/>
    <n v="795.1"/>
    <n v="445.21"/>
    <d v="2004-12-18T00:00:00"/>
    <n v="69"/>
  </r>
  <r>
    <s v="2088"/>
    <s v="2"/>
    <x v="1563"/>
    <d v="2017-01-09T00:00:00"/>
    <b v="1"/>
    <s v="Approved"/>
    <s v="Solex"/>
    <s v="Standard"/>
    <s v="medium"/>
    <s v="medium"/>
    <n v="71.489999999999995"/>
    <n v="53.62"/>
    <n v="17.87"/>
    <d v="2012-09-15T00:00:00"/>
    <n v="355"/>
  </r>
  <r>
    <s v="2089"/>
    <s v="28"/>
    <x v="1564"/>
    <d v="2017-09-01T00:00:00"/>
    <b v="1"/>
    <s v="Approved"/>
    <s v="Norco Bicycles"/>
    <s v="Standard"/>
    <s v="medium"/>
    <s v="small"/>
    <n v="1216.1400000000001"/>
    <n v="1082.3599999999999"/>
    <n v="133.78"/>
    <d v="1995-12-19T00:00:00"/>
    <n v="120"/>
  </r>
  <r>
    <s v="2090"/>
    <s v="9"/>
    <x v="954"/>
    <d v="2017-04-13T00:00:00"/>
    <b v="1"/>
    <s v="Approved"/>
    <s v="Norco Bicycles"/>
    <s v="Standard"/>
    <s v="medium"/>
    <s v="small"/>
    <n v="1216.1400000000001"/>
    <n v="1082.3599999999999"/>
    <n v="133.78"/>
    <d v="1995-12-19T00:00:00"/>
    <n v="261"/>
  </r>
  <r>
    <s v="2091"/>
    <s v="54"/>
    <x v="1193"/>
    <d v="2017-08-02T00:00:00"/>
    <b v="1"/>
    <s v="Approved"/>
    <s v="WeareA2B"/>
    <s v="Standard"/>
    <s v="medium"/>
    <s v="medium"/>
    <n v="1292.8399999999999"/>
    <n v="13.44"/>
    <n v="1279.4000000000001"/>
    <d v="2009-04-12T00:00:00"/>
    <n v="150"/>
  </r>
  <r>
    <s v="2092"/>
    <s v="20"/>
    <x v="734"/>
    <d v="2017-05-14T00:00:00"/>
    <b v="0"/>
    <s v="Approved"/>
    <s v="Trek Bicycles"/>
    <s v="Standard"/>
    <s v="medium"/>
    <s v="small"/>
    <n v="1775.81"/>
    <n v="1580.47"/>
    <n v="195.34"/>
    <d v="2010-05-05T00:00:00"/>
    <n v="230"/>
  </r>
  <r>
    <s v="2093"/>
    <s v="14"/>
    <x v="1333"/>
    <d v="2017-05-30T00:00:00"/>
    <b v="0"/>
    <s v="Approved"/>
    <s v="Trek Bicycles"/>
    <s v="Standard"/>
    <s v="medium"/>
    <s v="small"/>
    <n v="1386.84"/>
    <n v="1234.29"/>
    <n v="152.55000000000001"/>
    <d v="2003-08-05T00:00:00"/>
    <n v="214"/>
  </r>
  <r>
    <s v="2094"/>
    <s v="94"/>
    <x v="1565"/>
    <d v="2017-09-20T00:00:00"/>
    <b v="1"/>
    <s v="Approved"/>
    <s v="Giant Bicycles"/>
    <s v="Standard"/>
    <s v="medium"/>
    <s v="large"/>
    <n v="1635.3"/>
    <n v="993.66"/>
    <n v="641.64"/>
    <d v="2013-06-09T00:00:00"/>
    <n v="101"/>
  </r>
  <r>
    <s v="2095"/>
    <s v="15"/>
    <x v="1566"/>
    <d v="2017-05-19T00:00:00"/>
    <b v="0"/>
    <s v="Approved"/>
    <s v="Norco Bicycles"/>
    <s v="Standard"/>
    <s v="low"/>
    <s v="medium"/>
    <n v="958.74"/>
    <n v="748.9"/>
    <n v="209.84"/>
    <d v="1993-10-02T00:00:00"/>
    <n v="225"/>
  </r>
  <r>
    <s v="2097"/>
    <s v="65"/>
    <x v="1567"/>
    <d v="2017-03-27T00:00:00"/>
    <b v="1"/>
    <s v="Approved"/>
    <s v="WeareA2B"/>
    <s v="Standard"/>
    <s v="medium"/>
    <s v="medium"/>
    <n v="1807.45"/>
    <n v="778.69"/>
    <n v="1028.76"/>
    <d v="2015-05-21T00:00:00"/>
    <n v="278"/>
  </r>
  <r>
    <s v="2098"/>
    <s v="53"/>
    <x v="1568"/>
    <d v="2017-01-24T00:00:00"/>
    <b v="1"/>
    <s v="Approved"/>
    <s v="OHM Cycles"/>
    <s v="Standard"/>
    <s v="medium"/>
    <s v="medium"/>
    <n v="795.34"/>
    <n v="101.58"/>
    <n v="693.76"/>
    <d v="1991-01-21T00:00:00"/>
    <n v="340"/>
  </r>
  <r>
    <s v="2099"/>
    <s v="28"/>
    <x v="1145"/>
    <d v="2017-04-04T00:00:00"/>
    <b v="1"/>
    <s v="Approved"/>
    <s v="Solex"/>
    <s v="Road"/>
    <s v="medium"/>
    <s v="small"/>
    <n v="1703.52"/>
    <n v="1516.13"/>
    <n v="187.39"/>
    <d v="2004-08-17T00:00:00"/>
    <n v="270"/>
  </r>
  <r>
    <s v="2100"/>
    <s v="5"/>
    <x v="1531"/>
    <d v="2017-08-28T00:00:00"/>
    <b v="0"/>
    <s v="Approved"/>
    <s v="Trek Bicycles"/>
    <s v="Mountain"/>
    <s v="low"/>
    <s v="medium"/>
    <n v="574.64"/>
    <n v="459.71"/>
    <n v="114.93"/>
    <d v="2004-08-07T00:00:00"/>
    <n v="124"/>
  </r>
  <r>
    <s v="2101"/>
    <s v="51"/>
    <x v="1569"/>
    <d v="2017-02-23T00:00:00"/>
    <b v="1"/>
    <s v="Approved"/>
    <s v="OHM Cycles"/>
    <s v="Standard"/>
    <s v="high"/>
    <s v="medium"/>
    <n v="2005.66"/>
    <n v="1203.4000000000001"/>
    <n v="802.26"/>
    <d v="2012-04-10T00:00:00"/>
    <n v="310"/>
  </r>
  <r>
    <s v="2102"/>
    <s v="23"/>
    <x v="1570"/>
    <d v="2017-02-14T00:00:00"/>
    <b v="1"/>
    <s v="Approved"/>
    <s v="Norco Bicycles"/>
    <s v="Mountain"/>
    <s v="low"/>
    <s v="small"/>
    <n v="688.63"/>
    <n v="612.88"/>
    <n v="75.75"/>
    <d v="2011-05-07T00:00:00"/>
    <n v="319"/>
  </r>
  <r>
    <s v="2103"/>
    <s v="9"/>
    <x v="1538"/>
    <d v="2017-09-10T00:00:00"/>
    <b v="0"/>
    <s v="Approved"/>
    <s v="OHM Cycles"/>
    <s v="Road"/>
    <s v="medium"/>
    <s v="medium"/>
    <n v="742.54"/>
    <n v="667.4"/>
    <n v="75.14"/>
    <d v="1991-11-07T00:00:00"/>
    <n v="111"/>
  </r>
  <r>
    <s v="2104"/>
    <s v="47"/>
    <x v="1571"/>
    <d v="2017-12-28T00:00:00"/>
    <b v="1"/>
    <s v="Approved"/>
    <s v="Trek Bicycles"/>
    <s v="Road"/>
    <s v="low"/>
    <s v="small"/>
    <n v="1720.7"/>
    <n v="1531.42"/>
    <n v="189.28"/>
    <d v="2006-10-01T00:00:00"/>
    <n v="2"/>
  </r>
  <r>
    <s v="2105"/>
    <s v="17"/>
    <x v="1572"/>
    <d v="2017-08-09T00:00:00"/>
    <b v="1"/>
    <s v="Approved"/>
    <s v="Solex"/>
    <s v="Standard"/>
    <s v="high"/>
    <s v="medium"/>
    <n v="1024.6600000000001"/>
    <n v="614.79999999999995"/>
    <n v="409.86"/>
    <d v="1993-07-15T00:00:00"/>
    <n v="143"/>
  </r>
  <r>
    <s v="2106"/>
    <s v="90"/>
    <x v="492"/>
    <d v="2017-10-07T00:00:00"/>
    <b v="1"/>
    <s v="Approved"/>
    <s v="Norco Bicycles"/>
    <s v="Standard"/>
    <s v="low"/>
    <s v="medium"/>
    <n v="363.01"/>
    <n v="290.41000000000003"/>
    <n v="72.599999999999994"/>
    <d v="2005-05-10T00:00:00"/>
    <n v="84"/>
  </r>
  <r>
    <s v="2107"/>
    <s v="89"/>
    <x v="1573"/>
    <d v="2017-03-12T00:00:00"/>
    <b v="0"/>
    <s v="Approved"/>
    <s v="WeareA2B"/>
    <s v="Touring"/>
    <s v="medium"/>
    <s v="large"/>
    <n v="1362.99"/>
    <n v="57.74"/>
    <n v="1305.25"/>
    <d v="2016-03-29T00:00:00"/>
    <n v="293"/>
  </r>
  <r>
    <s v="2108"/>
    <s v="92"/>
    <x v="1574"/>
    <d v="2017-07-15T00:00:00"/>
    <b v="1"/>
    <s v="Approved"/>
    <s v="WeareA2B"/>
    <s v="Standard"/>
    <s v="medium"/>
    <s v="small"/>
    <n v="1415.01"/>
    <n v="1259.3599999999999"/>
    <n v="155.65"/>
    <d v="2003-01-05T00:00:00"/>
    <n v="168"/>
  </r>
  <r>
    <s v="2109"/>
    <s v="41"/>
    <x v="1222"/>
    <d v="2017-07-11T00:00:00"/>
    <b v="0"/>
    <s v="Approved"/>
    <s v="Norco Bicycles"/>
    <s v="Standard"/>
    <s v="low"/>
    <s v="medium"/>
    <n v="958.74"/>
    <n v="748.9"/>
    <n v="209.84"/>
    <d v="2005-12-07T00:00:00"/>
    <n v="172"/>
  </r>
  <r>
    <s v="2110"/>
    <s v="60"/>
    <x v="575"/>
    <d v="2017-08-08T00:00:00"/>
    <b v="1"/>
    <s v="Approved"/>
    <s v="Giant Bicycles"/>
    <s v="Standard"/>
    <s v="high"/>
    <s v="small"/>
    <n v="1977.36"/>
    <n v="1759.85"/>
    <n v="217.51"/>
    <d v="2011-08-24T00:00:00"/>
    <n v="144"/>
  </r>
  <r>
    <s v="2111"/>
    <s v="93"/>
    <x v="1575"/>
    <d v="2017-09-26T00:00:00"/>
    <b v="0"/>
    <s v="Approved"/>
    <s v="WeareA2B"/>
    <s v="Standard"/>
    <s v="medium"/>
    <s v="medium"/>
    <n v="1065.03"/>
    <n v="230.09"/>
    <n v="834.94"/>
    <d v="2013-06-09T00:00:00"/>
    <n v="95"/>
  </r>
  <r>
    <s v="2112"/>
    <s v="4"/>
    <x v="1576"/>
    <d v="2017-05-09T00:00:00"/>
    <b v="0"/>
    <s v="Approved"/>
    <s v="Giant Bicycles"/>
    <s v="Standard"/>
    <s v="high"/>
    <s v="medium"/>
    <n v="1129.1300000000001"/>
    <n v="677.48"/>
    <n v="451.65"/>
    <d v="2005-08-09T00:00:00"/>
    <n v="235"/>
  </r>
  <r>
    <s v="2113"/>
    <s v="19"/>
    <x v="1577"/>
    <d v="2017-05-21T00:00:00"/>
    <b v="1"/>
    <s v="Approved"/>
    <s v="Trek Bicycles"/>
    <s v="Mountain"/>
    <s v="low"/>
    <s v="medium"/>
    <n v="574.64"/>
    <n v="459.71"/>
    <n v="114.93"/>
    <d v="2011-08-29T00:00:00"/>
    <n v="223"/>
  </r>
  <r>
    <s v="2114"/>
    <s v="90"/>
    <x v="882"/>
    <d v="2017-05-25T00:00:00"/>
    <b v="0"/>
    <s v="Approved"/>
    <s v="Norco Bicycles"/>
    <s v="Standard"/>
    <s v="low"/>
    <s v="medium"/>
    <n v="363.01"/>
    <n v="290.41000000000003"/>
    <n v="72.599999999999994"/>
    <d v="2005-05-10T00:00:00"/>
    <n v="219"/>
  </r>
  <r>
    <s v="2115"/>
    <s v="38"/>
    <x v="995"/>
    <d v="2017-09-12T00:00:00"/>
    <b v="0"/>
    <s v="Approved"/>
    <s v="Solex"/>
    <s v="Standard"/>
    <s v="medium"/>
    <s v="medium"/>
    <n v="1577.53"/>
    <n v="826.51"/>
    <n v="751.02"/>
    <d v="2011-03-16T00:00:00"/>
    <n v="109"/>
  </r>
  <r>
    <s v="2116"/>
    <s v="96"/>
    <x v="848"/>
    <d v="2017-05-06T00:00:00"/>
    <b v="1"/>
    <s v="Approved"/>
    <s v="Giant Bicycles"/>
    <s v="Standard"/>
    <s v="medium"/>
    <s v="large"/>
    <n v="1635.3"/>
    <n v="993.66"/>
    <n v="641.64"/>
    <d v="2013-06-09T00:00:00"/>
    <n v="238"/>
  </r>
  <r>
    <s v="2117"/>
    <s v="59"/>
    <x v="1578"/>
    <d v="2017-11-08T00:00:00"/>
    <b v="0"/>
    <s v="Approved"/>
    <s v="Solex"/>
    <s v="Standard"/>
    <s v="medium"/>
    <s v="large"/>
    <n v="1061.56"/>
    <n v="733.58"/>
    <n v="327.98"/>
    <d v="1993-07-20T00:00:00"/>
    <n v="52"/>
  </r>
  <r>
    <s v="2118"/>
    <s v="21"/>
    <x v="1579"/>
    <d v="2017-06-16T00:00:00"/>
    <b v="1"/>
    <s v="Approved"/>
    <s v="Solex"/>
    <s v="Standard"/>
    <s v="medium"/>
    <s v="large"/>
    <n v="1071.23"/>
    <n v="380.74"/>
    <n v="690.49"/>
    <d v="1996-04-05T00:00:00"/>
    <n v="197"/>
  </r>
  <r>
    <s v="2119"/>
    <s v="68"/>
    <x v="499"/>
    <d v="2017-05-26T00:00:00"/>
    <b v="1"/>
    <s v="Approved"/>
    <s v="OHM Cycles"/>
    <s v="Standard"/>
    <s v="medium"/>
    <s v="medium"/>
    <n v="1636.9"/>
    <n v="44.71"/>
    <n v="1592.19"/>
    <d v="2010-08-20T00:00:00"/>
    <n v="218"/>
  </r>
  <r>
    <s v="2120"/>
    <s v="98"/>
    <x v="1580"/>
    <d v="2017-05-24T00:00:00"/>
    <b v="0"/>
    <s v="Approved"/>
    <s v="Trek Bicycles"/>
    <s v="Standard"/>
    <s v="high"/>
    <s v="medium"/>
    <n v="358.39"/>
    <n v="215.03"/>
    <n v="143.36000000000001"/>
    <d v="2004-01-16T00:00:00"/>
    <n v="220"/>
  </r>
  <r>
    <s v="2121"/>
    <s v="74"/>
    <x v="1581"/>
    <d v="2017-09-28T00:00:00"/>
    <b v="0"/>
    <s v="Approved"/>
    <s v="WeareA2B"/>
    <s v="Standard"/>
    <s v="medium"/>
    <s v="medium"/>
    <n v="1228.07"/>
    <n v="400.91"/>
    <n v="827.16"/>
    <d v="2014-10-10T00:00:00"/>
    <n v="93"/>
  </r>
  <r>
    <s v="2122"/>
    <s v="67"/>
    <x v="1582"/>
    <d v="2017-07-23T00:00:00"/>
    <b v="0"/>
    <s v="Approved"/>
    <s v="Norco Bicycles"/>
    <s v="Road"/>
    <s v="medium"/>
    <s v="medium"/>
    <n v="544.04999999999995"/>
    <n v="376.84"/>
    <n v="167.21"/>
    <d v="2010-08-20T00:00:00"/>
    <n v="160"/>
  </r>
  <r>
    <s v="2123"/>
    <s v="0"/>
    <x v="1583"/>
    <d v="2017-06-28T00:00:00"/>
    <b v="1"/>
    <s v="Approved"/>
    <s v="Trek Bicycles"/>
    <s v="Standard"/>
    <s v="medium"/>
    <s v="medium"/>
    <n v="499.53"/>
    <n v="388.72"/>
    <n v="110.81"/>
    <d v="1997-10-04T00:00:00"/>
    <n v="185"/>
  </r>
  <r>
    <s v="2124"/>
    <s v="86"/>
    <x v="1448"/>
    <d v="2017-01-29T00:00:00"/>
    <b v="0"/>
    <s v="Approved"/>
    <s v="OHM Cycles"/>
    <s v="Standard"/>
    <s v="medium"/>
    <s v="medium"/>
    <n v="235.63"/>
    <n v="125.07"/>
    <n v="110.56"/>
    <d v="2005-05-10T00:00:00"/>
    <n v="335"/>
  </r>
  <r>
    <s v="2125"/>
    <s v="24"/>
    <x v="1331"/>
    <d v="2017-09-11T00:00:00"/>
    <b v="0"/>
    <s v="Approved"/>
    <s v="Solex"/>
    <s v="Road"/>
    <s v="medium"/>
    <s v="large"/>
    <n v="1777.8"/>
    <n v="820.78"/>
    <n v="957.02"/>
    <d v="1991-11-10T00:00:00"/>
    <n v="110"/>
  </r>
  <r>
    <s v="2126"/>
    <s v="46"/>
    <x v="858"/>
    <d v="2017-03-03T00:00:00"/>
    <b v="0"/>
    <s v="Approved"/>
    <s v="Solex"/>
    <s v="Standard"/>
    <s v="low"/>
    <s v="medium"/>
    <n v="1289.8499999999999"/>
    <n v="74.510000000000005"/>
    <n v="1215.3399999999999"/>
    <d v="2005-08-09T00:00:00"/>
    <n v="302"/>
  </r>
  <r>
    <s v="2127"/>
    <s v="16"/>
    <x v="532"/>
    <d v="2017-02-10T00:00:00"/>
    <b v="1"/>
    <s v="Approved"/>
    <s v="Norco Bicycles"/>
    <s v="Standard"/>
    <s v="high"/>
    <s v="small"/>
    <n v="1661.92"/>
    <n v="1479.11"/>
    <n v="182.81"/>
    <d v="2011-05-07T00:00:00"/>
    <n v="323"/>
  </r>
  <r>
    <s v="2128"/>
    <s v="37"/>
    <x v="150"/>
    <d v="2017-07-15T00:00:00"/>
    <b v="1"/>
    <s v="Approved"/>
    <s v="OHM Cycles"/>
    <s v="Standard"/>
    <s v="low"/>
    <s v="medium"/>
    <n v="1793.43"/>
    <n v="248.82"/>
    <n v="1544.61"/>
    <d v="1999-07-20T00:00:00"/>
    <n v="168"/>
  </r>
  <r>
    <s v="2129"/>
    <s v="34"/>
    <x v="650"/>
    <d v="2017-03-23T00:00:00"/>
    <b v="1"/>
    <s v="Approved"/>
    <s v="WeareA2B"/>
    <s v="Standard"/>
    <s v="medium"/>
    <s v="medium"/>
    <n v="1231.1500000000001"/>
    <n v="161.6"/>
    <n v="1069.55"/>
    <d v="2004-08-17T00:00:00"/>
    <n v="282"/>
  </r>
  <r>
    <s v="2130"/>
    <s v="0"/>
    <x v="630"/>
    <d v="2017-11-19T00:00:00"/>
    <b v="0"/>
    <s v="Approved"/>
    <s v="Trek Bicycles"/>
    <s v="Road"/>
    <s v="medium"/>
    <s v="medium"/>
    <n v="290.62"/>
    <n v="215.14"/>
    <n v="75.48"/>
    <d v="1993-04-20T00:00:00"/>
    <n v="41"/>
  </r>
  <r>
    <s v="2131"/>
    <s v="69"/>
    <x v="1584"/>
    <d v="2017-10-05T00:00:00"/>
    <b v="1"/>
    <s v="Approved"/>
    <s v="Giant Bicycles"/>
    <s v="Road"/>
    <s v="medium"/>
    <s v="medium"/>
    <n v="792.9"/>
    <n v="594.67999999999995"/>
    <n v="198.22"/>
    <d v="2006-05-22T00:00:00"/>
    <n v="86"/>
  </r>
  <r>
    <s v="2132"/>
    <s v="62"/>
    <x v="1585"/>
    <d v="2017-11-09T00:00:00"/>
    <b v="1"/>
    <s v="Approved"/>
    <s v="Solex"/>
    <s v="Standard"/>
    <s v="medium"/>
    <s v="medium"/>
    <n v="478.16"/>
    <n v="298.72000000000003"/>
    <n v="179.44"/>
    <d v="1993-06-23T00:00:00"/>
    <n v="51"/>
  </r>
  <r>
    <s v="2133"/>
    <s v="85"/>
    <x v="554"/>
    <d v="2017-12-01T00:00:00"/>
    <b v="0"/>
    <s v="Approved"/>
    <s v="WeareA2B"/>
    <s v="Standard"/>
    <s v="medium"/>
    <s v="medium"/>
    <n v="752.64"/>
    <n v="205.36"/>
    <n v="547.28"/>
    <d v="2015-08-02T00:00:00"/>
    <n v="29"/>
  </r>
  <r>
    <s v="2134"/>
    <s v="38"/>
    <x v="1498"/>
    <d v="2017-10-10T00:00:00"/>
    <b v="0"/>
    <s v="Approved"/>
    <s v="Trek Bicycles"/>
    <s v="Standard"/>
    <s v="medium"/>
    <s v="large"/>
    <n v="2091.4699999999998"/>
    <n v="388.92"/>
    <n v="1702.55"/>
    <d v="2005-10-22T00:00:00"/>
    <n v="81"/>
  </r>
  <r>
    <s v="2135"/>
    <s v="21"/>
    <x v="897"/>
    <d v="2017-01-12T00:00:00"/>
    <b v="0"/>
    <s v="Approved"/>
    <s v="WeareA2B"/>
    <s v="Touring"/>
    <s v="medium"/>
    <s v="medium"/>
    <n v="1466.68"/>
    <n v="363.25"/>
    <n v="1103.43"/>
    <d v="2014-03-03T00:00:00"/>
    <n v="352"/>
  </r>
  <r>
    <s v="2136"/>
    <s v="39"/>
    <x v="1116"/>
    <d v="2017-04-16T00:00:00"/>
    <b v="0"/>
    <s v="Approved"/>
    <s v="Giant Bicycles"/>
    <s v="Standard"/>
    <s v="medium"/>
    <s v="large"/>
    <n v="1812.75"/>
    <n v="582.48"/>
    <n v="1230.27"/>
    <d v="2010-06-07T00:00:00"/>
    <n v="258"/>
  </r>
  <r>
    <s v="2137"/>
    <s v="57"/>
    <x v="1586"/>
    <d v="2017-12-21T00:00:00"/>
    <b v="1"/>
    <s v="Approved"/>
    <s v="WeareA2B"/>
    <s v="Touring"/>
    <s v="medium"/>
    <s v="large"/>
    <n v="1890.39"/>
    <n v="260.14"/>
    <n v="1630.25"/>
    <d v="1991-01-21T00:00:00"/>
    <n v="9"/>
  </r>
  <r>
    <s v="2138"/>
    <s v="87"/>
    <x v="524"/>
    <d v="2017-05-20T00:00:00"/>
    <b v="1"/>
    <s v="Approved"/>
    <s v="Giant Bicycles"/>
    <s v="Standard"/>
    <s v="high"/>
    <s v="medium"/>
    <n v="1179"/>
    <n v="707.4"/>
    <n v="471.6"/>
    <d v="1997-08-25T00:00:00"/>
    <n v="224"/>
  </r>
  <r>
    <s v="2139"/>
    <s v="4"/>
    <x v="1587"/>
    <d v="2017-01-14T00:00:00"/>
    <b v="0"/>
    <s v="Approved"/>
    <s v="Solex"/>
    <s v="Standard"/>
    <s v="medium"/>
    <s v="medium"/>
    <n v="1483.2"/>
    <n v="99.59"/>
    <n v="1383.61"/>
    <d v="2010-08-20T00:00:00"/>
    <n v="350"/>
  </r>
  <r>
    <s v="2140"/>
    <s v="15"/>
    <x v="15"/>
    <d v="2017-04-19T00:00:00"/>
    <b v="1"/>
    <s v="Approved"/>
    <s v="Norco Bicycles"/>
    <s v="Standard"/>
    <s v="low"/>
    <s v="medium"/>
    <n v="958.74"/>
    <n v="748.9"/>
    <n v="209.84"/>
    <d v="2011-05-07T00:00:00"/>
    <n v="255"/>
  </r>
  <r>
    <s v="2141"/>
    <s v="79"/>
    <x v="1588"/>
    <d v="2017-01-05T00:00:00"/>
    <b v="1"/>
    <s v="Approved"/>
    <s v="Norco Bicycles"/>
    <s v="Standard"/>
    <s v="medium"/>
    <s v="medium"/>
    <n v="1555.58"/>
    <n v="818.01"/>
    <n v="737.57"/>
    <d v="2003-09-09T00:00:00"/>
    <n v="359"/>
  </r>
  <r>
    <s v="2142"/>
    <s v="25"/>
    <x v="1589"/>
    <d v="2017-03-03T00:00:00"/>
    <b v="0"/>
    <s v="Approved"/>
    <s v="Giant Bicycles"/>
    <s v="Road"/>
    <s v="medium"/>
    <s v="medium"/>
    <n v="1538.99"/>
    <n v="829.65"/>
    <n v="709.34"/>
    <d v="2002-03-22T00:00:00"/>
    <n v="302"/>
  </r>
  <r>
    <s v="2143"/>
    <s v="82"/>
    <x v="1104"/>
    <d v="2017-08-08T00:00:00"/>
    <b v="1"/>
    <s v="Approved"/>
    <s v="Norco Bicycles"/>
    <s v="Standard"/>
    <s v="high"/>
    <s v="medium"/>
    <n v="1148.6400000000001"/>
    <n v="689.18"/>
    <n v="459.46"/>
    <d v="2015-08-10T00:00:00"/>
    <n v="144"/>
  </r>
  <r>
    <s v="2144"/>
    <s v="39"/>
    <x v="1590"/>
    <d v="2017-10-16T00:00:00"/>
    <b v="1"/>
    <s v="Approved"/>
    <s v="Giant Bicycles"/>
    <s v="Standard"/>
    <s v="medium"/>
    <s v="large"/>
    <n v="1812.75"/>
    <n v="582.48"/>
    <n v="1230.27"/>
    <d v="2011-05-09T00:00:00"/>
    <n v="75"/>
  </r>
  <r>
    <s v="2145"/>
    <s v="62"/>
    <x v="193"/>
    <d v="2017-05-29T00:00:00"/>
    <b v="1"/>
    <s v="Approved"/>
    <s v="Solex"/>
    <s v="Standard"/>
    <s v="medium"/>
    <s v="medium"/>
    <n v="478.16"/>
    <n v="298.72000000000003"/>
    <n v="179.44"/>
    <d v="1993-06-23T00:00:00"/>
    <n v="215"/>
  </r>
  <r>
    <s v="2146"/>
    <s v="8"/>
    <x v="1591"/>
    <d v="2017-04-01T00:00:00"/>
    <b v="1"/>
    <s v="Approved"/>
    <s v="Solex"/>
    <s v="Road"/>
    <s v="medium"/>
    <s v="small"/>
    <n v="1703.52"/>
    <n v="1516.13"/>
    <n v="187.39"/>
    <d v="2011-04-16T00:00:00"/>
    <n v="273"/>
  </r>
  <r>
    <s v="2147"/>
    <s v="58"/>
    <x v="1592"/>
    <d v="2017-11-28T00:00:00"/>
    <b v="1"/>
    <s v="Approved"/>
    <s v="OHM Cycles"/>
    <s v="Standard"/>
    <s v="medium"/>
    <s v="medium"/>
    <n v="912.52"/>
    <n v="141.4"/>
    <n v="771.12"/>
    <d v="2015-10-18T00:00:00"/>
    <n v="32"/>
  </r>
  <r>
    <s v="2148"/>
    <s v="79"/>
    <x v="1593"/>
    <d v="2017-05-10T00:00:00"/>
    <b v="1"/>
    <s v="Approved"/>
    <s v="Norco Bicycles"/>
    <s v="Standard"/>
    <s v="medium"/>
    <s v="medium"/>
    <n v="1555.58"/>
    <n v="818.01"/>
    <n v="737.57"/>
    <d v="1997-01-25T00:00:00"/>
    <n v="234"/>
  </r>
  <r>
    <s v="2149"/>
    <s v="46"/>
    <x v="1470"/>
    <d v="2017-12-08T00:00:00"/>
    <b v="1"/>
    <s v="Approved"/>
    <s v="OHM Cycles"/>
    <s v="Standard"/>
    <s v="low"/>
    <s v="medium"/>
    <n v="1793.43"/>
    <n v="248.82"/>
    <n v="1544.61"/>
    <d v="1993-04-12T00:00:00"/>
    <n v="22"/>
  </r>
  <r>
    <s v="2150"/>
    <s v="90"/>
    <x v="1594"/>
    <d v="2017-05-09T00:00:00"/>
    <b v="1"/>
    <s v="Approved"/>
    <s v="Norco Bicycles"/>
    <s v="Standard"/>
    <s v="low"/>
    <s v="medium"/>
    <n v="363.01"/>
    <n v="290.41000000000003"/>
    <n v="72.599999999999994"/>
    <d v="2005-05-10T00:00:00"/>
    <n v="235"/>
  </r>
  <r>
    <s v="2151"/>
    <s v="55"/>
    <x v="1595"/>
    <d v="2017-11-10T00:00:00"/>
    <b v="1"/>
    <s v="Approved"/>
    <s v="Trek Bicycles"/>
    <s v="Road"/>
    <s v="medium"/>
    <s v="large"/>
    <n v="1894.19"/>
    <n v="598.76"/>
    <n v="1295.43"/>
    <d v="2011-04-16T00:00:00"/>
    <n v="50"/>
  </r>
  <r>
    <s v="2152"/>
    <s v="34"/>
    <x v="1596"/>
    <d v="2017-02-08T00:00:00"/>
    <b v="0"/>
    <s v="Approved"/>
    <s v="WeareA2B"/>
    <s v="Standard"/>
    <s v="medium"/>
    <s v="medium"/>
    <n v="1231.1500000000001"/>
    <n v="161.6"/>
    <n v="1069.55"/>
    <d v="2004-08-17T00:00:00"/>
    <n v="325"/>
  </r>
  <r>
    <s v="2154"/>
    <s v="43"/>
    <x v="1381"/>
    <d v="2017-05-25T00:00:00"/>
    <b v="1"/>
    <s v="Approved"/>
    <s v="Solex"/>
    <s v="Standard"/>
    <s v="medium"/>
    <s v="medium"/>
    <n v="1151.96"/>
    <n v="649.49"/>
    <n v="502.47"/>
    <d v="1999-12-04T00:00:00"/>
    <n v="219"/>
  </r>
  <r>
    <s v="2155"/>
    <s v="49"/>
    <x v="1597"/>
    <d v="2017-11-17T00:00:00"/>
    <b v="0"/>
    <s v="Approved"/>
    <s v="Trek Bicycles"/>
    <s v="Road"/>
    <s v="medium"/>
    <s v="medium"/>
    <n v="533.51"/>
    <n v="400.13"/>
    <n v="133.38"/>
    <d v="2009-04-12T00:00:00"/>
    <n v="43"/>
  </r>
  <r>
    <s v="2156"/>
    <s v="60"/>
    <x v="1598"/>
    <d v="2017-08-18T00:00:00"/>
    <b v="1"/>
    <s v="Approved"/>
    <s v="Giant Bicycles"/>
    <s v="Standard"/>
    <s v="high"/>
    <s v="small"/>
    <n v="1977.36"/>
    <n v="1759.85"/>
    <n v="217.51"/>
    <d v="2011-08-24T00:00:00"/>
    <n v="134"/>
  </r>
  <r>
    <s v="2157"/>
    <s v="73"/>
    <x v="71"/>
    <d v="2017-11-12T00:00:00"/>
    <b v="0"/>
    <s v="Approved"/>
    <s v="Solex"/>
    <s v="Standard"/>
    <s v="medium"/>
    <s v="medium"/>
    <n v="1945.43"/>
    <n v="333.18"/>
    <n v="1612.25"/>
    <d v="2002-08-31T00:00:00"/>
    <n v="48"/>
  </r>
  <r>
    <s v="2158"/>
    <s v="62"/>
    <x v="297"/>
    <d v="2017-01-20T00:00:00"/>
    <b v="1"/>
    <s v="Approved"/>
    <s v="Solex"/>
    <s v="Standard"/>
    <s v="high"/>
    <s v="medium"/>
    <n v="1024.6600000000001"/>
    <n v="614.79999999999995"/>
    <n v="409.86"/>
    <d v="1996-11-09T00:00:00"/>
    <n v="344"/>
  </r>
  <r>
    <s v="2159"/>
    <s v="71"/>
    <x v="1599"/>
    <d v="2017-12-19T00:00:00"/>
    <b v="1"/>
    <s v="Approved"/>
    <s v="Solex"/>
    <s v="Standard"/>
    <s v="high"/>
    <s v="large"/>
    <n v="1842.92"/>
    <n v="1105.75"/>
    <n v="737.17"/>
    <d v="2003-09-09T00:00:00"/>
    <n v="11"/>
  </r>
  <r>
    <s v="2160"/>
    <s v="33"/>
    <x v="1074"/>
    <d v="2017-05-14T00:00:00"/>
    <b v="1"/>
    <s v="Approved"/>
    <s v="Giant Bicycles"/>
    <s v="Standard"/>
    <s v="medium"/>
    <s v="small"/>
    <n v="1311.44"/>
    <n v="1167.18"/>
    <n v="144.26"/>
    <d v="1992-10-11T00:00:00"/>
    <n v="230"/>
  </r>
  <r>
    <s v="2161"/>
    <s v="98"/>
    <x v="554"/>
    <d v="2017-11-22T00:00:00"/>
    <b v="0"/>
    <s v="Approved"/>
    <s v="Trek Bicycles"/>
    <s v="Standard"/>
    <s v="high"/>
    <s v="medium"/>
    <n v="358.39"/>
    <n v="215.03"/>
    <n v="143.36000000000001"/>
    <d v="2004-01-16T00:00:00"/>
    <n v="38"/>
  </r>
  <r>
    <s v="2162"/>
    <s v="7"/>
    <x v="1600"/>
    <d v="2017-06-19T00:00:00"/>
    <b v="1"/>
    <s v="Approved"/>
    <s v="Giant Bicycles"/>
    <s v="Standard"/>
    <s v="medium"/>
    <s v="small"/>
    <n v="1311.44"/>
    <n v="1167.18"/>
    <n v="144.26"/>
    <d v="1992-10-11T00:00:00"/>
    <n v="194"/>
  </r>
  <r>
    <s v="2163"/>
    <s v="0"/>
    <x v="630"/>
    <d v="2017-10-03T00:00:00"/>
    <b v="1"/>
    <s v="Approved"/>
    <s v="Giant Bicycles"/>
    <s v="Standard"/>
    <s v="medium"/>
    <s v="medium"/>
    <n v="230.91"/>
    <n v="173.18"/>
    <n v="57.73"/>
    <d v="1995-12-19T00:00:00"/>
    <n v="88"/>
  </r>
  <r>
    <s v="2164"/>
    <s v="53"/>
    <x v="1331"/>
    <d v="2017-05-12T00:00:00"/>
    <b v="1"/>
    <s v="Approved"/>
    <s v="OHM Cycles"/>
    <s v="Standard"/>
    <s v="medium"/>
    <s v="medium"/>
    <n v="795.34"/>
    <n v="101.58"/>
    <n v="693.76"/>
    <d v="2015-10-18T00:00:00"/>
    <n v="232"/>
  </r>
  <r>
    <s v="2165"/>
    <s v="78"/>
    <x v="1601"/>
    <d v="2017-05-26T00:00:00"/>
    <b v="0"/>
    <s v="Approved"/>
    <s v="Giant Bicycles"/>
    <s v="Standard"/>
    <s v="medium"/>
    <s v="large"/>
    <n v="1765.3"/>
    <n v="709.48"/>
    <n v="1055.82"/>
    <d v="2013-09-16T00:00:00"/>
    <n v="218"/>
  </r>
  <r>
    <s v="2166"/>
    <s v="0"/>
    <x v="1153"/>
    <d v="2017-03-30T00:00:00"/>
    <b v="1"/>
    <s v="Approved"/>
    <s v="Solex"/>
    <s v="Standard"/>
    <s v="medium"/>
    <s v="medium"/>
    <n v="478.16"/>
    <n v="298.72000000000003"/>
    <n v="179.44"/>
    <d v="1993-06-23T00:00:00"/>
    <n v="275"/>
  </r>
  <r>
    <s v="2167"/>
    <s v="0"/>
    <x v="1602"/>
    <d v="2017-03-18T00:00:00"/>
    <b v="0"/>
    <s v="Approved"/>
    <s v="Solex"/>
    <s v="Standard"/>
    <s v="medium"/>
    <s v="medium"/>
    <n v="441.49"/>
    <n v="84.99"/>
    <n v="356.5"/>
    <d v="2012-04-10T00:00:00"/>
    <n v="287"/>
  </r>
  <r>
    <s v="2168"/>
    <s v="20"/>
    <x v="1603"/>
    <d v="2017-06-12T00:00:00"/>
    <b v="0"/>
    <s v="Approved"/>
    <s v="Trek Bicycles"/>
    <s v="Standard"/>
    <s v="medium"/>
    <s v="small"/>
    <n v="1775.81"/>
    <n v="1580.47"/>
    <n v="195.34"/>
    <d v="2010-05-05T00:00:00"/>
    <n v="201"/>
  </r>
  <r>
    <s v="2169"/>
    <s v="13"/>
    <x v="1604"/>
    <d v="2017-09-08T00:00:00"/>
    <b v="0"/>
    <s v="Approved"/>
    <s v="Solex"/>
    <s v="Standard"/>
    <s v="medium"/>
    <s v="medium"/>
    <n v="1577.53"/>
    <n v="826.51"/>
    <n v="751.02"/>
    <d v="2011-03-16T00:00:00"/>
    <n v="113"/>
  </r>
  <r>
    <s v="2170"/>
    <s v="68"/>
    <x v="985"/>
    <d v="2017-04-19T00:00:00"/>
    <b v="1"/>
    <s v="Approved"/>
    <s v="OHM Cycles"/>
    <s v="Standard"/>
    <s v="medium"/>
    <s v="medium"/>
    <n v="1636.9"/>
    <n v="44.71"/>
    <n v="1592.19"/>
    <d v="2010-08-20T00:00:00"/>
    <n v="255"/>
  </r>
  <r>
    <s v="2171"/>
    <s v="3"/>
    <x v="1605"/>
    <d v="2017-05-11T00:00:00"/>
    <b v="0"/>
    <s v="Approved"/>
    <s v="Trek Bicycles"/>
    <s v="Standard"/>
    <s v="medium"/>
    <s v="large"/>
    <n v="2091.4699999999998"/>
    <n v="388.92"/>
    <n v="1702.55"/>
    <d v="1993-05-26T00:00:00"/>
    <n v="233"/>
  </r>
  <r>
    <s v="2172"/>
    <s v="80"/>
    <x v="751"/>
    <d v="2017-02-07T00:00:00"/>
    <b v="1"/>
    <s v="Approved"/>
    <s v="OHM Cycles"/>
    <s v="Touring"/>
    <s v="low"/>
    <s v="medium"/>
    <n v="1073.07"/>
    <n v="933.84"/>
    <n v="139.22999999999999"/>
    <d v="1997-01-25T00:00:00"/>
    <n v="326"/>
  </r>
  <r>
    <s v="2173"/>
    <s v="61"/>
    <x v="1322"/>
    <d v="2017-06-21T00:00:00"/>
    <b v="0"/>
    <s v="Approved"/>
    <s v="OHM Cycles"/>
    <s v="Standard"/>
    <s v="low"/>
    <s v="medium"/>
    <n v="71.16"/>
    <n v="56.93"/>
    <n v="14.23"/>
    <d v="2015-06-17T00:00:00"/>
    <n v="192"/>
  </r>
  <r>
    <s v="2174"/>
    <s v="39"/>
    <x v="809"/>
    <d v="2017-05-11T00:00:00"/>
    <b v="0"/>
    <s v="Approved"/>
    <s v="Giant Bicycles"/>
    <s v="Standard"/>
    <s v="medium"/>
    <s v="large"/>
    <n v="1812.75"/>
    <n v="582.48"/>
    <n v="1230.27"/>
    <d v="2010-06-07T00:00:00"/>
    <n v="233"/>
  </r>
  <r>
    <s v="2175"/>
    <s v="20"/>
    <x v="244"/>
    <d v="2017-01-31T00:00:00"/>
    <b v="1"/>
    <s v="Approved"/>
    <s v="Trek Bicycles"/>
    <s v="Standard"/>
    <s v="medium"/>
    <s v="small"/>
    <n v="1775.81"/>
    <n v="1580.47"/>
    <n v="195.34"/>
    <d v="1999-06-23T00:00:00"/>
    <n v="333"/>
  </r>
  <r>
    <s v="2176"/>
    <s v="77"/>
    <x v="1606"/>
    <d v="2017-07-27T00:00:00"/>
    <b v="0"/>
    <s v="Approved"/>
    <s v="Norco Bicycles"/>
    <s v="Road"/>
    <s v="medium"/>
    <s v="large"/>
    <n v="1240.31"/>
    <n v="795.1"/>
    <n v="445.21"/>
    <d v="2000-11-03T00:00:00"/>
    <n v="156"/>
  </r>
  <r>
    <s v="2177"/>
    <s v="35"/>
    <x v="577"/>
    <d v="2017-09-19T00:00:00"/>
    <b v="0"/>
    <s v="Approved"/>
    <s v="Trek Bicycles"/>
    <s v="Standard"/>
    <s v="low"/>
    <s v="medium"/>
    <n v="1057.51"/>
    <n v="154.4"/>
    <n v="903.11"/>
    <d v="1994-07-12T00:00:00"/>
    <n v="102"/>
  </r>
  <r>
    <s v="2178"/>
    <s v="11"/>
    <x v="1607"/>
    <d v="2017-10-10T00:00:00"/>
    <b v="1"/>
    <s v="Approved"/>
    <s v="Giant Bicycles"/>
    <s v="Standard"/>
    <s v="high"/>
    <s v="medium"/>
    <n v="1274.93"/>
    <n v="764.96"/>
    <n v="509.97"/>
    <d v="2016-07-09T00:00:00"/>
    <n v="81"/>
  </r>
  <r>
    <s v="2179"/>
    <s v="12"/>
    <x v="1608"/>
    <d v="2017-03-24T00:00:00"/>
    <b v="0"/>
    <s v="Approved"/>
    <s v="WeareA2B"/>
    <s v="Standard"/>
    <s v="medium"/>
    <s v="medium"/>
    <n v="1231.1500000000001"/>
    <n v="161.6"/>
    <n v="1069.55"/>
    <d v="2004-08-17T00:00:00"/>
    <n v="281"/>
  </r>
  <r>
    <s v="2180"/>
    <s v="43"/>
    <x v="1609"/>
    <d v="2017-09-28T00:00:00"/>
    <b v="1"/>
    <s v="Approved"/>
    <s v="Solex"/>
    <s v="Standard"/>
    <s v="medium"/>
    <s v="medium"/>
    <n v="1151.96"/>
    <n v="649.49"/>
    <n v="502.47"/>
    <d v="2003-07-21T00:00:00"/>
    <n v="93"/>
  </r>
  <r>
    <s v="2181"/>
    <s v="29"/>
    <x v="1610"/>
    <d v="2017-02-27T00:00:00"/>
    <b v="0"/>
    <s v="Approved"/>
    <s v="Norco Bicycles"/>
    <s v="Road"/>
    <s v="medium"/>
    <s v="medium"/>
    <n v="543.39"/>
    <n v="407.54"/>
    <n v="135.85"/>
    <d v="1999-07-20T00:00:00"/>
    <n v="306"/>
  </r>
  <r>
    <s v="2182"/>
    <s v="86"/>
    <x v="640"/>
    <d v="2017-06-02T00:00:00"/>
    <b v="0"/>
    <s v="Approved"/>
    <s v="Norco Bicycles"/>
    <s v="Road"/>
    <s v="high"/>
    <s v="large"/>
    <n v="774.53"/>
    <n v="464.72"/>
    <n v="309.81"/>
    <d v="2011-03-16T00:00:00"/>
    <n v="211"/>
  </r>
  <r>
    <s v="2183"/>
    <s v="33"/>
    <x v="1611"/>
    <d v="2017-10-18T00:00:00"/>
    <b v="0"/>
    <s v="Approved"/>
    <s v="Giant Bicycles"/>
    <s v="Standard"/>
    <s v="medium"/>
    <s v="small"/>
    <n v="1311.44"/>
    <n v="1167.18"/>
    <n v="144.26"/>
    <d v="1997-05-10T00:00:00"/>
    <n v="73"/>
  </r>
  <r>
    <s v="2184"/>
    <s v="15"/>
    <x v="1049"/>
    <d v="2017-01-16T00:00:00"/>
    <b v="0"/>
    <s v="Approved"/>
    <s v="Norco Bicycles"/>
    <s v="Standard"/>
    <s v="low"/>
    <s v="medium"/>
    <n v="958.74"/>
    <n v="748.9"/>
    <n v="209.84"/>
    <d v="2005-12-07T00:00:00"/>
    <n v="348"/>
  </r>
  <r>
    <s v="2185"/>
    <s v="0"/>
    <x v="472"/>
    <d v="2017-08-21T00:00:00"/>
    <b v="0"/>
    <s v="Approved"/>
    <s v="Trek Bicycles"/>
    <s v="Road"/>
    <s v="medium"/>
    <s v="medium"/>
    <n v="290.62"/>
    <n v="215.14"/>
    <n v="75.48"/>
    <d v="2004-12-18T00:00:00"/>
    <n v="131"/>
  </r>
  <r>
    <s v="2186"/>
    <s v="0"/>
    <x v="1492"/>
    <d v="2017-12-11T00:00:00"/>
    <b v="1"/>
    <s v="Approved"/>
    <s v="Solex"/>
    <s v="Standard"/>
    <s v="medium"/>
    <s v="medium"/>
    <n v="100.35"/>
    <n v="75.260000000000005"/>
    <n v="25.09"/>
    <d v="1999-07-26T00:00:00"/>
    <n v="19"/>
  </r>
  <r>
    <s v="2187"/>
    <s v="0"/>
    <x v="1612"/>
    <d v="2017-03-14T00:00:00"/>
    <b v="1"/>
    <s v="Approved"/>
    <m/>
    <m/>
    <m/>
    <m/>
    <n v="1348.41"/>
    <m/>
    <m/>
    <m/>
    <n v="291"/>
  </r>
  <r>
    <s v="2188"/>
    <s v="16"/>
    <x v="1613"/>
    <d v="2017-02-08T00:00:00"/>
    <b v="1"/>
    <s v="Approved"/>
    <s v="Norco Bicycles"/>
    <s v="Standard"/>
    <s v="high"/>
    <s v="small"/>
    <n v="1661.92"/>
    <n v="1479.11"/>
    <n v="182.81"/>
    <d v="1994-09-09T00:00:00"/>
    <n v="325"/>
  </r>
  <r>
    <s v="2189"/>
    <s v="31"/>
    <x v="398"/>
    <d v="2017-07-06T00:00:00"/>
    <b v="0"/>
    <s v="Approved"/>
    <s v="Giant Bicycles"/>
    <s v="Standard"/>
    <s v="medium"/>
    <s v="medium"/>
    <n v="230.91"/>
    <n v="173.18"/>
    <n v="57.73"/>
    <d v="2006-11-10T00:00:00"/>
    <n v="177"/>
  </r>
  <r>
    <s v="2190"/>
    <s v="84"/>
    <x v="1614"/>
    <d v="2017-12-14T00:00:00"/>
    <b v="1"/>
    <s v="Approved"/>
    <s v="Trek Bicycles"/>
    <s v="Road"/>
    <s v="medium"/>
    <s v="medium"/>
    <n v="290.62"/>
    <n v="215.14"/>
    <n v="75.48"/>
    <d v="2004-12-18T00:00:00"/>
    <n v="16"/>
  </r>
  <r>
    <s v="2191"/>
    <s v="3"/>
    <x v="1615"/>
    <d v="2017-02-10T00:00:00"/>
    <b v="1"/>
    <s v="Approved"/>
    <s v="Trek Bicycles"/>
    <s v="Standard"/>
    <s v="medium"/>
    <s v="large"/>
    <n v="2091.4699999999998"/>
    <n v="388.92"/>
    <n v="1702.55"/>
    <d v="2005-08-09T00:00:00"/>
    <n v="323"/>
  </r>
  <r>
    <s v="2192"/>
    <s v="2"/>
    <x v="1091"/>
    <d v="2017-11-22T00:00:00"/>
    <b v="1"/>
    <s v="Approved"/>
    <s v="Solex"/>
    <s v="Standard"/>
    <s v="medium"/>
    <s v="medium"/>
    <n v="71.489999999999995"/>
    <n v="53.62"/>
    <n v="17.87"/>
    <d v="2004-09-28T00:00:00"/>
    <n v="38"/>
  </r>
  <r>
    <s v="2193"/>
    <s v="6"/>
    <x v="1616"/>
    <d v="2017-08-08T00:00:00"/>
    <b v="1"/>
    <s v="Approved"/>
    <s v="OHM Cycles"/>
    <s v="Standard"/>
    <s v="high"/>
    <s v="medium"/>
    <n v="227.88"/>
    <n v="136.72999999999999"/>
    <n v="91.15"/>
    <d v="2003-02-07T00:00:00"/>
    <n v="144"/>
  </r>
  <r>
    <s v="2194"/>
    <s v="11"/>
    <x v="1617"/>
    <d v="2017-11-28T00:00:00"/>
    <b v="0"/>
    <s v="Approved"/>
    <s v="Giant Bicycles"/>
    <s v="Standard"/>
    <s v="high"/>
    <s v="medium"/>
    <n v="1274.93"/>
    <n v="764.96"/>
    <n v="509.97"/>
    <d v="2007-08-04T00:00:00"/>
    <n v="32"/>
  </r>
  <r>
    <s v="2195"/>
    <s v="2"/>
    <x v="1317"/>
    <d v="2017-11-12T00:00:00"/>
    <b v="1"/>
    <s v="Approved"/>
    <s v="Solex"/>
    <s v="Standard"/>
    <s v="medium"/>
    <s v="medium"/>
    <n v="71.489999999999995"/>
    <n v="53.62"/>
    <n v="17.87"/>
    <d v="2012-12-02T00:00:00"/>
    <n v="48"/>
  </r>
  <r>
    <s v="2196"/>
    <s v="97"/>
    <x v="1618"/>
    <d v="2017-01-21T00:00:00"/>
    <b v="1"/>
    <s v="Approved"/>
    <s v="Solex"/>
    <s v="Standard"/>
    <s v="medium"/>
    <s v="large"/>
    <n v="202.62"/>
    <n v="151.96"/>
    <n v="50.66"/>
    <d v="2016-03-29T00:00:00"/>
    <n v="343"/>
  </r>
  <r>
    <s v="2197"/>
    <s v="90"/>
    <x v="1619"/>
    <d v="2017-01-12T00:00:00"/>
    <b v="1"/>
    <s v="Approved"/>
    <s v="Norco Bicycles"/>
    <s v="Standard"/>
    <s v="low"/>
    <s v="medium"/>
    <n v="363.01"/>
    <n v="290.41000000000003"/>
    <n v="72.599999999999994"/>
    <d v="2004-01-16T00:00:00"/>
    <n v="352"/>
  </r>
  <r>
    <s v="2198"/>
    <s v="38"/>
    <x v="1620"/>
    <d v="2017-11-06T00:00:00"/>
    <b v="1"/>
    <s v="Approved"/>
    <s v="Solex"/>
    <s v="Standard"/>
    <s v="medium"/>
    <s v="medium"/>
    <n v="1577.53"/>
    <n v="826.51"/>
    <n v="751.02"/>
    <d v="2011-03-16T00:00:00"/>
    <n v="54"/>
  </r>
  <r>
    <s v="2199"/>
    <s v="0"/>
    <x v="205"/>
    <d v="2017-02-11T00:00:00"/>
    <b v="1"/>
    <s v="Approved"/>
    <s v="OHM Cycles"/>
    <s v="Standard"/>
    <s v="medium"/>
    <s v="medium"/>
    <n v="183.86"/>
    <n v="137.9"/>
    <n v="45.96"/>
    <d v="1997-10-04T00:00:00"/>
    <n v="322"/>
  </r>
  <r>
    <s v="2200"/>
    <s v="67"/>
    <x v="1621"/>
    <d v="2017-10-17T00:00:00"/>
    <b v="1"/>
    <s v="Approved"/>
    <s v="Solex"/>
    <s v="Standard"/>
    <s v="medium"/>
    <s v="large"/>
    <n v="1071.23"/>
    <n v="380.74"/>
    <n v="690.49"/>
    <d v="1993-05-26T00:00:00"/>
    <n v="74"/>
  </r>
  <r>
    <s v="2201"/>
    <s v="85"/>
    <x v="556"/>
    <d v="2017-09-14T00:00:00"/>
    <b v="1"/>
    <s v="Approved"/>
    <s v="WeareA2B"/>
    <s v="Standard"/>
    <s v="medium"/>
    <s v="medium"/>
    <n v="1228.07"/>
    <n v="400.91"/>
    <n v="827.16"/>
    <d v="1994-07-12T00:00:00"/>
    <n v="107"/>
  </r>
  <r>
    <s v="2202"/>
    <s v="33"/>
    <x v="1259"/>
    <d v="2017-06-27T00:00:00"/>
    <b v="1"/>
    <s v="Approved"/>
    <s v="OHM Cycles"/>
    <s v="Road"/>
    <s v="medium"/>
    <s v="small"/>
    <n v="1810"/>
    <n v="1610.9"/>
    <n v="199.1"/>
    <d v="2007-12-11T00:00:00"/>
    <n v="186"/>
  </r>
  <r>
    <s v="2203"/>
    <s v="36"/>
    <x v="111"/>
    <d v="2017-11-13T00:00:00"/>
    <b v="1"/>
    <s v="Approved"/>
    <s v="Solex"/>
    <s v="Standard"/>
    <s v="low"/>
    <s v="medium"/>
    <n v="945.04"/>
    <n v="507.58"/>
    <n v="437.46"/>
    <d v="2006-02-02T00:00:00"/>
    <n v="47"/>
  </r>
  <r>
    <s v="2204"/>
    <s v="19"/>
    <x v="1622"/>
    <d v="2017-10-26T00:00:00"/>
    <b v="0"/>
    <s v="Approved"/>
    <s v="Trek Bicycles"/>
    <s v="Mountain"/>
    <s v="low"/>
    <s v="medium"/>
    <n v="574.64"/>
    <n v="459.71"/>
    <n v="114.93"/>
    <d v="2011-08-29T00:00:00"/>
    <n v="65"/>
  </r>
  <r>
    <s v="2205"/>
    <s v="23"/>
    <x v="1623"/>
    <d v="2017-06-01T00:00:00"/>
    <b v="1"/>
    <s v="Approved"/>
    <s v="Norco Bicycles"/>
    <s v="Mountain"/>
    <s v="low"/>
    <s v="small"/>
    <n v="688.63"/>
    <n v="612.88"/>
    <n v="75.75"/>
    <d v="1993-10-02T00:00:00"/>
    <n v="212"/>
  </r>
  <r>
    <s v="2206"/>
    <s v="2"/>
    <x v="1200"/>
    <d v="2017-10-14T00:00:00"/>
    <b v="1"/>
    <s v="Approved"/>
    <s v="Solex"/>
    <s v="Standard"/>
    <s v="medium"/>
    <s v="medium"/>
    <n v="71.489999999999995"/>
    <n v="53.62"/>
    <n v="17.87"/>
    <d v="2012-09-15T00:00:00"/>
    <n v="77"/>
  </r>
  <r>
    <s v="2207"/>
    <s v="75"/>
    <x v="1620"/>
    <d v="2017-05-14T00:00:00"/>
    <b v="0"/>
    <s v="Approved"/>
    <s v="Giant Bicycles"/>
    <s v="Touring"/>
    <s v="medium"/>
    <s v="large"/>
    <n v="1873.97"/>
    <n v="863.95"/>
    <n v="1010.02"/>
    <d v="2006-05-22T00:00:00"/>
    <n v="230"/>
  </r>
  <r>
    <s v="2208"/>
    <s v="58"/>
    <x v="624"/>
    <d v="2017-06-16T00:00:00"/>
    <b v="1"/>
    <s v="Approved"/>
    <s v="OHM Cycles"/>
    <s v="Standard"/>
    <s v="medium"/>
    <s v="medium"/>
    <n v="912.52"/>
    <n v="141.4"/>
    <n v="771.12"/>
    <d v="2015-06-17T00:00:00"/>
    <n v="197"/>
  </r>
  <r>
    <s v="2209"/>
    <s v="77"/>
    <x v="1624"/>
    <d v="2017-08-07T00:00:00"/>
    <b v="1"/>
    <s v="Approved"/>
    <s v="Norco Bicycles"/>
    <s v="Road"/>
    <s v="medium"/>
    <s v="large"/>
    <n v="1240.31"/>
    <n v="795.1"/>
    <n v="445.21"/>
    <d v="2015-08-10T00:00:00"/>
    <n v="145"/>
  </r>
  <r>
    <s v="2210"/>
    <s v="14"/>
    <x v="270"/>
    <d v="2017-07-06T00:00:00"/>
    <b v="0"/>
    <s v="Approved"/>
    <s v="Trek Bicycles"/>
    <s v="Standard"/>
    <s v="medium"/>
    <s v="small"/>
    <n v="1386.84"/>
    <n v="1234.29"/>
    <n v="152.55000000000001"/>
    <d v="2003-08-05T00:00:00"/>
    <n v="177"/>
  </r>
  <r>
    <s v="2211"/>
    <s v="9"/>
    <x v="1344"/>
    <d v="2017-08-10T00:00:00"/>
    <b v="1"/>
    <s v="Approved"/>
    <s v="OHM Cycles"/>
    <s v="Road"/>
    <s v="medium"/>
    <s v="medium"/>
    <n v="742.54"/>
    <n v="667.4"/>
    <n v="75.14"/>
    <d v="2016-07-09T00:00:00"/>
    <n v="142"/>
  </r>
  <r>
    <s v="2212"/>
    <s v="85"/>
    <x v="105"/>
    <d v="2017-10-11T00:00:00"/>
    <b v="1"/>
    <s v="Approved"/>
    <s v="WeareA2B"/>
    <s v="Standard"/>
    <s v="medium"/>
    <s v="medium"/>
    <n v="752.64"/>
    <n v="205.36"/>
    <n v="547.28"/>
    <d v="2015-08-02T00:00:00"/>
    <n v="80"/>
  </r>
  <r>
    <s v="2213"/>
    <s v="90"/>
    <x v="508"/>
    <d v="2017-04-13T00:00:00"/>
    <b v="1"/>
    <s v="Approved"/>
    <s v="Norco Bicycles"/>
    <s v="Standard"/>
    <s v="low"/>
    <s v="medium"/>
    <n v="363.01"/>
    <n v="290.41000000000003"/>
    <n v="72.599999999999994"/>
    <d v="2003-01-05T00:00:00"/>
    <n v="261"/>
  </r>
  <r>
    <s v="2215"/>
    <s v="22"/>
    <x v="1625"/>
    <d v="2017-12-14T00:00:00"/>
    <b v="0"/>
    <s v="Approved"/>
    <s v="Solex"/>
    <s v="Standard"/>
    <s v="medium"/>
    <s v="medium"/>
    <n v="575.27"/>
    <n v="431.45"/>
    <n v="143.82"/>
    <d v="2013-03-12T00:00:00"/>
    <n v="16"/>
  </r>
  <r>
    <s v="2216"/>
    <s v="63"/>
    <x v="1626"/>
    <d v="2017-07-29T00:00:00"/>
    <b v="1"/>
    <s v="Approved"/>
    <s v="Solex"/>
    <s v="Standard"/>
    <s v="medium"/>
    <s v="medium"/>
    <n v="1483.2"/>
    <n v="99.59"/>
    <n v="1383.61"/>
    <d v="2010-11-05T00:00:00"/>
    <n v="154"/>
  </r>
  <r>
    <s v="2217"/>
    <s v="27"/>
    <x v="1627"/>
    <d v="2017-10-06T00:00:00"/>
    <b v="0"/>
    <s v="Approved"/>
    <s v="Trek Bicycles"/>
    <s v="Standard"/>
    <s v="medium"/>
    <s v="medium"/>
    <n v="499.53"/>
    <n v="388.72"/>
    <n v="110.81"/>
    <d v="1991-11-10T00:00:00"/>
    <n v="85"/>
  </r>
  <r>
    <s v="2218"/>
    <s v="36"/>
    <x v="1628"/>
    <d v="2017-01-15T00:00:00"/>
    <b v="0"/>
    <s v="Approved"/>
    <s v="Solex"/>
    <s v="Standard"/>
    <s v="low"/>
    <s v="medium"/>
    <n v="1289.8499999999999"/>
    <n v="74.510000000000005"/>
    <n v="1215.3399999999999"/>
    <d v="2007-12-11T00:00:00"/>
    <n v="349"/>
  </r>
  <r>
    <s v="2219"/>
    <s v="75"/>
    <x v="656"/>
    <d v="2017-09-07T00:00:00"/>
    <b v="0"/>
    <s v="Approved"/>
    <s v="Giant Bicycles"/>
    <s v="Touring"/>
    <s v="medium"/>
    <s v="large"/>
    <n v="1873.97"/>
    <n v="863.95"/>
    <n v="1010.02"/>
    <d v="2006-05-22T00:00:00"/>
    <n v="114"/>
  </r>
  <r>
    <s v="2220"/>
    <s v="1"/>
    <x v="1629"/>
    <d v="2017-06-24T00:00:00"/>
    <b v="0"/>
    <s v="Approved"/>
    <s v="Giant Bicycles"/>
    <s v="Touring"/>
    <s v="medium"/>
    <s v="large"/>
    <n v="1873.97"/>
    <n v="863.95"/>
    <n v="1010.02"/>
    <d v="2002-08-31T00:00:00"/>
    <n v="189"/>
  </r>
  <r>
    <s v="2221"/>
    <s v="45"/>
    <x v="1394"/>
    <d v="2017-09-11T00:00:00"/>
    <b v="0"/>
    <s v="Approved"/>
    <s v="Solex"/>
    <s v="Standard"/>
    <s v="medium"/>
    <s v="medium"/>
    <n v="441.49"/>
    <n v="84.99"/>
    <n v="356.5"/>
    <d v="2015-06-17T00:00:00"/>
    <n v="110"/>
  </r>
  <r>
    <s v="2222"/>
    <s v="28"/>
    <x v="573"/>
    <d v="2017-04-07T00:00:00"/>
    <b v="0"/>
    <s v="Approved"/>
    <s v="Norco Bicycles"/>
    <s v="Standard"/>
    <s v="medium"/>
    <s v="small"/>
    <n v="1216.1400000000001"/>
    <n v="1082.3599999999999"/>
    <n v="133.78"/>
    <d v="1991-08-05T00:00:00"/>
    <n v="267"/>
  </r>
  <r>
    <s v="2223"/>
    <s v="19"/>
    <x v="1630"/>
    <d v="2017-01-22T00:00:00"/>
    <b v="1"/>
    <s v="Approved"/>
    <s v="OHM Cycles"/>
    <s v="Road"/>
    <s v="high"/>
    <s v="large"/>
    <n v="12.01"/>
    <n v="7.21"/>
    <n v="4.8"/>
    <d v="1993-05-26T00:00:00"/>
    <n v="342"/>
  </r>
  <r>
    <s v="2224"/>
    <s v="50"/>
    <x v="498"/>
    <d v="2017-01-12T00:00:00"/>
    <b v="1"/>
    <s v="Approved"/>
    <s v="WeareA2B"/>
    <s v="Standard"/>
    <s v="medium"/>
    <s v="small"/>
    <n v="175.89"/>
    <n v="131.91999999999999"/>
    <n v="43.97"/>
    <d v="2001-11-25T00:00:00"/>
    <n v="352"/>
  </r>
  <r>
    <s v="2225"/>
    <s v="35"/>
    <x v="1631"/>
    <d v="2017-07-02T00:00:00"/>
    <b v="1"/>
    <s v="Approved"/>
    <s v="Giant Bicycles"/>
    <s v="Standard"/>
    <s v="medium"/>
    <s v="medium"/>
    <n v="1403.5"/>
    <n v="954.82"/>
    <n v="448.68"/>
    <d v="2016-11-14T00:00:00"/>
    <n v="181"/>
  </r>
  <r>
    <s v="2226"/>
    <s v="50"/>
    <x v="1632"/>
    <d v="2017-07-05T00:00:00"/>
    <b v="1"/>
    <s v="Approved"/>
    <s v="WeareA2B"/>
    <s v="Standard"/>
    <s v="medium"/>
    <s v="small"/>
    <n v="175.89"/>
    <n v="131.91999999999999"/>
    <n v="43.97"/>
    <d v="2015-10-18T00:00:00"/>
    <n v="178"/>
  </r>
  <r>
    <s v="2227"/>
    <s v="35"/>
    <x v="1592"/>
    <d v="2017-10-13T00:00:00"/>
    <b v="0"/>
    <s v="Approved"/>
    <s v="Trek Bicycles"/>
    <s v="Standard"/>
    <s v="low"/>
    <s v="medium"/>
    <n v="1057.51"/>
    <n v="154.4"/>
    <n v="903.11"/>
    <d v="1994-07-12T00:00:00"/>
    <n v="78"/>
  </r>
  <r>
    <s v="2228"/>
    <s v="25"/>
    <x v="1633"/>
    <d v="2017-02-17T00:00:00"/>
    <b v="1"/>
    <s v="Approved"/>
    <s v="OHM Cycles"/>
    <s v="Standard"/>
    <s v="high"/>
    <s v="medium"/>
    <n v="2005.66"/>
    <n v="1203.4000000000001"/>
    <n v="802.26"/>
    <d v="2015-10-18T00:00:00"/>
    <n v="316"/>
  </r>
  <r>
    <s v="2229"/>
    <s v="64"/>
    <x v="739"/>
    <d v="2017-03-22T00:00:00"/>
    <b v="1"/>
    <s v="Approved"/>
    <s v="Giant Bicycles"/>
    <s v="Standard"/>
    <s v="high"/>
    <s v="small"/>
    <n v="1977.36"/>
    <n v="1759.85"/>
    <n v="217.51"/>
    <d v="2010-08-20T00:00:00"/>
    <n v="283"/>
  </r>
  <r>
    <s v="2230"/>
    <s v="99"/>
    <x v="1155"/>
    <d v="2017-11-13T00:00:00"/>
    <b v="1"/>
    <s v="Approved"/>
    <s v="OHM Cycles"/>
    <s v="Standard"/>
    <s v="medium"/>
    <s v="medium"/>
    <n v="1227.3399999999999"/>
    <n v="770.89"/>
    <n v="456.45"/>
    <d v="1991-05-06T00:00:00"/>
    <n v="47"/>
  </r>
  <r>
    <s v="2231"/>
    <s v="30"/>
    <x v="1634"/>
    <d v="2017-02-26T00:00:00"/>
    <b v="0"/>
    <s v="Approved"/>
    <s v="Solex"/>
    <s v="Standard"/>
    <s v="high"/>
    <s v="medium"/>
    <n v="748.17"/>
    <n v="448.9"/>
    <n v="299.27"/>
    <d v="2011-03-16T00:00:00"/>
    <n v="307"/>
  </r>
  <r>
    <s v="2232"/>
    <s v="39"/>
    <x v="1635"/>
    <d v="2017-07-15T00:00:00"/>
    <b v="0"/>
    <s v="Approved"/>
    <s v="Giant Bicycles"/>
    <s v="Standard"/>
    <s v="medium"/>
    <s v="large"/>
    <n v="1812.75"/>
    <n v="582.48"/>
    <n v="1230.27"/>
    <d v="2006-02-02T00:00:00"/>
    <n v="168"/>
  </r>
  <r>
    <s v="2233"/>
    <s v="0"/>
    <x v="1636"/>
    <d v="2017-02-23T00:00:00"/>
    <b v="0"/>
    <s v="Approved"/>
    <s v="Giant Bicycles"/>
    <s v="Standard"/>
    <s v="medium"/>
    <s v="medium"/>
    <n v="230.91"/>
    <n v="173.18"/>
    <n v="57.73"/>
    <d v="1992-10-11T00:00:00"/>
    <n v="310"/>
  </r>
  <r>
    <s v="2234"/>
    <s v="54"/>
    <x v="1637"/>
    <d v="2017-11-30T00:00:00"/>
    <b v="0"/>
    <s v="Approved"/>
    <s v="WeareA2B"/>
    <s v="Standard"/>
    <s v="medium"/>
    <s v="medium"/>
    <n v="1292.8399999999999"/>
    <n v="13.44"/>
    <n v="1279.4000000000001"/>
    <d v="2015-10-18T00:00:00"/>
    <n v="30"/>
  </r>
  <r>
    <s v="2235"/>
    <s v="62"/>
    <x v="1638"/>
    <d v="2017-03-09T00:00:00"/>
    <b v="0"/>
    <s v="Approved"/>
    <s v="Solex"/>
    <s v="Standard"/>
    <s v="medium"/>
    <s v="medium"/>
    <n v="478.16"/>
    <n v="298.72000000000003"/>
    <n v="179.44"/>
    <d v="2010-11-05T00:00:00"/>
    <n v="296"/>
  </r>
  <r>
    <s v="2236"/>
    <s v="80"/>
    <x v="286"/>
    <d v="2017-01-06T00:00:00"/>
    <b v="1"/>
    <s v="Approved"/>
    <s v="Trek Bicycles"/>
    <s v="Standard"/>
    <s v="medium"/>
    <s v="large"/>
    <n v="1469.44"/>
    <n v="596.54999999999995"/>
    <n v="872.89"/>
    <d v="2012-05-18T00:00:00"/>
    <n v="358"/>
  </r>
  <r>
    <s v="2237"/>
    <s v="67"/>
    <x v="437"/>
    <d v="2017-02-19T00:00:00"/>
    <b v="0"/>
    <s v="Approved"/>
    <s v="Norco Bicycles"/>
    <s v="Road"/>
    <s v="medium"/>
    <s v="medium"/>
    <n v="544.04999999999995"/>
    <n v="376.84"/>
    <n v="167.21"/>
    <d v="1992-10-02T00:00:00"/>
    <n v="314"/>
  </r>
  <r>
    <s v="2238"/>
    <s v="63"/>
    <x v="1639"/>
    <d v="2017-04-14T00:00:00"/>
    <b v="0"/>
    <s v="Approved"/>
    <s v="Solex"/>
    <s v="Standard"/>
    <s v="medium"/>
    <s v="medium"/>
    <n v="1483.2"/>
    <n v="99.59"/>
    <n v="1383.61"/>
    <d v="1998-12-17T00:00:00"/>
    <n v="260"/>
  </r>
  <r>
    <s v="2239"/>
    <s v="0"/>
    <x v="775"/>
    <d v="2017-04-30T00:00:00"/>
    <b v="1"/>
    <s v="Approved"/>
    <s v="WeareA2B"/>
    <s v="Standard"/>
    <s v="medium"/>
    <s v="medium"/>
    <n v="60.34"/>
    <n v="45.26"/>
    <n v="15.08"/>
    <d v="2016-02-04T00:00:00"/>
    <n v="244"/>
  </r>
  <r>
    <s v="2240"/>
    <s v="100"/>
    <x v="1640"/>
    <d v="2017-12-23T00:00:00"/>
    <b v="1"/>
    <s v="Approved"/>
    <s v="Norco Bicycles"/>
    <s v="Road"/>
    <s v="medium"/>
    <s v="medium"/>
    <n v="1036.5899999999999"/>
    <n v="206.35"/>
    <n v="830.24"/>
    <d v="1991-05-06T00:00:00"/>
    <n v="7"/>
  </r>
  <r>
    <s v="2241"/>
    <s v="12"/>
    <x v="1076"/>
    <d v="2017-02-11T00:00:00"/>
    <b v="1"/>
    <s v="Approved"/>
    <s v="WeareA2B"/>
    <s v="Standard"/>
    <s v="medium"/>
    <s v="medium"/>
    <n v="1231.1500000000001"/>
    <n v="161.6"/>
    <n v="1069.55"/>
    <d v="2004-08-17T00:00:00"/>
    <n v="322"/>
  </r>
  <r>
    <s v="2242"/>
    <s v="55"/>
    <x v="1538"/>
    <d v="2017-01-24T00:00:00"/>
    <b v="0"/>
    <s v="Approved"/>
    <s v="Trek Bicycles"/>
    <s v="Road"/>
    <s v="medium"/>
    <s v="large"/>
    <n v="1894.19"/>
    <n v="598.76"/>
    <n v="1295.43"/>
    <d v="2003-07-21T00:00:00"/>
    <n v="340"/>
  </r>
  <r>
    <s v="2243"/>
    <s v="38"/>
    <x v="1629"/>
    <d v="2017-06-08T00:00:00"/>
    <b v="0"/>
    <s v="Approved"/>
    <s v="Trek Bicycles"/>
    <s v="Standard"/>
    <s v="medium"/>
    <s v="large"/>
    <n v="2091.4699999999998"/>
    <n v="388.92"/>
    <n v="1702.55"/>
    <d v="2015-08-10T00:00:00"/>
    <n v="205"/>
  </r>
  <r>
    <s v="2244"/>
    <s v="32"/>
    <x v="96"/>
    <d v="2017-04-22T00:00:00"/>
    <b v="0"/>
    <s v="Approved"/>
    <s v="Giant Bicycles"/>
    <s v="Standard"/>
    <s v="high"/>
    <s v="medium"/>
    <n v="1179"/>
    <n v="707.4"/>
    <n v="471.6"/>
    <d v="1997-08-25T00:00:00"/>
    <n v="252"/>
  </r>
  <r>
    <s v="2245"/>
    <s v="41"/>
    <x v="896"/>
    <d v="2017-09-11T00:00:00"/>
    <b v="0"/>
    <s v="Approved"/>
    <s v="Norco Bicycles"/>
    <s v="Standard"/>
    <s v="low"/>
    <s v="medium"/>
    <n v="958.74"/>
    <n v="748.9"/>
    <n v="209.84"/>
    <d v="2013-03-12T00:00:00"/>
    <n v="110"/>
  </r>
  <r>
    <s v="2246"/>
    <s v="47"/>
    <x v="436"/>
    <d v="2017-05-31T00:00:00"/>
    <b v="1"/>
    <s v="Approved"/>
    <s v="Trek Bicycles"/>
    <s v="Road"/>
    <s v="low"/>
    <s v="small"/>
    <n v="1720.7"/>
    <n v="1531.42"/>
    <n v="189.28"/>
    <d v="2006-10-01T00:00:00"/>
    <n v="213"/>
  </r>
  <r>
    <s v="2247"/>
    <s v="73"/>
    <x v="1641"/>
    <d v="2017-12-04T00:00:00"/>
    <b v="0"/>
    <s v="Approved"/>
    <s v="Solex"/>
    <s v="Standard"/>
    <s v="medium"/>
    <s v="medium"/>
    <n v="1945.43"/>
    <n v="333.18"/>
    <n v="1612.25"/>
    <d v="2002-08-31T00:00:00"/>
    <n v="26"/>
  </r>
  <r>
    <s v="2248"/>
    <s v="0"/>
    <x v="1642"/>
    <d v="2017-12-22T00:00:00"/>
    <b v="0"/>
    <s v="Approved"/>
    <s v="Norco Bicycles"/>
    <s v="Standard"/>
    <s v="low"/>
    <s v="medium"/>
    <n v="363.01"/>
    <n v="290.41000000000003"/>
    <n v="72.599999999999994"/>
    <d v="2013-06-09T00:00:00"/>
    <n v="8"/>
  </r>
  <r>
    <s v="2249"/>
    <s v="63"/>
    <x v="1643"/>
    <d v="2017-02-26T00:00:00"/>
    <b v="1"/>
    <s v="Approved"/>
    <s v="Solex"/>
    <s v="Standard"/>
    <s v="medium"/>
    <s v="medium"/>
    <n v="1483.2"/>
    <n v="99.59"/>
    <n v="1383.61"/>
    <d v="1998-12-17T00:00:00"/>
    <n v="307"/>
  </r>
  <r>
    <s v="2250"/>
    <s v="34"/>
    <x v="1644"/>
    <d v="2017-08-16T00:00:00"/>
    <b v="0"/>
    <s v="Approved"/>
    <s v="Norco Bicycles"/>
    <s v="Road"/>
    <s v="high"/>
    <s v="large"/>
    <n v="774.53"/>
    <n v="464.72"/>
    <n v="309.81"/>
    <d v="2008-03-19T00:00:00"/>
    <n v="136"/>
  </r>
  <r>
    <s v="2251"/>
    <s v="35"/>
    <x v="1645"/>
    <d v="2017-04-06T00:00:00"/>
    <b v="0"/>
    <s v="Approved"/>
    <s v="Trek Bicycles"/>
    <s v="Standard"/>
    <s v="low"/>
    <s v="medium"/>
    <n v="1057.51"/>
    <n v="154.4"/>
    <n v="903.11"/>
    <d v="1999-12-04T00:00:00"/>
    <n v="268"/>
  </r>
  <r>
    <s v="2252"/>
    <s v="79"/>
    <x v="1646"/>
    <d v="2017-02-09T00:00:00"/>
    <b v="1"/>
    <s v="Approved"/>
    <s v="Solex"/>
    <s v="Touring"/>
    <s v="medium"/>
    <s v="large"/>
    <n v="2083.94"/>
    <n v="675.03"/>
    <n v="1408.91"/>
    <d v="2013-09-16T00:00:00"/>
    <n v="324"/>
  </r>
  <r>
    <s v="2253"/>
    <s v="0"/>
    <x v="1647"/>
    <d v="2017-12-18T00:00:00"/>
    <b v="0"/>
    <s v="Approved"/>
    <s v="Solex"/>
    <s v="Standard"/>
    <s v="medium"/>
    <s v="medium"/>
    <n v="100.35"/>
    <n v="75.260000000000005"/>
    <n v="25.09"/>
    <d v="1999-07-26T00:00:00"/>
    <n v="12"/>
  </r>
  <r>
    <s v="2254"/>
    <s v="45"/>
    <x v="1648"/>
    <d v="2017-02-15T00:00:00"/>
    <b v="1"/>
    <s v="Approved"/>
    <s v="Solex"/>
    <s v="Standard"/>
    <s v="medium"/>
    <s v="medium"/>
    <n v="441.49"/>
    <n v="84.99"/>
    <n v="356.5"/>
    <d v="2012-06-04T00:00:00"/>
    <n v="318"/>
  </r>
  <r>
    <s v="2255"/>
    <s v="33"/>
    <x v="1649"/>
    <d v="2017-10-24T00:00:00"/>
    <b v="0"/>
    <s v="Approved"/>
    <s v="Giant Bicycles"/>
    <s v="Standard"/>
    <s v="medium"/>
    <s v="small"/>
    <n v="1311.44"/>
    <n v="1167.18"/>
    <n v="144.26"/>
    <d v="1992-10-11T00:00:00"/>
    <n v="67"/>
  </r>
  <r>
    <s v="2256"/>
    <s v="42"/>
    <x v="1650"/>
    <d v="2017-10-02T00:00:00"/>
    <b v="0"/>
    <s v="Approved"/>
    <s v="OHM Cycles"/>
    <s v="Road"/>
    <s v="medium"/>
    <s v="small"/>
    <n v="1810"/>
    <n v="1610.9"/>
    <n v="199.1"/>
    <d v="2008-03-19T00:00:00"/>
    <n v="89"/>
  </r>
  <r>
    <s v="2257"/>
    <s v="31"/>
    <x v="659"/>
    <d v="2017-12-29T00:00:00"/>
    <b v="1"/>
    <s v="Approved"/>
    <s v="Giant Bicycles"/>
    <s v="Standard"/>
    <s v="medium"/>
    <s v="medium"/>
    <n v="230.91"/>
    <n v="173.18"/>
    <n v="57.73"/>
    <d v="1999-07-20T00:00:00"/>
    <n v="1"/>
  </r>
  <r>
    <s v="2258"/>
    <s v="33"/>
    <x v="1313"/>
    <d v="2017-07-31T00:00:00"/>
    <b v="0"/>
    <s v="Approved"/>
    <s v="Giant Bicycles"/>
    <s v="Standard"/>
    <s v="medium"/>
    <s v="small"/>
    <n v="1311.44"/>
    <n v="1167.18"/>
    <n v="144.26"/>
    <d v="1992-10-11T00:00:00"/>
    <n v="152"/>
  </r>
  <r>
    <s v="2259"/>
    <s v="91"/>
    <x v="1651"/>
    <d v="2017-08-25T00:00:00"/>
    <b v="0"/>
    <s v="Approved"/>
    <s v="Solex"/>
    <s v="Standard"/>
    <s v="medium"/>
    <s v="medium"/>
    <n v="100.35"/>
    <n v="75.260000000000005"/>
    <n v="25.09"/>
    <d v="1999-07-26T00:00:00"/>
    <n v="127"/>
  </r>
  <r>
    <s v="2260"/>
    <s v="26"/>
    <x v="1515"/>
    <d v="2017-02-05T00:00:00"/>
    <b v="1"/>
    <s v="Approved"/>
    <s v="WeareA2B"/>
    <s v="Standard"/>
    <s v="medium"/>
    <s v="medium"/>
    <n v="1992.93"/>
    <n v="762.63"/>
    <n v="1230.3"/>
    <d v="1993-05-26T00:00:00"/>
    <n v="328"/>
  </r>
  <r>
    <s v="2261"/>
    <s v="1"/>
    <x v="1652"/>
    <d v="2017-05-04T00:00:00"/>
    <b v="1"/>
    <s v="Approved"/>
    <s v="Giant Bicycles"/>
    <s v="Standard"/>
    <s v="medium"/>
    <s v="medium"/>
    <n v="1403.5"/>
    <n v="954.82"/>
    <n v="448.68"/>
    <d v="2011-08-29T00:00:00"/>
    <n v="240"/>
  </r>
  <r>
    <s v="2262"/>
    <s v="54"/>
    <x v="1653"/>
    <d v="2017-09-17T00:00:00"/>
    <b v="1"/>
    <s v="Approved"/>
    <s v="WeareA2B"/>
    <s v="Standard"/>
    <s v="medium"/>
    <s v="medium"/>
    <n v="1292.8399999999999"/>
    <n v="13.44"/>
    <n v="1279.4000000000001"/>
    <d v="2009-04-12T00:00:00"/>
    <n v="104"/>
  </r>
  <r>
    <s v="2263"/>
    <s v="34"/>
    <x v="439"/>
    <d v="2017-04-14T00:00:00"/>
    <b v="1"/>
    <s v="Approved"/>
    <s v="Norco Bicycles"/>
    <s v="Road"/>
    <s v="high"/>
    <s v="large"/>
    <n v="774.53"/>
    <n v="464.72"/>
    <n v="309.81"/>
    <d v="2003-03-18T00:00:00"/>
    <n v="260"/>
  </r>
  <r>
    <s v="2264"/>
    <s v="82"/>
    <x v="1654"/>
    <d v="2017-02-28T00:00:00"/>
    <b v="1"/>
    <s v="Approved"/>
    <s v="Norco Bicycles"/>
    <s v="Standard"/>
    <s v="high"/>
    <s v="medium"/>
    <n v="1148.6400000000001"/>
    <n v="689.18"/>
    <n v="459.46"/>
    <d v="1998-12-16T00:00:00"/>
    <n v="305"/>
  </r>
  <r>
    <s v="2265"/>
    <s v="95"/>
    <x v="242"/>
    <d v="2017-09-28T00:00:00"/>
    <b v="0"/>
    <s v="Approved"/>
    <s v="Giant Bicycles"/>
    <s v="Standard"/>
    <s v="medium"/>
    <s v="large"/>
    <n v="569.55999999999995"/>
    <n v="528.42999999999995"/>
    <n v="41.13"/>
    <d v="2003-09-10T00:00:00"/>
    <n v="93"/>
  </r>
  <r>
    <s v="2266"/>
    <s v="91"/>
    <x v="1614"/>
    <d v="2017-11-20T00:00:00"/>
    <b v="0"/>
    <s v="Approved"/>
    <s v="Solex"/>
    <s v="Standard"/>
    <s v="medium"/>
    <s v="medium"/>
    <n v="100.35"/>
    <n v="75.260000000000005"/>
    <n v="25.09"/>
    <d v="1999-07-26T00:00:00"/>
    <n v="40"/>
  </r>
  <r>
    <s v="2267"/>
    <s v="90"/>
    <x v="1626"/>
    <d v="2017-02-02T00:00:00"/>
    <b v="0"/>
    <s v="Approved"/>
    <s v="Norco Bicycles"/>
    <s v="Standard"/>
    <s v="low"/>
    <s v="medium"/>
    <n v="363.01"/>
    <n v="290.41000000000003"/>
    <n v="72.599999999999994"/>
    <d v="2002-10-10T00:00:00"/>
    <n v="331"/>
  </r>
  <r>
    <s v="2268"/>
    <s v="49"/>
    <x v="1494"/>
    <d v="2017-07-31T00:00:00"/>
    <b v="0"/>
    <s v="Approved"/>
    <s v="Trek Bicycles"/>
    <s v="Road"/>
    <s v="medium"/>
    <s v="medium"/>
    <n v="533.51"/>
    <n v="400.13"/>
    <n v="133.38"/>
    <d v="2012-06-04T00:00:00"/>
    <n v="152"/>
  </r>
  <r>
    <s v="2269"/>
    <s v="98"/>
    <x v="1162"/>
    <d v="2017-04-29T00:00:00"/>
    <b v="0"/>
    <s v="Approved"/>
    <s v="Trek Bicycles"/>
    <s v="Standard"/>
    <s v="high"/>
    <s v="medium"/>
    <n v="358.39"/>
    <n v="215.03"/>
    <n v="143.36000000000001"/>
    <d v="2004-01-16T00:00:00"/>
    <n v="245"/>
  </r>
  <r>
    <s v="2270"/>
    <s v="68"/>
    <x v="1655"/>
    <d v="2017-10-17T00:00:00"/>
    <b v="0"/>
    <s v="Approved"/>
    <s v="OHM Cycles"/>
    <s v="Standard"/>
    <s v="medium"/>
    <s v="medium"/>
    <n v="1636.9"/>
    <n v="44.71"/>
    <n v="1592.19"/>
    <d v="2002-08-31T00:00:00"/>
    <n v="74"/>
  </r>
  <r>
    <s v="2271"/>
    <s v="0"/>
    <x v="1445"/>
    <d v="2017-11-12T00:00:00"/>
    <b v="1"/>
    <s v="Approved"/>
    <s v="Giant Bicycles"/>
    <s v="Standard"/>
    <s v="medium"/>
    <s v="large"/>
    <n v="569.55999999999995"/>
    <n v="528.42999999999995"/>
    <n v="41.13"/>
    <d v="2003-09-10T00:00:00"/>
    <n v="48"/>
  </r>
  <r>
    <s v="2272"/>
    <s v="44"/>
    <x v="1462"/>
    <d v="2017-08-07T00:00:00"/>
    <b v="1"/>
    <s v="Approved"/>
    <s v="WeareA2B"/>
    <s v="Standard"/>
    <s v="medium"/>
    <s v="medium"/>
    <n v="1769.64"/>
    <n v="108.76"/>
    <n v="1660.88"/>
    <d v="2011-05-09T00:00:00"/>
    <n v="145"/>
  </r>
  <r>
    <s v="2273"/>
    <s v="92"/>
    <x v="706"/>
    <d v="2017-05-01T00:00:00"/>
    <b v="0"/>
    <s v="Approved"/>
    <s v="WeareA2B"/>
    <s v="Standard"/>
    <s v="medium"/>
    <s v="small"/>
    <n v="1415.01"/>
    <n v="1259.3599999999999"/>
    <n v="155.65"/>
    <d v="1998-12-16T00:00:00"/>
    <n v="243"/>
  </r>
  <r>
    <s v="2274"/>
    <s v="1"/>
    <x v="783"/>
    <d v="2017-03-20T00:00:00"/>
    <b v="1"/>
    <s v="Approved"/>
    <s v="Giant Bicycles"/>
    <s v="Standard"/>
    <s v="medium"/>
    <s v="medium"/>
    <n v="1403.5"/>
    <n v="954.82"/>
    <n v="448.68"/>
    <d v="2005-08-09T00:00:00"/>
    <n v="285"/>
  </r>
  <r>
    <s v="2275"/>
    <s v="3"/>
    <x v="1656"/>
    <d v="2017-11-26T00:00:00"/>
    <b v="0"/>
    <s v="Approved"/>
    <s v="Trek Bicycles"/>
    <s v="Standard"/>
    <s v="medium"/>
    <s v="large"/>
    <n v="2091.4699999999998"/>
    <n v="388.92"/>
    <n v="1702.55"/>
    <d v="1999-07-20T00:00:00"/>
    <n v="34"/>
  </r>
  <r>
    <s v="2276"/>
    <s v="22"/>
    <x v="1657"/>
    <d v="2017-01-01T00:00:00"/>
    <b v="0"/>
    <s v="Approved"/>
    <s v="WeareA2B"/>
    <s v="Standard"/>
    <s v="medium"/>
    <s v="medium"/>
    <n v="60.34"/>
    <n v="45.26"/>
    <n v="15.08"/>
    <d v="2016-02-04T00:00:00"/>
    <n v="363"/>
  </r>
  <r>
    <s v="2277"/>
    <s v="54"/>
    <x v="1458"/>
    <d v="2017-04-02T00:00:00"/>
    <b v="1"/>
    <s v="Approved"/>
    <s v="WeareA2B"/>
    <s v="Standard"/>
    <s v="medium"/>
    <s v="medium"/>
    <n v="1292.8399999999999"/>
    <n v="13.44"/>
    <n v="1279.4000000000001"/>
    <d v="2009-04-12T00:00:00"/>
    <n v="272"/>
  </r>
  <r>
    <s v="2278"/>
    <s v="5"/>
    <x v="595"/>
    <d v="2017-07-23T00:00:00"/>
    <b v="1"/>
    <s v="Approved"/>
    <s v="Trek Bicycles"/>
    <s v="Mountain"/>
    <s v="low"/>
    <s v="medium"/>
    <n v="574.64"/>
    <n v="459.71"/>
    <n v="114.93"/>
    <d v="2011-08-29T00:00:00"/>
    <n v="160"/>
  </r>
  <r>
    <s v="2279"/>
    <s v="69"/>
    <x v="1658"/>
    <d v="2017-04-26T00:00:00"/>
    <b v="0"/>
    <s v="Approved"/>
    <s v="Giant Bicycles"/>
    <s v="Road"/>
    <s v="medium"/>
    <s v="medium"/>
    <n v="792.9"/>
    <n v="594.67999999999995"/>
    <n v="198.22"/>
    <d v="1992-10-02T00:00:00"/>
    <n v="248"/>
  </r>
  <r>
    <s v="2280"/>
    <s v="37"/>
    <x v="1659"/>
    <d v="2017-12-07T00:00:00"/>
    <b v="0"/>
    <s v="Approved"/>
    <s v="OHM Cycles"/>
    <s v="Standard"/>
    <s v="low"/>
    <s v="medium"/>
    <n v="1793.43"/>
    <n v="248.82"/>
    <n v="1544.61"/>
    <d v="2010-06-07T00:00:00"/>
    <n v="23"/>
  </r>
  <r>
    <s v="2281"/>
    <s v="39"/>
    <x v="309"/>
    <d v="2017-04-25T00:00:00"/>
    <b v="0"/>
    <s v="Approved"/>
    <s v="Giant Bicycles"/>
    <s v="Standard"/>
    <s v="medium"/>
    <s v="large"/>
    <n v="1812.75"/>
    <n v="582.48"/>
    <n v="1230.27"/>
    <d v="2008-03-19T00:00:00"/>
    <n v="249"/>
  </r>
  <r>
    <s v="2282"/>
    <s v="2"/>
    <x v="1660"/>
    <d v="2017-01-10T00:00:00"/>
    <b v="1"/>
    <s v="Approved"/>
    <s v="Giant Bicycles"/>
    <s v="Road"/>
    <s v="low"/>
    <s v="small"/>
    <n v="590.26"/>
    <n v="525.33000000000004"/>
    <n v="64.930000000000007"/>
    <d v="2010-11-05T00:00:00"/>
    <n v="354"/>
  </r>
  <r>
    <s v="2283"/>
    <s v="56"/>
    <x v="1372"/>
    <d v="2017-02-21T00:00:00"/>
    <b v="0"/>
    <s v="Approved"/>
    <s v="OHM Cycles"/>
    <s v="Standard"/>
    <s v="medium"/>
    <s v="medium"/>
    <n v="183.86"/>
    <n v="137.9"/>
    <n v="45.96"/>
    <d v="1998-12-17T00:00:00"/>
    <n v="312"/>
  </r>
  <r>
    <s v="2285"/>
    <s v="95"/>
    <x v="1108"/>
    <d v="2017-12-30T00:00:00"/>
    <b v="1"/>
    <s v="Approved"/>
    <s v="Giant Bicycles"/>
    <s v="Standard"/>
    <s v="medium"/>
    <s v="large"/>
    <n v="569.55999999999995"/>
    <n v="528.42999999999995"/>
    <n v="41.13"/>
    <d v="2016-03-29T00:00:00"/>
    <n v="0"/>
  </r>
  <r>
    <s v="2286"/>
    <s v="75"/>
    <x v="220"/>
    <d v="2017-03-11T00:00:00"/>
    <b v="0"/>
    <s v="Approved"/>
    <s v="Giant Bicycles"/>
    <s v="Touring"/>
    <s v="medium"/>
    <s v="large"/>
    <n v="1873.97"/>
    <n v="863.95"/>
    <n v="1010.02"/>
    <d v="2004-07-25T00:00:00"/>
    <n v="294"/>
  </r>
  <r>
    <s v="2287"/>
    <s v="29"/>
    <x v="1661"/>
    <d v="2017-10-31T00:00:00"/>
    <b v="1"/>
    <s v="Approved"/>
    <s v="Norco Bicycles"/>
    <s v="Road"/>
    <s v="medium"/>
    <s v="medium"/>
    <n v="543.39"/>
    <n v="407.54"/>
    <n v="135.85"/>
    <d v="2016-11-22T00:00:00"/>
    <n v="60"/>
  </r>
  <r>
    <s v="2288"/>
    <s v="84"/>
    <x v="9"/>
    <d v="2017-03-23T00:00:00"/>
    <b v="1"/>
    <s v="Approved"/>
    <s v="Trek Bicycles"/>
    <s v="Road"/>
    <s v="medium"/>
    <s v="medium"/>
    <n v="290.62"/>
    <n v="215.14"/>
    <n v="75.48"/>
    <d v="2004-12-18T00:00:00"/>
    <n v="282"/>
  </r>
  <r>
    <s v="2289"/>
    <s v="38"/>
    <x v="1662"/>
    <d v="2017-11-16T00:00:00"/>
    <b v="1"/>
    <s v="Approved"/>
    <s v="Trek Bicycles"/>
    <s v="Standard"/>
    <s v="medium"/>
    <s v="large"/>
    <n v="2091.4699999999998"/>
    <n v="388.92"/>
    <n v="1702.55"/>
    <d v="1991-08-05T00:00:00"/>
    <n v="44"/>
  </r>
  <r>
    <s v="2290"/>
    <s v="1"/>
    <x v="1663"/>
    <d v="2017-06-02T00:00:00"/>
    <b v="1"/>
    <s v="Approved"/>
    <s v="Giant Bicycles"/>
    <s v="Standard"/>
    <s v="medium"/>
    <s v="medium"/>
    <n v="1403.5"/>
    <n v="954.82"/>
    <n v="448.68"/>
    <d v="2016-11-14T00:00:00"/>
    <n v="211"/>
  </r>
  <r>
    <s v="2291"/>
    <s v="23"/>
    <x v="1644"/>
    <d v="2017-03-03T00:00:00"/>
    <b v="1"/>
    <s v="Approved"/>
    <s v="Norco Bicycles"/>
    <s v="Mountain"/>
    <s v="low"/>
    <s v="small"/>
    <n v="688.63"/>
    <n v="612.88"/>
    <n v="75.75"/>
    <d v="1993-10-02T00:00:00"/>
    <n v="302"/>
  </r>
  <r>
    <s v="2292"/>
    <s v="17"/>
    <x v="82"/>
    <d v="2017-12-01T00:00:00"/>
    <b v="1"/>
    <s v="Approved"/>
    <s v="Solex"/>
    <s v="Standard"/>
    <s v="high"/>
    <s v="medium"/>
    <n v="1024.6600000000001"/>
    <n v="614.79999999999995"/>
    <n v="409.86"/>
    <d v="2009-03-08T00:00:00"/>
    <n v="29"/>
  </r>
  <r>
    <s v="2293"/>
    <s v="22"/>
    <x v="1664"/>
    <d v="2017-01-06T00:00:00"/>
    <b v="0"/>
    <s v="Approved"/>
    <s v="WeareA2B"/>
    <s v="Standard"/>
    <s v="medium"/>
    <s v="medium"/>
    <n v="60.34"/>
    <n v="45.26"/>
    <n v="15.08"/>
    <d v="1993-07-15T00:00:00"/>
    <n v="358"/>
  </r>
  <r>
    <s v="2294"/>
    <s v="70"/>
    <x v="301"/>
    <d v="2017-11-29T00:00:00"/>
    <b v="0"/>
    <s v="Approved"/>
    <s v="Trek Bicycles"/>
    <s v="Standard"/>
    <s v="high"/>
    <s v="medium"/>
    <n v="495.72"/>
    <n v="297.43"/>
    <n v="198.29"/>
    <d v="2004-07-25T00:00:00"/>
    <n v="31"/>
  </r>
  <r>
    <s v="2295"/>
    <s v="83"/>
    <x v="1665"/>
    <d v="2017-04-15T00:00:00"/>
    <b v="1"/>
    <s v="Approved"/>
    <s v="Solex"/>
    <s v="Touring"/>
    <s v="medium"/>
    <s v="large"/>
    <n v="2083.94"/>
    <n v="675.03"/>
    <n v="1408.91"/>
    <d v="2005-05-10T00:00:00"/>
    <n v="259"/>
  </r>
  <r>
    <s v="2296"/>
    <s v="32"/>
    <x v="1666"/>
    <d v="2017-03-15T00:00:00"/>
    <b v="0"/>
    <s v="Approved"/>
    <s v="Giant Bicycles"/>
    <s v="Standard"/>
    <s v="medium"/>
    <s v="medium"/>
    <n v="642.70000000000005"/>
    <n v="211.37"/>
    <n v="431.33"/>
    <d v="2002-03-22T00:00:00"/>
    <n v="290"/>
  </r>
  <r>
    <s v="2297"/>
    <s v="34"/>
    <x v="460"/>
    <d v="2017-12-04T00:00:00"/>
    <b v="1"/>
    <s v="Approved"/>
    <s v="Norco Bicycles"/>
    <s v="Road"/>
    <s v="high"/>
    <s v="large"/>
    <n v="774.53"/>
    <n v="464.72"/>
    <n v="309.81"/>
    <d v="2003-03-18T00:00:00"/>
    <n v="26"/>
  </r>
  <r>
    <s v="2298"/>
    <s v="90"/>
    <x v="767"/>
    <d v="2017-10-11T00:00:00"/>
    <b v="0"/>
    <s v="Approved"/>
    <s v="Norco Bicycles"/>
    <s v="Standard"/>
    <s v="low"/>
    <s v="medium"/>
    <n v="363.01"/>
    <n v="290.41000000000003"/>
    <n v="72.599999999999994"/>
    <d v="2005-05-10T00:00:00"/>
    <n v="80"/>
  </r>
  <r>
    <s v="2299"/>
    <s v="60"/>
    <x v="1667"/>
    <d v="2017-09-11T00:00:00"/>
    <b v="1"/>
    <s v="Approved"/>
    <s v="Giant Bicycles"/>
    <s v="Standard"/>
    <s v="high"/>
    <s v="small"/>
    <n v="1977.36"/>
    <n v="1759.85"/>
    <n v="217.51"/>
    <d v="1998-12-17T00:00:00"/>
    <n v="110"/>
  </r>
  <r>
    <s v="2300"/>
    <s v="50"/>
    <x v="70"/>
    <d v="2017-08-17T00:00:00"/>
    <b v="1"/>
    <s v="Approved"/>
    <s v="WeareA2B"/>
    <s v="Standard"/>
    <s v="medium"/>
    <s v="small"/>
    <n v="175.89"/>
    <n v="131.91999999999999"/>
    <n v="43.97"/>
    <d v="2003-02-16T00:00:00"/>
    <n v="135"/>
  </r>
  <r>
    <s v="2301"/>
    <s v="47"/>
    <x v="211"/>
    <d v="2017-06-14T00:00:00"/>
    <b v="0"/>
    <s v="Approved"/>
    <s v="Trek Bicycles"/>
    <s v="Road"/>
    <s v="low"/>
    <s v="small"/>
    <n v="1720.7"/>
    <n v="1531.42"/>
    <n v="189.28"/>
    <d v="1997-02-09T00:00:00"/>
    <n v="199"/>
  </r>
  <r>
    <s v="2302"/>
    <s v="8"/>
    <x v="1668"/>
    <d v="2017-04-20T00:00:00"/>
    <b v="0"/>
    <s v="Approved"/>
    <s v="Solex"/>
    <s v="Road"/>
    <s v="medium"/>
    <s v="small"/>
    <n v="1703.52"/>
    <n v="1516.13"/>
    <n v="187.39"/>
    <d v="1991-11-07T00:00:00"/>
    <n v="254"/>
  </r>
  <r>
    <s v="2303"/>
    <s v="0"/>
    <x v="1031"/>
    <d v="2017-04-22T00:00:00"/>
    <b v="0"/>
    <s v="Approved"/>
    <m/>
    <m/>
    <m/>
    <m/>
    <n v="1021.43"/>
    <m/>
    <m/>
    <m/>
    <n v="252"/>
  </r>
  <r>
    <s v="2304"/>
    <s v="42"/>
    <x v="1669"/>
    <d v="2017-04-09T00:00:00"/>
    <b v="0"/>
    <s v="Approved"/>
    <s v="OHM Cycles"/>
    <s v="Road"/>
    <s v="medium"/>
    <s v="small"/>
    <n v="1810"/>
    <n v="1610.9"/>
    <n v="199.1"/>
    <d v="2008-03-19T00:00:00"/>
    <n v="265"/>
  </r>
  <r>
    <s v="2305"/>
    <s v="45"/>
    <x v="915"/>
    <d v="2017-07-06T00:00:00"/>
    <b v="1"/>
    <s v="Approved"/>
    <s v="Trek Bicycles"/>
    <s v="Road"/>
    <s v="low"/>
    <s v="medium"/>
    <n v="980.37"/>
    <n v="234.43"/>
    <n v="745.94"/>
    <d v="2007-08-04T00:00:00"/>
    <n v="177"/>
  </r>
  <r>
    <s v="2306"/>
    <s v="16"/>
    <x v="1670"/>
    <d v="2017-06-07T00:00:00"/>
    <b v="1"/>
    <s v="Approved"/>
    <s v="Norco Bicycles"/>
    <s v="Standard"/>
    <s v="high"/>
    <s v="small"/>
    <n v="1661.92"/>
    <n v="1479.11"/>
    <n v="182.81"/>
    <d v="1993-07-15T00:00:00"/>
    <n v="206"/>
  </r>
  <r>
    <s v="2307"/>
    <s v="20"/>
    <x v="1671"/>
    <d v="2017-03-02T00:00:00"/>
    <b v="0"/>
    <s v="Approved"/>
    <s v="Trek Bicycles"/>
    <s v="Standard"/>
    <s v="medium"/>
    <s v="small"/>
    <n v="1775.81"/>
    <n v="1580.47"/>
    <n v="195.34"/>
    <d v="1996-04-05T00:00:00"/>
    <n v="303"/>
  </r>
  <r>
    <s v="2308"/>
    <s v="81"/>
    <x v="1672"/>
    <d v="2017-11-01T00:00:00"/>
    <b v="0"/>
    <s v="Approved"/>
    <s v="Solex"/>
    <s v="Standard"/>
    <s v="medium"/>
    <s v="medium"/>
    <n v="1151.96"/>
    <n v="649.49"/>
    <n v="502.47"/>
    <d v="1999-12-04T00:00:00"/>
    <n v="59"/>
  </r>
  <r>
    <s v="2309"/>
    <s v="70"/>
    <x v="1673"/>
    <d v="2017-02-12T00:00:00"/>
    <b v="1"/>
    <s v="Approved"/>
    <s v="Trek Bicycles"/>
    <s v="Standard"/>
    <s v="high"/>
    <s v="medium"/>
    <n v="495.72"/>
    <n v="297.43"/>
    <n v="198.29"/>
    <d v="2015-04-11T00:00:00"/>
    <n v="321"/>
  </r>
  <r>
    <s v="2310"/>
    <s v="15"/>
    <x v="1674"/>
    <d v="2017-05-10T00:00:00"/>
    <b v="0"/>
    <s v="Approved"/>
    <s v="Norco Bicycles"/>
    <s v="Standard"/>
    <s v="low"/>
    <s v="medium"/>
    <n v="958.74"/>
    <n v="748.9"/>
    <n v="209.84"/>
    <d v="1996-11-09T00:00:00"/>
    <n v="234"/>
  </r>
  <r>
    <s v="2311"/>
    <s v="3"/>
    <x v="204"/>
    <d v="2017-08-17T00:00:00"/>
    <b v="1"/>
    <s v="Approved"/>
    <s v="Trek Bicycles"/>
    <s v="Standard"/>
    <s v="medium"/>
    <s v="large"/>
    <n v="2091.4699999999998"/>
    <n v="388.92"/>
    <n v="1702.55"/>
    <d v="2007-08-04T00:00:00"/>
    <n v="135"/>
  </r>
  <r>
    <s v="2312"/>
    <s v="0"/>
    <x v="1675"/>
    <d v="2017-11-15T00:00:00"/>
    <b v="1"/>
    <s v="Approved"/>
    <s v="Norco Bicycles"/>
    <s v="Road"/>
    <s v="medium"/>
    <s v="medium"/>
    <n v="543.39"/>
    <n v="407.54"/>
    <n v="135.85"/>
    <d v="2016-11-22T00:00:00"/>
    <n v="45"/>
  </r>
  <r>
    <s v="2313"/>
    <s v="79"/>
    <x v="1676"/>
    <d v="2017-08-14T00:00:00"/>
    <b v="0"/>
    <s v="Approved"/>
    <s v="Norco Bicycles"/>
    <s v="Standard"/>
    <s v="medium"/>
    <s v="medium"/>
    <n v="1555.58"/>
    <n v="818.01"/>
    <n v="737.57"/>
    <d v="1997-01-25T00:00:00"/>
    <n v="138"/>
  </r>
  <r>
    <s v="2314"/>
    <s v="0"/>
    <x v="1016"/>
    <d v="2017-07-29T00:00:00"/>
    <b v="0"/>
    <s v="Approved"/>
    <s v="OHM Cycles"/>
    <s v="Standard"/>
    <s v="low"/>
    <s v="medium"/>
    <n v="71.16"/>
    <n v="56.93"/>
    <n v="14.23"/>
    <d v="2005-10-22T00:00:00"/>
    <n v="154"/>
  </r>
  <r>
    <s v="2315"/>
    <s v="36"/>
    <x v="684"/>
    <d v="2017-02-24T00:00:00"/>
    <b v="1"/>
    <s v="Approved"/>
    <s v="Solex"/>
    <s v="Standard"/>
    <s v="low"/>
    <s v="medium"/>
    <n v="945.04"/>
    <n v="507.58"/>
    <n v="437.46"/>
    <d v="1995-12-19T00:00:00"/>
    <n v="309"/>
  </r>
  <r>
    <s v="2316"/>
    <s v="1"/>
    <x v="429"/>
    <d v="2017-01-09T00:00:00"/>
    <b v="1"/>
    <s v="Approved"/>
    <s v="Giant Bicycles"/>
    <s v="Standard"/>
    <s v="medium"/>
    <s v="medium"/>
    <n v="1403.5"/>
    <n v="954.82"/>
    <n v="448.68"/>
    <d v="1991-11-07T00:00:00"/>
    <n v="355"/>
  </r>
  <r>
    <s v="2317"/>
    <s v="77"/>
    <x v="1677"/>
    <d v="2017-07-02T00:00:00"/>
    <b v="0"/>
    <s v="Approved"/>
    <s v="Norco Bicycles"/>
    <s v="Road"/>
    <s v="medium"/>
    <s v="large"/>
    <n v="1240.31"/>
    <n v="795.1"/>
    <n v="445.21"/>
    <d v="2011-01-10T00:00:00"/>
    <n v="181"/>
  </r>
  <r>
    <s v="2318"/>
    <s v="6"/>
    <x v="1678"/>
    <d v="2017-09-08T00:00:00"/>
    <b v="1"/>
    <s v="Approved"/>
    <s v="OHM Cycles"/>
    <s v="Standard"/>
    <s v="high"/>
    <s v="medium"/>
    <n v="227.88"/>
    <n v="136.72999999999999"/>
    <n v="91.15"/>
    <d v="2003-02-07T00:00:00"/>
    <n v="113"/>
  </r>
  <r>
    <s v="2319"/>
    <s v="35"/>
    <x v="1097"/>
    <d v="2017-11-15T00:00:00"/>
    <b v="1"/>
    <s v="Approved"/>
    <s v="Trek Bicycles"/>
    <s v="Standard"/>
    <s v="low"/>
    <s v="medium"/>
    <n v="1057.51"/>
    <n v="154.4"/>
    <n v="903.11"/>
    <d v="2011-03-16T00:00:00"/>
    <n v="45"/>
  </r>
  <r>
    <s v="2320"/>
    <s v="15"/>
    <x v="97"/>
    <d v="2017-08-11T00:00:00"/>
    <b v="1"/>
    <s v="Approved"/>
    <s v="Norco Bicycles"/>
    <s v="Standard"/>
    <s v="low"/>
    <s v="medium"/>
    <n v="958.74"/>
    <n v="748.9"/>
    <n v="209.84"/>
    <d v="2013-03-12T00:00:00"/>
    <n v="141"/>
  </r>
  <r>
    <s v="2321"/>
    <s v="18"/>
    <x v="1679"/>
    <d v="2017-09-10T00:00:00"/>
    <b v="1"/>
    <s v="Approved"/>
    <s v="Solex"/>
    <s v="Standard"/>
    <s v="medium"/>
    <s v="medium"/>
    <n v="575.27"/>
    <n v="431.45"/>
    <n v="143.82"/>
    <d v="2009-03-08T00:00:00"/>
    <n v="111"/>
  </r>
  <r>
    <s v="2322"/>
    <s v="4"/>
    <x v="831"/>
    <d v="2017-02-27T00:00:00"/>
    <b v="1"/>
    <s v="Approved"/>
    <s v="Giant Bicycles"/>
    <s v="Standard"/>
    <s v="high"/>
    <s v="medium"/>
    <n v="1129.1300000000001"/>
    <n v="677.48"/>
    <n v="451.65"/>
    <d v="2005-08-09T00:00:00"/>
    <n v="306"/>
  </r>
  <r>
    <s v="2323"/>
    <s v="82"/>
    <x v="555"/>
    <d v="2017-03-19T00:00:00"/>
    <b v="1"/>
    <s v="Approved"/>
    <s v="Norco Bicycles"/>
    <s v="Standard"/>
    <s v="high"/>
    <s v="medium"/>
    <n v="1148.6400000000001"/>
    <n v="689.18"/>
    <n v="459.46"/>
    <d v="2004-12-18T00:00:00"/>
    <n v="286"/>
  </r>
  <r>
    <s v="2324"/>
    <s v="39"/>
    <x v="1136"/>
    <d v="2017-07-04T00:00:00"/>
    <b v="0"/>
    <s v="Approved"/>
    <s v="Giant Bicycles"/>
    <s v="Standard"/>
    <s v="medium"/>
    <s v="large"/>
    <n v="1812.75"/>
    <n v="582.48"/>
    <n v="1230.27"/>
    <d v="2010-06-07T00:00:00"/>
    <n v="179"/>
  </r>
  <r>
    <s v="2325"/>
    <s v="28"/>
    <x v="323"/>
    <d v="2017-01-23T00:00:00"/>
    <b v="1"/>
    <s v="Approved"/>
    <s v="Norco Bicycles"/>
    <s v="Standard"/>
    <s v="medium"/>
    <s v="small"/>
    <n v="1216.1400000000001"/>
    <n v="1082.3599999999999"/>
    <n v="133.78"/>
    <d v="1991-08-05T00:00:00"/>
    <n v="341"/>
  </r>
  <r>
    <s v="2326"/>
    <s v="79"/>
    <x v="1680"/>
    <d v="2017-05-01T00:00:00"/>
    <b v="0"/>
    <s v="Approved"/>
    <s v="Norco Bicycles"/>
    <s v="Standard"/>
    <s v="medium"/>
    <s v="medium"/>
    <n v="1555.58"/>
    <n v="818.01"/>
    <n v="737.57"/>
    <d v="2015-08-02T00:00:00"/>
    <n v="243"/>
  </r>
  <r>
    <s v="2327"/>
    <s v="23"/>
    <x v="1681"/>
    <d v="2017-12-19T00:00:00"/>
    <b v="0"/>
    <s v="Approved"/>
    <s v="Norco Bicycles"/>
    <s v="Standard"/>
    <s v="medium"/>
    <s v="medium"/>
    <n v="1198.46"/>
    <n v="381.1"/>
    <n v="817.36"/>
    <d v="1999-07-26T00:00:00"/>
    <n v="11"/>
  </r>
  <r>
    <s v="2328"/>
    <s v="52"/>
    <x v="1682"/>
    <d v="2017-07-12T00:00:00"/>
    <b v="1"/>
    <s v="Approved"/>
    <s v="OHM Cycles"/>
    <s v="Road"/>
    <s v="medium"/>
    <s v="medium"/>
    <n v="1280.28"/>
    <n v="829.51"/>
    <n v="450.77"/>
    <d v="1993-07-20T00:00:00"/>
    <n v="171"/>
  </r>
  <r>
    <s v="2329"/>
    <s v="7"/>
    <x v="105"/>
    <d v="2017-10-02T00:00:00"/>
    <b v="1"/>
    <s v="Approved"/>
    <s v="Trek Bicycles"/>
    <s v="Road"/>
    <s v="low"/>
    <s v="medium"/>
    <n v="980.37"/>
    <n v="234.43"/>
    <n v="745.94"/>
    <d v="2004-09-28T00:00:00"/>
    <n v="89"/>
  </r>
  <r>
    <s v="2330"/>
    <s v="53"/>
    <x v="1683"/>
    <d v="2017-09-14T00:00:00"/>
    <b v="0"/>
    <s v="Approved"/>
    <s v="OHM Cycles"/>
    <s v="Standard"/>
    <s v="medium"/>
    <s v="medium"/>
    <n v="795.34"/>
    <n v="101.58"/>
    <n v="693.76"/>
    <d v="1993-07-20T00:00:00"/>
    <n v="107"/>
  </r>
  <r>
    <s v="2331"/>
    <s v="42"/>
    <x v="1684"/>
    <d v="2017-07-28T00:00:00"/>
    <b v="0"/>
    <s v="Approved"/>
    <s v="OHM Cycles"/>
    <s v="Road"/>
    <s v="medium"/>
    <s v="small"/>
    <n v="1810"/>
    <n v="1610.9"/>
    <n v="199.1"/>
    <d v="2008-03-19T00:00:00"/>
    <n v="155"/>
  </r>
  <r>
    <s v="2332"/>
    <s v="37"/>
    <x v="1685"/>
    <d v="2017-01-11T00:00:00"/>
    <b v="0"/>
    <s v="Approved"/>
    <s v="OHM Cycles"/>
    <s v="Standard"/>
    <s v="low"/>
    <s v="medium"/>
    <n v="1793.43"/>
    <n v="248.82"/>
    <n v="1544.61"/>
    <d v="1997-05-10T00:00:00"/>
    <n v="353"/>
  </r>
  <r>
    <s v="2333"/>
    <s v="3"/>
    <x v="839"/>
    <d v="2017-01-14T00:00:00"/>
    <b v="0"/>
    <s v="Approved"/>
    <s v="Trek Bicycles"/>
    <s v="Standard"/>
    <s v="medium"/>
    <s v="large"/>
    <n v="2091.4699999999998"/>
    <n v="388.92"/>
    <n v="1702.55"/>
    <d v="2011-04-16T00:00:00"/>
    <n v="350"/>
  </r>
  <r>
    <s v="2334"/>
    <s v="84"/>
    <x v="1686"/>
    <d v="2017-07-06T00:00:00"/>
    <b v="0"/>
    <s v="Approved"/>
    <s v="Trek Bicycles"/>
    <s v="Road"/>
    <s v="medium"/>
    <s v="medium"/>
    <n v="290.62"/>
    <n v="215.14"/>
    <n v="75.48"/>
    <d v="2004-12-18T00:00:00"/>
    <n v="177"/>
  </r>
  <r>
    <s v="2335"/>
    <s v="30"/>
    <x v="1001"/>
    <d v="2017-05-18T00:00:00"/>
    <b v="1"/>
    <s v="Approved"/>
    <s v="Solex"/>
    <s v="Standard"/>
    <s v="high"/>
    <s v="medium"/>
    <n v="748.17"/>
    <n v="448.9"/>
    <n v="299.27"/>
    <d v="1991-11-10T00:00:00"/>
    <n v="226"/>
  </r>
  <r>
    <s v="2336"/>
    <s v="90"/>
    <x v="1687"/>
    <d v="2017-03-24T00:00:00"/>
    <b v="1"/>
    <s v="Approved"/>
    <s v="Norco Bicycles"/>
    <s v="Standard"/>
    <s v="low"/>
    <s v="medium"/>
    <n v="363.01"/>
    <n v="290.41000000000003"/>
    <n v="72.599999999999994"/>
    <d v="2016-03-29T00:00:00"/>
    <n v="281"/>
  </r>
  <r>
    <s v="2337"/>
    <s v="88"/>
    <x v="903"/>
    <d v="2017-03-21T00:00:00"/>
    <b v="1"/>
    <s v="Approved"/>
    <s v="Norco Bicycles"/>
    <s v="Standard"/>
    <s v="high"/>
    <s v="small"/>
    <n v="1661.92"/>
    <n v="1479.11"/>
    <n v="182.81"/>
    <d v="2009-03-08T00:00:00"/>
    <n v="284"/>
  </r>
  <r>
    <s v="2338"/>
    <s v="85"/>
    <x v="1688"/>
    <d v="2017-03-10T00:00:00"/>
    <b v="0"/>
    <s v="Approved"/>
    <s v="WeareA2B"/>
    <s v="Standard"/>
    <s v="medium"/>
    <s v="medium"/>
    <n v="752.64"/>
    <n v="205.36"/>
    <n v="547.28"/>
    <d v="1999-07-26T00:00:00"/>
    <n v="295"/>
  </r>
  <r>
    <s v="2339"/>
    <s v="95"/>
    <x v="1543"/>
    <d v="2017-06-27T00:00:00"/>
    <b v="1"/>
    <s v="Approved"/>
    <s v="OHM Cycles"/>
    <s v="Touring"/>
    <s v="low"/>
    <s v="medium"/>
    <n v="1073.07"/>
    <n v="933.84"/>
    <n v="139.22999999999999"/>
    <d v="1997-01-25T00:00:00"/>
    <n v="186"/>
  </r>
  <r>
    <s v="2340"/>
    <s v="7"/>
    <x v="1272"/>
    <d v="2017-12-15T00:00:00"/>
    <b v="0"/>
    <s v="Approved"/>
    <s v="Giant Bicycles"/>
    <s v="Standard"/>
    <s v="medium"/>
    <s v="small"/>
    <n v="1311.44"/>
    <n v="1167.18"/>
    <n v="144.26"/>
    <d v="1992-10-11T00:00:00"/>
    <n v="15"/>
  </r>
  <r>
    <s v="2341"/>
    <s v="41"/>
    <x v="1689"/>
    <d v="2017-11-12T00:00:00"/>
    <b v="1"/>
    <s v="Approved"/>
    <s v="Norco Bicycles"/>
    <s v="Standard"/>
    <s v="low"/>
    <s v="medium"/>
    <n v="958.74"/>
    <n v="748.9"/>
    <n v="209.84"/>
    <d v="2005-12-07T00:00:00"/>
    <n v="48"/>
  </r>
  <r>
    <s v="2342"/>
    <s v="64"/>
    <x v="1690"/>
    <d v="2017-12-06T00:00:00"/>
    <b v="0"/>
    <s v="Approved"/>
    <s v="Trek Bicycles"/>
    <s v="Standard"/>
    <s v="medium"/>
    <s v="large"/>
    <n v="1469.44"/>
    <n v="596.54999999999995"/>
    <n v="872.89"/>
    <d v="2005-10-22T00:00:00"/>
    <n v="24"/>
  </r>
  <r>
    <s v="2343"/>
    <s v="89"/>
    <x v="1691"/>
    <d v="2017-05-31T00:00:00"/>
    <b v="0"/>
    <s v="Approved"/>
    <s v="WeareA2B"/>
    <s v="Touring"/>
    <s v="medium"/>
    <s v="large"/>
    <n v="1362.99"/>
    <n v="57.74"/>
    <n v="1305.25"/>
    <d v="2003-09-10T00:00:00"/>
    <n v="213"/>
  </r>
  <r>
    <s v="2344"/>
    <s v="0"/>
    <x v="1692"/>
    <d v="2017-07-30T00:00:00"/>
    <b v="0"/>
    <s v="Approved"/>
    <s v="OHM Cycles"/>
    <s v="Standard"/>
    <s v="low"/>
    <s v="medium"/>
    <n v="71.16"/>
    <n v="56.93"/>
    <n v="14.23"/>
    <d v="2015-06-17T00:00:00"/>
    <n v="153"/>
  </r>
  <r>
    <s v="2345"/>
    <s v="2"/>
    <x v="1081"/>
    <d v="2017-10-22T00:00:00"/>
    <b v="1"/>
    <s v="Approved"/>
    <s v="Solex"/>
    <s v="Standard"/>
    <s v="medium"/>
    <s v="medium"/>
    <n v="71.489999999999995"/>
    <n v="53.62"/>
    <n v="17.87"/>
    <d v="2012-12-02T00:00:00"/>
    <n v="69"/>
  </r>
  <r>
    <s v="2346"/>
    <s v="55"/>
    <x v="239"/>
    <d v="2017-01-20T00:00:00"/>
    <b v="1"/>
    <s v="Approved"/>
    <s v="Trek Bicycles"/>
    <s v="Road"/>
    <s v="medium"/>
    <s v="large"/>
    <n v="1894.19"/>
    <n v="598.76"/>
    <n v="1295.43"/>
    <d v="2003-07-21T00:00:00"/>
    <n v="344"/>
  </r>
  <r>
    <s v="2347"/>
    <s v="32"/>
    <x v="465"/>
    <d v="2017-02-24T00:00:00"/>
    <b v="1"/>
    <s v="Approved"/>
    <s v="Giant Bicycles"/>
    <s v="Standard"/>
    <s v="medium"/>
    <s v="medium"/>
    <n v="642.70000000000005"/>
    <n v="211.37"/>
    <n v="431.33"/>
    <d v="2003-03-18T00:00:00"/>
    <n v="309"/>
  </r>
  <r>
    <s v="2348"/>
    <s v="83"/>
    <x v="1693"/>
    <d v="2017-07-23T00:00:00"/>
    <b v="0"/>
    <s v="Approved"/>
    <s v="Solex"/>
    <s v="Touring"/>
    <s v="medium"/>
    <s v="large"/>
    <n v="2083.94"/>
    <n v="675.03"/>
    <n v="1408.91"/>
    <d v="2015-08-02T00:00:00"/>
    <n v="160"/>
  </r>
  <r>
    <s v="2349"/>
    <s v="39"/>
    <x v="1694"/>
    <d v="2017-05-30T00:00:00"/>
    <b v="0"/>
    <s v="Approved"/>
    <s v="Giant Bicycles"/>
    <s v="Standard"/>
    <s v="medium"/>
    <s v="large"/>
    <n v="1812.75"/>
    <n v="582.48"/>
    <n v="1230.27"/>
    <d v="1999-12-04T00:00:00"/>
    <n v="214"/>
  </r>
  <r>
    <s v="2350"/>
    <s v="66"/>
    <x v="1635"/>
    <d v="2017-04-30T00:00:00"/>
    <b v="1"/>
    <s v="Approved"/>
    <s v="Giant Bicycles"/>
    <s v="Road"/>
    <s v="low"/>
    <s v="small"/>
    <n v="590.26"/>
    <n v="525.33000000000004"/>
    <n v="64.930000000000007"/>
    <d v="1992-10-02T00:00:00"/>
    <n v="244"/>
  </r>
  <r>
    <s v="2351"/>
    <s v="74"/>
    <x v="1648"/>
    <d v="2017-10-27T00:00:00"/>
    <b v="1"/>
    <s v="Approved"/>
    <s v="WeareA2B"/>
    <s v="Standard"/>
    <s v="medium"/>
    <s v="medium"/>
    <n v="1228.07"/>
    <n v="400.91"/>
    <n v="827.16"/>
    <d v="2000-05-22T00:00:00"/>
    <n v="64"/>
  </r>
  <r>
    <s v="2352"/>
    <s v="77"/>
    <x v="698"/>
    <d v="2017-07-21T00:00:00"/>
    <b v="0"/>
    <s v="Approved"/>
    <s v="Norco Bicycles"/>
    <s v="Road"/>
    <s v="medium"/>
    <s v="large"/>
    <n v="1240.31"/>
    <n v="795.1"/>
    <n v="445.21"/>
    <d v="1994-08-10T00:00:00"/>
    <n v="162"/>
  </r>
  <r>
    <s v="2353"/>
    <s v="43"/>
    <x v="994"/>
    <d v="2017-12-19T00:00:00"/>
    <b v="1"/>
    <s v="Approved"/>
    <s v="Solex"/>
    <s v="Standard"/>
    <s v="medium"/>
    <s v="medium"/>
    <n v="1151.96"/>
    <n v="649.49"/>
    <n v="502.47"/>
    <d v="1999-12-04T00:00:00"/>
    <n v="11"/>
  </r>
  <r>
    <s v="2354"/>
    <s v="53"/>
    <x v="1695"/>
    <d v="2017-03-04T00:00:00"/>
    <b v="1"/>
    <s v="Approved"/>
    <s v="OHM Cycles"/>
    <s v="Standard"/>
    <s v="medium"/>
    <s v="medium"/>
    <n v="795.34"/>
    <n v="101.58"/>
    <n v="693.76"/>
    <d v="2015-06-17T00:00:00"/>
    <n v="301"/>
  </r>
  <r>
    <s v="2355"/>
    <s v="32"/>
    <x v="1696"/>
    <d v="2017-05-08T00:00:00"/>
    <b v="1"/>
    <s v="Approved"/>
    <s v="Giant Bicycles"/>
    <s v="Standard"/>
    <s v="high"/>
    <s v="medium"/>
    <n v="1179"/>
    <n v="707.4"/>
    <n v="471.6"/>
    <d v="1997-08-25T00:00:00"/>
    <n v="236"/>
  </r>
  <r>
    <s v="2356"/>
    <s v="39"/>
    <x v="873"/>
    <d v="2017-11-10T00:00:00"/>
    <b v="0"/>
    <s v="Approved"/>
    <s v="Giant Bicycles"/>
    <s v="Standard"/>
    <s v="medium"/>
    <s v="large"/>
    <n v="1812.75"/>
    <n v="582.48"/>
    <n v="1230.27"/>
    <d v="2010-06-07T00:00:00"/>
    <n v="50"/>
  </r>
  <r>
    <s v="2357"/>
    <s v="25"/>
    <x v="1697"/>
    <d v="2017-12-25T00:00:00"/>
    <b v="1"/>
    <s v="Approved"/>
    <s v="Giant Bicycles"/>
    <s v="Road"/>
    <s v="medium"/>
    <s v="medium"/>
    <n v="1538.99"/>
    <n v="829.65"/>
    <n v="709.34"/>
    <d v="1997-01-25T00:00:00"/>
    <n v="5"/>
  </r>
  <r>
    <s v="2358"/>
    <s v="22"/>
    <x v="1643"/>
    <d v="2017-01-07T00:00:00"/>
    <b v="0"/>
    <s v="Approved"/>
    <s v="WeareA2B"/>
    <s v="Standard"/>
    <s v="medium"/>
    <s v="medium"/>
    <n v="60.34"/>
    <n v="45.26"/>
    <n v="15.08"/>
    <d v="1993-07-15T00:00:00"/>
    <n v="357"/>
  </r>
  <r>
    <s v="2359"/>
    <s v="19"/>
    <x v="1127"/>
    <d v="2017-09-03T00:00:00"/>
    <b v="0"/>
    <s v="Approved"/>
    <s v="OHM Cycles"/>
    <s v="Road"/>
    <s v="high"/>
    <s v="large"/>
    <n v="12.01"/>
    <n v="7.21"/>
    <n v="4.8"/>
    <d v="2009-03-08T00:00:00"/>
    <n v="118"/>
  </r>
  <r>
    <s v="2360"/>
    <s v="63"/>
    <x v="1698"/>
    <d v="2017-01-08T00:00:00"/>
    <b v="1"/>
    <s v="Approved"/>
    <s v="WeareA2B"/>
    <s v="Standard"/>
    <s v="medium"/>
    <s v="medium"/>
    <n v="1992.93"/>
    <n v="762.63"/>
    <n v="1230.3"/>
    <d v="1993-05-26T00:00:00"/>
    <n v="356"/>
  </r>
  <r>
    <s v="2361"/>
    <s v="89"/>
    <x v="268"/>
    <d v="2017-10-24T00:00:00"/>
    <b v="1"/>
    <s v="Approved"/>
    <s v="Giant Bicycles"/>
    <s v="Standard"/>
    <s v="medium"/>
    <s v="large"/>
    <n v="1812.75"/>
    <n v="582.48"/>
    <n v="1230.27"/>
    <d v="2007-12-11T00:00:00"/>
    <n v="67"/>
  </r>
  <r>
    <s v="2362"/>
    <s v="28"/>
    <x v="1497"/>
    <d v="2017-09-03T00:00:00"/>
    <b v="0"/>
    <s v="Approved"/>
    <s v="Norco Bicycles"/>
    <s v="Standard"/>
    <s v="medium"/>
    <s v="small"/>
    <n v="1216.1400000000001"/>
    <n v="1082.3599999999999"/>
    <n v="133.78"/>
    <d v="1991-08-05T00:00:00"/>
    <n v="118"/>
  </r>
  <r>
    <s v="2363"/>
    <s v="76"/>
    <x v="1699"/>
    <d v="2017-02-08T00:00:00"/>
    <b v="0"/>
    <s v="Approved"/>
    <s v="WeareA2B"/>
    <s v="Standard"/>
    <s v="low"/>
    <s v="medium"/>
    <n v="642.30999999999995"/>
    <n v="513.85"/>
    <n v="128.46"/>
    <d v="2014-10-10T00:00:00"/>
    <n v="325"/>
  </r>
  <r>
    <s v="2364"/>
    <s v="50"/>
    <x v="1646"/>
    <d v="2017-08-05T00:00:00"/>
    <b v="0"/>
    <s v="Approved"/>
    <s v="Giant Bicycles"/>
    <s v="Standard"/>
    <s v="medium"/>
    <s v="medium"/>
    <n v="642.70000000000005"/>
    <n v="211.37"/>
    <n v="431.33"/>
    <d v="2002-03-22T00:00:00"/>
    <n v="147"/>
  </r>
  <r>
    <s v="2365"/>
    <s v="59"/>
    <x v="540"/>
    <d v="2017-07-12T00:00:00"/>
    <b v="0"/>
    <s v="Approved"/>
    <s v="WeareA2B"/>
    <s v="Standard"/>
    <s v="medium"/>
    <s v="small"/>
    <n v="1415.01"/>
    <n v="1259.3599999999999"/>
    <n v="155.65"/>
    <d v="1991-05-06T00:00:00"/>
    <n v="171"/>
  </r>
  <r>
    <s v="2366"/>
    <s v="27"/>
    <x v="1700"/>
    <d v="2017-07-23T00:00:00"/>
    <b v="1"/>
    <s v="Approved"/>
    <s v="Trek Bicycles"/>
    <s v="Standard"/>
    <s v="medium"/>
    <s v="medium"/>
    <n v="499.53"/>
    <n v="388.72"/>
    <n v="110.81"/>
    <d v="2003-03-18T00:00:00"/>
    <n v="160"/>
  </r>
  <r>
    <s v="2367"/>
    <s v="4"/>
    <x v="871"/>
    <d v="2017-11-25T00:00:00"/>
    <b v="1"/>
    <s v="Approved"/>
    <s v="Giant Bicycles"/>
    <s v="Standard"/>
    <s v="high"/>
    <s v="medium"/>
    <n v="1129.1300000000001"/>
    <n v="677.48"/>
    <n v="451.65"/>
    <d v="2004-09-28T00:00:00"/>
    <n v="35"/>
  </r>
  <r>
    <s v="2368"/>
    <s v="36"/>
    <x v="1701"/>
    <d v="2017-03-03T00:00:00"/>
    <b v="1"/>
    <s v="Approved"/>
    <s v="Solex"/>
    <s v="Standard"/>
    <s v="low"/>
    <s v="medium"/>
    <n v="1289.8499999999999"/>
    <n v="74.510000000000005"/>
    <n v="1215.3399999999999"/>
    <d v="2003-02-16T00:00:00"/>
    <n v="302"/>
  </r>
  <r>
    <s v="2369"/>
    <s v="62"/>
    <x v="1702"/>
    <d v="2017-03-04T00:00:00"/>
    <b v="1"/>
    <s v="Approved"/>
    <s v="Solex"/>
    <s v="Standard"/>
    <s v="medium"/>
    <s v="medium"/>
    <n v="478.16"/>
    <n v="298.72000000000003"/>
    <n v="179.44"/>
    <d v="2015-04-11T00:00:00"/>
    <n v="301"/>
  </r>
  <r>
    <s v="2370"/>
    <s v="45"/>
    <x v="1703"/>
    <d v="2017-04-01T00:00:00"/>
    <b v="0"/>
    <s v="Approved"/>
    <s v="Solex"/>
    <s v="Standard"/>
    <s v="medium"/>
    <s v="medium"/>
    <n v="441.49"/>
    <n v="84.99"/>
    <n v="356.5"/>
    <d v="1993-04-12T00:00:00"/>
    <n v="273"/>
  </r>
  <r>
    <s v="2371"/>
    <s v="36"/>
    <x v="1704"/>
    <d v="2017-07-23T00:00:00"/>
    <b v="0"/>
    <s v="Approved"/>
    <s v="Solex"/>
    <s v="Standard"/>
    <s v="low"/>
    <s v="medium"/>
    <n v="945.04"/>
    <n v="507.58"/>
    <n v="437.46"/>
    <d v="1995-12-19T00:00:00"/>
    <n v="160"/>
  </r>
  <r>
    <s v="2372"/>
    <s v="18"/>
    <x v="1194"/>
    <d v="2017-10-15T00:00:00"/>
    <b v="1"/>
    <s v="Approved"/>
    <s v="Solex"/>
    <s v="Standard"/>
    <s v="medium"/>
    <s v="medium"/>
    <n v="575.27"/>
    <n v="431.45"/>
    <n v="143.82"/>
    <d v="2011-05-07T00:00:00"/>
    <n v="76"/>
  </r>
  <r>
    <s v="2373"/>
    <s v="0"/>
    <x v="947"/>
    <d v="2017-04-26T00:00:00"/>
    <b v="0"/>
    <s v="Approved"/>
    <s v="Norco Bicycles"/>
    <s v="Standard"/>
    <s v="medium"/>
    <s v="medium"/>
    <n v="360.4"/>
    <n v="270.3"/>
    <n v="90.1"/>
    <d v="2016-12-06T00:00:00"/>
    <n v="248"/>
  </r>
  <r>
    <s v="2374"/>
    <s v="0"/>
    <x v="1543"/>
    <d v="2017-05-01T00:00:00"/>
    <b v="1"/>
    <s v="Approved"/>
    <s v="Norco Bicycles"/>
    <s v="Standard"/>
    <s v="medium"/>
    <s v="medium"/>
    <n v="360.4"/>
    <n v="270.3"/>
    <n v="90.1"/>
    <d v="2016-12-06T00:00:00"/>
    <n v="243"/>
  </r>
  <r>
    <s v="2375"/>
    <s v="67"/>
    <x v="1705"/>
    <d v="2017-07-08T00:00:00"/>
    <b v="0"/>
    <s v="Approved"/>
    <s v="Norco Bicycles"/>
    <s v="Road"/>
    <s v="medium"/>
    <s v="medium"/>
    <n v="544.04999999999995"/>
    <n v="376.84"/>
    <n v="167.21"/>
    <d v="2005-10-22T00:00:00"/>
    <n v="175"/>
  </r>
  <r>
    <s v="2376"/>
    <s v="0"/>
    <x v="1706"/>
    <d v="2017-04-10T00:00:00"/>
    <b v="1"/>
    <s v="Approved"/>
    <s v="Norco Bicycles"/>
    <s v="Standard"/>
    <s v="medium"/>
    <s v="medium"/>
    <n v="360.4"/>
    <n v="270.3"/>
    <n v="90.1"/>
    <d v="1997-01-25T00:00:00"/>
    <n v="264"/>
  </r>
  <r>
    <s v="2377"/>
    <s v="13"/>
    <x v="1418"/>
    <d v="2017-07-25T00:00:00"/>
    <b v="1"/>
    <s v="Approved"/>
    <s v="Solex"/>
    <s v="Standard"/>
    <s v="medium"/>
    <s v="medium"/>
    <n v="1163.8900000000001"/>
    <n v="589.27"/>
    <n v="574.62"/>
    <d v="2003-08-05T00:00:00"/>
    <n v="158"/>
  </r>
  <r>
    <s v="2378"/>
    <s v="90"/>
    <x v="1707"/>
    <d v="2017-02-26T00:00:00"/>
    <b v="0"/>
    <s v="Approved"/>
    <s v="Norco Bicycles"/>
    <s v="Standard"/>
    <s v="low"/>
    <s v="medium"/>
    <n v="363.01"/>
    <n v="290.41000000000003"/>
    <n v="72.599999999999994"/>
    <d v="2003-09-10T00:00:00"/>
    <n v="307"/>
  </r>
  <r>
    <s v="2379"/>
    <s v="12"/>
    <x v="1708"/>
    <d v="2017-03-16T00:00:00"/>
    <b v="1"/>
    <s v="Approved"/>
    <s v="WeareA2B"/>
    <s v="Standard"/>
    <s v="medium"/>
    <s v="medium"/>
    <n v="1231.1500000000001"/>
    <n v="161.6"/>
    <n v="1069.55"/>
    <d v="1994-09-09T00:00:00"/>
    <n v="289"/>
  </r>
  <r>
    <s v="2380"/>
    <s v="20"/>
    <x v="1709"/>
    <d v="2017-12-05T00:00:00"/>
    <b v="1"/>
    <s v="Approved"/>
    <s v="Trek Bicycles"/>
    <s v="Standard"/>
    <s v="medium"/>
    <s v="small"/>
    <n v="1775.81"/>
    <n v="1580.47"/>
    <n v="195.34"/>
    <d v="2016-02-04T00:00:00"/>
    <n v="25"/>
  </r>
  <r>
    <s v="2381"/>
    <s v="39"/>
    <x v="1710"/>
    <d v="2017-01-18T00:00:00"/>
    <b v="1"/>
    <s v="Approved"/>
    <s v="Giant Bicycles"/>
    <s v="Standard"/>
    <s v="medium"/>
    <s v="large"/>
    <n v="1812.75"/>
    <n v="582.48"/>
    <n v="1230.27"/>
    <d v="2010-06-07T00:00:00"/>
    <n v="346"/>
  </r>
  <r>
    <s v="2382"/>
    <s v="49"/>
    <x v="1711"/>
    <d v="2017-01-07T00:00:00"/>
    <b v="1"/>
    <s v="Approved"/>
    <s v="Trek Bicycles"/>
    <s v="Road"/>
    <s v="medium"/>
    <s v="medium"/>
    <n v="533.51"/>
    <n v="400.13"/>
    <n v="133.38"/>
    <d v="2001-11-25T00:00:00"/>
    <n v="357"/>
  </r>
  <r>
    <s v="2383"/>
    <s v="56"/>
    <x v="979"/>
    <d v="2017-04-02T00:00:00"/>
    <b v="0"/>
    <s v="Approved"/>
    <s v="Norco Bicycles"/>
    <s v="Mountain"/>
    <s v="low"/>
    <s v="small"/>
    <n v="688.63"/>
    <n v="612.88"/>
    <n v="75.75"/>
    <d v="1993-10-02T00:00:00"/>
    <n v="272"/>
  </r>
  <r>
    <s v="2384"/>
    <s v="2"/>
    <x v="1712"/>
    <d v="2017-05-15T00:00:00"/>
    <b v="0"/>
    <s v="Approved"/>
    <s v="Solex"/>
    <s v="Standard"/>
    <s v="medium"/>
    <s v="medium"/>
    <n v="71.489999999999995"/>
    <n v="53.62"/>
    <n v="17.87"/>
    <d v="2012-12-02T00:00:00"/>
    <n v="229"/>
  </r>
  <r>
    <s v="2385"/>
    <s v="16"/>
    <x v="718"/>
    <d v="2017-05-08T00:00:00"/>
    <b v="1"/>
    <s v="Approved"/>
    <s v="Norco Bicycles"/>
    <s v="Standard"/>
    <s v="high"/>
    <s v="small"/>
    <n v="1661.92"/>
    <n v="1479.11"/>
    <n v="182.81"/>
    <d v="1996-11-09T00:00:00"/>
    <n v="236"/>
  </r>
  <r>
    <s v="2386"/>
    <s v="56"/>
    <x v="1713"/>
    <d v="2017-07-09T00:00:00"/>
    <b v="1"/>
    <s v="Approved"/>
    <s v="OHM Cycles"/>
    <s v="Standard"/>
    <s v="medium"/>
    <s v="medium"/>
    <n v="183.86"/>
    <n v="137.9"/>
    <n v="45.96"/>
    <d v="1991-01-21T00:00:00"/>
    <n v="174"/>
  </r>
  <r>
    <s v="2387"/>
    <s v="76"/>
    <x v="919"/>
    <d v="2017-08-03T00:00:00"/>
    <b v="0"/>
    <s v="Approved"/>
    <s v="WeareA2B"/>
    <s v="Road"/>
    <s v="low"/>
    <s v="small"/>
    <n v="1172.78"/>
    <n v="1043.77"/>
    <n v="129.01"/>
    <d v="2002-10-10T00:00:00"/>
    <n v="149"/>
  </r>
  <r>
    <s v="2388"/>
    <s v="0"/>
    <x v="1714"/>
    <d v="2017-04-16T00:00:00"/>
    <b v="1"/>
    <s v="Approved"/>
    <s v="Norco Bicycles"/>
    <s v="Standard"/>
    <s v="medium"/>
    <s v="medium"/>
    <n v="360.4"/>
    <n v="270.3"/>
    <n v="90.1"/>
    <d v="2016-12-06T00:00:00"/>
    <n v="258"/>
  </r>
  <r>
    <s v="2389"/>
    <s v="14"/>
    <x v="1715"/>
    <d v="2017-03-14T00:00:00"/>
    <b v="0"/>
    <s v="Approved"/>
    <s v="Solex"/>
    <s v="Standard"/>
    <s v="high"/>
    <s v="large"/>
    <n v="1842.92"/>
    <n v="1105.75"/>
    <n v="737.17"/>
    <d v="2002-08-31T00:00:00"/>
    <n v="291"/>
  </r>
  <r>
    <s v="2391"/>
    <s v="2"/>
    <x v="1716"/>
    <d v="2017-11-26T00:00:00"/>
    <b v="0"/>
    <s v="Approved"/>
    <s v="Giant Bicycles"/>
    <s v="Road"/>
    <s v="low"/>
    <s v="small"/>
    <n v="590.26"/>
    <n v="525.33000000000004"/>
    <n v="64.930000000000007"/>
    <d v="2010-11-05T00:00:00"/>
    <n v="34"/>
  </r>
  <r>
    <s v="2392"/>
    <s v="59"/>
    <x v="1035"/>
    <d v="2017-06-07T00:00:00"/>
    <b v="0"/>
    <s v="Approved"/>
    <s v="WeareA2B"/>
    <s v="Standard"/>
    <s v="medium"/>
    <s v="small"/>
    <n v="1415.01"/>
    <n v="1259.3599999999999"/>
    <n v="155.65"/>
    <d v="2002-10-10T00:00:00"/>
    <n v="206"/>
  </r>
  <r>
    <s v="2393"/>
    <s v="54"/>
    <x v="1717"/>
    <d v="2017-11-13T00:00:00"/>
    <b v="0"/>
    <s v="Approved"/>
    <s v="WeareA2B"/>
    <s v="Standard"/>
    <s v="medium"/>
    <s v="medium"/>
    <n v="1292.8399999999999"/>
    <n v="13.44"/>
    <n v="1279.4000000000001"/>
    <d v="2009-04-12T00:00:00"/>
    <n v="47"/>
  </r>
  <r>
    <s v="2394"/>
    <s v="26"/>
    <x v="657"/>
    <d v="2017-02-02T00:00:00"/>
    <b v="1"/>
    <s v="Approved"/>
    <s v="WeareA2B"/>
    <s v="Standard"/>
    <s v="medium"/>
    <s v="medium"/>
    <n v="1992.93"/>
    <n v="762.63"/>
    <n v="1230.3"/>
    <d v="2016-11-22T00:00:00"/>
    <n v="331"/>
  </r>
  <r>
    <s v="2395"/>
    <s v="90"/>
    <x v="1718"/>
    <d v="2017-08-11T00:00:00"/>
    <b v="1"/>
    <s v="Approved"/>
    <s v="Norco Bicycles"/>
    <s v="Standard"/>
    <s v="low"/>
    <s v="medium"/>
    <n v="363.01"/>
    <n v="290.41000000000003"/>
    <n v="72.599999999999994"/>
    <d v="2002-10-10T00:00:00"/>
    <n v="141"/>
  </r>
  <r>
    <s v="2396"/>
    <s v="50"/>
    <x v="434"/>
    <d v="2017-02-25T00:00:00"/>
    <b v="1"/>
    <s v="Approved"/>
    <s v="WeareA2B"/>
    <s v="Standard"/>
    <s v="medium"/>
    <s v="small"/>
    <n v="175.89"/>
    <n v="131.91999999999999"/>
    <n v="43.97"/>
    <d v="2003-02-16T00:00:00"/>
    <n v="308"/>
  </r>
  <r>
    <s v="2397"/>
    <s v="31"/>
    <x v="1058"/>
    <d v="2017-11-19T00:00:00"/>
    <b v="1"/>
    <s v="Approved"/>
    <s v="Giant Bicycles"/>
    <s v="Standard"/>
    <s v="medium"/>
    <s v="medium"/>
    <n v="230.91"/>
    <n v="173.18"/>
    <n v="57.73"/>
    <d v="2006-11-10T00:00:00"/>
    <n v="41"/>
  </r>
  <r>
    <s v="2398"/>
    <s v="53"/>
    <x v="1719"/>
    <d v="2017-04-20T00:00:00"/>
    <b v="0"/>
    <s v="Approved"/>
    <s v="OHM Cycles"/>
    <s v="Standard"/>
    <s v="medium"/>
    <s v="medium"/>
    <n v="795.34"/>
    <n v="101.58"/>
    <n v="693.76"/>
    <d v="2003-07-21T00:00:00"/>
    <n v="254"/>
  </r>
  <r>
    <s v="2399"/>
    <s v="32"/>
    <x v="1720"/>
    <d v="2017-04-18T00:00:00"/>
    <b v="0"/>
    <s v="Approved"/>
    <s v="Giant Bicycles"/>
    <s v="Standard"/>
    <s v="medium"/>
    <s v="medium"/>
    <n v="642.70000000000005"/>
    <n v="211.37"/>
    <n v="431.33"/>
    <d v="2006-02-02T00:00:00"/>
    <n v="256"/>
  </r>
  <r>
    <s v="2400"/>
    <s v="36"/>
    <x v="1611"/>
    <d v="2017-04-20T00:00:00"/>
    <b v="1"/>
    <s v="Approved"/>
    <s v="Solex"/>
    <s v="Standard"/>
    <s v="low"/>
    <s v="medium"/>
    <n v="945.04"/>
    <n v="507.58"/>
    <n v="437.46"/>
    <d v="1997-05-10T00:00:00"/>
    <n v="254"/>
  </r>
  <r>
    <s v="2401"/>
    <s v="0"/>
    <x v="1008"/>
    <d v="2017-07-30T00:00:00"/>
    <b v="1"/>
    <s v="Approved"/>
    <s v="Norco Bicycles"/>
    <s v="Standard"/>
    <s v="medium"/>
    <s v="medium"/>
    <n v="360.4"/>
    <n v="270.3"/>
    <n v="90.1"/>
    <d v="2000-05-22T00:00:00"/>
    <n v="153"/>
  </r>
  <r>
    <s v="2402"/>
    <s v="33"/>
    <x v="585"/>
    <d v="2017-02-10T00:00:00"/>
    <b v="1"/>
    <s v="Approved"/>
    <s v="Giant Bicycles"/>
    <s v="Standard"/>
    <s v="medium"/>
    <s v="small"/>
    <n v="1311.44"/>
    <n v="1167.18"/>
    <n v="144.26"/>
    <d v="1992-10-11T00:00:00"/>
    <n v="323"/>
  </r>
  <r>
    <s v="2403"/>
    <s v="13"/>
    <x v="1210"/>
    <d v="2017-04-21T00:00:00"/>
    <b v="1"/>
    <s v="Approved"/>
    <s v="Solex"/>
    <s v="Standard"/>
    <s v="medium"/>
    <s v="medium"/>
    <n v="1163.8900000000001"/>
    <n v="589.27"/>
    <n v="574.62"/>
    <d v="1996-11-09T00:00:00"/>
    <n v="253"/>
  </r>
  <r>
    <s v="2404"/>
    <s v="15"/>
    <x v="774"/>
    <d v="2017-12-03T00:00:00"/>
    <b v="1"/>
    <s v="Approved"/>
    <s v="Norco Bicycles"/>
    <s v="Standard"/>
    <s v="low"/>
    <s v="medium"/>
    <n v="958.74"/>
    <n v="748.9"/>
    <n v="209.84"/>
    <d v="1993-10-02T00:00:00"/>
    <n v="27"/>
  </r>
  <r>
    <s v="2405"/>
    <s v="9"/>
    <x v="876"/>
    <d v="2017-12-09T00:00:00"/>
    <b v="0"/>
    <s v="Approved"/>
    <s v="OHM Cycles"/>
    <s v="Road"/>
    <s v="medium"/>
    <s v="medium"/>
    <n v="742.54"/>
    <n v="667.4"/>
    <n v="75.14"/>
    <d v="1993-06-23T00:00:00"/>
    <n v="21"/>
  </r>
  <r>
    <s v="2406"/>
    <s v="21"/>
    <x v="1651"/>
    <d v="2017-09-22T00:00:00"/>
    <b v="1"/>
    <s v="Approved"/>
    <s v="Solex"/>
    <s v="Standard"/>
    <s v="medium"/>
    <s v="large"/>
    <n v="1071.23"/>
    <n v="380.74"/>
    <n v="690.49"/>
    <d v="1996-04-05T00:00:00"/>
    <n v="99"/>
  </r>
  <r>
    <s v="2407"/>
    <s v="83"/>
    <x v="1641"/>
    <d v="2017-01-15T00:00:00"/>
    <b v="1"/>
    <s v="Approved"/>
    <s v="Solex"/>
    <s v="Touring"/>
    <s v="medium"/>
    <s v="large"/>
    <n v="2083.94"/>
    <n v="675.03"/>
    <n v="1408.91"/>
    <d v="2013-09-16T00:00:00"/>
    <n v="349"/>
  </r>
  <r>
    <s v="2408"/>
    <s v="65"/>
    <x v="1721"/>
    <d v="2017-11-15T00:00:00"/>
    <b v="0"/>
    <s v="Approved"/>
    <s v="WeareA2B"/>
    <s v="Standard"/>
    <s v="medium"/>
    <s v="medium"/>
    <n v="1807.45"/>
    <n v="778.69"/>
    <n v="1028.76"/>
    <d v="2015-05-21T00:00:00"/>
    <n v="45"/>
  </r>
  <r>
    <s v="2409"/>
    <s v="66"/>
    <x v="1722"/>
    <d v="2017-03-25T00:00:00"/>
    <b v="0"/>
    <s v="Approved"/>
    <s v="Solex"/>
    <s v="Standard"/>
    <s v="medium"/>
    <s v="medium"/>
    <n v="1163.8900000000001"/>
    <n v="589.27"/>
    <n v="574.62"/>
    <d v="2016-07-09T00:00:00"/>
    <n v="280"/>
  </r>
  <r>
    <s v="2410"/>
    <s v="84"/>
    <x v="828"/>
    <d v="2017-04-07T00:00:00"/>
    <b v="1"/>
    <s v="Approved"/>
    <s v="Giant Bicycles"/>
    <s v="Road"/>
    <s v="medium"/>
    <s v="medium"/>
    <n v="792.9"/>
    <n v="594.67999999999995"/>
    <n v="198.22"/>
    <d v="1992-10-02T00:00:00"/>
    <n v="267"/>
  </r>
  <r>
    <s v="2411"/>
    <s v="74"/>
    <x v="1723"/>
    <d v="2017-10-29T00:00:00"/>
    <b v="1"/>
    <s v="Approved"/>
    <s v="WeareA2B"/>
    <s v="Standard"/>
    <s v="medium"/>
    <s v="medium"/>
    <n v="1228.07"/>
    <n v="400.91"/>
    <n v="827.16"/>
    <d v="2000-05-22T00:00:00"/>
    <n v="62"/>
  </r>
  <r>
    <s v="2412"/>
    <s v="66"/>
    <x v="204"/>
    <d v="2017-05-17T00:00:00"/>
    <b v="1"/>
    <s v="Approved"/>
    <s v="Giant Bicycles"/>
    <s v="Road"/>
    <s v="low"/>
    <s v="small"/>
    <n v="590.26"/>
    <n v="525.33000000000004"/>
    <n v="64.930000000000007"/>
    <d v="1995-10-24T00:00:00"/>
    <n v="227"/>
  </r>
  <r>
    <s v="2413"/>
    <s v="2"/>
    <x v="1724"/>
    <d v="2017-10-01T00:00:00"/>
    <b v="0"/>
    <s v="Approved"/>
    <s v="Giant Bicycles"/>
    <s v="Road"/>
    <s v="low"/>
    <s v="small"/>
    <n v="590.26"/>
    <n v="525.33000000000004"/>
    <n v="64.930000000000007"/>
    <d v="2016-12-06T00:00:00"/>
    <n v="90"/>
  </r>
  <r>
    <s v="2414"/>
    <s v="7"/>
    <x v="1725"/>
    <d v="2017-12-09T00:00:00"/>
    <b v="1"/>
    <s v="Approved"/>
    <s v="Trek Bicycles"/>
    <s v="Road"/>
    <s v="low"/>
    <s v="medium"/>
    <n v="980.37"/>
    <n v="234.43"/>
    <n v="745.94"/>
    <d v="2004-08-17T00:00:00"/>
    <n v="21"/>
  </r>
  <r>
    <s v="2415"/>
    <s v="87"/>
    <x v="395"/>
    <d v="2017-07-11T00:00:00"/>
    <b v="0"/>
    <s v="Approved"/>
    <s v="OHM Cycles"/>
    <s v="Standard"/>
    <s v="medium"/>
    <s v="medium"/>
    <n v="1636.9"/>
    <n v="44.71"/>
    <n v="1592.19"/>
    <d v="2000-05-22T00:00:00"/>
    <n v="172"/>
  </r>
  <r>
    <s v="2416"/>
    <s v="18"/>
    <x v="1726"/>
    <d v="2017-06-08T00:00:00"/>
    <b v="1"/>
    <s v="Approved"/>
    <s v="Solex"/>
    <s v="Standard"/>
    <s v="medium"/>
    <s v="medium"/>
    <n v="575.27"/>
    <n v="431.45"/>
    <n v="143.82"/>
    <d v="1993-10-02T00:00:00"/>
    <n v="205"/>
  </r>
  <r>
    <s v="2417"/>
    <s v="52"/>
    <x v="1727"/>
    <d v="2017-11-14T00:00:00"/>
    <b v="0"/>
    <s v="Approved"/>
    <s v="Solex"/>
    <s v="Road"/>
    <s v="medium"/>
    <s v="large"/>
    <n v="1777.8"/>
    <n v="820.78"/>
    <n v="957.02"/>
    <d v="2006-11-10T00:00:00"/>
    <n v="46"/>
  </r>
  <r>
    <s v="2418"/>
    <s v="27"/>
    <x v="1728"/>
    <d v="2017-08-07T00:00:00"/>
    <b v="0"/>
    <s v="Approved"/>
    <s v="Trek Bicycles"/>
    <s v="Standard"/>
    <s v="medium"/>
    <s v="medium"/>
    <n v="499.53"/>
    <n v="388.72"/>
    <n v="110.81"/>
    <d v="1991-11-10T00:00:00"/>
    <n v="145"/>
  </r>
  <r>
    <s v="2419"/>
    <s v="75"/>
    <x v="1729"/>
    <d v="2017-05-26T00:00:00"/>
    <b v="0"/>
    <s v="Approved"/>
    <s v="Giant Bicycles"/>
    <s v="Touring"/>
    <s v="medium"/>
    <s v="large"/>
    <n v="1873.97"/>
    <n v="863.95"/>
    <n v="1010.02"/>
    <d v="2010-08-20T00:00:00"/>
    <n v="218"/>
  </r>
  <r>
    <s v="2420"/>
    <s v="70"/>
    <x v="893"/>
    <d v="2017-04-02T00:00:00"/>
    <b v="0"/>
    <s v="Approved"/>
    <s v="Trek Bicycles"/>
    <s v="Standard"/>
    <s v="high"/>
    <s v="medium"/>
    <n v="495.72"/>
    <n v="297.43"/>
    <n v="198.29"/>
    <d v="2004-07-25T00:00:00"/>
    <n v="272"/>
  </r>
  <r>
    <s v="2421"/>
    <s v="17"/>
    <x v="451"/>
    <d v="2017-09-04T00:00:00"/>
    <b v="0"/>
    <s v="Approved"/>
    <s v="WeareA2B"/>
    <s v="Touring"/>
    <s v="medium"/>
    <s v="large"/>
    <n v="1362.99"/>
    <n v="57.74"/>
    <n v="1305.25"/>
    <d v="1993-04-20T00:00:00"/>
    <n v="117"/>
  </r>
  <r>
    <s v="2422"/>
    <s v="23"/>
    <x v="1730"/>
    <d v="2017-07-24T00:00:00"/>
    <b v="0"/>
    <s v="Approved"/>
    <s v="Norco Bicycles"/>
    <s v="Mountain"/>
    <s v="low"/>
    <s v="small"/>
    <n v="688.63"/>
    <n v="612.88"/>
    <n v="75.75"/>
    <d v="1993-10-02T00:00:00"/>
    <n v="159"/>
  </r>
  <r>
    <s v="2423"/>
    <s v="66"/>
    <x v="897"/>
    <d v="2017-02-09T00:00:00"/>
    <b v="1"/>
    <s v="Approved"/>
    <s v="Solex"/>
    <s v="Standard"/>
    <s v="medium"/>
    <s v="medium"/>
    <n v="1163.8900000000001"/>
    <n v="589.27"/>
    <n v="574.62"/>
    <d v="2016-07-09T00:00:00"/>
    <n v="324"/>
  </r>
  <r>
    <s v="2424"/>
    <s v="86"/>
    <x v="1731"/>
    <d v="2017-08-08T00:00:00"/>
    <b v="0"/>
    <s v="Approved"/>
    <s v="OHM Cycles"/>
    <s v="Standard"/>
    <s v="medium"/>
    <s v="medium"/>
    <n v="235.63"/>
    <n v="125.07"/>
    <n v="110.56"/>
    <d v="2004-08-07T00:00:00"/>
    <n v="144"/>
  </r>
  <r>
    <s v="2425"/>
    <s v="22"/>
    <x v="1732"/>
    <d v="2017-05-19T00:00:00"/>
    <b v="0"/>
    <s v="Approved"/>
    <s v="WeareA2B"/>
    <s v="Standard"/>
    <s v="medium"/>
    <s v="medium"/>
    <n v="60.34"/>
    <n v="45.26"/>
    <n v="15.08"/>
    <d v="1993-07-15T00:00:00"/>
    <n v="225"/>
  </r>
  <r>
    <s v="2426"/>
    <s v="43"/>
    <x v="1733"/>
    <d v="2017-08-24T00:00:00"/>
    <b v="1"/>
    <s v="Approved"/>
    <s v="Solex"/>
    <s v="Standard"/>
    <s v="medium"/>
    <s v="medium"/>
    <n v="1151.96"/>
    <n v="649.49"/>
    <n v="502.47"/>
    <d v="2011-05-09T00:00:00"/>
    <n v="128"/>
  </r>
  <r>
    <s v="2427"/>
    <s v="50"/>
    <x v="422"/>
    <d v="2017-09-27T00:00:00"/>
    <b v="0"/>
    <s v="Approved"/>
    <s v="WeareA2B"/>
    <s v="Standard"/>
    <s v="medium"/>
    <s v="small"/>
    <n v="175.89"/>
    <n v="131.91999999999999"/>
    <n v="43.97"/>
    <d v="1997-10-04T00:00:00"/>
    <n v="94"/>
  </r>
  <r>
    <s v="2428"/>
    <s v="7"/>
    <x v="1734"/>
    <d v="2017-01-27T00:00:00"/>
    <b v="0"/>
    <s v="Approved"/>
    <s v="Giant Bicycles"/>
    <s v="Standard"/>
    <s v="medium"/>
    <s v="small"/>
    <n v="1311.44"/>
    <n v="1167.18"/>
    <n v="144.26"/>
    <d v="1992-10-11T00:00:00"/>
    <n v="337"/>
  </r>
  <r>
    <s v="2429"/>
    <s v="39"/>
    <x v="1215"/>
    <d v="2017-03-07T00:00:00"/>
    <b v="0"/>
    <s v="Approved"/>
    <s v="Giant Bicycles"/>
    <s v="Standard"/>
    <s v="medium"/>
    <s v="large"/>
    <n v="1812.75"/>
    <n v="582.48"/>
    <n v="1230.27"/>
    <d v="2010-06-07T00:00:00"/>
    <n v="298"/>
  </r>
  <r>
    <s v="2430"/>
    <s v="92"/>
    <x v="375"/>
    <d v="2017-11-27T00:00:00"/>
    <b v="0"/>
    <s v="Approved"/>
    <s v="WeareA2B"/>
    <s v="Standard"/>
    <s v="medium"/>
    <s v="small"/>
    <n v="1415.01"/>
    <n v="1259.3599999999999"/>
    <n v="155.65"/>
    <d v="2002-10-10T00:00:00"/>
    <n v="33"/>
  </r>
  <r>
    <s v="2431"/>
    <s v="0"/>
    <x v="1735"/>
    <d v="2017-04-19T00:00:00"/>
    <b v="0"/>
    <s v="Approved"/>
    <s v="Solex"/>
    <s v="Standard"/>
    <s v="medium"/>
    <s v="medium"/>
    <n v="71.489999999999995"/>
    <n v="53.62"/>
    <n v="17.87"/>
    <d v="2005-08-09T00:00:00"/>
    <n v="255"/>
  </r>
  <r>
    <s v="2432"/>
    <s v="82"/>
    <x v="1165"/>
    <d v="2017-04-29T00:00:00"/>
    <b v="1"/>
    <s v="Approved"/>
    <s v="Norco Bicycles"/>
    <s v="Standard"/>
    <s v="high"/>
    <s v="medium"/>
    <n v="1148.6400000000001"/>
    <n v="689.18"/>
    <n v="459.46"/>
    <d v="1992-10-02T00:00:00"/>
    <n v="245"/>
  </r>
  <r>
    <s v="2433"/>
    <s v="44"/>
    <x v="666"/>
    <d v="2017-02-25T00:00:00"/>
    <b v="1"/>
    <s v="Approved"/>
    <s v="WeareA2B"/>
    <s v="Standard"/>
    <s v="medium"/>
    <s v="medium"/>
    <n v="1769.64"/>
    <n v="108.76"/>
    <n v="1660.88"/>
    <d v="2003-02-16T00:00:00"/>
    <n v="308"/>
  </r>
  <r>
    <s v="2434"/>
    <s v="63"/>
    <x v="1527"/>
    <d v="2017-02-17T00:00:00"/>
    <b v="1"/>
    <s v="Approved"/>
    <s v="WeareA2B"/>
    <s v="Standard"/>
    <s v="medium"/>
    <s v="medium"/>
    <n v="1992.93"/>
    <n v="762.63"/>
    <n v="1230.3"/>
    <d v="1993-05-26T00:00:00"/>
    <n v="316"/>
  </r>
  <r>
    <s v="2435"/>
    <s v="4"/>
    <x v="1736"/>
    <d v="2017-04-10T00:00:00"/>
    <b v="1"/>
    <s v="Approved"/>
    <s v="Solex"/>
    <s v="Standard"/>
    <s v="medium"/>
    <s v="medium"/>
    <n v="1483.2"/>
    <n v="99.59"/>
    <n v="1383.61"/>
    <d v="2010-08-20T00:00:00"/>
    <n v="264"/>
  </r>
  <r>
    <s v="2436"/>
    <s v="9"/>
    <x v="1737"/>
    <d v="2017-07-22T00:00:00"/>
    <b v="1"/>
    <s v="Approved"/>
    <s v="OHM Cycles"/>
    <s v="Road"/>
    <s v="medium"/>
    <s v="medium"/>
    <n v="742.54"/>
    <n v="667.4"/>
    <n v="75.14"/>
    <d v="2007-08-04T00:00:00"/>
    <n v="161"/>
  </r>
  <r>
    <s v="2437"/>
    <s v="75"/>
    <x v="1738"/>
    <d v="2017-03-08T00:00:00"/>
    <b v="0"/>
    <s v="Approved"/>
    <s v="Giant Bicycles"/>
    <s v="Touring"/>
    <s v="medium"/>
    <s v="large"/>
    <n v="1873.97"/>
    <n v="863.95"/>
    <n v="1010.02"/>
    <d v="2013-09-16T00:00:00"/>
    <n v="297"/>
  </r>
  <r>
    <s v="2438"/>
    <s v="81"/>
    <x v="711"/>
    <d v="2017-02-20T00:00:00"/>
    <b v="0"/>
    <s v="Approved"/>
    <s v="Norco Bicycles"/>
    <s v="Standard"/>
    <s v="medium"/>
    <s v="small"/>
    <n v="586.45000000000005"/>
    <n v="521.94000000000005"/>
    <n v="64.510000000000005"/>
    <d v="1991-07-10T00:00:00"/>
    <n v="313"/>
  </r>
  <r>
    <s v="2439"/>
    <s v="43"/>
    <x v="1723"/>
    <d v="2017-10-24T00:00:00"/>
    <b v="1"/>
    <s v="Approved"/>
    <s v="Solex"/>
    <s v="Standard"/>
    <s v="medium"/>
    <s v="medium"/>
    <n v="1151.96"/>
    <n v="649.49"/>
    <n v="502.47"/>
    <d v="1999-12-04T00:00:00"/>
    <n v="67"/>
  </r>
  <r>
    <s v="2440"/>
    <s v="40"/>
    <x v="1244"/>
    <d v="2017-11-03T00:00:00"/>
    <b v="0"/>
    <s v="Approved"/>
    <s v="OHM Cycles"/>
    <s v="Standard"/>
    <s v="high"/>
    <s v="medium"/>
    <n v="1458.17"/>
    <n v="874.9"/>
    <n v="583.27"/>
    <d v="2006-02-02T00:00:00"/>
    <n v="57"/>
  </r>
  <r>
    <s v="2441"/>
    <s v="43"/>
    <x v="520"/>
    <d v="2017-11-25T00:00:00"/>
    <b v="1"/>
    <s v="Approved"/>
    <s v="Norco Bicycles"/>
    <s v="Standard"/>
    <s v="medium"/>
    <s v="medium"/>
    <n v="1555.58"/>
    <n v="818.01"/>
    <n v="737.57"/>
    <d v="1991-07-10T00:00:00"/>
    <n v="35"/>
  </r>
  <r>
    <s v="2442"/>
    <s v="75"/>
    <x v="652"/>
    <d v="2017-10-29T00:00:00"/>
    <b v="0"/>
    <s v="Approved"/>
    <s v="Giant Bicycles"/>
    <s v="Touring"/>
    <s v="medium"/>
    <s v="large"/>
    <n v="1873.97"/>
    <n v="863.95"/>
    <n v="1010.02"/>
    <d v="2006-05-22T00:00:00"/>
    <n v="62"/>
  </r>
  <r>
    <s v="2443"/>
    <s v="69"/>
    <x v="769"/>
    <d v="2017-06-21T00:00:00"/>
    <b v="0"/>
    <s v="Approved"/>
    <s v="Norco Bicycles"/>
    <s v="Road"/>
    <s v="medium"/>
    <s v="large"/>
    <n v="1240.31"/>
    <n v="795.1"/>
    <n v="445.21"/>
    <d v="2011-01-10T00:00:00"/>
    <n v="192"/>
  </r>
  <r>
    <s v="2444"/>
    <s v="23"/>
    <x v="1739"/>
    <d v="2017-02-21T00:00:00"/>
    <b v="1"/>
    <s v="Approved"/>
    <s v="Norco Bicycles"/>
    <s v="Mountain"/>
    <s v="low"/>
    <s v="small"/>
    <n v="688.63"/>
    <n v="612.88"/>
    <n v="75.75"/>
    <d v="1993-10-02T00:00:00"/>
    <n v="312"/>
  </r>
  <r>
    <s v="2445"/>
    <s v="29"/>
    <x v="1440"/>
    <d v="2017-07-03T00:00:00"/>
    <b v="1"/>
    <s v="Approved"/>
    <s v="Norco Bicycles"/>
    <s v="Road"/>
    <s v="medium"/>
    <s v="medium"/>
    <n v="543.39"/>
    <n v="407.54"/>
    <n v="135.85"/>
    <d v="2016-11-22T00:00:00"/>
    <n v="180"/>
  </r>
  <r>
    <s v="2446"/>
    <s v="38"/>
    <x v="1740"/>
    <d v="2017-08-16T00:00:00"/>
    <b v="0"/>
    <s v="Approved"/>
    <s v="Trek Bicycles"/>
    <s v="Standard"/>
    <s v="medium"/>
    <s v="large"/>
    <n v="2091.4699999999998"/>
    <n v="388.92"/>
    <n v="1702.55"/>
    <d v="2012-09-15T00:00:00"/>
    <n v="136"/>
  </r>
  <r>
    <s v="2447"/>
    <s v="65"/>
    <x v="1741"/>
    <d v="2017-12-03T00:00:00"/>
    <b v="1"/>
    <s v="Approved"/>
    <s v="WeareA2B"/>
    <s v="Standard"/>
    <s v="medium"/>
    <s v="medium"/>
    <n v="1807.45"/>
    <n v="778.69"/>
    <n v="1028.76"/>
    <d v="2010-11-05T00:00:00"/>
    <n v="27"/>
  </r>
  <r>
    <s v="2448"/>
    <s v="89"/>
    <x v="924"/>
    <d v="2017-10-24T00:00:00"/>
    <b v="1"/>
    <s v="Approved"/>
    <s v="WeareA2B"/>
    <s v="Touring"/>
    <s v="medium"/>
    <s v="large"/>
    <n v="1362.99"/>
    <n v="57.74"/>
    <n v="1305.25"/>
    <d v="2002-10-10T00:00:00"/>
    <n v="67"/>
  </r>
  <r>
    <s v="2449"/>
    <s v="99"/>
    <x v="1742"/>
    <d v="2017-10-14T00:00:00"/>
    <b v="0"/>
    <s v="Approved"/>
    <s v="Trek Bicycles"/>
    <s v="Road"/>
    <s v="low"/>
    <s v="small"/>
    <n v="1720.7"/>
    <n v="1531.42"/>
    <n v="189.28"/>
    <d v="2012-04-10T00:00:00"/>
    <n v="77"/>
  </r>
  <r>
    <s v="2450"/>
    <s v="72"/>
    <x v="1743"/>
    <d v="2017-03-24T00:00:00"/>
    <b v="1"/>
    <s v="Approved"/>
    <s v="OHM Cycles"/>
    <s v="Standard"/>
    <s v="medium"/>
    <s v="medium"/>
    <n v="912.52"/>
    <n v="141.4"/>
    <n v="771.12"/>
    <d v="2015-10-18T00:00:00"/>
    <n v="281"/>
  </r>
  <r>
    <s v="2451"/>
    <s v="90"/>
    <x v="1744"/>
    <d v="2017-04-01T00:00:00"/>
    <b v="0"/>
    <s v="Approved"/>
    <s v="Norco Bicycles"/>
    <s v="Standard"/>
    <s v="low"/>
    <s v="medium"/>
    <n v="363.01"/>
    <n v="290.41000000000003"/>
    <n v="72.599999999999994"/>
    <d v="2005-05-10T00:00:00"/>
    <n v="273"/>
  </r>
  <r>
    <s v="2452"/>
    <s v="96"/>
    <x v="1745"/>
    <d v="2017-01-31T00:00:00"/>
    <b v="1"/>
    <s v="Approved"/>
    <s v="WeareA2B"/>
    <s v="Road"/>
    <s v="low"/>
    <s v="small"/>
    <n v="1172.78"/>
    <n v="1043.77"/>
    <n v="129.01"/>
    <d v="2004-01-16T00:00:00"/>
    <n v="333"/>
  </r>
  <r>
    <s v="2453"/>
    <s v="56"/>
    <x v="766"/>
    <d v="2017-08-31T00:00:00"/>
    <b v="1"/>
    <s v="Approved"/>
    <s v="OHM Cycles"/>
    <s v="Standard"/>
    <s v="medium"/>
    <s v="medium"/>
    <n v="183.86"/>
    <n v="137.9"/>
    <n v="45.96"/>
    <d v="2011-08-24T00:00:00"/>
    <n v="121"/>
  </r>
  <r>
    <s v="2454"/>
    <s v="40"/>
    <x v="1746"/>
    <d v="2017-10-14T00:00:00"/>
    <b v="0"/>
    <s v="Approved"/>
    <s v="Trek Bicycles"/>
    <s v="Road"/>
    <s v="medium"/>
    <s v="large"/>
    <n v="1894.19"/>
    <n v="598.76"/>
    <n v="1295.43"/>
    <d v="2003-07-21T00:00:00"/>
    <n v="77"/>
  </r>
  <r>
    <s v="2455"/>
    <s v="45"/>
    <x v="1373"/>
    <d v="2017-10-16T00:00:00"/>
    <b v="1"/>
    <s v="Approved"/>
    <s v="Solex"/>
    <s v="Standard"/>
    <s v="medium"/>
    <s v="medium"/>
    <n v="441.49"/>
    <n v="84.99"/>
    <n v="356.5"/>
    <d v="2012-06-04T00:00:00"/>
    <n v="75"/>
  </r>
  <r>
    <s v="2456"/>
    <s v="38"/>
    <x v="1747"/>
    <d v="2017-09-06T00:00:00"/>
    <b v="1"/>
    <s v="Approved"/>
    <s v="Trek Bicycles"/>
    <s v="Standard"/>
    <s v="medium"/>
    <s v="large"/>
    <n v="2091.4699999999998"/>
    <n v="388.92"/>
    <n v="1702.55"/>
    <d v="1997-02-09T00:00:00"/>
    <n v="115"/>
  </r>
  <r>
    <s v="2457"/>
    <s v="75"/>
    <x v="1748"/>
    <d v="2017-04-14T00:00:00"/>
    <b v="1"/>
    <s v="Approved"/>
    <s v="Giant Bicycles"/>
    <s v="Touring"/>
    <s v="medium"/>
    <s v="large"/>
    <n v="1873.97"/>
    <n v="863.95"/>
    <n v="1010.02"/>
    <d v="2011-01-10T00:00:00"/>
    <n v="260"/>
  </r>
  <r>
    <s v="2458"/>
    <s v="12"/>
    <x v="1749"/>
    <d v="2017-05-24T00:00:00"/>
    <b v="1"/>
    <s v="Approved"/>
    <s v="WeareA2B"/>
    <s v="Standard"/>
    <s v="medium"/>
    <s v="medium"/>
    <n v="1231.1500000000001"/>
    <n v="161.6"/>
    <n v="1069.55"/>
    <d v="2004-08-17T00:00:00"/>
    <n v="220"/>
  </r>
  <r>
    <s v="2459"/>
    <s v="68"/>
    <x v="1124"/>
    <d v="2017-07-17T00:00:00"/>
    <b v="0"/>
    <s v="Approved"/>
    <s v="OHM Cycles"/>
    <s v="Standard"/>
    <s v="medium"/>
    <s v="medium"/>
    <n v="1636.9"/>
    <n v="44.71"/>
    <n v="1592.19"/>
    <d v="1995-10-24T00:00:00"/>
    <n v="166"/>
  </r>
  <r>
    <s v="2460"/>
    <s v="56"/>
    <x v="1036"/>
    <d v="2017-04-07T00:00:00"/>
    <b v="1"/>
    <s v="Approved"/>
    <s v="Norco Bicycles"/>
    <s v="Mountain"/>
    <s v="low"/>
    <s v="small"/>
    <n v="688.63"/>
    <n v="612.88"/>
    <n v="75.75"/>
    <d v="1993-05-26T00:00:00"/>
    <n v="267"/>
  </r>
  <r>
    <s v="2461"/>
    <s v="57"/>
    <x v="1402"/>
    <d v="2017-12-23T00:00:00"/>
    <b v="1"/>
    <s v="Approved"/>
    <s v="WeareA2B"/>
    <s v="Touring"/>
    <s v="medium"/>
    <s v="large"/>
    <n v="1890.39"/>
    <n v="260.14"/>
    <n v="1630.25"/>
    <d v="2015-10-18T00:00:00"/>
    <n v="7"/>
  </r>
  <r>
    <s v="2462"/>
    <s v="86"/>
    <x v="1750"/>
    <d v="2017-02-21T00:00:00"/>
    <b v="0"/>
    <s v="Approved"/>
    <s v="OHM Cycles"/>
    <s v="Standard"/>
    <s v="medium"/>
    <s v="medium"/>
    <n v="235.63"/>
    <n v="125.07"/>
    <n v="110.56"/>
    <d v="2004-08-07T00:00:00"/>
    <n v="312"/>
  </r>
  <r>
    <s v="2463"/>
    <s v="2"/>
    <x v="1751"/>
    <d v="2017-04-25T00:00:00"/>
    <b v="0"/>
    <s v="Approved"/>
    <s v="Solex"/>
    <s v="Standard"/>
    <s v="medium"/>
    <s v="medium"/>
    <n v="71.489999999999995"/>
    <n v="53.62"/>
    <n v="17.87"/>
    <d v="2012-12-02T00:00:00"/>
    <n v="249"/>
  </r>
  <r>
    <s v="2464"/>
    <s v="25"/>
    <x v="1622"/>
    <d v="2017-08-28T00:00:00"/>
    <b v="0"/>
    <s v="Approved"/>
    <s v="OHM Cycles"/>
    <s v="Standard"/>
    <s v="high"/>
    <s v="medium"/>
    <n v="2005.66"/>
    <n v="1203.4000000000001"/>
    <n v="802.26"/>
    <d v="2012-04-10T00:00:00"/>
    <n v="124"/>
  </r>
  <r>
    <s v="2465"/>
    <s v="3"/>
    <x v="1752"/>
    <d v="2017-08-31T00:00:00"/>
    <b v="1"/>
    <s v="Approved"/>
    <s v="Trek Bicycles"/>
    <s v="Standard"/>
    <s v="medium"/>
    <s v="large"/>
    <n v="2091.4699999999998"/>
    <n v="388.92"/>
    <n v="1702.55"/>
    <d v="2015-08-02T00:00:00"/>
    <n v="121"/>
  </r>
  <r>
    <s v="2466"/>
    <s v="21"/>
    <x v="144"/>
    <d v="2017-12-21T00:00:00"/>
    <b v="0"/>
    <s v="Approved"/>
    <s v="Solex"/>
    <s v="Standard"/>
    <s v="medium"/>
    <s v="large"/>
    <n v="1071.23"/>
    <n v="380.74"/>
    <n v="690.49"/>
    <d v="1996-04-05T00:00:00"/>
    <n v="9"/>
  </r>
  <r>
    <s v="2467"/>
    <s v="51"/>
    <x v="1753"/>
    <d v="2017-02-05T00:00:00"/>
    <b v="0"/>
    <s v="Approved"/>
    <s v="OHM Cycles"/>
    <s v="Standard"/>
    <s v="high"/>
    <s v="medium"/>
    <n v="2005.66"/>
    <n v="1203.4000000000001"/>
    <n v="802.26"/>
    <d v="2015-10-18T00:00:00"/>
    <n v="328"/>
  </r>
  <r>
    <s v="2468"/>
    <s v="14"/>
    <x v="1754"/>
    <d v="2017-05-28T00:00:00"/>
    <b v="1"/>
    <s v="Approved"/>
    <s v="Trek Bicycles"/>
    <s v="Standard"/>
    <s v="medium"/>
    <s v="small"/>
    <n v="1386.84"/>
    <n v="1234.29"/>
    <n v="152.55000000000001"/>
    <d v="2003-08-05T00:00:00"/>
    <n v="216"/>
  </r>
  <r>
    <s v="2469"/>
    <s v="79"/>
    <x v="1755"/>
    <d v="2017-03-16T00:00:00"/>
    <b v="1"/>
    <s v="Approved"/>
    <s v="Norco Bicycles"/>
    <s v="Standard"/>
    <s v="medium"/>
    <s v="medium"/>
    <n v="1555.58"/>
    <n v="818.01"/>
    <n v="737.57"/>
    <d v="1997-08-25T00:00:00"/>
    <n v="289"/>
  </r>
  <r>
    <s v="2470"/>
    <s v="55"/>
    <x v="1756"/>
    <d v="2017-07-27T00:00:00"/>
    <b v="0"/>
    <s v="Approved"/>
    <s v="Trek Bicycles"/>
    <s v="Road"/>
    <s v="medium"/>
    <s v="large"/>
    <n v="1894.19"/>
    <n v="598.76"/>
    <n v="1295.43"/>
    <d v="2003-07-21T00:00:00"/>
    <n v="156"/>
  </r>
  <r>
    <s v="2471"/>
    <s v="29"/>
    <x v="961"/>
    <d v="2017-01-06T00:00:00"/>
    <b v="0"/>
    <s v="Approved"/>
    <s v="Norco Bicycles"/>
    <s v="Road"/>
    <s v="medium"/>
    <s v="medium"/>
    <n v="543.39"/>
    <n v="407.54"/>
    <n v="135.85"/>
    <d v="1999-07-20T00:00:00"/>
    <n v="358"/>
  </r>
  <r>
    <s v="2472"/>
    <s v="97"/>
    <x v="1757"/>
    <d v="2017-07-03T00:00:00"/>
    <b v="1"/>
    <s v="Approved"/>
    <s v="OHM Cycles"/>
    <s v="Road"/>
    <s v="medium"/>
    <s v="medium"/>
    <n v="742.54"/>
    <n v="667.4"/>
    <n v="75.14"/>
    <d v="1991-11-07T00:00:00"/>
    <n v="180"/>
  </r>
  <r>
    <s v="2473"/>
    <s v="14"/>
    <x v="1758"/>
    <d v="2017-08-23T00:00:00"/>
    <b v="0"/>
    <s v="Approved"/>
    <s v="Solex"/>
    <s v="Standard"/>
    <s v="high"/>
    <s v="large"/>
    <n v="1842.92"/>
    <n v="1105.75"/>
    <n v="737.17"/>
    <d v="2014-10-10T00:00:00"/>
    <n v="129"/>
  </r>
  <r>
    <s v="2474"/>
    <s v="49"/>
    <x v="193"/>
    <d v="2017-06-26T00:00:00"/>
    <b v="0"/>
    <s v="Approved"/>
    <s v="Trek Bicycles"/>
    <s v="Road"/>
    <s v="medium"/>
    <s v="medium"/>
    <n v="533.51"/>
    <n v="400.13"/>
    <n v="133.38"/>
    <d v="2012-06-04T00:00:00"/>
    <n v="187"/>
  </r>
  <r>
    <s v="2475"/>
    <s v="77"/>
    <x v="1214"/>
    <d v="2017-05-29T00:00:00"/>
    <b v="1"/>
    <s v="Approved"/>
    <s v="Norco Bicycles"/>
    <s v="Road"/>
    <s v="medium"/>
    <s v="large"/>
    <n v="1240.31"/>
    <n v="795.1"/>
    <n v="445.21"/>
    <d v="2015-08-02T00:00:00"/>
    <n v="215"/>
  </r>
  <r>
    <s v="2476"/>
    <s v="64"/>
    <x v="1275"/>
    <d v="2017-03-07T00:00:00"/>
    <b v="1"/>
    <s v="Approved"/>
    <s v="Trek Bicycles"/>
    <s v="Standard"/>
    <s v="medium"/>
    <s v="large"/>
    <n v="1469.44"/>
    <n v="596.54999999999995"/>
    <n v="872.89"/>
    <d v="2014-10-10T00:00:00"/>
    <n v="298"/>
  </r>
  <r>
    <s v="2477"/>
    <s v="39"/>
    <x v="577"/>
    <d v="2017-02-08T00:00:00"/>
    <b v="1"/>
    <s v="Approved"/>
    <s v="Giant Bicycles"/>
    <s v="Standard"/>
    <s v="medium"/>
    <s v="large"/>
    <n v="1812.75"/>
    <n v="582.48"/>
    <n v="1230.27"/>
    <d v="2010-06-07T00:00:00"/>
    <n v="325"/>
  </r>
  <r>
    <s v="2478"/>
    <s v="0"/>
    <x v="147"/>
    <d v="2017-07-27T00:00:00"/>
    <b v="1"/>
    <s v="Approved"/>
    <s v="Norco Bicycles"/>
    <s v="Road"/>
    <s v="medium"/>
    <s v="medium"/>
    <n v="544.04999999999995"/>
    <n v="376.84"/>
    <n v="167.21"/>
    <d v="2016-12-06T00:00:00"/>
    <n v="156"/>
  </r>
  <r>
    <s v="2479"/>
    <s v="26"/>
    <x v="827"/>
    <d v="2017-05-06T00:00:00"/>
    <b v="1"/>
    <s v="Approved"/>
    <s v="WeareA2B"/>
    <s v="Standard"/>
    <s v="medium"/>
    <s v="medium"/>
    <n v="1992.93"/>
    <n v="762.63"/>
    <n v="1230.3"/>
    <d v="1993-05-26T00:00:00"/>
    <n v="238"/>
  </r>
  <r>
    <s v="2480"/>
    <s v="44"/>
    <x v="1759"/>
    <d v="2017-09-08T00:00:00"/>
    <b v="1"/>
    <s v="Approved"/>
    <s v="WeareA2B"/>
    <s v="Standard"/>
    <s v="medium"/>
    <s v="medium"/>
    <n v="1769.64"/>
    <n v="108.76"/>
    <n v="1660.88"/>
    <d v="2011-05-09T00:00:00"/>
    <n v="113"/>
  </r>
  <r>
    <s v="2481"/>
    <s v="19"/>
    <x v="1760"/>
    <d v="2017-01-15T00:00:00"/>
    <b v="1"/>
    <s v="Approved"/>
    <s v="OHM Cycles"/>
    <s v="Road"/>
    <s v="high"/>
    <s v="large"/>
    <n v="12.01"/>
    <n v="7.21"/>
    <n v="4.8"/>
    <d v="2009-03-08T00:00:00"/>
    <n v="349"/>
  </r>
  <r>
    <s v="2483"/>
    <s v="0"/>
    <x v="148"/>
    <d v="2017-09-13T00:00:00"/>
    <b v="0"/>
    <s v="Approved"/>
    <s v="Trek Bicycles"/>
    <s v="Standard"/>
    <s v="medium"/>
    <s v="medium"/>
    <n v="499.53"/>
    <n v="388.72"/>
    <n v="110.81"/>
    <d v="2003-02-16T00:00:00"/>
    <n v="108"/>
  </r>
  <r>
    <s v="2484"/>
    <s v="35"/>
    <x v="64"/>
    <d v="2017-08-22T00:00:00"/>
    <b v="0"/>
    <s v="Approved"/>
    <s v="Trek Bicycles"/>
    <s v="Standard"/>
    <s v="low"/>
    <s v="medium"/>
    <n v="1057.51"/>
    <n v="154.4"/>
    <n v="903.11"/>
    <d v="1994-07-12T00:00:00"/>
    <n v="130"/>
  </r>
  <r>
    <s v="2485"/>
    <s v="38"/>
    <x v="1761"/>
    <d v="2017-03-09T00:00:00"/>
    <b v="0"/>
    <s v="Approved"/>
    <s v="Solex"/>
    <s v="Standard"/>
    <s v="medium"/>
    <s v="medium"/>
    <n v="1577.53"/>
    <n v="826.51"/>
    <n v="751.02"/>
    <d v="1999-12-04T00:00:00"/>
    <n v="296"/>
  </r>
  <r>
    <s v="2486"/>
    <s v="66"/>
    <x v="146"/>
    <d v="2017-02-20T00:00:00"/>
    <b v="0"/>
    <s v="Approved"/>
    <s v="Solex"/>
    <s v="Standard"/>
    <s v="medium"/>
    <s v="medium"/>
    <n v="1163.8900000000001"/>
    <n v="589.27"/>
    <n v="574.62"/>
    <d v="2013-03-12T00:00:00"/>
    <n v="313"/>
  </r>
  <r>
    <s v="2487"/>
    <s v="90"/>
    <x v="1762"/>
    <d v="2017-12-26T00:00:00"/>
    <b v="0"/>
    <s v="Approved"/>
    <s v="Solex"/>
    <s v="Standard"/>
    <s v="low"/>
    <s v="medium"/>
    <n v="945.04"/>
    <n v="507.58"/>
    <n v="437.46"/>
    <d v="1997-05-10T00:00:00"/>
    <n v="4"/>
  </r>
  <r>
    <s v="2488"/>
    <s v="31"/>
    <x v="1763"/>
    <d v="2017-03-18T00:00:00"/>
    <b v="0"/>
    <s v="Approved"/>
    <s v="Giant Bicycles"/>
    <s v="Standard"/>
    <s v="medium"/>
    <s v="medium"/>
    <n v="230.91"/>
    <n v="173.18"/>
    <n v="57.73"/>
    <d v="2006-11-10T00:00:00"/>
    <n v="287"/>
  </r>
  <r>
    <s v="2489"/>
    <s v="63"/>
    <x v="1764"/>
    <d v="2017-03-09T00:00:00"/>
    <b v="0"/>
    <s v="Approved"/>
    <s v="Solex"/>
    <s v="Standard"/>
    <s v="medium"/>
    <s v="medium"/>
    <n v="1483.2"/>
    <n v="99.59"/>
    <n v="1383.61"/>
    <d v="1998-12-17T00:00:00"/>
    <n v="296"/>
  </r>
  <r>
    <s v="2490"/>
    <s v="95"/>
    <x v="1592"/>
    <d v="2017-12-02T00:00:00"/>
    <b v="0"/>
    <s v="Approved"/>
    <s v="Giant Bicycles"/>
    <s v="Standard"/>
    <s v="medium"/>
    <s v="large"/>
    <n v="569.55999999999995"/>
    <n v="528.42999999999995"/>
    <n v="41.13"/>
    <d v="2003-09-10T00:00:00"/>
    <n v="28"/>
  </r>
  <r>
    <s v="2491"/>
    <s v="87"/>
    <x v="410"/>
    <d v="2017-04-23T00:00:00"/>
    <b v="1"/>
    <s v="Approved"/>
    <s v="Giant Bicycles"/>
    <s v="Standard"/>
    <s v="high"/>
    <s v="medium"/>
    <n v="1179"/>
    <n v="707.4"/>
    <n v="471.6"/>
    <d v="2005-05-10T00:00:00"/>
    <n v="251"/>
  </r>
  <r>
    <s v="2492"/>
    <s v="77"/>
    <x v="1765"/>
    <d v="2017-11-07T00:00:00"/>
    <b v="0"/>
    <s v="Approved"/>
    <s v="Norco Bicycles"/>
    <s v="Road"/>
    <s v="medium"/>
    <s v="large"/>
    <n v="1240.31"/>
    <n v="795.1"/>
    <n v="445.21"/>
    <d v="2011-01-10T00:00:00"/>
    <n v="53"/>
  </r>
  <r>
    <s v="2493"/>
    <s v="65"/>
    <x v="312"/>
    <d v="2017-11-16T00:00:00"/>
    <b v="0"/>
    <s v="Approved"/>
    <s v="WeareA2B"/>
    <s v="Standard"/>
    <s v="medium"/>
    <s v="medium"/>
    <n v="1807.45"/>
    <n v="778.69"/>
    <n v="1028.76"/>
    <d v="2002-08-31T00:00:00"/>
    <n v="44"/>
  </r>
  <r>
    <s v="2494"/>
    <s v="20"/>
    <x v="1766"/>
    <d v="2017-08-20T00:00:00"/>
    <b v="0"/>
    <s v="Approved"/>
    <s v="Trek Bicycles"/>
    <s v="Standard"/>
    <s v="medium"/>
    <s v="small"/>
    <n v="1775.81"/>
    <n v="1580.47"/>
    <n v="195.34"/>
    <d v="1993-05-26T00:00:00"/>
    <n v="132"/>
  </r>
  <r>
    <s v="2495"/>
    <s v="84"/>
    <x v="1767"/>
    <d v="2017-02-09T00:00:00"/>
    <b v="0"/>
    <s v="Approved"/>
    <s v="Trek Bicycles"/>
    <s v="Road"/>
    <s v="medium"/>
    <s v="medium"/>
    <n v="290.62"/>
    <n v="215.14"/>
    <n v="75.48"/>
    <d v="2004-12-18T00:00:00"/>
    <n v="324"/>
  </r>
  <r>
    <s v="2496"/>
    <s v="0"/>
    <x v="1631"/>
    <d v="2017-03-18T00:00:00"/>
    <b v="0"/>
    <s v="Approved"/>
    <s v="OHM Cycles"/>
    <s v="Standard"/>
    <s v="high"/>
    <s v="medium"/>
    <n v="227.88"/>
    <n v="136.72999999999999"/>
    <n v="91.15"/>
    <d v="2003-02-07T00:00:00"/>
    <n v="287"/>
  </r>
  <r>
    <s v="2497"/>
    <s v="83"/>
    <x v="980"/>
    <d v="2017-01-06T00:00:00"/>
    <b v="1"/>
    <s v="Approved"/>
    <s v="Solex"/>
    <s v="Touring"/>
    <s v="medium"/>
    <s v="large"/>
    <n v="2083.94"/>
    <n v="675.03"/>
    <n v="1408.91"/>
    <d v="1999-07-26T00:00:00"/>
    <n v="358"/>
  </r>
  <r>
    <s v="2498"/>
    <s v="67"/>
    <x v="617"/>
    <d v="2017-03-20T00:00:00"/>
    <b v="0"/>
    <s v="Approved"/>
    <s v="Norco Bicycles"/>
    <s v="Road"/>
    <s v="medium"/>
    <s v="medium"/>
    <n v="544.04999999999995"/>
    <n v="376.84"/>
    <n v="167.21"/>
    <d v="2002-08-31T00:00:00"/>
    <n v="285"/>
  </r>
  <r>
    <s v="2499"/>
    <s v="34"/>
    <x v="1768"/>
    <d v="2017-02-23T00:00:00"/>
    <b v="1"/>
    <s v="Approved"/>
    <s v="Norco Bicycles"/>
    <s v="Road"/>
    <s v="high"/>
    <s v="large"/>
    <n v="774.53"/>
    <n v="464.72"/>
    <n v="309.81"/>
    <d v="2011-03-16T00:00:00"/>
    <n v="310"/>
  </r>
  <r>
    <s v="2500"/>
    <s v="58"/>
    <x v="1037"/>
    <d v="2017-01-22T00:00:00"/>
    <b v="0"/>
    <s v="Approved"/>
    <s v="OHM Cycles"/>
    <s v="Standard"/>
    <s v="medium"/>
    <s v="medium"/>
    <n v="912.52"/>
    <n v="141.4"/>
    <n v="771.12"/>
    <d v="2015-10-18T00:00:00"/>
    <n v="342"/>
  </r>
  <r>
    <s v="2501"/>
    <s v="59"/>
    <x v="1769"/>
    <d v="2017-05-10T00:00:00"/>
    <b v="0"/>
    <s v="Approved"/>
    <s v="Solex"/>
    <s v="Standard"/>
    <s v="medium"/>
    <s v="large"/>
    <n v="1061.56"/>
    <n v="733.58"/>
    <n v="327.98"/>
    <d v="2015-06-17T00:00:00"/>
    <n v="234"/>
  </r>
  <r>
    <s v="2502"/>
    <s v="12"/>
    <x v="1544"/>
    <d v="2017-10-09T00:00:00"/>
    <b v="0"/>
    <s v="Approved"/>
    <s v="WeareA2B"/>
    <s v="Standard"/>
    <s v="medium"/>
    <s v="medium"/>
    <n v="1231.1500000000001"/>
    <n v="161.6"/>
    <n v="1069.55"/>
    <d v="1994-09-09T00:00:00"/>
    <n v="82"/>
  </r>
  <r>
    <s v="2503"/>
    <s v="58"/>
    <x v="1770"/>
    <d v="2017-02-22T00:00:00"/>
    <b v="0"/>
    <s v="Approved"/>
    <s v="OHM Cycles"/>
    <s v="Standard"/>
    <s v="medium"/>
    <s v="medium"/>
    <n v="912.52"/>
    <n v="141.4"/>
    <n v="771.12"/>
    <d v="2015-10-18T00:00:00"/>
    <n v="311"/>
  </r>
  <r>
    <s v="2504"/>
    <s v="41"/>
    <x v="1771"/>
    <d v="2017-11-16T00:00:00"/>
    <b v="1"/>
    <s v="Approved"/>
    <s v="Norco Bicycles"/>
    <s v="Standard"/>
    <s v="low"/>
    <s v="medium"/>
    <n v="958.74"/>
    <n v="748.9"/>
    <n v="209.84"/>
    <d v="2010-05-05T00:00:00"/>
    <n v="44"/>
  </r>
  <r>
    <s v="2505"/>
    <s v="0"/>
    <x v="1681"/>
    <d v="2017-02-20T00:00:00"/>
    <b v="0"/>
    <s v="Approved"/>
    <s v="Solex"/>
    <s v="Standard"/>
    <s v="medium"/>
    <s v="medium"/>
    <n v="441.49"/>
    <n v="84.99"/>
    <n v="356.5"/>
    <d v="2012-04-10T00:00:00"/>
    <n v="313"/>
  </r>
  <r>
    <s v="2506"/>
    <s v="35"/>
    <x v="1427"/>
    <d v="2017-01-05T00:00:00"/>
    <b v="1"/>
    <s v="Approved"/>
    <s v="Trek Bicycles"/>
    <s v="Standard"/>
    <s v="low"/>
    <s v="medium"/>
    <n v="1057.51"/>
    <n v="154.4"/>
    <n v="903.11"/>
    <d v="1994-07-12T00:00:00"/>
    <n v="359"/>
  </r>
  <r>
    <s v="2507"/>
    <s v="64"/>
    <x v="1772"/>
    <d v="2017-06-27T00:00:00"/>
    <b v="0"/>
    <s v="Approved"/>
    <s v="Giant Bicycles"/>
    <s v="Standard"/>
    <s v="high"/>
    <s v="small"/>
    <n v="1977.36"/>
    <n v="1759.85"/>
    <n v="217.51"/>
    <d v="2010-08-20T00:00:00"/>
    <n v="186"/>
  </r>
  <r>
    <s v="2508"/>
    <s v="70"/>
    <x v="1773"/>
    <d v="2017-04-06T00:00:00"/>
    <b v="1"/>
    <s v="Approved"/>
    <s v="Norco Bicycles"/>
    <s v="Road"/>
    <s v="medium"/>
    <s v="medium"/>
    <n v="1036.5899999999999"/>
    <n v="206.35"/>
    <n v="830.24"/>
    <d v="1991-05-06T00:00:00"/>
    <n v="268"/>
  </r>
  <r>
    <s v="2509"/>
    <s v="35"/>
    <x v="1774"/>
    <d v="2017-04-24T00:00:00"/>
    <b v="1"/>
    <s v="Approved"/>
    <s v="Trek Bicycles"/>
    <s v="Standard"/>
    <s v="low"/>
    <s v="medium"/>
    <n v="1057.51"/>
    <n v="154.4"/>
    <n v="903.11"/>
    <d v="1997-05-10T00:00:00"/>
    <n v="250"/>
  </r>
  <r>
    <s v="2510"/>
    <s v="52"/>
    <x v="1286"/>
    <d v="2017-06-02T00:00:00"/>
    <b v="1"/>
    <s v="Approved"/>
    <s v="OHM Cycles"/>
    <s v="Road"/>
    <s v="medium"/>
    <s v="medium"/>
    <n v="1280.28"/>
    <n v="829.51"/>
    <n v="450.77"/>
    <d v="2011-08-24T00:00:00"/>
    <n v="211"/>
  </r>
  <r>
    <s v="2511"/>
    <s v="36"/>
    <x v="1775"/>
    <d v="2017-05-30T00:00:00"/>
    <b v="0"/>
    <s v="Approved"/>
    <s v="Solex"/>
    <s v="Standard"/>
    <s v="low"/>
    <s v="medium"/>
    <n v="945.04"/>
    <n v="507.58"/>
    <n v="437.46"/>
    <d v="2011-05-09T00:00:00"/>
    <n v="214"/>
  </r>
  <r>
    <s v="2512"/>
    <s v="26"/>
    <x v="1776"/>
    <d v="2017-10-08T00:00:00"/>
    <b v="1"/>
    <s v="Approved"/>
    <s v="WeareA2B"/>
    <s v="Standard"/>
    <s v="medium"/>
    <s v="medium"/>
    <n v="1992.93"/>
    <n v="762.63"/>
    <n v="1230.3"/>
    <d v="2015-08-02T00:00:00"/>
    <n v="83"/>
  </r>
  <r>
    <s v="2513"/>
    <s v="0"/>
    <x v="1777"/>
    <d v="2017-11-11T00:00:00"/>
    <b v="0"/>
    <s v="Approved"/>
    <s v="OHM Cycles"/>
    <s v="Standard"/>
    <s v="medium"/>
    <s v="medium"/>
    <n v="183.86"/>
    <n v="137.9"/>
    <n v="45.96"/>
    <d v="1997-10-04T00:00:00"/>
    <n v="49"/>
  </r>
  <r>
    <s v="2514"/>
    <s v="90"/>
    <x v="1771"/>
    <d v="2017-06-21T00:00:00"/>
    <b v="0"/>
    <s v="Approved"/>
    <s v="Solex"/>
    <s v="Standard"/>
    <s v="low"/>
    <s v="medium"/>
    <n v="945.04"/>
    <n v="507.58"/>
    <n v="437.46"/>
    <d v="1995-12-19T00:00:00"/>
    <n v="192"/>
  </r>
  <r>
    <s v="2515"/>
    <s v="4"/>
    <x v="290"/>
    <d v="2017-04-28T00:00:00"/>
    <b v="1"/>
    <s v="Approved"/>
    <s v="Giant Bicycles"/>
    <s v="Standard"/>
    <s v="high"/>
    <s v="medium"/>
    <n v="1129.1300000000001"/>
    <n v="677.48"/>
    <n v="451.65"/>
    <d v="2004-09-28T00:00:00"/>
    <n v="246"/>
  </r>
  <r>
    <s v="2516"/>
    <s v="69"/>
    <x v="1778"/>
    <d v="2017-09-24T00:00:00"/>
    <b v="1"/>
    <s v="Approved"/>
    <s v="Giant Bicycles"/>
    <s v="Road"/>
    <s v="medium"/>
    <s v="medium"/>
    <n v="792.9"/>
    <n v="594.67999999999995"/>
    <n v="198.22"/>
    <d v="1991-11-10T00:00:00"/>
    <n v="97"/>
  </r>
  <r>
    <s v="2517"/>
    <s v="34"/>
    <x v="1779"/>
    <d v="2017-05-05T00:00:00"/>
    <b v="1"/>
    <s v="Approved"/>
    <s v="Norco Bicycles"/>
    <s v="Road"/>
    <s v="high"/>
    <s v="large"/>
    <n v="774.53"/>
    <n v="464.72"/>
    <n v="309.81"/>
    <d v="2003-07-21T00:00:00"/>
    <n v="239"/>
  </r>
  <r>
    <s v="2518"/>
    <s v="81"/>
    <x v="49"/>
    <d v="2017-12-06T00:00:00"/>
    <b v="1"/>
    <s v="Approved"/>
    <s v="Solex"/>
    <s v="Standard"/>
    <s v="medium"/>
    <s v="medium"/>
    <n v="1151.96"/>
    <n v="649.49"/>
    <n v="502.47"/>
    <d v="1997-02-09T00:00:00"/>
    <n v="24"/>
  </r>
  <r>
    <s v="2519"/>
    <s v="1"/>
    <x v="1780"/>
    <d v="2017-08-25T00:00:00"/>
    <b v="0"/>
    <s v="Approved"/>
    <s v="Giant Bicycles"/>
    <s v="Standard"/>
    <s v="medium"/>
    <s v="medium"/>
    <n v="1403.5"/>
    <n v="954.82"/>
    <n v="448.68"/>
    <d v="2005-05-10T00:00:00"/>
    <n v="127"/>
  </r>
  <r>
    <s v="2520"/>
    <s v="18"/>
    <x v="1781"/>
    <d v="2017-12-17T00:00:00"/>
    <b v="0"/>
    <s v="Approved"/>
    <s v="Solex"/>
    <s v="Standard"/>
    <s v="medium"/>
    <s v="medium"/>
    <n v="575.27"/>
    <n v="431.45"/>
    <n v="143.82"/>
    <d v="1996-04-05T00:00:00"/>
    <n v="13"/>
  </r>
  <r>
    <s v="2521"/>
    <s v="91"/>
    <x v="458"/>
    <d v="2017-05-14T00:00:00"/>
    <b v="0"/>
    <s v="Approved"/>
    <s v="Solex"/>
    <s v="Standard"/>
    <s v="medium"/>
    <s v="medium"/>
    <n v="100.35"/>
    <n v="75.260000000000005"/>
    <n v="25.09"/>
    <d v="1999-07-26T00:00:00"/>
    <n v="230"/>
  </r>
  <r>
    <s v="2522"/>
    <s v="56"/>
    <x v="1526"/>
    <d v="2017-02-07T00:00:00"/>
    <b v="1"/>
    <s v="Approved"/>
    <s v="OHM Cycles"/>
    <s v="Standard"/>
    <s v="medium"/>
    <s v="medium"/>
    <n v="183.86"/>
    <n v="137.9"/>
    <n v="45.96"/>
    <d v="2012-05-18T00:00:00"/>
    <n v="326"/>
  </r>
  <r>
    <s v="2523"/>
    <s v="82"/>
    <x v="358"/>
    <d v="2017-01-04T00:00:00"/>
    <b v="1"/>
    <s v="Approved"/>
    <s v="Norco Bicycles"/>
    <s v="Standard"/>
    <s v="high"/>
    <s v="medium"/>
    <n v="1148.6400000000001"/>
    <n v="689.18"/>
    <n v="459.46"/>
    <d v="2015-08-10T00:00:00"/>
    <n v="360"/>
  </r>
  <r>
    <s v="2524"/>
    <s v="0"/>
    <x v="1782"/>
    <d v="2017-02-28T00:00:00"/>
    <b v="1"/>
    <s v="Approved"/>
    <s v="Solex"/>
    <s v="Road"/>
    <s v="medium"/>
    <s v="medium"/>
    <n v="416.98"/>
    <n v="312.74"/>
    <n v="104.24"/>
    <d v="1997-05-10T00:00:00"/>
    <n v="305"/>
  </r>
  <r>
    <s v="2525"/>
    <s v="48"/>
    <x v="1783"/>
    <d v="2017-08-03T00:00:00"/>
    <b v="0"/>
    <s v="Approved"/>
    <s v="WeareA2B"/>
    <s v="Standard"/>
    <s v="medium"/>
    <s v="medium"/>
    <n v="1762.96"/>
    <n v="950.52"/>
    <n v="812.44"/>
    <d v="2012-06-04T00:00:00"/>
    <n v="149"/>
  </r>
  <r>
    <s v="2526"/>
    <s v="0"/>
    <x v="1784"/>
    <d v="2017-02-03T00:00:00"/>
    <b v="0"/>
    <s v="Approved"/>
    <s v="Trek Bicycles"/>
    <s v="Road"/>
    <s v="medium"/>
    <s v="medium"/>
    <n v="533.51"/>
    <n v="400.13"/>
    <n v="133.38"/>
    <d v="1997-10-04T00:00:00"/>
    <n v="330"/>
  </r>
  <r>
    <s v="2527"/>
    <s v="15"/>
    <x v="936"/>
    <d v="2017-12-08T00:00:00"/>
    <b v="1"/>
    <s v="Approved"/>
    <s v="Norco Bicycles"/>
    <s v="Standard"/>
    <s v="low"/>
    <s v="medium"/>
    <n v="958.74"/>
    <n v="748.9"/>
    <n v="209.84"/>
    <d v="1993-07-15T00:00:00"/>
    <n v="22"/>
  </r>
  <r>
    <s v="2528"/>
    <s v="14"/>
    <x v="1785"/>
    <d v="2017-12-13T00:00:00"/>
    <b v="1"/>
    <s v="Approved"/>
    <s v="Solex"/>
    <s v="Standard"/>
    <s v="high"/>
    <s v="large"/>
    <n v="1842.92"/>
    <n v="1105.75"/>
    <n v="737.17"/>
    <d v="1995-10-24T00:00:00"/>
    <n v="17"/>
  </r>
  <r>
    <s v="2529"/>
    <s v="65"/>
    <x v="1786"/>
    <d v="2017-04-05T00:00:00"/>
    <b v="1"/>
    <s v="Approved"/>
    <s v="WeareA2B"/>
    <s v="Standard"/>
    <s v="medium"/>
    <s v="medium"/>
    <n v="1807.45"/>
    <n v="778.69"/>
    <n v="1028.76"/>
    <d v="2016-12-06T00:00:00"/>
    <n v="269"/>
  </r>
  <r>
    <s v="2530"/>
    <s v="56"/>
    <x v="1787"/>
    <d v="2017-10-16T00:00:00"/>
    <b v="0"/>
    <s v="Approved"/>
    <s v="Norco Bicycles"/>
    <s v="Mountain"/>
    <s v="low"/>
    <s v="small"/>
    <n v="688.63"/>
    <n v="612.88"/>
    <n v="75.75"/>
    <d v="2011-05-07T00:00:00"/>
    <n v="75"/>
  </r>
  <r>
    <s v="2531"/>
    <s v="58"/>
    <x v="835"/>
    <d v="2017-10-10T00:00:00"/>
    <b v="1"/>
    <s v="Approved"/>
    <s v="OHM Cycles"/>
    <s v="Standard"/>
    <s v="medium"/>
    <s v="medium"/>
    <n v="912.52"/>
    <n v="141.4"/>
    <n v="771.12"/>
    <d v="2015-10-18T00:00:00"/>
    <n v="81"/>
  </r>
  <r>
    <s v="2532"/>
    <s v="18"/>
    <x v="1788"/>
    <d v="2017-06-03T00:00:00"/>
    <b v="0"/>
    <s v="Approved"/>
    <s v="Solex"/>
    <s v="Standard"/>
    <s v="medium"/>
    <s v="medium"/>
    <n v="575.27"/>
    <n v="431.45"/>
    <n v="143.82"/>
    <d v="2016-02-04T00:00:00"/>
    <n v="210"/>
  </r>
  <r>
    <s v="2533"/>
    <s v="6"/>
    <x v="1789"/>
    <d v="2017-03-14T00:00:00"/>
    <b v="1"/>
    <s v="Approved"/>
    <s v="OHM Cycles"/>
    <s v="Standard"/>
    <s v="high"/>
    <s v="medium"/>
    <n v="227.88"/>
    <n v="136.72999999999999"/>
    <n v="91.15"/>
    <d v="2003-02-07T00:00:00"/>
    <n v="291"/>
  </r>
  <r>
    <s v="2534"/>
    <s v="84"/>
    <x v="1644"/>
    <d v="2017-05-03T00:00:00"/>
    <b v="0"/>
    <s v="Approved"/>
    <s v="Trek Bicycles"/>
    <s v="Road"/>
    <s v="medium"/>
    <s v="medium"/>
    <n v="290.62"/>
    <n v="215.14"/>
    <n v="75.48"/>
    <d v="2003-01-05T00:00:00"/>
    <n v="241"/>
  </r>
  <r>
    <s v="2535"/>
    <s v="88"/>
    <x v="1790"/>
    <d v="2017-10-18T00:00:00"/>
    <b v="0"/>
    <s v="Approved"/>
    <s v="Norco Bicycles"/>
    <s v="Standard"/>
    <s v="medium"/>
    <s v="medium"/>
    <n v="1198.46"/>
    <n v="381.1"/>
    <n v="817.36"/>
    <d v="2003-01-05T00:00:00"/>
    <n v="73"/>
  </r>
  <r>
    <s v="2536"/>
    <s v="71"/>
    <x v="837"/>
    <d v="2017-12-11T00:00:00"/>
    <b v="0"/>
    <s v="Approved"/>
    <s v="Solex"/>
    <s v="Standard"/>
    <s v="high"/>
    <s v="large"/>
    <n v="1842.92"/>
    <n v="1105.75"/>
    <n v="737.17"/>
    <d v="1995-10-24T00:00:00"/>
    <n v="19"/>
  </r>
  <r>
    <s v="2537"/>
    <s v="95"/>
    <x v="1237"/>
    <d v="2017-09-02T00:00:00"/>
    <b v="1"/>
    <s v="Approved"/>
    <s v="Giant Bicycles"/>
    <s v="Standard"/>
    <s v="medium"/>
    <s v="large"/>
    <n v="569.55999999999995"/>
    <n v="528.42999999999995"/>
    <n v="41.13"/>
    <d v="2004-01-16T00:00:00"/>
    <n v="119"/>
  </r>
  <r>
    <s v="2538"/>
    <s v="61"/>
    <x v="1791"/>
    <d v="2017-08-17T00:00:00"/>
    <b v="0"/>
    <s v="Approved"/>
    <s v="OHM Cycles"/>
    <s v="Standard"/>
    <s v="low"/>
    <s v="medium"/>
    <n v="71.16"/>
    <n v="56.93"/>
    <n v="14.23"/>
    <d v="2015-06-17T00:00:00"/>
    <n v="135"/>
  </r>
  <r>
    <s v="2539"/>
    <s v="73"/>
    <x v="678"/>
    <d v="2017-11-22T00:00:00"/>
    <b v="0"/>
    <s v="Approved"/>
    <s v="Solex"/>
    <s v="Standard"/>
    <s v="medium"/>
    <s v="medium"/>
    <n v="1945.43"/>
    <n v="333.18"/>
    <n v="1612.25"/>
    <d v="1991-07-10T00:00:00"/>
    <n v="38"/>
  </r>
  <r>
    <s v="2540"/>
    <s v="31"/>
    <x v="1792"/>
    <d v="2017-11-20T00:00:00"/>
    <b v="1"/>
    <s v="Approved"/>
    <s v="Giant Bicycles"/>
    <s v="Standard"/>
    <s v="medium"/>
    <s v="medium"/>
    <n v="230.91"/>
    <n v="173.18"/>
    <n v="57.73"/>
    <d v="2006-11-10T00:00:00"/>
    <n v="40"/>
  </r>
  <r>
    <s v="2541"/>
    <s v="72"/>
    <x v="1793"/>
    <d v="2017-05-31T00:00:00"/>
    <b v="1"/>
    <s v="Approved"/>
    <s v="Norco Bicycles"/>
    <s v="Standard"/>
    <s v="medium"/>
    <s v="medium"/>
    <n v="360.4"/>
    <n v="270.3"/>
    <n v="90.1"/>
    <d v="2006-05-22T00:00:00"/>
    <n v="213"/>
  </r>
  <r>
    <s v="2542"/>
    <s v="10"/>
    <x v="1356"/>
    <d v="2017-01-26T00:00:00"/>
    <b v="0"/>
    <s v="Approved"/>
    <s v="WeareA2B"/>
    <s v="Touring"/>
    <s v="medium"/>
    <s v="medium"/>
    <n v="1466.68"/>
    <n v="363.25"/>
    <n v="1103.43"/>
    <d v="2014-03-03T00:00:00"/>
    <n v="338"/>
  </r>
  <r>
    <s v="2543"/>
    <s v="75"/>
    <x v="543"/>
    <d v="2017-05-12T00:00:00"/>
    <b v="0"/>
    <s v="Approved"/>
    <s v="Giant Bicycles"/>
    <s v="Touring"/>
    <s v="medium"/>
    <s v="large"/>
    <n v="1873.97"/>
    <n v="863.95"/>
    <n v="1010.02"/>
    <d v="1991-07-10T00:00:00"/>
    <n v="232"/>
  </r>
  <r>
    <s v="2544"/>
    <s v="100"/>
    <x v="1794"/>
    <d v="2017-11-28T00:00:00"/>
    <b v="0"/>
    <s v="Approved"/>
    <s v="Norco Bicycles"/>
    <s v="Road"/>
    <s v="medium"/>
    <s v="medium"/>
    <n v="1036.5899999999999"/>
    <n v="206.35"/>
    <n v="830.24"/>
    <d v="2014-10-10T00:00:00"/>
    <n v="32"/>
  </r>
  <r>
    <s v="2545"/>
    <s v="2"/>
    <x v="114"/>
    <d v="2017-07-23T00:00:00"/>
    <b v="0"/>
    <s v="Approved"/>
    <s v="Solex"/>
    <s v="Standard"/>
    <s v="medium"/>
    <s v="medium"/>
    <n v="71.489999999999995"/>
    <n v="53.62"/>
    <n v="17.87"/>
    <d v="1991-11-07T00:00:00"/>
    <n v="160"/>
  </r>
  <r>
    <s v="2546"/>
    <s v="92"/>
    <x v="1549"/>
    <d v="2017-02-17T00:00:00"/>
    <b v="1"/>
    <s v="Approved"/>
    <s v="WeareA2B"/>
    <s v="Standard"/>
    <s v="medium"/>
    <s v="small"/>
    <n v="1415.01"/>
    <n v="1259.3599999999999"/>
    <n v="155.65"/>
    <d v="2003-01-05T00:00:00"/>
    <n v="316"/>
  </r>
  <r>
    <s v="2547"/>
    <s v="99"/>
    <x v="1795"/>
    <d v="2017-08-26T00:00:00"/>
    <b v="0"/>
    <s v="Approved"/>
    <s v="OHM Cycles"/>
    <s v="Standard"/>
    <s v="medium"/>
    <s v="medium"/>
    <n v="1227.3399999999999"/>
    <n v="770.89"/>
    <n v="456.45"/>
    <d v="1994-08-10T00:00:00"/>
    <n v="126"/>
  </r>
  <r>
    <s v="2548"/>
    <s v="48"/>
    <x v="1796"/>
    <d v="2017-07-19T00:00:00"/>
    <b v="0"/>
    <s v="Approved"/>
    <s v="WeareA2B"/>
    <s v="Standard"/>
    <s v="medium"/>
    <s v="medium"/>
    <n v="1762.96"/>
    <n v="950.52"/>
    <n v="812.44"/>
    <d v="2014-07-28T00:00:00"/>
    <n v="164"/>
  </r>
  <r>
    <s v="2549"/>
    <s v="89"/>
    <x v="1726"/>
    <d v="2017-06-28T00:00:00"/>
    <b v="1"/>
    <s v="Approved"/>
    <s v="WeareA2B"/>
    <s v="Touring"/>
    <s v="medium"/>
    <s v="large"/>
    <n v="1362.99"/>
    <n v="57.74"/>
    <n v="1305.25"/>
    <d v="2002-10-10T00:00:00"/>
    <n v="185"/>
  </r>
  <r>
    <s v="2550"/>
    <s v="86"/>
    <x v="531"/>
    <d v="2017-10-16T00:00:00"/>
    <b v="1"/>
    <s v="Approved"/>
    <s v="OHM Cycles"/>
    <s v="Standard"/>
    <s v="medium"/>
    <s v="medium"/>
    <n v="235.63"/>
    <n v="125.07"/>
    <n v="110.56"/>
    <d v="2003-01-05T00:00:00"/>
    <n v="75"/>
  </r>
  <r>
    <s v="2551"/>
    <s v="90"/>
    <x v="357"/>
    <d v="2017-04-01T00:00:00"/>
    <b v="0"/>
    <s v="Approved"/>
    <s v="Solex"/>
    <s v="Standard"/>
    <s v="low"/>
    <s v="medium"/>
    <n v="945.04"/>
    <n v="507.58"/>
    <n v="437.46"/>
    <d v="1997-05-10T00:00:00"/>
    <n v="273"/>
  </r>
  <r>
    <s v="2552"/>
    <s v="91"/>
    <x v="1797"/>
    <d v="2017-05-15T00:00:00"/>
    <b v="0"/>
    <s v="Approved"/>
    <s v="Solex"/>
    <s v="Standard"/>
    <s v="medium"/>
    <s v="medium"/>
    <n v="100.35"/>
    <n v="75.260000000000005"/>
    <n v="25.09"/>
    <d v="1999-07-26T00:00:00"/>
    <n v="229"/>
  </r>
  <r>
    <s v="2553"/>
    <s v="7"/>
    <x v="409"/>
    <d v="2017-10-01T00:00:00"/>
    <b v="1"/>
    <s v="Approved"/>
    <s v="Trek Bicycles"/>
    <s v="Road"/>
    <s v="low"/>
    <s v="medium"/>
    <n v="980.37"/>
    <n v="234.43"/>
    <n v="745.94"/>
    <d v="2004-09-28T00:00:00"/>
    <n v="90"/>
  </r>
  <r>
    <s v="2554"/>
    <s v="70"/>
    <x v="847"/>
    <d v="2017-01-08T00:00:00"/>
    <b v="1"/>
    <s v="Approved"/>
    <s v="Trek Bicycles"/>
    <s v="Standard"/>
    <s v="high"/>
    <s v="medium"/>
    <n v="495.72"/>
    <n v="297.43"/>
    <n v="198.29"/>
    <d v="2015-04-11T00:00:00"/>
    <n v="356"/>
  </r>
  <r>
    <s v="2555"/>
    <s v="62"/>
    <x v="1374"/>
    <d v="2017-01-16T00:00:00"/>
    <b v="1"/>
    <s v="Approved"/>
    <s v="Solex"/>
    <s v="Standard"/>
    <s v="medium"/>
    <s v="medium"/>
    <n v="478.16"/>
    <n v="298.72000000000003"/>
    <n v="179.44"/>
    <d v="1993-06-23T00:00:00"/>
    <n v="348"/>
  </r>
  <r>
    <s v="2556"/>
    <s v="80"/>
    <x v="1798"/>
    <d v="2017-02-14T00:00:00"/>
    <b v="0"/>
    <s v="Approved"/>
    <s v="OHM Cycles"/>
    <s v="Touring"/>
    <s v="low"/>
    <s v="medium"/>
    <n v="1073.07"/>
    <n v="933.84"/>
    <n v="139.22999999999999"/>
    <d v="2013-09-16T00:00:00"/>
    <n v="319"/>
  </r>
  <r>
    <s v="2557"/>
    <s v="69"/>
    <x v="1799"/>
    <d v="2017-11-26T00:00:00"/>
    <b v="0"/>
    <s v="Approved"/>
    <s v="Giant Bicycles"/>
    <s v="Road"/>
    <s v="medium"/>
    <s v="medium"/>
    <n v="792.9"/>
    <n v="594.67999999999995"/>
    <n v="198.22"/>
    <d v="1992-10-02T00:00:00"/>
    <n v="34"/>
  </r>
  <r>
    <s v="2558"/>
    <s v="10"/>
    <x v="1441"/>
    <d v="2017-07-16T00:00:00"/>
    <b v="0"/>
    <s v="Approved"/>
    <s v="WeareA2B"/>
    <s v="Touring"/>
    <s v="medium"/>
    <s v="medium"/>
    <n v="1466.68"/>
    <n v="363.25"/>
    <n v="1103.43"/>
    <d v="2014-03-03T00:00:00"/>
    <n v="167"/>
  </r>
  <r>
    <s v="2559"/>
    <s v="59"/>
    <x v="1087"/>
    <d v="2017-07-30T00:00:00"/>
    <b v="1"/>
    <s v="Approved"/>
    <s v="Solex"/>
    <s v="Standard"/>
    <s v="medium"/>
    <s v="large"/>
    <n v="1061.56"/>
    <n v="733.58"/>
    <n v="327.98"/>
    <d v="1993-07-20T00:00:00"/>
    <n v="153"/>
  </r>
  <r>
    <s v="2560"/>
    <s v="42"/>
    <x v="1800"/>
    <d v="2017-10-18T00:00:00"/>
    <b v="1"/>
    <s v="Approved"/>
    <s v="OHM Cycles"/>
    <s v="Road"/>
    <s v="medium"/>
    <s v="small"/>
    <n v="1810"/>
    <n v="1610.9"/>
    <n v="199.1"/>
    <d v="2007-12-11T00:00:00"/>
    <n v="73"/>
  </r>
  <r>
    <s v="2561"/>
    <s v="0"/>
    <x v="1206"/>
    <d v="2017-04-14T00:00:00"/>
    <b v="1"/>
    <s v="Approved"/>
    <s v="OHM Cycles"/>
    <s v="Road"/>
    <s v="high"/>
    <s v="large"/>
    <n v="12.01"/>
    <n v="7.21"/>
    <n v="4.8"/>
    <d v="2009-03-08T00:00:00"/>
    <n v="260"/>
  </r>
  <r>
    <s v="2562"/>
    <s v="35"/>
    <x v="1801"/>
    <d v="2017-11-14T00:00:00"/>
    <b v="1"/>
    <s v="Approved"/>
    <s v="Giant Bicycles"/>
    <s v="Standard"/>
    <s v="medium"/>
    <s v="medium"/>
    <n v="1403.5"/>
    <n v="954.82"/>
    <n v="448.68"/>
    <d v="2003-02-07T00:00:00"/>
    <n v="46"/>
  </r>
  <r>
    <s v="2563"/>
    <s v="8"/>
    <x v="1802"/>
    <d v="2017-05-11T00:00:00"/>
    <b v="1"/>
    <s v="Approved"/>
    <s v="Solex"/>
    <s v="Road"/>
    <s v="medium"/>
    <s v="small"/>
    <n v="1703.52"/>
    <n v="1516.13"/>
    <n v="187.39"/>
    <d v="2005-12-07T00:00:00"/>
    <n v="233"/>
  </r>
  <r>
    <s v="2564"/>
    <s v="18"/>
    <x v="1803"/>
    <d v="2017-04-06T00:00:00"/>
    <b v="0"/>
    <s v="Approved"/>
    <s v="Solex"/>
    <s v="Standard"/>
    <s v="medium"/>
    <s v="medium"/>
    <n v="575.27"/>
    <n v="431.45"/>
    <n v="143.82"/>
    <d v="2013-03-12T00:00:00"/>
    <n v="268"/>
  </r>
  <r>
    <s v="2565"/>
    <s v="6"/>
    <x v="1804"/>
    <d v="2017-08-02T00:00:00"/>
    <b v="1"/>
    <s v="Approved"/>
    <s v="OHM Cycles"/>
    <s v="Standard"/>
    <s v="high"/>
    <s v="medium"/>
    <n v="227.88"/>
    <n v="136.72999999999999"/>
    <n v="91.15"/>
    <d v="2003-02-07T00:00:00"/>
    <n v="150"/>
  </r>
  <r>
    <s v="2566"/>
    <s v="75"/>
    <x v="1805"/>
    <d v="2017-02-27T00:00:00"/>
    <b v="0"/>
    <s v="Approved"/>
    <s v="Giant Bicycles"/>
    <s v="Touring"/>
    <s v="medium"/>
    <s v="large"/>
    <n v="1873.97"/>
    <n v="863.95"/>
    <n v="1010.02"/>
    <d v="2004-07-25T00:00:00"/>
    <n v="306"/>
  </r>
  <r>
    <s v="2567"/>
    <s v="28"/>
    <x v="1806"/>
    <d v="2017-06-06T00:00:00"/>
    <b v="1"/>
    <s v="Approved"/>
    <s v="Norco Bicycles"/>
    <s v="Standard"/>
    <s v="medium"/>
    <s v="small"/>
    <n v="1216.1400000000001"/>
    <n v="1082.3599999999999"/>
    <n v="133.78"/>
    <d v="1991-08-05T00:00:00"/>
    <n v="207"/>
  </r>
  <r>
    <s v="2568"/>
    <s v="58"/>
    <x v="1090"/>
    <d v="2017-10-10T00:00:00"/>
    <b v="1"/>
    <s v="Approved"/>
    <s v="OHM Cycles"/>
    <s v="Standard"/>
    <s v="medium"/>
    <s v="medium"/>
    <n v="912.52"/>
    <n v="141.4"/>
    <n v="771.12"/>
    <d v="2015-05-21T00:00:00"/>
    <n v="81"/>
  </r>
  <r>
    <s v="2569"/>
    <s v="39"/>
    <x v="1592"/>
    <d v="2017-11-16T00:00:00"/>
    <b v="1"/>
    <s v="Approved"/>
    <s v="Giant Bicycles"/>
    <s v="Standard"/>
    <s v="medium"/>
    <s v="large"/>
    <n v="1812.75"/>
    <n v="582.48"/>
    <n v="1230.27"/>
    <d v="2010-06-07T00:00:00"/>
    <n v="44"/>
  </r>
  <r>
    <s v="2570"/>
    <s v="22"/>
    <x v="1807"/>
    <d v="2017-07-24T00:00:00"/>
    <b v="0"/>
    <s v="Approved"/>
    <s v="WeareA2B"/>
    <s v="Standard"/>
    <s v="medium"/>
    <s v="medium"/>
    <n v="60.34"/>
    <n v="45.26"/>
    <n v="15.08"/>
    <d v="1993-07-15T00:00:00"/>
    <n v="159"/>
  </r>
  <r>
    <s v="2571"/>
    <s v="78"/>
    <x v="1808"/>
    <d v="2017-04-19T00:00:00"/>
    <b v="0"/>
    <s v="Approved"/>
    <s v="Giant Bicycles"/>
    <s v="Standard"/>
    <s v="medium"/>
    <s v="large"/>
    <n v="1765.3"/>
    <n v="709.48"/>
    <n v="1055.82"/>
    <d v="2003-09-09T00:00:00"/>
    <n v="255"/>
  </r>
  <r>
    <s v="2572"/>
    <s v="2"/>
    <x v="1809"/>
    <d v="2017-04-16T00:00:00"/>
    <b v="0"/>
    <s v="Approved"/>
    <s v="Solex"/>
    <s v="Standard"/>
    <s v="medium"/>
    <s v="medium"/>
    <n v="71.489999999999995"/>
    <n v="53.62"/>
    <n v="17.87"/>
    <d v="2012-12-02T00:00:00"/>
    <n v="258"/>
  </r>
  <r>
    <s v="2573"/>
    <s v="27"/>
    <x v="357"/>
    <d v="2017-08-31T00:00:00"/>
    <b v="1"/>
    <s v="Approved"/>
    <s v="Trek Bicycles"/>
    <s v="Standard"/>
    <s v="low"/>
    <s v="medium"/>
    <n v="1057.51"/>
    <n v="154.4"/>
    <n v="903.11"/>
    <d v="1997-05-10T00:00:00"/>
    <n v="121"/>
  </r>
  <r>
    <s v="2574"/>
    <s v="70"/>
    <x v="1810"/>
    <d v="2017-06-20T00:00:00"/>
    <b v="0"/>
    <s v="Approved"/>
    <s v="Trek Bicycles"/>
    <s v="Standard"/>
    <s v="high"/>
    <s v="medium"/>
    <n v="495.72"/>
    <n v="297.43"/>
    <n v="198.29"/>
    <d v="2004-07-25T00:00:00"/>
    <n v="193"/>
  </r>
  <r>
    <s v="2575"/>
    <s v="64"/>
    <x v="1811"/>
    <d v="2017-07-03T00:00:00"/>
    <b v="1"/>
    <s v="Approved"/>
    <s v="Trek Bicycles"/>
    <s v="Standard"/>
    <s v="medium"/>
    <s v="large"/>
    <n v="1469.44"/>
    <n v="596.54999999999995"/>
    <n v="872.89"/>
    <d v="2012-05-18T00:00:00"/>
    <n v="180"/>
  </r>
  <r>
    <s v="2576"/>
    <s v="72"/>
    <x v="1812"/>
    <d v="2017-11-21T00:00:00"/>
    <b v="1"/>
    <s v="Approved"/>
    <s v="Norco Bicycles"/>
    <s v="Standard"/>
    <s v="medium"/>
    <s v="medium"/>
    <n v="360.4"/>
    <n v="270.3"/>
    <n v="90.1"/>
    <d v="2014-10-10T00:00:00"/>
    <n v="39"/>
  </r>
  <r>
    <s v="2577"/>
    <s v="80"/>
    <x v="864"/>
    <d v="2017-05-02T00:00:00"/>
    <b v="0"/>
    <s v="Approved"/>
    <s v="Trek Bicycles"/>
    <s v="Standard"/>
    <s v="medium"/>
    <s v="large"/>
    <n v="1469.44"/>
    <n v="596.54999999999995"/>
    <n v="872.89"/>
    <d v="1992-10-02T00:00:00"/>
    <n v="242"/>
  </r>
  <r>
    <s v="2578"/>
    <s v="92"/>
    <x v="1813"/>
    <d v="2017-08-01T00:00:00"/>
    <b v="1"/>
    <s v="Approved"/>
    <s v="WeareA2B"/>
    <s v="Touring"/>
    <s v="medium"/>
    <s v="large"/>
    <n v="1890.39"/>
    <n v="260.14"/>
    <n v="1630.25"/>
    <d v="1991-01-21T00:00:00"/>
    <n v="151"/>
  </r>
  <r>
    <s v="2579"/>
    <s v="63"/>
    <x v="1735"/>
    <d v="2017-07-18T00:00:00"/>
    <b v="1"/>
    <s v="Approved"/>
    <s v="WeareA2B"/>
    <s v="Standard"/>
    <s v="medium"/>
    <s v="medium"/>
    <n v="1992.93"/>
    <n v="762.63"/>
    <n v="1230.3"/>
    <d v="2016-11-22T00:00:00"/>
    <n v="165"/>
  </r>
  <r>
    <s v="2580"/>
    <s v="50"/>
    <x v="875"/>
    <d v="2017-10-18T00:00:00"/>
    <b v="1"/>
    <s v="Approved"/>
    <s v="WeareA2B"/>
    <s v="Standard"/>
    <s v="medium"/>
    <s v="small"/>
    <n v="175.89"/>
    <n v="131.91999999999999"/>
    <n v="43.97"/>
    <d v="2003-02-16T00:00:00"/>
    <n v="73"/>
  </r>
  <r>
    <s v="2581"/>
    <s v="17"/>
    <x v="1233"/>
    <d v="2017-05-09T00:00:00"/>
    <b v="0"/>
    <s v="Approved"/>
    <s v="WeareA2B"/>
    <s v="Touring"/>
    <s v="medium"/>
    <s v="large"/>
    <n v="1362.99"/>
    <n v="57.74"/>
    <n v="1305.25"/>
    <d v="1999-07-26T00:00:00"/>
    <n v="235"/>
  </r>
  <r>
    <s v="2582"/>
    <s v="3"/>
    <x v="1177"/>
    <d v="2017-11-18T00:00:00"/>
    <b v="0"/>
    <s v="Approved"/>
    <s v="Trek Bicycles"/>
    <s v="Standard"/>
    <s v="medium"/>
    <s v="large"/>
    <n v="2091.4699999999998"/>
    <n v="388.92"/>
    <n v="1702.55"/>
    <d v="2011-05-07T00:00:00"/>
    <n v="42"/>
  </r>
  <r>
    <s v="2583"/>
    <s v="3"/>
    <x v="1778"/>
    <d v="2017-12-21T00:00:00"/>
    <b v="1"/>
    <s v="Approved"/>
    <s v="Trek Bicycles"/>
    <s v="Standard"/>
    <s v="medium"/>
    <s v="large"/>
    <n v="2091.4699999999998"/>
    <n v="388.92"/>
    <n v="1702.55"/>
    <d v="2010-06-07T00:00:00"/>
    <n v="9"/>
  </r>
  <r>
    <s v="2584"/>
    <s v="14"/>
    <x v="1626"/>
    <d v="2017-09-07T00:00:00"/>
    <b v="0"/>
    <s v="Approved"/>
    <s v="Trek Bicycles"/>
    <s v="Standard"/>
    <s v="medium"/>
    <s v="small"/>
    <n v="1386.84"/>
    <n v="1234.29"/>
    <n v="152.55000000000001"/>
    <d v="2003-08-05T00:00:00"/>
    <n v="114"/>
  </r>
  <r>
    <s v="2585"/>
    <s v="9"/>
    <x v="1814"/>
    <d v="2017-07-07T00:00:00"/>
    <b v="1"/>
    <s v="Approved"/>
    <s v="OHM Cycles"/>
    <s v="Road"/>
    <s v="medium"/>
    <s v="medium"/>
    <n v="742.54"/>
    <n v="667.4"/>
    <n v="75.14"/>
    <d v="1993-06-23T00:00:00"/>
    <n v="176"/>
  </r>
  <r>
    <s v="2586"/>
    <s v="77"/>
    <x v="1316"/>
    <d v="2017-12-24T00:00:00"/>
    <b v="0"/>
    <s v="Approved"/>
    <s v="WeareA2B"/>
    <s v="Standard"/>
    <s v="medium"/>
    <s v="medium"/>
    <n v="1769.64"/>
    <n v="108.76"/>
    <n v="1660.88"/>
    <d v="2012-06-04T00:00:00"/>
    <n v="6"/>
  </r>
  <r>
    <s v="2587"/>
    <s v="30"/>
    <x v="287"/>
    <d v="2017-11-13T00:00:00"/>
    <b v="0"/>
    <s v="Approved"/>
    <s v="Solex"/>
    <s v="Standard"/>
    <s v="high"/>
    <s v="medium"/>
    <n v="748.17"/>
    <n v="448.9"/>
    <n v="299.27"/>
    <d v="1999-07-20T00:00:00"/>
    <n v="47"/>
  </r>
  <r>
    <s v="2588"/>
    <s v="58"/>
    <x v="1815"/>
    <d v="2017-08-14T00:00:00"/>
    <b v="1"/>
    <s v="Approved"/>
    <s v="OHM Cycles"/>
    <s v="Standard"/>
    <s v="medium"/>
    <s v="medium"/>
    <n v="912.52"/>
    <n v="141.4"/>
    <n v="771.12"/>
    <d v="2015-10-18T00:00:00"/>
    <n v="138"/>
  </r>
  <r>
    <s v="2589"/>
    <s v="10"/>
    <x v="1816"/>
    <d v="2017-05-26T00:00:00"/>
    <b v="0"/>
    <s v="Approved"/>
    <s v="Solex"/>
    <s v="Standard"/>
    <s v="medium"/>
    <s v="medium"/>
    <n v="1945.43"/>
    <n v="333.18"/>
    <n v="1612.25"/>
    <d v="2000-05-22T00:00:00"/>
    <n v="218"/>
  </r>
  <r>
    <s v="2590"/>
    <s v="0"/>
    <x v="696"/>
    <d v="2017-04-09T00:00:00"/>
    <b v="0"/>
    <s v="Approved"/>
    <s v="Solex"/>
    <s v="Standard"/>
    <s v="medium"/>
    <s v="medium"/>
    <n v="71.489999999999995"/>
    <n v="53.62"/>
    <n v="17.87"/>
    <d v="2012-09-15T00:00:00"/>
    <n v="265"/>
  </r>
  <r>
    <s v="2591"/>
    <s v="91"/>
    <x v="1578"/>
    <d v="2017-11-14T00:00:00"/>
    <b v="1"/>
    <s v="Approved"/>
    <s v="Solex"/>
    <s v="Standard"/>
    <s v="medium"/>
    <s v="medium"/>
    <n v="100.35"/>
    <n v="75.260000000000005"/>
    <n v="25.09"/>
    <d v="1999-07-26T00:00:00"/>
    <n v="46"/>
  </r>
  <r>
    <s v="2592"/>
    <s v="30"/>
    <x v="1032"/>
    <d v="2017-01-02T00:00:00"/>
    <b v="1"/>
    <s v="Approved"/>
    <s v="Solex"/>
    <s v="Standard"/>
    <s v="high"/>
    <s v="medium"/>
    <n v="748.17"/>
    <n v="448.9"/>
    <n v="299.27"/>
    <d v="2015-04-11T00:00:00"/>
    <n v="362"/>
  </r>
  <r>
    <s v="2593"/>
    <s v="31"/>
    <x v="627"/>
    <d v="2017-06-24T00:00:00"/>
    <b v="0"/>
    <s v="Approved"/>
    <s v="WeareA2B"/>
    <s v="Standard"/>
    <s v="medium"/>
    <s v="medium"/>
    <n v="752.64"/>
    <n v="205.36"/>
    <n v="547.28"/>
    <d v="1999-07-26T00:00:00"/>
    <n v="189"/>
  </r>
  <r>
    <s v="2594"/>
    <s v="58"/>
    <x v="1817"/>
    <d v="2017-11-16T00:00:00"/>
    <b v="0"/>
    <s v="Approved"/>
    <s v="OHM Cycles"/>
    <s v="Road"/>
    <s v="medium"/>
    <s v="medium"/>
    <n v="1280.28"/>
    <n v="829.51"/>
    <n v="450.77"/>
    <d v="2001-11-25T00:00:00"/>
    <n v="44"/>
  </r>
  <r>
    <s v="2595"/>
    <s v="0"/>
    <x v="816"/>
    <d v="2017-12-12T00:00:00"/>
    <b v="0"/>
    <s v="Approved"/>
    <s v="Trek Bicycles"/>
    <s v="Standard"/>
    <s v="medium"/>
    <s v="medium"/>
    <n v="499.53"/>
    <n v="388.72"/>
    <n v="110.81"/>
    <d v="1999-06-23T00:00:00"/>
    <n v="18"/>
  </r>
  <r>
    <s v="2596"/>
    <s v="45"/>
    <x v="1037"/>
    <d v="2017-06-18T00:00:00"/>
    <b v="0"/>
    <s v="Approved"/>
    <s v="Solex"/>
    <s v="Standard"/>
    <s v="medium"/>
    <s v="medium"/>
    <n v="441.49"/>
    <n v="84.99"/>
    <n v="356.5"/>
    <d v="1993-04-12T00:00:00"/>
    <n v="195"/>
  </r>
  <r>
    <s v="2597"/>
    <s v="50"/>
    <x v="1818"/>
    <d v="2017-04-28T00:00:00"/>
    <b v="1"/>
    <s v="Approved"/>
    <s v="Giant Bicycles"/>
    <s v="Standard"/>
    <s v="medium"/>
    <s v="medium"/>
    <n v="642.70000000000005"/>
    <n v="211.37"/>
    <n v="431.33"/>
    <d v="1999-07-20T00:00:00"/>
    <n v="246"/>
  </r>
  <r>
    <s v="2598"/>
    <s v="3"/>
    <x v="1819"/>
    <d v="2017-02-18T00:00:00"/>
    <b v="1"/>
    <s v="Approved"/>
    <s v="Trek Bicycles"/>
    <s v="Standard"/>
    <s v="medium"/>
    <s v="large"/>
    <n v="2091.4699999999998"/>
    <n v="388.92"/>
    <n v="1702.55"/>
    <d v="2012-09-15T00:00:00"/>
    <n v="315"/>
  </r>
  <r>
    <s v="2599"/>
    <s v="26"/>
    <x v="344"/>
    <d v="2017-07-31T00:00:00"/>
    <b v="0"/>
    <s v="Approved"/>
    <s v="WeareA2B"/>
    <s v="Standard"/>
    <s v="medium"/>
    <s v="medium"/>
    <n v="1992.93"/>
    <n v="762.63"/>
    <n v="1230.3"/>
    <d v="1991-11-10T00:00:00"/>
    <n v="152"/>
  </r>
  <r>
    <s v="2600"/>
    <s v="84"/>
    <x v="1820"/>
    <d v="2017-01-21T00:00:00"/>
    <b v="1"/>
    <s v="Approved"/>
    <s v="Giant Bicycles"/>
    <s v="Road"/>
    <s v="medium"/>
    <s v="medium"/>
    <n v="792.9"/>
    <n v="594.67999999999995"/>
    <n v="198.22"/>
    <d v="1992-10-02T00:00:00"/>
    <n v="343"/>
  </r>
  <r>
    <s v="2601"/>
    <s v="91"/>
    <x v="589"/>
    <d v="2017-11-07T00:00:00"/>
    <b v="1"/>
    <s v="Approved"/>
    <s v="Solex"/>
    <s v="Standard"/>
    <s v="medium"/>
    <s v="medium"/>
    <n v="100.35"/>
    <n v="75.260000000000005"/>
    <n v="25.09"/>
    <d v="2000-11-03T00:00:00"/>
    <n v="53"/>
  </r>
  <r>
    <s v="2602"/>
    <s v="10"/>
    <x v="1126"/>
    <d v="2017-06-15T00:00:00"/>
    <b v="0"/>
    <s v="Approved"/>
    <s v="WeareA2B"/>
    <s v="Touring"/>
    <s v="medium"/>
    <s v="medium"/>
    <n v="1466.68"/>
    <n v="363.25"/>
    <n v="1103.43"/>
    <d v="1994-08-10T00:00:00"/>
    <n v="198"/>
  </r>
  <r>
    <s v="2603"/>
    <s v="73"/>
    <x v="1821"/>
    <d v="2017-10-07T00:00:00"/>
    <b v="0"/>
    <s v="Approved"/>
    <s v="Solex"/>
    <s v="Standard"/>
    <s v="medium"/>
    <s v="medium"/>
    <n v="1945.43"/>
    <n v="333.18"/>
    <n v="1612.25"/>
    <d v="2006-05-22T00:00:00"/>
    <n v="84"/>
  </r>
  <r>
    <s v="2604"/>
    <s v="87"/>
    <x v="432"/>
    <d v="2017-08-23T00:00:00"/>
    <b v="1"/>
    <s v="Approved"/>
    <s v="OHM Cycles"/>
    <s v="Standard"/>
    <s v="medium"/>
    <s v="medium"/>
    <n v="1636.9"/>
    <n v="44.71"/>
    <n v="1592.19"/>
    <d v="2002-08-31T00:00:00"/>
    <n v="129"/>
  </r>
  <r>
    <s v="2605"/>
    <s v="58"/>
    <x v="1090"/>
    <d v="2017-01-04T00:00:00"/>
    <b v="0"/>
    <s v="Approved"/>
    <s v="OHM Cycles"/>
    <s v="Standard"/>
    <s v="medium"/>
    <s v="medium"/>
    <n v="912.52"/>
    <n v="141.4"/>
    <n v="771.12"/>
    <d v="2012-05-18T00:00:00"/>
    <n v="360"/>
  </r>
  <r>
    <s v="2606"/>
    <s v="0"/>
    <x v="1822"/>
    <d v="2017-04-18T00:00:00"/>
    <b v="0"/>
    <s v="Approved"/>
    <s v="Norco Bicycles"/>
    <s v="Standard"/>
    <s v="medium"/>
    <s v="medium"/>
    <n v="360.4"/>
    <n v="270.3"/>
    <n v="90.1"/>
    <d v="2006-05-22T00:00:00"/>
    <n v="256"/>
  </r>
  <r>
    <s v="2607"/>
    <s v="0"/>
    <x v="1823"/>
    <d v="2017-10-28T00:00:00"/>
    <b v="0"/>
    <s v="Approved"/>
    <s v="OHM Cycles"/>
    <s v="Road"/>
    <s v="high"/>
    <s v="large"/>
    <n v="12.01"/>
    <n v="7.21"/>
    <n v="4.8"/>
    <d v="2009-03-08T00:00:00"/>
    <n v="63"/>
  </r>
  <r>
    <s v="2608"/>
    <s v="30"/>
    <x v="1824"/>
    <d v="2017-07-07T00:00:00"/>
    <b v="0"/>
    <s v="Approved"/>
    <s v="Solex"/>
    <s v="Standard"/>
    <s v="high"/>
    <s v="medium"/>
    <n v="748.17"/>
    <n v="448.9"/>
    <n v="299.27"/>
    <d v="1994-07-12T00:00:00"/>
    <n v="176"/>
  </r>
  <r>
    <s v="2609"/>
    <s v="46"/>
    <x v="1521"/>
    <d v="2017-11-16T00:00:00"/>
    <b v="0"/>
    <s v="Approved"/>
    <s v="Solex"/>
    <s v="Standard"/>
    <s v="low"/>
    <s v="medium"/>
    <n v="1289.8499999999999"/>
    <n v="74.510000000000005"/>
    <n v="1215.3399999999999"/>
    <d v="2007-12-11T00:00:00"/>
    <n v="44"/>
  </r>
  <r>
    <s v="2610"/>
    <s v="83"/>
    <x v="308"/>
    <d v="2017-05-07T00:00:00"/>
    <b v="0"/>
    <s v="Approved"/>
    <s v="Solex"/>
    <s v="Touring"/>
    <s v="medium"/>
    <s v="large"/>
    <n v="2083.94"/>
    <n v="675.03"/>
    <n v="1408.91"/>
    <d v="2013-09-16T00:00:00"/>
    <n v="237"/>
  </r>
  <r>
    <s v="2611"/>
    <s v="78"/>
    <x v="1825"/>
    <d v="2017-04-18T00:00:00"/>
    <b v="1"/>
    <s v="Approved"/>
    <s v="Giant Bicycles"/>
    <s v="Standard"/>
    <s v="medium"/>
    <s v="large"/>
    <n v="1765.3"/>
    <n v="709.48"/>
    <n v="1055.82"/>
    <d v="2004-07-25T00:00:00"/>
    <n v="256"/>
  </r>
  <r>
    <s v="2612"/>
    <s v="18"/>
    <x v="1163"/>
    <d v="2017-08-20T00:00:00"/>
    <b v="0"/>
    <s v="Approved"/>
    <s v="Solex"/>
    <s v="Standard"/>
    <s v="medium"/>
    <s v="medium"/>
    <n v="575.27"/>
    <n v="431.45"/>
    <n v="143.82"/>
    <d v="2005-05-10T00:00:00"/>
    <n v="132"/>
  </r>
  <r>
    <s v="2613"/>
    <s v="26"/>
    <x v="1826"/>
    <d v="2017-03-22T00:00:00"/>
    <b v="0"/>
    <s v="Approved"/>
    <s v="WeareA2B"/>
    <s v="Standard"/>
    <s v="medium"/>
    <s v="medium"/>
    <n v="1992.93"/>
    <n v="762.63"/>
    <n v="1230.3"/>
    <d v="1993-05-26T00:00:00"/>
    <n v="283"/>
  </r>
  <r>
    <s v="2614"/>
    <s v="67"/>
    <x v="1827"/>
    <d v="2017-05-09T00:00:00"/>
    <b v="1"/>
    <s v="Approved"/>
    <s v="Norco Bicycles"/>
    <s v="Road"/>
    <s v="medium"/>
    <s v="medium"/>
    <n v="544.04999999999995"/>
    <n v="376.84"/>
    <n v="167.21"/>
    <d v="2006-05-22T00:00:00"/>
    <n v="235"/>
  </r>
  <r>
    <s v="2616"/>
    <s v="29"/>
    <x v="1337"/>
    <d v="2017-06-06T00:00:00"/>
    <b v="0"/>
    <s v="Approved"/>
    <s v="Norco Bicycles"/>
    <s v="Road"/>
    <s v="medium"/>
    <s v="medium"/>
    <n v="543.39"/>
    <n v="407.54"/>
    <n v="135.85"/>
    <d v="1992-10-11T00:00:00"/>
    <n v="207"/>
  </r>
  <r>
    <s v="2617"/>
    <s v="88"/>
    <x v="1828"/>
    <d v="2017-02-07T00:00:00"/>
    <b v="0"/>
    <s v="Approved"/>
    <s v="Norco Bicycles"/>
    <s v="Standard"/>
    <s v="high"/>
    <s v="small"/>
    <n v="1661.92"/>
    <n v="1479.11"/>
    <n v="182.81"/>
    <d v="1994-09-09T00:00:00"/>
    <n v="326"/>
  </r>
  <r>
    <s v="2619"/>
    <s v="14"/>
    <x v="1829"/>
    <d v="2017-07-19T00:00:00"/>
    <b v="0"/>
    <s v="Approved"/>
    <s v="Trek Bicycles"/>
    <s v="Standard"/>
    <s v="medium"/>
    <s v="small"/>
    <n v="1386.84"/>
    <n v="1234.29"/>
    <n v="152.55000000000001"/>
    <d v="2003-08-05T00:00:00"/>
    <n v="164"/>
  </r>
  <r>
    <s v="2620"/>
    <s v="31"/>
    <x v="1830"/>
    <d v="2017-04-29T00:00:00"/>
    <b v="0"/>
    <s v="Approved"/>
    <s v="Giant Bicycles"/>
    <s v="Standard"/>
    <s v="medium"/>
    <s v="medium"/>
    <n v="230.91"/>
    <n v="173.18"/>
    <n v="57.73"/>
    <d v="2006-11-10T00:00:00"/>
    <n v="245"/>
  </r>
  <r>
    <s v="2621"/>
    <s v="10"/>
    <x v="1831"/>
    <d v="2017-04-19T00:00:00"/>
    <b v="0"/>
    <s v="Approved"/>
    <s v="Solex"/>
    <s v="Standard"/>
    <s v="medium"/>
    <s v="medium"/>
    <n v="1945.43"/>
    <n v="333.18"/>
    <n v="1612.25"/>
    <d v="2002-08-31T00:00:00"/>
    <n v="255"/>
  </r>
  <r>
    <s v="2622"/>
    <s v="52"/>
    <x v="1832"/>
    <d v="2017-10-01T00:00:00"/>
    <b v="0"/>
    <s v="Approved"/>
    <s v="OHM Cycles"/>
    <s v="Road"/>
    <s v="medium"/>
    <s v="medium"/>
    <n v="1280.28"/>
    <n v="829.51"/>
    <n v="450.77"/>
    <d v="2001-11-25T00:00:00"/>
    <n v="90"/>
  </r>
  <r>
    <s v="2623"/>
    <s v="56"/>
    <x v="11"/>
    <d v="2017-06-21T00:00:00"/>
    <b v="1"/>
    <s v="Approved"/>
    <s v="OHM Cycles"/>
    <s v="Standard"/>
    <s v="medium"/>
    <s v="medium"/>
    <n v="183.86"/>
    <n v="137.9"/>
    <n v="45.96"/>
    <d v="2011-08-24T00:00:00"/>
    <n v="192"/>
  </r>
  <r>
    <s v="2624"/>
    <s v="18"/>
    <x v="383"/>
    <d v="2017-10-17T00:00:00"/>
    <b v="0"/>
    <s v="Approved"/>
    <s v="Norco Bicycles"/>
    <s v="Standard"/>
    <s v="high"/>
    <s v="medium"/>
    <n v="1148.6400000000001"/>
    <n v="689.18"/>
    <n v="459.46"/>
    <d v="2015-08-10T00:00:00"/>
    <n v="74"/>
  </r>
  <r>
    <s v="2625"/>
    <s v="49"/>
    <x v="532"/>
    <d v="2017-12-23T00:00:00"/>
    <b v="1"/>
    <s v="Approved"/>
    <s v="Trek Bicycles"/>
    <s v="Road"/>
    <s v="medium"/>
    <s v="medium"/>
    <n v="533.51"/>
    <n v="400.13"/>
    <n v="133.38"/>
    <d v="2001-11-25T00:00:00"/>
    <n v="7"/>
  </r>
  <r>
    <s v="2626"/>
    <s v="10"/>
    <x v="1542"/>
    <d v="2017-10-16T00:00:00"/>
    <b v="0"/>
    <s v="Approved"/>
    <s v="WeareA2B"/>
    <s v="Touring"/>
    <s v="medium"/>
    <s v="medium"/>
    <n v="1466.68"/>
    <n v="363.25"/>
    <n v="1103.43"/>
    <d v="2014-03-03T00:00:00"/>
    <n v="75"/>
  </r>
  <r>
    <s v="2627"/>
    <s v="77"/>
    <x v="777"/>
    <d v="2017-05-06T00:00:00"/>
    <b v="1"/>
    <s v="Approved"/>
    <s v="WeareA2B"/>
    <s v="Standard"/>
    <s v="medium"/>
    <s v="medium"/>
    <n v="1769.64"/>
    <n v="108.76"/>
    <n v="1660.88"/>
    <d v="2014-07-28T00:00:00"/>
    <n v="238"/>
  </r>
  <r>
    <s v="2628"/>
    <s v="83"/>
    <x v="1764"/>
    <d v="2017-10-23T00:00:00"/>
    <b v="0"/>
    <s v="Approved"/>
    <s v="Solex"/>
    <s v="Touring"/>
    <s v="medium"/>
    <s v="large"/>
    <n v="2083.94"/>
    <n v="675.03"/>
    <n v="1408.91"/>
    <d v="2013-09-16T00:00:00"/>
    <n v="68"/>
  </r>
  <r>
    <s v="2629"/>
    <s v="95"/>
    <x v="1833"/>
    <d v="2017-07-28T00:00:00"/>
    <b v="1"/>
    <s v="Approved"/>
    <s v="Giant Bicycles"/>
    <s v="Standard"/>
    <s v="medium"/>
    <s v="large"/>
    <n v="569.55999999999995"/>
    <n v="528.42999999999995"/>
    <n v="41.13"/>
    <d v="1994-08-10T00:00:00"/>
    <n v="155"/>
  </r>
  <r>
    <s v="2630"/>
    <s v="86"/>
    <x v="1834"/>
    <d v="2017-04-16T00:00:00"/>
    <b v="0"/>
    <s v="Approved"/>
    <s v="Norco Bicycles"/>
    <s v="Road"/>
    <s v="high"/>
    <s v="large"/>
    <n v="774.53"/>
    <n v="464.72"/>
    <n v="309.81"/>
    <d v="2003-03-18T00:00:00"/>
    <n v="258"/>
  </r>
  <r>
    <s v="2631"/>
    <s v="80"/>
    <x v="1835"/>
    <d v="2017-10-13T00:00:00"/>
    <b v="0"/>
    <s v="Approved"/>
    <s v="OHM Cycles"/>
    <s v="Touring"/>
    <s v="low"/>
    <s v="medium"/>
    <n v="1073.07"/>
    <n v="933.84"/>
    <n v="139.22999999999999"/>
    <d v="1997-01-25T00:00:00"/>
    <n v="78"/>
  </r>
  <r>
    <s v="2632"/>
    <s v="8"/>
    <x v="1836"/>
    <d v="2017-07-13T00:00:00"/>
    <b v="1"/>
    <s v="Approved"/>
    <s v="Solex"/>
    <s v="Road"/>
    <s v="medium"/>
    <s v="small"/>
    <n v="1703.52"/>
    <n v="1516.13"/>
    <n v="187.39"/>
    <d v="1991-11-07T00:00:00"/>
    <n v="170"/>
  </r>
  <r>
    <s v="2634"/>
    <s v="57"/>
    <x v="1837"/>
    <d v="2017-09-20T00:00:00"/>
    <b v="1"/>
    <s v="Approved"/>
    <s v="WeareA2B"/>
    <s v="Touring"/>
    <s v="medium"/>
    <s v="large"/>
    <n v="1890.39"/>
    <n v="260.14"/>
    <n v="1630.25"/>
    <d v="1996-11-09T00:00:00"/>
    <n v="101"/>
  </r>
  <r>
    <s v="2635"/>
    <s v="6"/>
    <x v="1174"/>
    <d v="2017-11-13T00:00:00"/>
    <b v="0"/>
    <s v="Approved"/>
    <s v="Solex"/>
    <s v="Standard"/>
    <s v="high"/>
    <s v="medium"/>
    <n v="748.17"/>
    <n v="448.9"/>
    <n v="299.27"/>
    <d v="1991-11-10T00:00:00"/>
    <n v="47"/>
  </r>
  <r>
    <s v="2636"/>
    <s v="77"/>
    <x v="656"/>
    <d v="2017-11-27T00:00:00"/>
    <b v="1"/>
    <s v="Approved"/>
    <s v="Norco Bicycles"/>
    <s v="Road"/>
    <s v="medium"/>
    <s v="large"/>
    <n v="1240.31"/>
    <n v="795.1"/>
    <n v="445.21"/>
    <d v="2011-01-10T00:00:00"/>
    <n v="33"/>
  </r>
  <r>
    <s v="2637"/>
    <s v="92"/>
    <x v="1838"/>
    <d v="2017-04-24T00:00:00"/>
    <b v="0"/>
    <s v="Approved"/>
    <s v="WeareA2B"/>
    <s v="Standard"/>
    <s v="medium"/>
    <s v="small"/>
    <n v="1415.01"/>
    <n v="1259.3599999999999"/>
    <n v="155.65"/>
    <d v="2002-10-10T00:00:00"/>
    <n v="250"/>
  </r>
  <r>
    <s v="2638"/>
    <s v="83"/>
    <x v="888"/>
    <d v="2017-04-07T00:00:00"/>
    <b v="0"/>
    <s v="Approved"/>
    <s v="Solex"/>
    <s v="Touring"/>
    <s v="medium"/>
    <s v="large"/>
    <n v="2083.94"/>
    <n v="675.03"/>
    <n v="1408.91"/>
    <d v="2013-09-16T00:00:00"/>
    <n v="267"/>
  </r>
  <r>
    <s v="2639"/>
    <s v="0"/>
    <x v="1839"/>
    <d v="2017-05-17T00:00:00"/>
    <b v="1"/>
    <s v="Approved"/>
    <s v="Solex"/>
    <s v="Standard"/>
    <s v="medium"/>
    <s v="medium"/>
    <n v="100.35"/>
    <n v="75.260000000000005"/>
    <n v="25.09"/>
    <d v="2000-11-03T00:00:00"/>
    <n v="227"/>
  </r>
  <r>
    <s v="2640"/>
    <s v="20"/>
    <x v="128"/>
    <d v="2017-12-20T00:00:00"/>
    <b v="0"/>
    <s v="Approved"/>
    <s v="Trek Bicycles"/>
    <s v="Standard"/>
    <s v="medium"/>
    <s v="small"/>
    <n v="1775.81"/>
    <n v="1580.47"/>
    <n v="195.34"/>
    <d v="1993-05-26T00:00:00"/>
    <n v="10"/>
  </r>
  <r>
    <s v="2641"/>
    <s v="91"/>
    <x v="1840"/>
    <d v="2017-11-14T00:00:00"/>
    <b v="1"/>
    <s v="Approved"/>
    <s v="Solex"/>
    <s v="Standard"/>
    <s v="medium"/>
    <s v="medium"/>
    <n v="100.35"/>
    <n v="75.260000000000005"/>
    <n v="25.09"/>
    <d v="1999-07-26T00:00:00"/>
    <n v="46"/>
  </r>
  <r>
    <s v="2642"/>
    <s v="100"/>
    <x v="1841"/>
    <d v="2017-03-31T00:00:00"/>
    <b v="0"/>
    <s v="Approved"/>
    <s v="Norco Bicycles"/>
    <s v="Road"/>
    <s v="medium"/>
    <s v="medium"/>
    <n v="1036.5899999999999"/>
    <n v="206.35"/>
    <n v="830.24"/>
    <d v="1991-05-06T00:00:00"/>
    <n v="274"/>
  </r>
  <r>
    <s v="2643"/>
    <s v="42"/>
    <x v="1842"/>
    <d v="2017-12-28T00:00:00"/>
    <b v="1"/>
    <s v="Approved"/>
    <s v="OHM Cycles"/>
    <s v="Road"/>
    <s v="medium"/>
    <s v="small"/>
    <n v="1810"/>
    <n v="1610.9"/>
    <n v="199.1"/>
    <d v="2008-03-19T00:00:00"/>
    <n v="2"/>
  </r>
  <r>
    <s v="2644"/>
    <s v="38"/>
    <x v="704"/>
    <d v="2017-07-15T00:00:00"/>
    <b v="0"/>
    <s v="Approved"/>
    <s v="Solex"/>
    <s v="Standard"/>
    <s v="medium"/>
    <s v="medium"/>
    <n v="1577.53"/>
    <n v="826.51"/>
    <n v="751.02"/>
    <d v="2010-06-07T00:00:00"/>
    <n v="168"/>
  </r>
  <r>
    <s v="2645"/>
    <s v="14"/>
    <x v="1843"/>
    <d v="2017-08-04T00:00:00"/>
    <b v="1"/>
    <s v="Approved"/>
    <s v="Trek Bicycles"/>
    <s v="Standard"/>
    <s v="medium"/>
    <s v="small"/>
    <n v="1386.84"/>
    <n v="1234.29"/>
    <n v="152.55000000000001"/>
    <d v="2003-08-05T00:00:00"/>
    <n v="148"/>
  </r>
  <r>
    <s v="2646"/>
    <s v="3"/>
    <x v="1449"/>
    <d v="2017-10-30T00:00:00"/>
    <b v="1"/>
    <s v="Approved"/>
    <s v="Trek Bicycles"/>
    <s v="Standard"/>
    <s v="medium"/>
    <s v="large"/>
    <n v="2091.4699999999998"/>
    <n v="388.92"/>
    <n v="1702.55"/>
    <d v="2004-09-28T00:00:00"/>
    <n v="61"/>
  </r>
  <r>
    <s v="2649"/>
    <s v="66"/>
    <x v="1426"/>
    <d v="2017-08-16T00:00:00"/>
    <b v="1"/>
    <s v="Approved"/>
    <s v="Giant Bicycles"/>
    <s v="Road"/>
    <s v="low"/>
    <s v="small"/>
    <n v="590.26"/>
    <n v="525.33000000000004"/>
    <n v="64.930000000000007"/>
    <d v="2010-08-20T00:00:00"/>
    <n v="136"/>
  </r>
  <r>
    <s v="2650"/>
    <s v="100"/>
    <x v="1149"/>
    <d v="2017-07-13T00:00:00"/>
    <b v="1"/>
    <s v="Approved"/>
    <s v="Norco Bicycles"/>
    <s v="Road"/>
    <s v="medium"/>
    <s v="medium"/>
    <n v="1036.5899999999999"/>
    <n v="206.35"/>
    <n v="830.24"/>
    <d v="1991-05-06T00:00:00"/>
    <n v="170"/>
  </r>
  <r>
    <s v="2652"/>
    <s v="31"/>
    <x v="125"/>
    <d v="2017-08-02T00:00:00"/>
    <b v="0"/>
    <s v="Approved"/>
    <s v="Giant Bicycles"/>
    <s v="Standard"/>
    <s v="medium"/>
    <s v="medium"/>
    <n v="230.91"/>
    <n v="173.18"/>
    <n v="57.73"/>
    <d v="2006-11-10T00:00:00"/>
    <n v="150"/>
  </r>
  <r>
    <s v="2653"/>
    <s v="38"/>
    <x v="710"/>
    <d v="2017-11-07T00:00:00"/>
    <b v="1"/>
    <s v="Approved"/>
    <s v="Trek Bicycles"/>
    <s v="Standard"/>
    <s v="medium"/>
    <s v="large"/>
    <n v="2091.4699999999998"/>
    <n v="388.92"/>
    <n v="1702.55"/>
    <d v="1991-01-21T00:00:00"/>
    <n v="53"/>
  </r>
  <r>
    <s v="2654"/>
    <s v="38"/>
    <x v="1844"/>
    <d v="2017-01-04T00:00:00"/>
    <b v="1"/>
    <s v="Approved"/>
    <s v="Trek Bicycles"/>
    <s v="Standard"/>
    <s v="medium"/>
    <s v="large"/>
    <n v="2091.4699999999998"/>
    <n v="388.92"/>
    <n v="1702.55"/>
    <d v="2011-04-16T00:00:00"/>
    <n v="360"/>
  </r>
  <r>
    <s v="2655"/>
    <s v="11"/>
    <x v="1845"/>
    <d v="2017-04-22T00:00:00"/>
    <b v="0"/>
    <s v="Approved"/>
    <s v="Giant Bicycles"/>
    <s v="Standard"/>
    <s v="high"/>
    <s v="medium"/>
    <n v="1274.93"/>
    <n v="764.96"/>
    <n v="509.97"/>
    <d v="2007-08-04T00:00:00"/>
    <n v="252"/>
  </r>
  <r>
    <s v="2656"/>
    <s v="41"/>
    <x v="499"/>
    <d v="2017-08-12T00:00:00"/>
    <b v="0"/>
    <s v="Approved"/>
    <s v="Solex"/>
    <s v="Road"/>
    <s v="medium"/>
    <s v="medium"/>
    <n v="416.98"/>
    <n v="312.74"/>
    <n v="104.24"/>
    <d v="1997-05-10T00:00:00"/>
    <n v="140"/>
  </r>
  <r>
    <s v="2657"/>
    <s v="66"/>
    <x v="492"/>
    <d v="2017-07-29T00:00:00"/>
    <b v="0"/>
    <s v="Approved"/>
    <s v="Giant Bicycles"/>
    <s v="Road"/>
    <s v="low"/>
    <s v="small"/>
    <n v="590.26"/>
    <n v="525.33000000000004"/>
    <n v="64.930000000000007"/>
    <d v="2010-11-05T00:00:00"/>
    <n v="154"/>
  </r>
  <r>
    <s v="2658"/>
    <s v="37"/>
    <x v="1846"/>
    <d v="2017-06-15T00:00:00"/>
    <b v="1"/>
    <s v="Approved"/>
    <s v="OHM Cycles"/>
    <s v="Standard"/>
    <s v="low"/>
    <s v="medium"/>
    <n v="1793.43"/>
    <n v="248.82"/>
    <n v="1544.61"/>
    <d v="1999-07-20T00:00:00"/>
    <n v="198"/>
  </r>
  <r>
    <s v="2659"/>
    <s v="74"/>
    <x v="404"/>
    <d v="2017-10-08T00:00:00"/>
    <b v="1"/>
    <s v="Approved"/>
    <s v="WeareA2B"/>
    <s v="Standard"/>
    <s v="medium"/>
    <s v="medium"/>
    <n v="1228.07"/>
    <n v="400.91"/>
    <n v="827.16"/>
    <d v="1997-01-25T00:00:00"/>
    <n v="83"/>
  </r>
  <r>
    <s v="2660"/>
    <s v="87"/>
    <x v="1847"/>
    <d v="2017-04-01T00:00:00"/>
    <b v="0"/>
    <s v="Approved"/>
    <s v="OHM Cycles"/>
    <s v="Standard"/>
    <s v="medium"/>
    <s v="medium"/>
    <n v="1636.9"/>
    <n v="44.71"/>
    <n v="1592.19"/>
    <d v="2006-05-22T00:00:00"/>
    <n v="273"/>
  </r>
  <r>
    <s v="2661"/>
    <s v="37"/>
    <x v="1848"/>
    <d v="2017-08-31T00:00:00"/>
    <b v="1"/>
    <s v="Approved"/>
    <s v="OHM Cycles"/>
    <s v="Standard"/>
    <s v="low"/>
    <s v="medium"/>
    <n v="1793.43"/>
    <n v="248.82"/>
    <n v="1544.61"/>
    <d v="1999-07-20T00:00:00"/>
    <n v="121"/>
  </r>
  <r>
    <s v="2662"/>
    <s v="91"/>
    <x v="1849"/>
    <d v="2017-05-01T00:00:00"/>
    <b v="1"/>
    <s v="Approved"/>
    <s v="WeareA2B"/>
    <s v="Standard"/>
    <s v="low"/>
    <s v="medium"/>
    <n v="642.30999999999995"/>
    <n v="513.85"/>
    <n v="128.46"/>
    <d v="2014-10-10T00:00:00"/>
    <n v="243"/>
  </r>
  <r>
    <s v="2663"/>
    <s v="40"/>
    <x v="1850"/>
    <d v="2017-07-06T00:00:00"/>
    <b v="1"/>
    <s v="Approved"/>
    <s v="OHM Cycles"/>
    <s v="Standard"/>
    <s v="high"/>
    <s v="medium"/>
    <n v="1458.17"/>
    <n v="874.9"/>
    <n v="583.27"/>
    <d v="1991-08-05T00:00:00"/>
    <n v="177"/>
  </r>
  <r>
    <s v="2664"/>
    <s v="42"/>
    <x v="1193"/>
    <d v="2017-09-17T00:00:00"/>
    <b v="0"/>
    <s v="Approved"/>
    <s v="OHM Cycles"/>
    <s v="Road"/>
    <s v="medium"/>
    <s v="small"/>
    <n v="1810"/>
    <n v="1610.9"/>
    <n v="199.1"/>
    <d v="2008-03-19T00:00:00"/>
    <n v="104"/>
  </r>
  <r>
    <s v="2665"/>
    <s v="48"/>
    <x v="1564"/>
    <d v="2017-09-10T00:00:00"/>
    <b v="1"/>
    <s v="Approved"/>
    <s v="WeareA2B"/>
    <s v="Standard"/>
    <s v="medium"/>
    <s v="medium"/>
    <n v="1762.96"/>
    <n v="950.52"/>
    <n v="812.44"/>
    <d v="1997-10-04T00:00:00"/>
    <n v="111"/>
  </r>
  <r>
    <s v="2666"/>
    <s v="28"/>
    <x v="1851"/>
    <d v="2017-03-07T00:00:00"/>
    <b v="0"/>
    <s v="Approved"/>
    <s v="Solex"/>
    <s v="Road"/>
    <s v="medium"/>
    <s v="small"/>
    <n v="1703.52"/>
    <n v="1516.13"/>
    <n v="187.39"/>
    <d v="2011-04-16T00:00:00"/>
    <n v="298"/>
  </r>
  <r>
    <s v="2667"/>
    <s v="52"/>
    <x v="243"/>
    <d v="2017-04-17T00:00:00"/>
    <b v="1"/>
    <s v="Approved"/>
    <s v="OHM Cycles"/>
    <s v="Road"/>
    <s v="medium"/>
    <s v="medium"/>
    <n v="1280.28"/>
    <n v="829.51"/>
    <n v="450.77"/>
    <d v="2001-11-25T00:00:00"/>
    <n v="257"/>
  </r>
  <r>
    <s v="2668"/>
    <s v="55"/>
    <x v="1852"/>
    <d v="2017-11-17T00:00:00"/>
    <b v="0"/>
    <s v="Approved"/>
    <s v="Trek Bicycles"/>
    <s v="Road"/>
    <s v="medium"/>
    <s v="large"/>
    <n v="1894.19"/>
    <n v="598.76"/>
    <n v="1295.43"/>
    <d v="2003-07-21T00:00:00"/>
    <n v="43"/>
  </r>
  <r>
    <s v="2669"/>
    <s v="66"/>
    <x v="418"/>
    <d v="2017-01-15T00:00:00"/>
    <b v="1"/>
    <s v="Approved"/>
    <s v="Solex"/>
    <s v="Standard"/>
    <s v="medium"/>
    <s v="medium"/>
    <n v="1163.8900000000001"/>
    <n v="589.27"/>
    <n v="574.62"/>
    <d v="1994-09-09T00:00:00"/>
    <n v="349"/>
  </r>
  <r>
    <s v="2670"/>
    <s v="3"/>
    <x v="430"/>
    <d v="2017-08-22T00:00:00"/>
    <b v="0"/>
    <s v="Approved"/>
    <s v="Trek Bicycles"/>
    <s v="Standard"/>
    <s v="medium"/>
    <s v="large"/>
    <n v="2091.4699999999998"/>
    <n v="388.92"/>
    <n v="1702.55"/>
    <d v="1992-10-02T00:00:00"/>
    <n v="130"/>
  </r>
  <r>
    <s v="2671"/>
    <s v="53"/>
    <x v="952"/>
    <d v="2017-01-05T00:00:00"/>
    <b v="0"/>
    <s v="Approved"/>
    <s v="OHM Cycles"/>
    <s v="Standard"/>
    <s v="medium"/>
    <s v="medium"/>
    <n v="795.34"/>
    <n v="101.58"/>
    <n v="693.76"/>
    <d v="1997-02-09T00:00:00"/>
    <n v="359"/>
  </r>
  <r>
    <s v="2672"/>
    <s v="56"/>
    <x v="1833"/>
    <d v="2017-12-22T00:00:00"/>
    <b v="0"/>
    <s v="Approved"/>
    <s v="OHM Cycles"/>
    <s v="Standard"/>
    <s v="medium"/>
    <s v="medium"/>
    <n v="183.86"/>
    <n v="137.9"/>
    <n v="45.96"/>
    <d v="2012-05-18T00:00:00"/>
    <n v="8"/>
  </r>
  <r>
    <s v="2673"/>
    <s v="82"/>
    <x v="1542"/>
    <d v="2017-11-06T00:00:00"/>
    <b v="1"/>
    <s v="Approved"/>
    <s v="Norco Bicycles"/>
    <s v="Standard"/>
    <s v="high"/>
    <s v="medium"/>
    <n v="1148.6400000000001"/>
    <n v="689.18"/>
    <n v="459.46"/>
    <d v="2015-08-10T00:00:00"/>
    <n v="54"/>
  </r>
  <r>
    <s v="2674"/>
    <s v="17"/>
    <x v="1569"/>
    <d v="2017-02-02T00:00:00"/>
    <b v="1"/>
    <s v="Approved"/>
    <s v="Solex"/>
    <s v="Standard"/>
    <s v="high"/>
    <s v="medium"/>
    <n v="1024.6600000000001"/>
    <n v="614.79999999999995"/>
    <n v="409.86"/>
    <d v="1996-11-09T00:00:00"/>
    <n v="331"/>
  </r>
  <r>
    <s v="2675"/>
    <s v="69"/>
    <x v="712"/>
    <d v="2017-05-03T00:00:00"/>
    <b v="1"/>
    <s v="Approved"/>
    <s v="Giant Bicycles"/>
    <s v="Road"/>
    <s v="medium"/>
    <s v="medium"/>
    <n v="792.9"/>
    <n v="594.67999999999995"/>
    <n v="198.22"/>
    <d v="1992-10-02T00:00:00"/>
    <n v="241"/>
  </r>
  <r>
    <s v="2676"/>
    <s v="0"/>
    <x v="1853"/>
    <d v="2017-10-09T00:00:00"/>
    <b v="0"/>
    <s v="Approved"/>
    <s v="Giant Bicycles"/>
    <s v="Standard"/>
    <s v="medium"/>
    <s v="medium"/>
    <n v="230.91"/>
    <n v="173.18"/>
    <n v="57.73"/>
    <d v="2006-11-10T00:00:00"/>
    <n v="82"/>
  </r>
  <r>
    <s v="2677"/>
    <s v="18"/>
    <x v="1327"/>
    <d v="2017-04-04T00:00:00"/>
    <b v="1"/>
    <s v="Approved"/>
    <s v="Solex"/>
    <s v="Standard"/>
    <s v="medium"/>
    <s v="medium"/>
    <n v="575.27"/>
    <n v="431.45"/>
    <n v="143.82"/>
    <d v="1993-10-02T00:00:00"/>
    <n v="270"/>
  </r>
  <r>
    <s v="2678"/>
    <s v="49"/>
    <x v="1854"/>
    <d v="2017-08-21T00:00:00"/>
    <b v="1"/>
    <s v="Approved"/>
    <s v="Trek Bicycles"/>
    <s v="Road"/>
    <s v="medium"/>
    <s v="medium"/>
    <n v="533.51"/>
    <n v="400.13"/>
    <n v="133.38"/>
    <d v="2012-06-04T00:00:00"/>
    <n v="131"/>
  </r>
  <r>
    <s v="2679"/>
    <s v="24"/>
    <x v="1855"/>
    <d v="2017-02-06T00:00:00"/>
    <b v="1"/>
    <s v="Approved"/>
    <s v="Solex"/>
    <s v="Road"/>
    <s v="medium"/>
    <s v="large"/>
    <n v="1777.8"/>
    <n v="820.78"/>
    <n v="957.02"/>
    <d v="2002-03-22T00:00:00"/>
    <n v="327"/>
  </r>
  <r>
    <s v="2680"/>
    <s v="20"/>
    <x v="1856"/>
    <d v="2017-02-07T00:00:00"/>
    <b v="0"/>
    <s v="Approved"/>
    <s v="Trek Bicycles"/>
    <s v="Standard"/>
    <s v="medium"/>
    <s v="small"/>
    <n v="1775.81"/>
    <n v="1580.47"/>
    <n v="195.34"/>
    <d v="2010-05-05T00:00:00"/>
    <n v="326"/>
  </r>
  <r>
    <s v="2681"/>
    <s v="67"/>
    <x v="1833"/>
    <d v="2017-03-16T00:00:00"/>
    <b v="1"/>
    <s v="Approved"/>
    <s v="Norco Bicycles"/>
    <s v="Road"/>
    <s v="medium"/>
    <s v="medium"/>
    <n v="544.04999999999995"/>
    <n v="376.84"/>
    <n v="167.21"/>
    <d v="1992-10-02T00:00:00"/>
    <n v="289"/>
  </r>
  <r>
    <s v="2682"/>
    <s v="0"/>
    <x v="1857"/>
    <d v="2017-07-24T00:00:00"/>
    <b v="0"/>
    <s v="Approved"/>
    <s v="Trek Bicycles"/>
    <s v="Standard"/>
    <s v="medium"/>
    <s v="medium"/>
    <n v="499.53"/>
    <n v="388.72"/>
    <n v="110.81"/>
    <d v="1999-06-23T00:00:00"/>
    <n v="159"/>
  </r>
  <r>
    <s v="2683"/>
    <s v="31"/>
    <x v="395"/>
    <d v="2017-12-25T00:00:00"/>
    <b v="1"/>
    <s v="Approved"/>
    <s v="WeareA2B"/>
    <s v="Standard"/>
    <s v="medium"/>
    <s v="medium"/>
    <n v="752.64"/>
    <n v="205.36"/>
    <n v="547.28"/>
    <d v="2015-08-02T00:00:00"/>
    <n v="5"/>
  </r>
  <r>
    <s v="2684"/>
    <s v="3"/>
    <x v="1858"/>
    <d v="2017-07-11T00:00:00"/>
    <b v="1"/>
    <s v="Approved"/>
    <s v="Trek Bicycles"/>
    <s v="Standard"/>
    <s v="medium"/>
    <s v="large"/>
    <n v="2091.4699999999998"/>
    <n v="388.92"/>
    <n v="1702.55"/>
    <d v="2012-09-15T00:00:00"/>
    <n v="172"/>
  </r>
  <r>
    <s v="2685"/>
    <s v="87"/>
    <x v="1859"/>
    <d v="2017-09-28T00:00:00"/>
    <b v="1"/>
    <s v="Approved"/>
    <s v="Giant Bicycles"/>
    <s v="Standard"/>
    <s v="high"/>
    <s v="medium"/>
    <n v="1179"/>
    <n v="707.4"/>
    <n v="471.6"/>
    <d v="1997-08-25T00:00:00"/>
    <n v="93"/>
  </r>
  <r>
    <s v="2686"/>
    <s v="62"/>
    <x v="1860"/>
    <d v="2017-03-12T00:00:00"/>
    <b v="0"/>
    <s v="Approved"/>
    <s v="Solex"/>
    <s v="Standard"/>
    <s v="high"/>
    <s v="medium"/>
    <n v="1024.6600000000001"/>
    <n v="614.79999999999995"/>
    <n v="409.86"/>
    <d v="2015-04-11T00:00:00"/>
    <n v="293"/>
  </r>
  <r>
    <s v="2687"/>
    <s v="69"/>
    <x v="1861"/>
    <d v="2017-02-28T00:00:00"/>
    <b v="0"/>
    <s v="Approved"/>
    <s v="Norco Bicycles"/>
    <s v="Road"/>
    <s v="medium"/>
    <s v="large"/>
    <n v="1240.31"/>
    <n v="795.1"/>
    <n v="445.21"/>
    <d v="1991-07-10T00:00:00"/>
    <n v="305"/>
  </r>
  <r>
    <s v="2688"/>
    <s v="33"/>
    <x v="1366"/>
    <d v="2017-07-04T00:00:00"/>
    <b v="0"/>
    <s v="Approved"/>
    <s v="OHM Cycles"/>
    <s v="Road"/>
    <s v="medium"/>
    <s v="small"/>
    <n v="1810"/>
    <n v="1610.9"/>
    <n v="199.1"/>
    <d v="2007-12-11T00:00:00"/>
    <n v="179"/>
  </r>
  <r>
    <s v="2689"/>
    <s v="31"/>
    <x v="567"/>
    <d v="2017-07-01T00:00:00"/>
    <b v="1"/>
    <s v="Approved"/>
    <s v="WeareA2B"/>
    <s v="Standard"/>
    <s v="medium"/>
    <s v="medium"/>
    <n v="752.64"/>
    <n v="205.36"/>
    <n v="547.28"/>
    <d v="2003-01-05T00:00:00"/>
    <n v="182"/>
  </r>
  <r>
    <s v="2690"/>
    <s v="6"/>
    <x v="1862"/>
    <d v="2017-06-13T00:00:00"/>
    <b v="1"/>
    <s v="Approved"/>
    <s v="OHM Cycles"/>
    <s v="Standard"/>
    <s v="high"/>
    <s v="medium"/>
    <n v="227.88"/>
    <n v="136.72999999999999"/>
    <n v="91.15"/>
    <d v="2003-02-07T00:00:00"/>
    <n v="200"/>
  </r>
  <r>
    <s v="2691"/>
    <s v="64"/>
    <x v="744"/>
    <d v="2017-04-11T00:00:00"/>
    <b v="0"/>
    <s v="Approved"/>
    <s v="Giant Bicycles"/>
    <s v="Standard"/>
    <s v="high"/>
    <s v="small"/>
    <n v="1977.36"/>
    <n v="1759.85"/>
    <n v="217.51"/>
    <d v="2011-08-24T00:00:00"/>
    <n v="263"/>
  </r>
  <r>
    <s v="2692"/>
    <s v="91"/>
    <x v="1040"/>
    <d v="2017-08-25T00:00:00"/>
    <b v="0"/>
    <s v="Approved"/>
    <s v="Solex"/>
    <s v="Standard"/>
    <s v="medium"/>
    <s v="medium"/>
    <n v="100.35"/>
    <n v="75.260000000000005"/>
    <n v="25.09"/>
    <d v="1999-07-26T00:00:00"/>
    <n v="127"/>
  </r>
  <r>
    <s v="2693"/>
    <s v="92"/>
    <x v="509"/>
    <d v="2017-10-09T00:00:00"/>
    <b v="1"/>
    <s v="Approved"/>
    <s v="WeareA2B"/>
    <s v="Standard"/>
    <s v="medium"/>
    <s v="small"/>
    <n v="1415.01"/>
    <n v="1259.3599999999999"/>
    <n v="155.65"/>
    <d v="2016-03-29T00:00:00"/>
    <n v="82"/>
  </r>
  <r>
    <s v="2694"/>
    <s v="95"/>
    <x v="1863"/>
    <d v="2017-04-04T00:00:00"/>
    <b v="0"/>
    <s v="Approved"/>
    <s v="Giant Bicycles"/>
    <s v="Standard"/>
    <s v="medium"/>
    <s v="large"/>
    <n v="569.55999999999995"/>
    <n v="528.42999999999995"/>
    <n v="41.13"/>
    <d v="2002-10-10T00:00:00"/>
    <n v="270"/>
  </r>
  <r>
    <s v="2695"/>
    <s v="17"/>
    <x v="1864"/>
    <d v="2017-09-18T00:00:00"/>
    <b v="0"/>
    <s v="Approved"/>
    <s v="Solex"/>
    <s v="Standard"/>
    <s v="high"/>
    <s v="medium"/>
    <n v="1024.6600000000001"/>
    <n v="614.79999999999995"/>
    <n v="409.86"/>
    <d v="1996-11-09T00:00:00"/>
    <n v="103"/>
  </r>
  <r>
    <s v="2696"/>
    <s v="29"/>
    <x v="784"/>
    <d v="2017-04-15T00:00:00"/>
    <b v="0"/>
    <s v="Approved"/>
    <s v="Norco Bicycles"/>
    <s v="Road"/>
    <s v="medium"/>
    <s v="medium"/>
    <n v="543.39"/>
    <n v="407.54"/>
    <n v="135.85"/>
    <d v="2016-11-22T00:00:00"/>
    <n v="259"/>
  </r>
  <r>
    <s v="2697"/>
    <s v="21"/>
    <x v="1865"/>
    <d v="2017-01-25T00:00:00"/>
    <b v="1"/>
    <s v="Approved"/>
    <s v="WeareA2B"/>
    <s v="Touring"/>
    <s v="medium"/>
    <s v="medium"/>
    <n v="1466.68"/>
    <n v="363.25"/>
    <n v="1103.43"/>
    <d v="2013-03-12T00:00:00"/>
    <n v="339"/>
  </r>
  <r>
    <s v="2698"/>
    <s v="96"/>
    <x v="1341"/>
    <d v="2017-09-20T00:00:00"/>
    <b v="0"/>
    <s v="Approved"/>
    <s v="Giant Bicycles"/>
    <s v="Standard"/>
    <s v="medium"/>
    <s v="large"/>
    <n v="1635.3"/>
    <n v="993.66"/>
    <n v="641.64"/>
    <d v="2004-01-16T00:00:00"/>
    <n v="101"/>
  </r>
  <r>
    <s v="2699"/>
    <s v="21"/>
    <x v="1803"/>
    <d v="2017-10-14T00:00:00"/>
    <b v="0"/>
    <s v="Approved"/>
    <s v="Solex"/>
    <s v="Standard"/>
    <s v="medium"/>
    <s v="large"/>
    <n v="1071.23"/>
    <n v="380.74"/>
    <n v="690.49"/>
    <d v="1996-04-05T00:00:00"/>
    <n v="77"/>
  </r>
  <r>
    <s v="2700"/>
    <s v="80"/>
    <x v="723"/>
    <d v="2017-03-08T00:00:00"/>
    <b v="1"/>
    <s v="Approved"/>
    <s v="OHM Cycles"/>
    <s v="Touring"/>
    <s v="low"/>
    <s v="medium"/>
    <n v="1073.07"/>
    <n v="933.84"/>
    <n v="139.22999999999999"/>
    <d v="2004-08-07T00:00:00"/>
    <n v="297"/>
  </r>
  <r>
    <s v="2701"/>
    <s v="68"/>
    <x v="1866"/>
    <d v="2017-11-06T00:00:00"/>
    <b v="1"/>
    <s v="Approved"/>
    <s v="OHM Cycles"/>
    <s v="Standard"/>
    <s v="medium"/>
    <s v="medium"/>
    <n v="1636.9"/>
    <n v="44.71"/>
    <n v="1592.19"/>
    <d v="1995-10-24T00:00:00"/>
    <n v="54"/>
  </r>
  <r>
    <s v="2702"/>
    <s v="67"/>
    <x v="1867"/>
    <d v="2017-08-15T00:00:00"/>
    <b v="0"/>
    <s v="Approved"/>
    <s v="Solex"/>
    <s v="Standard"/>
    <s v="medium"/>
    <s v="large"/>
    <n v="1071.23"/>
    <n v="380.74"/>
    <n v="690.49"/>
    <d v="1993-07-15T00:00:00"/>
    <n v="137"/>
  </r>
  <r>
    <s v="2703"/>
    <s v="30"/>
    <x v="1868"/>
    <d v="2017-10-08T00:00:00"/>
    <b v="1"/>
    <s v="Approved"/>
    <s v="OHM Cycles"/>
    <s v="Standard"/>
    <s v="medium"/>
    <s v="medium"/>
    <n v="1227.3399999999999"/>
    <n v="770.89"/>
    <n v="456.45"/>
    <d v="1994-08-10T00:00:00"/>
    <n v="83"/>
  </r>
  <r>
    <s v="2704"/>
    <s v="40"/>
    <x v="1869"/>
    <d v="2017-10-23T00:00:00"/>
    <b v="1"/>
    <s v="Approved"/>
    <s v="OHM Cycles"/>
    <s v="Standard"/>
    <s v="high"/>
    <s v="medium"/>
    <n v="1458.17"/>
    <n v="874.9"/>
    <n v="583.27"/>
    <d v="2006-02-02T00:00:00"/>
    <n v="68"/>
  </r>
  <r>
    <s v="2705"/>
    <s v="92"/>
    <x v="1870"/>
    <d v="2017-09-18T00:00:00"/>
    <b v="1"/>
    <s v="Approved"/>
    <s v="WeareA2B"/>
    <s v="Standard"/>
    <s v="medium"/>
    <s v="small"/>
    <n v="1415.01"/>
    <n v="1259.3599999999999"/>
    <n v="155.65"/>
    <d v="2016-03-29T00:00:00"/>
    <n v="103"/>
  </r>
  <r>
    <s v="2706"/>
    <s v="43"/>
    <x v="1041"/>
    <d v="2017-04-28T00:00:00"/>
    <b v="0"/>
    <s v="Approved"/>
    <s v="Solex"/>
    <s v="Standard"/>
    <s v="medium"/>
    <s v="medium"/>
    <n v="1151.96"/>
    <n v="649.49"/>
    <n v="502.47"/>
    <d v="1999-12-04T00:00:00"/>
    <n v="246"/>
  </r>
  <r>
    <s v="2707"/>
    <s v="68"/>
    <x v="471"/>
    <d v="2017-02-14T00:00:00"/>
    <b v="1"/>
    <s v="Approved"/>
    <s v="OHM Cycles"/>
    <s v="Standard"/>
    <s v="medium"/>
    <s v="medium"/>
    <n v="1636.9"/>
    <n v="44.71"/>
    <n v="1592.19"/>
    <d v="1995-10-24T00:00:00"/>
    <n v="319"/>
  </r>
  <r>
    <s v="2708"/>
    <s v="2"/>
    <x v="966"/>
    <d v="2017-11-14T00:00:00"/>
    <b v="0"/>
    <s v="Approved"/>
    <s v="Giant Bicycles"/>
    <s v="Road"/>
    <s v="low"/>
    <s v="small"/>
    <n v="590.26"/>
    <n v="525.33000000000004"/>
    <n v="64.930000000000007"/>
    <d v="2010-11-05T00:00:00"/>
    <n v="46"/>
  </r>
  <r>
    <s v="2709"/>
    <s v="47"/>
    <x v="1871"/>
    <d v="2017-12-02T00:00:00"/>
    <b v="1"/>
    <s v="Approved"/>
    <s v="Trek Bicycles"/>
    <s v="Road"/>
    <s v="low"/>
    <s v="small"/>
    <n v="1720.7"/>
    <n v="1531.42"/>
    <n v="189.28"/>
    <d v="2001-11-25T00:00:00"/>
    <n v="28"/>
  </r>
  <r>
    <s v="2710"/>
    <s v="85"/>
    <x v="1872"/>
    <d v="2017-12-23T00:00:00"/>
    <b v="1"/>
    <s v="Approved"/>
    <s v="WeareA2B"/>
    <s v="Standard"/>
    <s v="medium"/>
    <s v="medium"/>
    <n v="752.64"/>
    <n v="205.36"/>
    <n v="547.28"/>
    <d v="2015-08-02T00:00:00"/>
    <n v="7"/>
  </r>
  <r>
    <s v="2711"/>
    <s v="16"/>
    <x v="531"/>
    <d v="2017-06-15T00:00:00"/>
    <b v="0"/>
    <s v="Approved"/>
    <s v="Norco Bicycles"/>
    <s v="Standard"/>
    <s v="high"/>
    <s v="small"/>
    <n v="1661.92"/>
    <n v="1479.11"/>
    <n v="182.81"/>
    <d v="1994-09-09T00:00:00"/>
    <n v="198"/>
  </r>
  <r>
    <s v="2712"/>
    <s v="42"/>
    <x v="1873"/>
    <d v="2017-02-02T00:00:00"/>
    <b v="0"/>
    <s v="Approved"/>
    <s v="OHM Cycles"/>
    <s v="Road"/>
    <s v="medium"/>
    <s v="small"/>
    <n v="1810"/>
    <n v="1610.9"/>
    <n v="199.1"/>
    <d v="2008-03-19T00:00:00"/>
    <n v="331"/>
  </r>
  <r>
    <s v="2713"/>
    <s v="90"/>
    <x v="332"/>
    <d v="2017-12-24T00:00:00"/>
    <b v="0"/>
    <s v="Approved"/>
    <s v="Norco Bicycles"/>
    <s v="Standard"/>
    <s v="low"/>
    <s v="medium"/>
    <n v="363.01"/>
    <n v="290.41000000000003"/>
    <n v="72.599999999999994"/>
    <d v="2000-11-03T00:00:00"/>
    <n v="6"/>
  </r>
  <r>
    <s v="2714"/>
    <s v="34"/>
    <x v="1874"/>
    <d v="2017-01-14T00:00:00"/>
    <b v="0"/>
    <s v="Approved"/>
    <s v="Norco Bicycles"/>
    <s v="Road"/>
    <s v="high"/>
    <s v="large"/>
    <n v="774.53"/>
    <n v="464.72"/>
    <n v="309.81"/>
    <d v="1994-07-12T00:00:00"/>
    <n v="350"/>
  </r>
  <r>
    <s v="2715"/>
    <s v="45"/>
    <x v="1875"/>
    <d v="2017-11-29T00:00:00"/>
    <b v="1"/>
    <s v="Approved"/>
    <s v="Solex"/>
    <s v="Standard"/>
    <s v="medium"/>
    <s v="medium"/>
    <n v="441.49"/>
    <n v="84.99"/>
    <n v="356.5"/>
    <d v="1993-04-12T00:00:00"/>
    <n v="31"/>
  </r>
  <r>
    <s v="2716"/>
    <s v="100"/>
    <x v="1876"/>
    <d v="2017-07-06T00:00:00"/>
    <b v="0"/>
    <s v="Approved"/>
    <s v="Norco Bicycles"/>
    <s v="Road"/>
    <s v="medium"/>
    <s v="medium"/>
    <n v="1036.5899999999999"/>
    <n v="206.35"/>
    <n v="830.24"/>
    <d v="1991-05-06T00:00:00"/>
    <n v="177"/>
  </r>
  <r>
    <s v="2717"/>
    <s v="95"/>
    <x v="1877"/>
    <d v="2017-12-25T00:00:00"/>
    <b v="1"/>
    <s v="Approved"/>
    <s v="Giant Bicycles"/>
    <s v="Standard"/>
    <s v="medium"/>
    <s v="large"/>
    <n v="569.55999999999995"/>
    <n v="528.42999999999995"/>
    <n v="41.13"/>
    <d v="1994-08-10T00:00:00"/>
    <n v="5"/>
  </r>
  <r>
    <s v="2718"/>
    <s v="0"/>
    <x v="1716"/>
    <d v="2017-04-18T00:00:00"/>
    <b v="1"/>
    <s v="Approved"/>
    <s v="Norco Bicycles"/>
    <s v="Standard"/>
    <s v="medium"/>
    <s v="medium"/>
    <n v="360.4"/>
    <n v="270.3"/>
    <n v="90.1"/>
    <d v="2016-12-06T00:00:00"/>
    <n v="256"/>
  </r>
  <r>
    <s v="2719"/>
    <s v="81"/>
    <x v="497"/>
    <d v="2017-03-18T00:00:00"/>
    <b v="1"/>
    <s v="Approved"/>
    <s v="Norco Bicycles"/>
    <s v="Standard"/>
    <s v="medium"/>
    <s v="small"/>
    <n v="586.45000000000005"/>
    <n v="521.94000000000005"/>
    <n v="64.510000000000005"/>
    <d v="1991-07-10T00:00:00"/>
    <n v="287"/>
  </r>
  <r>
    <s v="2720"/>
    <s v="9"/>
    <x v="1021"/>
    <d v="2017-01-09T00:00:00"/>
    <b v="0"/>
    <s v="Approved"/>
    <s v="Norco Bicycles"/>
    <s v="Standard"/>
    <s v="medium"/>
    <s v="small"/>
    <n v="1216.1400000000001"/>
    <n v="1082.3599999999999"/>
    <n v="133.78"/>
    <d v="2016-11-22T00:00:00"/>
    <n v="355"/>
  </r>
  <r>
    <s v="2721"/>
    <s v="15"/>
    <x v="100"/>
    <d v="2017-05-15T00:00:00"/>
    <b v="0"/>
    <s v="Approved"/>
    <s v="Norco Bicycles"/>
    <s v="Standard"/>
    <s v="low"/>
    <s v="medium"/>
    <n v="958.74"/>
    <n v="748.9"/>
    <n v="209.84"/>
    <d v="2013-03-12T00:00:00"/>
    <n v="229"/>
  </r>
  <r>
    <s v="2722"/>
    <s v="49"/>
    <x v="1878"/>
    <d v="2017-12-05T00:00:00"/>
    <b v="1"/>
    <s v="Approved"/>
    <s v="Trek Bicycles"/>
    <s v="Road"/>
    <s v="medium"/>
    <s v="medium"/>
    <n v="533.51"/>
    <n v="400.13"/>
    <n v="133.38"/>
    <d v="2012-06-04T00:00:00"/>
    <n v="25"/>
  </r>
  <r>
    <s v="2723"/>
    <s v="16"/>
    <x v="1572"/>
    <d v="2017-09-07T00:00:00"/>
    <b v="1"/>
    <s v="Approved"/>
    <s v="Norco Bicycles"/>
    <s v="Standard"/>
    <s v="high"/>
    <s v="small"/>
    <n v="1661.92"/>
    <n v="1479.11"/>
    <n v="182.81"/>
    <d v="1993-07-15T00:00:00"/>
    <n v="114"/>
  </r>
  <r>
    <s v="2724"/>
    <s v="63"/>
    <x v="846"/>
    <d v="2017-04-08T00:00:00"/>
    <b v="1"/>
    <s v="Approved"/>
    <s v="Solex"/>
    <s v="Standard"/>
    <s v="medium"/>
    <s v="medium"/>
    <n v="1483.2"/>
    <n v="99.59"/>
    <n v="1383.61"/>
    <d v="2009-03-08T00:00:00"/>
    <n v="266"/>
  </r>
  <r>
    <s v="2725"/>
    <s v="67"/>
    <x v="26"/>
    <d v="2017-02-18T00:00:00"/>
    <b v="0"/>
    <s v="Approved"/>
    <s v="Norco Bicycles"/>
    <s v="Road"/>
    <s v="medium"/>
    <s v="medium"/>
    <n v="544.04999999999995"/>
    <n v="376.84"/>
    <n v="167.21"/>
    <d v="2005-10-22T00:00:00"/>
    <n v="315"/>
  </r>
  <r>
    <s v="2726"/>
    <s v="81"/>
    <x v="940"/>
    <d v="2017-05-23T00:00:00"/>
    <b v="1"/>
    <s v="Approved"/>
    <s v="Norco Bicycles"/>
    <s v="Standard"/>
    <s v="medium"/>
    <s v="small"/>
    <n v="586.45000000000005"/>
    <n v="521.94000000000005"/>
    <n v="64.510000000000005"/>
    <d v="1998-12-16T00:00:00"/>
    <n v="221"/>
  </r>
  <r>
    <s v="2727"/>
    <s v="21"/>
    <x v="138"/>
    <d v="2017-11-05T00:00:00"/>
    <b v="1"/>
    <s v="Approved"/>
    <s v="Solex"/>
    <s v="Standard"/>
    <s v="medium"/>
    <s v="large"/>
    <n v="1071.23"/>
    <n v="380.74"/>
    <n v="690.49"/>
    <d v="2016-02-04T00:00:00"/>
    <n v="55"/>
  </r>
  <r>
    <s v="2728"/>
    <s v="12"/>
    <x v="1879"/>
    <d v="2017-08-27T00:00:00"/>
    <b v="0"/>
    <s v="Approved"/>
    <s v="WeareA2B"/>
    <s v="Standard"/>
    <s v="medium"/>
    <s v="medium"/>
    <n v="1231.1500000000001"/>
    <n v="161.6"/>
    <n v="1069.55"/>
    <d v="2004-08-17T00:00:00"/>
    <n v="125"/>
  </r>
  <r>
    <s v="2729"/>
    <s v="59"/>
    <x v="1880"/>
    <d v="2017-10-23T00:00:00"/>
    <b v="0"/>
    <s v="Approved"/>
    <s v="WeareA2B"/>
    <s v="Standard"/>
    <s v="medium"/>
    <s v="small"/>
    <n v="1415.01"/>
    <n v="1259.3599999999999"/>
    <n v="155.65"/>
    <d v="2003-01-05T00:00:00"/>
    <n v="68"/>
  </r>
  <r>
    <s v="2730"/>
    <s v="9"/>
    <x v="1645"/>
    <d v="2017-05-04T00:00:00"/>
    <b v="1"/>
    <s v="Approved"/>
    <s v="OHM Cycles"/>
    <s v="Road"/>
    <s v="medium"/>
    <s v="medium"/>
    <n v="742.54"/>
    <n v="667.4"/>
    <n v="75.14"/>
    <d v="2007-08-04T00:00:00"/>
    <n v="240"/>
  </r>
  <r>
    <s v="2731"/>
    <s v="40"/>
    <x v="1881"/>
    <d v="2017-05-28T00:00:00"/>
    <b v="1"/>
    <s v="Approved"/>
    <s v="OHM Cycles"/>
    <s v="Standard"/>
    <s v="high"/>
    <s v="medium"/>
    <n v="1458.17"/>
    <n v="874.9"/>
    <n v="583.27"/>
    <d v="2011-05-09T00:00:00"/>
    <n v="216"/>
  </r>
  <r>
    <s v="2732"/>
    <s v="19"/>
    <x v="1882"/>
    <d v="2017-01-31T00:00:00"/>
    <b v="1"/>
    <s v="Approved"/>
    <s v="OHM Cycles"/>
    <s v="Road"/>
    <s v="high"/>
    <s v="large"/>
    <n v="12.01"/>
    <n v="7.21"/>
    <n v="4.8"/>
    <d v="2009-03-08T00:00:00"/>
    <n v="333"/>
  </r>
  <r>
    <s v="2733"/>
    <s v="0"/>
    <x v="1742"/>
    <d v="2017-09-13T00:00:00"/>
    <b v="0"/>
    <s v="Approved"/>
    <s v="OHM Cycles"/>
    <s v="Standard"/>
    <s v="high"/>
    <s v="medium"/>
    <n v="227.88"/>
    <n v="136.72999999999999"/>
    <n v="91.15"/>
    <d v="2004-09-28T00:00:00"/>
    <n v="108"/>
  </r>
  <r>
    <s v="2734"/>
    <s v="0"/>
    <x v="708"/>
    <d v="2017-11-27T00:00:00"/>
    <b v="1"/>
    <s v="Approved"/>
    <s v="Giant Bicycles"/>
    <s v="Standard"/>
    <s v="medium"/>
    <s v="medium"/>
    <n v="230.91"/>
    <n v="173.18"/>
    <n v="57.73"/>
    <d v="2011-03-16T00:00:00"/>
    <n v="33"/>
  </r>
  <r>
    <s v="2735"/>
    <s v="95"/>
    <x v="436"/>
    <d v="2017-05-16T00:00:00"/>
    <b v="1"/>
    <s v="Approved"/>
    <s v="Giant Bicycles"/>
    <s v="Standard"/>
    <s v="medium"/>
    <s v="large"/>
    <n v="569.55999999999995"/>
    <n v="528.42999999999995"/>
    <n v="41.13"/>
    <d v="2003-09-10T00:00:00"/>
    <n v="228"/>
  </r>
  <r>
    <s v="2736"/>
    <s v="53"/>
    <x v="1883"/>
    <d v="2017-12-06T00:00:00"/>
    <b v="0"/>
    <s v="Approved"/>
    <s v="OHM Cycles"/>
    <s v="Standard"/>
    <s v="medium"/>
    <s v="medium"/>
    <n v="795.34"/>
    <n v="101.58"/>
    <n v="693.76"/>
    <d v="1997-02-09T00:00:00"/>
    <n v="24"/>
  </r>
  <r>
    <s v="2737"/>
    <s v="33"/>
    <x v="299"/>
    <d v="2017-04-27T00:00:00"/>
    <b v="1"/>
    <s v="Approved"/>
    <s v="Giant Bicycles"/>
    <s v="Standard"/>
    <s v="medium"/>
    <s v="small"/>
    <n v="1311.44"/>
    <n v="1167.18"/>
    <n v="144.26"/>
    <d v="2010-06-07T00:00:00"/>
    <n v="247"/>
  </r>
  <r>
    <s v="2738"/>
    <s v="75"/>
    <x v="1884"/>
    <d v="2017-06-14T00:00:00"/>
    <b v="1"/>
    <s v="Approved"/>
    <s v="Giant Bicycles"/>
    <s v="Touring"/>
    <s v="medium"/>
    <s v="large"/>
    <n v="1873.97"/>
    <n v="863.95"/>
    <n v="1010.02"/>
    <d v="2006-05-22T00:00:00"/>
    <n v="199"/>
  </r>
  <r>
    <s v="2739"/>
    <s v="96"/>
    <x v="301"/>
    <d v="2017-07-22T00:00:00"/>
    <b v="0"/>
    <s v="Approved"/>
    <s v="WeareA2B"/>
    <s v="Road"/>
    <s v="low"/>
    <s v="small"/>
    <n v="1172.78"/>
    <n v="1043.77"/>
    <n v="129.01"/>
    <d v="2016-03-29T00:00:00"/>
    <n v="161"/>
  </r>
  <r>
    <s v="2740"/>
    <s v="51"/>
    <x v="1457"/>
    <d v="2017-01-15T00:00:00"/>
    <b v="1"/>
    <s v="Approved"/>
    <s v="OHM Cycles"/>
    <s v="Standard"/>
    <s v="high"/>
    <s v="medium"/>
    <n v="2005.66"/>
    <n v="1203.4000000000001"/>
    <n v="802.26"/>
    <d v="1991-01-21T00:00:00"/>
    <n v="349"/>
  </r>
  <r>
    <s v="2741"/>
    <s v="54"/>
    <x v="1885"/>
    <d v="2017-12-09T00:00:00"/>
    <b v="1"/>
    <s v="Approved"/>
    <s v="WeareA2B"/>
    <s v="Standard"/>
    <s v="medium"/>
    <s v="medium"/>
    <n v="1292.8399999999999"/>
    <n v="13.44"/>
    <n v="1279.4000000000001"/>
    <d v="2015-10-18T00:00:00"/>
    <n v="21"/>
  </r>
  <r>
    <s v="2742"/>
    <s v="64"/>
    <x v="728"/>
    <d v="2017-08-22T00:00:00"/>
    <b v="1"/>
    <s v="Approved"/>
    <s v="Giant Bicycles"/>
    <s v="Standard"/>
    <s v="high"/>
    <s v="small"/>
    <n v="1977.36"/>
    <n v="1759.85"/>
    <n v="217.51"/>
    <d v="2011-08-24T00:00:00"/>
    <n v="130"/>
  </r>
  <r>
    <s v="2743"/>
    <s v="0"/>
    <x v="895"/>
    <d v="2017-11-12T00:00:00"/>
    <b v="0"/>
    <s v="Approved"/>
    <s v="Trek Bicycles"/>
    <s v="Standard"/>
    <s v="high"/>
    <s v="medium"/>
    <n v="495.72"/>
    <n v="297.43"/>
    <n v="198.29"/>
    <d v="2015-04-11T00:00:00"/>
    <n v="48"/>
  </r>
  <r>
    <s v="2744"/>
    <s v="33"/>
    <x v="120"/>
    <d v="2017-07-02T00:00:00"/>
    <b v="0"/>
    <s v="Approved"/>
    <s v="OHM Cycles"/>
    <s v="Road"/>
    <s v="medium"/>
    <s v="small"/>
    <n v="1810"/>
    <n v="1610.9"/>
    <n v="199.1"/>
    <d v="2008-03-19T00:00:00"/>
    <n v="181"/>
  </r>
  <r>
    <s v="2745"/>
    <s v="3"/>
    <x v="1886"/>
    <d v="2017-09-28T00:00:00"/>
    <b v="1"/>
    <s v="Approved"/>
    <s v="Trek Bicycles"/>
    <s v="Standard"/>
    <s v="medium"/>
    <s v="large"/>
    <n v="2091.4699999999998"/>
    <n v="388.92"/>
    <n v="1702.55"/>
    <d v="2012-09-15T00:00:00"/>
    <n v="93"/>
  </r>
  <r>
    <s v="2746"/>
    <s v="3"/>
    <x v="1887"/>
    <d v="2017-09-03T00:00:00"/>
    <b v="1"/>
    <s v="Approved"/>
    <s v="Trek Bicycles"/>
    <s v="Standard"/>
    <s v="medium"/>
    <s v="large"/>
    <n v="2091.4699999999998"/>
    <n v="388.92"/>
    <n v="1702.55"/>
    <d v="1998-12-17T00:00:00"/>
    <n v="118"/>
  </r>
  <r>
    <s v="2747"/>
    <s v="92"/>
    <x v="1888"/>
    <d v="2017-04-29T00:00:00"/>
    <b v="0"/>
    <s v="Approved"/>
    <s v="WeareA2B"/>
    <s v="Touring"/>
    <s v="medium"/>
    <s v="large"/>
    <n v="1890.39"/>
    <n v="260.14"/>
    <n v="1630.25"/>
    <d v="2009-03-08T00:00:00"/>
    <n v="245"/>
  </r>
  <r>
    <s v="2748"/>
    <s v="80"/>
    <x v="1889"/>
    <d v="2017-07-11T00:00:00"/>
    <b v="0"/>
    <s v="Approved"/>
    <s v="OHM Cycles"/>
    <s v="Touring"/>
    <s v="low"/>
    <s v="medium"/>
    <n v="1073.07"/>
    <n v="933.84"/>
    <n v="139.22999999999999"/>
    <d v="1997-01-25T00:00:00"/>
    <n v="172"/>
  </r>
  <r>
    <s v="2749"/>
    <s v="31"/>
    <x v="1890"/>
    <d v="2017-06-05T00:00:00"/>
    <b v="1"/>
    <s v="Approved"/>
    <s v="WeareA2B"/>
    <s v="Standard"/>
    <s v="medium"/>
    <s v="medium"/>
    <n v="752.64"/>
    <n v="205.36"/>
    <n v="547.28"/>
    <d v="2015-08-02T00:00:00"/>
    <n v="208"/>
  </r>
  <r>
    <s v="2750"/>
    <s v="6"/>
    <x v="508"/>
    <d v="2017-06-25T00:00:00"/>
    <b v="0"/>
    <s v="Approved"/>
    <s v="OHM Cycles"/>
    <s v="Standard"/>
    <s v="high"/>
    <s v="medium"/>
    <n v="227.88"/>
    <n v="136.72999999999999"/>
    <n v="91.15"/>
    <d v="2004-09-28T00:00:00"/>
    <n v="188"/>
  </r>
  <r>
    <s v="2751"/>
    <s v="77"/>
    <x v="1891"/>
    <d v="2017-01-21T00:00:00"/>
    <b v="0"/>
    <s v="Approved"/>
    <s v="Norco Bicycles"/>
    <s v="Road"/>
    <s v="medium"/>
    <s v="large"/>
    <n v="1240.31"/>
    <n v="795.1"/>
    <n v="445.21"/>
    <d v="1997-01-25T00:00:00"/>
    <n v="343"/>
  </r>
  <r>
    <s v="2752"/>
    <s v="39"/>
    <x v="1892"/>
    <d v="2017-11-10T00:00:00"/>
    <b v="1"/>
    <s v="Approved"/>
    <s v="Giant Bicycles"/>
    <s v="Standard"/>
    <s v="medium"/>
    <s v="large"/>
    <n v="1812.75"/>
    <n v="582.48"/>
    <n v="1230.27"/>
    <d v="2010-06-07T00:00:00"/>
    <n v="50"/>
  </r>
  <r>
    <s v="2753"/>
    <s v="22"/>
    <x v="1434"/>
    <d v="2017-02-19T00:00:00"/>
    <b v="0"/>
    <s v="Approved"/>
    <s v="WeareA2B"/>
    <s v="Standard"/>
    <s v="medium"/>
    <s v="medium"/>
    <n v="60.34"/>
    <n v="45.26"/>
    <n v="15.08"/>
    <d v="1993-07-15T00:00:00"/>
    <n v="314"/>
  </r>
  <r>
    <s v="2754"/>
    <s v="33"/>
    <x v="1878"/>
    <d v="2017-08-14T00:00:00"/>
    <b v="1"/>
    <s v="Approved"/>
    <s v="Giant Bicycles"/>
    <s v="Standard"/>
    <s v="medium"/>
    <s v="small"/>
    <n v="1311.44"/>
    <n v="1167.18"/>
    <n v="144.26"/>
    <d v="1992-10-11T00:00:00"/>
    <n v="138"/>
  </r>
  <r>
    <s v="2755"/>
    <s v="80"/>
    <x v="473"/>
    <d v="2017-03-13T00:00:00"/>
    <b v="0"/>
    <s v="Approved"/>
    <s v="OHM Cycles"/>
    <s v="Touring"/>
    <s v="low"/>
    <s v="medium"/>
    <n v="1073.07"/>
    <n v="933.84"/>
    <n v="139.22999999999999"/>
    <d v="1998-12-16T00:00:00"/>
    <n v="292"/>
  </r>
  <r>
    <s v="2756"/>
    <s v="76"/>
    <x v="1893"/>
    <d v="2017-02-20T00:00:00"/>
    <b v="1"/>
    <s v="Approved"/>
    <s v="WeareA2B"/>
    <s v="Standard"/>
    <s v="low"/>
    <s v="medium"/>
    <n v="642.30999999999995"/>
    <n v="513.85"/>
    <n v="128.46"/>
    <d v="2014-10-10T00:00:00"/>
    <n v="313"/>
  </r>
  <r>
    <s v="2757"/>
    <s v="35"/>
    <x v="1894"/>
    <d v="2017-12-22T00:00:00"/>
    <b v="1"/>
    <s v="Approved"/>
    <s v="Trek Bicycles"/>
    <s v="Standard"/>
    <s v="low"/>
    <s v="medium"/>
    <n v="1057.51"/>
    <n v="154.4"/>
    <n v="903.11"/>
    <d v="1995-12-19T00:00:00"/>
    <n v="8"/>
  </r>
  <r>
    <s v="2758"/>
    <s v="0"/>
    <x v="1895"/>
    <d v="2017-12-24T00:00:00"/>
    <b v="1"/>
    <s v="Approved"/>
    <s v="Trek Bicycles"/>
    <s v="Standard"/>
    <s v="high"/>
    <s v="medium"/>
    <n v="358.39"/>
    <n v="215.03"/>
    <n v="143.36000000000001"/>
    <d v="2004-01-16T00:00:00"/>
    <n v="6"/>
  </r>
  <r>
    <s v="2759"/>
    <s v="3"/>
    <x v="1606"/>
    <d v="2017-11-08T00:00:00"/>
    <b v="1"/>
    <s v="Approved"/>
    <s v="Trek Bicycles"/>
    <s v="Standard"/>
    <s v="medium"/>
    <s v="large"/>
    <n v="2091.4699999999998"/>
    <n v="388.92"/>
    <n v="1702.55"/>
    <d v="1991-01-21T00:00:00"/>
    <n v="52"/>
  </r>
  <r>
    <s v="2760"/>
    <s v="65"/>
    <x v="1896"/>
    <d v="2017-11-03T00:00:00"/>
    <b v="0"/>
    <s v="Approved"/>
    <s v="WeareA2B"/>
    <s v="Standard"/>
    <s v="medium"/>
    <s v="medium"/>
    <n v="1807.45"/>
    <n v="778.69"/>
    <n v="1028.76"/>
    <d v="2015-05-21T00:00:00"/>
    <n v="57"/>
  </r>
  <r>
    <s v="2761"/>
    <s v="7"/>
    <x v="1645"/>
    <d v="2017-02-15T00:00:00"/>
    <b v="0"/>
    <s v="Approved"/>
    <s v="Trek Bicycles"/>
    <s v="Road"/>
    <s v="low"/>
    <s v="medium"/>
    <n v="980.37"/>
    <n v="234.43"/>
    <n v="745.94"/>
    <d v="2005-12-07T00:00:00"/>
    <n v="318"/>
  </r>
  <r>
    <s v="2762"/>
    <s v="64"/>
    <x v="894"/>
    <d v="2017-09-11T00:00:00"/>
    <b v="1"/>
    <s v="Approved"/>
    <s v="Trek Bicycles"/>
    <s v="Standard"/>
    <s v="medium"/>
    <s v="large"/>
    <n v="1469.44"/>
    <n v="596.54999999999995"/>
    <n v="872.89"/>
    <d v="2005-10-22T00:00:00"/>
    <n v="110"/>
  </r>
  <r>
    <s v="2763"/>
    <s v="63"/>
    <x v="203"/>
    <d v="2017-05-04T00:00:00"/>
    <b v="1"/>
    <s v="Approved"/>
    <s v="WeareA2B"/>
    <s v="Standard"/>
    <s v="medium"/>
    <s v="medium"/>
    <n v="1992.93"/>
    <n v="762.63"/>
    <n v="1230.3"/>
    <d v="1993-05-26T00:00:00"/>
    <n v="240"/>
  </r>
  <r>
    <s v="2764"/>
    <s v="17"/>
    <x v="1897"/>
    <d v="2017-07-21T00:00:00"/>
    <b v="1"/>
    <s v="Approved"/>
    <s v="Solex"/>
    <s v="Standard"/>
    <s v="high"/>
    <s v="medium"/>
    <n v="1024.6600000000001"/>
    <n v="614.79999999999995"/>
    <n v="409.86"/>
    <d v="2013-03-12T00:00:00"/>
    <n v="162"/>
  </r>
  <r>
    <s v="2765"/>
    <s v="59"/>
    <x v="1805"/>
    <d v="2017-05-09T00:00:00"/>
    <b v="0"/>
    <s v="Approved"/>
    <s v="Solex"/>
    <s v="Standard"/>
    <s v="medium"/>
    <s v="large"/>
    <n v="1061.56"/>
    <n v="733.58"/>
    <n v="327.98"/>
    <d v="2010-11-05T00:00:00"/>
    <n v="235"/>
  </r>
  <r>
    <s v="2766"/>
    <s v="94"/>
    <x v="1898"/>
    <d v="2017-09-06T00:00:00"/>
    <b v="0"/>
    <s v="Approved"/>
    <s v="Giant Bicycles"/>
    <s v="Standard"/>
    <s v="medium"/>
    <s v="large"/>
    <n v="1635.3"/>
    <n v="993.66"/>
    <n v="641.64"/>
    <d v="1994-08-10T00:00:00"/>
    <n v="115"/>
  </r>
  <r>
    <s v="2767"/>
    <s v="0"/>
    <x v="726"/>
    <d v="2017-08-19T00:00:00"/>
    <b v="1"/>
    <s v="Approved"/>
    <s v="WeareA2B"/>
    <s v="Standard"/>
    <s v="medium"/>
    <s v="medium"/>
    <n v="60.34"/>
    <n v="45.26"/>
    <n v="15.08"/>
    <d v="1991-11-10T00:00:00"/>
    <n v="133"/>
  </r>
  <r>
    <s v="2768"/>
    <s v="85"/>
    <x v="1348"/>
    <d v="2017-11-18T00:00:00"/>
    <b v="1"/>
    <s v="Approved"/>
    <s v="WeareA2B"/>
    <s v="Standard"/>
    <s v="medium"/>
    <s v="medium"/>
    <n v="752.64"/>
    <n v="205.36"/>
    <n v="547.28"/>
    <d v="2015-08-02T00:00:00"/>
    <n v="42"/>
  </r>
  <r>
    <s v="2769"/>
    <s v="9"/>
    <x v="902"/>
    <d v="2017-10-10T00:00:00"/>
    <b v="0"/>
    <s v="Approved"/>
    <s v="OHM Cycles"/>
    <s v="Road"/>
    <s v="medium"/>
    <s v="medium"/>
    <n v="742.54"/>
    <n v="667.4"/>
    <n v="75.14"/>
    <d v="1991-11-07T00:00:00"/>
    <n v="81"/>
  </r>
  <r>
    <s v="2770"/>
    <s v="1"/>
    <x v="1248"/>
    <d v="2017-01-21T00:00:00"/>
    <b v="1"/>
    <s v="Approved"/>
    <s v="Giant Bicycles"/>
    <s v="Standard"/>
    <s v="medium"/>
    <s v="medium"/>
    <n v="1403.5"/>
    <n v="954.82"/>
    <n v="448.68"/>
    <d v="2016-11-14T00:00:00"/>
    <n v="343"/>
  </r>
  <r>
    <s v="2771"/>
    <s v="51"/>
    <x v="89"/>
    <d v="2017-01-01T00:00:00"/>
    <b v="0"/>
    <s v="Approved"/>
    <s v="OHM Cycles"/>
    <s v="Standard"/>
    <s v="high"/>
    <s v="medium"/>
    <n v="2005.66"/>
    <n v="1203.4000000000001"/>
    <n v="802.26"/>
    <d v="2007-12-11T00:00:00"/>
    <n v="363"/>
  </r>
  <r>
    <s v="2772"/>
    <s v="86"/>
    <x v="638"/>
    <d v="2017-01-31T00:00:00"/>
    <b v="0"/>
    <s v="Approved"/>
    <s v="OHM Cycles"/>
    <s v="Standard"/>
    <s v="medium"/>
    <s v="medium"/>
    <n v="235.63"/>
    <n v="125.07"/>
    <n v="110.56"/>
    <d v="2004-08-07T00:00:00"/>
    <n v="333"/>
  </r>
  <r>
    <s v="2774"/>
    <s v="14"/>
    <x v="699"/>
    <d v="2017-04-27T00:00:00"/>
    <b v="0"/>
    <s v="Approved"/>
    <s v="Solex"/>
    <s v="Standard"/>
    <s v="high"/>
    <s v="large"/>
    <n v="1842.92"/>
    <n v="1105.75"/>
    <n v="737.17"/>
    <d v="2006-05-22T00:00:00"/>
    <n v="247"/>
  </r>
  <r>
    <s v="2775"/>
    <s v="86"/>
    <x v="1899"/>
    <d v="2017-06-15T00:00:00"/>
    <b v="1"/>
    <s v="Approved"/>
    <s v="OHM Cycles"/>
    <s v="Standard"/>
    <s v="medium"/>
    <s v="medium"/>
    <n v="235.63"/>
    <n v="125.07"/>
    <n v="110.56"/>
    <d v="1999-07-26T00:00:00"/>
    <n v="198"/>
  </r>
  <r>
    <s v="2776"/>
    <s v="21"/>
    <x v="1900"/>
    <d v="2017-09-14T00:00:00"/>
    <b v="1"/>
    <s v="Approved"/>
    <s v="WeareA2B"/>
    <s v="Touring"/>
    <s v="medium"/>
    <s v="medium"/>
    <n v="1466.68"/>
    <n v="363.25"/>
    <n v="1103.43"/>
    <d v="2005-12-07T00:00:00"/>
    <n v="107"/>
  </r>
  <r>
    <s v="2777"/>
    <s v="27"/>
    <x v="1125"/>
    <d v="2017-03-29T00:00:00"/>
    <b v="1"/>
    <s v="Approved"/>
    <s v="Trek Bicycles"/>
    <s v="Standard"/>
    <s v="medium"/>
    <s v="medium"/>
    <n v="499.53"/>
    <n v="388.72"/>
    <n v="110.81"/>
    <d v="1999-06-23T00:00:00"/>
    <n v="276"/>
  </r>
  <r>
    <s v="2778"/>
    <s v="52"/>
    <x v="1772"/>
    <d v="2017-12-19T00:00:00"/>
    <b v="1"/>
    <s v="Approved"/>
    <s v="Solex"/>
    <s v="Road"/>
    <s v="medium"/>
    <s v="large"/>
    <n v="1777.8"/>
    <n v="820.78"/>
    <n v="957.02"/>
    <d v="2011-05-07T00:00:00"/>
    <n v="11"/>
  </r>
  <r>
    <s v="2779"/>
    <s v="2"/>
    <x v="1901"/>
    <d v="2017-07-07T00:00:00"/>
    <b v="0"/>
    <s v="Approved"/>
    <s v="Solex"/>
    <s v="Standard"/>
    <s v="medium"/>
    <s v="medium"/>
    <n v="71.489999999999995"/>
    <n v="53.62"/>
    <n v="17.87"/>
    <d v="2012-12-02T00:00:00"/>
    <n v="176"/>
  </r>
  <r>
    <s v="2780"/>
    <s v="84"/>
    <x v="367"/>
    <d v="2017-11-23T00:00:00"/>
    <b v="0"/>
    <s v="Approved"/>
    <s v="Trek Bicycles"/>
    <s v="Road"/>
    <s v="medium"/>
    <s v="medium"/>
    <n v="290.62"/>
    <n v="215.14"/>
    <n v="75.48"/>
    <d v="2004-12-18T00:00:00"/>
    <n v="37"/>
  </r>
  <r>
    <s v="2781"/>
    <s v="27"/>
    <x v="279"/>
    <d v="2017-02-24T00:00:00"/>
    <b v="0"/>
    <s v="Approved"/>
    <s v="Trek Bicycles"/>
    <s v="Standard"/>
    <s v="low"/>
    <s v="medium"/>
    <n v="1057.51"/>
    <n v="154.4"/>
    <n v="903.11"/>
    <d v="1994-07-12T00:00:00"/>
    <n v="309"/>
  </r>
  <r>
    <s v="2782"/>
    <s v="59"/>
    <x v="1902"/>
    <d v="2017-12-06T00:00:00"/>
    <b v="0"/>
    <s v="Approved"/>
    <s v="Solex"/>
    <s v="Standard"/>
    <s v="medium"/>
    <s v="large"/>
    <n v="1061.56"/>
    <n v="733.58"/>
    <n v="327.98"/>
    <d v="1993-07-20T00:00:00"/>
    <n v="24"/>
  </r>
  <r>
    <s v="2783"/>
    <s v="3"/>
    <x v="1526"/>
    <d v="2017-03-24T00:00:00"/>
    <b v="0"/>
    <s v="Approved"/>
    <s v="Trek Bicycles"/>
    <s v="Standard"/>
    <s v="medium"/>
    <s v="large"/>
    <n v="2091.4699999999998"/>
    <n v="388.92"/>
    <n v="1702.55"/>
    <d v="2004-09-28T00:00:00"/>
    <n v="281"/>
  </r>
  <r>
    <s v="2784"/>
    <s v="85"/>
    <x v="1249"/>
    <d v="2017-07-28T00:00:00"/>
    <b v="0"/>
    <s v="Approved"/>
    <s v="WeareA2B"/>
    <s v="Standard"/>
    <s v="medium"/>
    <s v="medium"/>
    <n v="752.64"/>
    <n v="205.36"/>
    <n v="547.28"/>
    <d v="1999-07-26T00:00:00"/>
    <n v="155"/>
  </r>
  <r>
    <s v="2785"/>
    <s v="12"/>
    <x v="1903"/>
    <d v="2017-07-09T00:00:00"/>
    <b v="0"/>
    <s v="Approved"/>
    <s v="Giant Bicycles"/>
    <s v="Standard"/>
    <s v="medium"/>
    <s v="large"/>
    <n v="1765.3"/>
    <n v="709.48"/>
    <n v="1055.82"/>
    <d v="2004-07-25T00:00:00"/>
    <n v="174"/>
  </r>
  <r>
    <s v="2786"/>
    <s v="85"/>
    <x v="976"/>
    <d v="2017-12-07T00:00:00"/>
    <b v="1"/>
    <s v="Approved"/>
    <s v="WeareA2B"/>
    <s v="Standard"/>
    <s v="medium"/>
    <s v="medium"/>
    <n v="752.64"/>
    <n v="205.36"/>
    <n v="547.28"/>
    <d v="2015-08-02T00:00:00"/>
    <n v="23"/>
  </r>
  <r>
    <s v="2787"/>
    <s v="12"/>
    <x v="74"/>
    <d v="2017-02-03T00:00:00"/>
    <b v="1"/>
    <s v="Approved"/>
    <s v="WeareA2B"/>
    <s v="Standard"/>
    <s v="medium"/>
    <s v="medium"/>
    <n v="1231.1500000000001"/>
    <n v="161.6"/>
    <n v="1069.55"/>
    <d v="2004-08-17T00:00:00"/>
    <n v="330"/>
  </r>
  <r>
    <s v="2788"/>
    <s v="35"/>
    <x v="1238"/>
    <d v="2017-02-07T00:00:00"/>
    <b v="1"/>
    <s v="Approved"/>
    <s v="Trek Bicycles"/>
    <s v="Standard"/>
    <s v="low"/>
    <s v="medium"/>
    <n v="1057.51"/>
    <n v="154.4"/>
    <n v="903.11"/>
    <d v="1999-07-20T00:00:00"/>
    <n v="326"/>
  </r>
  <r>
    <s v="2789"/>
    <s v="63"/>
    <x v="1904"/>
    <d v="2017-07-17T00:00:00"/>
    <b v="1"/>
    <s v="Approved"/>
    <s v="Solex"/>
    <s v="Standard"/>
    <s v="medium"/>
    <s v="medium"/>
    <n v="1483.2"/>
    <n v="99.59"/>
    <n v="1383.61"/>
    <d v="2015-04-11T00:00:00"/>
    <n v="166"/>
  </r>
  <r>
    <s v="2790"/>
    <s v="54"/>
    <x v="1217"/>
    <d v="2017-01-31T00:00:00"/>
    <b v="1"/>
    <s v="Approved"/>
    <s v="WeareA2B"/>
    <s v="Standard"/>
    <s v="medium"/>
    <s v="medium"/>
    <n v="1292.8399999999999"/>
    <n v="13.44"/>
    <n v="1279.4000000000001"/>
    <d v="2009-04-12T00:00:00"/>
    <n v="333"/>
  </r>
  <r>
    <s v="2791"/>
    <s v="10"/>
    <x v="1527"/>
    <d v="2017-07-26T00:00:00"/>
    <b v="1"/>
    <s v="Approved"/>
    <s v="Solex"/>
    <s v="Standard"/>
    <s v="medium"/>
    <s v="medium"/>
    <n v="1945.43"/>
    <n v="333.18"/>
    <n v="1612.25"/>
    <d v="2002-08-31T00:00:00"/>
    <n v="157"/>
  </r>
  <r>
    <s v="2792"/>
    <s v="68"/>
    <x v="409"/>
    <d v="2017-10-23T00:00:00"/>
    <b v="0"/>
    <s v="Approved"/>
    <s v="OHM Cycles"/>
    <s v="Standard"/>
    <s v="medium"/>
    <s v="medium"/>
    <n v="1636.9"/>
    <n v="44.71"/>
    <n v="1592.19"/>
    <d v="2010-08-20T00:00:00"/>
    <n v="68"/>
  </r>
  <r>
    <s v="2793"/>
    <s v="5"/>
    <x v="1905"/>
    <d v="2017-07-13T00:00:00"/>
    <b v="0"/>
    <s v="Approved"/>
    <s v="Trek Bicycles"/>
    <s v="Mountain"/>
    <s v="low"/>
    <s v="medium"/>
    <n v="574.64"/>
    <n v="459.71"/>
    <n v="114.93"/>
    <d v="2004-09-28T00:00:00"/>
    <n v="170"/>
  </r>
  <r>
    <s v="2794"/>
    <s v="62"/>
    <x v="666"/>
    <d v="2017-01-12T00:00:00"/>
    <b v="0"/>
    <s v="Approved"/>
    <s v="Solex"/>
    <s v="Standard"/>
    <s v="medium"/>
    <s v="medium"/>
    <n v="478.16"/>
    <n v="298.72000000000003"/>
    <n v="179.44"/>
    <d v="1998-12-17T00:00:00"/>
    <n v="352"/>
  </r>
  <r>
    <s v="2795"/>
    <s v="47"/>
    <x v="1906"/>
    <d v="2017-05-14T00:00:00"/>
    <b v="1"/>
    <s v="Approved"/>
    <s v="Trek Bicycles"/>
    <s v="Road"/>
    <s v="low"/>
    <s v="small"/>
    <n v="1720.7"/>
    <n v="1531.42"/>
    <n v="189.28"/>
    <d v="2014-07-28T00:00:00"/>
    <n v="230"/>
  </r>
  <r>
    <s v="2796"/>
    <s v="54"/>
    <x v="1907"/>
    <d v="2017-12-20T00:00:00"/>
    <b v="0"/>
    <s v="Approved"/>
    <s v="WeareA2B"/>
    <s v="Standard"/>
    <s v="medium"/>
    <s v="medium"/>
    <n v="1807.45"/>
    <n v="778.69"/>
    <n v="1028.76"/>
    <d v="2016-12-06T00:00:00"/>
    <n v="10"/>
  </r>
  <r>
    <s v="2797"/>
    <s v="72"/>
    <x v="1908"/>
    <d v="2017-08-12T00:00:00"/>
    <b v="0"/>
    <s v="Approved"/>
    <s v="Norco Bicycles"/>
    <s v="Standard"/>
    <s v="medium"/>
    <s v="medium"/>
    <n v="360.4"/>
    <n v="270.3"/>
    <n v="90.1"/>
    <d v="2016-12-06T00:00:00"/>
    <n v="140"/>
  </r>
  <r>
    <s v="2798"/>
    <s v="61"/>
    <x v="1909"/>
    <d v="2017-05-28T00:00:00"/>
    <b v="1"/>
    <s v="Approved"/>
    <s v="OHM Cycles"/>
    <s v="Standard"/>
    <s v="low"/>
    <s v="medium"/>
    <n v="71.16"/>
    <n v="56.93"/>
    <n v="14.23"/>
    <d v="2010-11-05T00:00:00"/>
    <n v="216"/>
  </r>
  <r>
    <s v="2799"/>
    <s v="74"/>
    <x v="1910"/>
    <d v="2017-10-18T00:00:00"/>
    <b v="1"/>
    <s v="Approved"/>
    <s v="WeareA2B"/>
    <s v="Standard"/>
    <s v="medium"/>
    <s v="medium"/>
    <n v="1228.07"/>
    <n v="400.91"/>
    <n v="827.16"/>
    <d v="2006-05-22T00:00:00"/>
    <n v="73"/>
  </r>
  <r>
    <s v="2800"/>
    <s v="75"/>
    <x v="1911"/>
    <d v="2017-11-09T00:00:00"/>
    <b v="1"/>
    <s v="Approved"/>
    <s v="Giant Bicycles"/>
    <s v="Touring"/>
    <s v="medium"/>
    <s v="large"/>
    <n v="1873.97"/>
    <n v="863.95"/>
    <n v="1010.02"/>
    <d v="1991-07-10T00:00:00"/>
    <n v="51"/>
  </r>
  <r>
    <s v="2801"/>
    <s v="81"/>
    <x v="396"/>
    <d v="2017-01-05T00:00:00"/>
    <b v="1"/>
    <s v="Approved"/>
    <s v="Norco Bicycles"/>
    <s v="Standard"/>
    <s v="medium"/>
    <s v="small"/>
    <n v="586.45000000000005"/>
    <n v="521.94000000000005"/>
    <n v="64.510000000000005"/>
    <d v="1991-07-10T00:00:00"/>
    <n v="359"/>
  </r>
  <r>
    <s v="2802"/>
    <s v="0"/>
    <x v="844"/>
    <d v="2017-05-31T00:00:00"/>
    <b v="1"/>
    <s v="Approved"/>
    <s v="Solex"/>
    <s v="Standard"/>
    <s v="medium"/>
    <s v="medium"/>
    <n v="441.49"/>
    <n v="84.99"/>
    <n v="356.5"/>
    <d v="1993-04-12T00:00:00"/>
    <n v="213"/>
  </r>
  <r>
    <s v="2803"/>
    <s v="55"/>
    <x v="1808"/>
    <d v="2017-09-26T00:00:00"/>
    <b v="1"/>
    <s v="Approved"/>
    <s v="Trek Bicycles"/>
    <s v="Road"/>
    <s v="medium"/>
    <s v="large"/>
    <n v="1894.19"/>
    <n v="598.76"/>
    <n v="1295.43"/>
    <d v="2015-06-17T00:00:00"/>
    <n v="95"/>
  </r>
  <r>
    <s v="2804"/>
    <s v="13"/>
    <x v="1611"/>
    <d v="2017-07-02T00:00:00"/>
    <b v="1"/>
    <s v="Approved"/>
    <s v="Solex"/>
    <s v="Standard"/>
    <s v="medium"/>
    <s v="medium"/>
    <n v="1163.8900000000001"/>
    <n v="589.27"/>
    <n v="574.62"/>
    <d v="2010-05-05T00:00:00"/>
    <n v="181"/>
  </r>
  <r>
    <s v="2805"/>
    <s v="3"/>
    <x v="1343"/>
    <d v="2017-09-10T00:00:00"/>
    <b v="0"/>
    <s v="Approved"/>
    <s v="Trek Bicycles"/>
    <s v="Standard"/>
    <s v="medium"/>
    <s v="large"/>
    <n v="2091.4699999999998"/>
    <n v="388.92"/>
    <n v="1702.55"/>
    <d v="2012-09-15T00:00:00"/>
    <n v="111"/>
  </r>
  <r>
    <s v="2806"/>
    <s v="91"/>
    <x v="1912"/>
    <d v="2017-07-16T00:00:00"/>
    <b v="0"/>
    <s v="Approved"/>
    <s v="WeareA2B"/>
    <s v="Standard"/>
    <s v="low"/>
    <s v="medium"/>
    <n v="642.30999999999995"/>
    <n v="513.85"/>
    <n v="128.46"/>
    <d v="2015-08-10T00:00:00"/>
    <n v="167"/>
  </r>
  <r>
    <s v="2807"/>
    <s v="97"/>
    <x v="1191"/>
    <d v="2017-09-25T00:00:00"/>
    <b v="1"/>
    <s v="Approved"/>
    <s v="Solex"/>
    <s v="Standard"/>
    <s v="medium"/>
    <s v="large"/>
    <n v="202.62"/>
    <n v="151.96"/>
    <n v="50.66"/>
    <d v="2016-03-29T00:00:00"/>
    <n v="96"/>
  </r>
  <r>
    <s v="2808"/>
    <s v="12"/>
    <x v="386"/>
    <d v="2017-03-09T00:00:00"/>
    <b v="1"/>
    <s v="Approved"/>
    <s v="WeareA2B"/>
    <s v="Standard"/>
    <s v="medium"/>
    <s v="medium"/>
    <n v="1231.1500000000001"/>
    <n v="161.6"/>
    <n v="1069.55"/>
    <d v="1994-09-09T00:00:00"/>
    <n v="296"/>
  </r>
  <r>
    <s v="2809"/>
    <s v="100"/>
    <x v="1913"/>
    <d v="2017-12-21T00:00:00"/>
    <b v="1"/>
    <s v="Approved"/>
    <s v="Norco Bicycles"/>
    <s v="Road"/>
    <s v="medium"/>
    <s v="medium"/>
    <n v="1036.5899999999999"/>
    <n v="206.35"/>
    <n v="830.24"/>
    <d v="1991-05-06T00:00:00"/>
    <n v="9"/>
  </r>
  <r>
    <s v="2810"/>
    <s v="69"/>
    <x v="1914"/>
    <d v="2017-04-07T00:00:00"/>
    <b v="1"/>
    <s v="Approved"/>
    <s v="Giant Bicycles"/>
    <s v="Road"/>
    <s v="medium"/>
    <s v="medium"/>
    <n v="792.9"/>
    <n v="594.67999999999995"/>
    <n v="198.22"/>
    <d v="1992-10-02T00:00:00"/>
    <n v="267"/>
  </r>
  <r>
    <s v="2811"/>
    <s v="89"/>
    <x v="1915"/>
    <d v="2017-09-21T00:00:00"/>
    <b v="0"/>
    <s v="Approved"/>
    <s v="WeareA2B"/>
    <s v="Touring"/>
    <s v="medium"/>
    <s v="large"/>
    <n v="1362.99"/>
    <n v="57.74"/>
    <n v="1305.25"/>
    <d v="2005-05-10T00:00:00"/>
    <n v="100"/>
  </r>
  <r>
    <s v="2812"/>
    <s v="2"/>
    <x v="59"/>
    <d v="2017-01-05T00:00:00"/>
    <b v="0"/>
    <s v="Approved"/>
    <s v="Solex"/>
    <s v="Standard"/>
    <s v="medium"/>
    <s v="medium"/>
    <n v="71.489999999999995"/>
    <n v="53.62"/>
    <n v="17.87"/>
    <d v="2011-08-29T00:00:00"/>
    <n v="359"/>
  </r>
  <r>
    <s v="2813"/>
    <s v="76"/>
    <x v="853"/>
    <d v="2017-02-03T00:00:00"/>
    <b v="1"/>
    <s v="Approved"/>
    <s v="WeareA2B"/>
    <s v="Road"/>
    <s v="low"/>
    <s v="small"/>
    <n v="1172.78"/>
    <n v="1043.77"/>
    <n v="129.01"/>
    <d v="2002-10-10T00:00:00"/>
    <n v="330"/>
  </r>
  <r>
    <s v="2814"/>
    <s v="81"/>
    <x v="1916"/>
    <d v="2017-06-04T00:00:00"/>
    <b v="1"/>
    <s v="Approved"/>
    <s v="Solex"/>
    <s v="Standard"/>
    <s v="medium"/>
    <s v="medium"/>
    <n v="1151.96"/>
    <n v="649.49"/>
    <n v="502.47"/>
    <d v="1999-12-04T00:00:00"/>
    <n v="209"/>
  </r>
  <r>
    <s v="2815"/>
    <s v="0"/>
    <x v="1917"/>
    <d v="2017-08-28T00:00:00"/>
    <b v="1"/>
    <s v="Approved"/>
    <s v="Norco Bicycles"/>
    <s v="Standard"/>
    <s v="low"/>
    <s v="medium"/>
    <n v="363.01"/>
    <n v="290.41000000000003"/>
    <n v="72.599999999999994"/>
    <d v="2005-05-10T00:00:00"/>
    <n v="124"/>
  </r>
  <r>
    <s v="2816"/>
    <s v="1"/>
    <x v="1918"/>
    <d v="2017-04-16T00:00:00"/>
    <b v="1"/>
    <s v="Approved"/>
    <s v="Giant Bicycles"/>
    <s v="Standard"/>
    <s v="medium"/>
    <s v="medium"/>
    <n v="1403.5"/>
    <n v="954.82"/>
    <n v="448.68"/>
    <d v="2012-12-02T00:00:00"/>
    <n v="258"/>
  </r>
  <r>
    <s v="2817"/>
    <s v="35"/>
    <x v="1208"/>
    <d v="2017-04-02T00:00:00"/>
    <b v="0"/>
    <s v="Approved"/>
    <s v="Giant Bicycles"/>
    <s v="Standard"/>
    <s v="medium"/>
    <s v="medium"/>
    <n v="1403.5"/>
    <n v="954.82"/>
    <n v="448.68"/>
    <d v="2012-12-02T00:00:00"/>
    <n v="272"/>
  </r>
  <r>
    <s v="2818"/>
    <s v="20"/>
    <x v="1919"/>
    <d v="2017-01-03T00:00:00"/>
    <b v="1"/>
    <s v="Approved"/>
    <s v="Trek Bicycles"/>
    <s v="Standard"/>
    <s v="medium"/>
    <s v="small"/>
    <n v="1775.81"/>
    <n v="1580.47"/>
    <n v="195.34"/>
    <d v="1993-07-15T00:00:00"/>
    <n v="361"/>
  </r>
  <r>
    <s v="2819"/>
    <s v="75"/>
    <x v="1920"/>
    <d v="2017-05-02T00:00:00"/>
    <b v="0"/>
    <s v="Approved"/>
    <s v="Giant Bicycles"/>
    <s v="Touring"/>
    <s v="medium"/>
    <s v="large"/>
    <n v="1873.97"/>
    <n v="863.95"/>
    <n v="1010.02"/>
    <d v="1991-07-10T00:00:00"/>
    <n v="242"/>
  </r>
  <r>
    <s v="2820"/>
    <s v="34"/>
    <x v="1921"/>
    <d v="2017-09-18T00:00:00"/>
    <b v="1"/>
    <s v="Approved"/>
    <s v="Norco Bicycles"/>
    <s v="Road"/>
    <s v="high"/>
    <s v="large"/>
    <n v="774.53"/>
    <n v="464.72"/>
    <n v="309.81"/>
    <d v="1994-07-12T00:00:00"/>
    <n v="103"/>
  </r>
  <r>
    <s v="2821"/>
    <s v="0"/>
    <x v="1436"/>
    <d v="2017-08-22T00:00:00"/>
    <b v="0"/>
    <s v="Approved"/>
    <s v="OHM Cycles"/>
    <s v="Standard"/>
    <s v="medium"/>
    <s v="medium"/>
    <n v="235.63"/>
    <n v="125.07"/>
    <n v="110.56"/>
    <d v="2004-08-07T00:00:00"/>
    <n v="130"/>
  </r>
  <r>
    <s v="2822"/>
    <s v="24"/>
    <x v="1922"/>
    <d v="2017-04-10T00:00:00"/>
    <b v="1"/>
    <s v="Approved"/>
    <s v="Solex"/>
    <s v="Road"/>
    <s v="medium"/>
    <s v="large"/>
    <n v="1777.8"/>
    <n v="820.78"/>
    <n v="957.02"/>
    <d v="2011-05-07T00:00:00"/>
    <n v="264"/>
  </r>
  <r>
    <s v="2823"/>
    <s v="42"/>
    <x v="1710"/>
    <d v="2017-03-18T00:00:00"/>
    <b v="1"/>
    <s v="Approved"/>
    <s v="OHM Cycles"/>
    <s v="Road"/>
    <s v="medium"/>
    <s v="small"/>
    <n v="1810"/>
    <n v="1610.9"/>
    <n v="199.1"/>
    <d v="2003-02-16T00:00:00"/>
    <n v="287"/>
  </r>
  <r>
    <s v="2824"/>
    <s v="0"/>
    <x v="1923"/>
    <d v="2017-08-29T00:00:00"/>
    <b v="0"/>
    <s v="Approved"/>
    <s v="Giant Bicycles"/>
    <s v="Standard"/>
    <s v="medium"/>
    <s v="large"/>
    <n v="569.55999999999995"/>
    <n v="528.42999999999995"/>
    <n v="41.13"/>
    <d v="2003-09-10T00:00:00"/>
    <n v="123"/>
  </r>
  <r>
    <s v="2825"/>
    <s v="93"/>
    <x v="1924"/>
    <d v="2017-01-05T00:00:00"/>
    <b v="1"/>
    <s v="Approved"/>
    <s v="WeareA2B"/>
    <s v="Standard"/>
    <s v="medium"/>
    <s v="medium"/>
    <n v="1065.03"/>
    <n v="230.09"/>
    <n v="834.94"/>
    <d v="1994-08-10T00:00:00"/>
    <n v="359"/>
  </r>
  <r>
    <s v="2826"/>
    <s v="11"/>
    <x v="174"/>
    <d v="2017-02-02T00:00:00"/>
    <b v="1"/>
    <s v="Approved"/>
    <s v="Trek Bicycles"/>
    <s v="Standard"/>
    <s v="medium"/>
    <s v="small"/>
    <n v="1775.81"/>
    <n v="1580.47"/>
    <n v="195.34"/>
    <d v="2010-05-05T00:00:00"/>
    <n v="331"/>
  </r>
  <r>
    <s v="2827"/>
    <s v="4"/>
    <x v="775"/>
    <d v="2017-01-10T00:00:00"/>
    <b v="0"/>
    <s v="Approved"/>
    <s v="Solex"/>
    <s v="Standard"/>
    <s v="medium"/>
    <s v="medium"/>
    <n v="1483.2"/>
    <n v="99.59"/>
    <n v="1383.61"/>
    <d v="2010-08-20T00:00:00"/>
    <n v="354"/>
  </r>
  <r>
    <s v="2828"/>
    <s v="42"/>
    <x v="842"/>
    <d v="2017-03-13T00:00:00"/>
    <b v="0"/>
    <s v="Approved"/>
    <s v="OHM Cycles"/>
    <s v="Road"/>
    <s v="medium"/>
    <s v="small"/>
    <n v="1810"/>
    <n v="1610.9"/>
    <n v="199.1"/>
    <d v="2003-09-09T00:00:00"/>
    <n v="292"/>
  </r>
  <r>
    <s v="2829"/>
    <s v="87"/>
    <x v="1925"/>
    <d v="2017-03-18T00:00:00"/>
    <b v="0"/>
    <s v="Approved"/>
    <s v="OHM Cycles"/>
    <s v="Standard"/>
    <s v="medium"/>
    <s v="medium"/>
    <n v="1636.9"/>
    <n v="44.71"/>
    <n v="1592.19"/>
    <d v="2006-05-22T00:00:00"/>
    <n v="287"/>
  </r>
  <r>
    <s v="2830"/>
    <s v="23"/>
    <x v="1926"/>
    <d v="2017-03-23T00:00:00"/>
    <b v="0"/>
    <s v="Approved"/>
    <s v="Norco Bicycles"/>
    <s v="Standard"/>
    <s v="medium"/>
    <s v="medium"/>
    <n v="1198.46"/>
    <n v="381.1"/>
    <n v="817.36"/>
    <d v="1998-12-16T00:00:00"/>
    <n v="282"/>
  </r>
  <r>
    <s v="2831"/>
    <s v="46"/>
    <x v="129"/>
    <d v="2017-02-01T00:00:00"/>
    <b v="0"/>
    <s v="Approved"/>
    <s v="OHM Cycles"/>
    <s v="Standard"/>
    <s v="low"/>
    <s v="medium"/>
    <n v="1793.43"/>
    <n v="248.82"/>
    <n v="1544.61"/>
    <d v="2008-03-19T00:00:00"/>
    <n v="332"/>
  </r>
  <r>
    <s v="2832"/>
    <s v="80"/>
    <x v="1233"/>
    <d v="2017-09-26T00:00:00"/>
    <b v="1"/>
    <s v="Approved"/>
    <s v="Trek Bicycles"/>
    <s v="Standard"/>
    <s v="medium"/>
    <s v="large"/>
    <n v="1469.44"/>
    <n v="596.54999999999995"/>
    <n v="872.89"/>
    <d v="2015-05-21T00:00:00"/>
    <n v="95"/>
  </r>
  <r>
    <s v="2833"/>
    <s v="95"/>
    <x v="1927"/>
    <d v="2017-02-11T00:00:00"/>
    <b v="0"/>
    <s v="Approved"/>
    <s v="Giant Bicycles"/>
    <s v="Standard"/>
    <s v="medium"/>
    <s v="large"/>
    <n v="569.55999999999995"/>
    <n v="528.42999999999995"/>
    <n v="41.13"/>
    <d v="2003-09-10T00:00:00"/>
    <n v="322"/>
  </r>
  <r>
    <s v="2834"/>
    <s v="11"/>
    <x v="1928"/>
    <d v="2017-03-30T00:00:00"/>
    <b v="0"/>
    <s v="Approved"/>
    <s v="Giant Bicycles"/>
    <s v="Standard"/>
    <s v="high"/>
    <s v="medium"/>
    <n v="1274.93"/>
    <n v="764.96"/>
    <n v="509.97"/>
    <d v="2007-08-04T00:00:00"/>
    <n v="275"/>
  </r>
  <r>
    <s v="2835"/>
    <s v="41"/>
    <x v="615"/>
    <d v="2017-05-30T00:00:00"/>
    <b v="0"/>
    <s v="Approved"/>
    <s v="Solex"/>
    <s v="Road"/>
    <s v="medium"/>
    <s v="medium"/>
    <n v="416.98"/>
    <n v="312.74"/>
    <n v="104.24"/>
    <d v="2011-05-09T00:00:00"/>
    <n v="214"/>
  </r>
  <r>
    <s v="2836"/>
    <s v="95"/>
    <x v="1103"/>
    <d v="2017-07-03T00:00:00"/>
    <b v="0"/>
    <s v="Approved"/>
    <s v="Giant Bicycles"/>
    <s v="Standard"/>
    <s v="medium"/>
    <s v="large"/>
    <n v="569.55999999999995"/>
    <n v="528.42999999999995"/>
    <n v="41.13"/>
    <d v="2016-03-29T00:00:00"/>
    <n v="180"/>
  </r>
  <r>
    <s v="2837"/>
    <s v="61"/>
    <x v="1929"/>
    <d v="2017-01-10T00:00:00"/>
    <b v="1"/>
    <s v="Approved"/>
    <s v="OHM Cycles"/>
    <s v="Standard"/>
    <s v="low"/>
    <s v="medium"/>
    <n v="71.16"/>
    <n v="56.93"/>
    <n v="14.23"/>
    <d v="1992-10-02T00:00:00"/>
    <n v="354"/>
  </r>
  <r>
    <s v="2838"/>
    <s v="61"/>
    <x v="1930"/>
    <d v="2017-11-28T00:00:00"/>
    <b v="0"/>
    <s v="Approved"/>
    <s v="OHM Cycles"/>
    <s v="Standard"/>
    <s v="low"/>
    <s v="medium"/>
    <n v="71.16"/>
    <n v="56.93"/>
    <n v="14.23"/>
    <d v="2010-08-20T00:00:00"/>
    <n v="32"/>
  </r>
  <r>
    <s v="2839"/>
    <s v="11"/>
    <x v="1574"/>
    <d v="2017-04-14T00:00:00"/>
    <b v="0"/>
    <s v="Approved"/>
    <s v="Giant Bicycles"/>
    <s v="Standard"/>
    <s v="high"/>
    <s v="medium"/>
    <n v="1274.93"/>
    <n v="764.96"/>
    <n v="509.97"/>
    <d v="2007-08-04T00:00:00"/>
    <n v="260"/>
  </r>
  <r>
    <s v="2840"/>
    <s v="82"/>
    <x v="578"/>
    <d v="2017-05-12T00:00:00"/>
    <b v="0"/>
    <s v="Approved"/>
    <s v="Giant Bicycles"/>
    <s v="Road"/>
    <s v="medium"/>
    <s v="medium"/>
    <n v="1538.99"/>
    <n v="829.65"/>
    <n v="709.34"/>
    <d v="2016-02-04T00:00:00"/>
    <n v="232"/>
  </r>
  <r>
    <s v="2841"/>
    <s v="9"/>
    <x v="1931"/>
    <d v="2017-07-02T00:00:00"/>
    <b v="1"/>
    <s v="Approved"/>
    <s v="OHM Cycles"/>
    <s v="Road"/>
    <s v="medium"/>
    <s v="medium"/>
    <n v="742.54"/>
    <n v="667.4"/>
    <n v="75.14"/>
    <d v="2014-03-03T00:00:00"/>
    <n v="181"/>
  </r>
  <r>
    <s v="2843"/>
    <s v="90"/>
    <x v="71"/>
    <d v="2017-12-30T00:00:00"/>
    <b v="1"/>
    <s v="Approved"/>
    <s v="Norco Bicycles"/>
    <s v="Standard"/>
    <s v="low"/>
    <s v="medium"/>
    <n v="363.01"/>
    <n v="290.41000000000003"/>
    <n v="72.599999999999994"/>
    <d v="2005-05-10T00:00:00"/>
    <n v="0"/>
  </r>
  <r>
    <s v="2844"/>
    <s v="11"/>
    <x v="1929"/>
    <d v="2017-12-27T00:00:00"/>
    <b v="1"/>
    <s v="Approved"/>
    <s v="Giant Bicycles"/>
    <s v="Standard"/>
    <s v="high"/>
    <s v="medium"/>
    <n v="1274.93"/>
    <n v="764.96"/>
    <n v="509.97"/>
    <d v="2007-08-04T00:00:00"/>
    <n v="3"/>
  </r>
  <r>
    <s v="2845"/>
    <s v="64"/>
    <x v="1932"/>
    <d v="2017-04-20T00:00:00"/>
    <b v="0"/>
    <s v="Approved"/>
    <s v="Trek Bicycles"/>
    <s v="Standard"/>
    <s v="medium"/>
    <s v="large"/>
    <n v="1469.44"/>
    <n v="596.54999999999995"/>
    <n v="872.89"/>
    <d v="2012-05-18T00:00:00"/>
    <n v="254"/>
  </r>
  <r>
    <s v="2846"/>
    <s v="0"/>
    <x v="1205"/>
    <d v="2017-11-16T00:00:00"/>
    <b v="1"/>
    <s v="Approved"/>
    <s v="Solex"/>
    <s v="Road"/>
    <s v="medium"/>
    <s v="medium"/>
    <n v="416.98"/>
    <n v="312.74"/>
    <n v="104.24"/>
    <d v="2006-10-01T00:00:00"/>
    <n v="44"/>
  </r>
  <r>
    <s v="2847"/>
    <s v="52"/>
    <x v="1933"/>
    <d v="2017-08-15T00:00:00"/>
    <b v="0"/>
    <s v="Approved"/>
    <s v="OHM Cycles"/>
    <s v="Road"/>
    <s v="medium"/>
    <s v="medium"/>
    <n v="1280.28"/>
    <n v="829.51"/>
    <n v="450.77"/>
    <d v="2001-11-25T00:00:00"/>
    <n v="137"/>
  </r>
  <r>
    <s v="2848"/>
    <s v="57"/>
    <x v="1934"/>
    <d v="2017-06-17T00:00:00"/>
    <b v="0"/>
    <s v="Approved"/>
    <s v="WeareA2B"/>
    <s v="Touring"/>
    <s v="medium"/>
    <s v="large"/>
    <n v="1890.39"/>
    <n v="260.14"/>
    <n v="1630.25"/>
    <d v="1998-12-17T00:00:00"/>
    <n v="196"/>
  </r>
  <r>
    <s v="2849"/>
    <s v="83"/>
    <x v="1377"/>
    <d v="2017-02-10T00:00:00"/>
    <b v="0"/>
    <s v="Approved"/>
    <s v="Solex"/>
    <s v="Touring"/>
    <s v="medium"/>
    <s v="large"/>
    <n v="2083.94"/>
    <n v="675.03"/>
    <n v="1408.91"/>
    <d v="2004-08-07T00:00:00"/>
    <n v="323"/>
  </r>
  <r>
    <s v="2850"/>
    <s v="37"/>
    <x v="1799"/>
    <d v="2017-08-28T00:00:00"/>
    <b v="0"/>
    <s v="Approved"/>
    <s v="OHM Cycles"/>
    <s v="Standard"/>
    <s v="low"/>
    <s v="medium"/>
    <n v="1793.43"/>
    <n v="248.82"/>
    <n v="1544.61"/>
    <d v="1999-07-20T00:00:00"/>
    <n v="124"/>
  </r>
  <r>
    <s v="2851"/>
    <s v="24"/>
    <x v="1276"/>
    <d v="2017-10-12T00:00:00"/>
    <b v="1"/>
    <s v="Approved"/>
    <s v="Solex"/>
    <s v="Road"/>
    <s v="medium"/>
    <s v="large"/>
    <n v="1777.8"/>
    <n v="820.78"/>
    <n v="957.02"/>
    <d v="2011-05-07T00:00:00"/>
    <n v="79"/>
  </r>
  <r>
    <s v="2852"/>
    <s v="92"/>
    <x v="1490"/>
    <d v="2017-02-14T00:00:00"/>
    <b v="0"/>
    <s v="Approved"/>
    <s v="WeareA2B"/>
    <s v="Standard"/>
    <s v="medium"/>
    <s v="small"/>
    <n v="1415.01"/>
    <n v="1259.3599999999999"/>
    <n v="155.65"/>
    <d v="2003-01-05T00:00:00"/>
    <n v="319"/>
  </r>
  <r>
    <s v="2853"/>
    <s v="68"/>
    <x v="1935"/>
    <d v="2017-08-18T00:00:00"/>
    <b v="0"/>
    <s v="Approved"/>
    <s v="OHM Cycles"/>
    <s v="Standard"/>
    <s v="medium"/>
    <s v="medium"/>
    <n v="1636.9"/>
    <n v="44.71"/>
    <n v="1592.19"/>
    <d v="2010-08-20T00:00:00"/>
    <n v="134"/>
  </r>
  <r>
    <s v="2854"/>
    <s v="63"/>
    <x v="1936"/>
    <d v="2017-10-17T00:00:00"/>
    <b v="0"/>
    <s v="Approved"/>
    <s v="Solex"/>
    <s v="Standard"/>
    <s v="medium"/>
    <s v="medium"/>
    <n v="1483.2"/>
    <n v="99.59"/>
    <n v="1383.61"/>
    <d v="1998-12-17T00:00:00"/>
    <n v="74"/>
  </r>
  <r>
    <s v="2855"/>
    <s v="89"/>
    <x v="1937"/>
    <d v="2017-06-30T00:00:00"/>
    <b v="0"/>
    <s v="Approved"/>
    <s v="WeareA2B"/>
    <s v="Touring"/>
    <s v="medium"/>
    <s v="large"/>
    <n v="1362.99"/>
    <n v="57.74"/>
    <n v="1305.25"/>
    <d v="1993-04-20T00:00:00"/>
    <n v="183"/>
  </r>
  <r>
    <s v="2856"/>
    <s v="31"/>
    <x v="1938"/>
    <d v="2017-05-01T00:00:00"/>
    <b v="1"/>
    <s v="Approved"/>
    <s v="Giant Bicycles"/>
    <s v="Standard"/>
    <s v="medium"/>
    <s v="medium"/>
    <n v="230.91"/>
    <n v="173.18"/>
    <n v="57.73"/>
    <d v="1999-07-20T00:00:00"/>
    <n v="243"/>
  </r>
  <r>
    <s v="2857"/>
    <s v="93"/>
    <x v="1892"/>
    <d v="2017-04-26T00:00:00"/>
    <b v="0"/>
    <s v="Approved"/>
    <s v="WeareA2B"/>
    <s v="Standard"/>
    <s v="medium"/>
    <s v="medium"/>
    <n v="1065.03"/>
    <n v="230.09"/>
    <n v="834.94"/>
    <d v="2000-11-03T00:00:00"/>
    <n v="248"/>
  </r>
  <r>
    <s v="2858"/>
    <s v="40"/>
    <x v="1939"/>
    <d v="2017-07-11T00:00:00"/>
    <b v="1"/>
    <s v="Approved"/>
    <s v="Trek Bicycles"/>
    <s v="Road"/>
    <s v="medium"/>
    <s v="large"/>
    <n v="1894.19"/>
    <n v="598.76"/>
    <n v="1295.43"/>
    <d v="2003-07-21T00:00:00"/>
    <n v="172"/>
  </r>
  <r>
    <s v="2859"/>
    <s v="78"/>
    <x v="883"/>
    <d v="2017-10-03T00:00:00"/>
    <b v="0"/>
    <s v="Approved"/>
    <s v="Giant Bicycles"/>
    <s v="Standard"/>
    <s v="medium"/>
    <s v="large"/>
    <n v="1765.3"/>
    <n v="709.48"/>
    <n v="1055.82"/>
    <d v="2004-08-07T00:00:00"/>
    <n v="88"/>
  </r>
  <r>
    <s v="2860"/>
    <s v="1"/>
    <x v="1940"/>
    <d v="2017-03-11T00:00:00"/>
    <b v="1"/>
    <s v="Approved"/>
    <s v="Giant Bicycles"/>
    <s v="Standard"/>
    <s v="medium"/>
    <s v="medium"/>
    <n v="1403.5"/>
    <n v="954.82"/>
    <n v="448.68"/>
    <d v="2005-05-10T00:00:00"/>
    <n v="294"/>
  </r>
  <r>
    <s v="2861"/>
    <s v="98"/>
    <x v="1941"/>
    <d v="2017-08-04T00:00:00"/>
    <b v="0"/>
    <s v="Approved"/>
    <s v="Trek Bicycles"/>
    <s v="Standard"/>
    <s v="high"/>
    <s v="medium"/>
    <n v="358.39"/>
    <n v="215.03"/>
    <n v="143.36000000000001"/>
    <d v="2004-01-16T00:00:00"/>
    <n v="148"/>
  </r>
  <r>
    <s v="2862"/>
    <s v="5"/>
    <x v="1942"/>
    <d v="2017-09-23T00:00:00"/>
    <b v="0"/>
    <s v="Approved"/>
    <s v="Trek Bicycles"/>
    <s v="Mountain"/>
    <s v="low"/>
    <s v="medium"/>
    <n v="574.64"/>
    <n v="459.71"/>
    <n v="114.93"/>
    <d v="1991-11-07T00:00:00"/>
    <n v="98"/>
  </r>
  <r>
    <s v="2863"/>
    <s v="91"/>
    <x v="1943"/>
    <d v="2017-05-11T00:00:00"/>
    <b v="1"/>
    <s v="Approved"/>
    <s v="WeareA2B"/>
    <s v="Standard"/>
    <s v="low"/>
    <s v="medium"/>
    <n v="642.30999999999995"/>
    <n v="513.85"/>
    <n v="128.46"/>
    <d v="2003-09-10T00:00:00"/>
    <n v="233"/>
  </r>
  <r>
    <s v="2864"/>
    <s v="32"/>
    <x v="1093"/>
    <d v="2017-09-24T00:00:00"/>
    <b v="0"/>
    <s v="Approved"/>
    <s v="Giant Bicycles"/>
    <s v="Standard"/>
    <s v="medium"/>
    <s v="medium"/>
    <n v="642.70000000000005"/>
    <n v="211.37"/>
    <n v="431.33"/>
    <d v="2002-03-22T00:00:00"/>
    <n v="97"/>
  </r>
  <r>
    <s v="2865"/>
    <s v="61"/>
    <x v="1944"/>
    <d v="2017-12-19T00:00:00"/>
    <b v="0"/>
    <s v="Approved"/>
    <s v="OHM Cycles"/>
    <s v="Standard"/>
    <s v="low"/>
    <s v="medium"/>
    <n v="71.16"/>
    <n v="56.93"/>
    <n v="14.23"/>
    <d v="2015-06-17T00:00:00"/>
    <n v="11"/>
  </r>
  <r>
    <s v="2866"/>
    <s v="74"/>
    <x v="1945"/>
    <d v="2017-06-03T00:00:00"/>
    <b v="0"/>
    <s v="Approved"/>
    <s v="WeareA2B"/>
    <s v="Standard"/>
    <s v="medium"/>
    <s v="medium"/>
    <n v="1228.07"/>
    <n v="400.91"/>
    <n v="827.16"/>
    <d v="2000-05-22T00:00:00"/>
    <n v="210"/>
  </r>
  <r>
    <s v="2867"/>
    <s v="16"/>
    <x v="1196"/>
    <d v="2017-08-18T00:00:00"/>
    <b v="0"/>
    <s v="Approved"/>
    <s v="Norco Bicycles"/>
    <s v="Standard"/>
    <s v="high"/>
    <s v="small"/>
    <n v="1661.92"/>
    <n v="1479.11"/>
    <n v="182.81"/>
    <d v="1992-10-11T00:00:00"/>
    <n v="134"/>
  </r>
  <r>
    <s v="2868"/>
    <s v="38"/>
    <x v="1498"/>
    <d v="2017-05-20T00:00:00"/>
    <b v="0"/>
    <s v="Approved"/>
    <s v="Trek Bicycles"/>
    <s v="Standard"/>
    <s v="medium"/>
    <s v="large"/>
    <n v="2091.4699999999998"/>
    <n v="388.92"/>
    <n v="1702.55"/>
    <d v="2012-05-18T00:00:00"/>
    <n v="224"/>
  </r>
  <r>
    <s v="2869"/>
    <s v="94"/>
    <x v="1563"/>
    <d v="2017-10-02T00:00:00"/>
    <b v="0"/>
    <s v="Approved"/>
    <s v="Giant Bicycles"/>
    <s v="Standard"/>
    <s v="medium"/>
    <s v="large"/>
    <n v="1635.3"/>
    <n v="993.66"/>
    <n v="641.64"/>
    <d v="2016-03-29T00:00:00"/>
    <n v="89"/>
  </r>
  <r>
    <s v="2870"/>
    <s v="38"/>
    <x v="1946"/>
    <d v="2017-04-24T00:00:00"/>
    <b v="1"/>
    <s v="Approved"/>
    <s v="Trek Bicycles"/>
    <s v="Standard"/>
    <s v="medium"/>
    <s v="large"/>
    <n v="2091.4699999999998"/>
    <n v="388.92"/>
    <n v="1702.55"/>
    <d v="2012-04-10T00:00:00"/>
    <n v="250"/>
  </r>
  <r>
    <s v="2871"/>
    <s v="67"/>
    <x v="1947"/>
    <d v="2017-02-27T00:00:00"/>
    <b v="1"/>
    <s v="Approved"/>
    <s v="Norco Bicycles"/>
    <s v="Road"/>
    <s v="medium"/>
    <s v="medium"/>
    <n v="544.04999999999995"/>
    <n v="376.84"/>
    <n v="167.21"/>
    <d v="2010-08-20T00:00:00"/>
    <n v="306"/>
  </r>
  <r>
    <s v="2872"/>
    <s v="8"/>
    <x v="1741"/>
    <d v="2017-04-22T00:00:00"/>
    <b v="0"/>
    <s v="Approved"/>
    <s v="Solex"/>
    <s v="Road"/>
    <s v="medium"/>
    <s v="small"/>
    <n v="1703.52"/>
    <n v="1516.13"/>
    <n v="187.39"/>
    <d v="2011-04-16T00:00:00"/>
    <n v="252"/>
  </r>
  <r>
    <s v="2873"/>
    <s v="41"/>
    <x v="1434"/>
    <d v="2017-02-20T00:00:00"/>
    <b v="1"/>
    <s v="Approved"/>
    <s v="Solex"/>
    <s v="Road"/>
    <s v="medium"/>
    <s v="medium"/>
    <n v="416.98"/>
    <n v="312.74"/>
    <n v="104.24"/>
    <d v="1997-05-10T00:00:00"/>
    <n v="313"/>
  </r>
  <r>
    <s v="2874"/>
    <s v="83"/>
    <x v="1948"/>
    <d v="2017-06-30T00:00:00"/>
    <b v="0"/>
    <s v="Approved"/>
    <s v="Solex"/>
    <s v="Touring"/>
    <s v="medium"/>
    <s v="large"/>
    <n v="2083.94"/>
    <n v="675.03"/>
    <n v="1408.91"/>
    <d v="2013-09-16T00:00:00"/>
    <n v="183"/>
  </r>
  <r>
    <s v="2875"/>
    <s v="0"/>
    <x v="1949"/>
    <d v="2017-06-09T00:00:00"/>
    <b v="0"/>
    <s v="Approved"/>
    <s v="OHM Cycles"/>
    <s v="Standard"/>
    <s v="medium"/>
    <s v="medium"/>
    <n v="183.86"/>
    <n v="137.9"/>
    <n v="45.96"/>
    <d v="1997-10-04T00:00:00"/>
    <n v="204"/>
  </r>
  <r>
    <s v="2876"/>
    <s v="3"/>
    <x v="1950"/>
    <d v="2017-05-13T00:00:00"/>
    <b v="1"/>
    <s v="Approved"/>
    <s v="Trek Bicycles"/>
    <s v="Standard"/>
    <s v="medium"/>
    <s v="large"/>
    <n v="2091.4699999999998"/>
    <n v="388.92"/>
    <n v="1702.55"/>
    <d v="2011-04-16T00:00:00"/>
    <n v="231"/>
  </r>
  <r>
    <s v="2877"/>
    <s v="63"/>
    <x v="1951"/>
    <d v="2017-08-24T00:00:00"/>
    <b v="0"/>
    <s v="Approved"/>
    <s v="Solex"/>
    <s v="Standard"/>
    <s v="medium"/>
    <s v="medium"/>
    <n v="1483.2"/>
    <n v="99.59"/>
    <n v="1383.61"/>
    <d v="1998-12-17T00:00:00"/>
    <n v="128"/>
  </r>
  <r>
    <s v="2878"/>
    <s v="23"/>
    <x v="1952"/>
    <d v="2017-04-16T00:00:00"/>
    <b v="1"/>
    <s v="Approved"/>
    <s v="Norco Bicycles"/>
    <s v="Mountain"/>
    <s v="low"/>
    <s v="small"/>
    <n v="688.63"/>
    <n v="612.88"/>
    <n v="75.75"/>
    <d v="1991-08-05T00:00:00"/>
    <n v="258"/>
  </r>
  <r>
    <s v="2879"/>
    <s v="2"/>
    <x v="507"/>
    <d v="2017-03-12T00:00:00"/>
    <b v="0"/>
    <s v="Approved"/>
    <s v="Solex"/>
    <s v="Standard"/>
    <s v="medium"/>
    <s v="medium"/>
    <n v="71.489999999999995"/>
    <n v="53.62"/>
    <n v="17.87"/>
    <d v="2003-02-07T00:00:00"/>
    <n v="293"/>
  </r>
  <r>
    <s v="2880"/>
    <s v="76"/>
    <x v="1852"/>
    <d v="2017-09-06T00:00:00"/>
    <b v="1"/>
    <s v="Approved"/>
    <s v="WeareA2B"/>
    <s v="Standard"/>
    <s v="low"/>
    <s v="medium"/>
    <n v="642.30999999999995"/>
    <n v="513.85"/>
    <n v="128.46"/>
    <d v="2014-10-10T00:00:00"/>
    <n v="115"/>
  </r>
  <r>
    <s v="2881"/>
    <s v="7"/>
    <x v="1953"/>
    <d v="2017-07-18T00:00:00"/>
    <b v="0"/>
    <s v="Approved"/>
    <s v="Trek Bicycles"/>
    <s v="Road"/>
    <s v="low"/>
    <s v="medium"/>
    <n v="980.37"/>
    <n v="234.43"/>
    <n v="745.94"/>
    <d v="1991-11-07T00:00:00"/>
    <n v="165"/>
  </r>
  <r>
    <s v="2882"/>
    <s v="79"/>
    <x v="172"/>
    <d v="2017-08-13T00:00:00"/>
    <b v="0"/>
    <s v="Approved"/>
    <s v="Solex"/>
    <s v="Touring"/>
    <s v="medium"/>
    <s v="large"/>
    <n v="2083.94"/>
    <n v="675.03"/>
    <n v="1408.91"/>
    <d v="2005-05-10T00:00:00"/>
    <n v="139"/>
  </r>
  <r>
    <s v="2883"/>
    <s v="32"/>
    <x v="1954"/>
    <d v="2017-12-01T00:00:00"/>
    <b v="0"/>
    <s v="Approved"/>
    <s v="Giant Bicycles"/>
    <s v="Standard"/>
    <s v="medium"/>
    <s v="medium"/>
    <n v="642.70000000000005"/>
    <n v="211.37"/>
    <n v="431.33"/>
    <d v="2002-03-22T00:00:00"/>
    <n v="29"/>
  </r>
  <r>
    <s v="2884"/>
    <s v="1"/>
    <x v="1955"/>
    <d v="2017-11-05T00:00:00"/>
    <b v="1"/>
    <s v="Approved"/>
    <s v="Giant Bicycles"/>
    <s v="Standard"/>
    <s v="medium"/>
    <s v="medium"/>
    <n v="1403.5"/>
    <n v="954.82"/>
    <n v="448.68"/>
    <d v="2012-09-15T00:00:00"/>
    <n v="55"/>
  </r>
  <r>
    <s v="2885"/>
    <s v="60"/>
    <x v="832"/>
    <d v="2017-08-02T00:00:00"/>
    <b v="1"/>
    <s v="Approved"/>
    <s v="Giant Bicycles"/>
    <s v="Standard"/>
    <s v="high"/>
    <s v="small"/>
    <n v="1977.36"/>
    <n v="1759.85"/>
    <n v="217.51"/>
    <d v="2011-08-24T00:00:00"/>
    <n v="150"/>
  </r>
  <r>
    <s v="2886"/>
    <s v="19"/>
    <x v="1956"/>
    <d v="2017-12-27T00:00:00"/>
    <b v="1"/>
    <s v="Approved"/>
    <s v="OHM Cycles"/>
    <s v="Road"/>
    <s v="high"/>
    <s v="large"/>
    <n v="12.01"/>
    <n v="7.21"/>
    <n v="4.8"/>
    <d v="2009-03-08T00:00:00"/>
    <n v="3"/>
  </r>
  <r>
    <s v="2887"/>
    <s v="0"/>
    <x v="516"/>
    <d v="2017-08-12T00:00:00"/>
    <b v="0"/>
    <s v="Approved"/>
    <s v="Norco Bicycles"/>
    <s v="Road"/>
    <s v="medium"/>
    <s v="medium"/>
    <n v="543.39"/>
    <n v="407.54"/>
    <n v="135.85"/>
    <d v="1999-07-20T00:00:00"/>
    <n v="140"/>
  </r>
  <r>
    <s v="2888"/>
    <s v="46"/>
    <x v="768"/>
    <d v="2017-06-30T00:00:00"/>
    <b v="0"/>
    <s v="Approved"/>
    <s v="OHM Cycles"/>
    <s v="Standard"/>
    <s v="low"/>
    <s v="medium"/>
    <n v="1793.43"/>
    <n v="248.82"/>
    <n v="1544.61"/>
    <d v="1997-05-10T00:00:00"/>
    <n v="183"/>
  </r>
  <r>
    <s v="2889"/>
    <s v="5"/>
    <x v="1957"/>
    <d v="2017-12-21T00:00:00"/>
    <b v="0"/>
    <s v="Approved"/>
    <s v="Giant Bicycles"/>
    <s v="Standard"/>
    <s v="high"/>
    <s v="medium"/>
    <n v="1129.1300000000001"/>
    <n v="677.48"/>
    <n v="451.65"/>
    <d v="2014-03-03T00:00:00"/>
    <n v="9"/>
  </r>
  <r>
    <s v="2890"/>
    <s v="58"/>
    <x v="1327"/>
    <d v="2017-03-05T00:00:00"/>
    <b v="1"/>
    <s v="Approved"/>
    <s v="OHM Cycles"/>
    <s v="Standard"/>
    <s v="medium"/>
    <s v="medium"/>
    <n v="912.52"/>
    <n v="141.4"/>
    <n v="771.12"/>
    <d v="2012-05-18T00:00:00"/>
    <n v="300"/>
  </r>
  <r>
    <s v="2891"/>
    <s v="48"/>
    <x v="81"/>
    <d v="2017-07-08T00:00:00"/>
    <b v="0"/>
    <s v="Approved"/>
    <s v="WeareA2B"/>
    <s v="Standard"/>
    <s v="medium"/>
    <s v="medium"/>
    <n v="1762.96"/>
    <n v="950.52"/>
    <n v="812.44"/>
    <d v="2014-07-28T00:00:00"/>
    <n v="175"/>
  </r>
  <r>
    <s v="2892"/>
    <s v="2"/>
    <x v="676"/>
    <d v="2017-04-22T00:00:00"/>
    <b v="1"/>
    <s v="Approved"/>
    <s v="Giant Bicycles"/>
    <s v="Road"/>
    <s v="low"/>
    <s v="small"/>
    <n v="590.26"/>
    <n v="525.33000000000004"/>
    <n v="64.930000000000007"/>
    <d v="2010-11-05T00:00:00"/>
    <n v="252"/>
  </r>
  <r>
    <s v="2893"/>
    <s v="6"/>
    <x v="1493"/>
    <d v="2017-10-18T00:00:00"/>
    <b v="0"/>
    <s v="Approved"/>
    <s v="Solex"/>
    <s v="Standard"/>
    <s v="high"/>
    <s v="medium"/>
    <n v="748.17"/>
    <n v="448.9"/>
    <n v="299.27"/>
    <d v="1991-11-10T00:00:00"/>
    <n v="73"/>
  </r>
  <r>
    <s v="2894"/>
    <s v="36"/>
    <x v="1000"/>
    <d v="2017-06-06T00:00:00"/>
    <b v="0"/>
    <s v="Approved"/>
    <s v="Solex"/>
    <s v="Standard"/>
    <s v="low"/>
    <s v="medium"/>
    <n v="945.04"/>
    <n v="507.58"/>
    <n v="437.46"/>
    <d v="1999-07-20T00:00:00"/>
    <n v="207"/>
  </r>
  <r>
    <s v="2895"/>
    <s v="39"/>
    <x v="1958"/>
    <d v="2017-04-14T00:00:00"/>
    <b v="1"/>
    <s v="Approved"/>
    <s v="Giant Bicycles"/>
    <s v="Standard"/>
    <s v="medium"/>
    <s v="large"/>
    <n v="1812.75"/>
    <n v="582.48"/>
    <n v="1230.27"/>
    <d v="2010-06-07T00:00:00"/>
    <n v="260"/>
  </r>
  <r>
    <s v="2896"/>
    <s v="35"/>
    <x v="1123"/>
    <d v="2017-05-26T00:00:00"/>
    <b v="1"/>
    <s v="Approved"/>
    <s v="Trek Bicycles"/>
    <s v="Standard"/>
    <s v="low"/>
    <s v="medium"/>
    <n v="1057.51"/>
    <n v="154.4"/>
    <n v="903.11"/>
    <d v="1999-12-04T00:00:00"/>
    <n v="218"/>
  </r>
  <r>
    <s v="2897"/>
    <s v="23"/>
    <x v="1959"/>
    <d v="2017-05-28T00:00:00"/>
    <b v="0"/>
    <s v="Approved"/>
    <s v="Norco Bicycles"/>
    <s v="Standard"/>
    <s v="medium"/>
    <s v="medium"/>
    <n v="1198.46"/>
    <n v="381.1"/>
    <n v="817.36"/>
    <d v="2005-05-10T00:00:00"/>
    <n v="216"/>
  </r>
  <r>
    <s v="2898"/>
    <s v="79"/>
    <x v="1365"/>
    <d v="2017-06-24T00:00:00"/>
    <b v="1"/>
    <s v="Approved"/>
    <s v="Solex"/>
    <s v="Touring"/>
    <s v="medium"/>
    <s v="large"/>
    <n v="2083.94"/>
    <n v="675.03"/>
    <n v="1408.91"/>
    <d v="2013-09-16T00:00:00"/>
    <n v="189"/>
  </r>
  <r>
    <s v="2899"/>
    <s v="13"/>
    <x v="1004"/>
    <d v="2017-10-06T00:00:00"/>
    <b v="1"/>
    <s v="Approved"/>
    <s v="Solex"/>
    <s v="Standard"/>
    <s v="medium"/>
    <s v="medium"/>
    <n v="1577.53"/>
    <n v="826.51"/>
    <n v="751.02"/>
    <d v="2007-12-11T00:00:00"/>
    <n v="85"/>
  </r>
  <r>
    <s v="2900"/>
    <s v="65"/>
    <x v="1690"/>
    <d v="2017-03-14T00:00:00"/>
    <b v="0"/>
    <s v="Approved"/>
    <s v="WeareA2B"/>
    <s v="Standard"/>
    <s v="medium"/>
    <s v="medium"/>
    <n v="1807.45"/>
    <n v="778.69"/>
    <n v="1028.76"/>
    <d v="2010-11-05T00:00:00"/>
    <n v="291"/>
  </r>
  <r>
    <s v="2901"/>
    <s v="59"/>
    <x v="1960"/>
    <d v="2017-01-26T00:00:00"/>
    <b v="1"/>
    <s v="Approved"/>
    <s v="Solex"/>
    <s v="Standard"/>
    <s v="medium"/>
    <s v="large"/>
    <n v="1061.56"/>
    <n v="733.58"/>
    <n v="327.98"/>
    <d v="1993-07-20T00:00:00"/>
    <n v="338"/>
  </r>
  <r>
    <s v="2902"/>
    <s v="87"/>
    <x v="175"/>
    <d v="2017-05-14T00:00:00"/>
    <b v="1"/>
    <s v="Approved"/>
    <s v="Giant Bicycles"/>
    <s v="Standard"/>
    <s v="high"/>
    <s v="medium"/>
    <n v="1179"/>
    <n v="707.4"/>
    <n v="471.6"/>
    <d v="1997-08-25T00:00:00"/>
    <n v="230"/>
  </r>
  <r>
    <s v="2903"/>
    <s v="84"/>
    <x v="998"/>
    <d v="2017-03-08T00:00:00"/>
    <b v="1"/>
    <s v="Approved"/>
    <s v="Giant Bicycles"/>
    <s v="Road"/>
    <s v="medium"/>
    <s v="medium"/>
    <n v="792.9"/>
    <n v="594.67999999999995"/>
    <n v="198.22"/>
    <d v="1992-10-02T00:00:00"/>
    <n v="297"/>
  </r>
  <r>
    <s v="2904"/>
    <s v="76"/>
    <x v="1365"/>
    <d v="2017-01-21T00:00:00"/>
    <b v="1"/>
    <s v="Approved"/>
    <s v="WeareA2B"/>
    <s v="Road"/>
    <s v="low"/>
    <s v="small"/>
    <n v="1172.78"/>
    <n v="1043.77"/>
    <n v="129.01"/>
    <d v="2002-10-10T00:00:00"/>
    <n v="343"/>
  </r>
  <r>
    <s v="2905"/>
    <s v="52"/>
    <x v="1958"/>
    <d v="2017-11-18T00:00:00"/>
    <b v="0"/>
    <s v="Approved"/>
    <s v="OHM Cycles"/>
    <s v="Road"/>
    <s v="medium"/>
    <s v="medium"/>
    <n v="1280.28"/>
    <n v="829.51"/>
    <n v="450.77"/>
    <d v="2001-11-25T00:00:00"/>
    <n v="42"/>
  </r>
  <r>
    <s v="2906"/>
    <s v="21"/>
    <x v="1961"/>
    <d v="2017-12-22T00:00:00"/>
    <b v="1"/>
    <s v="Approved"/>
    <s v="WeareA2B"/>
    <s v="Touring"/>
    <s v="medium"/>
    <s v="medium"/>
    <n v="1466.68"/>
    <n v="363.25"/>
    <n v="1103.43"/>
    <d v="2004-08-17T00:00:00"/>
    <n v="8"/>
  </r>
  <r>
    <s v="2907"/>
    <s v="21"/>
    <x v="305"/>
    <d v="2017-07-25T00:00:00"/>
    <b v="0"/>
    <s v="Approved"/>
    <s v="Solex"/>
    <s v="Standard"/>
    <s v="medium"/>
    <s v="large"/>
    <n v="1071.23"/>
    <n v="380.74"/>
    <n v="690.49"/>
    <d v="2016-02-04T00:00:00"/>
    <n v="158"/>
  </r>
  <r>
    <s v="2908"/>
    <s v="86"/>
    <x v="1879"/>
    <d v="2017-02-22T00:00:00"/>
    <b v="1"/>
    <s v="Approved"/>
    <s v="OHM Cycles"/>
    <s v="Standard"/>
    <s v="medium"/>
    <s v="medium"/>
    <n v="235.63"/>
    <n v="125.07"/>
    <n v="110.56"/>
    <d v="2004-08-07T00:00:00"/>
    <n v="311"/>
  </r>
  <r>
    <s v="2909"/>
    <s v="38"/>
    <x v="1408"/>
    <d v="2017-01-25T00:00:00"/>
    <b v="1"/>
    <s v="Approved"/>
    <s v="Solex"/>
    <s v="Standard"/>
    <s v="medium"/>
    <s v="medium"/>
    <n v="1577.53"/>
    <n v="826.51"/>
    <n v="751.02"/>
    <d v="2008-03-19T00:00:00"/>
    <n v="339"/>
  </r>
  <r>
    <s v="2910"/>
    <s v="22"/>
    <x v="1962"/>
    <d v="2017-08-17T00:00:00"/>
    <b v="1"/>
    <s v="Approved"/>
    <s v="WeareA2B"/>
    <s v="Standard"/>
    <s v="medium"/>
    <s v="medium"/>
    <n v="60.34"/>
    <n v="45.26"/>
    <n v="15.08"/>
    <d v="1993-07-15T00:00:00"/>
    <n v="135"/>
  </r>
  <r>
    <s v="2911"/>
    <s v="81"/>
    <x v="405"/>
    <d v="2017-02-24T00:00:00"/>
    <b v="0"/>
    <s v="Approved"/>
    <s v="Norco Bicycles"/>
    <s v="Standard"/>
    <s v="medium"/>
    <s v="small"/>
    <n v="586.45000000000005"/>
    <n v="521.94000000000005"/>
    <n v="64.510000000000005"/>
    <d v="1991-07-10T00:00:00"/>
    <n v="309"/>
  </r>
  <r>
    <s v="2912"/>
    <s v="18"/>
    <x v="96"/>
    <d v="2017-10-04T00:00:00"/>
    <b v="1"/>
    <s v="Approved"/>
    <s v="Norco Bicycles"/>
    <s v="Standard"/>
    <s v="high"/>
    <s v="medium"/>
    <n v="1148.6400000000001"/>
    <n v="689.18"/>
    <n v="459.46"/>
    <d v="2015-08-10T00:00:00"/>
    <n v="87"/>
  </r>
  <r>
    <s v="2913"/>
    <s v="5"/>
    <x v="514"/>
    <d v="2017-04-06T00:00:00"/>
    <b v="1"/>
    <s v="Approved"/>
    <s v="Trek Bicycles"/>
    <s v="Mountain"/>
    <s v="low"/>
    <s v="medium"/>
    <n v="574.64"/>
    <n v="459.71"/>
    <n v="114.93"/>
    <d v="2011-08-29T00:00:00"/>
    <n v="268"/>
  </r>
  <r>
    <s v="2914"/>
    <s v="10"/>
    <x v="1963"/>
    <d v="2017-02-10T00:00:00"/>
    <b v="1"/>
    <s v="Approved"/>
    <s v="WeareA2B"/>
    <s v="Touring"/>
    <s v="medium"/>
    <s v="medium"/>
    <n v="1466.68"/>
    <n v="363.25"/>
    <n v="1103.43"/>
    <d v="2014-03-03T00:00:00"/>
    <n v="323"/>
  </r>
  <r>
    <s v="2915"/>
    <s v="1"/>
    <x v="1964"/>
    <d v="2017-09-18T00:00:00"/>
    <b v="0"/>
    <s v="Approved"/>
    <s v="Giant Bicycles"/>
    <s v="Standard"/>
    <s v="medium"/>
    <s v="medium"/>
    <n v="1403.5"/>
    <n v="954.82"/>
    <n v="448.68"/>
    <d v="2005-08-09T00:00:00"/>
    <n v="103"/>
  </r>
  <r>
    <s v="2916"/>
    <s v="40"/>
    <x v="1031"/>
    <d v="2017-08-24T00:00:00"/>
    <b v="1"/>
    <s v="Approved"/>
    <s v="OHM Cycles"/>
    <s v="Standard"/>
    <s v="high"/>
    <s v="medium"/>
    <n v="1458.17"/>
    <n v="874.9"/>
    <n v="583.27"/>
    <d v="2008-03-19T00:00:00"/>
    <n v="128"/>
  </r>
  <r>
    <s v="2917"/>
    <s v="90"/>
    <x v="595"/>
    <d v="2017-11-29T00:00:00"/>
    <b v="1"/>
    <s v="Approved"/>
    <s v="Norco Bicycles"/>
    <s v="Standard"/>
    <s v="low"/>
    <s v="medium"/>
    <n v="363.01"/>
    <n v="290.41000000000003"/>
    <n v="72.599999999999994"/>
    <d v="2002-10-10T00:00:00"/>
    <n v="31"/>
  </r>
  <r>
    <s v="2918"/>
    <s v="35"/>
    <x v="1965"/>
    <d v="2017-07-02T00:00:00"/>
    <b v="0"/>
    <s v="Approved"/>
    <s v="Trek Bicycles"/>
    <s v="Standard"/>
    <s v="low"/>
    <s v="medium"/>
    <n v="1057.51"/>
    <n v="154.4"/>
    <n v="903.11"/>
    <d v="2010-06-07T00:00:00"/>
    <n v="181"/>
  </r>
  <r>
    <s v="2919"/>
    <s v="81"/>
    <x v="1823"/>
    <d v="2017-04-23T00:00:00"/>
    <b v="0"/>
    <s v="Approved"/>
    <s v="Solex"/>
    <s v="Standard"/>
    <s v="medium"/>
    <s v="medium"/>
    <n v="1151.96"/>
    <n v="649.49"/>
    <n v="502.47"/>
    <d v="1999-12-04T00:00:00"/>
    <n v="251"/>
  </r>
  <r>
    <s v="2920"/>
    <s v="34"/>
    <x v="1966"/>
    <d v="2017-01-07T00:00:00"/>
    <b v="0"/>
    <s v="Approved"/>
    <s v="Norco Bicycles"/>
    <s v="Road"/>
    <s v="high"/>
    <s v="large"/>
    <n v="774.53"/>
    <n v="464.72"/>
    <n v="309.81"/>
    <d v="2003-03-18T00:00:00"/>
    <n v="357"/>
  </r>
  <r>
    <s v="2921"/>
    <s v="1"/>
    <x v="629"/>
    <d v="2017-02-14T00:00:00"/>
    <b v="0"/>
    <s v="Approved"/>
    <s v="Giant Bicycles"/>
    <s v="Standard"/>
    <s v="medium"/>
    <s v="medium"/>
    <n v="1403.5"/>
    <n v="954.82"/>
    <n v="448.68"/>
    <d v="2016-11-14T00:00:00"/>
    <n v="319"/>
  </r>
  <r>
    <s v="2922"/>
    <s v="67"/>
    <x v="1094"/>
    <d v="2017-01-09T00:00:00"/>
    <b v="0"/>
    <s v="Approved"/>
    <s v="Solex"/>
    <s v="Standard"/>
    <s v="medium"/>
    <s v="large"/>
    <n v="1071.23"/>
    <n v="380.74"/>
    <n v="690.49"/>
    <d v="1996-04-05T00:00:00"/>
    <n v="355"/>
  </r>
  <r>
    <s v="2923"/>
    <s v="48"/>
    <x v="1967"/>
    <d v="2017-11-10T00:00:00"/>
    <b v="1"/>
    <s v="Approved"/>
    <s v="WeareA2B"/>
    <s v="Standard"/>
    <s v="medium"/>
    <s v="medium"/>
    <n v="1762.96"/>
    <n v="950.52"/>
    <n v="812.44"/>
    <d v="2012-04-10T00:00:00"/>
    <n v="50"/>
  </r>
  <r>
    <s v="2924"/>
    <s v="58"/>
    <x v="1868"/>
    <d v="2017-07-08T00:00:00"/>
    <b v="1"/>
    <s v="Approved"/>
    <s v="OHM Cycles"/>
    <s v="Road"/>
    <s v="medium"/>
    <s v="medium"/>
    <n v="1280.28"/>
    <n v="829.51"/>
    <n v="450.77"/>
    <d v="2001-11-25T00:00:00"/>
    <n v="175"/>
  </r>
  <r>
    <s v="2925"/>
    <s v="0"/>
    <x v="641"/>
    <d v="2017-11-16T00:00:00"/>
    <b v="1"/>
    <s v="Approved"/>
    <s v="Solex"/>
    <s v="Standard"/>
    <s v="medium"/>
    <s v="medium"/>
    <n v="478.16"/>
    <n v="298.72000000000003"/>
    <n v="179.44"/>
    <d v="1992-10-02T00:00:00"/>
    <n v="44"/>
  </r>
  <r>
    <s v="2926"/>
    <s v="22"/>
    <x v="1175"/>
    <d v="2017-11-11T00:00:00"/>
    <b v="1"/>
    <s v="Approved"/>
    <s v="WeareA2B"/>
    <s v="Standard"/>
    <s v="medium"/>
    <s v="medium"/>
    <n v="60.34"/>
    <n v="45.26"/>
    <n v="15.08"/>
    <d v="2016-02-04T00:00:00"/>
    <n v="49"/>
  </r>
  <r>
    <s v="2927"/>
    <s v="35"/>
    <x v="241"/>
    <d v="2017-09-20T00:00:00"/>
    <b v="1"/>
    <s v="Approved"/>
    <s v="Trek Bicycles"/>
    <s v="Standard"/>
    <s v="low"/>
    <s v="medium"/>
    <n v="1057.51"/>
    <n v="154.4"/>
    <n v="903.11"/>
    <d v="2011-03-16T00:00:00"/>
    <n v="101"/>
  </r>
  <r>
    <s v="2928"/>
    <s v="41"/>
    <x v="1968"/>
    <d v="2017-10-23T00:00:00"/>
    <b v="0"/>
    <s v="Approved"/>
    <s v="Solex"/>
    <s v="Road"/>
    <s v="medium"/>
    <s v="medium"/>
    <n v="416.98"/>
    <n v="312.74"/>
    <n v="104.24"/>
    <d v="1997-05-10T00:00:00"/>
    <n v="68"/>
  </r>
  <r>
    <s v="2929"/>
    <s v="65"/>
    <x v="1969"/>
    <d v="2017-02-15T00:00:00"/>
    <b v="1"/>
    <s v="Approved"/>
    <s v="WeareA2B"/>
    <s v="Standard"/>
    <s v="medium"/>
    <s v="medium"/>
    <n v="1807.45"/>
    <n v="778.69"/>
    <n v="1028.76"/>
    <d v="2015-04-11T00:00:00"/>
    <n v="318"/>
  </r>
  <r>
    <s v="2930"/>
    <s v="92"/>
    <x v="1970"/>
    <d v="2017-09-20T00:00:00"/>
    <b v="0"/>
    <s v="Approved"/>
    <s v="WeareA2B"/>
    <s v="Standard"/>
    <s v="medium"/>
    <s v="small"/>
    <n v="1415.01"/>
    <n v="1259.3599999999999"/>
    <n v="155.65"/>
    <d v="2002-10-10T00:00:00"/>
    <n v="101"/>
  </r>
  <r>
    <s v="2931"/>
    <s v="17"/>
    <x v="1971"/>
    <d v="2017-12-20T00:00:00"/>
    <b v="0"/>
    <s v="Approved"/>
    <s v="Solex"/>
    <s v="Standard"/>
    <s v="high"/>
    <s v="medium"/>
    <n v="1024.6600000000001"/>
    <n v="614.79999999999995"/>
    <n v="409.86"/>
    <d v="1996-11-09T00:00:00"/>
    <n v="10"/>
  </r>
  <r>
    <s v="2932"/>
    <s v="37"/>
    <x v="1972"/>
    <d v="2017-08-17T00:00:00"/>
    <b v="1"/>
    <s v="Approved"/>
    <s v="OHM Cycles"/>
    <s v="Standard"/>
    <s v="low"/>
    <s v="medium"/>
    <n v="1793.43"/>
    <n v="248.82"/>
    <n v="1544.61"/>
    <d v="1999-07-20T00:00:00"/>
    <n v="135"/>
  </r>
  <r>
    <s v="2933"/>
    <s v="26"/>
    <x v="1973"/>
    <d v="2017-09-14T00:00:00"/>
    <b v="0"/>
    <s v="Approved"/>
    <s v="WeareA2B"/>
    <s v="Standard"/>
    <s v="medium"/>
    <s v="medium"/>
    <n v="1992.93"/>
    <n v="762.63"/>
    <n v="1230.3"/>
    <d v="1999-06-23T00:00:00"/>
    <n v="107"/>
  </r>
  <r>
    <s v="2934"/>
    <s v="57"/>
    <x v="716"/>
    <d v="2017-12-28T00:00:00"/>
    <b v="0"/>
    <s v="Approved"/>
    <s v="WeareA2B"/>
    <s v="Touring"/>
    <s v="medium"/>
    <s v="large"/>
    <n v="1890.39"/>
    <n v="260.14"/>
    <n v="1630.25"/>
    <d v="2015-10-18T00:00:00"/>
    <n v="2"/>
  </r>
  <r>
    <s v="2935"/>
    <s v="0"/>
    <x v="874"/>
    <d v="2017-09-06T00:00:00"/>
    <b v="1"/>
    <s v="Approved"/>
    <s v="OHM Cycles"/>
    <s v="Standard"/>
    <s v="low"/>
    <s v="medium"/>
    <n v="71.16"/>
    <n v="56.93"/>
    <n v="14.23"/>
    <d v="2015-06-17T00:00:00"/>
    <n v="115"/>
  </r>
  <r>
    <s v="2936"/>
    <s v="88"/>
    <x v="1974"/>
    <d v="2017-11-24T00:00:00"/>
    <b v="1"/>
    <s v="Approved"/>
    <s v="Norco Bicycles"/>
    <s v="Standard"/>
    <s v="medium"/>
    <s v="medium"/>
    <n v="1198.46"/>
    <n v="381.1"/>
    <n v="817.36"/>
    <d v="1998-12-16T00:00:00"/>
    <n v="36"/>
  </r>
  <r>
    <s v="2937"/>
    <s v="54"/>
    <x v="537"/>
    <d v="2017-07-23T00:00:00"/>
    <b v="1"/>
    <s v="Approved"/>
    <s v="WeareA2B"/>
    <s v="Standard"/>
    <s v="medium"/>
    <s v="medium"/>
    <n v="1292.8399999999999"/>
    <n v="13.44"/>
    <n v="1279.4000000000001"/>
    <d v="2009-04-12T00:00:00"/>
    <n v="160"/>
  </r>
  <r>
    <s v="2938"/>
    <s v="63"/>
    <x v="63"/>
    <d v="2017-09-29T00:00:00"/>
    <b v="1"/>
    <s v="Approved"/>
    <s v="Solex"/>
    <s v="Standard"/>
    <s v="medium"/>
    <s v="medium"/>
    <n v="1483.2"/>
    <n v="99.59"/>
    <n v="1383.61"/>
    <d v="2010-11-05T00:00:00"/>
    <n v="92"/>
  </r>
  <r>
    <s v="2939"/>
    <s v="59"/>
    <x v="1975"/>
    <d v="2017-08-10T00:00:00"/>
    <b v="0"/>
    <s v="Approved"/>
    <s v="Solex"/>
    <s v="Standard"/>
    <s v="medium"/>
    <s v="large"/>
    <n v="1061.56"/>
    <n v="733.58"/>
    <n v="327.98"/>
    <d v="1993-07-20T00:00:00"/>
    <n v="142"/>
  </r>
  <r>
    <s v="2940"/>
    <s v="0"/>
    <x v="1976"/>
    <d v="2017-04-02T00:00:00"/>
    <b v="1"/>
    <s v="Approved"/>
    <s v="Trek Bicycles"/>
    <s v="Road"/>
    <s v="medium"/>
    <s v="medium"/>
    <n v="533.51"/>
    <n v="400.13"/>
    <n v="133.38"/>
    <d v="2012-04-10T00:00:00"/>
    <n v="272"/>
  </r>
  <r>
    <s v="2941"/>
    <s v="75"/>
    <x v="1977"/>
    <d v="2017-12-16T00:00:00"/>
    <b v="1"/>
    <s v="Approved"/>
    <s v="Giant Bicycles"/>
    <s v="Touring"/>
    <s v="medium"/>
    <s v="large"/>
    <n v="1873.97"/>
    <n v="863.95"/>
    <n v="1010.02"/>
    <d v="2006-05-22T00:00:00"/>
    <n v="14"/>
  </r>
  <r>
    <s v="2942"/>
    <s v="51"/>
    <x v="13"/>
    <d v="2017-07-04T00:00:00"/>
    <b v="1"/>
    <s v="Approved"/>
    <s v="OHM Cycles"/>
    <s v="Standard"/>
    <s v="high"/>
    <s v="medium"/>
    <n v="2005.66"/>
    <n v="1203.4000000000001"/>
    <n v="802.26"/>
    <d v="2012-04-10T00:00:00"/>
    <n v="179"/>
  </r>
  <r>
    <s v="2943"/>
    <s v="0"/>
    <x v="407"/>
    <d v="2017-01-06T00:00:00"/>
    <b v="0"/>
    <s v="Approved"/>
    <s v="OHM Cycles"/>
    <s v="Standard"/>
    <s v="low"/>
    <s v="medium"/>
    <n v="71.16"/>
    <n v="56.93"/>
    <n v="14.23"/>
    <d v="2015-06-17T00:00:00"/>
    <n v="358"/>
  </r>
  <r>
    <s v="2944"/>
    <s v="80"/>
    <x v="1978"/>
    <d v="2017-06-22T00:00:00"/>
    <b v="0"/>
    <s v="Approved"/>
    <s v="Trek Bicycles"/>
    <s v="Standard"/>
    <s v="medium"/>
    <s v="large"/>
    <n v="1469.44"/>
    <n v="596.54999999999995"/>
    <n v="872.89"/>
    <d v="2005-10-22T00:00:00"/>
    <n v="191"/>
  </r>
  <r>
    <s v="2945"/>
    <s v="0"/>
    <x v="1019"/>
    <d v="2017-10-19T00:00:00"/>
    <b v="0"/>
    <s v="Approved"/>
    <s v="OHM Cycles"/>
    <s v="Standard"/>
    <s v="high"/>
    <s v="medium"/>
    <n v="227.88"/>
    <n v="136.72999999999999"/>
    <n v="91.15"/>
    <d v="2016-07-09T00:00:00"/>
    <n v="72"/>
  </r>
  <r>
    <s v="2946"/>
    <s v="9"/>
    <x v="1077"/>
    <d v="2017-01-25T00:00:00"/>
    <b v="1"/>
    <s v="Approved"/>
    <s v="Norco Bicycles"/>
    <s v="Standard"/>
    <s v="medium"/>
    <s v="small"/>
    <n v="1216.1400000000001"/>
    <n v="1082.3599999999999"/>
    <n v="133.78"/>
    <d v="1991-08-05T00:00:00"/>
    <n v="339"/>
  </r>
  <r>
    <s v="2947"/>
    <s v="70"/>
    <x v="1979"/>
    <d v="2017-07-16T00:00:00"/>
    <b v="1"/>
    <s v="Approved"/>
    <s v="Norco Bicycles"/>
    <s v="Road"/>
    <s v="medium"/>
    <s v="medium"/>
    <n v="1036.5899999999999"/>
    <n v="206.35"/>
    <n v="830.24"/>
    <d v="1991-05-06T00:00:00"/>
    <n v="167"/>
  </r>
  <r>
    <s v="2948"/>
    <s v="0"/>
    <x v="1980"/>
    <d v="2017-09-14T00:00:00"/>
    <b v="0"/>
    <s v="Approved"/>
    <m/>
    <m/>
    <m/>
    <m/>
    <n v="1163.77"/>
    <m/>
    <m/>
    <m/>
    <n v="107"/>
  </r>
  <r>
    <s v="2949"/>
    <s v="3"/>
    <x v="1234"/>
    <d v="2017-08-26T00:00:00"/>
    <b v="1"/>
    <s v="Approved"/>
    <s v="Trek Bicycles"/>
    <s v="Standard"/>
    <s v="medium"/>
    <s v="large"/>
    <n v="2091.4699999999998"/>
    <n v="388.92"/>
    <n v="1702.55"/>
    <d v="1993-07-20T00:00:00"/>
    <n v="126"/>
  </r>
  <r>
    <s v="2950"/>
    <s v="30"/>
    <x v="1981"/>
    <d v="2017-12-30T00:00:00"/>
    <b v="0"/>
    <s v="Approved"/>
    <s v="Solex"/>
    <s v="Standard"/>
    <s v="high"/>
    <s v="medium"/>
    <n v="748.17"/>
    <n v="448.9"/>
    <n v="299.27"/>
    <d v="1994-07-12T00:00:00"/>
    <n v="0"/>
  </r>
  <r>
    <s v="2951"/>
    <s v="30"/>
    <x v="1982"/>
    <d v="2017-10-16T00:00:00"/>
    <b v="1"/>
    <s v="Approved"/>
    <s v="Solex"/>
    <s v="Standard"/>
    <s v="high"/>
    <s v="medium"/>
    <n v="748.17"/>
    <n v="448.9"/>
    <n v="299.27"/>
    <d v="1992-10-11T00:00:00"/>
    <n v="75"/>
  </r>
  <r>
    <s v="2952"/>
    <s v="80"/>
    <x v="202"/>
    <d v="2017-08-24T00:00:00"/>
    <b v="1"/>
    <s v="Approved"/>
    <s v="OHM Cycles"/>
    <s v="Touring"/>
    <s v="low"/>
    <s v="medium"/>
    <n v="1073.07"/>
    <n v="933.84"/>
    <n v="139.22999999999999"/>
    <d v="2015-08-10T00:00:00"/>
    <n v="128"/>
  </r>
  <r>
    <s v="2953"/>
    <s v="0"/>
    <x v="1983"/>
    <d v="2017-10-31T00:00:00"/>
    <b v="1"/>
    <s v="Approved"/>
    <s v="Norco Bicycles"/>
    <s v="Road"/>
    <s v="medium"/>
    <s v="medium"/>
    <n v="543.39"/>
    <n v="407.54"/>
    <n v="135.85"/>
    <d v="2016-03-29T00:00:00"/>
    <n v="60"/>
  </r>
  <r>
    <s v="2954"/>
    <s v="5"/>
    <x v="1828"/>
    <d v="2017-09-05T00:00:00"/>
    <b v="0"/>
    <s v="Approved"/>
    <s v="Giant Bicycles"/>
    <s v="Standard"/>
    <s v="high"/>
    <s v="medium"/>
    <n v="1129.1300000000001"/>
    <n v="677.48"/>
    <n v="451.65"/>
    <d v="2005-08-09T00:00:00"/>
    <n v="116"/>
  </r>
  <r>
    <s v="2955"/>
    <s v="97"/>
    <x v="1843"/>
    <d v="2017-10-23T00:00:00"/>
    <b v="1"/>
    <s v="Approved"/>
    <s v="Solex"/>
    <s v="Standard"/>
    <s v="medium"/>
    <s v="large"/>
    <n v="202.62"/>
    <n v="151.96"/>
    <n v="50.66"/>
    <d v="2016-03-29T00:00:00"/>
    <n v="68"/>
  </r>
  <r>
    <s v="2956"/>
    <s v="54"/>
    <x v="71"/>
    <d v="2017-09-05T00:00:00"/>
    <b v="0"/>
    <s v="Approved"/>
    <s v="WeareA2B"/>
    <s v="Standard"/>
    <s v="medium"/>
    <s v="medium"/>
    <n v="1292.8399999999999"/>
    <n v="13.44"/>
    <n v="1279.4000000000001"/>
    <d v="2009-04-12T00:00:00"/>
    <n v="116"/>
  </r>
  <r>
    <s v="2957"/>
    <s v="0"/>
    <x v="1823"/>
    <d v="2017-11-22T00:00:00"/>
    <b v="0"/>
    <s v="Approved"/>
    <s v="OHM Cycles"/>
    <s v="Road"/>
    <s v="high"/>
    <s v="large"/>
    <n v="12.01"/>
    <n v="7.21"/>
    <n v="4.8"/>
    <d v="2009-03-08T00:00:00"/>
    <n v="38"/>
  </r>
  <r>
    <s v="2958"/>
    <s v="1"/>
    <x v="1984"/>
    <d v="2017-03-30T00:00:00"/>
    <b v="0"/>
    <s v="Approved"/>
    <s v="Giant Bicycles"/>
    <s v="Standard"/>
    <s v="medium"/>
    <s v="medium"/>
    <n v="1403.5"/>
    <n v="954.82"/>
    <n v="448.68"/>
    <d v="2011-04-16T00:00:00"/>
    <n v="275"/>
  </r>
  <r>
    <s v="2959"/>
    <s v="23"/>
    <x v="1985"/>
    <d v="2017-12-19T00:00:00"/>
    <b v="1"/>
    <s v="Approved"/>
    <s v="Norco Bicycles"/>
    <s v="Mountain"/>
    <s v="low"/>
    <s v="small"/>
    <n v="688.63"/>
    <n v="612.88"/>
    <n v="75.75"/>
    <d v="1993-10-02T00:00:00"/>
    <n v="11"/>
  </r>
  <r>
    <s v="2960"/>
    <s v="95"/>
    <x v="558"/>
    <d v="2017-09-08T00:00:00"/>
    <b v="1"/>
    <s v="Approved"/>
    <s v="OHM Cycles"/>
    <s v="Touring"/>
    <s v="low"/>
    <s v="medium"/>
    <n v="1073.07"/>
    <n v="933.84"/>
    <n v="139.22999999999999"/>
    <d v="1998-12-16T00:00:00"/>
    <n v="113"/>
  </r>
  <r>
    <s v="2961"/>
    <s v="3"/>
    <x v="1986"/>
    <d v="2017-08-15T00:00:00"/>
    <b v="0"/>
    <s v="Approved"/>
    <s v="Trek Bicycles"/>
    <s v="Standard"/>
    <s v="medium"/>
    <s v="large"/>
    <n v="2091.4699999999998"/>
    <n v="388.92"/>
    <n v="1702.55"/>
    <d v="1997-08-25T00:00:00"/>
    <n v="137"/>
  </r>
  <r>
    <s v="2962"/>
    <s v="77"/>
    <x v="1517"/>
    <d v="2017-01-15T00:00:00"/>
    <b v="1"/>
    <s v="Approved"/>
    <s v="Norco Bicycles"/>
    <s v="Road"/>
    <s v="medium"/>
    <s v="large"/>
    <n v="1240.31"/>
    <n v="795.1"/>
    <n v="445.21"/>
    <d v="1991-07-10T00:00:00"/>
    <n v="349"/>
  </r>
  <r>
    <s v="2963"/>
    <s v="66"/>
    <x v="1987"/>
    <d v="2017-10-16T00:00:00"/>
    <b v="1"/>
    <s v="Approved"/>
    <s v="Giant Bicycles"/>
    <s v="Road"/>
    <s v="low"/>
    <s v="small"/>
    <n v="590.26"/>
    <n v="525.33000000000004"/>
    <n v="64.930000000000007"/>
    <d v="2010-08-20T00:00:00"/>
    <n v="75"/>
  </r>
  <r>
    <s v="2964"/>
    <s v="40"/>
    <x v="1755"/>
    <d v="2017-11-09T00:00:00"/>
    <b v="0"/>
    <s v="Approved"/>
    <s v="OHM Cycles"/>
    <s v="Standard"/>
    <s v="high"/>
    <s v="medium"/>
    <n v="1458.17"/>
    <n v="874.9"/>
    <n v="583.27"/>
    <d v="2006-10-01T00:00:00"/>
    <n v="51"/>
  </r>
  <r>
    <s v="2965"/>
    <s v="17"/>
    <x v="1075"/>
    <d v="2017-10-25T00:00:00"/>
    <b v="1"/>
    <s v="Approved"/>
    <s v="Solex"/>
    <s v="Standard"/>
    <s v="high"/>
    <s v="medium"/>
    <n v="1024.6600000000001"/>
    <n v="614.79999999999995"/>
    <n v="409.86"/>
    <d v="1996-11-09T00:00:00"/>
    <n v="66"/>
  </r>
  <r>
    <s v="2966"/>
    <s v="1"/>
    <x v="1988"/>
    <d v="2017-10-22T00:00:00"/>
    <b v="1"/>
    <s v="Approved"/>
    <s v="Giant Bicycles"/>
    <s v="Standard"/>
    <s v="medium"/>
    <s v="medium"/>
    <n v="1403.5"/>
    <n v="954.82"/>
    <n v="448.68"/>
    <d v="2016-11-14T00:00:00"/>
    <n v="69"/>
  </r>
  <r>
    <s v="2967"/>
    <s v="0"/>
    <x v="1989"/>
    <d v="2017-05-18T00:00:00"/>
    <b v="1"/>
    <s v="Approved"/>
    <s v="OHM Cycles"/>
    <s v="Standard"/>
    <s v="medium"/>
    <s v="medium"/>
    <n v="235.63"/>
    <n v="125.07"/>
    <n v="110.56"/>
    <d v="2004-08-07T00:00:00"/>
    <n v="226"/>
  </r>
  <r>
    <s v="2968"/>
    <s v="70"/>
    <x v="1990"/>
    <d v="2017-10-02T00:00:00"/>
    <b v="1"/>
    <s v="Approved"/>
    <s v="Trek Bicycles"/>
    <s v="Standard"/>
    <s v="high"/>
    <s v="medium"/>
    <n v="495.72"/>
    <n v="297.43"/>
    <n v="198.29"/>
    <d v="2004-07-25T00:00:00"/>
    <n v="89"/>
  </r>
  <r>
    <s v="2969"/>
    <s v="45"/>
    <x v="1991"/>
    <d v="2017-02-08T00:00:00"/>
    <b v="1"/>
    <s v="Approved"/>
    <s v="Trek Bicycles"/>
    <s v="Road"/>
    <s v="low"/>
    <s v="medium"/>
    <n v="980.37"/>
    <n v="234.43"/>
    <n v="745.94"/>
    <d v="2004-09-28T00:00:00"/>
    <n v="325"/>
  </r>
  <r>
    <s v="2970"/>
    <s v="70"/>
    <x v="1992"/>
    <d v="2017-09-15T00:00:00"/>
    <b v="1"/>
    <s v="Approved"/>
    <s v="Trek Bicycles"/>
    <s v="Standard"/>
    <s v="high"/>
    <s v="medium"/>
    <n v="495.72"/>
    <n v="297.43"/>
    <n v="198.29"/>
    <d v="2015-04-11T00:00:00"/>
    <n v="106"/>
  </r>
  <r>
    <s v="2971"/>
    <s v="50"/>
    <x v="1993"/>
    <d v="2017-07-02T00:00:00"/>
    <b v="1"/>
    <s v="Approved"/>
    <s v="WeareA2B"/>
    <s v="Standard"/>
    <s v="medium"/>
    <s v="small"/>
    <n v="175.89"/>
    <n v="131.91999999999999"/>
    <n v="43.97"/>
    <d v="2003-02-16T00:00:00"/>
    <n v="181"/>
  </r>
  <r>
    <s v="2972"/>
    <s v="75"/>
    <x v="1994"/>
    <d v="2017-02-04T00:00:00"/>
    <b v="0"/>
    <s v="Approved"/>
    <s v="Giant Bicycles"/>
    <s v="Touring"/>
    <s v="medium"/>
    <s v="large"/>
    <n v="1873.97"/>
    <n v="863.95"/>
    <n v="1010.02"/>
    <d v="2006-05-22T00:00:00"/>
    <n v="329"/>
  </r>
  <r>
    <s v="2973"/>
    <s v="4"/>
    <x v="911"/>
    <d v="2017-02-11T00:00:00"/>
    <b v="0"/>
    <s v="Approved"/>
    <s v="Solex"/>
    <s v="Standard"/>
    <s v="medium"/>
    <s v="medium"/>
    <n v="1483.2"/>
    <n v="99.59"/>
    <n v="1383.61"/>
    <d v="1998-12-17T00:00:00"/>
    <n v="322"/>
  </r>
  <r>
    <s v="2974"/>
    <s v="46"/>
    <x v="150"/>
    <d v="2017-12-22T00:00:00"/>
    <b v="0"/>
    <s v="Approved"/>
    <s v="Solex"/>
    <s v="Standard"/>
    <s v="low"/>
    <s v="medium"/>
    <n v="1289.8499999999999"/>
    <n v="74.510000000000005"/>
    <n v="1215.3399999999999"/>
    <d v="2007-12-11T00:00:00"/>
    <n v="8"/>
  </r>
  <r>
    <s v="2975"/>
    <s v="8"/>
    <x v="1195"/>
    <d v="2017-10-10T00:00:00"/>
    <b v="1"/>
    <s v="Approved"/>
    <s v="Solex"/>
    <s v="Road"/>
    <s v="medium"/>
    <s v="small"/>
    <n v="1703.52"/>
    <n v="1516.13"/>
    <n v="187.39"/>
    <d v="2007-08-04T00:00:00"/>
    <n v="81"/>
  </r>
  <r>
    <s v="2976"/>
    <s v="62"/>
    <x v="659"/>
    <d v="2017-10-29T00:00:00"/>
    <b v="0"/>
    <s v="Approved"/>
    <s v="Solex"/>
    <s v="Standard"/>
    <s v="medium"/>
    <s v="medium"/>
    <n v="478.16"/>
    <n v="298.72000000000003"/>
    <n v="179.44"/>
    <d v="2015-04-11T00:00:00"/>
    <n v="62"/>
  </r>
  <r>
    <s v="2977"/>
    <s v="4"/>
    <x v="1259"/>
    <d v="2017-10-31T00:00:00"/>
    <b v="1"/>
    <s v="Approved"/>
    <s v="Solex"/>
    <s v="Standard"/>
    <s v="medium"/>
    <s v="medium"/>
    <n v="1483.2"/>
    <n v="99.59"/>
    <n v="1383.61"/>
    <d v="1995-10-24T00:00:00"/>
    <n v="60"/>
  </r>
  <r>
    <s v="2978"/>
    <s v="75"/>
    <x v="1247"/>
    <d v="2017-01-17T00:00:00"/>
    <b v="1"/>
    <s v="Approved"/>
    <s v="Giant Bicycles"/>
    <s v="Touring"/>
    <s v="medium"/>
    <s v="large"/>
    <n v="1873.97"/>
    <n v="863.95"/>
    <n v="1010.02"/>
    <d v="2011-01-10T00:00:00"/>
    <n v="347"/>
  </r>
  <r>
    <s v="2979"/>
    <s v="85"/>
    <x v="1769"/>
    <d v="2017-03-06T00:00:00"/>
    <b v="0"/>
    <s v="Approved"/>
    <s v="WeareA2B"/>
    <s v="Standard"/>
    <s v="medium"/>
    <s v="medium"/>
    <n v="752.64"/>
    <n v="205.36"/>
    <n v="547.28"/>
    <d v="1999-07-26T00:00:00"/>
    <n v="299"/>
  </r>
  <r>
    <s v="2980"/>
    <s v="89"/>
    <x v="1198"/>
    <d v="2017-11-29T00:00:00"/>
    <b v="1"/>
    <s v="Approved"/>
    <s v="WeareA2B"/>
    <s v="Touring"/>
    <s v="medium"/>
    <s v="large"/>
    <n v="1362.99"/>
    <n v="57.74"/>
    <n v="1305.25"/>
    <d v="2003-01-05T00:00:00"/>
    <n v="31"/>
  </r>
  <r>
    <s v="2981"/>
    <s v="75"/>
    <x v="1241"/>
    <d v="2017-10-05T00:00:00"/>
    <b v="1"/>
    <s v="Approved"/>
    <s v="Giant Bicycles"/>
    <s v="Touring"/>
    <s v="medium"/>
    <s v="large"/>
    <n v="1873.97"/>
    <n v="863.95"/>
    <n v="1010.02"/>
    <d v="2006-05-22T00:00:00"/>
    <n v="86"/>
  </r>
  <r>
    <s v="2982"/>
    <s v="81"/>
    <x v="1728"/>
    <d v="2017-06-16T00:00:00"/>
    <b v="0"/>
    <s v="Approved"/>
    <s v="Norco Bicycles"/>
    <s v="Standard"/>
    <s v="medium"/>
    <s v="small"/>
    <n v="586.45000000000005"/>
    <n v="521.94000000000005"/>
    <n v="64.510000000000005"/>
    <d v="2013-09-16T00:00:00"/>
    <n v="197"/>
  </r>
  <r>
    <s v="2983"/>
    <s v="10"/>
    <x v="1951"/>
    <d v="2017-11-15T00:00:00"/>
    <b v="0"/>
    <s v="Approved"/>
    <s v="WeareA2B"/>
    <s v="Touring"/>
    <s v="medium"/>
    <s v="medium"/>
    <n v="1466.68"/>
    <n v="363.25"/>
    <n v="1103.43"/>
    <d v="2014-03-03T00:00:00"/>
    <n v="45"/>
  </r>
  <r>
    <s v="2984"/>
    <s v="0"/>
    <x v="1772"/>
    <d v="2017-02-20T00:00:00"/>
    <b v="0"/>
    <s v="Approved"/>
    <s v="Giant Bicycles"/>
    <s v="Standard"/>
    <s v="medium"/>
    <s v="medium"/>
    <n v="230.91"/>
    <n v="173.18"/>
    <n v="57.73"/>
    <d v="2011-03-16T00:00:00"/>
    <n v="313"/>
  </r>
  <r>
    <s v="2985"/>
    <s v="21"/>
    <x v="150"/>
    <d v="2017-01-29T00:00:00"/>
    <b v="1"/>
    <s v="Approved"/>
    <s v="Solex"/>
    <s v="Standard"/>
    <s v="medium"/>
    <s v="large"/>
    <n v="1071.23"/>
    <n v="380.74"/>
    <n v="690.49"/>
    <d v="2016-02-04T00:00:00"/>
    <n v="335"/>
  </r>
  <r>
    <s v="2986"/>
    <s v="17"/>
    <x v="291"/>
    <d v="2017-10-24T00:00:00"/>
    <b v="1"/>
    <s v="Approved"/>
    <s v="Solex"/>
    <s v="Standard"/>
    <s v="high"/>
    <s v="medium"/>
    <n v="1024.6600000000001"/>
    <n v="614.79999999999995"/>
    <n v="409.86"/>
    <d v="2013-03-12T00:00:00"/>
    <n v="67"/>
  </r>
  <r>
    <s v="2987"/>
    <s v="0"/>
    <x v="1979"/>
    <d v="2017-01-13T00:00:00"/>
    <b v="1"/>
    <s v="Approved"/>
    <s v="WeareA2B"/>
    <s v="Standard"/>
    <s v="medium"/>
    <s v="small"/>
    <n v="175.89"/>
    <n v="131.91999999999999"/>
    <n v="43.97"/>
    <d v="2003-02-16T00:00:00"/>
    <n v="351"/>
  </r>
  <r>
    <s v="2988"/>
    <s v="42"/>
    <x v="170"/>
    <d v="2017-04-04T00:00:00"/>
    <b v="1"/>
    <s v="Approved"/>
    <s v="OHM Cycles"/>
    <s v="Road"/>
    <s v="medium"/>
    <s v="small"/>
    <n v="1810"/>
    <n v="1610.9"/>
    <n v="199.1"/>
    <d v="2014-07-28T00:00:00"/>
    <n v="270"/>
  </r>
  <r>
    <s v="2989"/>
    <s v="93"/>
    <x v="1995"/>
    <d v="2017-07-12T00:00:00"/>
    <b v="0"/>
    <s v="Approved"/>
    <s v="OHM Cycles"/>
    <s v="Standard"/>
    <s v="high"/>
    <s v="medium"/>
    <n v="1458.17"/>
    <n v="874.9"/>
    <n v="583.27"/>
    <d v="1993-04-12T00:00:00"/>
    <n v="171"/>
  </r>
  <r>
    <s v="2990"/>
    <s v="43"/>
    <x v="88"/>
    <d v="2017-03-30T00:00:00"/>
    <b v="1"/>
    <s v="Approved"/>
    <s v="Solex"/>
    <s v="Standard"/>
    <s v="medium"/>
    <s v="medium"/>
    <n v="1151.96"/>
    <n v="649.49"/>
    <n v="502.47"/>
    <d v="2003-02-16T00:00:00"/>
    <n v="275"/>
  </r>
  <r>
    <s v="2991"/>
    <s v="0"/>
    <x v="1996"/>
    <d v="2017-04-10T00:00:00"/>
    <b v="1"/>
    <s v="Approved"/>
    <m/>
    <m/>
    <m/>
    <m/>
    <n v="1294.6600000000001"/>
    <m/>
    <m/>
    <m/>
    <n v="264"/>
  </r>
  <r>
    <s v="2992"/>
    <s v="34"/>
    <x v="1759"/>
    <d v="2017-04-21T00:00:00"/>
    <b v="0"/>
    <s v="Approved"/>
    <s v="Norco Bicycles"/>
    <s v="Road"/>
    <s v="high"/>
    <s v="large"/>
    <n v="774.53"/>
    <n v="464.72"/>
    <n v="309.81"/>
    <d v="2003-03-18T00:00:00"/>
    <n v="253"/>
  </r>
  <r>
    <s v="2993"/>
    <s v="9"/>
    <x v="362"/>
    <d v="2017-03-17T00:00:00"/>
    <b v="0"/>
    <s v="Approved"/>
    <s v="Norco Bicycles"/>
    <s v="Standard"/>
    <s v="medium"/>
    <s v="small"/>
    <n v="1216.1400000000001"/>
    <n v="1082.3599999999999"/>
    <n v="133.78"/>
    <d v="1995-12-19T00:00:00"/>
    <n v="288"/>
  </r>
  <r>
    <s v="2994"/>
    <s v="41"/>
    <x v="595"/>
    <d v="2017-12-09T00:00:00"/>
    <b v="1"/>
    <s v="Approved"/>
    <s v="Solex"/>
    <s v="Road"/>
    <s v="medium"/>
    <s v="medium"/>
    <n v="416.98"/>
    <n v="312.74"/>
    <n v="104.24"/>
    <d v="2007-12-11T00:00:00"/>
    <n v="21"/>
  </r>
  <r>
    <s v="2995"/>
    <s v="21"/>
    <x v="1997"/>
    <d v="2017-04-14T00:00:00"/>
    <b v="0"/>
    <s v="Approved"/>
    <s v="Solex"/>
    <s v="Standard"/>
    <s v="medium"/>
    <s v="large"/>
    <n v="1071.23"/>
    <n v="380.74"/>
    <n v="690.49"/>
    <d v="1993-10-02T00:00:00"/>
    <n v="260"/>
  </r>
  <r>
    <s v="2996"/>
    <s v="32"/>
    <x v="1998"/>
    <d v="2017-12-24T00:00:00"/>
    <b v="1"/>
    <s v="Approved"/>
    <s v="Giant Bicycles"/>
    <s v="Standard"/>
    <s v="medium"/>
    <s v="medium"/>
    <n v="642.70000000000005"/>
    <n v="211.37"/>
    <n v="431.33"/>
    <d v="2002-03-22T00:00:00"/>
    <n v="6"/>
  </r>
  <r>
    <s v="2997"/>
    <s v="97"/>
    <x v="1862"/>
    <d v="2017-09-02T00:00:00"/>
    <b v="0"/>
    <s v="Approved"/>
    <s v="Solex"/>
    <s v="Standard"/>
    <s v="medium"/>
    <s v="large"/>
    <n v="202.62"/>
    <n v="151.96"/>
    <n v="50.66"/>
    <d v="2016-03-29T00:00:00"/>
    <n v="119"/>
  </r>
  <r>
    <s v="2998"/>
    <s v="56"/>
    <x v="53"/>
    <d v="2017-06-11T00:00:00"/>
    <b v="0"/>
    <s v="Approved"/>
    <s v="OHM Cycles"/>
    <s v="Standard"/>
    <s v="medium"/>
    <s v="medium"/>
    <n v="183.86"/>
    <n v="137.9"/>
    <n v="45.96"/>
    <d v="2012-05-18T00:00:00"/>
    <n v="202"/>
  </r>
  <r>
    <s v="2999"/>
    <s v="38"/>
    <x v="1999"/>
    <d v="2017-09-28T00:00:00"/>
    <b v="1"/>
    <s v="Approved"/>
    <s v="Trek Bicycles"/>
    <s v="Standard"/>
    <s v="medium"/>
    <s v="large"/>
    <n v="2091.4699999999998"/>
    <n v="388.92"/>
    <n v="1702.55"/>
    <d v="2005-08-09T00:00:00"/>
    <n v="93"/>
  </r>
  <r>
    <s v="3000"/>
    <s v="79"/>
    <x v="2000"/>
    <d v="2017-01-30T00:00:00"/>
    <b v="0"/>
    <s v="Approved"/>
    <s v="Norco Bicycles"/>
    <s v="Standard"/>
    <s v="medium"/>
    <s v="medium"/>
    <n v="1555.58"/>
    <n v="818.01"/>
    <n v="737.57"/>
    <d v="2004-12-18T00:00:00"/>
    <n v="334"/>
  </r>
  <r>
    <s v="3001"/>
    <s v="16"/>
    <x v="389"/>
    <d v="2017-03-19T00:00:00"/>
    <b v="1"/>
    <s v="Approved"/>
    <s v="Norco Bicycles"/>
    <s v="Standard"/>
    <s v="high"/>
    <s v="small"/>
    <n v="1661.92"/>
    <n v="1479.11"/>
    <n v="182.81"/>
    <d v="2013-03-12T00:00:00"/>
    <n v="286"/>
  </r>
  <r>
    <s v="3002"/>
    <s v="25"/>
    <x v="959"/>
    <d v="2017-02-22T00:00:00"/>
    <b v="0"/>
    <s v="Approved"/>
    <s v="Giant Bicycles"/>
    <s v="Road"/>
    <s v="medium"/>
    <s v="medium"/>
    <n v="1538.99"/>
    <n v="829.65"/>
    <n v="709.34"/>
    <d v="2011-01-10T00:00:00"/>
    <n v="311"/>
  </r>
  <r>
    <s v="3003"/>
    <s v="87"/>
    <x v="1720"/>
    <d v="2017-02-15T00:00:00"/>
    <b v="1"/>
    <s v="Approved"/>
    <s v="Giant Bicycles"/>
    <s v="Standard"/>
    <s v="high"/>
    <s v="medium"/>
    <n v="1179"/>
    <n v="707.4"/>
    <n v="471.6"/>
    <d v="2005-05-10T00:00:00"/>
    <n v="318"/>
  </r>
  <r>
    <s v="3004"/>
    <s v="69"/>
    <x v="2001"/>
    <d v="2017-03-06T00:00:00"/>
    <b v="1"/>
    <s v="Approved"/>
    <s v="Giant Bicycles"/>
    <s v="Road"/>
    <s v="medium"/>
    <s v="medium"/>
    <n v="792.9"/>
    <n v="594.67999999999995"/>
    <n v="198.22"/>
    <d v="1992-10-02T00:00:00"/>
    <n v="299"/>
  </r>
  <r>
    <s v="3005"/>
    <s v="1"/>
    <x v="1668"/>
    <d v="2017-03-02T00:00:00"/>
    <b v="0"/>
    <s v="Approved"/>
    <s v="Giant Bicycles"/>
    <s v="Standard"/>
    <s v="medium"/>
    <s v="medium"/>
    <n v="1403.5"/>
    <n v="954.82"/>
    <n v="448.68"/>
    <d v="2016-11-14T00:00:00"/>
    <n v="303"/>
  </r>
  <r>
    <s v="3006"/>
    <s v="40"/>
    <x v="1463"/>
    <d v="2017-03-12T00:00:00"/>
    <b v="1"/>
    <s v="Approved"/>
    <s v="OHM Cycles"/>
    <s v="Standard"/>
    <s v="high"/>
    <s v="medium"/>
    <n v="1458.17"/>
    <n v="874.9"/>
    <n v="583.27"/>
    <d v="2006-02-02T00:00:00"/>
    <n v="293"/>
  </r>
  <r>
    <s v="3007"/>
    <s v="45"/>
    <x v="2002"/>
    <d v="2017-11-14T00:00:00"/>
    <b v="1"/>
    <s v="Approved"/>
    <s v="Solex"/>
    <s v="Standard"/>
    <s v="medium"/>
    <s v="medium"/>
    <n v="441.49"/>
    <n v="84.99"/>
    <n v="356.5"/>
    <d v="1997-02-09T00:00:00"/>
    <n v="46"/>
  </r>
  <r>
    <s v="3008"/>
    <s v="18"/>
    <x v="2003"/>
    <d v="2017-01-13T00:00:00"/>
    <b v="0"/>
    <s v="Approved"/>
    <s v="Solex"/>
    <s v="Standard"/>
    <s v="medium"/>
    <s v="medium"/>
    <n v="575.27"/>
    <n v="431.45"/>
    <n v="143.82"/>
    <d v="2013-03-12T00:00:00"/>
    <n v="351"/>
  </r>
  <r>
    <s v="3009"/>
    <s v="33"/>
    <x v="302"/>
    <d v="2017-11-18T00:00:00"/>
    <b v="1"/>
    <s v="Approved"/>
    <s v="Giant Bicycles"/>
    <s v="Standard"/>
    <s v="medium"/>
    <s v="small"/>
    <n v="1311.44"/>
    <n v="1167.18"/>
    <n v="144.26"/>
    <d v="1992-10-11T00:00:00"/>
    <n v="42"/>
  </r>
  <r>
    <s v="3010"/>
    <s v="33"/>
    <x v="423"/>
    <d v="2017-05-30T00:00:00"/>
    <b v="1"/>
    <s v="Approved"/>
    <s v="Giant Bicycles"/>
    <s v="Standard"/>
    <s v="medium"/>
    <s v="small"/>
    <n v="1311.44"/>
    <n v="1167.18"/>
    <n v="144.26"/>
    <d v="1994-07-12T00:00:00"/>
    <n v="214"/>
  </r>
  <r>
    <s v="3011"/>
    <s v="35"/>
    <x v="601"/>
    <d v="2017-06-19T00:00:00"/>
    <b v="0"/>
    <s v="Approved"/>
    <s v="Giant Bicycles"/>
    <s v="Standard"/>
    <s v="medium"/>
    <s v="medium"/>
    <n v="1403.5"/>
    <n v="954.82"/>
    <n v="448.68"/>
    <d v="1997-08-25T00:00:00"/>
    <n v="194"/>
  </r>
  <r>
    <s v="3012"/>
    <s v="67"/>
    <x v="1461"/>
    <d v="2017-03-12T00:00:00"/>
    <b v="1"/>
    <s v="Approved"/>
    <s v="Solex"/>
    <s v="Standard"/>
    <s v="medium"/>
    <s v="large"/>
    <n v="1071.23"/>
    <n v="380.74"/>
    <n v="690.49"/>
    <d v="1993-10-02T00:00:00"/>
    <n v="293"/>
  </r>
  <r>
    <s v="3013"/>
    <s v="82"/>
    <x v="2004"/>
    <d v="2017-01-08T00:00:00"/>
    <b v="0"/>
    <s v="Approved"/>
    <s v="Norco Bicycles"/>
    <s v="Standard"/>
    <s v="high"/>
    <s v="medium"/>
    <n v="1148.6400000000001"/>
    <n v="689.18"/>
    <n v="459.46"/>
    <d v="1997-08-25T00:00:00"/>
    <n v="356"/>
  </r>
  <r>
    <s v="3014"/>
    <s v="0"/>
    <x v="2005"/>
    <d v="2017-11-05T00:00:00"/>
    <b v="1"/>
    <s v="Approved"/>
    <s v="Giant Bicycles"/>
    <s v="Standard"/>
    <s v="medium"/>
    <s v="medium"/>
    <n v="230.91"/>
    <n v="173.18"/>
    <n v="57.73"/>
    <d v="2010-06-07T00:00:00"/>
    <n v="55"/>
  </r>
  <r>
    <s v="3015"/>
    <s v="92"/>
    <x v="2006"/>
    <d v="2017-08-22T00:00:00"/>
    <b v="1"/>
    <s v="Approved"/>
    <s v="WeareA2B"/>
    <s v="Standard"/>
    <s v="medium"/>
    <s v="small"/>
    <n v="1415.01"/>
    <n v="1259.3599999999999"/>
    <n v="155.65"/>
    <d v="2013-06-09T00:00:00"/>
    <n v="130"/>
  </r>
  <r>
    <s v="3016"/>
    <s v="31"/>
    <x v="1272"/>
    <d v="2017-06-26T00:00:00"/>
    <b v="0"/>
    <s v="Approved"/>
    <s v="WeareA2B"/>
    <s v="Standard"/>
    <s v="medium"/>
    <s v="medium"/>
    <n v="752.64"/>
    <n v="205.36"/>
    <n v="547.28"/>
    <d v="2015-08-02T00:00:00"/>
    <n v="187"/>
  </r>
  <r>
    <s v="3017"/>
    <s v="75"/>
    <x v="2007"/>
    <d v="2017-04-10T00:00:00"/>
    <b v="1"/>
    <s v="Approved"/>
    <s v="Giant Bicycles"/>
    <s v="Touring"/>
    <s v="medium"/>
    <s v="large"/>
    <n v="1873.97"/>
    <n v="863.95"/>
    <n v="1010.02"/>
    <d v="2006-05-22T00:00:00"/>
    <n v="264"/>
  </r>
  <r>
    <s v="3018"/>
    <s v="78"/>
    <x v="241"/>
    <d v="2017-08-23T00:00:00"/>
    <b v="1"/>
    <s v="Approved"/>
    <s v="Giant Bicycles"/>
    <s v="Standard"/>
    <s v="medium"/>
    <s v="large"/>
    <n v="1765.3"/>
    <n v="709.48"/>
    <n v="1055.82"/>
    <d v="2016-03-29T00:00:00"/>
    <n v="129"/>
  </r>
  <r>
    <s v="3019"/>
    <s v="43"/>
    <x v="2008"/>
    <d v="2017-09-13T00:00:00"/>
    <b v="0"/>
    <s v="Approved"/>
    <s v="Solex"/>
    <s v="Standard"/>
    <s v="medium"/>
    <s v="medium"/>
    <n v="1151.96"/>
    <n v="649.49"/>
    <n v="502.47"/>
    <d v="2006-10-01T00:00:00"/>
    <n v="108"/>
  </r>
  <r>
    <s v="3020"/>
    <s v="0"/>
    <x v="2009"/>
    <d v="2017-12-06T00:00:00"/>
    <b v="0"/>
    <s v="Approved"/>
    <s v="OHM Cycles"/>
    <s v="Standard"/>
    <s v="medium"/>
    <s v="medium"/>
    <n v="235.63"/>
    <n v="125.07"/>
    <n v="110.56"/>
    <d v="2004-08-07T00:00:00"/>
    <n v="24"/>
  </r>
  <r>
    <s v="3021"/>
    <s v="32"/>
    <x v="251"/>
    <d v="2017-12-22T00:00:00"/>
    <b v="0"/>
    <s v="Approved"/>
    <s v="Giant Bicycles"/>
    <s v="Standard"/>
    <s v="medium"/>
    <s v="medium"/>
    <n v="642.70000000000005"/>
    <n v="211.37"/>
    <n v="431.33"/>
    <d v="1999-07-20T00:00:00"/>
    <n v="8"/>
  </r>
  <r>
    <s v="3022"/>
    <s v="88"/>
    <x v="1833"/>
    <d v="2017-04-10T00:00:00"/>
    <b v="1"/>
    <s v="Approved"/>
    <s v="Norco Bicycles"/>
    <s v="Standard"/>
    <s v="medium"/>
    <s v="medium"/>
    <n v="1198.46"/>
    <n v="381.1"/>
    <n v="817.36"/>
    <d v="2000-11-03T00:00:00"/>
    <n v="264"/>
  </r>
  <r>
    <s v="3023"/>
    <s v="79"/>
    <x v="430"/>
    <d v="2017-01-20T00:00:00"/>
    <b v="0"/>
    <s v="Approved"/>
    <s v="Norco Bicycles"/>
    <s v="Standard"/>
    <s v="medium"/>
    <s v="medium"/>
    <n v="1555.58"/>
    <n v="818.01"/>
    <n v="737.57"/>
    <d v="2005-12-07T00:00:00"/>
    <n v="344"/>
  </r>
  <r>
    <s v="3024"/>
    <s v="59"/>
    <x v="1753"/>
    <d v="2017-02-22T00:00:00"/>
    <b v="0"/>
    <s v="Approved"/>
    <s v="Solex"/>
    <s v="Standard"/>
    <s v="medium"/>
    <s v="large"/>
    <n v="1061.56"/>
    <n v="733.58"/>
    <n v="327.98"/>
    <d v="2015-06-17T00:00:00"/>
    <n v="311"/>
  </r>
  <r>
    <s v="3025"/>
    <s v="97"/>
    <x v="2010"/>
    <d v="2017-12-18T00:00:00"/>
    <b v="1"/>
    <s v="Approved"/>
    <s v="Solex"/>
    <s v="Standard"/>
    <s v="medium"/>
    <s v="large"/>
    <n v="202.62"/>
    <n v="151.96"/>
    <n v="50.66"/>
    <d v="2016-03-29T00:00:00"/>
    <n v="12"/>
  </r>
  <r>
    <s v="3027"/>
    <s v="17"/>
    <x v="2011"/>
    <d v="2017-11-28T00:00:00"/>
    <b v="0"/>
    <s v="Approved"/>
    <s v="Solex"/>
    <s v="Standard"/>
    <s v="high"/>
    <s v="medium"/>
    <n v="1024.6600000000001"/>
    <n v="614.79999999999995"/>
    <n v="409.86"/>
    <d v="2016-02-04T00:00:00"/>
    <n v="32"/>
  </r>
  <r>
    <s v="3028"/>
    <s v="91"/>
    <x v="2012"/>
    <d v="2017-07-04T00:00:00"/>
    <b v="0"/>
    <s v="Approved"/>
    <s v="WeareA2B"/>
    <s v="Standard"/>
    <s v="low"/>
    <s v="medium"/>
    <n v="642.30999999999995"/>
    <n v="513.85"/>
    <n v="128.46"/>
    <d v="2014-10-10T00:00:00"/>
    <n v="179"/>
  </r>
  <r>
    <s v="3029"/>
    <s v="2"/>
    <x v="429"/>
    <d v="2017-07-15T00:00:00"/>
    <b v="0"/>
    <s v="Approved"/>
    <s v="Solex"/>
    <s v="Standard"/>
    <s v="medium"/>
    <s v="medium"/>
    <n v="71.489999999999995"/>
    <n v="53.62"/>
    <n v="17.87"/>
    <d v="2005-08-09T00:00:00"/>
    <n v="168"/>
  </r>
  <r>
    <s v="3030"/>
    <s v="73"/>
    <x v="2013"/>
    <d v="2017-05-23T00:00:00"/>
    <b v="1"/>
    <s v="Approved"/>
    <s v="Solex"/>
    <s v="Standard"/>
    <s v="medium"/>
    <s v="medium"/>
    <n v="1945.43"/>
    <n v="333.18"/>
    <n v="1612.25"/>
    <d v="2002-08-31T00:00:00"/>
    <n v="221"/>
  </r>
  <r>
    <s v="3031"/>
    <s v="0"/>
    <x v="2014"/>
    <d v="2017-09-14T00:00:00"/>
    <b v="0"/>
    <s v="Approved"/>
    <s v="Giant Bicycles"/>
    <s v="Standard"/>
    <s v="medium"/>
    <s v="medium"/>
    <n v="230.91"/>
    <n v="173.18"/>
    <n v="57.73"/>
    <d v="1995-12-19T00:00:00"/>
    <n v="107"/>
  </r>
  <r>
    <s v="3032"/>
    <s v="50"/>
    <x v="2015"/>
    <d v="2017-10-21T00:00:00"/>
    <b v="0"/>
    <s v="Approved"/>
    <s v="Giant Bicycles"/>
    <s v="Standard"/>
    <s v="medium"/>
    <s v="medium"/>
    <n v="642.70000000000005"/>
    <n v="211.37"/>
    <n v="431.33"/>
    <d v="2002-03-22T00:00:00"/>
    <n v="70"/>
  </r>
  <r>
    <s v="3034"/>
    <s v="97"/>
    <x v="2016"/>
    <d v="2017-03-28T00:00:00"/>
    <b v="1"/>
    <s v="Approved"/>
    <s v="OHM Cycles"/>
    <s v="Road"/>
    <s v="medium"/>
    <s v="medium"/>
    <n v="742.54"/>
    <n v="667.4"/>
    <n v="75.14"/>
    <d v="1991-11-07T00:00:00"/>
    <n v="277"/>
  </r>
  <r>
    <s v="3035"/>
    <s v="9"/>
    <x v="383"/>
    <d v="2017-07-16T00:00:00"/>
    <b v="1"/>
    <s v="Approved"/>
    <s v="Norco Bicycles"/>
    <s v="Standard"/>
    <s v="medium"/>
    <s v="small"/>
    <n v="1216.1400000000001"/>
    <n v="1082.3599999999999"/>
    <n v="133.78"/>
    <d v="1991-08-05T00:00:00"/>
    <n v="167"/>
  </r>
  <r>
    <s v="3036"/>
    <s v="27"/>
    <x v="1369"/>
    <d v="2017-11-21T00:00:00"/>
    <b v="0"/>
    <s v="Approved"/>
    <s v="Trek Bicycles"/>
    <s v="Standard"/>
    <s v="medium"/>
    <s v="medium"/>
    <n v="499.53"/>
    <n v="388.72"/>
    <n v="110.81"/>
    <d v="1999-06-23T00:00:00"/>
    <n v="39"/>
  </r>
  <r>
    <s v="3037"/>
    <s v="38"/>
    <x v="2017"/>
    <d v="2017-01-22T00:00:00"/>
    <b v="1"/>
    <s v="Approved"/>
    <s v="Trek Bicycles"/>
    <s v="Standard"/>
    <s v="medium"/>
    <s v="large"/>
    <n v="2091.4699999999998"/>
    <n v="388.92"/>
    <n v="1702.55"/>
    <d v="2012-09-15T00:00:00"/>
    <n v="342"/>
  </r>
  <r>
    <s v="3038"/>
    <s v="45"/>
    <x v="493"/>
    <d v="2017-03-15T00:00:00"/>
    <b v="0"/>
    <s v="Approved"/>
    <s v="Solex"/>
    <s v="Standard"/>
    <s v="medium"/>
    <s v="medium"/>
    <n v="441.49"/>
    <n v="84.99"/>
    <n v="356.5"/>
    <d v="1993-04-12T00:00:00"/>
    <n v="290"/>
  </r>
  <r>
    <s v="3039"/>
    <s v="89"/>
    <x v="2018"/>
    <d v="2017-12-19T00:00:00"/>
    <b v="1"/>
    <s v="Approved"/>
    <s v="WeareA2B"/>
    <s v="Touring"/>
    <s v="medium"/>
    <s v="large"/>
    <n v="1362.99"/>
    <n v="57.74"/>
    <n v="1305.25"/>
    <d v="1993-04-20T00:00:00"/>
    <n v="11"/>
  </r>
  <r>
    <s v="3040"/>
    <s v="92"/>
    <x v="1596"/>
    <d v="2017-05-31T00:00:00"/>
    <b v="1"/>
    <s v="Approved"/>
    <s v="WeareA2B"/>
    <s v="Touring"/>
    <s v="medium"/>
    <s v="large"/>
    <n v="1890.39"/>
    <n v="260.14"/>
    <n v="1630.25"/>
    <d v="1991-01-21T00:00:00"/>
    <n v="213"/>
  </r>
  <r>
    <s v="3041"/>
    <s v="6"/>
    <x v="1947"/>
    <d v="2017-02-15T00:00:00"/>
    <b v="1"/>
    <s v="Approved"/>
    <s v="OHM Cycles"/>
    <s v="Standard"/>
    <s v="high"/>
    <s v="medium"/>
    <n v="227.88"/>
    <n v="136.72999999999999"/>
    <n v="91.15"/>
    <d v="2011-04-16T00:00:00"/>
    <n v="318"/>
  </r>
  <r>
    <s v="3042"/>
    <s v="24"/>
    <x v="1065"/>
    <d v="2017-04-05T00:00:00"/>
    <b v="1"/>
    <s v="Approved"/>
    <s v="Solex"/>
    <s v="Road"/>
    <s v="medium"/>
    <s v="large"/>
    <n v="1777.8"/>
    <n v="820.78"/>
    <n v="957.02"/>
    <d v="2012-05-18T00:00:00"/>
    <n v="269"/>
  </r>
  <r>
    <s v="3043"/>
    <s v="40"/>
    <x v="4"/>
    <d v="2017-08-08T00:00:00"/>
    <b v="1"/>
    <s v="Approved"/>
    <s v="OHM Cycles"/>
    <s v="Standard"/>
    <s v="high"/>
    <s v="medium"/>
    <n v="1458.17"/>
    <n v="874.9"/>
    <n v="583.27"/>
    <d v="2007-12-11T00:00:00"/>
    <n v="144"/>
  </r>
  <r>
    <s v="3044"/>
    <s v="65"/>
    <x v="2019"/>
    <d v="2017-11-16T00:00:00"/>
    <b v="1"/>
    <s v="Approved"/>
    <s v="WeareA2B"/>
    <s v="Standard"/>
    <s v="medium"/>
    <s v="medium"/>
    <n v="1807.45"/>
    <n v="778.69"/>
    <n v="1028.76"/>
    <d v="2016-12-06T00:00:00"/>
    <n v="44"/>
  </r>
  <r>
    <s v="3045"/>
    <s v="79"/>
    <x v="1803"/>
    <d v="2017-09-05T00:00:00"/>
    <b v="0"/>
    <s v="Approved"/>
    <s v="Norco Bicycles"/>
    <s v="Standard"/>
    <s v="medium"/>
    <s v="medium"/>
    <n v="1555.58"/>
    <n v="818.01"/>
    <n v="737.57"/>
    <d v="2003-09-09T00:00:00"/>
    <n v="116"/>
  </r>
  <r>
    <s v="3046"/>
    <s v="48"/>
    <x v="1290"/>
    <d v="2017-12-01T00:00:00"/>
    <b v="0"/>
    <s v="Approved"/>
    <s v="WeareA2B"/>
    <s v="Standard"/>
    <s v="medium"/>
    <s v="medium"/>
    <n v="1762.96"/>
    <n v="950.52"/>
    <n v="812.44"/>
    <d v="2012-04-10T00:00:00"/>
    <n v="29"/>
  </r>
  <r>
    <s v="3047"/>
    <s v="55"/>
    <x v="2020"/>
    <d v="2017-08-06T00:00:00"/>
    <b v="0"/>
    <s v="Approved"/>
    <s v="Trek Bicycles"/>
    <s v="Road"/>
    <s v="medium"/>
    <s v="large"/>
    <n v="1894.19"/>
    <n v="598.76"/>
    <n v="1295.43"/>
    <d v="2011-08-24T00:00:00"/>
    <n v="146"/>
  </r>
  <r>
    <s v="3048"/>
    <s v="4"/>
    <x v="115"/>
    <d v="2017-03-22T00:00:00"/>
    <b v="0"/>
    <s v="Approved"/>
    <s v="Solex"/>
    <s v="Standard"/>
    <s v="medium"/>
    <s v="medium"/>
    <n v="1483.2"/>
    <n v="99.59"/>
    <n v="1383.61"/>
    <d v="1998-12-17T00:00:00"/>
    <n v="283"/>
  </r>
  <r>
    <s v="3049"/>
    <s v="5"/>
    <x v="2021"/>
    <d v="2017-09-27T00:00:00"/>
    <b v="1"/>
    <s v="Approved"/>
    <s v="Trek Bicycles"/>
    <s v="Mountain"/>
    <s v="low"/>
    <s v="medium"/>
    <n v="574.64"/>
    <n v="459.71"/>
    <n v="114.93"/>
    <d v="2011-08-29T00:00:00"/>
    <n v="94"/>
  </r>
  <r>
    <s v="3050"/>
    <s v="44"/>
    <x v="968"/>
    <d v="2017-03-04T00:00:00"/>
    <b v="1"/>
    <s v="Approved"/>
    <s v="WeareA2B"/>
    <s v="Standard"/>
    <s v="medium"/>
    <s v="medium"/>
    <n v="1769.64"/>
    <n v="108.76"/>
    <n v="1660.88"/>
    <d v="2006-02-02T00:00:00"/>
    <n v="301"/>
  </r>
  <r>
    <s v="3051"/>
    <s v="71"/>
    <x v="1566"/>
    <d v="2017-09-29T00:00:00"/>
    <b v="1"/>
    <s v="Approved"/>
    <s v="Solex"/>
    <s v="Standard"/>
    <s v="high"/>
    <s v="large"/>
    <n v="1842.92"/>
    <n v="1105.75"/>
    <n v="737.17"/>
    <d v="2003-09-09T00:00:00"/>
    <n v="92"/>
  </r>
  <r>
    <s v="3052"/>
    <s v="17"/>
    <x v="2022"/>
    <d v="2017-04-10T00:00:00"/>
    <b v="1"/>
    <s v="Approved"/>
    <s v="WeareA2B"/>
    <s v="Touring"/>
    <s v="medium"/>
    <s v="large"/>
    <n v="1362.99"/>
    <n v="57.74"/>
    <n v="1305.25"/>
    <d v="1993-04-20T00:00:00"/>
    <n v="264"/>
  </r>
  <r>
    <s v="3053"/>
    <s v="92"/>
    <x v="2023"/>
    <d v="2017-05-19T00:00:00"/>
    <b v="0"/>
    <s v="Approved"/>
    <s v="WeareA2B"/>
    <s v="Touring"/>
    <s v="medium"/>
    <s v="large"/>
    <n v="1890.39"/>
    <n v="260.14"/>
    <n v="1630.25"/>
    <d v="1994-09-09T00:00:00"/>
    <n v="225"/>
  </r>
  <r>
    <s v="3054"/>
    <s v="63"/>
    <x v="2024"/>
    <d v="2017-07-15T00:00:00"/>
    <b v="1"/>
    <s v="Approved"/>
    <s v="WeareA2B"/>
    <s v="Standard"/>
    <s v="medium"/>
    <s v="medium"/>
    <n v="1992.93"/>
    <n v="762.63"/>
    <n v="1230.3"/>
    <d v="1993-05-26T00:00:00"/>
    <n v="168"/>
  </r>
  <r>
    <s v="3055"/>
    <s v="86"/>
    <x v="2025"/>
    <d v="2017-01-30T00:00:00"/>
    <b v="0"/>
    <s v="Approved"/>
    <s v="OHM Cycles"/>
    <s v="Standard"/>
    <s v="medium"/>
    <s v="medium"/>
    <n v="235.63"/>
    <n v="125.07"/>
    <n v="110.56"/>
    <d v="2004-08-07T00:00:00"/>
    <n v="334"/>
  </r>
  <r>
    <s v="3056"/>
    <s v="39"/>
    <x v="2026"/>
    <d v="2017-07-01T00:00:00"/>
    <b v="1"/>
    <s v="Approved"/>
    <s v="Giant Bicycles"/>
    <s v="Standard"/>
    <s v="medium"/>
    <s v="large"/>
    <n v="1812.75"/>
    <n v="582.48"/>
    <n v="1230.27"/>
    <d v="2010-06-07T00:00:00"/>
    <n v="182"/>
  </r>
  <r>
    <s v="3057"/>
    <s v="92"/>
    <x v="2027"/>
    <d v="2017-08-30T00:00:00"/>
    <b v="0"/>
    <s v="Approved"/>
    <s v="WeareA2B"/>
    <s v="Standard"/>
    <s v="medium"/>
    <s v="small"/>
    <n v="1415.01"/>
    <n v="1259.3599999999999"/>
    <n v="155.65"/>
    <d v="1994-08-10T00:00:00"/>
    <n v="122"/>
  </r>
  <r>
    <s v="3058"/>
    <s v="26"/>
    <x v="1693"/>
    <d v="2017-12-25T00:00:00"/>
    <b v="1"/>
    <s v="Approved"/>
    <s v="WeareA2B"/>
    <s v="Standard"/>
    <s v="medium"/>
    <s v="medium"/>
    <n v="1992.93"/>
    <n v="762.63"/>
    <n v="1230.3"/>
    <d v="1993-05-26T00:00:00"/>
    <n v="5"/>
  </r>
  <r>
    <s v="3059"/>
    <s v="32"/>
    <x v="1774"/>
    <d v="2017-11-27T00:00:00"/>
    <b v="1"/>
    <s v="Approved"/>
    <s v="Giant Bicycles"/>
    <s v="Standard"/>
    <s v="medium"/>
    <s v="medium"/>
    <n v="642.70000000000005"/>
    <n v="211.37"/>
    <n v="431.33"/>
    <d v="2010-06-07T00:00:00"/>
    <n v="33"/>
  </r>
  <r>
    <s v="3060"/>
    <s v="3"/>
    <x v="1120"/>
    <d v="2017-04-14T00:00:00"/>
    <b v="0"/>
    <s v="Approved"/>
    <s v="Trek Bicycles"/>
    <s v="Standard"/>
    <s v="medium"/>
    <s v="large"/>
    <n v="2091.4699999999998"/>
    <n v="388.92"/>
    <n v="1702.55"/>
    <d v="2015-06-17T00:00:00"/>
    <n v="260"/>
  </r>
  <r>
    <s v="3061"/>
    <s v="19"/>
    <x v="2028"/>
    <d v="2017-10-17T00:00:00"/>
    <b v="0"/>
    <s v="Approved"/>
    <s v="OHM Cycles"/>
    <s v="Road"/>
    <s v="high"/>
    <s v="large"/>
    <n v="12.01"/>
    <n v="7.21"/>
    <n v="4.8"/>
    <d v="2009-03-08T00:00:00"/>
    <n v="74"/>
  </r>
  <r>
    <s v="3062"/>
    <s v="15"/>
    <x v="1749"/>
    <d v="2017-05-04T00:00:00"/>
    <b v="1"/>
    <s v="Approved"/>
    <s v="Norco Bicycles"/>
    <s v="Standard"/>
    <s v="low"/>
    <s v="medium"/>
    <n v="958.74"/>
    <n v="748.9"/>
    <n v="209.84"/>
    <d v="2005-12-07T00:00:00"/>
    <n v="240"/>
  </r>
  <r>
    <s v="3063"/>
    <s v="73"/>
    <x v="2029"/>
    <d v="2017-02-10T00:00:00"/>
    <b v="1"/>
    <s v="Approved"/>
    <s v="Solex"/>
    <s v="Standard"/>
    <s v="medium"/>
    <s v="medium"/>
    <n v="1945.43"/>
    <n v="333.18"/>
    <n v="1612.25"/>
    <d v="2011-01-10T00:00:00"/>
    <n v="323"/>
  </r>
  <r>
    <s v="3064"/>
    <s v="36"/>
    <x v="1989"/>
    <d v="2017-06-24T00:00:00"/>
    <b v="0"/>
    <s v="Approved"/>
    <s v="Solex"/>
    <s v="Standard"/>
    <s v="low"/>
    <s v="medium"/>
    <n v="1289.8499999999999"/>
    <n v="74.510000000000005"/>
    <n v="1215.3399999999999"/>
    <d v="2007-12-11T00:00:00"/>
    <n v="189"/>
  </r>
  <r>
    <s v="3065"/>
    <s v="76"/>
    <x v="2030"/>
    <d v="2017-12-12T00:00:00"/>
    <b v="0"/>
    <s v="Approved"/>
    <s v="WeareA2B"/>
    <s v="Standard"/>
    <s v="low"/>
    <s v="medium"/>
    <n v="642.30999999999995"/>
    <n v="513.85"/>
    <n v="128.46"/>
    <d v="2014-10-10T00:00:00"/>
    <n v="18"/>
  </r>
  <r>
    <s v="3066"/>
    <s v="72"/>
    <x v="2031"/>
    <d v="2017-07-24T00:00:00"/>
    <b v="0"/>
    <s v="Approved"/>
    <s v="OHM Cycles"/>
    <s v="Standard"/>
    <s v="medium"/>
    <s v="medium"/>
    <n v="912.52"/>
    <n v="141.4"/>
    <n v="771.12"/>
    <d v="1998-12-17T00:00:00"/>
    <n v="159"/>
  </r>
  <r>
    <s v="3067"/>
    <s v="32"/>
    <x v="148"/>
    <d v="2017-01-26T00:00:00"/>
    <b v="0"/>
    <s v="Approved"/>
    <s v="Giant Bicycles"/>
    <s v="Standard"/>
    <s v="high"/>
    <s v="medium"/>
    <n v="1179"/>
    <n v="707.4"/>
    <n v="471.6"/>
    <d v="2005-12-07T00:00:00"/>
    <n v="338"/>
  </r>
  <r>
    <s v="3068"/>
    <s v="12"/>
    <x v="2032"/>
    <d v="2017-01-14T00:00:00"/>
    <b v="1"/>
    <s v="Approved"/>
    <s v="Giant Bicycles"/>
    <s v="Standard"/>
    <s v="medium"/>
    <s v="large"/>
    <n v="1765.3"/>
    <n v="709.48"/>
    <n v="1055.82"/>
    <d v="2004-07-25T00:00:00"/>
    <n v="350"/>
  </r>
  <r>
    <s v="3069"/>
    <s v="10"/>
    <x v="2033"/>
    <d v="2017-05-09T00:00:00"/>
    <b v="1"/>
    <s v="Approved"/>
    <s v="WeareA2B"/>
    <s v="Touring"/>
    <s v="medium"/>
    <s v="medium"/>
    <n v="1466.68"/>
    <n v="363.25"/>
    <n v="1103.43"/>
    <d v="2014-03-03T00:00:00"/>
    <n v="235"/>
  </r>
  <r>
    <s v="3070"/>
    <s v="16"/>
    <x v="2034"/>
    <d v="2017-07-08T00:00:00"/>
    <b v="1"/>
    <s v="Approved"/>
    <s v="Norco Bicycles"/>
    <s v="Standard"/>
    <s v="high"/>
    <s v="small"/>
    <n v="1661.92"/>
    <n v="1479.11"/>
    <n v="182.81"/>
    <d v="1994-09-09T00:00:00"/>
    <n v="175"/>
  </r>
  <r>
    <s v="3071"/>
    <s v="31"/>
    <x v="508"/>
    <d v="2017-05-29T00:00:00"/>
    <b v="0"/>
    <s v="Approved"/>
    <s v="Giant Bicycles"/>
    <s v="Standard"/>
    <s v="medium"/>
    <s v="medium"/>
    <n v="230.91"/>
    <n v="173.18"/>
    <n v="57.73"/>
    <d v="1992-10-11T00:00:00"/>
    <n v="215"/>
  </r>
  <r>
    <s v="3072"/>
    <s v="56"/>
    <x v="2035"/>
    <d v="2017-01-07T00:00:00"/>
    <b v="0"/>
    <s v="Approved"/>
    <s v="OHM Cycles"/>
    <s v="Standard"/>
    <s v="medium"/>
    <s v="medium"/>
    <n v="183.86"/>
    <n v="137.9"/>
    <n v="45.96"/>
    <d v="1997-10-04T00:00:00"/>
    <n v="357"/>
  </r>
  <r>
    <s v="3073"/>
    <s v="38"/>
    <x v="2036"/>
    <d v="2017-06-16T00:00:00"/>
    <b v="1"/>
    <s v="Approved"/>
    <s v="Trek Bicycles"/>
    <s v="Standard"/>
    <s v="medium"/>
    <s v="large"/>
    <n v="2091.4699999999998"/>
    <n v="388.92"/>
    <n v="1702.55"/>
    <d v="2005-08-09T00:00:00"/>
    <n v="197"/>
  </r>
  <r>
    <s v="3074"/>
    <s v="99"/>
    <x v="1636"/>
    <d v="2017-02-26T00:00:00"/>
    <b v="1"/>
    <s v="Approved"/>
    <s v="Trek Bicycles"/>
    <s v="Road"/>
    <s v="low"/>
    <s v="small"/>
    <n v="1720.7"/>
    <n v="1531.42"/>
    <n v="189.28"/>
    <d v="2012-04-10T00:00:00"/>
    <n v="307"/>
  </r>
  <r>
    <s v="3075"/>
    <s v="87"/>
    <x v="2037"/>
    <d v="2017-12-18T00:00:00"/>
    <b v="1"/>
    <s v="Approved"/>
    <s v="Giant Bicycles"/>
    <s v="Standard"/>
    <s v="high"/>
    <s v="medium"/>
    <n v="1179"/>
    <n v="707.4"/>
    <n v="471.6"/>
    <d v="1997-08-25T00:00:00"/>
    <n v="12"/>
  </r>
  <r>
    <s v="3076"/>
    <s v="29"/>
    <x v="433"/>
    <d v="2017-11-18T00:00:00"/>
    <b v="1"/>
    <s v="Approved"/>
    <s v="Norco Bicycles"/>
    <s v="Road"/>
    <s v="medium"/>
    <s v="medium"/>
    <n v="543.39"/>
    <n v="407.54"/>
    <n v="135.85"/>
    <d v="2016-11-22T00:00:00"/>
    <n v="42"/>
  </r>
  <r>
    <s v="3077"/>
    <s v="33"/>
    <x v="2038"/>
    <d v="2017-09-18T00:00:00"/>
    <b v="0"/>
    <s v="Approved"/>
    <s v="Giant Bicycles"/>
    <s v="Standard"/>
    <s v="medium"/>
    <s v="small"/>
    <n v="1311.44"/>
    <n v="1167.18"/>
    <n v="144.26"/>
    <d v="1992-10-11T00:00:00"/>
    <n v="103"/>
  </r>
  <r>
    <s v="3078"/>
    <s v="40"/>
    <x v="2039"/>
    <d v="2017-05-13T00:00:00"/>
    <b v="0"/>
    <s v="Approved"/>
    <s v="Trek Bicycles"/>
    <s v="Road"/>
    <s v="medium"/>
    <s v="large"/>
    <n v="1894.19"/>
    <n v="598.76"/>
    <n v="1295.43"/>
    <d v="2003-07-21T00:00:00"/>
    <n v="231"/>
  </r>
  <r>
    <s v="3079"/>
    <s v="11"/>
    <x v="2040"/>
    <d v="2017-07-11T00:00:00"/>
    <b v="0"/>
    <s v="Approved"/>
    <s v="Giant Bicycles"/>
    <s v="Standard"/>
    <s v="high"/>
    <s v="medium"/>
    <n v="1274.93"/>
    <n v="764.96"/>
    <n v="509.97"/>
    <d v="1996-04-05T00:00:00"/>
    <n v="172"/>
  </r>
  <r>
    <s v="3080"/>
    <s v="46"/>
    <x v="2041"/>
    <d v="2017-06-08T00:00:00"/>
    <b v="0"/>
    <s v="Approved"/>
    <s v="Solex"/>
    <s v="Standard"/>
    <s v="low"/>
    <s v="medium"/>
    <n v="1289.8499999999999"/>
    <n v="74.510000000000005"/>
    <n v="1215.3399999999999"/>
    <d v="2012-06-04T00:00:00"/>
    <n v="205"/>
  </r>
  <r>
    <s v="3081"/>
    <s v="36"/>
    <x v="466"/>
    <d v="2017-10-25T00:00:00"/>
    <b v="1"/>
    <s v="Approved"/>
    <s v="Solex"/>
    <s v="Standard"/>
    <s v="low"/>
    <s v="medium"/>
    <n v="945.04"/>
    <n v="507.58"/>
    <n v="437.46"/>
    <d v="2011-03-16T00:00:00"/>
    <n v="66"/>
  </r>
  <r>
    <s v="3082"/>
    <s v="27"/>
    <x v="2042"/>
    <d v="2017-01-16T00:00:00"/>
    <b v="1"/>
    <s v="Approved"/>
    <s v="Trek Bicycles"/>
    <s v="Standard"/>
    <s v="medium"/>
    <s v="medium"/>
    <n v="499.53"/>
    <n v="388.72"/>
    <n v="110.81"/>
    <d v="1999-06-23T00:00:00"/>
    <n v="348"/>
  </r>
  <r>
    <s v="3083"/>
    <s v="45"/>
    <x v="875"/>
    <d v="2017-06-15T00:00:00"/>
    <b v="0"/>
    <s v="Approved"/>
    <s v="Solex"/>
    <s v="Standard"/>
    <s v="medium"/>
    <s v="medium"/>
    <n v="441.49"/>
    <n v="84.99"/>
    <n v="356.5"/>
    <d v="1993-04-12T00:00:00"/>
    <n v="198"/>
  </r>
  <r>
    <s v="3084"/>
    <s v="53"/>
    <x v="826"/>
    <d v="2017-06-02T00:00:00"/>
    <b v="1"/>
    <s v="Approved"/>
    <s v="OHM Cycles"/>
    <s v="Standard"/>
    <s v="medium"/>
    <s v="medium"/>
    <n v="795.34"/>
    <n v="101.58"/>
    <n v="693.76"/>
    <d v="2011-08-24T00:00:00"/>
    <n v="211"/>
  </r>
  <r>
    <s v="3085"/>
    <s v="0"/>
    <x v="1772"/>
    <d v="2017-03-11T00:00:00"/>
    <b v="0"/>
    <s v="Approved"/>
    <s v="Trek Bicycles"/>
    <s v="Road"/>
    <s v="medium"/>
    <s v="medium"/>
    <n v="533.51"/>
    <n v="400.13"/>
    <n v="133.38"/>
    <d v="2003-02-16T00:00:00"/>
    <n v="294"/>
  </r>
  <r>
    <s v="3086"/>
    <s v="1"/>
    <x v="2043"/>
    <d v="2017-10-13T00:00:00"/>
    <b v="0"/>
    <s v="Approved"/>
    <s v="Giant Bicycles"/>
    <s v="Standard"/>
    <s v="medium"/>
    <s v="medium"/>
    <n v="1403.5"/>
    <n v="954.82"/>
    <n v="448.68"/>
    <d v="2016-11-14T00:00:00"/>
    <n v="78"/>
  </r>
  <r>
    <s v="3087"/>
    <s v="53"/>
    <x v="2044"/>
    <d v="2017-09-23T00:00:00"/>
    <b v="0"/>
    <s v="Approved"/>
    <s v="OHM Cycles"/>
    <s v="Standard"/>
    <s v="medium"/>
    <s v="medium"/>
    <n v="795.34"/>
    <n v="101.58"/>
    <n v="693.76"/>
    <d v="1997-02-09T00:00:00"/>
    <n v="98"/>
  </r>
  <r>
    <s v="3088"/>
    <s v="87"/>
    <x v="1869"/>
    <d v="2017-05-30T00:00:00"/>
    <b v="0"/>
    <s v="Approved"/>
    <s v="Giant Bicycles"/>
    <s v="Standard"/>
    <s v="high"/>
    <s v="medium"/>
    <n v="1179"/>
    <n v="707.4"/>
    <n v="471.6"/>
    <d v="1993-04-20T00:00:00"/>
    <n v="214"/>
  </r>
  <r>
    <s v="3089"/>
    <s v="96"/>
    <x v="997"/>
    <d v="2017-10-28T00:00:00"/>
    <b v="1"/>
    <s v="Approved"/>
    <s v="WeareA2B"/>
    <s v="Road"/>
    <s v="low"/>
    <s v="small"/>
    <n v="1172.78"/>
    <n v="1043.77"/>
    <n v="129.01"/>
    <d v="2002-10-10T00:00:00"/>
    <n v="63"/>
  </r>
  <r>
    <s v="3090"/>
    <s v="2"/>
    <x v="1073"/>
    <d v="2017-03-26T00:00:00"/>
    <b v="1"/>
    <s v="Approved"/>
    <s v="Solex"/>
    <s v="Standard"/>
    <s v="medium"/>
    <s v="medium"/>
    <n v="71.489999999999995"/>
    <n v="53.62"/>
    <n v="17.87"/>
    <d v="2011-08-29T00:00:00"/>
    <n v="279"/>
  </r>
  <r>
    <s v="3091"/>
    <s v="10"/>
    <x v="1499"/>
    <d v="2017-10-08T00:00:00"/>
    <b v="1"/>
    <s v="Approved"/>
    <s v="Solex"/>
    <s v="Standard"/>
    <s v="medium"/>
    <s v="medium"/>
    <n v="1945.43"/>
    <n v="333.18"/>
    <n v="1612.25"/>
    <d v="2003-02-16T00:00:00"/>
    <n v="83"/>
  </r>
  <r>
    <s v="3092"/>
    <s v="83"/>
    <x v="2045"/>
    <d v="2017-04-24T00:00:00"/>
    <b v="0"/>
    <s v="Approved"/>
    <s v="Solex"/>
    <s v="Touring"/>
    <s v="medium"/>
    <s v="large"/>
    <n v="2083.94"/>
    <n v="675.03"/>
    <n v="1408.91"/>
    <d v="2013-09-16T00:00:00"/>
    <n v="250"/>
  </r>
  <r>
    <s v="3093"/>
    <s v="77"/>
    <x v="2046"/>
    <d v="2017-10-09T00:00:00"/>
    <b v="1"/>
    <s v="Approved"/>
    <s v="Norco Bicycles"/>
    <s v="Road"/>
    <s v="medium"/>
    <s v="large"/>
    <n v="1240.31"/>
    <n v="795.1"/>
    <n v="445.21"/>
    <d v="2013-09-16T00:00:00"/>
    <n v="82"/>
  </r>
  <r>
    <s v="3094"/>
    <s v="46"/>
    <x v="2047"/>
    <d v="2017-01-24T00:00:00"/>
    <b v="1"/>
    <s v="Approved"/>
    <s v="OHM Cycles"/>
    <s v="Standard"/>
    <s v="low"/>
    <s v="medium"/>
    <n v="1793.43"/>
    <n v="248.82"/>
    <n v="1544.61"/>
    <d v="1999-07-20T00:00:00"/>
    <n v="340"/>
  </r>
  <r>
    <s v="3095"/>
    <s v="30"/>
    <x v="841"/>
    <d v="2017-12-03T00:00:00"/>
    <b v="0"/>
    <s v="Approved"/>
    <s v="Solex"/>
    <s v="Standard"/>
    <s v="high"/>
    <s v="medium"/>
    <n v="748.17"/>
    <n v="448.9"/>
    <n v="299.27"/>
    <d v="1999-07-20T00:00:00"/>
    <n v="27"/>
  </r>
  <r>
    <s v="3096"/>
    <s v="0"/>
    <x v="918"/>
    <d v="2017-05-22T00:00:00"/>
    <b v="1"/>
    <s v="Approved"/>
    <s v="Norco Bicycles"/>
    <s v="Road"/>
    <s v="medium"/>
    <s v="medium"/>
    <n v="544.04999999999995"/>
    <n v="376.84"/>
    <n v="167.21"/>
    <d v="2006-05-22T00:00:00"/>
    <n v="222"/>
  </r>
  <r>
    <s v="3097"/>
    <s v="70"/>
    <x v="1853"/>
    <d v="2017-09-01T00:00:00"/>
    <b v="0"/>
    <s v="Approved"/>
    <s v="Norco Bicycles"/>
    <s v="Road"/>
    <s v="medium"/>
    <s v="medium"/>
    <n v="1036.5899999999999"/>
    <n v="206.35"/>
    <n v="830.24"/>
    <d v="1991-05-06T00:00:00"/>
    <n v="120"/>
  </r>
  <r>
    <s v="3098"/>
    <s v="67"/>
    <x v="1422"/>
    <d v="2017-12-02T00:00:00"/>
    <b v="0"/>
    <s v="Approved"/>
    <s v="Norco Bicycles"/>
    <s v="Road"/>
    <s v="medium"/>
    <s v="medium"/>
    <n v="544.04999999999995"/>
    <n v="376.84"/>
    <n v="167.21"/>
    <d v="2005-10-22T00:00:00"/>
    <n v="28"/>
  </r>
  <r>
    <s v="3099"/>
    <s v="0"/>
    <x v="2048"/>
    <d v="2017-05-18T00:00:00"/>
    <b v="1"/>
    <s v="Approved"/>
    <s v="OHM Cycles"/>
    <s v="Standard"/>
    <s v="high"/>
    <s v="medium"/>
    <n v="227.88"/>
    <n v="136.72999999999999"/>
    <n v="91.15"/>
    <d v="2016-07-09T00:00:00"/>
    <n v="226"/>
  </r>
  <r>
    <s v="3100"/>
    <s v="97"/>
    <x v="686"/>
    <d v="2017-03-23T00:00:00"/>
    <b v="1"/>
    <s v="Approved"/>
    <s v="Solex"/>
    <s v="Standard"/>
    <s v="medium"/>
    <s v="large"/>
    <n v="202.62"/>
    <n v="151.96"/>
    <n v="50.66"/>
    <d v="1994-08-10T00:00:00"/>
    <n v="282"/>
  </r>
  <r>
    <s v="3101"/>
    <s v="83"/>
    <x v="1871"/>
    <d v="2017-03-21T00:00:00"/>
    <b v="1"/>
    <s v="Approved"/>
    <s v="Solex"/>
    <s v="Touring"/>
    <s v="medium"/>
    <s v="large"/>
    <n v="2083.94"/>
    <n v="675.03"/>
    <n v="1408.91"/>
    <d v="1997-08-25T00:00:00"/>
    <n v="284"/>
  </r>
  <r>
    <s v="3102"/>
    <s v="10"/>
    <x v="2049"/>
    <d v="2017-08-24T00:00:00"/>
    <b v="1"/>
    <s v="Approved"/>
    <s v="WeareA2B"/>
    <s v="Touring"/>
    <s v="medium"/>
    <s v="medium"/>
    <n v="1466.68"/>
    <n v="363.25"/>
    <n v="1103.43"/>
    <d v="2013-03-12T00:00:00"/>
    <n v="128"/>
  </r>
  <r>
    <s v="3103"/>
    <s v="5"/>
    <x v="2050"/>
    <d v="2017-05-27T00:00:00"/>
    <b v="0"/>
    <s v="Approved"/>
    <s v="Trek Bicycles"/>
    <s v="Mountain"/>
    <s v="low"/>
    <s v="medium"/>
    <n v="574.64"/>
    <n v="459.71"/>
    <n v="114.93"/>
    <d v="2004-08-17T00:00:00"/>
    <n v="217"/>
  </r>
  <r>
    <s v="3104"/>
    <s v="0"/>
    <x v="1844"/>
    <d v="2017-12-20T00:00:00"/>
    <b v="1"/>
    <s v="Approved"/>
    <s v="Norco Bicycles"/>
    <s v="Standard"/>
    <s v="low"/>
    <s v="medium"/>
    <n v="363.01"/>
    <n v="290.41000000000003"/>
    <n v="72.599999999999994"/>
    <d v="2016-03-29T00:00:00"/>
    <n v="10"/>
  </r>
  <r>
    <s v="3105"/>
    <s v="7"/>
    <x v="2051"/>
    <d v="2017-07-10T00:00:00"/>
    <b v="0"/>
    <s v="Approved"/>
    <s v="Trek Bicycles"/>
    <s v="Road"/>
    <s v="low"/>
    <s v="medium"/>
    <n v="980.37"/>
    <n v="234.43"/>
    <n v="745.94"/>
    <d v="2004-09-28T00:00:00"/>
    <n v="173"/>
  </r>
  <r>
    <s v="3106"/>
    <s v="62"/>
    <x v="2052"/>
    <d v="2017-10-08T00:00:00"/>
    <b v="1"/>
    <s v="Approved"/>
    <s v="Solex"/>
    <s v="Standard"/>
    <s v="medium"/>
    <s v="medium"/>
    <n v="478.16"/>
    <n v="298.72000000000003"/>
    <n v="179.44"/>
    <d v="1993-06-23T00:00:00"/>
    <n v="83"/>
  </r>
  <r>
    <s v="3107"/>
    <s v="54"/>
    <x v="1832"/>
    <d v="2017-11-19T00:00:00"/>
    <b v="0"/>
    <s v="Approved"/>
    <s v="WeareA2B"/>
    <s v="Standard"/>
    <s v="medium"/>
    <s v="medium"/>
    <n v="1292.8399999999999"/>
    <n v="13.44"/>
    <n v="1279.4000000000001"/>
    <d v="2009-04-12T00:00:00"/>
    <n v="41"/>
  </r>
  <r>
    <s v="3108"/>
    <s v="88"/>
    <x v="941"/>
    <d v="2017-10-09T00:00:00"/>
    <b v="0"/>
    <s v="Approved"/>
    <s v="Norco Bicycles"/>
    <s v="Standard"/>
    <s v="medium"/>
    <s v="medium"/>
    <n v="1198.46"/>
    <n v="381.1"/>
    <n v="817.36"/>
    <d v="1998-12-16T00:00:00"/>
    <n v="82"/>
  </r>
  <r>
    <s v="3109"/>
    <s v="49"/>
    <x v="2053"/>
    <d v="2017-08-19T00:00:00"/>
    <b v="1"/>
    <s v="Approved"/>
    <s v="Trek Bicycles"/>
    <s v="Road"/>
    <s v="medium"/>
    <s v="medium"/>
    <n v="533.51"/>
    <n v="400.13"/>
    <n v="133.38"/>
    <d v="2012-06-04T00:00:00"/>
    <n v="133"/>
  </r>
  <r>
    <s v="3110"/>
    <s v="48"/>
    <x v="1247"/>
    <d v="2017-12-17T00:00:00"/>
    <b v="0"/>
    <s v="Approved"/>
    <s v="WeareA2B"/>
    <s v="Standard"/>
    <s v="medium"/>
    <s v="medium"/>
    <n v="1762.96"/>
    <n v="950.52"/>
    <n v="812.44"/>
    <d v="2003-07-21T00:00:00"/>
    <n v="13"/>
  </r>
  <r>
    <s v="3111"/>
    <s v="38"/>
    <x v="2054"/>
    <d v="2017-05-16T00:00:00"/>
    <b v="1"/>
    <s v="Approved"/>
    <s v="Solex"/>
    <s v="Standard"/>
    <s v="medium"/>
    <s v="medium"/>
    <n v="1577.53"/>
    <n v="826.51"/>
    <n v="751.02"/>
    <d v="2008-03-19T00:00:00"/>
    <n v="228"/>
  </r>
  <r>
    <s v="3112"/>
    <s v="82"/>
    <x v="1268"/>
    <d v="2017-05-05T00:00:00"/>
    <b v="1"/>
    <s v="Approved"/>
    <s v="Giant Bicycles"/>
    <s v="Road"/>
    <s v="medium"/>
    <s v="medium"/>
    <n v="1538.99"/>
    <n v="829.65"/>
    <n v="709.34"/>
    <d v="2016-02-04T00:00:00"/>
    <n v="239"/>
  </r>
  <r>
    <s v="3113"/>
    <s v="27"/>
    <x v="314"/>
    <d v="2017-04-28T00:00:00"/>
    <b v="0"/>
    <s v="Approved"/>
    <s v="Trek Bicycles"/>
    <s v="Standard"/>
    <s v="low"/>
    <s v="medium"/>
    <n v="1057.51"/>
    <n v="154.4"/>
    <n v="903.11"/>
    <d v="1994-07-12T00:00:00"/>
    <n v="246"/>
  </r>
  <r>
    <s v="3114"/>
    <s v="6"/>
    <x v="2055"/>
    <d v="2017-05-28T00:00:00"/>
    <b v="1"/>
    <s v="Approved"/>
    <s v="Solex"/>
    <s v="Standard"/>
    <s v="high"/>
    <s v="medium"/>
    <n v="748.17"/>
    <n v="448.9"/>
    <n v="299.27"/>
    <d v="1991-11-10T00:00:00"/>
    <n v="216"/>
  </r>
  <r>
    <s v="3115"/>
    <s v="82"/>
    <x v="443"/>
    <d v="2017-10-08T00:00:00"/>
    <b v="0"/>
    <s v="Approved"/>
    <s v="Norco Bicycles"/>
    <s v="Standard"/>
    <s v="high"/>
    <s v="medium"/>
    <n v="1148.6400000000001"/>
    <n v="689.18"/>
    <n v="459.46"/>
    <d v="2006-05-22T00:00:00"/>
    <n v="83"/>
  </r>
  <r>
    <s v="3116"/>
    <s v="14"/>
    <x v="2042"/>
    <d v="2017-06-11T00:00:00"/>
    <b v="0"/>
    <s v="Approved"/>
    <s v="Trek Bicycles"/>
    <s v="Standard"/>
    <s v="medium"/>
    <s v="small"/>
    <n v="1386.84"/>
    <n v="1234.29"/>
    <n v="152.55000000000001"/>
    <d v="2003-08-05T00:00:00"/>
    <n v="202"/>
  </r>
  <r>
    <s v="3117"/>
    <s v="0"/>
    <x v="807"/>
    <d v="2017-02-18T00:00:00"/>
    <b v="1"/>
    <s v="Approved"/>
    <s v="Norco Bicycles"/>
    <s v="Road"/>
    <s v="medium"/>
    <s v="medium"/>
    <n v="544.04999999999995"/>
    <n v="376.84"/>
    <n v="167.21"/>
    <d v="2005-10-22T00:00:00"/>
    <n v="315"/>
  </r>
  <r>
    <s v="3118"/>
    <s v="7"/>
    <x v="2056"/>
    <d v="2017-01-11T00:00:00"/>
    <b v="0"/>
    <s v="Approved"/>
    <s v="Trek Bicycles"/>
    <s v="Road"/>
    <s v="low"/>
    <s v="medium"/>
    <n v="980.37"/>
    <n v="234.43"/>
    <n v="745.94"/>
    <d v="2004-09-28T00:00:00"/>
    <n v="353"/>
  </r>
  <r>
    <s v="3119"/>
    <s v="91"/>
    <x v="656"/>
    <d v="2017-10-16T00:00:00"/>
    <b v="0"/>
    <s v="Approved"/>
    <s v="Solex"/>
    <s v="Standard"/>
    <s v="medium"/>
    <s v="medium"/>
    <n v="100.35"/>
    <n v="75.260000000000005"/>
    <n v="25.09"/>
    <d v="1999-07-26T00:00:00"/>
    <n v="75"/>
  </r>
  <r>
    <s v="3120"/>
    <s v="17"/>
    <x v="2057"/>
    <d v="2017-04-12T00:00:00"/>
    <b v="1"/>
    <s v="Approved"/>
    <s v="Solex"/>
    <s v="Standard"/>
    <s v="high"/>
    <s v="medium"/>
    <n v="1024.6600000000001"/>
    <n v="614.79999999999995"/>
    <n v="409.86"/>
    <d v="1996-11-09T00:00:00"/>
    <n v="262"/>
  </r>
  <r>
    <s v="3121"/>
    <s v="45"/>
    <x v="475"/>
    <d v="2017-05-05T00:00:00"/>
    <b v="1"/>
    <s v="Approved"/>
    <s v="Solex"/>
    <s v="Standard"/>
    <s v="medium"/>
    <s v="medium"/>
    <n v="441.49"/>
    <n v="84.99"/>
    <n v="356.5"/>
    <d v="1993-04-12T00:00:00"/>
    <n v="239"/>
  </r>
  <r>
    <s v="3122"/>
    <s v="27"/>
    <x v="1371"/>
    <d v="2017-12-14T00:00:00"/>
    <b v="1"/>
    <s v="Approved"/>
    <s v="Trek Bicycles"/>
    <s v="Standard"/>
    <s v="medium"/>
    <s v="medium"/>
    <n v="499.53"/>
    <n v="388.72"/>
    <n v="110.81"/>
    <d v="1999-06-23T00:00:00"/>
    <n v="16"/>
  </r>
  <r>
    <s v="3123"/>
    <s v="8"/>
    <x v="1121"/>
    <d v="2017-03-31T00:00:00"/>
    <b v="0"/>
    <s v="Approved"/>
    <s v="Solex"/>
    <s v="Road"/>
    <s v="medium"/>
    <s v="small"/>
    <n v="1703.52"/>
    <n v="1516.13"/>
    <n v="187.39"/>
    <d v="1993-04-20T00:00:00"/>
    <n v="274"/>
  </r>
  <r>
    <s v="3124"/>
    <s v="49"/>
    <x v="1192"/>
    <d v="2017-02-27T00:00:00"/>
    <b v="1"/>
    <s v="Approved"/>
    <s v="Solex"/>
    <s v="Standard"/>
    <s v="medium"/>
    <s v="large"/>
    <n v="1061.56"/>
    <n v="733.58"/>
    <n v="327.98"/>
    <d v="2011-08-24T00:00:00"/>
    <n v="306"/>
  </r>
  <r>
    <s v="3125"/>
    <s v="51"/>
    <x v="957"/>
    <d v="2017-03-07T00:00:00"/>
    <b v="0"/>
    <s v="Approved"/>
    <s v="OHM Cycles"/>
    <s v="Standard"/>
    <s v="high"/>
    <s v="medium"/>
    <n v="2005.66"/>
    <n v="1203.4000000000001"/>
    <n v="802.26"/>
    <d v="2012-04-10T00:00:00"/>
    <n v="298"/>
  </r>
  <r>
    <s v="3126"/>
    <s v="42"/>
    <x v="158"/>
    <d v="2017-05-06T00:00:00"/>
    <b v="0"/>
    <s v="Approved"/>
    <s v="OHM Cycles"/>
    <s v="Road"/>
    <s v="medium"/>
    <s v="small"/>
    <n v="1810"/>
    <n v="1610.9"/>
    <n v="199.1"/>
    <d v="2011-05-09T00:00:00"/>
    <n v="238"/>
  </r>
  <r>
    <s v="3127"/>
    <s v="15"/>
    <x v="1218"/>
    <d v="2017-04-10T00:00:00"/>
    <b v="1"/>
    <s v="Approved"/>
    <s v="Norco Bicycles"/>
    <s v="Standard"/>
    <s v="low"/>
    <s v="medium"/>
    <n v="958.74"/>
    <n v="748.9"/>
    <n v="209.84"/>
    <d v="2013-03-12T00:00:00"/>
    <n v="264"/>
  </r>
  <r>
    <s v="3128"/>
    <s v="44"/>
    <x v="1731"/>
    <d v="2017-11-06T00:00:00"/>
    <b v="0"/>
    <s v="Approved"/>
    <s v="WeareA2B"/>
    <s v="Standard"/>
    <s v="medium"/>
    <s v="medium"/>
    <n v="1769.64"/>
    <n v="108.76"/>
    <n v="1660.88"/>
    <d v="2011-05-09T00:00:00"/>
    <n v="54"/>
  </r>
  <r>
    <s v="3129"/>
    <s v="95"/>
    <x v="2058"/>
    <d v="2017-07-19T00:00:00"/>
    <b v="1"/>
    <s v="Approved"/>
    <s v="Giant Bicycles"/>
    <s v="Standard"/>
    <s v="medium"/>
    <s v="large"/>
    <n v="569.55999999999995"/>
    <n v="528.42999999999995"/>
    <n v="41.13"/>
    <d v="2003-09-10T00:00:00"/>
    <n v="164"/>
  </r>
  <r>
    <s v="3130"/>
    <s v="30"/>
    <x v="2059"/>
    <d v="2017-10-13T00:00:00"/>
    <b v="1"/>
    <s v="Approved"/>
    <s v="Solex"/>
    <s v="Standard"/>
    <s v="high"/>
    <s v="medium"/>
    <n v="748.17"/>
    <n v="448.9"/>
    <n v="299.27"/>
    <d v="1991-11-10T00:00:00"/>
    <n v="78"/>
  </r>
  <r>
    <s v="3131"/>
    <s v="28"/>
    <x v="1537"/>
    <d v="2017-03-06T00:00:00"/>
    <b v="1"/>
    <s v="Approved"/>
    <s v="Norco Bicycles"/>
    <s v="Standard"/>
    <s v="medium"/>
    <s v="small"/>
    <n v="1216.1400000000001"/>
    <n v="1082.3599999999999"/>
    <n v="133.78"/>
    <d v="1991-08-05T00:00:00"/>
    <n v="299"/>
  </r>
  <r>
    <s v="3132"/>
    <s v="52"/>
    <x v="2060"/>
    <d v="2017-12-13T00:00:00"/>
    <b v="1"/>
    <s v="Approved"/>
    <s v="OHM Cycles"/>
    <s v="Road"/>
    <s v="medium"/>
    <s v="medium"/>
    <n v="1280.28"/>
    <n v="829.51"/>
    <n v="450.77"/>
    <d v="2001-11-25T00:00:00"/>
    <n v="17"/>
  </r>
  <r>
    <s v="3133"/>
    <s v="95"/>
    <x v="2061"/>
    <d v="2017-01-24T00:00:00"/>
    <b v="1"/>
    <s v="Approved"/>
    <s v="Giant Bicycles"/>
    <s v="Standard"/>
    <s v="medium"/>
    <s v="large"/>
    <n v="569.55999999999995"/>
    <n v="528.42999999999995"/>
    <n v="41.13"/>
    <d v="2003-09-10T00:00:00"/>
    <n v="340"/>
  </r>
  <r>
    <s v="3134"/>
    <s v="48"/>
    <x v="2062"/>
    <d v="2017-07-14T00:00:00"/>
    <b v="1"/>
    <s v="Approved"/>
    <s v="WeareA2B"/>
    <s v="Standard"/>
    <s v="medium"/>
    <s v="medium"/>
    <n v="1762.96"/>
    <n v="950.52"/>
    <n v="812.44"/>
    <d v="2014-07-28T00:00:00"/>
    <n v="169"/>
  </r>
  <r>
    <s v="3136"/>
    <s v="6"/>
    <x v="387"/>
    <d v="2017-06-16T00:00:00"/>
    <b v="0"/>
    <s v="Approved"/>
    <s v="OHM Cycles"/>
    <s v="Standard"/>
    <s v="high"/>
    <s v="medium"/>
    <n v="227.88"/>
    <n v="136.72999999999999"/>
    <n v="91.15"/>
    <d v="2003-02-07T00:00:00"/>
    <n v="197"/>
  </r>
  <r>
    <s v="3137"/>
    <s v="56"/>
    <x v="508"/>
    <d v="2017-01-21T00:00:00"/>
    <b v="1"/>
    <s v="Approved"/>
    <s v="OHM Cycles"/>
    <s v="Standard"/>
    <s v="medium"/>
    <s v="medium"/>
    <n v="183.86"/>
    <n v="137.9"/>
    <n v="45.96"/>
    <d v="2015-10-18T00:00:00"/>
    <n v="343"/>
  </r>
  <r>
    <s v="3138"/>
    <s v="64"/>
    <x v="2063"/>
    <d v="2017-10-09T00:00:00"/>
    <b v="0"/>
    <s v="Approved"/>
    <s v="Trek Bicycles"/>
    <s v="Standard"/>
    <s v="medium"/>
    <s v="large"/>
    <n v="1469.44"/>
    <n v="596.54999999999995"/>
    <n v="872.89"/>
    <d v="2012-05-18T00:00:00"/>
    <n v="82"/>
  </r>
  <r>
    <s v="3139"/>
    <s v="90"/>
    <x v="2064"/>
    <d v="2017-02-27T00:00:00"/>
    <b v="1"/>
    <s v="Approved"/>
    <s v="Solex"/>
    <s v="Standard"/>
    <s v="low"/>
    <s v="medium"/>
    <n v="945.04"/>
    <n v="507.58"/>
    <n v="437.46"/>
    <d v="2010-06-07T00:00:00"/>
    <n v="306"/>
  </r>
  <r>
    <s v="3140"/>
    <s v="13"/>
    <x v="2065"/>
    <d v="2017-07-07T00:00:00"/>
    <b v="0"/>
    <s v="Approved"/>
    <s v="Solex"/>
    <s v="Standard"/>
    <s v="medium"/>
    <s v="medium"/>
    <n v="1163.8900000000001"/>
    <n v="589.27"/>
    <n v="574.62"/>
    <d v="2013-03-12T00:00:00"/>
    <n v="176"/>
  </r>
  <r>
    <s v="3141"/>
    <s v="10"/>
    <x v="1444"/>
    <d v="2017-07-26T00:00:00"/>
    <b v="1"/>
    <s v="Approved"/>
    <s v="WeareA2B"/>
    <s v="Touring"/>
    <s v="medium"/>
    <s v="medium"/>
    <n v="1466.68"/>
    <n v="363.25"/>
    <n v="1103.43"/>
    <d v="2014-03-03T00:00:00"/>
    <n v="157"/>
  </r>
  <r>
    <s v="3142"/>
    <s v="10"/>
    <x v="1731"/>
    <d v="2017-08-17T00:00:00"/>
    <b v="1"/>
    <s v="Approved"/>
    <s v="WeareA2B"/>
    <s v="Touring"/>
    <s v="medium"/>
    <s v="medium"/>
    <n v="1466.68"/>
    <n v="363.25"/>
    <n v="1103.43"/>
    <d v="2014-03-03T00:00:00"/>
    <n v="135"/>
  </r>
  <r>
    <s v="3143"/>
    <s v="19"/>
    <x v="437"/>
    <d v="2017-08-10T00:00:00"/>
    <b v="0"/>
    <s v="Approved"/>
    <s v="OHM Cycles"/>
    <s v="Road"/>
    <s v="high"/>
    <s v="large"/>
    <n v="12.01"/>
    <n v="7.21"/>
    <n v="4.8"/>
    <d v="1999-06-23T00:00:00"/>
    <n v="142"/>
  </r>
  <r>
    <s v="3144"/>
    <s v="63"/>
    <x v="2066"/>
    <d v="2017-01-30T00:00:00"/>
    <b v="1"/>
    <s v="Approved"/>
    <s v="Solex"/>
    <s v="Standard"/>
    <s v="medium"/>
    <s v="medium"/>
    <n v="1483.2"/>
    <n v="99.59"/>
    <n v="1383.61"/>
    <d v="1998-12-17T00:00:00"/>
    <n v="334"/>
  </r>
  <r>
    <s v="3145"/>
    <s v="57"/>
    <x v="669"/>
    <d v="2017-07-29T00:00:00"/>
    <b v="1"/>
    <s v="Approved"/>
    <s v="WeareA2B"/>
    <s v="Touring"/>
    <s v="medium"/>
    <s v="large"/>
    <n v="1890.39"/>
    <n v="260.14"/>
    <n v="1630.25"/>
    <d v="2011-08-24T00:00:00"/>
    <n v="154"/>
  </r>
  <r>
    <s v="3146"/>
    <s v="47"/>
    <x v="2067"/>
    <d v="2017-06-25T00:00:00"/>
    <b v="0"/>
    <s v="Approved"/>
    <s v="Trek Bicycles"/>
    <s v="Road"/>
    <s v="low"/>
    <s v="small"/>
    <n v="1720.7"/>
    <n v="1531.42"/>
    <n v="189.28"/>
    <d v="2001-11-25T00:00:00"/>
    <n v="188"/>
  </r>
  <r>
    <s v="3147"/>
    <s v="39"/>
    <x v="232"/>
    <d v="2017-07-22T00:00:00"/>
    <b v="1"/>
    <s v="Approved"/>
    <s v="Giant Bicycles"/>
    <s v="Standard"/>
    <s v="medium"/>
    <s v="large"/>
    <n v="1812.75"/>
    <n v="582.48"/>
    <n v="1230.27"/>
    <d v="2008-03-19T00:00:00"/>
    <n v="161"/>
  </r>
  <r>
    <s v="3148"/>
    <s v="66"/>
    <x v="1530"/>
    <d v="2017-10-18T00:00:00"/>
    <b v="0"/>
    <s v="Approved"/>
    <s v="Giant Bicycles"/>
    <s v="Road"/>
    <s v="low"/>
    <s v="small"/>
    <n v="590.26"/>
    <n v="525.33000000000004"/>
    <n v="64.930000000000007"/>
    <d v="2016-12-06T00:00:00"/>
    <n v="73"/>
  </r>
  <r>
    <s v="3149"/>
    <s v="85"/>
    <x v="2068"/>
    <d v="2017-11-17T00:00:00"/>
    <b v="1"/>
    <s v="Approved"/>
    <s v="WeareA2B"/>
    <s v="Standard"/>
    <s v="medium"/>
    <s v="medium"/>
    <n v="752.64"/>
    <n v="205.36"/>
    <n v="547.28"/>
    <d v="1999-07-26T00:00:00"/>
    <n v="43"/>
  </r>
  <r>
    <s v="3150"/>
    <s v="68"/>
    <x v="1090"/>
    <d v="2017-05-14T00:00:00"/>
    <b v="1"/>
    <s v="Approved"/>
    <s v="OHM Cycles"/>
    <s v="Standard"/>
    <s v="medium"/>
    <s v="medium"/>
    <n v="1636.9"/>
    <n v="44.71"/>
    <n v="1592.19"/>
    <d v="2010-08-20T00:00:00"/>
    <n v="230"/>
  </r>
  <r>
    <s v="3151"/>
    <s v="72"/>
    <x v="2069"/>
    <d v="2017-06-19T00:00:00"/>
    <b v="0"/>
    <s v="Approved"/>
    <s v="Norco Bicycles"/>
    <s v="Standard"/>
    <s v="medium"/>
    <s v="medium"/>
    <n v="360.4"/>
    <n v="270.3"/>
    <n v="90.1"/>
    <d v="2004-07-25T00:00:00"/>
    <n v="194"/>
  </r>
  <r>
    <s v="3152"/>
    <s v="11"/>
    <x v="2070"/>
    <d v="2017-02-21T00:00:00"/>
    <b v="0"/>
    <s v="Approved"/>
    <s v="Giant Bicycles"/>
    <s v="Standard"/>
    <s v="high"/>
    <s v="medium"/>
    <n v="1274.93"/>
    <n v="764.96"/>
    <n v="509.97"/>
    <d v="2007-08-04T00:00:00"/>
    <n v="312"/>
  </r>
  <r>
    <s v="3153"/>
    <s v="46"/>
    <x v="1815"/>
    <d v="2017-07-14T00:00:00"/>
    <b v="0"/>
    <s v="Approved"/>
    <s v="Solex"/>
    <s v="Standard"/>
    <s v="low"/>
    <s v="medium"/>
    <n v="1289.8499999999999"/>
    <n v="74.510000000000005"/>
    <n v="1215.3399999999999"/>
    <d v="2007-12-11T00:00:00"/>
    <n v="169"/>
  </r>
  <r>
    <s v="3154"/>
    <s v="80"/>
    <x v="2071"/>
    <d v="2017-01-10T00:00:00"/>
    <b v="1"/>
    <s v="Approved"/>
    <s v="OHM Cycles"/>
    <s v="Touring"/>
    <s v="low"/>
    <s v="medium"/>
    <n v="1073.07"/>
    <n v="933.84"/>
    <n v="139.22999999999999"/>
    <d v="1991-07-10T00:00:00"/>
    <n v="354"/>
  </r>
  <r>
    <s v="3155"/>
    <s v="32"/>
    <x v="226"/>
    <d v="2017-05-17T00:00:00"/>
    <b v="0"/>
    <s v="Approved"/>
    <s v="Giant Bicycles"/>
    <s v="Standard"/>
    <s v="high"/>
    <s v="medium"/>
    <n v="1179"/>
    <n v="707.4"/>
    <n v="471.6"/>
    <d v="1997-08-25T00:00:00"/>
    <n v="227"/>
  </r>
  <r>
    <s v="3156"/>
    <s v="7"/>
    <x v="230"/>
    <d v="2017-10-29T00:00:00"/>
    <b v="0"/>
    <s v="Approved"/>
    <s v="Trek Bicycles"/>
    <s v="Road"/>
    <s v="low"/>
    <s v="medium"/>
    <n v="980.37"/>
    <n v="234.43"/>
    <n v="745.94"/>
    <d v="1991-11-07T00:00:00"/>
    <n v="62"/>
  </r>
  <r>
    <s v="3157"/>
    <s v="35"/>
    <x v="2072"/>
    <d v="2017-12-05T00:00:00"/>
    <b v="0"/>
    <s v="Approved"/>
    <s v="Giant Bicycles"/>
    <s v="Standard"/>
    <s v="medium"/>
    <s v="medium"/>
    <n v="1403.5"/>
    <n v="954.82"/>
    <n v="448.68"/>
    <d v="2016-11-14T00:00:00"/>
    <n v="25"/>
  </r>
  <r>
    <s v="3158"/>
    <s v="89"/>
    <x v="1145"/>
    <d v="2017-03-15T00:00:00"/>
    <b v="0"/>
    <s v="Approved"/>
    <s v="Giant Bicycles"/>
    <s v="Standard"/>
    <s v="medium"/>
    <s v="large"/>
    <n v="1812.75"/>
    <n v="582.48"/>
    <n v="1230.27"/>
    <d v="2010-06-07T00:00:00"/>
    <n v="290"/>
  </r>
  <r>
    <s v="3159"/>
    <s v="36"/>
    <x v="2073"/>
    <d v="2017-09-29T00:00:00"/>
    <b v="1"/>
    <s v="Approved"/>
    <s v="Solex"/>
    <s v="Standard"/>
    <s v="low"/>
    <s v="medium"/>
    <n v="945.04"/>
    <n v="507.58"/>
    <n v="437.46"/>
    <d v="1995-12-19T00:00:00"/>
    <n v="92"/>
  </r>
  <r>
    <s v="3160"/>
    <s v="81"/>
    <x v="2026"/>
    <d v="2017-08-02T00:00:00"/>
    <b v="1"/>
    <s v="Approved"/>
    <s v="Norco Bicycles"/>
    <s v="Standard"/>
    <s v="medium"/>
    <s v="small"/>
    <n v="586.45000000000005"/>
    <n v="521.94000000000005"/>
    <n v="64.510000000000005"/>
    <d v="1991-07-10T00:00:00"/>
    <n v="150"/>
  </r>
  <r>
    <s v="3161"/>
    <s v="9"/>
    <x v="1041"/>
    <d v="2017-03-15T00:00:00"/>
    <b v="1"/>
    <s v="Approved"/>
    <s v="OHM Cycles"/>
    <s v="Road"/>
    <s v="medium"/>
    <s v="medium"/>
    <n v="742.54"/>
    <n v="667.4"/>
    <n v="75.14"/>
    <d v="1991-11-07T00:00:00"/>
    <n v="290"/>
  </r>
  <r>
    <s v="3162"/>
    <s v="91"/>
    <x v="2074"/>
    <d v="2017-12-02T00:00:00"/>
    <b v="1"/>
    <s v="Approved"/>
    <s v="Solex"/>
    <s v="Standard"/>
    <s v="medium"/>
    <s v="medium"/>
    <n v="100.35"/>
    <n v="75.260000000000005"/>
    <n v="25.09"/>
    <d v="1999-07-26T00:00:00"/>
    <n v="28"/>
  </r>
  <r>
    <s v="3163"/>
    <s v="69"/>
    <x v="354"/>
    <d v="2017-09-03T00:00:00"/>
    <b v="0"/>
    <s v="Approved"/>
    <s v="Norco Bicycles"/>
    <s v="Road"/>
    <s v="medium"/>
    <s v="large"/>
    <n v="1240.31"/>
    <n v="795.1"/>
    <n v="445.21"/>
    <d v="2004-01-16T00:00:00"/>
    <n v="118"/>
  </r>
  <r>
    <s v="3164"/>
    <s v="2"/>
    <x v="459"/>
    <d v="2017-10-08T00:00:00"/>
    <b v="1"/>
    <s v="Approved"/>
    <s v="Solex"/>
    <s v="Standard"/>
    <s v="medium"/>
    <s v="medium"/>
    <n v="71.489999999999995"/>
    <n v="53.62"/>
    <n v="17.87"/>
    <d v="2011-08-29T00:00:00"/>
    <n v="83"/>
  </r>
  <r>
    <s v="3165"/>
    <s v="77"/>
    <x v="2075"/>
    <d v="2017-08-22T00:00:00"/>
    <b v="0"/>
    <s v="Approved"/>
    <s v="Norco Bicycles"/>
    <s v="Road"/>
    <s v="medium"/>
    <s v="large"/>
    <n v="1240.31"/>
    <n v="795.1"/>
    <n v="445.21"/>
    <d v="2011-01-10T00:00:00"/>
    <n v="130"/>
  </r>
  <r>
    <s v="3166"/>
    <s v="80"/>
    <x v="2076"/>
    <d v="2017-05-17T00:00:00"/>
    <b v="1"/>
    <s v="Approved"/>
    <s v="OHM Cycles"/>
    <s v="Touring"/>
    <s v="low"/>
    <s v="medium"/>
    <n v="1073.07"/>
    <n v="933.84"/>
    <n v="139.22999999999999"/>
    <d v="1991-07-10T00:00:00"/>
    <n v="227"/>
  </r>
  <r>
    <s v="3167"/>
    <s v="3"/>
    <x v="1982"/>
    <d v="2017-08-31T00:00:00"/>
    <b v="0"/>
    <s v="Approved"/>
    <s v="Trek Bicycles"/>
    <s v="Standard"/>
    <s v="medium"/>
    <s v="large"/>
    <n v="2091.4699999999998"/>
    <n v="388.92"/>
    <n v="1702.55"/>
    <d v="2012-09-15T00:00:00"/>
    <n v="121"/>
  </r>
  <r>
    <s v="3168"/>
    <s v="100"/>
    <x v="2077"/>
    <d v="2017-07-31T00:00:00"/>
    <b v="1"/>
    <s v="Approved"/>
    <s v="Norco Bicycles"/>
    <s v="Road"/>
    <s v="medium"/>
    <s v="medium"/>
    <n v="1036.5899999999999"/>
    <n v="206.35"/>
    <n v="830.24"/>
    <d v="1991-05-06T00:00:00"/>
    <n v="152"/>
  </r>
  <r>
    <s v="3169"/>
    <s v="25"/>
    <x v="2078"/>
    <d v="2017-12-04T00:00:00"/>
    <b v="1"/>
    <s v="Approved"/>
    <s v="Giant Bicycles"/>
    <s v="Road"/>
    <s v="medium"/>
    <s v="medium"/>
    <n v="1538.99"/>
    <n v="829.65"/>
    <n v="709.34"/>
    <d v="2016-02-04T00:00:00"/>
    <n v="26"/>
  </r>
  <r>
    <s v="3170"/>
    <s v="0"/>
    <x v="1757"/>
    <d v="2017-11-05T00:00:00"/>
    <b v="0"/>
    <s v="Approved"/>
    <s v="Norco Bicycles"/>
    <s v="Standard"/>
    <s v="low"/>
    <s v="medium"/>
    <n v="363.01"/>
    <n v="290.41000000000003"/>
    <n v="72.599999999999994"/>
    <d v="2005-05-10T00:00:00"/>
    <n v="55"/>
  </r>
  <r>
    <s v="3171"/>
    <s v="14"/>
    <x v="1719"/>
    <d v="2017-08-28T00:00:00"/>
    <b v="1"/>
    <s v="Approved"/>
    <s v="Trek Bicycles"/>
    <s v="Standard"/>
    <s v="medium"/>
    <s v="small"/>
    <n v="1386.84"/>
    <n v="1234.29"/>
    <n v="152.55000000000001"/>
    <d v="2009-03-08T00:00:00"/>
    <n v="124"/>
  </r>
  <r>
    <s v="3172"/>
    <s v="94"/>
    <x v="672"/>
    <d v="2017-06-30T00:00:00"/>
    <b v="0"/>
    <s v="Approved"/>
    <s v="Giant Bicycles"/>
    <s v="Standard"/>
    <s v="medium"/>
    <s v="large"/>
    <n v="1635.3"/>
    <n v="993.66"/>
    <n v="641.64"/>
    <d v="2016-03-29T00:00:00"/>
    <n v="183"/>
  </r>
  <r>
    <s v="3173"/>
    <s v="13"/>
    <x v="2079"/>
    <d v="2017-10-27T00:00:00"/>
    <b v="0"/>
    <s v="Approved"/>
    <s v="Solex"/>
    <s v="Standard"/>
    <s v="medium"/>
    <s v="medium"/>
    <n v="1577.53"/>
    <n v="826.51"/>
    <n v="751.02"/>
    <d v="2007-12-11T00:00:00"/>
    <n v="64"/>
  </r>
  <r>
    <s v="3174"/>
    <s v="2"/>
    <x v="2080"/>
    <d v="2017-02-26T00:00:00"/>
    <b v="1"/>
    <s v="Approved"/>
    <s v="Solex"/>
    <s v="Standard"/>
    <s v="medium"/>
    <s v="medium"/>
    <n v="71.489999999999995"/>
    <n v="53.62"/>
    <n v="17.87"/>
    <d v="2012-12-02T00:00:00"/>
    <n v="307"/>
  </r>
  <r>
    <s v="3175"/>
    <s v="3"/>
    <x v="1910"/>
    <d v="2017-12-25T00:00:00"/>
    <b v="0"/>
    <s v="Approved"/>
    <s v="Trek Bicycles"/>
    <s v="Standard"/>
    <s v="medium"/>
    <s v="large"/>
    <n v="2091.4699999999998"/>
    <n v="388.92"/>
    <n v="1702.55"/>
    <d v="2005-08-09T00:00:00"/>
    <n v="5"/>
  </r>
  <r>
    <s v="3176"/>
    <s v="39"/>
    <x v="298"/>
    <d v="2017-01-25T00:00:00"/>
    <b v="0"/>
    <s v="Approved"/>
    <s v="Giant Bicycles"/>
    <s v="Standard"/>
    <s v="medium"/>
    <s v="large"/>
    <n v="1812.75"/>
    <n v="582.48"/>
    <n v="1230.27"/>
    <d v="2008-03-19T00:00:00"/>
    <n v="339"/>
  </r>
  <r>
    <s v="3177"/>
    <s v="3"/>
    <x v="1531"/>
    <d v="2017-09-27T00:00:00"/>
    <b v="1"/>
    <s v="Approved"/>
    <s v="Trek Bicycles"/>
    <s v="Standard"/>
    <s v="medium"/>
    <s v="large"/>
    <n v="2091.4699999999998"/>
    <n v="388.92"/>
    <n v="1702.55"/>
    <d v="2011-08-24T00:00:00"/>
    <n v="94"/>
  </r>
  <r>
    <s v="3178"/>
    <s v="97"/>
    <x v="2047"/>
    <d v="2017-01-29T00:00:00"/>
    <b v="0"/>
    <s v="Approved"/>
    <s v="OHM Cycles"/>
    <s v="Road"/>
    <s v="medium"/>
    <s v="medium"/>
    <n v="742.54"/>
    <n v="667.4"/>
    <n v="75.14"/>
    <d v="1991-11-07T00:00:00"/>
    <n v="335"/>
  </r>
  <r>
    <s v="3179"/>
    <s v="61"/>
    <x v="673"/>
    <d v="2017-02-22T00:00:00"/>
    <b v="1"/>
    <s v="Approved"/>
    <s v="OHM Cycles"/>
    <s v="Standard"/>
    <s v="low"/>
    <s v="medium"/>
    <n v="71.16"/>
    <n v="56.93"/>
    <n v="14.23"/>
    <d v="2015-06-17T00:00:00"/>
    <n v="311"/>
  </r>
  <r>
    <s v="3180"/>
    <s v="38"/>
    <x v="794"/>
    <d v="2017-09-04T00:00:00"/>
    <b v="0"/>
    <s v="Approved"/>
    <s v="Solex"/>
    <s v="Standard"/>
    <s v="medium"/>
    <s v="medium"/>
    <n v="1577.53"/>
    <n v="826.51"/>
    <n v="751.02"/>
    <d v="2011-03-16T00:00:00"/>
    <n v="117"/>
  </r>
  <r>
    <s v="3181"/>
    <s v="51"/>
    <x v="2007"/>
    <d v="2017-01-18T00:00:00"/>
    <b v="1"/>
    <s v="Approved"/>
    <s v="OHM Cycles"/>
    <s v="Standard"/>
    <s v="high"/>
    <s v="medium"/>
    <n v="2005.66"/>
    <n v="1203.4000000000001"/>
    <n v="802.26"/>
    <d v="2012-04-10T00:00:00"/>
    <n v="346"/>
  </r>
  <r>
    <s v="3182"/>
    <s v="68"/>
    <x v="608"/>
    <d v="2017-08-06T00:00:00"/>
    <b v="0"/>
    <s v="Approved"/>
    <s v="OHM Cycles"/>
    <s v="Standard"/>
    <s v="medium"/>
    <s v="medium"/>
    <n v="1636.9"/>
    <n v="44.71"/>
    <n v="1592.19"/>
    <d v="2010-08-20T00:00:00"/>
    <n v="146"/>
  </r>
  <r>
    <s v="3183"/>
    <s v="15"/>
    <x v="1304"/>
    <d v="2017-12-08T00:00:00"/>
    <b v="1"/>
    <s v="Approved"/>
    <s v="Norco Bicycles"/>
    <s v="Standard"/>
    <s v="low"/>
    <s v="medium"/>
    <n v="958.74"/>
    <n v="748.9"/>
    <n v="209.84"/>
    <d v="2005-12-07T00:00:00"/>
    <n v="22"/>
  </r>
  <r>
    <s v="3184"/>
    <s v="38"/>
    <x v="1983"/>
    <d v="2017-10-30T00:00:00"/>
    <b v="0"/>
    <s v="Approved"/>
    <s v="Trek Bicycles"/>
    <s v="Standard"/>
    <s v="medium"/>
    <s v="large"/>
    <n v="2091.4699999999998"/>
    <n v="388.92"/>
    <n v="1702.55"/>
    <d v="2011-05-09T00:00:00"/>
    <n v="61"/>
  </r>
  <r>
    <s v="3185"/>
    <s v="35"/>
    <x v="2079"/>
    <d v="2017-04-20T00:00:00"/>
    <b v="0"/>
    <s v="Approved"/>
    <s v="Giant Bicycles"/>
    <s v="Standard"/>
    <s v="medium"/>
    <s v="medium"/>
    <n v="1403.5"/>
    <n v="954.82"/>
    <n v="448.68"/>
    <d v="2011-08-29T00:00:00"/>
    <n v="254"/>
  </r>
  <r>
    <s v="3186"/>
    <s v="80"/>
    <x v="288"/>
    <d v="2017-11-17T00:00:00"/>
    <b v="1"/>
    <s v="Approved"/>
    <s v="Trek Bicycles"/>
    <s v="Standard"/>
    <s v="medium"/>
    <s v="large"/>
    <n v="1469.44"/>
    <n v="596.54999999999995"/>
    <n v="872.89"/>
    <d v="2012-05-18T00:00:00"/>
    <n v="43"/>
  </r>
  <r>
    <s v="3187"/>
    <s v="37"/>
    <x v="1920"/>
    <d v="2017-11-30T00:00:00"/>
    <b v="0"/>
    <s v="Approved"/>
    <s v="OHM Cycles"/>
    <s v="Standard"/>
    <s v="low"/>
    <s v="medium"/>
    <n v="1793.43"/>
    <n v="248.82"/>
    <n v="1544.61"/>
    <d v="1997-05-10T00:00:00"/>
    <n v="30"/>
  </r>
  <r>
    <s v="3188"/>
    <s v="34"/>
    <x v="2081"/>
    <d v="2017-03-26T00:00:00"/>
    <b v="1"/>
    <s v="Approved"/>
    <s v="Norco Bicycles"/>
    <s v="Road"/>
    <s v="high"/>
    <s v="large"/>
    <n v="774.53"/>
    <n v="464.72"/>
    <n v="309.81"/>
    <d v="1994-07-12T00:00:00"/>
    <n v="279"/>
  </r>
  <r>
    <s v="3189"/>
    <s v="69"/>
    <x v="1757"/>
    <d v="2017-04-09T00:00:00"/>
    <b v="0"/>
    <s v="Approved"/>
    <s v="Norco Bicycles"/>
    <s v="Road"/>
    <s v="medium"/>
    <s v="large"/>
    <n v="1240.31"/>
    <n v="795.1"/>
    <n v="445.21"/>
    <d v="2011-01-10T00:00:00"/>
    <n v="265"/>
  </r>
  <r>
    <s v="3190"/>
    <s v="84"/>
    <x v="1855"/>
    <d v="2017-07-14T00:00:00"/>
    <b v="0"/>
    <s v="Approved"/>
    <s v="Trek Bicycles"/>
    <s v="Road"/>
    <s v="medium"/>
    <s v="medium"/>
    <n v="290.62"/>
    <n v="215.14"/>
    <n v="75.48"/>
    <d v="2004-12-18T00:00:00"/>
    <n v="169"/>
  </r>
  <r>
    <s v="3191"/>
    <s v="48"/>
    <x v="2082"/>
    <d v="2017-06-19T00:00:00"/>
    <b v="1"/>
    <s v="Approved"/>
    <s v="WeareA2B"/>
    <s v="Standard"/>
    <s v="medium"/>
    <s v="medium"/>
    <n v="1762.96"/>
    <n v="950.52"/>
    <n v="812.44"/>
    <d v="2016-11-14T00:00:00"/>
    <n v="194"/>
  </r>
  <r>
    <s v="3192"/>
    <s v="91"/>
    <x v="907"/>
    <d v="2017-02-08T00:00:00"/>
    <b v="0"/>
    <s v="Approved"/>
    <s v="Solex"/>
    <s v="Standard"/>
    <s v="medium"/>
    <s v="medium"/>
    <n v="100.35"/>
    <n v="75.260000000000005"/>
    <n v="25.09"/>
    <d v="2003-01-05T00:00:00"/>
    <n v="325"/>
  </r>
  <r>
    <s v="3193"/>
    <s v="37"/>
    <x v="1126"/>
    <d v="2017-08-02T00:00:00"/>
    <b v="0"/>
    <s v="Approved"/>
    <s v="OHM Cycles"/>
    <s v="Standard"/>
    <s v="low"/>
    <s v="medium"/>
    <n v="1793.43"/>
    <n v="248.82"/>
    <n v="1544.61"/>
    <d v="1998-12-17T00:00:00"/>
    <n v="150"/>
  </r>
  <r>
    <s v="3194"/>
    <s v="69"/>
    <x v="480"/>
    <d v="2017-11-04T00:00:00"/>
    <b v="1"/>
    <s v="Approved"/>
    <s v="Norco Bicycles"/>
    <s v="Road"/>
    <s v="medium"/>
    <s v="large"/>
    <n v="1240.31"/>
    <n v="795.1"/>
    <n v="445.21"/>
    <d v="2004-12-18T00:00:00"/>
    <n v="56"/>
  </r>
  <r>
    <s v="3195"/>
    <s v="0"/>
    <x v="1905"/>
    <d v="2017-12-09T00:00:00"/>
    <b v="0"/>
    <s v="Approved"/>
    <m/>
    <m/>
    <m/>
    <m/>
    <n v="638.29"/>
    <m/>
    <m/>
    <m/>
    <n v="21"/>
  </r>
  <r>
    <s v="3196"/>
    <s v="0"/>
    <x v="915"/>
    <d v="2017-11-27T00:00:00"/>
    <b v="0"/>
    <s v="Approved"/>
    <s v="Norco Bicycles"/>
    <s v="Standard"/>
    <s v="low"/>
    <s v="medium"/>
    <n v="363.01"/>
    <n v="290.41000000000003"/>
    <n v="72.599999999999994"/>
    <d v="2016-03-29T00:00:00"/>
    <n v="33"/>
  </r>
  <r>
    <s v="3198"/>
    <s v="44"/>
    <x v="1887"/>
    <d v="2017-10-07T00:00:00"/>
    <b v="0"/>
    <s v="Approved"/>
    <s v="WeareA2B"/>
    <s v="Standard"/>
    <s v="medium"/>
    <s v="medium"/>
    <n v="1769.64"/>
    <n v="108.76"/>
    <n v="1660.88"/>
    <d v="2008-03-19T00:00:00"/>
    <n v="84"/>
  </r>
  <r>
    <s v="3199"/>
    <s v="92"/>
    <x v="2083"/>
    <d v="2017-10-11T00:00:00"/>
    <b v="0"/>
    <s v="Approved"/>
    <s v="WeareA2B"/>
    <s v="Standard"/>
    <s v="medium"/>
    <s v="small"/>
    <n v="1415.01"/>
    <n v="1259.3599999999999"/>
    <n v="155.65"/>
    <d v="2002-10-10T00:00:00"/>
    <n v="80"/>
  </r>
  <r>
    <s v="3200"/>
    <s v="0"/>
    <x v="14"/>
    <d v="2017-01-21T00:00:00"/>
    <b v="1"/>
    <s v="Approved"/>
    <s v="WeareA2B"/>
    <s v="Standard"/>
    <s v="medium"/>
    <s v="small"/>
    <n v="175.89"/>
    <n v="131.91999999999999"/>
    <n v="43.97"/>
    <d v="2003-02-16T00:00:00"/>
    <n v="343"/>
  </r>
  <r>
    <s v="3202"/>
    <s v="2"/>
    <x v="693"/>
    <d v="2017-09-03T00:00:00"/>
    <b v="0"/>
    <s v="Approved"/>
    <s v="Solex"/>
    <s v="Standard"/>
    <s v="medium"/>
    <s v="medium"/>
    <n v="71.489999999999995"/>
    <n v="53.62"/>
    <n v="17.87"/>
    <d v="2011-08-29T00:00:00"/>
    <n v="118"/>
  </r>
  <r>
    <s v="3203"/>
    <s v="95"/>
    <x v="2084"/>
    <d v="2017-07-15T00:00:00"/>
    <b v="1"/>
    <s v="Approved"/>
    <s v="OHM Cycles"/>
    <s v="Touring"/>
    <s v="low"/>
    <s v="medium"/>
    <n v="1073.07"/>
    <n v="933.84"/>
    <n v="139.22999999999999"/>
    <d v="2005-05-10T00:00:00"/>
    <n v="168"/>
  </r>
  <r>
    <s v="3204"/>
    <s v="31"/>
    <x v="2085"/>
    <d v="2017-06-10T00:00:00"/>
    <b v="1"/>
    <s v="Approved"/>
    <s v="Giant Bicycles"/>
    <s v="Standard"/>
    <s v="medium"/>
    <s v="medium"/>
    <n v="230.91"/>
    <n v="173.18"/>
    <n v="57.73"/>
    <d v="2006-11-10T00:00:00"/>
    <n v="203"/>
  </r>
  <r>
    <s v="3205"/>
    <s v="40"/>
    <x v="2086"/>
    <d v="2017-10-13T00:00:00"/>
    <b v="1"/>
    <s v="Approved"/>
    <s v="OHM Cycles"/>
    <s v="Standard"/>
    <s v="high"/>
    <s v="medium"/>
    <n v="1458.17"/>
    <n v="874.9"/>
    <n v="583.27"/>
    <d v="2006-02-02T00:00:00"/>
    <n v="78"/>
  </r>
  <r>
    <s v="3206"/>
    <s v="16"/>
    <x v="110"/>
    <d v="2017-05-07T00:00:00"/>
    <b v="0"/>
    <s v="Approved"/>
    <s v="Norco Bicycles"/>
    <s v="Standard"/>
    <s v="high"/>
    <s v="small"/>
    <n v="1661.92"/>
    <n v="1479.11"/>
    <n v="182.81"/>
    <d v="1992-10-11T00:00:00"/>
    <n v="237"/>
  </r>
  <r>
    <s v="3207"/>
    <s v="23"/>
    <x v="1847"/>
    <d v="2017-08-28T00:00:00"/>
    <b v="0"/>
    <s v="Approved"/>
    <s v="Norco Bicycles"/>
    <s v="Standard"/>
    <s v="medium"/>
    <s v="medium"/>
    <n v="1198.46"/>
    <n v="381.1"/>
    <n v="817.36"/>
    <d v="2003-01-05T00:00:00"/>
    <n v="124"/>
  </r>
  <r>
    <s v="3208"/>
    <s v="69"/>
    <x v="2087"/>
    <d v="2017-04-11T00:00:00"/>
    <b v="0"/>
    <s v="Approved"/>
    <s v="Giant Bicycles"/>
    <s v="Road"/>
    <s v="medium"/>
    <s v="medium"/>
    <n v="792.9"/>
    <n v="594.67999999999995"/>
    <n v="198.22"/>
    <d v="1992-10-02T00:00:00"/>
    <n v="263"/>
  </r>
  <r>
    <s v="3209"/>
    <s v="90"/>
    <x v="2088"/>
    <d v="2017-05-27T00:00:00"/>
    <b v="0"/>
    <s v="Approved"/>
    <s v="Norco Bicycles"/>
    <s v="Standard"/>
    <s v="low"/>
    <s v="medium"/>
    <n v="363.01"/>
    <n v="290.41000000000003"/>
    <n v="72.599999999999994"/>
    <d v="2005-05-10T00:00:00"/>
    <n v="217"/>
  </r>
  <r>
    <s v="3210"/>
    <s v="12"/>
    <x v="979"/>
    <d v="2017-07-09T00:00:00"/>
    <b v="0"/>
    <s v="Approved"/>
    <s v="Giant Bicycles"/>
    <s v="Standard"/>
    <s v="medium"/>
    <s v="large"/>
    <n v="1765.3"/>
    <n v="709.48"/>
    <n v="1055.82"/>
    <d v="2004-07-25T00:00:00"/>
    <n v="174"/>
  </r>
  <r>
    <s v="3211"/>
    <s v="47"/>
    <x v="2089"/>
    <d v="2017-08-05T00:00:00"/>
    <b v="0"/>
    <s v="Approved"/>
    <s v="Trek Bicycles"/>
    <s v="Road"/>
    <s v="low"/>
    <s v="small"/>
    <n v="1720.7"/>
    <n v="1531.42"/>
    <n v="189.28"/>
    <d v="2006-10-01T00:00:00"/>
    <n v="147"/>
  </r>
  <r>
    <s v="3212"/>
    <s v="61"/>
    <x v="1502"/>
    <d v="2017-07-16T00:00:00"/>
    <b v="0"/>
    <s v="Approved"/>
    <s v="OHM Cycles"/>
    <s v="Standard"/>
    <s v="low"/>
    <s v="medium"/>
    <n v="71.16"/>
    <n v="56.93"/>
    <n v="14.23"/>
    <d v="2010-08-20T00:00:00"/>
    <n v="167"/>
  </r>
  <r>
    <s v="3213"/>
    <s v="50"/>
    <x v="2090"/>
    <d v="2017-12-02T00:00:00"/>
    <b v="1"/>
    <s v="Approved"/>
    <s v="WeareA2B"/>
    <s v="Standard"/>
    <s v="medium"/>
    <s v="small"/>
    <n v="175.89"/>
    <n v="131.91999999999999"/>
    <n v="43.97"/>
    <d v="2003-02-16T00:00:00"/>
    <n v="28"/>
  </r>
  <r>
    <s v="3214"/>
    <s v="41"/>
    <x v="1363"/>
    <d v="2017-04-02T00:00:00"/>
    <b v="1"/>
    <s v="Approved"/>
    <s v="Solex"/>
    <s v="Road"/>
    <s v="medium"/>
    <s v="medium"/>
    <n v="416.98"/>
    <n v="312.74"/>
    <n v="104.24"/>
    <d v="2012-06-04T00:00:00"/>
    <n v="272"/>
  </r>
  <r>
    <s v="3215"/>
    <s v="98"/>
    <x v="2091"/>
    <d v="2017-09-21T00:00:00"/>
    <b v="1"/>
    <s v="Approved"/>
    <s v="Trek Bicycles"/>
    <s v="Standard"/>
    <s v="high"/>
    <s v="medium"/>
    <n v="358.39"/>
    <n v="215.03"/>
    <n v="143.36000000000001"/>
    <d v="2004-01-16T00:00:00"/>
    <n v="100"/>
  </r>
  <r>
    <s v="3216"/>
    <s v="33"/>
    <x v="2092"/>
    <d v="2017-10-15T00:00:00"/>
    <b v="1"/>
    <s v="Approved"/>
    <s v="Giant Bicycles"/>
    <s v="Standard"/>
    <s v="medium"/>
    <s v="small"/>
    <n v="1311.44"/>
    <n v="1167.18"/>
    <n v="144.26"/>
    <d v="1992-10-11T00:00:00"/>
    <n v="76"/>
  </r>
  <r>
    <s v="3217"/>
    <s v="70"/>
    <x v="1821"/>
    <d v="2017-09-19T00:00:00"/>
    <b v="1"/>
    <s v="Approved"/>
    <s v="Trek Bicycles"/>
    <s v="Standard"/>
    <s v="high"/>
    <s v="medium"/>
    <n v="495.72"/>
    <n v="297.43"/>
    <n v="198.29"/>
    <d v="2004-07-25T00:00:00"/>
    <n v="102"/>
  </r>
  <r>
    <s v="3218"/>
    <s v="26"/>
    <x v="976"/>
    <d v="2017-03-03T00:00:00"/>
    <b v="0"/>
    <s v="Approved"/>
    <s v="WeareA2B"/>
    <s v="Standard"/>
    <s v="medium"/>
    <s v="medium"/>
    <n v="1992.93"/>
    <n v="762.63"/>
    <n v="1230.3"/>
    <d v="1993-05-26T00:00:00"/>
    <n v="302"/>
  </r>
  <r>
    <s v="3219"/>
    <s v="19"/>
    <x v="2093"/>
    <d v="2017-08-03T00:00:00"/>
    <b v="1"/>
    <s v="Approved"/>
    <s v="Trek Bicycles"/>
    <s v="Mountain"/>
    <s v="low"/>
    <s v="medium"/>
    <n v="574.64"/>
    <n v="459.71"/>
    <n v="114.93"/>
    <d v="1993-04-20T00:00:00"/>
    <n v="149"/>
  </r>
  <r>
    <s v="3220"/>
    <s v="61"/>
    <x v="361"/>
    <d v="2017-09-08T00:00:00"/>
    <b v="1"/>
    <s v="Approved"/>
    <s v="OHM Cycles"/>
    <s v="Standard"/>
    <s v="low"/>
    <s v="medium"/>
    <n v="71.16"/>
    <n v="56.93"/>
    <n v="14.23"/>
    <d v="1992-10-02T00:00:00"/>
    <n v="113"/>
  </r>
  <r>
    <s v="3221"/>
    <s v="0"/>
    <x v="1266"/>
    <d v="2017-03-19T00:00:00"/>
    <b v="0"/>
    <s v="Approved"/>
    <s v="Norco Bicycles"/>
    <s v="Standard"/>
    <s v="low"/>
    <s v="medium"/>
    <n v="363.01"/>
    <n v="290.41000000000003"/>
    <n v="72.599999999999994"/>
    <d v="2005-05-10T00:00:00"/>
    <n v="286"/>
  </r>
  <r>
    <s v="3222"/>
    <s v="40"/>
    <x v="2040"/>
    <d v="2017-05-26T00:00:00"/>
    <b v="0"/>
    <s v="Approved"/>
    <s v="OHM Cycles"/>
    <s v="Standard"/>
    <s v="high"/>
    <s v="medium"/>
    <n v="1458.17"/>
    <n v="874.9"/>
    <n v="583.27"/>
    <d v="1991-08-05T00:00:00"/>
    <n v="218"/>
  </r>
  <r>
    <s v="3223"/>
    <s v="13"/>
    <x v="1293"/>
    <d v="2017-08-05T00:00:00"/>
    <b v="1"/>
    <s v="Approved"/>
    <s v="Solex"/>
    <s v="Standard"/>
    <s v="medium"/>
    <s v="medium"/>
    <n v="1163.8900000000001"/>
    <n v="589.27"/>
    <n v="574.62"/>
    <d v="2016-07-09T00:00:00"/>
    <n v="147"/>
  </r>
  <r>
    <s v="3225"/>
    <s v="31"/>
    <x v="424"/>
    <d v="2017-11-02T00:00:00"/>
    <b v="1"/>
    <s v="Approved"/>
    <s v="Giant Bicycles"/>
    <s v="Standard"/>
    <s v="medium"/>
    <s v="medium"/>
    <n v="230.91"/>
    <n v="173.18"/>
    <n v="57.73"/>
    <d v="2006-11-10T00:00:00"/>
    <n v="58"/>
  </r>
  <r>
    <s v="3226"/>
    <s v="50"/>
    <x v="2094"/>
    <d v="2017-06-02T00:00:00"/>
    <b v="0"/>
    <s v="Approved"/>
    <s v="WeareA2B"/>
    <s v="Standard"/>
    <s v="medium"/>
    <s v="small"/>
    <n v="175.89"/>
    <n v="131.91999999999999"/>
    <n v="43.97"/>
    <d v="2003-02-16T00:00:00"/>
    <n v="211"/>
  </r>
  <r>
    <s v="3227"/>
    <s v="12"/>
    <x v="498"/>
    <d v="2017-06-18T00:00:00"/>
    <b v="0"/>
    <s v="Approved"/>
    <s v="WeareA2B"/>
    <s v="Standard"/>
    <s v="medium"/>
    <s v="medium"/>
    <n v="1231.1500000000001"/>
    <n v="161.6"/>
    <n v="1069.55"/>
    <d v="2016-07-09T00:00:00"/>
    <n v="195"/>
  </r>
  <r>
    <s v="3228"/>
    <s v="95"/>
    <x v="1450"/>
    <d v="2017-01-29T00:00:00"/>
    <b v="0"/>
    <s v="Approved"/>
    <s v="Giant Bicycles"/>
    <s v="Standard"/>
    <s v="medium"/>
    <s v="large"/>
    <n v="569.55999999999995"/>
    <n v="528.42999999999995"/>
    <n v="41.13"/>
    <d v="2006-11-10T00:00:00"/>
    <n v="335"/>
  </r>
  <r>
    <s v="3229"/>
    <s v="2"/>
    <x v="2095"/>
    <d v="2017-05-03T00:00:00"/>
    <b v="0"/>
    <s v="Approved"/>
    <s v="Giant Bicycles"/>
    <s v="Road"/>
    <s v="low"/>
    <s v="small"/>
    <n v="590.26"/>
    <n v="525.33000000000004"/>
    <n v="64.930000000000007"/>
    <d v="2015-04-11T00:00:00"/>
    <n v="241"/>
  </r>
  <r>
    <s v="3230"/>
    <s v="56"/>
    <x v="258"/>
    <d v="2017-06-02T00:00:00"/>
    <b v="0"/>
    <s v="Approved"/>
    <s v="OHM Cycles"/>
    <s v="Standard"/>
    <s v="medium"/>
    <s v="medium"/>
    <n v="183.86"/>
    <n v="137.9"/>
    <n v="45.96"/>
    <d v="1997-10-04T00:00:00"/>
    <n v="211"/>
  </r>
  <r>
    <s v="3231"/>
    <s v="53"/>
    <x v="2096"/>
    <d v="2017-10-31T00:00:00"/>
    <b v="0"/>
    <s v="Approved"/>
    <s v="OHM Cycles"/>
    <s v="Standard"/>
    <s v="medium"/>
    <s v="medium"/>
    <n v="795.34"/>
    <n v="101.58"/>
    <n v="693.76"/>
    <d v="2015-06-17T00:00:00"/>
    <n v="60"/>
  </r>
  <r>
    <s v="3232"/>
    <s v="63"/>
    <x v="2097"/>
    <d v="2017-04-15T00:00:00"/>
    <b v="1"/>
    <s v="Approved"/>
    <s v="Solex"/>
    <s v="Standard"/>
    <s v="medium"/>
    <s v="medium"/>
    <n v="1483.2"/>
    <n v="99.59"/>
    <n v="1383.61"/>
    <d v="1998-12-17T00:00:00"/>
    <n v="259"/>
  </r>
  <r>
    <s v="3233"/>
    <s v="50"/>
    <x v="2098"/>
    <d v="2017-02-08T00:00:00"/>
    <b v="0"/>
    <s v="Approved"/>
    <s v="Giant Bicycles"/>
    <s v="Standard"/>
    <s v="medium"/>
    <s v="medium"/>
    <n v="642.70000000000005"/>
    <n v="211.37"/>
    <n v="431.33"/>
    <d v="2011-03-16T00:00:00"/>
    <n v="325"/>
  </r>
  <r>
    <s v="3234"/>
    <s v="12"/>
    <x v="2099"/>
    <d v="2017-08-13T00:00:00"/>
    <b v="0"/>
    <s v="Approved"/>
    <s v="WeareA2B"/>
    <s v="Standard"/>
    <s v="medium"/>
    <s v="medium"/>
    <n v="1231.1500000000001"/>
    <n v="161.6"/>
    <n v="1069.55"/>
    <d v="2005-12-07T00:00:00"/>
    <n v="139"/>
  </r>
  <r>
    <s v="3235"/>
    <s v="43"/>
    <x v="1810"/>
    <d v="2017-12-23T00:00:00"/>
    <b v="0"/>
    <s v="Approved"/>
    <s v="Solex"/>
    <s v="Standard"/>
    <s v="medium"/>
    <s v="medium"/>
    <n v="1151.96"/>
    <n v="649.49"/>
    <n v="502.47"/>
    <d v="1993-04-12T00:00:00"/>
    <n v="7"/>
  </r>
  <r>
    <s v="3236"/>
    <s v="62"/>
    <x v="1886"/>
    <d v="2017-12-22T00:00:00"/>
    <b v="0"/>
    <s v="Approved"/>
    <s v="Solex"/>
    <s v="Standard"/>
    <s v="medium"/>
    <s v="medium"/>
    <n v="478.16"/>
    <n v="298.72000000000003"/>
    <n v="179.44"/>
    <d v="2015-04-11T00:00:00"/>
    <n v="8"/>
  </r>
  <r>
    <s v="3237"/>
    <s v="69"/>
    <x v="2100"/>
    <d v="2017-08-30T00:00:00"/>
    <b v="0"/>
    <s v="Approved"/>
    <s v="Giant Bicycles"/>
    <s v="Road"/>
    <s v="medium"/>
    <s v="medium"/>
    <n v="792.9"/>
    <n v="594.67999999999995"/>
    <n v="198.22"/>
    <d v="1992-10-02T00:00:00"/>
    <n v="122"/>
  </r>
  <r>
    <s v="3238"/>
    <s v="67"/>
    <x v="2101"/>
    <d v="2017-03-23T00:00:00"/>
    <b v="1"/>
    <s v="Approved"/>
    <s v="Solex"/>
    <s v="Standard"/>
    <s v="medium"/>
    <s v="large"/>
    <n v="1071.23"/>
    <n v="380.74"/>
    <n v="690.49"/>
    <d v="1996-04-05T00:00:00"/>
    <n v="282"/>
  </r>
  <r>
    <s v="3239"/>
    <s v="44"/>
    <x v="366"/>
    <d v="2017-07-13T00:00:00"/>
    <b v="0"/>
    <s v="Approved"/>
    <s v="WeareA2B"/>
    <s v="Standard"/>
    <s v="medium"/>
    <s v="medium"/>
    <n v="1769.64"/>
    <n v="108.76"/>
    <n v="1660.88"/>
    <d v="1999-12-04T00:00:00"/>
    <n v="170"/>
  </r>
  <r>
    <s v="3240"/>
    <s v="95"/>
    <x v="2102"/>
    <d v="2017-08-17T00:00:00"/>
    <b v="1"/>
    <s v="Approved"/>
    <s v="OHM Cycles"/>
    <s v="Touring"/>
    <s v="low"/>
    <s v="medium"/>
    <n v="1073.07"/>
    <n v="933.84"/>
    <n v="139.22999999999999"/>
    <d v="2015-08-10T00:00:00"/>
    <n v="135"/>
  </r>
  <r>
    <s v="3241"/>
    <s v="66"/>
    <x v="2103"/>
    <d v="2017-05-23T00:00:00"/>
    <b v="0"/>
    <s v="Approved"/>
    <s v="Giant Bicycles"/>
    <s v="Road"/>
    <s v="low"/>
    <s v="small"/>
    <n v="590.26"/>
    <n v="525.33000000000004"/>
    <n v="64.930000000000007"/>
    <d v="2010-11-05T00:00:00"/>
    <n v="221"/>
  </r>
  <r>
    <s v="3242"/>
    <s v="20"/>
    <x v="889"/>
    <d v="2017-10-14T00:00:00"/>
    <b v="0"/>
    <s v="Approved"/>
    <s v="Trek Bicycles"/>
    <s v="Standard"/>
    <s v="medium"/>
    <s v="small"/>
    <n v="1775.81"/>
    <n v="1580.47"/>
    <n v="195.34"/>
    <d v="1991-08-05T00:00:00"/>
    <n v="77"/>
  </r>
  <r>
    <s v="3243"/>
    <s v="35"/>
    <x v="598"/>
    <d v="2017-09-18T00:00:00"/>
    <b v="0"/>
    <s v="Approved"/>
    <s v="Trek Bicycles"/>
    <s v="Standard"/>
    <s v="low"/>
    <s v="medium"/>
    <n v="1057.51"/>
    <n v="154.4"/>
    <n v="903.11"/>
    <d v="2011-03-16T00:00:00"/>
    <n v="103"/>
  </r>
  <r>
    <s v="3244"/>
    <s v="91"/>
    <x v="1137"/>
    <d v="2017-08-21T00:00:00"/>
    <b v="1"/>
    <s v="Approved"/>
    <s v="Solex"/>
    <s v="Standard"/>
    <s v="medium"/>
    <s v="medium"/>
    <n v="100.35"/>
    <n v="75.260000000000005"/>
    <n v="25.09"/>
    <d v="1999-07-26T00:00:00"/>
    <n v="131"/>
  </r>
  <r>
    <s v="3245"/>
    <s v="20"/>
    <x v="2104"/>
    <d v="2017-07-12T00:00:00"/>
    <b v="0"/>
    <s v="Approved"/>
    <s v="Trek Bicycles"/>
    <s v="Standard"/>
    <s v="medium"/>
    <s v="small"/>
    <n v="1775.81"/>
    <n v="1580.47"/>
    <n v="195.34"/>
    <d v="1993-10-02T00:00:00"/>
    <n v="171"/>
  </r>
  <r>
    <s v="3246"/>
    <s v="69"/>
    <x v="2105"/>
    <d v="2017-10-15T00:00:00"/>
    <b v="0"/>
    <s v="Approved"/>
    <s v="Norco Bicycles"/>
    <s v="Road"/>
    <s v="medium"/>
    <s v="large"/>
    <n v="1240.31"/>
    <n v="795.1"/>
    <n v="445.21"/>
    <d v="1997-01-25T00:00:00"/>
    <n v="76"/>
  </r>
  <r>
    <s v="3247"/>
    <s v="89"/>
    <x v="2106"/>
    <d v="2017-04-05T00:00:00"/>
    <b v="1"/>
    <s v="Approved"/>
    <s v="Giant Bicycles"/>
    <s v="Standard"/>
    <s v="medium"/>
    <s v="large"/>
    <n v="1812.75"/>
    <n v="582.48"/>
    <n v="1230.27"/>
    <d v="2011-05-09T00:00:00"/>
    <n v="269"/>
  </r>
  <r>
    <s v="3248"/>
    <s v="17"/>
    <x v="968"/>
    <d v="2017-06-22T00:00:00"/>
    <b v="0"/>
    <s v="Approved"/>
    <s v="Solex"/>
    <s v="Standard"/>
    <s v="high"/>
    <s v="medium"/>
    <n v="1024.6600000000001"/>
    <n v="614.79999999999995"/>
    <n v="409.86"/>
    <d v="2010-11-05T00:00:00"/>
    <n v="191"/>
  </r>
  <r>
    <s v="3249"/>
    <s v="25"/>
    <x v="504"/>
    <d v="2017-08-13T00:00:00"/>
    <b v="1"/>
    <s v="Approved"/>
    <s v="OHM Cycles"/>
    <s v="Standard"/>
    <s v="high"/>
    <s v="medium"/>
    <n v="2005.66"/>
    <n v="1203.4000000000001"/>
    <n v="802.26"/>
    <d v="2012-04-10T00:00:00"/>
    <n v="139"/>
  </r>
  <r>
    <s v="3250"/>
    <s v="11"/>
    <x v="1633"/>
    <d v="2017-07-06T00:00:00"/>
    <b v="0"/>
    <s v="Approved"/>
    <s v="Trek Bicycles"/>
    <s v="Standard"/>
    <s v="medium"/>
    <s v="small"/>
    <n v="1775.81"/>
    <n v="1580.47"/>
    <n v="195.34"/>
    <d v="1993-05-26T00:00:00"/>
    <n v="177"/>
  </r>
  <r>
    <s v="3251"/>
    <s v="68"/>
    <x v="2107"/>
    <d v="2017-12-05T00:00:00"/>
    <b v="1"/>
    <s v="Approved"/>
    <s v="OHM Cycles"/>
    <s v="Standard"/>
    <s v="medium"/>
    <s v="medium"/>
    <n v="1636.9"/>
    <n v="44.71"/>
    <n v="1592.19"/>
    <d v="2010-08-20T00:00:00"/>
    <n v="25"/>
  </r>
  <r>
    <s v="3252"/>
    <s v="96"/>
    <x v="1389"/>
    <d v="2017-06-12T00:00:00"/>
    <b v="1"/>
    <s v="Approved"/>
    <s v="WeareA2B"/>
    <s v="Road"/>
    <s v="low"/>
    <s v="small"/>
    <n v="1172.78"/>
    <n v="1043.77"/>
    <n v="129.01"/>
    <d v="2002-10-10T00:00:00"/>
    <n v="201"/>
  </r>
  <r>
    <s v="3253"/>
    <s v="53"/>
    <x v="2108"/>
    <d v="2017-01-21T00:00:00"/>
    <b v="1"/>
    <s v="Approved"/>
    <s v="Giant Bicycles"/>
    <s v="Standard"/>
    <s v="high"/>
    <s v="medium"/>
    <n v="1274.93"/>
    <n v="764.96"/>
    <n v="509.97"/>
    <d v="1994-09-09T00:00:00"/>
    <n v="343"/>
  </r>
  <r>
    <s v="3254"/>
    <s v="75"/>
    <x v="838"/>
    <d v="2017-12-30T00:00:00"/>
    <b v="0"/>
    <s v="Approved"/>
    <s v="Giant Bicycles"/>
    <s v="Touring"/>
    <s v="medium"/>
    <s v="large"/>
    <n v="1873.97"/>
    <n v="863.95"/>
    <n v="1010.02"/>
    <d v="2006-05-22T00:00:00"/>
    <n v="0"/>
  </r>
  <r>
    <s v="3255"/>
    <s v="64"/>
    <x v="1252"/>
    <d v="2017-05-02T00:00:00"/>
    <b v="0"/>
    <s v="Approved"/>
    <s v="Giant Bicycles"/>
    <s v="Standard"/>
    <s v="high"/>
    <s v="small"/>
    <n v="1977.36"/>
    <n v="1759.85"/>
    <n v="217.51"/>
    <d v="2011-08-24T00:00:00"/>
    <n v="242"/>
  </r>
  <r>
    <s v="3256"/>
    <s v="6"/>
    <x v="1589"/>
    <d v="2017-01-02T00:00:00"/>
    <b v="1"/>
    <s v="Approved"/>
    <s v="OHM Cycles"/>
    <s v="Standard"/>
    <s v="high"/>
    <s v="medium"/>
    <n v="227.88"/>
    <n v="136.72999999999999"/>
    <n v="91.15"/>
    <d v="2014-03-03T00:00:00"/>
    <n v="362"/>
  </r>
  <r>
    <s v="3257"/>
    <s v="76"/>
    <x v="2109"/>
    <d v="2017-12-18T00:00:00"/>
    <b v="1"/>
    <s v="Approved"/>
    <s v="WeareA2B"/>
    <s v="Standard"/>
    <s v="low"/>
    <s v="medium"/>
    <n v="642.30999999999995"/>
    <n v="513.85"/>
    <n v="128.46"/>
    <d v="2014-10-10T00:00:00"/>
    <n v="12"/>
  </r>
  <r>
    <s v="3258"/>
    <s v="64"/>
    <x v="464"/>
    <d v="2017-08-15T00:00:00"/>
    <b v="0"/>
    <s v="Approved"/>
    <s v="Giant Bicycles"/>
    <s v="Standard"/>
    <s v="high"/>
    <s v="small"/>
    <n v="1977.36"/>
    <n v="1759.85"/>
    <n v="217.51"/>
    <d v="2011-08-24T00:00:00"/>
    <n v="137"/>
  </r>
  <r>
    <s v="3259"/>
    <s v="88"/>
    <x v="1077"/>
    <d v="2017-01-05T00:00:00"/>
    <b v="1"/>
    <s v="Approved"/>
    <s v="Norco Bicycles"/>
    <s v="Standard"/>
    <s v="high"/>
    <s v="small"/>
    <n v="1661.92"/>
    <n v="1479.11"/>
    <n v="182.81"/>
    <d v="1996-11-09T00:00:00"/>
    <n v="359"/>
  </r>
  <r>
    <s v="3260"/>
    <s v="0"/>
    <x v="2110"/>
    <d v="2017-02-24T00:00:00"/>
    <b v="1"/>
    <s v="Approved"/>
    <m/>
    <m/>
    <m/>
    <m/>
    <n v="1202.3399999999999"/>
    <m/>
    <m/>
    <m/>
    <n v="309"/>
  </r>
  <r>
    <s v="3261"/>
    <s v="46"/>
    <x v="1521"/>
    <d v="2017-08-30T00:00:00"/>
    <b v="0"/>
    <s v="Approved"/>
    <s v="Solex"/>
    <s v="Standard"/>
    <s v="low"/>
    <s v="medium"/>
    <n v="1289.8499999999999"/>
    <n v="74.510000000000005"/>
    <n v="1215.3399999999999"/>
    <d v="2007-12-11T00:00:00"/>
    <n v="122"/>
  </r>
  <r>
    <s v="3262"/>
    <s v="84"/>
    <x v="847"/>
    <d v="2017-03-14T00:00:00"/>
    <b v="1"/>
    <s v="Approved"/>
    <s v="Trek Bicycles"/>
    <s v="Road"/>
    <s v="medium"/>
    <s v="medium"/>
    <n v="290.62"/>
    <n v="215.14"/>
    <n v="75.48"/>
    <d v="2004-12-18T00:00:00"/>
    <n v="291"/>
  </r>
  <r>
    <s v="3263"/>
    <s v="66"/>
    <x v="2111"/>
    <d v="2017-11-05T00:00:00"/>
    <b v="0"/>
    <s v="Approved"/>
    <s v="Giant Bicycles"/>
    <s v="Road"/>
    <s v="low"/>
    <s v="small"/>
    <n v="590.26"/>
    <n v="525.33000000000004"/>
    <n v="64.930000000000007"/>
    <d v="2016-12-06T00:00:00"/>
    <n v="55"/>
  </r>
  <r>
    <s v="3264"/>
    <s v="50"/>
    <x v="1066"/>
    <d v="2017-12-07T00:00:00"/>
    <b v="1"/>
    <s v="Approved"/>
    <s v="Giant Bicycles"/>
    <s v="Standard"/>
    <s v="medium"/>
    <s v="medium"/>
    <n v="642.70000000000005"/>
    <n v="211.37"/>
    <n v="431.33"/>
    <d v="2010-06-07T00:00:00"/>
    <n v="23"/>
  </r>
  <r>
    <s v="3265"/>
    <s v="93"/>
    <x v="375"/>
    <d v="2017-10-01T00:00:00"/>
    <b v="1"/>
    <s v="Approved"/>
    <s v="WeareA2B"/>
    <s v="Standard"/>
    <s v="medium"/>
    <s v="medium"/>
    <n v="1065.03"/>
    <n v="230.09"/>
    <n v="834.94"/>
    <d v="1991-11-07T00:00:00"/>
    <n v="90"/>
  </r>
  <r>
    <s v="3266"/>
    <s v="48"/>
    <x v="514"/>
    <d v="2017-05-17T00:00:00"/>
    <b v="1"/>
    <s v="Approved"/>
    <s v="WeareA2B"/>
    <s v="Standard"/>
    <s v="medium"/>
    <s v="medium"/>
    <n v="1762.96"/>
    <n v="950.52"/>
    <n v="812.44"/>
    <d v="2014-07-28T00:00:00"/>
    <n v="227"/>
  </r>
  <r>
    <s v="3267"/>
    <s v="80"/>
    <x v="1468"/>
    <d v="2017-12-24T00:00:00"/>
    <b v="0"/>
    <s v="Approved"/>
    <s v="OHM Cycles"/>
    <s v="Touring"/>
    <s v="low"/>
    <s v="medium"/>
    <n v="1073.07"/>
    <n v="933.84"/>
    <n v="139.22999999999999"/>
    <d v="1991-07-10T00:00:00"/>
    <n v="6"/>
  </r>
  <r>
    <s v="3268"/>
    <s v="86"/>
    <x v="2112"/>
    <d v="2017-09-29T00:00:00"/>
    <b v="1"/>
    <s v="Approved"/>
    <s v="OHM Cycles"/>
    <s v="Standard"/>
    <s v="medium"/>
    <s v="medium"/>
    <n v="235.63"/>
    <n v="125.07"/>
    <n v="110.56"/>
    <d v="1993-04-20T00:00:00"/>
    <n v="92"/>
  </r>
  <r>
    <s v="3269"/>
    <s v="71"/>
    <x v="1624"/>
    <d v="2017-06-18T00:00:00"/>
    <b v="1"/>
    <s v="Approved"/>
    <s v="Solex"/>
    <s v="Standard"/>
    <s v="high"/>
    <s v="large"/>
    <n v="1842.92"/>
    <n v="1105.75"/>
    <n v="737.17"/>
    <d v="2014-10-10T00:00:00"/>
    <n v="195"/>
  </r>
  <r>
    <s v="3270"/>
    <s v="70"/>
    <x v="2113"/>
    <d v="2017-08-05T00:00:00"/>
    <b v="1"/>
    <s v="Approved"/>
    <s v="Trek Bicycles"/>
    <s v="Standard"/>
    <s v="high"/>
    <s v="medium"/>
    <n v="495.72"/>
    <n v="297.43"/>
    <n v="198.29"/>
    <d v="2015-04-11T00:00:00"/>
    <n v="147"/>
  </r>
  <r>
    <s v="3271"/>
    <s v="77"/>
    <x v="1731"/>
    <d v="2017-10-31T00:00:00"/>
    <b v="0"/>
    <s v="Approved"/>
    <s v="Norco Bicycles"/>
    <s v="Road"/>
    <s v="medium"/>
    <s v="large"/>
    <n v="1240.31"/>
    <n v="795.1"/>
    <n v="445.21"/>
    <d v="2011-01-10T00:00:00"/>
    <n v="60"/>
  </r>
  <r>
    <s v="3272"/>
    <s v="5"/>
    <x v="2114"/>
    <d v="2017-01-05T00:00:00"/>
    <b v="0"/>
    <s v="Approved"/>
    <s v="Trek Bicycles"/>
    <s v="Mountain"/>
    <s v="low"/>
    <s v="medium"/>
    <n v="574.64"/>
    <n v="459.71"/>
    <n v="114.93"/>
    <d v="2011-08-29T00:00:00"/>
    <n v="359"/>
  </r>
  <r>
    <s v="3273"/>
    <s v="0"/>
    <x v="758"/>
    <d v="2017-10-25T00:00:00"/>
    <b v="1"/>
    <s v="Approved"/>
    <s v="Trek Bicycles"/>
    <s v="Standard"/>
    <s v="medium"/>
    <s v="medium"/>
    <n v="499.53"/>
    <n v="388.72"/>
    <n v="110.81"/>
    <d v="1991-11-10T00:00:00"/>
    <n v="66"/>
  </r>
  <r>
    <s v="3274"/>
    <s v="56"/>
    <x v="677"/>
    <d v="2017-11-18T00:00:00"/>
    <b v="1"/>
    <s v="Approved"/>
    <s v="OHM Cycles"/>
    <s v="Standard"/>
    <s v="medium"/>
    <s v="medium"/>
    <n v="183.86"/>
    <n v="137.9"/>
    <n v="45.96"/>
    <d v="1997-10-04T00:00:00"/>
    <n v="42"/>
  </r>
  <r>
    <s v="3275"/>
    <s v="72"/>
    <x v="2115"/>
    <d v="2017-01-12T00:00:00"/>
    <b v="1"/>
    <s v="Approved"/>
    <s v="OHM Cycles"/>
    <s v="Standard"/>
    <s v="medium"/>
    <s v="medium"/>
    <n v="912.52"/>
    <n v="141.4"/>
    <n v="771.12"/>
    <d v="2010-11-05T00:00:00"/>
    <n v="352"/>
  </r>
  <r>
    <s v="3276"/>
    <s v="82"/>
    <x v="1588"/>
    <d v="2017-11-01T00:00:00"/>
    <b v="1"/>
    <s v="Approved"/>
    <s v="Norco Bicycles"/>
    <s v="Standard"/>
    <s v="high"/>
    <s v="medium"/>
    <n v="1148.6400000000001"/>
    <n v="689.18"/>
    <n v="459.46"/>
    <d v="2015-08-10T00:00:00"/>
    <n v="59"/>
  </r>
  <r>
    <s v="3277"/>
    <s v="3"/>
    <x v="353"/>
    <d v="2017-04-21T00:00:00"/>
    <b v="0"/>
    <s v="Approved"/>
    <s v="Trek Bicycles"/>
    <s v="Standard"/>
    <s v="medium"/>
    <s v="large"/>
    <n v="2091.4699999999998"/>
    <n v="388.92"/>
    <n v="1702.55"/>
    <d v="1993-05-26T00:00:00"/>
    <n v="253"/>
  </r>
  <r>
    <s v="3278"/>
    <s v="92"/>
    <x v="1743"/>
    <d v="2017-04-22T00:00:00"/>
    <b v="1"/>
    <s v="Approved"/>
    <s v="WeareA2B"/>
    <s v="Touring"/>
    <s v="medium"/>
    <s v="large"/>
    <n v="1890.39"/>
    <n v="260.14"/>
    <n v="1630.25"/>
    <d v="1991-01-21T00:00:00"/>
    <n v="252"/>
  </r>
  <r>
    <s v="3279"/>
    <s v="72"/>
    <x v="382"/>
    <d v="2017-10-14T00:00:00"/>
    <b v="1"/>
    <s v="Approved"/>
    <s v="OHM Cycles"/>
    <s v="Standard"/>
    <s v="medium"/>
    <s v="medium"/>
    <n v="912.52"/>
    <n v="141.4"/>
    <n v="771.12"/>
    <d v="2015-10-18T00:00:00"/>
    <n v="77"/>
  </r>
  <r>
    <s v="3280"/>
    <s v="72"/>
    <x v="1858"/>
    <d v="2017-05-27T00:00:00"/>
    <b v="1"/>
    <s v="Approved"/>
    <s v="Norco Bicycles"/>
    <s v="Standard"/>
    <s v="medium"/>
    <s v="medium"/>
    <n v="360.4"/>
    <n v="270.3"/>
    <n v="90.1"/>
    <d v="2016-12-06T00:00:00"/>
    <n v="217"/>
  </r>
  <r>
    <s v="3281"/>
    <s v="5"/>
    <x v="2116"/>
    <d v="2017-05-22T00:00:00"/>
    <b v="1"/>
    <s v="Approved"/>
    <s v="Trek Bicycles"/>
    <s v="Mountain"/>
    <s v="low"/>
    <s v="medium"/>
    <n v="574.64"/>
    <n v="459.71"/>
    <n v="114.93"/>
    <d v="1991-11-07T00:00:00"/>
    <n v="222"/>
  </r>
  <r>
    <s v="3282"/>
    <s v="66"/>
    <x v="213"/>
    <d v="2017-07-16T00:00:00"/>
    <b v="1"/>
    <s v="Approved"/>
    <s v="Giant Bicycles"/>
    <s v="Road"/>
    <s v="low"/>
    <s v="small"/>
    <n v="590.26"/>
    <n v="525.33000000000004"/>
    <n v="64.930000000000007"/>
    <d v="2002-08-31T00:00:00"/>
    <n v="167"/>
  </r>
  <r>
    <s v="3283"/>
    <s v="83"/>
    <x v="1965"/>
    <d v="2017-03-14T00:00:00"/>
    <b v="0"/>
    <s v="Approved"/>
    <s v="Solex"/>
    <s v="Touring"/>
    <s v="medium"/>
    <s v="large"/>
    <n v="2083.94"/>
    <n v="675.03"/>
    <n v="1408.91"/>
    <d v="2004-12-18T00:00:00"/>
    <n v="291"/>
  </r>
  <r>
    <s v="3284"/>
    <s v="52"/>
    <x v="2117"/>
    <d v="2017-10-20T00:00:00"/>
    <b v="0"/>
    <s v="Approved"/>
    <s v="OHM Cycles"/>
    <s v="Road"/>
    <s v="medium"/>
    <s v="medium"/>
    <n v="1280.28"/>
    <n v="829.51"/>
    <n v="450.77"/>
    <d v="1993-07-20T00:00:00"/>
    <n v="71"/>
  </r>
  <r>
    <s v="3285"/>
    <s v="91"/>
    <x v="942"/>
    <d v="2017-10-30T00:00:00"/>
    <b v="1"/>
    <s v="Approved"/>
    <s v="Solex"/>
    <s v="Standard"/>
    <s v="medium"/>
    <s v="medium"/>
    <n v="100.35"/>
    <n v="75.260000000000005"/>
    <n v="25.09"/>
    <d v="2003-01-05T00:00:00"/>
    <n v="61"/>
  </r>
  <r>
    <s v="3286"/>
    <s v="83"/>
    <x v="2118"/>
    <d v="2017-03-21T00:00:00"/>
    <b v="1"/>
    <s v="Approved"/>
    <s v="Solex"/>
    <s v="Touring"/>
    <s v="medium"/>
    <s v="large"/>
    <n v="2083.94"/>
    <n v="675.03"/>
    <n v="1408.91"/>
    <d v="2013-09-16T00:00:00"/>
    <n v="284"/>
  </r>
  <r>
    <s v="3288"/>
    <s v="66"/>
    <x v="2119"/>
    <d v="2017-07-22T00:00:00"/>
    <b v="1"/>
    <s v="Approved"/>
    <s v="Giant Bicycles"/>
    <s v="Road"/>
    <s v="low"/>
    <s v="small"/>
    <n v="590.26"/>
    <n v="525.33000000000004"/>
    <n v="64.930000000000007"/>
    <d v="2010-11-05T00:00:00"/>
    <n v="161"/>
  </r>
  <r>
    <s v="3289"/>
    <s v="14"/>
    <x v="984"/>
    <d v="2017-09-08T00:00:00"/>
    <b v="0"/>
    <s v="Approved"/>
    <s v="Trek Bicycles"/>
    <s v="Standard"/>
    <s v="medium"/>
    <s v="small"/>
    <n v="1386.84"/>
    <n v="1234.29"/>
    <n v="152.55000000000001"/>
    <d v="2009-03-08T00:00:00"/>
    <n v="113"/>
  </r>
  <r>
    <s v="3290"/>
    <s v="32"/>
    <x v="1957"/>
    <d v="2017-03-06T00:00:00"/>
    <b v="1"/>
    <s v="Approved"/>
    <s v="Giant Bicycles"/>
    <s v="Standard"/>
    <s v="high"/>
    <s v="medium"/>
    <n v="1179"/>
    <n v="707.4"/>
    <n v="471.6"/>
    <d v="1999-07-26T00:00:00"/>
    <n v="299"/>
  </r>
  <r>
    <s v="3291"/>
    <s v="24"/>
    <x v="2120"/>
    <d v="2017-08-19T00:00:00"/>
    <b v="0"/>
    <s v="Approved"/>
    <s v="Solex"/>
    <s v="Road"/>
    <s v="medium"/>
    <s v="large"/>
    <n v="1777.8"/>
    <n v="820.78"/>
    <n v="957.02"/>
    <d v="2012-05-18T00:00:00"/>
    <n v="133"/>
  </r>
  <r>
    <s v="3292"/>
    <s v="67"/>
    <x v="687"/>
    <d v="2017-12-27T00:00:00"/>
    <b v="1"/>
    <s v="Approved"/>
    <s v="Norco Bicycles"/>
    <s v="Road"/>
    <s v="medium"/>
    <s v="medium"/>
    <n v="544.04999999999995"/>
    <n v="376.84"/>
    <n v="167.21"/>
    <d v="2005-10-22T00:00:00"/>
    <n v="3"/>
  </r>
  <r>
    <s v="3293"/>
    <s v="69"/>
    <x v="2121"/>
    <d v="2017-08-11T00:00:00"/>
    <b v="1"/>
    <s v="Approved"/>
    <s v="Giant Bicycles"/>
    <s v="Road"/>
    <s v="medium"/>
    <s v="medium"/>
    <n v="792.9"/>
    <n v="594.67999999999995"/>
    <n v="198.22"/>
    <d v="1992-10-02T00:00:00"/>
    <n v="141"/>
  </r>
  <r>
    <s v="3294"/>
    <s v="4"/>
    <x v="2122"/>
    <d v="2017-07-14T00:00:00"/>
    <b v="1"/>
    <s v="Approved"/>
    <s v="Solex"/>
    <s v="Standard"/>
    <s v="medium"/>
    <s v="medium"/>
    <n v="1483.2"/>
    <n v="99.59"/>
    <n v="1383.61"/>
    <d v="1998-12-17T00:00:00"/>
    <n v="169"/>
  </r>
  <r>
    <s v="3295"/>
    <s v="19"/>
    <x v="1008"/>
    <d v="2017-11-28T00:00:00"/>
    <b v="0"/>
    <s v="Approved"/>
    <s v="Trek Bicycles"/>
    <s v="Mountain"/>
    <s v="low"/>
    <s v="medium"/>
    <n v="574.64"/>
    <n v="459.71"/>
    <n v="114.93"/>
    <d v="2004-08-17T00:00:00"/>
    <n v="32"/>
  </r>
  <r>
    <s v="3296"/>
    <s v="62"/>
    <x v="2123"/>
    <d v="2017-03-14T00:00:00"/>
    <b v="1"/>
    <s v="Approved"/>
    <s v="Solex"/>
    <s v="Standard"/>
    <s v="medium"/>
    <s v="medium"/>
    <n v="478.16"/>
    <n v="298.72000000000003"/>
    <n v="179.44"/>
    <d v="1993-06-23T00:00:00"/>
    <n v="291"/>
  </r>
  <r>
    <s v="3297"/>
    <s v="59"/>
    <x v="1480"/>
    <d v="2017-05-22T00:00:00"/>
    <b v="0"/>
    <s v="Approved"/>
    <s v="Solex"/>
    <s v="Standard"/>
    <s v="medium"/>
    <s v="large"/>
    <n v="1061.56"/>
    <n v="733.58"/>
    <n v="327.98"/>
    <d v="1993-07-20T00:00:00"/>
    <n v="222"/>
  </r>
  <r>
    <s v="3298"/>
    <s v="65"/>
    <x v="705"/>
    <d v="2017-05-30T00:00:00"/>
    <b v="0"/>
    <s v="Approved"/>
    <s v="WeareA2B"/>
    <s v="Standard"/>
    <s v="medium"/>
    <s v="medium"/>
    <n v="1807.45"/>
    <n v="778.69"/>
    <n v="1028.76"/>
    <d v="2016-02-04T00:00:00"/>
    <n v="214"/>
  </r>
  <r>
    <s v="3299"/>
    <s v="34"/>
    <x v="2124"/>
    <d v="2017-03-21T00:00:00"/>
    <b v="1"/>
    <s v="Approved"/>
    <s v="Norco Bicycles"/>
    <s v="Road"/>
    <s v="high"/>
    <s v="large"/>
    <n v="774.53"/>
    <n v="464.72"/>
    <n v="309.81"/>
    <d v="2003-03-18T00:00:00"/>
    <n v="284"/>
  </r>
  <r>
    <s v="3300"/>
    <s v="99"/>
    <x v="2125"/>
    <d v="2017-02-03T00:00:00"/>
    <b v="0"/>
    <s v="Approved"/>
    <s v="OHM Cycles"/>
    <s v="Standard"/>
    <s v="medium"/>
    <s v="medium"/>
    <n v="1227.3399999999999"/>
    <n v="770.89"/>
    <n v="456.45"/>
    <d v="1991-05-06T00:00:00"/>
    <n v="330"/>
  </r>
  <r>
    <s v="3301"/>
    <s v="89"/>
    <x v="2126"/>
    <d v="2017-05-21T00:00:00"/>
    <b v="1"/>
    <s v="Approved"/>
    <s v="WeareA2B"/>
    <s v="Touring"/>
    <s v="medium"/>
    <s v="large"/>
    <n v="1362.99"/>
    <n v="57.74"/>
    <n v="1305.25"/>
    <d v="1999-07-26T00:00:00"/>
    <n v="223"/>
  </r>
  <r>
    <s v="3302"/>
    <s v="94"/>
    <x v="512"/>
    <d v="2017-07-24T00:00:00"/>
    <b v="1"/>
    <s v="Approved"/>
    <s v="Giant Bicycles"/>
    <s v="Standard"/>
    <s v="medium"/>
    <s v="large"/>
    <n v="1635.3"/>
    <n v="993.66"/>
    <n v="641.64"/>
    <d v="2004-01-16T00:00:00"/>
    <n v="159"/>
  </r>
  <r>
    <s v="3303"/>
    <s v="57"/>
    <x v="1833"/>
    <d v="2017-01-27T00:00:00"/>
    <b v="0"/>
    <s v="Approved"/>
    <s v="WeareA2B"/>
    <s v="Touring"/>
    <s v="medium"/>
    <s v="large"/>
    <n v="1890.39"/>
    <n v="260.14"/>
    <n v="1630.25"/>
    <d v="1998-12-17T00:00:00"/>
    <n v="337"/>
  </r>
  <r>
    <s v="3304"/>
    <s v="0"/>
    <x v="1455"/>
    <d v="2017-11-01T00:00:00"/>
    <b v="1"/>
    <s v="Approved"/>
    <s v="Solex"/>
    <s v="Standard"/>
    <s v="medium"/>
    <s v="large"/>
    <n v="202.62"/>
    <n v="151.96"/>
    <n v="50.66"/>
    <d v="2016-03-29T00:00:00"/>
    <n v="59"/>
  </r>
  <r>
    <s v="3305"/>
    <s v="46"/>
    <x v="38"/>
    <d v="2017-07-06T00:00:00"/>
    <b v="1"/>
    <s v="Approved"/>
    <s v="Solex"/>
    <s v="Standard"/>
    <s v="low"/>
    <s v="medium"/>
    <n v="1289.8499999999999"/>
    <n v="74.510000000000005"/>
    <n v="1215.3399999999999"/>
    <d v="2001-11-25T00:00:00"/>
    <n v="177"/>
  </r>
  <r>
    <s v="3306"/>
    <s v="90"/>
    <x v="2127"/>
    <d v="2017-12-20T00:00:00"/>
    <b v="0"/>
    <s v="Approved"/>
    <s v="Norco Bicycles"/>
    <s v="Standard"/>
    <s v="low"/>
    <s v="medium"/>
    <n v="363.01"/>
    <n v="290.41000000000003"/>
    <n v="72.599999999999994"/>
    <d v="2003-01-05T00:00:00"/>
    <n v="10"/>
  </r>
  <r>
    <s v="3307"/>
    <s v="57"/>
    <x v="2128"/>
    <d v="2017-08-02T00:00:00"/>
    <b v="1"/>
    <s v="Approved"/>
    <s v="WeareA2B"/>
    <s v="Touring"/>
    <s v="medium"/>
    <s v="large"/>
    <n v="1890.39"/>
    <n v="260.14"/>
    <n v="1630.25"/>
    <d v="2011-08-24T00:00:00"/>
    <n v="150"/>
  </r>
  <r>
    <s v="3308"/>
    <s v="29"/>
    <x v="576"/>
    <d v="2017-07-02T00:00:00"/>
    <b v="0"/>
    <s v="Approved"/>
    <s v="Norco Bicycles"/>
    <s v="Road"/>
    <s v="medium"/>
    <s v="medium"/>
    <n v="543.39"/>
    <n v="407.54"/>
    <n v="135.85"/>
    <d v="1992-10-11T00:00:00"/>
    <n v="181"/>
  </r>
  <r>
    <s v="3309"/>
    <s v="59"/>
    <x v="630"/>
    <d v="2017-11-20T00:00:00"/>
    <b v="1"/>
    <s v="Approved"/>
    <s v="WeareA2B"/>
    <s v="Standard"/>
    <s v="medium"/>
    <s v="small"/>
    <n v="1415.01"/>
    <n v="1259.3599999999999"/>
    <n v="155.65"/>
    <d v="2003-09-10T00:00:00"/>
    <n v="40"/>
  </r>
  <r>
    <s v="3310"/>
    <s v="50"/>
    <x v="868"/>
    <d v="2017-11-30T00:00:00"/>
    <b v="0"/>
    <s v="Approved"/>
    <s v="WeareA2B"/>
    <s v="Standard"/>
    <s v="medium"/>
    <s v="small"/>
    <n v="175.89"/>
    <n v="131.91999999999999"/>
    <n v="43.97"/>
    <d v="1997-10-04T00:00:00"/>
    <n v="30"/>
  </r>
  <r>
    <s v="3311"/>
    <s v="65"/>
    <x v="53"/>
    <d v="2017-05-09T00:00:00"/>
    <b v="1"/>
    <s v="Approved"/>
    <s v="WeareA2B"/>
    <s v="Standard"/>
    <s v="medium"/>
    <s v="medium"/>
    <n v="1807.45"/>
    <n v="778.69"/>
    <n v="1028.76"/>
    <d v="2010-11-05T00:00:00"/>
    <n v="235"/>
  </r>
  <r>
    <s v="3312"/>
    <s v="9"/>
    <x v="2129"/>
    <d v="2017-04-29T00:00:00"/>
    <b v="1"/>
    <s v="Approved"/>
    <s v="OHM Cycles"/>
    <s v="Road"/>
    <s v="medium"/>
    <s v="medium"/>
    <n v="742.54"/>
    <n v="667.4"/>
    <n v="75.14"/>
    <d v="2005-12-07T00:00:00"/>
    <n v="245"/>
  </r>
  <r>
    <s v="3313"/>
    <s v="3"/>
    <x v="2130"/>
    <d v="2017-04-17T00:00:00"/>
    <b v="1"/>
    <s v="Approved"/>
    <s v="Trek Bicycles"/>
    <s v="Standard"/>
    <s v="medium"/>
    <s v="large"/>
    <n v="2091.4699999999998"/>
    <n v="388.92"/>
    <n v="1702.55"/>
    <d v="2005-05-10T00:00:00"/>
    <n v="257"/>
  </r>
  <r>
    <s v="3314"/>
    <s v="1"/>
    <x v="2131"/>
    <d v="2017-12-17T00:00:00"/>
    <b v="1"/>
    <s v="Approved"/>
    <s v="Giant Bicycles"/>
    <s v="Standard"/>
    <s v="medium"/>
    <s v="medium"/>
    <n v="1403.5"/>
    <n v="954.82"/>
    <n v="448.68"/>
    <d v="2012-12-02T00:00:00"/>
    <n v="13"/>
  </r>
  <r>
    <s v="3315"/>
    <s v="89"/>
    <x v="789"/>
    <d v="2017-04-22T00:00:00"/>
    <b v="0"/>
    <s v="Approved"/>
    <s v="WeareA2B"/>
    <s v="Touring"/>
    <s v="medium"/>
    <s v="large"/>
    <n v="1362.99"/>
    <n v="57.74"/>
    <n v="1305.25"/>
    <d v="2016-03-29T00:00:00"/>
    <n v="252"/>
  </r>
  <r>
    <s v="3316"/>
    <s v="58"/>
    <x v="2071"/>
    <d v="2017-12-15T00:00:00"/>
    <b v="1"/>
    <s v="Approved"/>
    <s v="OHM Cycles"/>
    <s v="Standard"/>
    <s v="medium"/>
    <s v="medium"/>
    <n v="912.52"/>
    <n v="141.4"/>
    <n v="771.12"/>
    <d v="1993-07-20T00:00:00"/>
    <n v="15"/>
  </r>
  <r>
    <s v="3317"/>
    <s v="80"/>
    <x v="2132"/>
    <d v="2017-11-05T00:00:00"/>
    <b v="0"/>
    <s v="Approved"/>
    <s v="Trek Bicycles"/>
    <s v="Standard"/>
    <s v="medium"/>
    <s v="large"/>
    <n v="1469.44"/>
    <n v="596.54999999999995"/>
    <n v="872.89"/>
    <d v="2012-05-18T00:00:00"/>
    <n v="55"/>
  </r>
  <r>
    <s v="3318"/>
    <s v="24"/>
    <x v="2133"/>
    <d v="2017-01-01T00:00:00"/>
    <b v="1"/>
    <s v="Approved"/>
    <s v="Solex"/>
    <s v="Road"/>
    <s v="medium"/>
    <s v="large"/>
    <n v="1777.8"/>
    <n v="820.78"/>
    <n v="957.02"/>
    <d v="1999-06-23T00:00:00"/>
    <n v="363"/>
  </r>
  <r>
    <s v="3319"/>
    <s v="69"/>
    <x v="724"/>
    <d v="2017-08-25T00:00:00"/>
    <b v="0"/>
    <s v="Approved"/>
    <s v="Giant Bicycles"/>
    <s v="Road"/>
    <s v="medium"/>
    <s v="medium"/>
    <n v="792.9"/>
    <n v="594.67999999999995"/>
    <n v="198.22"/>
    <d v="1992-10-02T00:00:00"/>
    <n v="127"/>
  </r>
  <r>
    <s v="3320"/>
    <s v="77"/>
    <x v="267"/>
    <d v="2017-09-09T00:00:00"/>
    <b v="0"/>
    <s v="Approved"/>
    <s v="WeareA2B"/>
    <s v="Standard"/>
    <s v="medium"/>
    <s v="medium"/>
    <n v="1769.64"/>
    <n v="108.76"/>
    <n v="1660.88"/>
    <d v="2006-10-01T00:00:00"/>
    <n v="112"/>
  </r>
  <r>
    <s v="3321"/>
    <s v="41"/>
    <x v="1222"/>
    <d v="2017-12-16T00:00:00"/>
    <b v="1"/>
    <s v="Approved"/>
    <s v="Norco Bicycles"/>
    <s v="Standard"/>
    <s v="low"/>
    <s v="medium"/>
    <n v="958.74"/>
    <n v="748.9"/>
    <n v="209.84"/>
    <d v="2005-12-07T00:00:00"/>
    <n v="14"/>
  </r>
  <r>
    <s v="3322"/>
    <s v="64"/>
    <x v="2134"/>
    <d v="2017-04-16T00:00:00"/>
    <b v="1"/>
    <s v="Approved"/>
    <s v="Trek Bicycles"/>
    <s v="Standard"/>
    <s v="medium"/>
    <s v="large"/>
    <n v="1469.44"/>
    <n v="596.54999999999995"/>
    <n v="872.89"/>
    <d v="2010-11-05T00:00:00"/>
    <n v="258"/>
  </r>
  <r>
    <s v="3323"/>
    <s v="0"/>
    <x v="2135"/>
    <d v="2017-09-10T00:00:00"/>
    <b v="0"/>
    <s v="Approved"/>
    <s v="OHM Cycles"/>
    <s v="Standard"/>
    <s v="low"/>
    <s v="medium"/>
    <n v="71.16"/>
    <n v="56.93"/>
    <n v="14.23"/>
    <d v="2015-06-17T00:00:00"/>
    <n v="111"/>
  </r>
  <r>
    <s v="3324"/>
    <s v="2"/>
    <x v="1686"/>
    <d v="2017-10-16T00:00:00"/>
    <b v="1"/>
    <s v="Approved"/>
    <s v="Solex"/>
    <s v="Standard"/>
    <s v="medium"/>
    <s v="medium"/>
    <n v="71.489999999999995"/>
    <n v="53.62"/>
    <n v="17.87"/>
    <d v="2012-12-02T00:00:00"/>
    <n v="75"/>
  </r>
  <r>
    <s v="3325"/>
    <s v="54"/>
    <x v="2136"/>
    <d v="2017-07-08T00:00:00"/>
    <b v="1"/>
    <s v="Approved"/>
    <s v="WeareA2B"/>
    <s v="Standard"/>
    <s v="medium"/>
    <s v="medium"/>
    <n v="1292.8399999999999"/>
    <n v="13.44"/>
    <n v="1279.4000000000001"/>
    <d v="1993-06-23T00:00:00"/>
    <n v="175"/>
  </r>
  <r>
    <s v="3326"/>
    <s v="99"/>
    <x v="660"/>
    <d v="2017-10-04T00:00:00"/>
    <b v="1"/>
    <s v="Approved"/>
    <s v="Trek Bicycles"/>
    <s v="Road"/>
    <s v="low"/>
    <s v="small"/>
    <n v="1720.7"/>
    <n v="1531.42"/>
    <n v="189.28"/>
    <d v="2006-10-01T00:00:00"/>
    <n v="87"/>
  </r>
  <r>
    <s v="3327"/>
    <s v="96"/>
    <x v="1184"/>
    <d v="2017-05-31T00:00:00"/>
    <b v="0"/>
    <s v="Approved"/>
    <s v="WeareA2B"/>
    <s v="Road"/>
    <s v="low"/>
    <s v="small"/>
    <n v="1172.78"/>
    <n v="1043.77"/>
    <n v="129.01"/>
    <d v="2002-10-10T00:00:00"/>
    <n v="213"/>
  </r>
  <r>
    <s v="3328"/>
    <s v="74"/>
    <x v="1875"/>
    <d v="2017-09-29T00:00:00"/>
    <b v="0"/>
    <s v="Approved"/>
    <s v="WeareA2B"/>
    <s v="Standard"/>
    <s v="medium"/>
    <s v="medium"/>
    <n v="1228.07"/>
    <n v="400.91"/>
    <n v="827.16"/>
    <d v="2000-05-22T00:00:00"/>
    <n v="92"/>
  </r>
  <r>
    <s v="3329"/>
    <s v="26"/>
    <x v="2137"/>
    <d v="2017-09-02T00:00:00"/>
    <b v="1"/>
    <s v="Approved"/>
    <s v="WeareA2B"/>
    <s v="Standard"/>
    <s v="medium"/>
    <s v="medium"/>
    <n v="1992.93"/>
    <n v="762.63"/>
    <n v="1230.3"/>
    <d v="1993-05-26T00:00:00"/>
    <n v="119"/>
  </r>
  <r>
    <s v="3330"/>
    <s v="23"/>
    <x v="1118"/>
    <d v="2017-03-14T00:00:00"/>
    <b v="0"/>
    <s v="Approved"/>
    <s v="Norco Bicycles"/>
    <s v="Standard"/>
    <s v="medium"/>
    <s v="medium"/>
    <n v="1198.46"/>
    <n v="381.1"/>
    <n v="817.36"/>
    <d v="2002-10-10T00:00:00"/>
    <n v="291"/>
  </r>
  <r>
    <s v="3331"/>
    <s v="86"/>
    <x v="2138"/>
    <d v="2017-09-29T00:00:00"/>
    <b v="0"/>
    <s v="Approved"/>
    <s v="OHM Cycles"/>
    <s v="Standard"/>
    <s v="medium"/>
    <s v="medium"/>
    <n v="235.63"/>
    <n v="125.07"/>
    <n v="110.56"/>
    <d v="2004-08-07T00:00:00"/>
    <n v="92"/>
  </r>
  <r>
    <s v="3332"/>
    <s v="34"/>
    <x v="1464"/>
    <d v="2017-03-29T00:00:00"/>
    <b v="0"/>
    <s v="Approved"/>
    <s v="WeareA2B"/>
    <s v="Standard"/>
    <s v="medium"/>
    <s v="medium"/>
    <n v="1231.1500000000001"/>
    <n v="161.6"/>
    <n v="1069.55"/>
    <d v="2004-08-17T00:00:00"/>
    <n v="276"/>
  </r>
  <r>
    <s v="3333"/>
    <s v="94"/>
    <x v="128"/>
    <d v="2017-06-11T00:00:00"/>
    <b v="0"/>
    <s v="Approved"/>
    <s v="Giant Bicycles"/>
    <s v="Standard"/>
    <s v="medium"/>
    <s v="large"/>
    <n v="1635.3"/>
    <n v="993.66"/>
    <n v="641.64"/>
    <d v="2016-03-29T00:00:00"/>
    <n v="202"/>
  </r>
  <r>
    <s v="3334"/>
    <s v="36"/>
    <x v="2139"/>
    <d v="2017-12-12T00:00:00"/>
    <b v="1"/>
    <s v="Approved"/>
    <s v="Solex"/>
    <s v="Standard"/>
    <s v="low"/>
    <s v="medium"/>
    <n v="945.04"/>
    <n v="507.58"/>
    <n v="437.46"/>
    <d v="2011-08-29T00:00:00"/>
    <n v="18"/>
  </r>
  <r>
    <s v="3335"/>
    <s v="34"/>
    <x v="1825"/>
    <d v="2017-12-27T00:00:00"/>
    <b v="0"/>
    <s v="Approved"/>
    <s v="Norco Bicycles"/>
    <s v="Road"/>
    <s v="high"/>
    <s v="large"/>
    <n v="774.53"/>
    <n v="464.72"/>
    <n v="309.81"/>
    <d v="2003-03-18T00:00:00"/>
    <n v="3"/>
  </r>
  <r>
    <s v="3336"/>
    <s v="31"/>
    <x v="1608"/>
    <d v="2017-07-12T00:00:00"/>
    <b v="1"/>
    <s v="Approved"/>
    <s v="Giant Bicycles"/>
    <s v="Standard"/>
    <s v="medium"/>
    <s v="medium"/>
    <n v="230.91"/>
    <n v="173.18"/>
    <n v="57.73"/>
    <d v="2003-03-18T00:00:00"/>
    <n v="171"/>
  </r>
  <r>
    <s v="3337"/>
    <s v="45"/>
    <x v="2140"/>
    <d v="2017-07-17T00:00:00"/>
    <b v="1"/>
    <s v="Approved"/>
    <s v="Trek Bicycles"/>
    <s v="Road"/>
    <s v="low"/>
    <s v="medium"/>
    <n v="980.37"/>
    <n v="234.43"/>
    <n v="745.94"/>
    <d v="2004-09-28T00:00:00"/>
    <n v="166"/>
  </r>
  <r>
    <s v="3338"/>
    <s v="82"/>
    <x v="1277"/>
    <d v="2017-06-05T00:00:00"/>
    <b v="0"/>
    <s v="Approved"/>
    <s v="Norco Bicycles"/>
    <s v="Standard"/>
    <s v="high"/>
    <s v="medium"/>
    <n v="1148.6400000000001"/>
    <n v="689.18"/>
    <n v="459.46"/>
    <d v="2004-08-07T00:00:00"/>
    <n v="208"/>
  </r>
  <r>
    <s v="3339"/>
    <s v="0"/>
    <x v="1868"/>
    <d v="2017-06-04T00:00:00"/>
    <b v="0"/>
    <s v="Approved"/>
    <s v="OHM Cycles"/>
    <s v="Road"/>
    <s v="high"/>
    <s v="large"/>
    <n v="12.01"/>
    <n v="7.21"/>
    <n v="4.8"/>
    <d v="2009-03-08T00:00:00"/>
    <n v="209"/>
  </r>
  <r>
    <s v="3340"/>
    <s v="46"/>
    <x v="2141"/>
    <d v="2017-08-18T00:00:00"/>
    <b v="1"/>
    <s v="Approved"/>
    <s v="Solex"/>
    <s v="Standard"/>
    <s v="low"/>
    <s v="medium"/>
    <n v="1289.8499999999999"/>
    <n v="74.510000000000005"/>
    <n v="1215.3399999999999"/>
    <d v="2007-12-11T00:00:00"/>
    <n v="134"/>
  </r>
  <r>
    <s v="3341"/>
    <s v="61"/>
    <x v="634"/>
    <d v="2017-03-02T00:00:00"/>
    <b v="1"/>
    <s v="Approved"/>
    <s v="OHM Cycles"/>
    <s v="Standard"/>
    <s v="low"/>
    <s v="medium"/>
    <n v="71.16"/>
    <n v="56.93"/>
    <n v="14.23"/>
    <d v="2015-06-17T00:00:00"/>
    <n v="303"/>
  </r>
  <r>
    <s v="3343"/>
    <s v="39"/>
    <x v="2142"/>
    <d v="2017-04-29T00:00:00"/>
    <b v="0"/>
    <s v="Approved"/>
    <s v="Giant Bicycles"/>
    <s v="Standard"/>
    <s v="medium"/>
    <s v="large"/>
    <n v="1812.75"/>
    <n v="582.48"/>
    <n v="1230.27"/>
    <d v="1993-04-12T00:00:00"/>
    <n v="245"/>
  </r>
  <r>
    <s v="3344"/>
    <s v="32"/>
    <x v="1417"/>
    <d v="2017-09-14T00:00:00"/>
    <b v="1"/>
    <s v="Approved"/>
    <s v="Giant Bicycles"/>
    <s v="Standard"/>
    <s v="high"/>
    <s v="medium"/>
    <n v="1179"/>
    <n v="707.4"/>
    <n v="471.6"/>
    <d v="1993-10-02T00:00:00"/>
    <n v="107"/>
  </r>
  <r>
    <s v="3345"/>
    <s v="5"/>
    <x v="2143"/>
    <d v="2017-08-19T00:00:00"/>
    <b v="1"/>
    <s v="Approved"/>
    <s v="Trek Bicycles"/>
    <s v="Mountain"/>
    <s v="low"/>
    <s v="medium"/>
    <n v="574.64"/>
    <n v="459.71"/>
    <n v="114.93"/>
    <d v="2011-08-29T00:00:00"/>
    <n v="133"/>
  </r>
  <r>
    <s v="3346"/>
    <s v="28"/>
    <x v="2042"/>
    <d v="2017-03-04T00:00:00"/>
    <b v="0"/>
    <s v="Approved"/>
    <s v="Norco Bicycles"/>
    <s v="Standard"/>
    <s v="medium"/>
    <s v="small"/>
    <n v="1216.1400000000001"/>
    <n v="1082.3599999999999"/>
    <n v="133.78"/>
    <d v="1991-08-05T00:00:00"/>
    <n v="301"/>
  </r>
  <r>
    <s v="3347"/>
    <s v="19"/>
    <x v="2144"/>
    <d v="2017-05-09T00:00:00"/>
    <b v="0"/>
    <s v="Approved"/>
    <s v="Trek Bicycles"/>
    <s v="Mountain"/>
    <s v="low"/>
    <s v="medium"/>
    <n v="574.64"/>
    <n v="459.71"/>
    <n v="114.93"/>
    <d v="1997-08-25T00:00:00"/>
    <n v="235"/>
  </r>
  <r>
    <s v="3348"/>
    <s v="38"/>
    <x v="1715"/>
    <d v="2017-05-02T00:00:00"/>
    <b v="1"/>
    <s v="Approved"/>
    <s v="Trek Bicycles"/>
    <s v="Standard"/>
    <s v="medium"/>
    <s v="large"/>
    <n v="2091.4699999999998"/>
    <n v="388.92"/>
    <n v="1702.55"/>
    <d v="2011-04-16T00:00:00"/>
    <n v="242"/>
  </r>
  <r>
    <s v="3349"/>
    <s v="23"/>
    <x v="446"/>
    <d v="2017-12-12T00:00:00"/>
    <b v="0"/>
    <s v="Approved"/>
    <s v="Norco Bicycles"/>
    <s v="Mountain"/>
    <s v="low"/>
    <s v="small"/>
    <n v="688.63"/>
    <n v="612.88"/>
    <n v="75.75"/>
    <d v="1993-10-02T00:00:00"/>
    <n v="18"/>
  </r>
  <r>
    <s v="3350"/>
    <s v="73"/>
    <x v="200"/>
    <d v="2017-03-13T00:00:00"/>
    <b v="1"/>
    <s v="Approved"/>
    <s v="Solex"/>
    <s v="Standard"/>
    <s v="medium"/>
    <s v="medium"/>
    <n v="1945.43"/>
    <n v="333.18"/>
    <n v="1612.25"/>
    <d v="1997-01-25T00:00:00"/>
    <n v="292"/>
  </r>
  <r>
    <s v="3351"/>
    <s v="94"/>
    <x v="2145"/>
    <d v="2017-05-29T00:00:00"/>
    <b v="0"/>
    <s v="Approved"/>
    <s v="Giant Bicycles"/>
    <s v="Standard"/>
    <s v="medium"/>
    <s v="large"/>
    <n v="1635.3"/>
    <n v="993.66"/>
    <n v="641.64"/>
    <d v="2016-03-29T00:00:00"/>
    <n v="215"/>
  </r>
  <r>
    <s v="3352"/>
    <s v="72"/>
    <x v="216"/>
    <d v="2017-12-11T00:00:00"/>
    <b v="0"/>
    <s v="Approved"/>
    <s v="Norco Bicycles"/>
    <s v="Standard"/>
    <s v="medium"/>
    <s v="medium"/>
    <n v="360.4"/>
    <n v="270.3"/>
    <n v="90.1"/>
    <d v="2016-12-06T00:00:00"/>
    <n v="19"/>
  </r>
  <r>
    <s v="3353"/>
    <s v="29"/>
    <x v="1008"/>
    <d v="2017-11-08T00:00:00"/>
    <b v="0"/>
    <s v="Approved"/>
    <s v="WeareA2B"/>
    <s v="Standard"/>
    <s v="medium"/>
    <s v="medium"/>
    <n v="1065.03"/>
    <n v="230.09"/>
    <n v="834.94"/>
    <d v="2000-11-03T00:00:00"/>
    <n v="52"/>
  </r>
  <r>
    <s v="3354"/>
    <s v="67"/>
    <x v="422"/>
    <d v="2017-12-25T00:00:00"/>
    <b v="1"/>
    <s v="Approved"/>
    <s v="Norco Bicycles"/>
    <s v="Road"/>
    <s v="medium"/>
    <s v="medium"/>
    <n v="544.04999999999995"/>
    <n v="376.84"/>
    <n v="167.21"/>
    <d v="2002-08-31T00:00:00"/>
    <n v="5"/>
  </r>
  <r>
    <s v="3355"/>
    <s v="54"/>
    <x v="2146"/>
    <d v="2017-06-19T00:00:00"/>
    <b v="1"/>
    <s v="Approved"/>
    <s v="WeareA2B"/>
    <s v="Standard"/>
    <s v="medium"/>
    <s v="medium"/>
    <n v="1292.8399999999999"/>
    <n v="13.44"/>
    <n v="1279.4000000000001"/>
    <d v="2015-10-18T00:00:00"/>
    <n v="194"/>
  </r>
  <r>
    <s v="3356"/>
    <s v="0"/>
    <x v="7"/>
    <d v="2017-07-26T00:00:00"/>
    <b v="0"/>
    <s v="Approved"/>
    <s v="OHM Cycles"/>
    <s v="Standard"/>
    <s v="medium"/>
    <s v="medium"/>
    <n v="235.63"/>
    <n v="125.07"/>
    <n v="110.56"/>
    <d v="2004-08-07T00:00:00"/>
    <n v="157"/>
  </r>
  <r>
    <s v="3357"/>
    <s v="57"/>
    <x v="1864"/>
    <d v="2017-01-07T00:00:00"/>
    <b v="0"/>
    <s v="Approved"/>
    <s v="WeareA2B"/>
    <s v="Touring"/>
    <s v="medium"/>
    <s v="large"/>
    <n v="1890.39"/>
    <n v="260.14"/>
    <n v="1630.25"/>
    <d v="1991-01-21T00:00:00"/>
    <n v="357"/>
  </r>
  <r>
    <s v="3358"/>
    <s v="79"/>
    <x v="20"/>
    <d v="2017-06-21T00:00:00"/>
    <b v="0"/>
    <s v="Approved"/>
    <s v="Norco Bicycles"/>
    <s v="Standard"/>
    <s v="medium"/>
    <s v="medium"/>
    <n v="1555.58"/>
    <n v="818.01"/>
    <n v="737.57"/>
    <d v="2003-09-09T00:00:00"/>
    <n v="192"/>
  </r>
  <r>
    <s v="3359"/>
    <s v="47"/>
    <x v="2147"/>
    <d v="2017-02-03T00:00:00"/>
    <b v="0"/>
    <s v="Approved"/>
    <s v="Trek Bicycles"/>
    <s v="Road"/>
    <s v="low"/>
    <s v="small"/>
    <n v="1720.7"/>
    <n v="1531.42"/>
    <n v="189.28"/>
    <d v="2012-06-04T00:00:00"/>
    <n v="330"/>
  </r>
  <r>
    <s v="3360"/>
    <s v="21"/>
    <x v="1132"/>
    <d v="2017-06-08T00:00:00"/>
    <b v="0"/>
    <s v="Approved"/>
    <s v="WeareA2B"/>
    <s v="Touring"/>
    <s v="medium"/>
    <s v="medium"/>
    <n v="1466.68"/>
    <n v="363.25"/>
    <n v="1103.43"/>
    <d v="2016-07-09T00:00:00"/>
    <n v="205"/>
  </r>
  <r>
    <s v="3361"/>
    <s v="99"/>
    <x v="1867"/>
    <d v="2017-08-20T00:00:00"/>
    <b v="0"/>
    <s v="Approved"/>
    <s v="Trek Bicycles"/>
    <s v="Road"/>
    <s v="low"/>
    <s v="small"/>
    <n v="1720.7"/>
    <n v="1531.42"/>
    <n v="189.28"/>
    <d v="2006-10-01T00:00:00"/>
    <n v="132"/>
  </r>
  <r>
    <s v="3362"/>
    <s v="50"/>
    <x v="2148"/>
    <d v="2017-08-27T00:00:00"/>
    <b v="0"/>
    <s v="Approved"/>
    <s v="WeareA2B"/>
    <s v="Standard"/>
    <s v="medium"/>
    <s v="small"/>
    <n v="175.89"/>
    <n v="131.91999999999999"/>
    <n v="43.97"/>
    <d v="2015-10-18T00:00:00"/>
    <n v="125"/>
  </r>
  <r>
    <s v="3363"/>
    <s v="33"/>
    <x v="567"/>
    <d v="2017-04-09T00:00:00"/>
    <b v="1"/>
    <s v="Approved"/>
    <s v="OHM Cycles"/>
    <s v="Road"/>
    <s v="medium"/>
    <s v="small"/>
    <n v="1810"/>
    <n v="1610.9"/>
    <n v="199.1"/>
    <d v="2008-03-19T00:00:00"/>
    <n v="265"/>
  </r>
  <r>
    <s v="3364"/>
    <s v="24"/>
    <x v="2149"/>
    <d v="2017-02-03T00:00:00"/>
    <b v="0"/>
    <s v="Approved"/>
    <s v="Solex"/>
    <s v="Road"/>
    <s v="medium"/>
    <s v="large"/>
    <n v="1777.8"/>
    <n v="820.78"/>
    <n v="957.02"/>
    <d v="1993-05-26T00:00:00"/>
    <n v="330"/>
  </r>
  <r>
    <s v="3365"/>
    <s v="61"/>
    <x v="1795"/>
    <d v="2017-08-19T00:00:00"/>
    <b v="0"/>
    <s v="Approved"/>
    <s v="OHM Cycles"/>
    <s v="Standard"/>
    <s v="low"/>
    <s v="medium"/>
    <n v="71.16"/>
    <n v="56.93"/>
    <n v="14.23"/>
    <d v="1992-10-02T00:00:00"/>
    <n v="133"/>
  </r>
  <r>
    <s v="3366"/>
    <s v="37"/>
    <x v="1452"/>
    <d v="2017-01-10T00:00:00"/>
    <b v="0"/>
    <s v="Approved"/>
    <s v="OHM Cycles"/>
    <s v="Standard"/>
    <s v="low"/>
    <s v="medium"/>
    <n v="1793.43"/>
    <n v="248.82"/>
    <n v="1544.61"/>
    <d v="1997-05-10T00:00:00"/>
    <n v="354"/>
  </r>
  <r>
    <s v="3367"/>
    <s v="89"/>
    <x v="1233"/>
    <d v="2017-10-16T00:00:00"/>
    <b v="1"/>
    <s v="Approved"/>
    <s v="Giant Bicycles"/>
    <s v="Standard"/>
    <s v="medium"/>
    <s v="large"/>
    <n v="1812.75"/>
    <n v="582.48"/>
    <n v="1230.27"/>
    <d v="2008-03-19T00:00:00"/>
    <n v="75"/>
  </r>
  <r>
    <s v="3368"/>
    <s v="93"/>
    <x v="508"/>
    <d v="2017-02-09T00:00:00"/>
    <b v="0"/>
    <s v="Approved"/>
    <s v="WeareA2B"/>
    <s v="Standard"/>
    <s v="medium"/>
    <s v="medium"/>
    <n v="1065.03"/>
    <n v="230.09"/>
    <n v="834.94"/>
    <d v="1991-05-06T00:00:00"/>
    <n v="324"/>
  </r>
  <r>
    <s v="3369"/>
    <s v="60"/>
    <x v="5"/>
    <d v="2017-05-21T00:00:00"/>
    <b v="0"/>
    <s v="Approved"/>
    <s v="Giant Bicycles"/>
    <s v="Standard"/>
    <s v="high"/>
    <s v="small"/>
    <n v="1977.36"/>
    <n v="1759.85"/>
    <n v="217.51"/>
    <d v="2012-05-18T00:00:00"/>
    <n v="223"/>
  </r>
  <r>
    <s v="3370"/>
    <s v="0"/>
    <x v="2079"/>
    <d v="2017-12-17T00:00:00"/>
    <b v="1"/>
    <s v="Approved"/>
    <s v="WeareA2B"/>
    <s v="Standard"/>
    <s v="medium"/>
    <s v="medium"/>
    <n v="60.34"/>
    <n v="45.26"/>
    <n v="15.08"/>
    <d v="1991-08-05T00:00:00"/>
    <n v="13"/>
  </r>
  <r>
    <s v="3371"/>
    <s v="67"/>
    <x v="2150"/>
    <d v="2017-12-05T00:00:00"/>
    <b v="1"/>
    <s v="Approved"/>
    <s v="Norco Bicycles"/>
    <s v="Road"/>
    <s v="medium"/>
    <s v="medium"/>
    <n v="544.04999999999995"/>
    <n v="376.84"/>
    <n v="167.21"/>
    <d v="2005-10-22T00:00:00"/>
    <n v="25"/>
  </r>
  <r>
    <s v="3372"/>
    <s v="84"/>
    <x v="2151"/>
    <d v="2017-04-29T00:00:00"/>
    <b v="1"/>
    <s v="Approved"/>
    <s v="Giant Bicycles"/>
    <s v="Road"/>
    <s v="medium"/>
    <s v="medium"/>
    <n v="792.9"/>
    <n v="594.67999999999995"/>
    <n v="198.22"/>
    <d v="1992-10-02T00:00:00"/>
    <n v="245"/>
  </r>
  <r>
    <s v="3373"/>
    <s v="74"/>
    <x v="635"/>
    <d v="2017-06-13T00:00:00"/>
    <b v="0"/>
    <s v="Approved"/>
    <s v="WeareA2B"/>
    <s v="Standard"/>
    <s v="medium"/>
    <s v="medium"/>
    <n v="1228.07"/>
    <n v="400.91"/>
    <n v="827.16"/>
    <d v="1999-12-04T00:00:00"/>
    <n v="200"/>
  </r>
  <r>
    <s v="3374"/>
    <s v="35"/>
    <x v="2152"/>
    <d v="2017-08-14T00:00:00"/>
    <b v="0"/>
    <s v="Approved"/>
    <s v="Giant Bicycles"/>
    <s v="Standard"/>
    <s v="medium"/>
    <s v="medium"/>
    <n v="1403.5"/>
    <n v="954.82"/>
    <n v="448.68"/>
    <d v="2016-11-14T00:00:00"/>
    <n v="138"/>
  </r>
  <r>
    <s v="3375"/>
    <s v="85"/>
    <x v="354"/>
    <d v="2017-09-19T00:00:00"/>
    <b v="1"/>
    <s v="Approved"/>
    <s v="WeareA2B"/>
    <s v="Standard"/>
    <s v="medium"/>
    <s v="medium"/>
    <n v="1228.07"/>
    <n v="400.91"/>
    <n v="827.16"/>
    <d v="2011-03-16T00:00:00"/>
    <n v="102"/>
  </r>
  <r>
    <s v="3376"/>
    <s v="16"/>
    <x v="2153"/>
    <d v="2017-07-23T00:00:00"/>
    <b v="1"/>
    <s v="Approved"/>
    <s v="Norco Bicycles"/>
    <s v="Standard"/>
    <s v="high"/>
    <s v="small"/>
    <n v="1661.92"/>
    <n v="1479.11"/>
    <n v="182.81"/>
    <d v="1996-11-09T00:00:00"/>
    <n v="160"/>
  </r>
  <r>
    <s v="3377"/>
    <s v="10"/>
    <x v="2154"/>
    <d v="2017-07-02T00:00:00"/>
    <b v="0"/>
    <s v="Approved"/>
    <s v="WeareA2B"/>
    <s v="Touring"/>
    <s v="medium"/>
    <s v="medium"/>
    <n v="1466.68"/>
    <n v="363.25"/>
    <n v="1103.43"/>
    <d v="2014-03-03T00:00:00"/>
    <n v="181"/>
  </r>
  <r>
    <s v="3378"/>
    <s v="49"/>
    <x v="1564"/>
    <d v="2017-10-23T00:00:00"/>
    <b v="0"/>
    <s v="Approved"/>
    <s v="Trek Bicycles"/>
    <s v="Road"/>
    <s v="medium"/>
    <s v="medium"/>
    <n v="533.51"/>
    <n v="400.13"/>
    <n v="133.38"/>
    <d v="2003-02-16T00:00:00"/>
    <n v="68"/>
  </r>
  <r>
    <s v="3379"/>
    <s v="88"/>
    <x v="2155"/>
    <d v="2017-10-04T00:00:00"/>
    <b v="1"/>
    <s v="Approved"/>
    <s v="Norco Bicycles"/>
    <s v="Standard"/>
    <s v="medium"/>
    <s v="medium"/>
    <n v="1198.46"/>
    <n v="381.1"/>
    <n v="817.36"/>
    <d v="2003-01-05T00:00:00"/>
    <n v="87"/>
  </r>
  <r>
    <s v="3380"/>
    <s v="22"/>
    <x v="1206"/>
    <d v="2017-12-14T00:00:00"/>
    <b v="1"/>
    <s v="Approved"/>
    <s v="Solex"/>
    <s v="Standard"/>
    <s v="medium"/>
    <s v="medium"/>
    <n v="575.27"/>
    <n v="431.45"/>
    <n v="143.82"/>
    <d v="2013-03-12T00:00:00"/>
    <n v="16"/>
  </r>
  <r>
    <s v="3381"/>
    <s v="87"/>
    <x v="2156"/>
    <d v="2017-12-21T00:00:00"/>
    <b v="1"/>
    <s v="Approved"/>
    <s v="OHM Cycles"/>
    <s v="Standard"/>
    <s v="medium"/>
    <s v="medium"/>
    <n v="1636.9"/>
    <n v="44.71"/>
    <n v="1592.19"/>
    <d v="2010-08-20T00:00:00"/>
    <n v="9"/>
  </r>
  <r>
    <s v="3382"/>
    <s v="72"/>
    <x v="423"/>
    <d v="2017-04-08T00:00:00"/>
    <b v="0"/>
    <s v="Approved"/>
    <s v="Norco Bicycles"/>
    <s v="Standard"/>
    <s v="medium"/>
    <s v="medium"/>
    <n v="360.4"/>
    <n v="270.3"/>
    <n v="90.1"/>
    <d v="2006-05-22T00:00:00"/>
    <n v="266"/>
  </r>
  <r>
    <s v="3383"/>
    <s v="14"/>
    <x v="564"/>
    <d v="2017-12-27T00:00:00"/>
    <b v="0"/>
    <s v="Approved"/>
    <s v="Trek Bicycles"/>
    <s v="Standard"/>
    <s v="medium"/>
    <s v="small"/>
    <n v="1386.84"/>
    <n v="1234.29"/>
    <n v="152.55000000000001"/>
    <d v="1993-07-15T00:00:00"/>
    <n v="3"/>
  </r>
  <r>
    <s v="3384"/>
    <s v="29"/>
    <x v="800"/>
    <d v="2017-04-11T00:00:00"/>
    <b v="0"/>
    <s v="Approved"/>
    <s v="Norco Bicycles"/>
    <s v="Road"/>
    <s v="medium"/>
    <s v="medium"/>
    <n v="543.39"/>
    <n v="407.54"/>
    <n v="135.85"/>
    <d v="1995-12-19T00:00:00"/>
    <n v="263"/>
  </r>
  <r>
    <s v="3385"/>
    <s v="61"/>
    <x v="2157"/>
    <d v="2017-08-15T00:00:00"/>
    <b v="0"/>
    <s v="Approved"/>
    <s v="OHM Cycles"/>
    <s v="Standard"/>
    <s v="low"/>
    <s v="medium"/>
    <n v="71.16"/>
    <n v="56.93"/>
    <n v="14.23"/>
    <d v="2015-06-17T00:00:00"/>
    <n v="137"/>
  </r>
  <r>
    <s v="3386"/>
    <s v="4"/>
    <x v="2158"/>
    <d v="2017-07-07T00:00:00"/>
    <b v="1"/>
    <s v="Approved"/>
    <s v="Giant Bicycles"/>
    <s v="Standard"/>
    <s v="high"/>
    <s v="medium"/>
    <n v="1129.1300000000001"/>
    <n v="677.48"/>
    <n v="451.65"/>
    <d v="2003-03-18T00:00:00"/>
    <n v="176"/>
  </r>
  <r>
    <s v="3387"/>
    <s v="23"/>
    <x v="2159"/>
    <d v="2017-08-04T00:00:00"/>
    <b v="1"/>
    <s v="Approved"/>
    <s v="Norco Bicycles"/>
    <s v="Mountain"/>
    <s v="low"/>
    <s v="small"/>
    <n v="688.63"/>
    <n v="612.88"/>
    <n v="75.75"/>
    <d v="1991-08-05T00:00:00"/>
    <n v="148"/>
  </r>
  <r>
    <s v="3388"/>
    <s v="67"/>
    <x v="681"/>
    <d v="2017-06-09T00:00:00"/>
    <b v="0"/>
    <s v="Approved"/>
    <s v="Solex"/>
    <s v="Standard"/>
    <s v="medium"/>
    <s v="large"/>
    <n v="1071.23"/>
    <n v="380.74"/>
    <n v="690.49"/>
    <d v="1993-07-15T00:00:00"/>
    <n v="204"/>
  </r>
  <r>
    <s v="3389"/>
    <s v="3"/>
    <x v="885"/>
    <d v="2017-10-08T00:00:00"/>
    <b v="1"/>
    <s v="Approved"/>
    <s v="Trek Bicycles"/>
    <s v="Standard"/>
    <s v="medium"/>
    <s v="large"/>
    <n v="2091.4699999999998"/>
    <n v="388.92"/>
    <n v="1702.55"/>
    <d v="2011-05-07T00:00:00"/>
    <n v="83"/>
  </r>
  <r>
    <s v="3390"/>
    <s v="78"/>
    <x v="1160"/>
    <d v="2017-07-11T00:00:00"/>
    <b v="1"/>
    <s v="Approved"/>
    <s v="Giant Bicycles"/>
    <s v="Standard"/>
    <s v="medium"/>
    <s v="large"/>
    <n v="1765.3"/>
    <n v="709.48"/>
    <n v="1055.82"/>
    <d v="2004-08-07T00:00:00"/>
    <n v="172"/>
  </r>
  <r>
    <s v="3391"/>
    <s v="28"/>
    <x v="2160"/>
    <d v="2017-12-26T00:00:00"/>
    <b v="1"/>
    <s v="Approved"/>
    <s v="Norco Bicycles"/>
    <s v="Standard"/>
    <s v="medium"/>
    <s v="small"/>
    <n v="1216.1400000000001"/>
    <n v="1082.3599999999999"/>
    <n v="133.78"/>
    <d v="1991-11-10T00:00:00"/>
    <n v="4"/>
  </r>
  <r>
    <s v="3392"/>
    <s v="17"/>
    <x v="2161"/>
    <d v="2017-01-28T00:00:00"/>
    <b v="0"/>
    <s v="Approved"/>
    <s v="WeareA2B"/>
    <s v="Touring"/>
    <s v="medium"/>
    <s v="large"/>
    <n v="1362.99"/>
    <n v="57.74"/>
    <n v="1305.25"/>
    <d v="2016-03-29T00:00:00"/>
    <n v="336"/>
  </r>
  <r>
    <s v="3393"/>
    <s v="48"/>
    <x v="887"/>
    <d v="2017-09-26T00:00:00"/>
    <b v="0"/>
    <s v="Approved"/>
    <s v="WeareA2B"/>
    <s v="Standard"/>
    <s v="medium"/>
    <s v="medium"/>
    <n v="1762.96"/>
    <n v="950.52"/>
    <n v="812.44"/>
    <d v="2014-07-28T00:00:00"/>
    <n v="95"/>
  </r>
  <r>
    <s v="3394"/>
    <s v="21"/>
    <x v="411"/>
    <d v="2017-05-12T00:00:00"/>
    <b v="1"/>
    <s v="Approved"/>
    <s v="Solex"/>
    <s v="Standard"/>
    <s v="medium"/>
    <s v="large"/>
    <n v="1071.23"/>
    <n v="380.74"/>
    <n v="690.49"/>
    <d v="1996-04-05T00:00:00"/>
    <n v="232"/>
  </r>
  <r>
    <s v="3395"/>
    <s v="92"/>
    <x v="2162"/>
    <d v="2017-11-22T00:00:00"/>
    <b v="0"/>
    <s v="Approved"/>
    <s v="WeareA2B"/>
    <s v="Touring"/>
    <s v="medium"/>
    <s v="large"/>
    <n v="1890.39"/>
    <n v="260.14"/>
    <n v="1630.25"/>
    <d v="1991-01-21T00:00:00"/>
    <n v="38"/>
  </r>
  <r>
    <s v="3396"/>
    <s v="40"/>
    <x v="2163"/>
    <d v="2017-07-07T00:00:00"/>
    <b v="1"/>
    <s v="Approved"/>
    <s v="Trek Bicycles"/>
    <s v="Road"/>
    <s v="medium"/>
    <s v="large"/>
    <n v="1894.19"/>
    <n v="598.76"/>
    <n v="1295.43"/>
    <d v="2003-07-21T00:00:00"/>
    <n v="176"/>
  </r>
  <r>
    <s v="3397"/>
    <s v="22"/>
    <x v="212"/>
    <d v="2017-11-14T00:00:00"/>
    <b v="1"/>
    <s v="Approved"/>
    <s v="Solex"/>
    <s v="Standard"/>
    <s v="medium"/>
    <s v="medium"/>
    <n v="575.27"/>
    <n v="431.45"/>
    <n v="143.82"/>
    <d v="2016-02-04T00:00:00"/>
    <n v="46"/>
  </r>
  <r>
    <s v="3398"/>
    <s v="51"/>
    <x v="2153"/>
    <d v="2017-11-20T00:00:00"/>
    <b v="0"/>
    <s v="Approved"/>
    <s v="OHM Cycles"/>
    <s v="Standard"/>
    <s v="high"/>
    <s v="medium"/>
    <n v="2005.66"/>
    <n v="1203.4000000000001"/>
    <n v="802.26"/>
    <d v="1993-07-20T00:00:00"/>
    <n v="40"/>
  </r>
  <r>
    <s v="3399"/>
    <s v="98"/>
    <x v="409"/>
    <d v="2017-10-21T00:00:00"/>
    <b v="0"/>
    <s v="Approved"/>
    <s v="Trek Bicycles"/>
    <s v="Standard"/>
    <s v="high"/>
    <s v="medium"/>
    <n v="358.39"/>
    <n v="215.03"/>
    <n v="143.36000000000001"/>
    <d v="2004-01-16T00:00:00"/>
    <n v="70"/>
  </r>
  <r>
    <s v="3400"/>
    <s v="43"/>
    <x v="954"/>
    <d v="2017-02-25T00:00:00"/>
    <b v="1"/>
    <s v="Approved"/>
    <s v="Norco Bicycles"/>
    <s v="Standard"/>
    <s v="medium"/>
    <s v="medium"/>
    <n v="1555.58"/>
    <n v="818.01"/>
    <n v="737.57"/>
    <d v="2004-08-07T00:00:00"/>
    <n v="308"/>
  </r>
  <r>
    <s v="3401"/>
    <s v="77"/>
    <x v="1941"/>
    <d v="2017-08-28T00:00:00"/>
    <b v="1"/>
    <s v="Approved"/>
    <s v="Norco Bicycles"/>
    <s v="Road"/>
    <s v="medium"/>
    <s v="large"/>
    <n v="1240.31"/>
    <n v="795.1"/>
    <n v="445.21"/>
    <d v="2015-08-02T00:00:00"/>
    <n v="124"/>
  </r>
  <r>
    <s v="3402"/>
    <s v="8"/>
    <x v="2164"/>
    <d v="2017-10-08T00:00:00"/>
    <b v="0"/>
    <s v="Approved"/>
    <s v="Solex"/>
    <s v="Road"/>
    <s v="medium"/>
    <s v="small"/>
    <n v="1703.52"/>
    <n v="1516.13"/>
    <n v="187.39"/>
    <d v="2011-04-16T00:00:00"/>
    <n v="83"/>
  </r>
  <r>
    <s v="3403"/>
    <s v="68"/>
    <x v="1520"/>
    <d v="2017-12-09T00:00:00"/>
    <b v="0"/>
    <s v="Approved"/>
    <s v="OHM Cycles"/>
    <s v="Standard"/>
    <s v="medium"/>
    <s v="medium"/>
    <n v="1636.9"/>
    <n v="44.71"/>
    <n v="1592.19"/>
    <d v="1992-10-02T00:00:00"/>
    <n v="21"/>
  </r>
  <r>
    <s v="3404"/>
    <s v="11"/>
    <x v="2150"/>
    <d v="2017-05-10T00:00:00"/>
    <b v="1"/>
    <s v="Approved"/>
    <s v="Giant Bicycles"/>
    <s v="Standard"/>
    <s v="high"/>
    <s v="medium"/>
    <n v="1274.93"/>
    <n v="764.96"/>
    <n v="509.97"/>
    <d v="2007-08-04T00:00:00"/>
    <n v="234"/>
  </r>
  <r>
    <s v="3405"/>
    <s v="69"/>
    <x v="2165"/>
    <d v="2017-11-19T00:00:00"/>
    <b v="1"/>
    <s v="Approved"/>
    <s v="Giant Bicycles"/>
    <s v="Road"/>
    <s v="medium"/>
    <s v="medium"/>
    <n v="792.9"/>
    <n v="594.67999999999995"/>
    <n v="198.22"/>
    <d v="1992-10-02T00:00:00"/>
    <n v="41"/>
  </r>
  <r>
    <s v="3406"/>
    <s v="25"/>
    <x v="952"/>
    <d v="2017-02-03T00:00:00"/>
    <b v="0"/>
    <s v="Approved"/>
    <s v="Giant Bicycles"/>
    <s v="Road"/>
    <s v="medium"/>
    <s v="medium"/>
    <n v="1538.99"/>
    <n v="829.65"/>
    <n v="709.34"/>
    <d v="2016-02-04T00:00:00"/>
    <n v="330"/>
  </r>
  <r>
    <s v="3407"/>
    <s v="5"/>
    <x v="1300"/>
    <d v="2017-01-09T00:00:00"/>
    <b v="1"/>
    <s v="Approved"/>
    <s v="Giant Bicycles"/>
    <s v="Standard"/>
    <s v="high"/>
    <s v="medium"/>
    <n v="1129.1300000000001"/>
    <n v="677.48"/>
    <n v="451.65"/>
    <d v="2014-03-03T00:00:00"/>
    <n v="355"/>
  </r>
  <r>
    <s v="3408"/>
    <s v="85"/>
    <x v="2166"/>
    <d v="2017-06-16T00:00:00"/>
    <b v="0"/>
    <s v="Approved"/>
    <s v="WeareA2B"/>
    <s v="Standard"/>
    <s v="medium"/>
    <s v="medium"/>
    <n v="752.64"/>
    <n v="205.36"/>
    <n v="547.28"/>
    <d v="2004-08-07T00:00:00"/>
    <n v="197"/>
  </r>
  <r>
    <s v="3409"/>
    <s v="0"/>
    <x v="1741"/>
    <d v="2017-03-11T00:00:00"/>
    <b v="1"/>
    <s v="Approved"/>
    <m/>
    <m/>
    <m/>
    <m/>
    <n v="326.86"/>
    <m/>
    <m/>
    <m/>
    <n v="294"/>
  </r>
  <r>
    <s v="3410"/>
    <s v="24"/>
    <x v="2167"/>
    <d v="2017-08-14T00:00:00"/>
    <b v="0"/>
    <s v="Approved"/>
    <s v="Solex"/>
    <s v="Road"/>
    <s v="medium"/>
    <s v="large"/>
    <n v="1777.8"/>
    <n v="820.78"/>
    <n v="957.02"/>
    <d v="2011-05-07T00:00:00"/>
    <n v="138"/>
  </r>
  <r>
    <s v="3411"/>
    <s v="20"/>
    <x v="2168"/>
    <d v="2017-08-30T00:00:00"/>
    <b v="0"/>
    <s v="Approved"/>
    <s v="Trek Bicycles"/>
    <s v="Standard"/>
    <s v="medium"/>
    <s v="small"/>
    <n v="1775.81"/>
    <n v="1580.47"/>
    <n v="195.34"/>
    <d v="2010-05-05T00:00:00"/>
    <n v="122"/>
  </r>
  <r>
    <s v="3412"/>
    <s v="39"/>
    <x v="2169"/>
    <d v="2017-05-01T00:00:00"/>
    <b v="1"/>
    <s v="Approved"/>
    <s v="Giant Bicycles"/>
    <s v="Standard"/>
    <s v="medium"/>
    <s v="large"/>
    <n v="1812.75"/>
    <n v="582.48"/>
    <n v="1230.27"/>
    <d v="2008-03-19T00:00:00"/>
    <n v="243"/>
  </r>
  <r>
    <s v="3413"/>
    <s v="62"/>
    <x v="2170"/>
    <d v="2017-09-13T00:00:00"/>
    <b v="0"/>
    <s v="Approved"/>
    <s v="Solex"/>
    <s v="Standard"/>
    <s v="high"/>
    <s v="medium"/>
    <n v="1024.6600000000001"/>
    <n v="614.79999999999995"/>
    <n v="409.86"/>
    <d v="1996-11-09T00:00:00"/>
    <n v="108"/>
  </r>
  <r>
    <s v="3414"/>
    <s v="1"/>
    <x v="2052"/>
    <d v="2017-12-22T00:00:00"/>
    <b v="0"/>
    <s v="Approved"/>
    <s v="Giant Bicycles"/>
    <s v="Standard"/>
    <s v="medium"/>
    <s v="medium"/>
    <n v="1403.5"/>
    <n v="954.82"/>
    <n v="448.68"/>
    <d v="2012-12-02T00:00:00"/>
    <n v="8"/>
  </r>
  <r>
    <s v="3415"/>
    <s v="18"/>
    <x v="2171"/>
    <d v="2017-02-28T00:00:00"/>
    <b v="1"/>
    <s v="Approved"/>
    <s v="Solex"/>
    <s v="Standard"/>
    <s v="medium"/>
    <s v="medium"/>
    <n v="575.27"/>
    <n v="431.45"/>
    <n v="143.82"/>
    <d v="1993-07-15T00:00:00"/>
    <n v="305"/>
  </r>
  <r>
    <s v="3416"/>
    <s v="97"/>
    <x v="2172"/>
    <d v="2017-08-25T00:00:00"/>
    <b v="1"/>
    <s v="Approved"/>
    <s v="Solex"/>
    <s v="Standard"/>
    <s v="medium"/>
    <s v="large"/>
    <n v="202.62"/>
    <n v="151.96"/>
    <n v="50.66"/>
    <d v="2016-03-29T00:00:00"/>
    <n v="127"/>
  </r>
  <r>
    <s v="3417"/>
    <s v="70"/>
    <x v="2173"/>
    <d v="2017-03-30T00:00:00"/>
    <b v="0"/>
    <s v="Approved"/>
    <s v="Norco Bicycles"/>
    <s v="Road"/>
    <s v="medium"/>
    <s v="medium"/>
    <n v="1036.5899999999999"/>
    <n v="206.35"/>
    <n v="830.24"/>
    <d v="2011-01-10T00:00:00"/>
    <n v="275"/>
  </r>
  <r>
    <s v="3418"/>
    <s v="24"/>
    <x v="2174"/>
    <d v="2017-08-14T00:00:00"/>
    <b v="1"/>
    <s v="Approved"/>
    <s v="Solex"/>
    <s v="Road"/>
    <s v="medium"/>
    <s v="large"/>
    <n v="1777.8"/>
    <n v="820.78"/>
    <n v="957.02"/>
    <d v="2016-11-22T00:00:00"/>
    <n v="138"/>
  </r>
  <r>
    <s v="3419"/>
    <s v="91"/>
    <x v="2175"/>
    <d v="2017-10-17T00:00:00"/>
    <b v="0"/>
    <s v="Approved"/>
    <s v="Solex"/>
    <s v="Standard"/>
    <s v="medium"/>
    <s v="medium"/>
    <n v="100.35"/>
    <n v="75.260000000000005"/>
    <n v="25.09"/>
    <d v="1999-07-26T00:00:00"/>
    <n v="74"/>
  </r>
  <r>
    <s v="3420"/>
    <s v="50"/>
    <x v="2176"/>
    <d v="2017-12-13T00:00:00"/>
    <b v="0"/>
    <s v="Approved"/>
    <s v="WeareA2B"/>
    <s v="Standard"/>
    <s v="medium"/>
    <s v="small"/>
    <n v="175.89"/>
    <n v="131.91999999999999"/>
    <n v="43.97"/>
    <d v="2003-02-16T00:00:00"/>
    <n v="17"/>
  </r>
  <r>
    <s v="3421"/>
    <s v="0"/>
    <x v="2177"/>
    <d v="2017-03-17T00:00:00"/>
    <b v="1"/>
    <s v="Approved"/>
    <s v="WeareA2B"/>
    <s v="Standard"/>
    <s v="medium"/>
    <s v="medium"/>
    <n v="60.34"/>
    <n v="45.26"/>
    <n v="15.08"/>
    <d v="1993-05-26T00:00:00"/>
    <n v="288"/>
  </r>
  <r>
    <s v="3422"/>
    <s v="82"/>
    <x v="1341"/>
    <d v="2017-07-27T00:00:00"/>
    <b v="1"/>
    <s v="Approved"/>
    <s v="Giant Bicycles"/>
    <s v="Road"/>
    <s v="medium"/>
    <s v="medium"/>
    <n v="1538.99"/>
    <n v="829.65"/>
    <n v="709.34"/>
    <d v="2006-11-10T00:00:00"/>
    <n v="156"/>
  </r>
  <r>
    <s v="3423"/>
    <s v="49"/>
    <x v="1882"/>
    <d v="2017-07-28T00:00:00"/>
    <b v="1"/>
    <s v="Approved"/>
    <s v="Trek Bicycles"/>
    <s v="Road"/>
    <s v="medium"/>
    <s v="medium"/>
    <n v="533.51"/>
    <n v="400.13"/>
    <n v="133.38"/>
    <d v="2012-06-04T00:00:00"/>
    <n v="155"/>
  </r>
  <r>
    <s v="3424"/>
    <s v="36"/>
    <x v="1055"/>
    <d v="2017-05-21T00:00:00"/>
    <b v="0"/>
    <s v="Approved"/>
    <s v="Solex"/>
    <s v="Standard"/>
    <s v="low"/>
    <s v="medium"/>
    <n v="1289.8499999999999"/>
    <n v="74.510000000000005"/>
    <n v="1215.3399999999999"/>
    <d v="2011-04-16T00:00:00"/>
    <n v="223"/>
  </r>
  <r>
    <s v="3425"/>
    <s v="31"/>
    <x v="887"/>
    <d v="2017-02-27T00:00:00"/>
    <b v="0"/>
    <s v="Approved"/>
    <s v="Giant Bicycles"/>
    <s v="Standard"/>
    <s v="medium"/>
    <s v="medium"/>
    <n v="230.91"/>
    <n v="173.18"/>
    <n v="57.73"/>
    <d v="2006-11-10T00:00:00"/>
    <n v="306"/>
  </r>
  <r>
    <s v="3426"/>
    <s v="50"/>
    <x v="541"/>
    <d v="2017-10-27T00:00:00"/>
    <b v="1"/>
    <s v="Approved"/>
    <s v="WeareA2B"/>
    <s v="Standard"/>
    <s v="medium"/>
    <s v="small"/>
    <n v="175.89"/>
    <n v="131.91999999999999"/>
    <n v="43.97"/>
    <d v="2001-11-25T00:00:00"/>
    <n v="64"/>
  </r>
  <r>
    <s v="3427"/>
    <s v="43"/>
    <x v="2178"/>
    <d v="2017-02-16T00:00:00"/>
    <b v="0"/>
    <s v="Approved"/>
    <s v="Solex"/>
    <s v="Standard"/>
    <s v="medium"/>
    <s v="medium"/>
    <n v="1151.96"/>
    <n v="649.49"/>
    <n v="502.47"/>
    <d v="2006-10-01T00:00:00"/>
    <n v="317"/>
  </r>
  <r>
    <s v="3428"/>
    <s v="14"/>
    <x v="1431"/>
    <d v="2017-09-16T00:00:00"/>
    <b v="1"/>
    <s v="Approved"/>
    <s v="Trek Bicycles"/>
    <s v="Standard"/>
    <s v="medium"/>
    <s v="small"/>
    <n v="1386.84"/>
    <n v="1234.29"/>
    <n v="152.55000000000001"/>
    <d v="2013-03-12T00:00:00"/>
    <n v="105"/>
  </r>
  <r>
    <s v="3429"/>
    <s v="68"/>
    <x v="2179"/>
    <d v="2017-06-22T00:00:00"/>
    <b v="0"/>
    <s v="Approved"/>
    <s v="OHM Cycles"/>
    <s v="Standard"/>
    <s v="medium"/>
    <s v="medium"/>
    <n v="1636.9"/>
    <n v="44.71"/>
    <n v="1592.19"/>
    <d v="2010-08-20T00:00:00"/>
    <n v="191"/>
  </r>
  <r>
    <s v="3430"/>
    <s v="98"/>
    <x v="575"/>
    <d v="2017-02-11T00:00:00"/>
    <b v="1"/>
    <s v="Approved"/>
    <s v="Trek Bicycles"/>
    <s v="Standard"/>
    <s v="high"/>
    <s v="medium"/>
    <n v="358.39"/>
    <n v="215.03"/>
    <n v="143.36000000000001"/>
    <d v="2004-01-16T00:00:00"/>
    <n v="322"/>
  </r>
  <r>
    <s v="3431"/>
    <s v="74"/>
    <x v="2180"/>
    <d v="2017-03-04T00:00:00"/>
    <b v="0"/>
    <s v="Approved"/>
    <s v="WeareA2B"/>
    <s v="Standard"/>
    <s v="medium"/>
    <s v="medium"/>
    <n v="1228.07"/>
    <n v="400.91"/>
    <n v="827.16"/>
    <d v="2000-05-22T00:00:00"/>
    <n v="301"/>
  </r>
  <r>
    <s v="3432"/>
    <s v="7"/>
    <x v="805"/>
    <d v="2017-01-28T00:00:00"/>
    <b v="0"/>
    <s v="Approved"/>
    <s v="Giant Bicycles"/>
    <s v="Standard"/>
    <s v="medium"/>
    <s v="small"/>
    <n v="1311.44"/>
    <n v="1167.18"/>
    <n v="144.26"/>
    <d v="1995-12-19T00:00:00"/>
    <n v="336"/>
  </r>
  <r>
    <s v="3433"/>
    <s v="45"/>
    <x v="2181"/>
    <d v="2017-08-09T00:00:00"/>
    <b v="0"/>
    <s v="Approved"/>
    <s v="Solex"/>
    <s v="Standard"/>
    <s v="medium"/>
    <s v="medium"/>
    <n v="441.49"/>
    <n v="84.99"/>
    <n v="356.5"/>
    <d v="1993-04-12T00:00:00"/>
    <n v="143"/>
  </r>
  <r>
    <s v="3434"/>
    <s v="56"/>
    <x v="2182"/>
    <d v="2017-10-07T00:00:00"/>
    <b v="1"/>
    <s v="Approved"/>
    <s v="OHM Cycles"/>
    <s v="Standard"/>
    <s v="medium"/>
    <s v="medium"/>
    <n v="183.86"/>
    <n v="137.9"/>
    <n v="45.96"/>
    <d v="1991-01-21T00:00:00"/>
    <n v="84"/>
  </r>
  <r>
    <s v="3435"/>
    <s v="58"/>
    <x v="2170"/>
    <d v="2017-12-03T00:00:00"/>
    <b v="1"/>
    <s v="Approved"/>
    <s v="OHM Cycles"/>
    <s v="Road"/>
    <s v="medium"/>
    <s v="medium"/>
    <n v="1280.28"/>
    <n v="829.51"/>
    <n v="450.77"/>
    <d v="2001-11-25T00:00:00"/>
    <n v="27"/>
  </r>
  <r>
    <s v="3436"/>
    <s v="7"/>
    <x v="2067"/>
    <d v="2017-08-15T00:00:00"/>
    <b v="1"/>
    <s v="Approved"/>
    <s v="Trek Bicycles"/>
    <s v="Road"/>
    <s v="low"/>
    <s v="medium"/>
    <n v="980.37"/>
    <n v="234.43"/>
    <n v="745.94"/>
    <d v="2004-08-17T00:00:00"/>
    <n v="137"/>
  </r>
  <r>
    <s v="3437"/>
    <s v="81"/>
    <x v="2183"/>
    <d v="2017-12-19T00:00:00"/>
    <b v="0"/>
    <s v="Approved"/>
    <s v="Solex"/>
    <s v="Standard"/>
    <s v="medium"/>
    <s v="medium"/>
    <n v="1151.96"/>
    <n v="649.49"/>
    <n v="502.47"/>
    <d v="2006-10-01T00:00:00"/>
    <n v="11"/>
  </r>
  <r>
    <s v="3438"/>
    <s v="31"/>
    <x v="2184"/>
    <d v="2017-02-22T00:00:00"/>
    <b v="0"/>
    <s v="Approved"/>
    <s v="Giant Bicycles"/>
    <s v="Standard"/>
    <s v="medium"/>
    <s v="medium"/>
    <n v="230.91"/>
    <n v="173.18"/>
    <n v="57.73"/>
    <d v="2011-03-16T00:00:00"/>
    <n v="311"/>
  </r>
  <r>
    <s v="3439"/>
    <s v="7"/>
    <x v="953"/>
    <d v="2017-10-01T00:00:00"/>
    <b v="1"/>
    <s v="Approved"/>
    <s v="Trek Bicycles"/>
    <s v="Road"/>
    <s v="low"/>
    <s v="medium"/>
    <n v="980.37"/>
    <n v="234.43"/>
    <n v="745.94"/>
    <d v="2004-09-28T00:00:00"/>
    <n v="90"/>
  </r>
  <r>
    <s v="3440"/>
    <s v="67"/>
    <x v="2185"/>
    <d v="2017-04-04T00:00:00"/>
    <b v="1"/>
    <s v="Approved"/>
    <s v="Norco Bicycles"/>
    <s v="Road"/>
    <s v="medium"/>
    <s v="medium"/>
    <n v="544.04999999999995"/>
    <n v="376.84"/>
    <n v="167.21"/>
    <d v="2006-05-22T00:00:00"/>
    <n v="270"/>
  </r>
  <r>
    <s v="3441"/>
    <s v="11"/>
    <x v="1646"/>
    <d v="2017-04-24T00:00:00"/>
    <b v="0"/>
    <s v="Approved"/>
    <s v="Trek Bicycles"/>
    <s v="Standard"/>
    <s v="medium"/>
    <s v="small"/>
    <n v="1775.81"/>
    <n v="1580.47"/>
    <n v="195.34"/>
    <d v="2010-05-05T00:00:00"/>
    <n v="250"/>
  </r>
  <r>
    <s v="3442"/>
    <s v="27"/>
    <x v="1030"/>
    <d v="2017-05-24T00:00:00"/>
    <b v="1"/>
    <s v="Approved"/>
    <s v="Trek Bicycles"/>
    <s v="Standard"/>
    <s v="medium"/>
    <s v="medium"/>
    <n v="499.53"/>
    <n v="388.72"/>
    <n v="110.81"/>
    <d v="2003-02-16T00:00:00"/>
    <n v="220"/>
  </r>
  <r>
    <s v="3443"/>
    <s v="0"/>
    <x v="1036"/>
    <d v="2017-01-27T00:00:00"/>
    <b v="1"/>
    <s v="Approved"/>
    <s v="WeareA2B"/>
    <s v="Standard"/>
    <s v="medium"/>
    <s v="medium"/>
    <n v="60.34"/>
    <n v="45.26"/>
    <n v="15.08"/>
    <d v="2011-05-07T00:00:00"/>
    <n v="337"/>
  </r>
  <r>
    <s v="3444"/>
    <s v="72"/>
    <x v="2186"/>
    <d v="2017-12-03T00:00:00"/>
    <b v="0"/>
    <s v="Approved"/>
    <s v="Norco Bicycles"/>
    <s v="Standard"/>
    <s v="medium"/>
    <s v="medium"/>
    <n v="360.4"/>
    <n v="270.3"/>
    <n v="90.1"/>
    <d v="2004-07-25T00:00:00"/>
    <n v="27"/>
  </r>
  <r>
    <s v="3445"/>
    <s v="86"/>
    <x v="2187"/>
    <d v="2017-08-22T00:00:00"/>
    <b v="1"/>
    <s v="Approved"/>
    <s v="OHM Cycles"/>
    <s v="Standard"/>
    <s v="medium"/>
    <s v="medium"/>
    <n v="235.63"/>
    <n v="125.07"/>
    <n v="110.56"/>
    <d v="2005-05-10T00:00:00"/>
    <n v="130"/>
  </r>
  <r>
    <s v="3446"/>
    <s v="83"/>
    <x v="968"/>
    <d v="2017-03-07T00:00:00"/>
    <b v="0"/>
    <s v="Approved"/>
    <s v="Solex"/>
    <s v="Touring"/>
    <s v="medium"/>
    <s v="large"/>
    <n v="2083.94"/>
    <n v="675.03"/>
    <n v="1408.91"/>
    <d v="2010-05-05T00:00:00"/>
    <n v="298"/>
  </r>
  <r>
    <s v="3447"/>
    <s v="0"/>
    <x v="1141"/>
    <d v="2017-02-24T00:00:00"/>
    <b v="1"/>
    <s v="Approved"/>
    <s v="Giant Bicycles"/>
    <s v="Standard"/>
    <s v="medium"/>
    <s v="medium"/>
    <n v="230.91"/>
    <n v="173.18"/>
    <n v="57.73"/>
    <d v="2006-11-10T00:00:00"/>
    <n v="309"/>
  </r>
  <r>
    <s v="3448"/>
    <s v="40"/>
    <x v="555"/>
    <d v="2017-06-17T00:00:00"/>
    <b v="1"/>
    <s v="Approved"/>
    <s v="OHM Cycles"/>
    <s v="Standard"/>
    <s v="high"/>
    <s v="medium"/>
    <n v="1458.17"/>
    <n v="874.9"/>
    <n v="583.27"/>
    <d v="2006-02-02T00:00:00"/>
    <n v="196"/>
  </r>
  <r>
    <s v="3449"/>
    <s v="68"/>
    <x v="2188"/>
    <d v="2017-11-27T00:00:00"/>
    <b v="0"/>
    <s v="Approved"/>
    <s v="OHM Cycles"/>
    <s v="Standard"/>
    <s v="medium"/>
    <s v="medium"/>
    <n v="1636.9"/>
    <n v="44.71"/>
    <n v="1592.19"/>
    <d v="2010-08-20T00:00:00"/>
    <n v="33"/>
  </r>
  <r>
    <s v="3450"/>
    <s v="80"/>
    <x v="2189"/>
    <d v="2017-12-20T00:00:00"/>
    <b v="1"/>
    <s v="Approved"/>
    <s v="Trek Bicycles"/>
    <s v="Standard"/>
    <s v="medium"/>
    <s v="large"/>
    <n v="1469.44"/>
    <n v="596.54999999999995"/>
    <n v="872.89"/>
    <d v="2012-05-18T00:00:00"/>
    <n v="10"/>
  </r>
  <r>
    <s v="3451"/>
    <s v="25"/>
    <x v="2190"/>
    <d v="2017-11-08T00:00:00"/>
    <b v="1"/>
    <s v="Approved"/>
    <s v="Giant Bicycles"/>
    <s v="Road"/>
    <s v="medium"/>
    <s v="medium"/>
    <n v="1538.99"/>
    <n v="829.65"/>
    <n v="709.34"/>
    <d v="2006-11-10T00:00:00"/>
    <n v="52"/>
  </r>
  <r>
    <s v="3452"/>
    <s v="41"/>
    <x v="1773"/>
    <d v="2017-01-07T00:00:00"/>
    <b v="1"/>
    <s v="Approved"/>
    <s v="Norco Bicycles"/>
    <s v="Standard"/>
    <s v="low"/>
    <s v="medium"/>
    <n v="958.74"/>
    <n v="748.9"/>
    <n v="209.84"/>
    <d v="2005-12-07T00:00:00"/>
    <n v="357"/>
  </r>
  <r>
    <s v="3453"/>
    <s v="35"/>
    <x v="40"/>
    <d v="2017-03-12T00:00:00"/>
    <b v="1"/>
    <s v="Approved"/>
    <s v="Trek Bicycles"/>
    <s v="Standard"/>
    <s v="low"/>
    <s v="medium"/>
    <n v="1057.51"/>
    <n v="154.4"/>
    <n v="903.11"/>
    <d v="1999-12-04T00:00:00"/>
    <n v="293"/>
  </r>
  <r>
    <s v="3455"/>
    <s v="50"/>
    <x v="153"/>
    <d v="2017-12-21T00:00:00"/>
    <b v="0"/>
    <s v="Approved"/>
    <s v="WeareA2B"/>
    <s v="Standard"/>
    <s v="medium"/>
    <s v="small"/>
    <n v="175.89"/>
    <n v="131.91999999999999"/>
    <n v="43.97"/>
    <d v="2003-02-16T00:00:00"/>
    <n v="9"/>
  </r>
  <r>
    <s v="3456"/>
    <s v="44"/>
    <x v="1293"/>
    <d v="2017-04-26T00:00:00"/>
    <b v="0"/>
    <s v="Approved"/>
    <s v="WeareA2B"/>
    <s v="Standard"/>
    <s v="medium"/>
    <s v="medium"/>
    <n v="1769.64"/>
    <n v="108.76"/>
    <n v="1660.88"/>
    <d v="2011-05-09T00:00:00"/>
    <n v="248"/>
  </r>
  <r>
    <s v="3457"/>
    <s v="90"/>
    <x v="553"/>
    <d v="2017-04-08T00:00:00"/>
    <b v="0"/>
    <s v="Approved"/>
    <s v="Norco Bicycles"/>
    <s v="Standard"/>
    <s v="low"/>
    <s v="medium"/>
    <n v="363.01"/>
    <n v="290.41000000000003"/>
    <n v="72.599999999999994"/>
    <d v="2003-01-05T00:00:00"/>
    <n v="266"/>
  </r>
  <r>
    <s v="3458"/>
    <s v="12"/>
    <x v="2191"/>
    <d v="2017-01-24T00:00:00"/>
    <b v="1"/>
    <s v="Approved"/>
    <s v="WeareA2B"/>
    <s v="Standard"/>
    <s v="medium"/>
    <s v="medium"/>
    <n v="1231.1500000000001"/>
    <n v="161.6"/>
    <n v="1069.55"/>
    <d v="2004-08-17T00:00:00"/>
    <n v="340"/>
  </r>
  <r>
    <s v="3459"/>
    <s v="17"/>
    <x v="2192"/>
    <d v="2017-04-09T00:00:00"/>
    <b v="0"/>
    <s v="Approved"/>
    <s v="Solex"/>
    <s v="Standard"/>
    <s v="high"/>
    <s v="medium"/>
    <n v="1024.6600000000001"/>
    <n v="614.79999999999995"/>
    <n v="409.86"/>
    <d v="1996-11-09T00:00:00"/>
    <n v="265"/>
  </r>
  <r>
    <s v="3460"/>
    <s v="64"/>
    <x v="412"/>
    <d v="2017-01-01T00:00:00"/>
    <b v="1"/>
    <s v="Approved"/>
    <s v="Giant Bicycles"/>
    <s v="Standard"/>
    <s v="high"/>
    <s v="small"/>
    <n v="1977.36"/>
    <n v="1759.85"/>
    <n v="217.51"/>
    <d v="2011-08-24T00:00:00"/>
    <n v="363"/>
  </r>
  <r>
    <s v="3461"/>
    <s v="46"/>
    <x v="1707"/>
    <d v="2017-08-31T00:00:00"/>
    <b v="0"/>
    <s v="Approved"/>
    <s v="Solex"/>
    <s v="Standard"/>
    <s v="low"/>
    <s v="medium"/>
    <n v="1289.8499999999999"/>
    <n v="74.510000000000005"/>
    <n v="1215.3399999999999"/>
    <d v="2009-04-12T00:00:00"/>
    <n v="121"/>
  </r>
  <r>
    <s v="3462"/>
    <s v="84"/>
    <x v="1567"/>
    <d v="2017-10-21T00:00:00"/>
    <b v="1"/>
    <s v="Approved"/>
    <s v="Trek Bicycles"/>
    <s v="Road"/>
    <s v="medium"/>
    <s v="medium"/>
    <n v="290.62"/>
    <n v="215.14"/>
    <n v="75.48"/>
    <d v="2004-12-18T00:00:00"/>
    <n v="70"/>
  </r>
  <r>
    <s v="3463"/>
    <s v="86"/>
    <x v="998"/>
    <d v="2017-01-06T00:00:00"/>
    <b v="0"/>
    <s v="Approved"/>
    <s v="Norco Bicycles"/>
    <s v="Road"/>
    <s v="high"/>
    <s v="large"/>
    <n v="774.53"/>
    <n v="464.72"/>
    <n v="309.81"/>
    <d v="2003-03-18T00:00:00"/>
    <n v="358"/>
  </r>
  <r>
    <s v="3464"/>
    <s v="77"/>
    <x v="1701"/>
    <d v="2017-07-19T00:00:00"/>
    <b v="1"/>
    <s v="Approved"/>
    <s v="WeareA2B"/>
    <s v="Standard"/>
    <s v="medium"/>
    <s v="medium"/>
    <n v="1769.64"/>
    <n v="108.76"/>
    <n v="1660.88"/>
    <d v="1993-04-12T00:00:00"/>
    <n v="164"/>
  </r>
  <r>
    <s v="3465"/>
    <s v="22"/>
    <x v="1974"/>
    <d v="2017-03-09T00:00:00"/>
    <b v="0"/>
    <s v="Approved"/>
    <s v="WeareA2B"/>
    <s v="Standard"/>
    <s v="medium"/>
    <s v="medium"/>
    <n v="60.34"/>
    <n v="45.26"/>
    <n v="15.08"/>
    <d v="1993-07-15T00:00:00"/>
    <n v="296"/>
  </r>
  <r>
    <s v="3466"/>
    <s v="27"/>
    <x v="1606"/>
    <d v="2017-06-03T00:00:00"/>
    <b v="1"/>
    <s v="Approved"/>
    <s v="Trek Bicycles"/>
    <s v="Standard"/>
    <s v="medium"/>
    <s v="medium"/>
    <n v="499.53"/>
    <n v="388.72"/>
    <n v="110.81"/>
    <d v="2003-02-16T00:00:00"/>
    <n v="210"/>
  </r>
  <r>
    <s v="3467"/>
    <s v="57"/>
    <x v="2193"/>
    <d v="2017-09-13T00:00:00"/>
    <b v="0"/>
    <s v="Approved"/>
    <s v="WeareA2B"/>
    <s v="Touring"/>
    <s v="medium"/>
    <s v="large"/>
    <n v="1890.39"/>
    <n v="260.14"/>
    <n v="1630.25"/>
    <d v="1994-09-09T00:00:00"/>
    <n v="108"/>
  </r>
  <r>
    <s v="3468"/>
    <s v="76"/>
    <x v="2194"/>
    <d v="2017-01-13T00:00:00"/>
    <b v="1"/>
    <s v="Approved"/>
    <s v="WeareA2B"/>
    <s v="Road"/>
    <s v="low"/>
    <s v="small"/>
    <n v="1172.78"/>
    <n v="1043.77"/>
    <n v="129.01"/>
    <d v="2016-03-29T00:00:00"/>
    <n v="351"/>
  </r>
  <r>
    <s v="3469"/>
    <s v="100"/>
    <x v="1618"/>
    <d v="2017-01-14T00:00:00"/>
    <b v="0"/>
    <s v="Approved"/>
    <s v="Norco Bicycles"/>
    <s v="Road"/>
    <s v="medium"/>
    <s v="medium"/>
    <n v="1036.5899999999999"/>
    <n v="206.35"/>
    <n v="830.24"/>
    <d v="1991-05-06T00:00:00"/>
    <n v="350"/>
  </r>
  <r>
    <s v="3470"/>
    <s v="69"/>
    <x v="2195"/>
    <d v="2017-09-14T00:00:00"/>
    <b v="1"/>
    <s v="Approved"/>
    <s v="Giant Bicycles"/>
    <s v="Road"/>
    <s v="medium"/>
    <s v="medium"/>
    <n v="792.9"/>
    <n v="594.67999999999995"/>
    <n v="198.22"/>
    <d v="2014-10-10T00:00:00"/>
    <n v="107"/>
  </r>
  <r>
    <s v="3471"/>
    <s v="15"/>
    <x v="1184"/>
    <d v="2017-03-27T00:00:00"/>
    <b v="1"/>
    <s v="Approved"/>
    <s v="Norco Bicycles"/>
    <s v="Standard"/>
    <s v="low"/>
    <s v="medium"/>
    <n v="958.74"/>
    <n v="748.9"/>
    <n v="209.84"/>
    <d v="1996-11-09T00:00:00"/>
    <n v="278"/>
  </r>
  <r>
    <s v="3472"/>
    <s v="0"/>
    <x v="2196"/>
    <d v="2017-12-03T00:00:00"/>
    <b v="0"/>
    <s v="Approved"/>
    <s v="Norco Bicycles"/>
    <s v="Road"/>
    <s v="medium"/>
    <s v="medium"/>
    <n v="543.39"/>
    <n v="407.54"/>
    <n v="135.85"/>
    <d v="2016-11-22T00:00:00"/>
    <n v="27"/>
  </r>
  <r>
    <s v="3473"/>
    <s v="81"/>
    <x v="737"/>
    <d v="2017-12-14T00:00:00"/>
    <b v="1"/>
    <s v="Approved"/>
    <s v="Norco Bicycles"/>
    <s v="Standard"/>
    <s v="medium"/>
    <s v="small"/>
    <n v="586.45000000000005"/>
    <n v="521.94000000000005"/>
    <n v="64.510000000000005"/>
    <d v="2015-08-02T00:00:00"/>
    <n v="16"/>
  </r>
  <r>
    <s v="3475"/>
    <s v="82"/>
    <x v="1636"/>
    <d v="2017-05-28T00:00:00"/>
    <b v="1"/>
    <s v="Approved"/>
    <s v="Giant Bicycles"/>
    <s v="Road"/>
    <s v="medium"/>
    <s v="medium"/>
    <n v="1538.99"/>
    <n v="829.65"/>
    <n v="709.34"/>
    <d v="2006-11-10T00:00:00"/>
    <n v="216"/>
  </r>
  <r>
    <s v="3476"/>
    <s v="79"/>
    <x v="384"/>
    <d v="2017-05-13T00:00:00"/>
    <b v="0"/>
    <s v="Approved"/>
    <s v="Solex"/>
    <s v="Touring"/>
    <s v="medium"/>
    <s v="large"/>
    <n v="2083.94"/>
    <n v="675.03"/>
    <n v="1408.91"/>
    <d v="2004-08-07T00:00:00"/>
    <n v="231"/>
  </r>
  <r>
    <s v="3477"/>
    <s v="6"/>
    <x v="1682"/>
    <d v="2017-04-22T00:00:00"/>
    <b v="0"/>
    <s v="Approved"/>
    <s v="OHM Cycles"/>
    <s v="Standard"/>
    <s v="high"/>
    <s v="medium"/>
    <n v="227.88"/>
    <n v="136.72999999999999"/>
    <n v="91.15"/>
    <d v="2016-07-09T00:00:00"/>
    <n v="252"/>
  </r>
  <r>
    <s v="3478"/>
    <s v="76"/>
    <x v="1479"/>
    <d v="2017-11-28T00:00:00"/>
    <b v="1"/>
    <s v="Approved"/>
    <s v="WeareA2B"/>
    <s v="Road"/>
    <s v="low"/>
    <s v="small"/>
    <n v="1172.78"/>
    <n v="1043.77"/>
    <n v="129.01"/>
    <d v="2002-10-10T00:00:00"/>
    <n v="32"/>
  </r>
  <r>
    <s v="3479"/>
    <s v="73"/>
    <x v="2197"/>
    <d v="2017-04-18T00:00:00"/>
    <b v="1"/>
    <s v="Approved"/>
    <s v="Solex"/>
    <s v="Standard"/>
    <s v="medium"/>
    <s v="medium"/>
    <n v="1945.43"/>
    <n v="333.18"/>
    <n v="1612.25"/>
    <d v="2014-10-10T00:00:00"/>
    <n v="256"/>
  </r>
  <r>
    <s v="3480"/>
    <s v="32"/>
    <x v="113"/>
    <d v="2017-09-18T00:00:00"/>
    <b v="0"/>
    <s v="Approved"/>
    <s v="Giant Bicycles"/>
    <s v="Standard"/>
    <s v="medium"/>
    <s v="medium"/>
    <n v="642.70000000000005"/>
    <n v="211.37"/>
    <n v="431.33"/>
    <d v="2002-03-22T00:00:00"/>
    <n v="103"/>
  </r>
  <r>
    <s v="3481"/>
    <s v="76"/>
    <x v="2198"/>
    <d v="2017-07-07T00:00:00"/>
    <b v="1"/>
    <s v="Approved"/>
    <s v="WeareA2B"/>
    <s v="Standard"/>
    <s v="low"/>
    <s v="medium"/>
    <n v="642.30999999999995"/>
    <n v="513.85"/>
    <n v="128.46"/>
    <d v="2011-01-10T00:00:00"/>
    <n v="176"/>
  </r>
  <r>
    <s v="3482"/>
    <s v="88"/>
    <x v="1398"/>
    <d v="2017-03-10T00:00:00"/>
    <b v="1"/>
    <s v="Approved"/>
    <s v="Norco Bicycles"/>
    <s v="Standard"/>
    <s v="medium"/>
    <s v="medium"/>
    <n v="1198.46"/>
    <n v="381.1"/>
    <n v="817.36"/>
    <d v="1998-12-16T00:00:00"/>
    <n v="295"/>
  </r>
  <r>
    <s v="3483"/>
    <s v="52"/>
    <x v="995"/>
    <d v="2017-04-03T00:00:00"/>
    <b v="0"/>
    <s v="Approved"/>
    <s v="OHM Cycles"/>
    <s v="Road"/>
    <s v="medium"/>
    <s v="medium"/>
    <n v="1280.28"/>
    <n v="829.51"/>
    <n v="450.77"/>
    <d v="2001-11-25T00:00:00"/>
    <n v="271"/>
  </r>
  <r>
    <s v="3484"/>
    <s v="35"/>
    <x v="1545"/>
    <d v="2017-09-27T00:00:00"/>
    <b v="1"/>
    <s v="Approved"/>
    <s v="Trek Bicycles"/>
    <s v="Standard"/>
    <s v="low"/>
    <s v="medium"/>
    <n v="1057.51"/>
    <n v="154.4"/>
    <n v="903.11"/>
    <d v="1999-07-20T00:00:00"/>
    <n v="94"/>
  </r>
  <r>
    <s v="3485"/>
    <s v="31"/>
    <x v="2199"/>
    <d v="2017-12-28T00:00:00"/>
    <b v="0"/>
    <s v="Approved"/>
    <s v="WeareA2B"/>
    <s v="Standard"/>
    <s v="medium"/>
    <s v="medium"/>
    <n v="752.64"/>
    <n v="205.36"/>
    <n v="547.28"/>
    <d v="1997-08-25T00:00:00"/>
    <n v="2"/>
  </r>
  <r>
    <s v="3486"/>
    <s v="79"/>
    <x v="1949"/>
    <d v="2017-02-07T00:00:00"/>
    <b v="1"/>
    <s v="Approved"/>
    <s v="Solex"/>
    <s v="Touring"/>
    <s v="medium"/>
    <s v="large"/>
    <n v="2083.94"/>
    <n v="675.03"/>
    <n v="1408.91"/>
    <d v="2013-09-16T00:00:00"/>
    <n v="326"/>
  </r>
  <r>
    <s v="3487"/>
    <s v="28"/>
    <x v="339"/>
    <d v="2017-10-11T00:00:00"/>
    <b v="0"/>
    <s v="Approved"/>
    <s v="Solex"/>
    <s v="Road"/>
    <s v="medium"/>
    <s v="small"/>
    <n v="1703.52"/>
    <n v="1516.13"/>
    <n v="187.39"/>
    <d v="2011-04-16T00:00:00"/>
    <n v="80"/>
  </r>
  <r>
    <s v="3488"/>
    <s v="30"/>
    <x v="1889"/>
    <d v="2017-10-06T00:00:00"/>
    <b v="1"/>
    <s v="Approved"/>
    <s v="Solex"/>
    <s v="Standard"/>
    <s v="high"/>
    <s v="medium"/>
    <n v="748.17"/>
    <n v="448.9"/>
    <n v="299.27"/>
    <d v="1991-11-10T00:00:00"/>
    <n v="85"/>
  </r>
  <r>
    <s v="3489"/>
    <s v="41"/>
    <x v="863"/>
    <d v="2017-06-11T00:00:00"/>
    <b v="1"/>
    <s v="Approved"/>
    <s v="Solex"/>
    <s v="Road"/>
    <s v="medium"/>
    <s v="medium"/>
    <n v="416.98"/>
    <n v="312.74"/>
    <n v="104.24"/>
    <d v="2012-06-04T00:00:00"/>
    <n v="202"/>
  </r>
  <r>
    <s v="3490"/>
    <s v="80"/>
    <x v="1687"/>
    <d v="2017-02-04T00:00:00"/>
    <b v="1"/>
    <s v="Approved"/>
    <s v="OHM Cycles"/>
    <s v="Touring"/>
    <s v="low"/>
    <s v="medium"/>
    <n v="1073.07"/>
    <n v="933.84"/>
    <n v="139.22999999999999"/>
    <d v="2015-08-10T00:00:00"/>
    <n v="329"/>
  </r>
  <r>
    <s v="3491"/>
    <s v="74"/>
    <x v="1048"/>
    <d v="2017-12-15T00:00:00"/>
    <b v="0"/>
    <s v="Approved"/>
    <s v="WeareA2B"/>
    <s v="Standard"/>
    <s v="medium"/>
    <s v="medium"/>
    <n v="1762.96"/>
    <n v="950.52"/>
    <n v="812.44"/>
    <d v="2014-07-28T00:00:00"/>
    <n v="15"/>
  </r>
  <r>
    <s v="3492"/>
    <s v="35"/>
    <x v="1877"/>
    <d v="2017-12-21T00:00:00"/>
    <b v="0"/>
    <s v="Approved"/>
    <s v="Trek Bicycles"/>
    <s v="Standard"/>
    <s v="low"/>
    <s v="medium"/>
    <n v="1057.51"/>
    <n v="154.4"/>
    <n v="903.11"/>
    <d v="1999-12-04T00:00:00"/>
    <n v="9"/>
  </r>
  <r>
    <s v="3493"/>
    <s v="0"/>
    <x v="1324"/>
    <d v="2017-02-04T00:00:00"/>
    <b v="0"/>
    <s v="Approved"/>
    <s v="OHM Cycles"/>
    <s v="Standard"/>
    <s v="medium"/>
    <s v="medium"/>
    <n v="235.63"/>
    <n v="125.07"/>
    <n v="110.56"/>
    <d v="2005-05-10T00:00:00"/>
    <n v="329"/>
  </r>
  <r>
    <s v="3494"/>
    <s v="49"/>
    <x v="902"/>
    <d v="2017-10-07T00:00:00"/>
    <b v="0"/>
    <s v="Approved"/>
    <s v="Trek Bicycles"/>
    <s v="Road"/>
    <s v="medium"/>
    <s v="medium"/>
    <n v="533.51"/>
    <n v="400.13"/>
    <n v="133.38"/>
    <d v="2012-06-04T00:00:00"/>
    <n v="84"/>
  </r>
  <r>
    <s v="3495"/>
    <s v="11"/>
    <x v="288"/>
    <d v="2017-07-06T00:00:00"/>
    <b v="1"/>
    <s v="Approved"/>
    <s v="Trek Bicycles"/>
    <s v="Standard"/>
    <s v="medium"/>
    <s v="small"/>
    <n v="1775.81"/>
    <n v="1580.47"/>
    <n v="195.34"/>
    <d v="2010-05-05T00:00:00"/>
    <n v="177"/>
  </r>
  <r>
    <s v="3496"/>
    <s v="34"/>
    <x v="928"/>
    <d v="2017-09-08T00:00:00"/>
    <b v="1"/>
    <s v="Approved"/>
    <s v="WeareA2B"/>
    <s v="Standard"/>
    <s v="medium"/>
    <s v="medium"/>
    <n v="1231.1500000000001"/>
    <n v="161.6"/>
    <n v="1069.55"/>
    <d v="1996-11-09T00:00:00"/>
    <n v="113"/>
  </r>
  <r>
    <s v="3497"/>
    <s v="12"/>
    <x v="2200"/>
    <d v="2017-08-16T00:00:00"/>
    <b v="0"/>
    <s v="Approved"/>
    <s v="WeareA2B"/>
    <s v="Standard"/>
    <s v="medium"/>
    <s v="medium"/>
    <n v="1231.1500000000001"/>
    <n v="161.6"/>
    <n v="1069.55"/>
    <d v="2004-08-17T00:00:00"/>
    <n v="136"/>
  </r>
  <r>
    <s v="3498"/>
    <s v="19"/>
    <x v="508"/>
    <d v="2017-07-22T00:00:00"/>
    <b v="1"/>
    <s v="Approved"/>
    <s v="OHM Cycles"/>
    <s v="Road"/>
    <s v="high"/>
    <s v="large"/>
    <n v="12.01"/>
    <n v="7.21"/>
    <n v="4.8"/>
    <d v="1993-05-26T00:00:00"/>
    <n v="161"/>
  </r>
  <r>
    <s v="3499"/>
    <s v="62"/>
    <x v="2201"/>
    <d v="2017-09-02T00:00:00"/>
    <b v="0"/>
    <s v="Approved"/>
    <s v="Solex"/>
    <s v="Standard"/>
    <s v="medium"/>
    <s v="medium"/>
    <n v="478.16"/>
    <n v="298.72000000000003"/>
    <n v="179.44"/>
    <d v="1993-06-23T00:00:00"/>
    <n v="119"/>
  </r>
  <r>
    <s v="3500"/>
    <s v="54"/>
    <x v="1971"/>
    <d v="2017-12-05T00:00:00"/>
    <b v="0"/>
    <s v="Approved"/>
    <s v="WeareA2B"/>
    <s v="Standard"/>
    <s v="medium"/>
    <s v="medium"/>
    <n v="1292.8399999999999"/>
    <n v="13.44"/>
    <n v="1279.4000000000001"/>
    <d v="2009-04-12T00:00:00"/>
    <n v="25"/>
  </r>
  <r>
    <s v="3501"/>
    <s v="77"/>
    <x v="1787"/>
    <d v="2017-02-10T00:00:00"/>
    <b v="0"/>
    <s v="Approved"/>
    <s v="WeareA2B"/>
    <s v="Standard"/>
    <s v="medium"/>
    <s v="medium"/>
    <n v="1769.64"/>
    <n v="108.76"/>
    <n v="1660.88"/>
    <d v="2006-10-01T00:00:00"/>
    <n v="323"/>
  </r>
  <r>
    <s v="3502"/>
    <s v="22"/>
    <x v="1291"/>
    <d v="2017-07-13T00:00:00"/>
    <b v="1"/>
    <s v="Approved"/>
    <s v="WeareA2B"/>
    <s v="Standard"/>
    <s v="medium"/>
    <s v="medium"/>
    <n v="60.34"/>
    <n v="45.26"/>
    <n v="15.08"/>
    <d v="1993-07-15T00:00:00"/>
    <n v="170"/>
  </r>
  <r>
    <s v="3503"/>
    <s v="33"/>
    <x v="1584"/>
    <d v="2017-09-14T00:00:00"/>
    <b v="1"/>
    <s v="Approved"/>
    <s v="Giant Bicycles"/>
    <s v="Standard"/>
    <s v="medium"/>
    <s v="small"/>
    <n v="1311.44"/>
    <n v="1167.18"/>
    <n v="144.26"/>
    <d v="2006-02-02T00:00:00"/>
    <n v="107"/>
  </r>
  <r>
    <s v="3504"/>
    <s v="38"/>
    <x v="113"/>
    <d v="2017-07-16T00:00:00"/>
    <b v="1"/>
    <s v="Approved"/>
    <s v="Solex"/>
    <s v="Standard"/>
    <s v="medium"/>
    <s v="medium"/>
    <n v="1577.53"/>
    <n v="826.51"/>
    <n v="751.02"/>
    <d v="2011-03-16T00:00:00"/>
    <n v="167"/>
  </r>
  <r>
    <s v="3505"/>
    <s v="92"/>
    <x v="1141"/>
    <d v="2017-12-16T00:00:00"/>
    <b v="1"/>
    <s v="Approved"/>
    <s v="WeareA2B"/>
    <s v="Touring"/>
    <s v="medium"/>
    <s v="large"/>
    <n v="1890.39"/>
    <n v="260.14"/>
    <n v="1630.25"/>
    <d v="1991-01-21T00:00:00"/>
    <n v="14"/>
  </r>
  <r>
    <s v="3506"/>
    <s v="87"/>
    <x v="2202"/>
    <d v="2017-07-15T00:00:00"/>
    <b v="1"/>
    <s v="Approved"/>
    <s v="Giant Bicycles"/>
    <s v="Standard"/>
    <s v="high"/>
    <s v="medium"/>
    <n v="1179"/>
    <n v="707.4"/>
    <n v="471.6"/>
    <d v="1997-08-25T00:00:00"/>
    <n v="168"/>
  </r>
  <r>
    <s v="3507"/>
    <s v="69"/>
    <x v="792"/>
    <d v="2017-11-17T00:00:00"/>
    <b v="1"/>
    <s v="Approved"/>
    <s v="Giant Bicycles"/>
    <s v="Road"/>
    <s v="medium"/>
    <s v="medium"/>
    <n v="792.9"/>
    <n v="594.67999999999995"/>
    <n v="198.22"/>
    <d v="2011-01-10T00:00:00"/>
    <n v="43"/>
  </r>
  <r>
    <s v="3508"/>
    <s v="77"/>
    <x v="1767"/>
    <d v="2017-05-22T00:00:00"/>
    <b v="1"/>
    <s v="Approved"/>
    <s v="Norco Bicycles"/>
    <s v="Road"/>
    <s v="medium"/>
    <s v="large"/>
    <n v="1240.31"/>
    <n v="795.1"/>
    <n v="445.21"/>
    <d v="2011-01-10T00:00:00"/>
    <n v="222"/>
  </r>
  <r>
    <s v="3509"/>
    <s v="99"/>
    <x v="2203"/>
    <d v="2017-09-09T00:00:00"/>
    <b v="1"/>
    <s v="Approved"/>
    <s v="OHM Cycles"/>
    <s v="Standard"/>
    <s v="medium"/>
    <s v="medium"/>
    <n v="1227.3399999999999"/>
    <n v="770.89"/>
    <n v="456.45"/>
    <d v="1991-05-06T00:00:00"/>
    <n v="112"/>
  </r>
  <r>
    <s v="3510"/>
    <s v="83"/>
    <x v="2204"/>
    <d v="2017-04-09T00:00:00"/>
    <b v="0"/>
    <s v="Approved"/>
    <s v="Solex"/>
    <s v="Touring"/>
    <s v="medium"/>
    <s v="large"/>
    <n v="2083.94"/>
    <n v="675.03"/>
    <n v="1408.91"/>
    <d v="2013-09-16T00:00:00"/>
    <n v="265"/>
  </r>
  <r>
    <s v="3511"/>
    <s v="62"/>
    <x v="2205"/>
    <d v="2017-08-13T00:00:00"/>
    <b v="1"/>
    <s v="Approved"/>
    <s v="Solex"/>
    <s v="Standard"/>
    <s v="medium"/>
    <s v="medium"/>
    <n v="478.16"/>
    <n v="298.72000000000003"/>
    <n v="179.44"/>
    <d v="1993-06-23T00:00:00"/>
    <n v="139"/>
  </r>
  <r>
    <s v="3512"/>
    <s v="22"/>
    <x v="2206"/>
    <d v="2017-01-14T00:00:00"/>
    <b v="1"/>
    <s v="Approved"/>
    <s v="WeareA2B"/>
    <s v="Standard"/>
    <s v="medium"/>
    <s v="medium"/>
    <n v="60.34"/>
    <n v="45.26"/>
    <n v="15.08"/>
    <d v="1993-07-15T00:00:00"/>
    <n v="350"/>
  </r>
  <r>
    <s v="3513"/>
    <s v="99"/>
    <x v="1669"/>
    <d v="2017-05-15T00:00:00"/>
    <b v="1"/>
    <s v="Approved"/>
    <s v="OHM Cycles"/>
    <s v="Standard"/>
    <s v="medium"/>
    <s v="medium"/>
    <n v="1227.3399999999999"/>
    <n v="770.89"/>
    <n v="456.45"/>
    <d v="1994-08-10T00:00:00"/>
    <n v="229"/>
  </r>
  <r>
    <s v="3514"/>
    <s v="2"/>
    <x v="2207"/>
    <d v="2017-07-12T00:00:00"/>
    <b v="0"/>
    <s v="Approved"/>
    <s v="Solex"/>
    <s v="Standard"/>
    <s v="medium"/>
    <s v="medium"/>
    <n v="71.489999999999995"/>
    <n v="53.62"/>
    <n v="17.87"/>
    <d v="2012-12-02T00:00:00"/>
    <n v="171"/>
  </r>
  <r>
    <s v="3515"/>
    <s v="48"/>
    <x v="2208"/>
    <d v="2017-02-24T00:00:00"/>
    <b v="1"/>
    <s v="Approved"/>
    <s v="WeareA2B"/>
    <s v="Standard"/>
    <s v="medium"/>
    <s v="medium"/>
    <n v="1762.96"/>
    <n v="950.52"/>
    <n v="812.44"/>
    <d v="2014-07-28T00:00:00"/>
    <n v="309"/>
  </r>
  <r>
    <s v="3516"/>
    <s v="41"/>
    <x v="1175"/>
    <d v="2017-01-27T00:00:00"/>
    <b v="0"/>
    <s v="Approved"/>
    <s v="Solex"/>
    <s v="Road"/>
    <s v="medium"/>
    <s v="medium"/>
    <n v="416.98"/>
    <n v="312.74"/>
    <n v="104.24"/>
    <d v="2014-07-28T00:00:00"/>
    <n v="337"/>
  </r>
  <r>
    <s v="3517"/>
    <s v="60"/>
    <x v="421"/>
    <d v="2017-02-19T00:00:00"/>
    <b v="0"/>
    <s v="Approved"/>
    <s v="Giant Bicycles"/>
    <s v="Standard"/>
    <s v="high"/>
    <s v="small"/>
    <n v="1977.36"/>
    <n v="1759.85"/>
    <n v="217.51"/>
    <d v="2011-08-24T00:00:00"/>
    <n v="314"/>
  </r>
  <r>
    <s v="3518"/>
    <s v="58"/>
    <x v="1308"/>
    <d v="2017-01-01T00:00:00"/>
    <b v="1"/>
    <s v="Approved"/>
    <s v="OHM Cycles"/>
    <s v="Standard"/>
    <s v="medium"/>
    <s v="medium"/>
    <n v="912.52"/>
    <n v="141.4"/>
    <n v="771.12"/>
    <d v="2015-05-21T00:00:00"/>
    <n v="363"/>
  </r>
  <r>
    <s v="3519"/>
    <s v="90"/>
    <x v="612"/>
    <d v="2017-03-20T00:00:00"/>
    <b v="0"/>
    <s v="Approved"/>
    <s v="Norco Bicycles"/>
    <s v="Standard"/>
    <s v="low"/>
    <s v="medium"/>
    <n v="363.01"/>
    <n v="290.41000000000003"/>
    <n v="72.599999999999994"/>
    <d v="2004-01-16T00:00:00"/>
    <n v="285"/>
  </r>
  <r>
    <s v="3520"/>
    <s v="18"/>
    <x v="893"/>
    <d v="2017-12-13T00:00:00"/>
    <b v="0"/>
    <s v="Approved"/>
    <s v="Solex"/>
    <s v="Standard"/>
    <s v="medium"/>
    <s v="medium"/>
    <n v="575.27"/>
    <n v="431.45"/>
    <n v="143.82"/>
    <d v="1993-05-26T00:00:00"/>
    <n v="17"/>
  </r>
  <r>
    <s v="3521"/>
    <s v="78"/>
    <x v="2209"/>
    <d v="2017-09-09T00:00:00"/>
    <b v="1"/>
    <s v="Approved"/>
    <s v="Giant Bicycles"/>
    <s v="Standard"/>
    <s v="medium"/>
    <s v="large"/>
    <n v="1765.3"/>
    <n v="709.48"/>
    <n v="1055.82"/>
    <d v="1997-01-25T00:00:00"/>
    <n v="112"/>
  </r>
  <r>
    <s v="3522"/>
    <s v="3"/>
    <x v="1931"/>
    <d v="2017-03-19T00:00:00"/>
    <b v="1"/>
    <s v="Approved"/>
    <s v="Trek Bicycles"/>
    <s v="Standard"/>
    <s v="medium"/>
    <s v="large"/>
    <n v="2091.4699999999998"/>
    <n v="388.92"/>
    <n v="1702.55"/>
    <d v="2014-03-03T00:00:00"/>
    <n v="286"/>
  </r>
  <r>
    <s v="3523"/>
    <s v="26"/>
    <x v="2210"/>
    <d v="2017-07-12T00:00:00"/>
    <b v="0"/>
    <s v="Approved"/>
    <s v="WeareA2B"/>
    <s v="Standard"/>
    <s v="medium"/>
    <s v="medium"/>
    <n v="1992.93"/>
    <n v="762.63"/>
    <n v="1230.3"/>
    <d v="1993-05-26T00:00:00"/>
    <n v="171"/>
  </r>
  <r>
    <s v="3524"/>
    <s v="3"/>
    <x v="559"/>
    <d v="2017-04-01T00:00:00"/>
    <b v="1"/>
    <s v="Approved"/>
    <s v="Trek Bicycles"/>
    <s v="Standard"/>
    <s v="medium"/>
    <s v="large"/>
    <n v="2091.4699999999998"/>
    <n v="388.92"/>
    <n v="1702.55"/>
    <d v="2000-05-22T00:00:00"/>
    <n v="273"/>
  </r>
  <r>
    <s v="3525"/>
    <s v="50"/>
    <x v="1631"/>
    <d v="2017-01-01T00:00:00"/>
    <b v="1"/>
    <s v="Approved"/>
    <s v="Giant Bicycles"/>
    <s v="Standard"/>
    <s v="medium"/>
    <s v="medium"/>
    <n v="642.70000000000005"/>
    <n v="211.37"/>
    <n v="431.33"/>
    <d v="2002-03-22T00:00:00"/>
    <n v="363"/>
  </r>
  <r>
    <s v="3526"/>
    <s v="17"/>
    <x v="1505"/>
    <d v="2017-06-22T00:00:00"/>
    <b v="1"/>
    <s v="Approved"/>
    <s v="WeareA2B"/>
    <s v="Touring"/>
    <s v="medium"/>
    <s v="large"/>
    <n v="1362.99"/>
    <n v="57.74"/>
    <n v="1305.25"/>
    <d v="1993-04-20T00:00:00"/>
    <n v="191"/>
  </r>
  <r>
    <s v="3527"/>
    <s v="31"/>
    <x v="1003"/>
    <d v="2017-04-09T00:00:00"/>
    <b v="0"/>
    <s v="Approved"/>
    <s v="Giant Bicycles"/>
    <s v="Standard"/>
    <s v="medium"/>
    <s v="medium"/>
    <n v="230.91"/>
    <n v="173.18"/>
    <n v="57.73"/>
    <d v="1992-10-11T00:00:00"/>
    <n v="265"/>
  </r>
  <r>
    <s v="3528"/>
    <s v="21"/>
    <x v="560"/>
    <d v="2017-01-06T00:00:00"/>
    <b v="0"/>
    <s v="Approved"/>
    <s v="Solex"/>
    <s v="Standard"/>
    <s v="medium"/>
    <s v="large"/>
    <n v="1071.23"/>
    <n v="380.74"/>
    <n v="690.49"/>
    <d v="2011-05-07T00:00:00"/>
    <n v="358"/>
  </r>
  <r>
    <s v="3529"/>
    <s v="3"/>
    <x v="2211"/>
    <d v="2017-07-05T00:00:00"/>
    <b v="0"/>
    <s v="Approved"/>
    <s v="Trek Bicycles"/>
    <s v="Standard"/>
    <s v="medium"/>
    <s v="large"/>
    <n v="2091.4699999999998"/>
    <n v="388.92"/>
    <n v="1702.55"/>
    <d v="2011-08-29T00:00:00"/>
    <n v="178"/>
  </r>
  <r>
    <s v="3530"/>
    <s v="31"/>
    <x v="793"/>
    <d v="2017-03-02T00:00:00"/>
    <b v="1"/>
    <s v="Approved"/>
    <s v="Giant Bicycles"/>
    <s v="Standard"/>
    <s v="medium"/>
    <s v="medium"/>
    <n v="230.91"/>
    <n v="173.18"/>
    <n v="57.73"/>
    <d v="2010-06-07T00:00:00"/>
    <n v="303"/>
  </r>
  <r>
    <s v="3531"/>
    <s v="77"/>
    <x v="1783"/>
    <d v="2017-09-08T00:00:00"/>
    <b v="0"/>
    <s v="Approved"/>
    <s v="Norco Bicycles"/>
    <s v="Road"/>
    <s v="medium"/>
    <s v="large"/>
    <n v="1240.31"/>
    <n v="795.1"/>
    <n v="445.21"/>
    <d v="2013-09-16T00:00:00"/>
    <n v="113"/>
  </r>
  <r>
    <s v="3532"/>
    <s v="51"/>
    <x v="602"/>
    <d v="2017-09-02T00:00:00"/>
    <b v="0"/>
    <s v="Approved"/>
    <s v="OHM Cycles"/>
    <s v="Standard"/>
    <s v="high"/>
    <s v="medium"/>
    <n v="2005.66"/>
    <n v="1203.4000000000001"/>
    <n v="802.26"/>
    <d v="2012-04-10T00:00:00"/>
    <n v="119"/>
  </r>
  <r>
    <s v="3534"/>
    <s v="56"/>
    <x v="2212"/>
    <d v="2017-12-06T00:00:00"/>
    <b v="0"/>
    <s v="Approved"/>
    <s v="OHM Cycles"/>
    <s v="Standard"/>
    <s v="medium"/>
    <s v="medium"/>
    <n v="183.86"/>
    <n v="137.9"/>
    <n v="45.96"/>
    <d v="1997-10-04T00:00:00"/>
    <n v="24"/>
  </r>
  <r>
    <s v="3535"/>
    <s v="3"/>
    <x v="965"/>
    <d v="2017-07-04T00:00:00"/>
    <b v="1"/>
    <s v="Approved"/>
    <s v="Trek Bicycles"/>
    <s v="Standard"/>
    <s v="medium"/>
    <s v="large"/>
    <n v="2091.4699999999998"/>
    <n v="388.92"/>
    <n v="1702.55"/>
    <d v="2012-09-15T00:00:00"/>
    <n v="179"/>
  </r>
  <r>
    <s v="3536"/>
    <s v="0"/>
    <x v="535"/>
    <d v="2017-12-28T00:00:00"/>
    <b v="1"/>
    <s v="Approved"/>
    <s v="Solex"/>
    <s v="Standard"/>
    <s v="medium"/>
    <s v="medium"/>
    <n v="441.49"/>
    <n v="84.99"/>
    <n v="356.5"/>
    <d v="2006-10-01T00:00:00"/>
    <n v="2"/>
  </r>
  <r>
    <s v="3537"/>
    <s v="35"/>
    <x v="2213"/>
    <d v="2017-05-17T00:00:00"/>
    <b v="1"/>
    <s v="Approved"/>
    <s v="Giant Bicycles"/>
    <s v="Standard"/>
    <s v="medium"/>
    <s v="medium"/>
    <n v="1403.5"/>
    <n v="954.82"/>
    <n v="448.68"/>
    <d v="2016-11-14T00:00:00"/>
    <n v="227"/>
  </r>
  <r>
    <s v="3538"/>
    <s v="12"/>
    <x v="2214"/>
    <d v="2017-12-21T00:00:00"/>
    <b v="1"/>
    <s v="Approved"/>
    <s v="WeareA2B"/>
    <s v="Standard"/>
    <s v="medium"/>
    <s v="medium"/>
    <n v="1231.1500000000001"/>
    <n v="161.6"/>
    <n v="1069.55"/>
    <d v="2013-03-12T00:00:00"/>
    <n v="9"/>
  </r>
  <r>
    <s v="3539"/>
    <s v="1"/>
    <x v="2215"/>
    <d v="2017-11-18T00:00:00"/>
    <b v="0"/>
    <s v="Approved"/>
    <s v="Giant Bicycles"/>
    <s v="Standard"/>
    <s v="medium"/>
    <s v="medium"/>
    <n v="1403.5"/>
    <n v="954.82"/>
    <n v="448.68"/>
    <d v="2016-11-14T00:00:00"/>
    <n v="42"/>
  </r>
  <r>
    <s v="3540"/>
    <s v="62"/>
    <x v="1513"/>
    <d v="2017-10-06T00:00:00"/>
    <b v="1"/>
    <s v="Approved"/>
    <s v="Solex"/>
    <s v="Standard"/>
    <s v="medium"/>
    <s v="medium"/>
    <n v="478.16"/>
    <n v="298.72000000000003"/>
    <n v="179.44"/>
    <d v="1993-06-23T00:00:00"/>
    <n v="85"/>
  </r>
  <r>
    <s v="3541"/>
    <s v="89"/>
    <x v="2216"/>
    <d v="2017-05-05T00:00:00"/>
    <b v="1"/>
    <s v="Approved"/>
    <s v="Giant Bicycles"/>
    <s v="Standard"/>
    <s v="medium"/>
    <s v="large"/>
    <n v="1812.75"/>
    <n v="582.48"/>
    <n v="1230.27"/>
    <d v="2010-06-07T00:00:00"/>
    <n v="239"/>
  </r>
  <r>
    <s v="3542"/>
    <s v="16"/>
    <x v="2217"/>
    <d v="2017-08-29T00:00:00"/>
    <b v="1"/>
    <s v="Approved"/>
    <s v="Norco Bicycles"/>
    <s v="Standard"/>
    <s v="high"/>
    <s v="small"/>
    <n v="1661.92"/>
    <n v="1479.11"/>
    <n v="182.81"/>
    <d v="2011-05-07T00:00:00"/>
    <n v="123"/>
  </r>
  <r>
    <s v="3543"/>
    <s v="37"/>
    <x v="1218"/>
    <d v="2017-08-22T00:00:00"/>
    <b v="1"/>
    <s v="Approved"/>
    <s v="OHM Cycles"/>
    <s v="Standard"/>
    <s v="low"/>
    <s v="medium"/>
    <n v="1793.43"/>
    <n v="248.82"/>
    <n v="1544.61"/>
    <d v="1998-12-17T00:00:00"/>
    <n v="130"/>
  </r>
  <r>
    <s v="3544"/>
    <s v="30"/>
    <x v="2218"/>
    <d v="2017-07-29T00:00:00"/>
    <b v="0"/>
    <s v="Approved"/>
    <s v="Solex"/>
    <s v="Standard"/>
    <s v="high"/>
    <s v="medium"/>
    <n v="748.17"/>
    <n v="448.9"/>
    <n v="299.27"/>
    <d v="1991-11-10T00:00:00"/>
    <n v="154"/>
  </r>
  <r>
    <s v="3545"/>
    <s v="32"/>
    <x v="1708"/>
    <d v="2017-07-05T00:00:00"/>
    <b v="0"/>
    <s v="Approved"/>
    <s v="Giant Bicycles"/>
    <s v="Standard"/>
    <s v="medium"/>
    <s v="medium"/>
    <n v="642.70000000000005"/>
    <n v="211.37"/>
    <n v="431.33"/>
    <d v="2010-06-07T00:00:00"/>
    <n v="178"/>
  </r>
  <r>
    <s v="3546"/>
    <s v="12"/>
    <x v="1656"/>
    <d v="2017-11-16T00:00:00"/>
    <b v="1"/>
    <s v="Approved"/>
    <s v="WeareA2B"/>
    <s v="Standard"/>
    <s v="medium"/>
    <s v="medium"/>
    <n v="1231.1500000000001"/>
    <n v="161.6"/>
    <n v="1069.55"/>
    <d v="1993-07-20T00:00:00"/>
    <n v="44"/>
  </r>
  <r>
    <s v="3547"/>
    <s v="78"/>
    <x v="1679"/>
    <d v="2017-08-05T00:00:00"/>
    <b v="0"/>
    <s v="Approved"/>
    <s v="Giant Bicycles"/>
    <s v="Standard"/>
    <s v="medium"/>
    <s v="large"/>
    <n v="1765.3"/>
    <n v="709.48"/>
    <n v="1055.82"/>
    <d v="2015-08-02T00:00:00"/>
    <n v="147"/>
  </r>
  <r>
    <s v="3548"/>
    <s v="35"/>
    <x v="2219"/>
    <d v="2017-11-11T00:00:00"/>
    <b v="1"/>
    <s v="Approved"/>
    <s v="Giant Bicycles"/>
    <s v="Standard"/>
    <s v="medium"/>
    <s v="medium"/>
    <n v="1403.5"/>
    <n v="954.82"/>
    <n v="448.68"/>
    <d v="2016-11-14T00:00:00"/>
    <n v="49"/>
  </r>
  <r>
    <s v="3549"/>
    <s v="77"/>
    <x v="1285"/>
    <d v="2017-07-09T00:00:00"/>
    <b v="0"/>
    <s v="Approved"/>
    <s v="WeareA2B"/>
    <s v="Standard"/>
    <s v="medium"/>
    <s v="medium"/>
    <n v="1769.64"/>
    <n v="108.76"/>
    <n v="1660.88"/>
    <d v="2011-05-09T00:00:00"/>
    <n v="174"/>
  </r>
  <r>
    <s v="3550"/>
    <s v="43"/>
    <x v="2220"/>
    <d v="2017-10-18T00:00:00"/>
    <b v="1"/>
    <s v="Approved"/>
    <s v="Solex"/>
    <s v="Standard"/>
    <s v="medium"/>
    <s v="medium"/>
    <n v="1151.96"/>
    <n v="649.49"/>
    <n v="502.47"/>
    <d v="2007-12-11T00:00:00"/>
    <n v="73"/>
  </r>
  <r>
    <s v="3551"/>
    <s v="86"/>
    <x v="305"/>
    <d v="2017-04-08T00:00:00"/>
    <b v="1"/>
    <s v="Approved"/>
    <s v="OHM Cycles"/>
    <s v="Standard"/>
    <s v="medium"/>
    <s v="medium"/>
    <n v="235.63"/>
    <n v="125.07"/>
    <n v="110.56"/>
    <d v="1999-07-26T00:00:00"/>
    <n v="266"/>
  </r>
  <r>
    <s v="3552"/>
    <s v="71"/>
    <x v="1379"/>
    <d v="2017-02-07T00:00:00"/>
    <b v="0"/>
    <s v="Approved"/>
    <s v="Solex"/>
    <s v="Standard"/>
    <s v="high"/>
    <s v="large"/>
    <n v="1842.92"/>
    <n v="1105.75"/>
    <n v="737.17"/>
    <d v="1995-10-24T00:00:00"/>
    <n v="326"/>
  </r>
  <r>
    <s v="3553"/>
    <s v="28"/>
    <x v="2045"/>
    <d v="2017-11-19T00:00:00"/>
    <b v="0"/>
    <s v="Approved"/>
    <s v="Norco Bicycles"/>
    <s v="Standard"/>
    <s v="medium"/>
    <s v="small"/>
    <n v="1216.1400000000001"/>
    <n v="1082.3599999999999"/>
    <n v="133.78"/>
    <d v="1991-08-05T00:00:00"/>
    <n v="41"/>
  </r>
  <r>
    <s v="3555"/>
    <s v="79"/>
    <x v="2221"/>
    <d v="2017-09-23T00:00:00"/>
    <b v="1"/>
    <s v="Approved"/>
    <s v="Norco Bicycles"/>
    <s v="Standard"/>
    <s v="medium"/>
    <s v="medium"/>
    <n v="1555.58"/>
    <n v="818.01"/>
    <n v="737.57"/>
    <d v="2003-09-09T00:00:00"/>
    <n v="98"/>
  </r>
  <r>
    <s v="3556"/>
    <s v="0"/>
    <x v="456"/>
    <d v="2017-12-09T00:00:00"/>
    <b v="0"/>
    <s v="Approved"/>
    <s v="Norco Bicycles"/>
    <s v="Road"/>
    <s v="medium"/>
    <s v="medium"/>
    <n v="544.04999999999995"/>
    <n v="376.84"/>
    <n v="167.21"/>
    <d v="2005-10-22T00:00:00"/>
    <n v="21"/>
  </r>
  <r>
    <s v="3557"/>
    <s v="38"/>
    <x v="2222"/>
    <d v="2017-08-04T00:00:00"/>
    <b v="0"/>
    <s v="Approved"/>
    <s v="Trek Bicycles"/>
    <s v="Standard"/>
    <s v="medium"/>
    <s v="large"/>
    <n v="2091.4699999999998"/>
    <n v="388.92"/>
    <n v="1702.55"/>
    <d v="2005-08-09T00:00:00"/>
    <n v="148"/>
  </r>
  <r>
    <s v="3558"/>
    <s v="35"/>
    <x v="2223"/>
    <d v="2017-12-25T00:00:00"/>
    <b v="1"/>
    <s v="Approved"/>
    <s v="Giant Bicycles"/>
    <s v="Standard"/>
    <s v="medium"/>
    <s v="medium"/>
    <n v="1403.5"/>
    <n v="954.82"/>
    <n v="448.68"/>
    <d v="2016-11-14T00:00:00"/>
    <n v="5"/>
  </r>
  <r>
    <s v="3559"/>
    <s v="63"/>
    <x v="2224"/>
    <d v="2017-06-05T00:00:00"/>
    <b v="1"/>
    <s v="Approved"/>
    <s v="WeareA2B"/>
    <s v="Standard"/>
    <s v="medium"/>
    <s v="medium"/>
    <n v="1992.93"/>
    <n v="762.63"/>
    <n v="1230.3"/>
    <d v="1999-06-23T00:00:00"/>
    <n v="208"/>
  </r>
  <r>
    <s v="3560"/>
    <s v="0"/>
    <x v="1252"/>
    <d v="2017-04-08T00:00:00"/>
    <b v="1"/>
    <s v="Approved"/>
    <s v="Giant Bicycles"/>
    <s v="Standard"/>
    <s v="medium"/>
    <s v="medium"/>
    <n v="230.91"/>
    <n v="173.18"/>
    <n v="57.73"/>
    <d v="2006-11-10T00:00:00"/>
    <n v="266"/>
  </r>
  <r>
    <s v="3561"/>
    <s v="30"/>
    <x v="1799"/>
    <d v="2017-09-23T00:00:00"/>
    <b v="0"/>
    <s v="Approved"/>
    <s v="Solex"/>
    <s v="Standard"/>
    <s v="high"/>
    <s v="medium"/>
    <n v="748.17"/>
    <n v="448.9"/>
    <n v="299.27"/>
    <d v="1991-11-10T00:00:00"/>
    <n v="98"/>
  </r>
  <r>
    <s v="3562"/>
    <s v="49"/>
    <x v="2225"/>
    <d v="2017-08-22T00:00:00"/>
    <b v="0"/>
    <s v="Approved"/>
    <s v="Trek Bicycles"/>
    <s v="Road"/>
    <s v="medium"/>
    <s v="medium"/>
    <n v="533.51"/>
    <n v="400.13"/>
    <n v="133.38"/>
    <d v="2012-06-04T00:00:00"/>
    <n v="130"/>
  </r>
  <r>
    <s v="3563"/>
    <s v="46"/>
    <x v="2073"/>
    <d v="2017-11-06T00:00:00"/>
    <b v="1"/>
    <s v="Approved"/>
    <s v="Solex"/>
    <s v="Standard"/>
    <s v="low"/>
    <s v="medium"/>
    <n v="1289.8499999999999"/>
    <n v="74.510000000000005"/>
    <n v="1215.3399999999999"/>
    <d v="2007-12-11T00:00:00"/>
    <n v="54"/>
  </r>
  <r>
    <s v="3564"/>
    <s v="19"/>
    <x v="1452"/>
    <d v="2017-07-03T00:00:00"/>
    <b v="1"/>
    <s v="Approved"/>
    <s v="OHM Cycles"/>
    <s v="Road"/>
    <s v="high"/>
    <s v="large"/>
    <n v="12.01"/>
    <n v="7.21"/>
    <n v="4.8"/>
    <d v="1993-07-15T00:00:00"/>
    <n v="180"/>
  </r>
  <r>
    <s v="3565"/>
    <s v="97"/>
    <x v="129"/>
    <d v="2017-03-19T00:00:00"/>
    <b v="0"/>
    <s v="Approved"/>
    <s v="OHM Cycles"/>
    <s v="Road"/>
    <s v="medium"/>
    <s v="medium"/>
    <n v="742.54"/>
    <n v="667.4"/>
    <n v="75.14"/>
    <d v="2014-03-03T00:00:00"/>
    <n v="286"/>
  </r>
  <r>
    <s v="3566"/>
    <s v="9"/>
    <x v="2226"/>
    <d v="2017-09-16T00:00:00"/>
    <b v="0"/>
    <s v="Approved"/>
    <s v="OHM Cycles"/>
    <s v="Road"/>
    <s v="medium"/>
    <s v="medium"/>
    <n v="742.54"/>
    <n v="667.4"/>
    <n v="75.14"/>
    <d v="2014-03-03T00:00:00"/>
    <n v="105"/>
  </r>
  <r>
    <s v="3567"/>
    <s v="56"/>
    <x v="331"/>
    <d v="2017-08-22T00:00:00"/>
    <b v="1"/>
    <s v="Approved"/>
    <s v="OHM Cycles"/>
    <s v="Standard"/>
    <s v="medium"/>
    <s v="medium"/>
    <n v="183.86"/>
    <n v="137.9"/>
    <n v="45.96"/>
    <d v="1998-12-17T00:00:00"/>
    <n v="130"/>
  </r>
  <r>
    <s v="3568"/>
    <s v="21"/>
    <x v="2227"/>
    <d v="2017-08-06T00:00:00"/>
    <b v="1"/>
    <s v="Approved"/>
    <s v="WeareA2B"/>
    <s v="Touring"/>
    <s v="medium"/>
    <s v="medium"/>
    <n v="1466.68"/>
    <n v="363.25"/>
    <n v="1103.43"/>
    <d v="2014-03-03T00:00:00"/>
    <n v="146"/>
  </r>
  <r>
    <s v="3569"/>
    <s v="3"/>
    <x v="2228"/>
    <d v="2017-06-08T00:00:00"/>
    <b v="0"/>
    <s v="Approved"/>
    <s v="Trek Bicycles"/>
    <s v="Standard"/>
    <s v="medium"/>
    <s v="large"/>
    <n v="2091.4699999999998"/>
    <n v="388.92"/>
    <n v="1702.55"/>
    <d v="2012-09-15T00:00:00"/>
    <n v="205"/>
  </r>
  <r>
    <s v="3570"/>
    <s v="80"/>
    <x v="1917"/>
    <d v="2017-11-27T00:00:00"/>
    <b v="1"/>
    <s v="Approved"/>
    <s v="Trek Bicycles"/>
    <s v="Standard"/>
    <s v="medium"/>
    <s v="large"/>
    <n v="1469.44"/>
    <n v="596.54999999999995"/>
    <n v="872.89"/>
    <d v="2012-05-18T00:00:00"/>
    <n v="33"/>
  </r>
  <r>
    <s v="3571"/>
    <s v="97"/>
    <x v="638"/>
    <d v="2017-11-15T00:00:00"/>
    <b v="1"/>
    <s v="Approved"/>
    <s v="Solex"/>
    <s v="Standard"/>
    <s v="medium"/>
    <s v="large"/>
    <n v="202.62"/>
    <n v="151.96"/>
    <n v="50.66"/>
    <d v="2016-03-29T00:00:00"/>
    <n v="45"/>
  </r>
  <r>
    <s v="3572"/>
    <s v="25"/>
    <x v="2229"/>
    <d v="2017-02-28T00:00:00"/>
    <b v="0"/>
    <s v="Approved"/>
    <s v="OHM Cycles"/>
    <s v="Standard"/>
    <s v="high"/>
    <s v="medium"/>
    <n v="2005.66"/>
    <n v="1203.4000000000001"/>
    <n v="802.26"/>
    <d v="2009-04-12T00:00:00"/>
    <n v="305"/>
  </r>
  <r>
    <s v="3573"/>
    <s v="93"/>
    <x v="2230"/>
    <d v="2017-06-03T00:00:00"/>
    <b v="0"/>
    <s v="Approved"/>
    <s v="OHM Cycles"/>
    <s v="Standard"/>
    <s v="high"/>
    <s v="medium"/>
    <n v="1458.17"/>
    <n v="874.9"/>
    <n v="583.27"/>
    <d v="2007-12-11T00:00:00"/>
    <n v="210"/>
  </r>
  <r>
    <s v="3574"/>
    <s v="10"/>
    <x v="750"/>
    <d v="2017-10-25T00:00:00"/>
    <b v="0"/>
    <s v="Approved"/>
    <s v="WeareA2B"/>
    <s v="Touring"/>
    <s v="medium"/>
    <s v="medium"/>
    <n v="1466.68"/>
    <n v="363.25"/>
    <n v="1103.43"/>
    <d v="2003-08-05T00:00:00"/>
    <n v="66"/>
  </r>
  <r>
    <s v="3575"/>
    <s v="97"/>
    <x v="592"/>
    <d v="2017-05-31T00:00:00"/>
    <b v="0"/>
    <s v="Approved"/>
    <s v="OHM Cycles"/>
    <s v="Road"/>
    <s v="medium"/>
    <s v="medium"/>
    <n v="742.54"/>
    <n v="667.4"/>
    <n v="75.14"/>
    <d v="2014-03-03T00:00:00"/>
    <n v="213"/>
  </r>
  <r>
    <s v="3576"/>
    <s v="90"/>
    <x v="348"/>
    <d v="2017-01-27T00:00:00"/>
    <b v="0"/>
    <s v="Approved"/>
    <s v="Solex"/>
    <s v="Standard"/>
    <s v="low"/>
    <s v="medium"/>
    <n v="945.04"/>
    <n v="507.58"/>
    <n v="437.46"/>
    <d v="1995-12-19T00:00:00"/>
    <n v="337"/>
  </r>
  <r>
    <s v="3577"/>
    <s v="38"/>
    <x v="1629"/>
    <d v="2017-10-20T00:00:00"/>
    <b v="0"/>
    <s v="Approved"/>
    <s v="Trek Bicycles"/>
    <s v="Standard"/>
    <s v="medium"/>
    <s v="large"/>
    <n v="2091.4699999999998"/>
    <n v="388.92"/>
    <n v="1702.55"/>
    <d v="2016-11-22T00:00:00"/>
    <n v="71"/>
  </r>
  <r>
    <s v="3578"/>
    <s v="3"/>
    <x v="1950"/>
    <d v="2017-01-14T00:00:00"/>
    <b v="0"/>
    <s v="Approved"/>
    <s v="Trek Bicycles"/>
    <s v="Standard"/>
    <s v="medium"/>
    <s v="large"/>
    <n v="2091.4699999999998"/>
    <n v="388.92"/>
    <n v="1702.55"/>
    <d v="1991-11-07T00:00:00"/>
    <n v="350"/>
  </r>
  <r>
    <s v="3579"/>
    <s v="92"/>
    <x v="522"/>
    <d v="2017-09-24T00:00:00"/>
    <b v="0"/>
    <s v="Approved"/>
    <s v="WeareA2B"/>
    <s v="Standard"/>
    <s v="medium"/>
    <s v="small"/>
    <n v="1415.01"/>
    <n v="1259.3599999999999"/>
    <n v="155.65"/>
    <d v="2003-01-05T00:00:00"/>
    <n v="97"/>
  </r>
  <r>
    <s v="3580"/>
    <s v="66"/>
    <x v="2231"/>
    <d v="2017-06-30T00:00:00"/>
    <b v="0"/>
    <s v="Approved"/>
    <s v="Giant Bicycles"/>
    <s v="Road"/>
    <s v="low"/>
    <s v="small"/>
    <n v="590.26"/>
    <n v="525.33000000000004"/>
    <n v="64.930000000000007"/>
    <d v="2010-11-05T00:00:00"/>
    <n v="183"/>
  </r>
  <r>
    <s v="3581"/>
    <s v="56"/>
    <x v="106"/>
    <d v="2017-05-19T00:00:00"/>
    <b v="0"/>
    <s v="Approved"/>
    <s v="Norco Bicycles"/>
    <s v="Mountain"/>
    <s v="low"/>
    <s v="small"/>
    <n v="688.63"/>
    <n v="612.88"/>
    <n v="75.75"/>
    <d v="1993-10-02T00:00:00"/>
    <n v="225"/>
  </r>
  <r>
    <s v="3582"/>
    <s v="47"/>
    <x v="891"/>
    <d v="2017-11-20T00:00:00"/>
    <b v="1"/>
    <s v="Approved"/>
    <s v="Trek Bicycles"/>
    <s v="Road"/>
    <s v="low"/>
    <s v="small"/>
    <n v="1720.7"/>
    <n v="1531.42"/>
    <n v="189.28"/>
    <d v="2009-04-12T00:00:00"/>
    <n v="40"/>
  </r>
  <r>
    <s v="3583"/>
    <s v="35"/>
    <x v="2232"/>
    <d v="2017-11-03T00:00:00"/>
    <b v="1"/>
    <s v="Approved"/>
    <s v="Giant Bicycles"/>
    <s v="Standard"/>
    <s v="medium"/>
    <s v="medium"/>
    <n v="1403.5"/>
    <n v="954.82"/>
    <n v="448.68"/>
    <d v="2012-12-02T00:00:00"/>
    <n v="57"/>
  </r>
  <r>
    <s v="3584"/>
    <s v="41"/>
    <x v="1383"/>
    <d v="2017-09-07T00:00:00"/>
    <b v="1"/>
    <s v="Approved"/>
    <s v="Solex"/>
    <s v="Road"/>
    <s v="medium"/>
    <s v="medium"/>
    <n v="416.98"/>
    <n v="312.74"/>
    <n v="104.24"/>
    <d v="2012-06-04T00:00:00"/>
    <n v="114"/>
  </r>
  <r>
    <s v="3585"/>
    <s v="91"/>
    <x v="2233"/>
    <d v="2017-09-27T00:00:00"/>
    <b v="1"/>
    <s v="Approved"/>
    <s v="Solex"/>
    <s v="Standard"/>
    <s v="medium"/>
    <s v="medium"/>
    <n v="100.35"/>
    <n v="75.260000000000005"/>
    <n v="25.09"/>
    <d v="1999-07-26T00:00:00"/>
    <n v="94"/>
  </r>
  <r>
    <s v="3586"/>
    <s v="65"/>
    <x v="2234"/>
    <d v="2017-05-17T00:00:00"/>
    <b v="1"/>
    <s v="Approved"/>
    <s v="WeareA2B"/>
    <s v="Standard"/>
    <s v="medium"/>
    <s v="medium"/>
    <n v="1807.45"/>
    <n v="778.69"/>
    <n v="1028.76"/>
    <d v="2015-05-21T00:00:00"/>
    <n v="227"/>
  </r>
  <r>
    <s v="3587"/>
    <s v="17"/>
    <x v="419"/>
    <d v="2017-04-13T00:00:00"/>
    <b v="1"/>
    <s v="Approved"/>
    <s v="Solex"/>
    <s v="Standard"/>
    <s v="high"/>
    <s v="medium"/>
    <n v="1024.6600000000001"/>
    <n v="614.79999999999995"/>
    <n v="409.86"/>
    <d v="1996-11-09T00:00:00"/>
    <n v="261"/>
  </r>
  <r>
    <s v="3588"/>
    <s v="89"/>
    <x v="2235"/>
    <d v="2017-04-02T00:00:00"/>
    <b v="0"/>
    <s v="Approved"/>
    <s v="WeareA2B"/>
    <s v="Touring"/>
    <s v="medium"/>
    <s v="large"/>
    <n v="1362.99"/>
    <n v="57.74"/>
    <n v="1305.25"/>
    <d v="1993-04-20T00:00:00"/>
    <n v="272"/>
  </r>
  <r>
    <s v="3589"/>
    <s v="85"/>
    <x v="2236"/>
    <d v="2017-01-03T00:00:00"/>
    <b v="1"/>
    <s v="Approved"/>
    <s v="WeareA2B"/>
    <s v="Standard"/>
    <s v="medium"/>
    <s v="medium"/>
    <n v="752.64"/>
    <n v="205.36"/>
    <n v="547.28"/>
    <d v="1997-08-25T00:00:00"/>
    <n v="361"/>
  </r>
  <r>
    <s v="3590"/>
    <s v="0"/>
    <x v="129"/>
    <d v="2017-12-01T00:00:00"/>
    <b v="1"/>
    <s v="Approved"/>
    <s v="Norco Bicycles"/>
    <s v="Standard"/>
    <s v="medium"/>
    <s v="medium"/>
    <n v="360.4"/>
    <n v="270.3"/>
    <n v="90.1"/>
    <d v="2006-05-22T00:00:00"/>
    <n v="29"/>
  </r>
  <r>
    <s v="3591"/>
    <s v="88"/>
    <x v="2237"/>
    <d v="2017-03-12T00:00:00"/>
    <b v="0"/>
    <s v="Approved"/>
    <s v="Norco Bicycles"/>
    <s v="Standard"/>
    <s v="medium"/>
    <s v="medium"/>
    <n v="1198.46"/>
    <n v="381.1"/>
    <n v="817.36"/>
    <d v="1998-12-16T00:00:00"/>
    <n v="293"/>
  </r>
  <r>
    <s v="3592"/>
    <s v="93"/>
    <x v="153"/>
    <d v="2017-03-04T00:00:00"/>
    <b v="0"/>
    <s v="Approved"/>
    <s v="WeareA2B"/>
    <s v="Standard"/>
    <s v="medium"/>
    <s v="medium"/>
    <n v="1065.03"/>
    <n v="230.09"/>
    <n v="834.94"/>
    <d v="2000-11-03T00:00:00"/>
    <n v="301"/>
  </r>
  <r>
    <s v="3593"/>
    <s v="10"/>
    <x v="1511"/>
    <d v="2017-11-15T00:00:00"/>
    <b v="0"/>
    <s v="Approved"/>
    <s v="WeareA2B"/>
    <s v="Touring"/>
    <s v="medium"/>
    <s v="medium"/>
    <n v="1466.68"/>
    <n v="363.25"/>
    <n v="1103.43"/>
    <d v="2016-07-09T00:00:00"/>
    <n v="45"/>
  </r>
  <r>
    <s v="3594"/>
    <s v="14"/>
    <x v="1836"/>
    <d v="2017-01-28T00:00:00"/>
    <b v="0"/>
    <s v="Approved"/>
    <s v="Trek Bicycles"/>
    <s v="Standard"/>
    <s v="medium"/>
    <s v="small"/>
    <n v="1386.84"/>
    <n v="1234.29"/>
    <n v="152.55000000000001"/>
    <d v="2010-05-05T00:00:00"/>
    <n v="336"/>
  </r>
  <r>
    <s v="3595"/>
    <s v="10"/>
    <x v="13"/>
    <d v="2017-03-11T00:00:00"/>
    <b v="1"/>
    <s v="Approved"/>
    <s v="WeareA2B"/>
    <s v="Touring"/>
    <s v="medium"/>
    <s v="medium"/>
    <n v="1466.68"/>
    <n v="363.25"/>
    <n v="1103.43"/>
    <d v="2014-03-03T00:00:00"/>
    <n v="294"/>
  </r>
  <r>
    <s v="3596"/>
    <s v="76"/>
    <x v="782"/>
    <d v="2017-01-03T00:00:00"/>
    <b v="1"/>
    <s v="Approved"/>
    <s v="WeareA2B"/>
    <s v="Road"/>
    <s v="low"/>
    <s v="small"/>
    <n v="1172.78"/>
    <n v="1043.77"/>
    <n v="129.01"/>
    <d v="2002-10-10T00:00:00"/>
    <n v="361"/>
  </r>
  <r>
    <s v="3597"/>
    <s v="79"/>
    <x v="824"/>
    <d v="2017-03-21T00:00:00"/>
    <b v="1"/>
    <s v="Approved"/>
    <s v="Solex"/>
    <s v="Touring"/>
    <s v="medium"/>
    <s v="large"/>
    <n v="2083.94"/>
    <n v="675.03"/>
    <n v="1408.91"/>
    <d v="2013-09-16T00:00:00"/>
    <n v="284"/>
  </r>
  <r>
    <s v="3598"/>
    <s v="29"/>
    <x v="2208"/>
    <d v="2017-01-27T00:00:00"/>
    <b v="0"/>
    <s v="Approved"/>
    <s v="Norco Bicycles"/>
    <s v="Road"/>
    <s v="medium"/>
    <s v="medium"/>
    <n v="543.39"/>
    <n v="407.54"/>
    <n v="135.85"/>
    <d v="2016-11-22T00:00:00"/>
    <n v="337"/>
  </r>
  <r>
    <s v="3599"/>
    <s v="25"/>
    <x v="2125"/>
    <d v="2017-12-15T00:00:00"/>
    <b v="1"/>
    <s v="Approved"/>
    <s v="Giant Bicycles"/>
    <s v="Road"/>
    <s v="medium"/>
    <s v="medium"/>
    <n v="1538.99"/>
    <n v="829.65"/>
    <n v="709.34"/>
    <d v="1993-05-26T00:00:00"/>
    <n v="15"/>
  </r>
  <r>
    <s v="3600"/>
    <s v="37"/>
    <x v="2238"/>
    <d v="2017-04-29T00:00:00"/>
    <b v="1"/>
    <s v="Approved"/>
    <s v="OHM Cycles"/>
    <s v="Standard"/>
    <s v="low"/>
    <s v="medium"/>
    <n v="1793.43"/>
    <n v="248.82"/>
    <n v="1544.61"/>
    <d v="2010-06-07T00:00:00"/>
    <n v="245"/>
  </r>
  <r>
    <s v="3601"/>
    <s v="54"/>
    <x v="2239"/>
    <d v="2017-07-23T00:00:00"/>
    <b v="1"/>
    <s v="Approved"/>
    <s v="WeareA2B"/>
    <s v="Standard"/>
    <s v="medium"/>
    <s v="medium"/>
    <n v="1292.8399999999999"/>
    <n v="13.44"/>
    <n v="1279.4000000000001"/>
    <d v="2009-04-12T00:00:00"/>
    <n v="160"/>
  </r>
  <r>
    <s v="3602"/>
    <s v="1"/>
    <x v="2240"/>
    <d v="2017-06-02T00:00:00"/>
    <b v="1"/>
    <s v="Approved"/>
    <s v="Giant Bicycles"/>
    <s v="Standard"/>
    <s v="medium"/>
    <s v="medium"/>
    <n v="1403.5"/>
    <n v="954.82"/>
    <n v="448.68"/>
    <d v="1991-11-07T00:00:00"/>
    <n v="211"/>
  </r>
  <r>
    <s v="3603"/>
    <s v="64"/>
    <x v="2241"/>
    <d v="2017-10-16T00:00:00"/>
    <b v="0"/>
    <s v="Approved"/>
    <s v="Trek Bicycles"/>
    <s v="Standard"/>
    <s v="medium"/>
    <s v="large"/>
    <n v="1469.44"/>
    <n v="596.54999999999995"/>
    <n v="872.89"/>
    <d v="2012-05-18T00:00:00"/>
    <n v="75"/>
  </r>
  <r>
    <s v="3604"/>
    <s v="76"/>
    <x v="1595"/>
    <d v="2017-11-07T00:00:00"/>
    <b v="1"/>
    <s v="Approved"/>
    <s v="WeareA2B"/>
    <s v="Standard"/>
    <s v="low"/>
    <s v="medium"/>
    <n v="642.30999999999995"/>
    <n v="513.85"/>
    <n v="128.46"/>
    <d v="2005-05-10T00:00:00"/>
    <n v="53"/>
  </r>
  <r>
    <s v="3605"/>
    <s v="62"/>
    <x v="2242"/>
    <d v="2017-01-05T00:00:00"/>
    <b v="0"/>
    <s v="Approved"/>
    <s v="Solex"/>
    <s v="Standard"/>
    <s v="high"/>
    <s v="medium"/>
    <n v="1024.6600000000001"/>
    <n v="614.79999999999995"/>
    <n v="409.86"/>
    <d v="2016-02-04T00:00:00"/>
    <n v="359"/>
  </r>
  <r>
    <s v="3606"/>
    <s v="17"/>
    <x v="1947"/>
    <d v="2017-09-14T00:00:00"/>
    <b v="1"/>
    <s v="Approved"/>
    <s v="Solex"/>
    <s v="Standard"/>
    <s v="high"/>
    <s v="medium"/>
    <n v="1024.6600000000001"/>
    <n v="614.79999999999995"/>
    <n v="409.86"/>
    <d v="1996-04-05T00:00:00"/>
    <n v="107"/>
  </r>
  <r>
    <s v="3607"/>
    <s v="0"/>
    <x v="179"/>
    <d v="2017-07-22T00:00:00"/>
    <b v="1"/>
    <s v="Approved"/>
    <s v="OHM Cycles"/>
    <s v="Road"/>
    <s v="high"/>
    <s v="large"/>
    <n v="12.01"/>
    <n v="7.21"/>
    <n v="4.8"/>
    <d v="2009-03-08T00:00:00"/>
    <n v="161"/>
  </r>
  <r>
    <s v="3609"/>
    <s v="31"/>
    <x v="1041"/>
    <d v="2017-11-20T00:00:00"/>
    <b v="1"/>
    <s v="Approved"/>
    <s v="Giant Bicycles"/>
    <s v="Standard"/>
    <s v="medium"/>
    <s v="medium"/>
    <n v="230.91"/>
    <n v="173.18"/>
    <n v="57.73"/>
    <d v="2006-11-10T00:00:00"/>
    <n v="40"/>
  </r>
  <r>
    <s v="3610"/>
    <s v="0"/>
    <x v="1706"/>
    <d v="2017-12-03T00:00:00"/>
    <b v="0"/>
    <s v="Approved"/>
    <s v="Trek Bicycles"/>
    <s v="Road"/>
    <s v="medium"/>
    <s v="medium"/>
    <n v="290.62"/>
    <n v="215.14"/>
    <n v="75.48"/>
    <d v="1997-08-25T00:00:00"/>
    <n v="27"/>
  </r>
  <r>
    <s v="3611"/>
    <s v="17"/>
    <x v="1667"/>
    <d v="2017-04-08T00:00:00"/>
    <b v="1"/>
    <s v="Approved"/>
    <s v="Solex"/>
    <s v="Standard"/>
    <s v="high"/>
    <s v="medium"/>
    <n v="1024.6600000000001"/>
    <n v="614.79999999999995"/>
    <n v="409.86"/>
    <d v="1993-10-02T00:00:00"/>
    <n v="266"/>
  </r>
  <r>
    <s v="3612"/>
    <s v="25"/>
    <x v="2122"/>
    <d v="2017-06-13T00:00:00"/>
    <b v="1"/>
    <s v="Approved"/>
    <s v="OHM Cycles"/>
    <s v="Standard"/>
    <s v="high"/>
    <s v="medium"/>
    <n v="2005.66"/>
    <n v="1203.4000000000001"/>
    <n v="802.26"/>
    <d v="1993-07-20T00:00:00"/>
    <n v="200"/>
  </r>
  <r>
    <s v="3613"/>
    <s v="32"/>
    <x v="2033"/>
    <d v="2017-11-24T00:00:00"/>
    <b v="0"/>
    <s v="Approved"/>
    <s v="Giant Bicycles"/>
    <s v="Standard"/>
    <s v="medium"/>
    <s v="medium"/>
    <n v="642.70000000000005"/>
    <n v="211.37"/>
    <n v="431.33"/>
    <d v="2002-03-22T00:00:00"/>
    <n v="36"/>
  </r>
  <r>
    <s v="3614"/>
    <s v="32"/>
    <x v="1727"/>
    <d v="2017-05-12T00:00:00"/>
    <b v="0"/>
    <s v="Approved"/>
    <s v="Giant Bicycles"/>
    <s v="Standard"/>
    <s v="high"/>
    <s v="medium"/>
    <n v="1179"/>
    <n v="707.4"/>
    <n v="471.6"/>
    <d v="2013-06-09T00:00:00"/>
    <n v="232"/>
  </r>
  <r>
    <s v="3615"/>
    <s v="2"/>
    <x v="1699"/>
    <d v="2017-11-26T00:00:00"/>
    <b v="0"/>
    <s v="Approved"/>
    <s v="Solex"/>
    <s v="Standard"/>
    <s v="medium"/>
    <s v="medium"/>
    <n v="71.489999999999995"/>
    <n v="53.62"/>
    <n v="17.87"/>
    <d v="2005-08-09T00:00:00"/>
    <n v="34"/>
  </r>
  <r>
    <s v="3616"/>
    <s v="36"/>
    <x v="2243"/>
    <d v="2017-05-14T00:00:00"/>
    <b v="1"/>
    <s v="Approved"/>
    <s v="Solex"/>
    <s v="Standard"/>
    <s v="low"/>
    <s v="medium"/>
    <n v="1289.8499999999999"/>
    <n v="74.510000000000005"/>
    <n v="1215.3399999999999"/>
    <d v="2012-04-10T00:00:00"/>
    <n v="230"/>
  </r>
  <r>
    <s v="3617"/>
    <s v="33"/>
    <x v="75"/>
    <d v="2017-10-25T00:00:00"/>
    <b v="0"/>
    <s v="Approved"/>
    <s v="Giant Bicycles"/>
    <s v="Standard"/>
    <s v="medium"/>
    <s v="small"/>
    <n v="1311.44"/>
    <n v="1167.18"/>
    <n v="144.26"/>
    <d v="2006-02-02T00:00:00"/>
    <n v="66"/>
  </r>
  <r>
    <s v="3618"/>
    <s v="32"/>
    <x v="693"/>
    <d v="2017-09-17T00:00:00"/>
    <b v="1"/>
    <s v="Approved"/>
    <s v="Giant Bicycles"/>
    <s v="Standard"/>
    <s v="medium"/>
    <s v="medium"/>
    <n v="642.70000000000005"/>
    <n v="211.37"/>
    <n v="431.33"/>
    <d v="2011-03-16T00:00:00"/>
    <n v="104"/>
  </r>
  <r>
    <s v="3619"/>
    <s v="42"/>
    <x v="2076"/>
    <d v="2017-07-02T00:00:00"/>
    <b v="1"/>
    <s v="Approved"/>
    <s v="OHM Cycles"/>
    <s v="Road"/>
    <s v="medium"/>
    <s v="small"/>
    <n v="1810"/>
    <n v="1610.9"/>
    <n v="199.1"/>
    <d v="2011-05-09T00:00:00"/>
    <n v="181"/>
  </r>
  <r>
    <s v="3620"/>
    <s v="54"/>
    <x v="353"/>
    <d v="2017-08-02T00:00:00"/>
    <b v="0"/>
    <s v="Approved"/>
    <s v="WeareA2B"/>
    <s v="Standard"/>
    <s v="medium"/>
    <s v="medium"/>
    <n v="1292.8399999999999"/>
    <n v="13.44"/>
    <n v="1279.4000000000001"/>
    <d v="2015-08-10T00:00:00"/>
    <n v="150"/>
  </r>
  <r>
    <s v="3621"/>
    <s v="91"/>
    <x v="2244"/>
    <d v="2017-10-05T00:00:00"/>
    <b v="0"/>
    <s v="Approved"/>
    <s v="WeareA2B"/>
    <s v="Standard"/>
    <s v="low"/>
    <s v="medium"/>
    <n v="642.30999999999995"/>
    <n v="513.85"/>
    <n v="128.46"/>
    <d v="2014-10-10T00:00:00"/>
    <n v="86"/>
  </r>
  <r>
    <s v="3622"/>
    <s v="48"/>
    <x v="2245"/>
    <d v="2017-08-08T00:00:00"/>
    <b v="1"/>
    <s v="Approved"/>
    <s v="WeareA2B"/>
    <s v="Standard"/>
    <s v="medium"/>
    <s v="medium"/>
    <n v="1762.96"/>
    <n v="950.52"/>
    <n v="812.44"/>
    <d v="2014-07-28T00:00:00"/>
    <n v="144"/>
  </r>
  <r>
    <s v="3623"/>
    <s v="42"/>
    <x v="1786"/>
    <d v="2017-02-20T00:00:00"/>
    <b v="1"/>
    <s v="Approved"/>
    <s v="OHM Cycles"/>
    <s v="Road"/>
    <s v="medium"/>
    <s v="small"/>
    <n v="1810"/>
    <n v="1610.9"/>
    <n v="199.1"/>
    <d v="2007-12-11T00:00:00"/>
    <n v="313"/>
  </r>
  <r>
    <s v="3624"/>
    <s v="0"/>
    <x v="1341"/>
    <d v="2017-02-07T00:00:00"/>
    <b v="0"/>
    <s v="Approved"/>
    <s v="Trek Bicycles"/>
    <s v="Standard"/>
    <s v="high"/>
    <s v="medium"/>
    <n v="358.39"/>
    <n v="215.03"/>
    <n v="143.36000000000001"/>
    <d v="2004-01-16T00:00:00"/>
    <n v="326"/>
  </r>
  <r>
    <s v="3625"/>
    <s v="3"/>
    <x v="51"/>
    <d v="2017-06-18T00:00:00"/>
    <b v="0"/>
    <s v="Approved"/>
    <s v="Trek Bicycles"/>
    <s v="Standard"/>
    <s v="medium"/>
    <s v="large"/>
    <n v="2091.4699999999998"/>
    <n v="388.92"/>
    <n v="1702.55"/>
    <d v="2012-09-15T00:00:00"/>
    <n v="195"/>
  </r>
  <r>
    <s v="3626"/>
    <s v="30"/>
    <x v="382"/>
    <d v="2017-11-21T00:00:00"/>
    <b v="0"/>
    <s v="Approved"/>
    <s v="OHM Cycles"/>
    <s v="Standard"/>
    <s v="medium"/>
    <s v="medium"/>
    <n v="1227.3399999999999"/>
    <n v="770.89"/>
    <n v="456.45"/>
    <d v="1994-08-10T00:00:00"/>
    <n v="39"/>
  </r>
  <r>
    <s v="3627"/>
    <s v="51"/>
    <x v="2246"/>
    <d v="2017-09-05T00:00:00"/>
    <b v="0"/>
    <s v="Approved"/>
    <s v="OHM Cycles"/>
    <s v="Standard"/>
    <s v="high"/>
    <s v="medium"/>
    <n v="2005.66"/>
    <n v="1203.4000000000001"/>
    <n v="802.26"/>
    <d v="2012-04-10T00:00:00"/>
    <n v="116"/>
  </r>
  <r>
    <s v="3628"/>
    <s v="0"/>
    <x v="2247"/>
    <d v="2017-11-25T00:00:00"/>
    <b v="0"/>
    <s v="Approved"/>
    <s v="Trek Bicycles"/>
    <s v="Standard"/>
    <s v="medium"/>
    <s v="medium"/>
    <n v="499.53"/>
    <n v="388.72"/>
    <n v="110.81"/>
    <d v="2003-02-16T00:00:00"/>
    <n v="35"/>
  </r>
  <r>
    <s v="3629"/>
    <s v="42"/>
    <x v="2217"/>
    <d v="2017-07-30T00:00:00"/>
    <b v="0"/>
    <s v="Approved"/>
    <s v="OHM Cycles"/>
    <s v="Road"/>
    <s v="medium"/>
    <s v="small"/>
    <n v="1810"/>
    <n v="1610.9"/>
    <n v="199.1"/>
    <d v="2014-07-28T00:00:00"/>
    <n v="153"/>
  </r>
  <r>
    <s v="3630"/>
    <s v="26"/>
    <x v="788"/>
    <d v="2017-07-07T00:00:00"/>
    <b v="0"/>
    <s v="Approved"/>
    <s v="WeareA2B"/>
    <s v="Standard"/>
    <s v="medium"/>
    <s v="medium"/>
    <n v="1992.93"/>
    <n v="762.63"/>
    <n v="1230.3"/>
    <d v="1993-05-26T00:00:00"/>
    <n v="176"/>
  </r>
  <r>
    <s v="3631"/>
    <s v="10"/>
    <x v="79"/>
    <d v="2017-08-23T00:00:00"/>
    <b v="0"/>
    <s v="Approved"/>
    <s v="WeareA2B"/>
    <s v="Touring"/>
    <s v="medium"/>
    <s v="medium"/>
    <n v="1466.68"/>
    <n v="363.25"/>
    <n v="1103.43"/>
    <d v="2005-12-07T00:00:00"/>
    <n v="129"/>
  </r>
  <r>
    <s v="3632"/>
    <s v="27"/>
    <x v="37"/>
    <d v="2017-06-21T00:00:00"/>
    <b v="1"/>
    <s v="Approved"/>
    <s v="Trek Bicycles"/>
    <s v="Standard"/>
    <s v="medium"/>
    <s v="medium"/>
    <n v="499.53"/>
    <n v="388.72"/>
    <n v="110.81"/>
    <d v="2003-03-18T00:00:00"/>
    <n v="192"/>
  </r>
  <r>
    <s v="3633"/>
    <s v="4"/>
    <x v="2248"/>
    <d v="2017-04-22T00:00:00"/>
    <b v="1"/>
    <s v="Approved"/>
    <s v="Giant Bicycles"/>
    <s v="Standard"/>
    <s v="high"/>
    <s v="medium"/>
    <n v="1129.1300000000001"/>
    <n v="677.48"/>
    <n v="451.65"/>
    <d v="2005-08-09T00:00:00"/>
    <n v="252"/>
  </r>
  <r>
    <s v="3634"/>
    <s v="6"/>
    <x v="2249"/>
    <d v="2017-08-09T00:00:00"/>
    <b v="1"/>
    <s v="Approved"/>
    <s v="Solex"/>
    <s v="Standard"/>
    <s v="high"/>
    <s v="medium"/>
    <n v="748.17"/>
    <n v="448.9"/>
    <n v="299.27"/>
    <d v="1999-07-20T00:00:00"/>
    <n v="143"/>
  </r>
  <r>
    <s v="3635"/>
    <s v="4"/>
    <x v="2250"/>
    <d v="2017-10-15T00:00:00"/>
    <b v="1"/>
    <s v="Approved"/>
    <s v="Solex"/>
    <s v="Standard"/>
    <s v="medium"/>
    <s v="medium"/>
    <n v="1483.2"/>
    <n v="99.59"/>
    <n v="1383.61"/>
    <d v="2005-10-22T00:00:00"/>
    <n v="76"/>
  </r>
  <r>
    <s v="3636"/>
    <s v="37"/>
    <x v="2251"/>
    <d v="2017-02-10T00:00:00"/>
    <b v="1"/>
    <s v="Approved"/>
    <s v="OHM Cycles"/>
    <s v="Standard"/>
    <s v="low"/>
    <s v="medium"/>
    <n v="1793.43"/>
    <n v="248.82"/>
    <n v="1544.61"/>
    <d v="2010-06-07T00:00:00"/>
    <n v="323"/>
  </r>
  <r>
    <s v="3637"/>
    <s v="22"/>
    <x v="2252"/>
    <d v="2017-12-27T00:00:00"/>
    <b v="1"/>
    <s v="Approved"/>
    <s v="Solex"/>
    <s v="Standard"/>
    <s v="medium"/>
    <s v="medium"/>
    <n v="575.27"/>
    <n v="431.45"/>
    <n v="143.82"/>
    <d v="2009-03-08T00:00:00"/>
    <n v="3"/>
  </r>
  <r>
    <s v="3638"/>
    <s v="27"/>
    <x v="2026"/>
    <d v="2017-06-19T00:00:00"/>
    <b v="1"/>
    <s v="Approved"/>
    <s v="Trek Bicycles"/>
    <s v="Standard"/>
    <s v="medium"/>
    <s v="medium"/>
    <n v="499.53"/>
    <n v="388.72"/>
    <n v="110.81"/>
    <d v="1999-06-23T00:00:00"/>
    <n v="194"/>
  </r>
  <r>
    <s v="3639"/>
    <s v="81"/>
    <x v="453"/>
    <d v="2017-07-25T00:00:00"/>
    <b v="0"/>
    <s v="Approved"/>
    <s v="Norco Bicycles"/>
    <s v="Standard"/>
    <s v="medium"/>
    <s v="small"/>
    <n v="586.45000000000005"/>
    <n v="521.94000000000005"/>
    <n v="64.510000000000005"/>
    <d v="1991-07-10T00:00:00"/>
    <n v="158"/>
  </r>
  <r>
    <s v="3640"/>
    <s v="38"/>
    <x v="1386"/>
    <d v="2017-06-03T00:00:00"/>
    <b v="1"/>
    <s v="Approved"/>
    <s v="Trek Bicycles"/>
    <s v="Standard"/>
    <s v="medium"/>
    <s v="large"/>
    <n v="2091.4699999999998"/>
    <n v="388.92"/>
    <n v="1702.55"/>
    <d v="2012-09-15T00:00:00"/>
    <n v="210"/>
  </r>
  <r>
    <s v="3641"/>
    <s v="17"/>
    <x v="658"/>
    <d v="2017-06-07T00:00:00"/>
    <b v="1"/>
    <s v="Approved"/>
    <s v="Solex"/>
    <s v="Standard"/>
    <s v="high"/>
    <s v="medium"/>
    <n v="1024.6600000000001"/>
    <n v="614.79999999999995"/>
    <n v="409.86"/>
    <d v="1996-11-09T00:00:00"/>
    <n v="206"/>
  </r>
  <r>
    <s v="3642"/>
    <s v="80"/>
    <x v="1969"/>
    <d v="2017-11-05T00:00:00"/>
    <b v="0"/>
    <s v="Approved"/>
    <s v="OHM Cycles"/>
    <s v="Touring"/>
    <s v="low"/>
    <s v="medium"/>
    <n v="1073.07"/>
    <n v="933.84"/>
    <n v="139.22999999999999"/>
    <d v="2013-09-16T00:00:00"/>
    <n v="55"/>
  </r>
  <r>
    <s v="3643"/>
    <s v="65"/>
    <x v="571"/>
    <d v="2017-03-11T00:00:00"/>
    <b v="0"/>
    <s v="Approved"/>
    <s v="WeareA2B"/>
    <s v="Standard"/>
    <s v="medium"/>
    <s v="medium"/>
    <n v="1807.45"/>
    <n v="778.69"/>
    <n v="1028.76"/>
    <d v="1995-10-24T00:00:00"/>
    <n v="294"/>
  </r>
  <r>
    <s v="3644"/>
    <s v="20"/>
    <x v="308"/>
    <d v="2017-10-13T00:00:00"/>
    <b v="0"/>
    <s v="Approved"/>
    <s v="Trek Bicycles"/>
    <s v="Standard"/>
    <s v="medium"/>
    <s v="small"/>
    <n v="1775.81"/>
    <n v="1580.47"/>
    <n v="195.34"/>
    <d v="2010-05-05T00:00:00"/>
    <n v="78"/>
  </r>
  <r>
    <s v="3645"/>
    <s v="61"/>
    <x v="1052"/>
    <d v="2017-05-17T00:00:00"/>
    <b v="0"/>
    <s v="Approved"/>
    <s v="Norco Bicycles"/>
    <s v="Standard"/>
    <s v="medium"/>
    <s v="small"/>
    <n v="586.45000000000005"/>
    <n v="521.94000000000005"/>
    <n v="64.510000000000005"/>
    <d v="1991-07-10T00:00:00"/>
    <n v="227"/>
  </r>
  <r>
    <s v="3646"/>
    <s v="40"/>
    <x v="2253"/>
    <d v="2017-03-20T00:00:00"/>
    <b v="1"/>
    <s v="Approved"/>
    <s v="OHM Cycles"/>
    <s v="Standard"/>
    <s v="high"/>
    <s v="medium"/>
    <n v="1458.17"/>
    <n v="874.9"/>
    <n v="583.27"/>
    <d v="2007-12-11T00:00:00"/>
    <n v="285"/>
  </r>
  <r>
    <s v="3647"/>
    <s v="15"/>
    <x v="745"/>
    <d v="2017-03-10T00:00:00"/>
    <b v="1"/>
    <s v="Approved"/>
    <s v="Norco Bicycles"/>
    <s v="Standard"/>
    <s v="low"/>
    <s v="medium"/>
    <n v="958.74"/>
    <n v="748.9"/>
    <n v="209.84"/>
    <d v="1996-04-05T00:00:00"/>
    <n v="295"/>
  </r>
  <r>
    <s v="3648"/>
    <s v="22"/>
    <x v="2254"/>
    <d v="2017-02-05T00:00:00"/>
    <b v="1"/>
    <s v="Approved"/>
    <s v="WeareA2B"/>
    <s v="Standard"/>
    <s v="medium"/>
    <s v="medium"/>
    <n v="60.34"/>
    <n v="45.26"/>
    <n v="15.08"/>
    <d v="1993-07-15T00:00:00"/>
    <n v="328"/>
  </r>
  <r>
    <s v="3649"/>
    <s v="0"/>
    <x v="539"/>
    <d v="2017-02-25T00:00:00"/>
    <b v="1"/>
    <s v="Approved"/>
    <s v="OHM Cycles"/>
    <s v="Standard"/>
    <s v="low"/>
    <s v="medium"/>
    <n v="71.16"/>
    <n v="56.93"/>
    <n v="14.23"/>
    <d v="2015-06-17T00:00:00"/>
    <n v="308"/>
  </r>
  <r>
    <s v="3650"/>
    <s v="0"/>
    <x v="1027"/>
    <d v="2017-10-13T00:00:00"/>
    <b v="0"/>
    <s v="Approved"/>
    <s v="OHM Cycles"/>
    <s v="Standard"/>
    <s v="medium"/>
    <s v="medium"/>
    <n v="183.86"/>
    <n v="137.9"/>
    <n v="45.96"/>
    <d v="1997-10-04T00:00:00"/>
    <n v="78"/>
  </r>
  <r>
    <s v="3651"/>
    <s v="91"/>
    <x v="2007"/>
    <d v="2017-11-24T00:00:00"/>
    <b v="1"/>
    <s v="Approved"/>
    <s v="Solex"/>
    <s v="Standard"/>
    <s v="medium"/>
    <s v="medium"/>
    <n v="100.35"/>
    <n v="75.260000000000005"/>
    <n v="25.09"/>
    <d v="1999-07-26T00:00:00"/>
    <n v="36"/>
  </r>
  <r>
    <s v="3652"/>
    <s v="56"/>
    <x v="221"/>
    <d v="2017-07-15T00:00:00"/>
    <b v="1"/>
    <s v="Approved"/>
    <s v="OHM Cycles"/>
    <s v="Standard"/>
    <s v="medium"/>
    <s v="medium"/>
    <n v="183.86"/>
    <n v="137.9"/>
    <n v="45.96"/>
    <d v="1991-01-21T00:00:00"/>
    <n v="168"/>
  </r>
  <r>
    <s v="3653"/>
    <s v="53"/>
    <x v="196"/>
    <d v="2017-06-17T00:00:00"/>
    <b v="0"/>
    <s v="Approved"/>
    <s v="OHM Cycles"/>
    <s v="Standard"/>
    <s v="medium"/>
    <s v="medium"/>
    <n v="795.34"/>
    <n v="101.58"/>
    <n v="693.76"/>
    <d v="1997-10-04T00:00:00"/>
    <n v="196"/>
  </r>
  <r>
    <s v="3654"/>
    <s v="33"/>
    <x v="2255"/>
    <d v="2017-08-17T00:00:00"/>
    <b v="1"/>
    <s v="Approved"/>
    <s v="Giant Bicycles"/>
    <s v="Standard"/>
    <s v="medium"/>
    <s v="small"/>
    <n v="1311.44"/>
    <n v="1167.18"/>
    <n v="144.26"/>
    <d v="1999-12-04T00:00:00"/>
    <n v="135"/>
  </r>
  <r>
    <s v="3655"/>
    <s v="21"/>
    <x v="372"/>
    <d v="2017-08-13T00:00:00"/>
    <b v="1"/>
    <s v="Approved"/>
    <s v="Solex"/>
    <s v="Standard"/>
    <s v="medium"/>
    <s v="large"/>
    <n v="1071.23"/>
    <n v="380.74"/>
    <n v="690.49"/>
    <d v="1996-04-05T00:00:00"/>
    <n v="139"/>
  </r>
  <r>
    <s v="3656"/>
    <s v="97"/>
    <x v="1971"/>
    <d v="2017-06-29T00:00:00"/>
    <b v="1"/>
    <s v="Approved"/>
    <s v="Solex"/>
    <s v="Standard"/>
    <s v="medium"/>
    <s v="large"/>
    <n v="202.62"/>
    <n v="151.96"/>
    <n v="50.66"/>
    <d v="2016-03-29T00:00:00"/>
    <n v="184"/>
  </r>
  <r>
    <s v="3657"/>
    <s v="17"/>
    <x v="2256"/>
    <d v="2017-05-18T00:00:00"/>
    <b v="1"/>
    <s v="Approved"/>
    <s v="Solex"/>
    <s v="Standard"/>
    <s v="high"/>
    <s v="medium"/>
    <n v="1024.6600000000001"/>
    <n v="614.79999999999995"/>
    <n v="409.86"/>
    <d v="2005-10-22T00:00:00"/>
    <n v="226"/>
  </r>
  <r>
    <s v="3658"/>
    <s v="72"/>
    <x v="78"/>
    <d v="2017-09-05T00:00:00"/>
    <b v="0"/>
    <s v="Approved"/>
    <s v="OHM Cycles"/>
    <s v="Standard"/>
    <s v="medium"/>
    <s v="medium"/>
    <n v="912.52"/>
    <n v="141.4"/>
    <n v="771.12"/>
    <d v="2015-10-18T00:00:00"/>
    <n v="116"/>
  </r>
  <r>
    <s v="3659"/>
    <s v="74"/>
    <x v="2257"/>
    <d v="2017-02-05T00:00:00"/>
    <b v="1"/>
    <s v="Approved"/>
    <s v="WeareA2B"/>
    <s v="Standard"/>
    <s v="medium"/>
    <s v="medium"/>
    <n v="1762.96"/>
    <n v="950.52"/>
    <n v="812.44"/>
    <d v="2014-07-28T00:00:00"/>
    <n v="328"/>
  </r>
  <r>
    <s v="3660"/>
    <s v="85"/>
    <x v="64"/>
    <d v="2017-08-21T00:00:00"/>
    <b v="0"/>
    <s v="Approved"/>
    <s v="WeareA2B"/>
    <s v="Standard"/>
    <s v="medium"/>
    <s v="medium"/>
    <n v="752.64"/>
    <n v="205.36"/>
    <n v="547.28"/>
    <d v="2015-08-02T00:00:00"/>
    <n v="131"/>
  </r>
  <r>
    <s v="3661"/>
    <s v="9"/>
    <x v="142"/>
    <d v="2017-04-16T00:00:00"/>
    <b v="1"/>
    <s v="Approved"/>
    <s v="OHM Cycles"/>
    <s v="Road"/>
    <s v="medium"/>
    <s v="medium"/>
    <n v="742.54"/>
    <n v="667.4"/>
    <n v="75.14"/>
    <d v="2014-03-03T00:00:00"/>
    <n v="258"/>
  </r>
  <r>
    <s v="3662"/>
    <s v="68"/>
    <x v="337"/>
    <d v="2017-09-07T00:00:00"/>
    <b v="0"/>
    <s v="Approved"/>
    <s v="OHM Cycles"/>
    <s v="Standard"/>
    <s v="medium"/>
    <s v="medium"/>
    <n v="1636.9"/>
    <n v="44.71"/>
    <n v="1592.19"/>
    <d v="2002-08-31T00:00:00"/>
    <n v="114"/>
  </r>
  <r>
    <s v="3663"/>
    <s v="16"/>
    <x v="835"/>
    <d v="2017-02-26T00:00:00"/>
    <b v="1"/>
    <s v="Approved"/>
    <s v="Norco Bicycles"/>
    <s v="Standard"/>
    <s v="high"/>
    <s v="small"/>
    <n v="1661.92"/>
    <n v="1479.11"/>
    <n v="182.81"/>
    <d v="1994-09-09T00:00:00"/>
    <n v="307"/>
  </r>
  <r>
    <s v="3664"/>
    <s v="13"/>
    <x v="1765"/>
    <d v="2017-09-13T00:00:00"/>
    <b v="1"/>
    <s v="Approved"/>
    <s v="Solex"/>
    <s v="Standard"/>
    <s v="medium"/>
    <s v="medium"/>
    <n v="1163.8900000000001"/>
    <n v="589.27"/>
    <n v="574.62"/>
    <d v="2016-07-09T00:00:00"/>
    <n v="108"/>
  </r>
  <r>
    <s v="3665"/>
    <s v="50"/>
    <x v="2258"/>
    <d v="2017-01-31T00:00:00"/>
    <b v="1"/>
    <s v="Approved"/>
    <s v="WeareA2B"/>
    <s v="Standard"/>
    <s v="medium"/>
    <s v="small"/>
    <n v="175.89"/>
    <n v="131.91999999999999"/>
    <n v="43.97"/>
    <d v="2012-04-10T00:00:00"/>
    <n v="333"/>
  </r>
  <r>
    <s v="3666"/>
    <s v="31"/>
    <x v="1335"/>
    <d v="2017-11-04T00:00:00"/>
    <b v="1"/>
    <s v="Approved"/>
    <s v="Giant Bicycles"/>
    <s v="Standard"/>
    <s v="medium"/>
    <s v="medium"/>
    <n v="230.91"/>
    <n v="173.18"/>
    <n v="57.73"/>
    <d v="2006-11-10T00:00:00"/>
    <n v="56"/>
  </r>
  <r>
    <s v="3667"/>
    <s v="69"/>
    <x v="2189"/>
    <d v="2017-03-17T00:00:00"/>
    <b v="0"/>
    <s v="Approved"/>
    <s v="Norco Bicycles"/>
    <s v="Road"/>
    <s v="medium"/>
    <s v="large"/>
    <n v="1240.31"/>
    <n v="795.1"/>
    <n v="445.21"/>
    <d v="2011-01-10T00:00:00"/>
    <n v="288"/>
  </r>
  <r>
    <s v="3668"/>
    <s v="15"/>
    <x v="909"/>
    <d v="2017-04-12T00:00:00"/>
    <b v="0"/>
    <s v="Approved"/>
    <s v="Norco Bicycles"/>
    <s v="Standard"/>
    <s v="low"/>
    <s v="medium"/>
    <n v="958.74"/>
    <n v="748.9"/>
    <n v="209.84"/>
    <d v="1996-04-05T00:00:00"/>
    <n v="262"/>
  </r>
  <r>
    <s v="3669"/>
    <s v="67"/>
    <x v="2259"/>
    <d v="2017-07-09T00:00:00"/>
    <b v="0"/>
    <s v="Approved"/>
    <s v="Norco Bicycles"/>
    <s v="Road"/>
    <s v="medium"/>
    <s v="medium"/>
    <n v="544.04999999999995"/>
    <n v="376.84"/>
    <n v="167.21"/>
    <d v="2005-10-22T00:00:00"/>
    <n v="174"/>
  </r>
  <r>
    <s v="3670"/>
    <s v="9"/>
    <x v="2260"/>
    <d v="2017-05-09T00:00:00"/>
    <b v="0"/>
    <s v="Approved"/>
    <s v="OHM Cycles"/>
    <s v="Road"/>
    <s v="medium"/>
    <s v="medium"/>
    <n v="742.54"/>
    <n v="667.4"/>
    <n v="75.14"/>
    <d v="1991-11-07T00:00:00"/>
    <n v="235"/>
  </r>
  <r>
    <s v="3671"/>
    <s v="91"/>
    <x v="1441"/>
    <d v="2017-12-27T00:00:00"/>
    <b v="0"/>
    <s v="Approved"/>
    <s v="Solex"/>
    <s v="Standard"/>
    <s v="medium"/>
    <s v="medium"/>
    <n v="100.35"/>
    <n v="75.260000000000005"/>
    <n v="25.09"/>
    <d v="1999-07-26T00:00:00"/>
    <n v="3"/>
  </r>
  <r>
    <s v="3672"/>
    <s v="48"/>
    <x v="2261"/>
    <d v="2017-03-14T00:00:00"/>
    <b v="0"/>
    <s v="Approved"/>
    <s v="WeareA2B"/>
    <s v="Standard"/>
    <s v="medium"/>
    <s v="medium"/>
    <n v="1762.96"/>
    <n v="950.52"/>
    <n v="812.44"/>
    <d v="2014-07-28T00:00:00"/>
    <n v="291"/>
  </r>
  <r>
    <s v="3673"/>
    <s v="10"/>
    <x v="1078"/>
    <d v="2017-01-15T00:00:00"/>
    <b v="1"/>
    <s v="Approved"/>
    <s v="Solex"/>
    <s v="Standard"/>
    <s v="medium"/>
    <s v="medium"/>
    <n v="1945.43"/>
    <n v="333.18"/>
    <n v="1612.25"/>
    <d v="2002-08-31T00:00:00"/>
    <n v="349"/>
  </r>
  <r>
    <s v="3674"/>
    <s v="36"/>
    <x v="1422"/>
    <d v="2017-07-10T00:00:00"/>
    <b v="1"/>
    <s v="Approved"/>
    <s v="Solex"/>
    <s v="Standard"/>
    <s v="low"/>
    <s v="medium"/>
    <n v="945.04"/>
    <n v="507.58"/>
    <n v="437.46"/>
    <d v="1995-12-19T00:00:00"/>
    <n v="173"/>
  </r>
  <r>
    <s v="3675"/>
    <s v="53"/>
    <x v="2002"/>
    <d v="2017-11-06T00:00:00"/>
    <b v="1"/>
    <s v="Approved"/>
    <s v="OHM Cycles"/>
    <s v="Standard"/>
    <s v="medium"/>
    <s v="medium"/>
    <n v="795.34"/>
    <n v="101.58"/>
    <n v="693.76"/>
    <d v="2015-10-18T00:00:00"/>
    <n v="54"/>
  </r>
  <r>
    <s v="3676"/>
    <s v="89"/>
    <x v="1175"/>
    <d v="2017-11-07T00:00:00"/>
    <b v="0"/>
    <s v="Approved"/>
    <s v="WeareA2B"/>
    <s v="Touring"/>
    <s v="medium"/>
    <s v="large"/>
    <n v="1362.99"/>
    <n v="57.74"/>
    <n v="1305.25"/>
    <d v="2003-01-05T00:00:00"/>
    <n v="53"/>
  </r>
  <r>
    <s v="3677"/>
    <s v="14"/>
    <x v="1647"/>
    <d v="2017-08-25T00:00:00"/>
    <b v="1"/>
    <s v="Approved"/>
    <s v="Solex"/>
    <s v="Standard"/>
    <s v="high"/>
    <s v="large"/>
    <n v="1842.92"/>
    <n v="1105.75"/>
    <n v="737.17"/>
    <d v="1995-10-24T00:00:00"/>
    <n v="127"/>
  </r>
  <r>
    <s v="3678"/>
    <s v="0"/>
    <x v="1243"/>
    <d v="2017-10-09T00:00:00"/>
    <b v="0"/>
    <s v="Approved"/>
    <s v="Norco Bicycles"/>
    <s v="Road"/>
    <s v="medium"/>
    <s v="medium"/>
    <n v="544.04999999999995"/>
    <n v="376.84"/>
    <n v="167.21"/>
    <d v="2002-08-31T00:00:00"/>
    <n v="82"/>
  </r>
  <r>
    <s v="3679"/>
    <s v="7"/>
    <x v="2008"/>
    <d v="2017-05-05T00:00:00"/>
    <b v="1"/>
    <s v="Approved"/>
    <s v="Trek Bicycles"/>
    <s v="Road"/>
    <s v="low"/>
    <s v="medium"/>
    <n v="980.37"/>
    <n v="234.43"/>
    <n v="745.94"/>
    <d v="2016-07-09T00:00:00"/>
    <n v="239"/>
  </r>
  <r>
    <s v="3680"/>
    <s v="81"/>
    <x v="2262"/>
    <d v="2017-06-19T00:00:00"/>
    <b v="0"/>
    <s v="Approved"/>
    <s v="Solex"/>
    <s v="Standard"/>
    <s v="medium"/>
    <s v="medium"/>
    <n v="1151.96"/>
    <n v="649.49"/>
    <n v="502.47"/>
    <d v="2012-06-04T00:00:00"/>
    <n v="194"/>
  </r>
  <r>
    <s v="3681"/>
    <s v="64"/>
    <x v="1615"/>
    <d v="2017-06-22T00:00:00"/>
    <b v="1"/>
    <s v="Approved"/>
    <s v="Trek Bicycles"/>
    <s v="Standard"/>
    <s v="medium"/>
    <s v="large"/>
    <n v="1469.44"/>
    <n v="596.54999999999995"/>
    <n v="872.89"/>
    <d v="1992-10-02T00:00:00"/>
    <n v="191"/>
  </r>
  <r>
    <s v="3682"/>
    <s v="50"/>
    <x v="1511"/>
    <d v="2017-07-10T00:00:00"/>
    <b v="0"/>
    <s v="Approved"/>
    <s v="WeareA2B"/>
    <s v="Standard"/>
    <s v="medium"/>
    <s v="small"/>
    <n v="175.89"/>
    <n v="131.91999999999999"/>
    <n v="43.97"/>
    <d v="2015-10-18T00:00:00"/>
    <n v="173"/>
  </r>
  <r>
    <s v="3683"/>
    <s v="44"/>
    <x v="2263"/>
    <d v="2017-12-02T00:00:00"/>
    <b v="1"/>
    <s v="Approved"/>
    <s v="WeareA2B"/>
    <s v="Standard"/>
    <s v="medium"/>
    <s v="medium"/>
    <n v="1769.64"/>
    <n v="108.76"/>
    <n v="1660.88"/>
    <d v="2011-05-09T00:00:00"/>
    <n v="28"/>
  </r>
  <r>
    <s v="3684"/>
    <s v="29"/>
    <x v="150"/>
    <d v="2017-05-02T00:00:00"/>
    <b v="1"/>
    <s v="Approved"/>
    <s v="Norco Bicycles"/>
    <s v="Road"/>
    <s v="medium"/>
    <s v="medium"/>
    <n v="543.39"/>
    <n v="407.54"/>
    <n v="135.85"/>
    <d v="2002-03-22T00:00:00"/>
    <n v="242"/>
  </r>
  <r>
    <s v="3685"/>
    <s v="4"/>
    <x v="1759"/>
    <d v="2017-09-03T00:00:00"/>
    <b v="1"/>
    <s v="Approved"/>
    <s v="Giant Bicycles"/>
    <s v="Standard"/>
    <s v="high"/>
    <s v="medium"/>
    <n v="1129.1300000000001"/>
    <n v="677.48"/>
    <n v="451.65"/>
    <d v="2005-08-09T00:00:00"/>
    <n v="118"/>
  </r>
  <r>
    <s v="3686"/>
    <s v="57"/>
    <x v="1864"/>
    <d v="2017-08-17T00:00:00"/>
    <b v="0"/>
    <s v="Approved"/>
    <s v="WeareA2B"/>
    <s v="Touring"/>
    <s v="medium"/>
    <s v="large"/>
    <n v="1890.39"/>
    <n v="260.14"/>
    <n v="1630.25"/>
    <d v="1991-01-21T00:00:00"/>
    <n v="135"/>
  </r>
  <r>
    <s v="3687"/>
    <s v="3"/>
    <x v="2264"/>
    <d v="2017-08-13T00:00:00"/>
    <b v="1"/>
    <s v="Approved"/>
    <s v="Trek Bicycles"/>
    <s v="Standard"/>
    <s v="medium"/>
    <s v="large"/>
    <n v="2091.4699999999998"/>
    <n v="388.92"/>
    <n v="1702.55"/>
    <d v="2012-09-15T00:00:00"/>
    <n v="139"/>
  </r>
  <r>
    <s v="3688"/>
    <s v="15"/>
    <x v="2265"/>
    <d v="2017-09-22T00:00:00"/>
    <b v="1"/>
    <s v="Approved"/>
    <s v="Norco Bicycles"/>
    <s v="Standard"/>
    <s v="low"/>
    <s v="medium"/>
    <n v="958.74"/>
    <n v="748.9"/>
    <n v="209.84"/>
    <d v="2013-03-12T00:00:00"/>
    <n v="99"/>
  </r>
  <r>
    <s v="3689"/>
    <s v="21"/>
    <x v="2266"/>
    <d v="2017-11-22T00:00:00"/>
    <b v="0"/>
    <s v="Approved"/>
    <s v="Solex"/>
    <s v="Standard"/>
    <s v="medium"/>
    <s v="large"/>
    <n v="1071.23"/>
    <n v="380.74"/>
    <n v="690.49"/>
    <d v="1996-04-05T00:00:00"/>
    <n v="38"/>
  </r>
  <r>
    <s v="3690"/>
    <s v="51"/>
    <x v="2267"/>
    <d v="2017-03-16T00:00:00"/>
    <b v="0"/>
    <s v="Approved"/>
    <s v="OHM Cycles"/>
    <s v="Standard"/>
    <s v="high"/>
    <s v="medium"/>
    <n v="2005.66"/>
    <n v="1203.4000000000001"/>
    <n v="802.26"/>
    <d v="1997-10-04T00:00:00"/>
    <n v="289"/>
  </r>
  <r>
    <s v="3691"/>
    <s v="75"/>
    <x v="839"/>
    <d v="2017-04-05T00:00:00"/>
    <b v="1"/>
    <s v="Approved"/>
    <s v="Giant Bicycles"/>
    <s v="Touring"/>
    <s v="medium"/>
    <s v="large"/>
    <n v="1873.97"/>
    <n v="863.95"/>
    <n v="1010.02"/>
    <d v="1997-01-25T00:00:00"/>
    <n v="269"/>
  </r>
  <r>
    <s v="3692"/>
    <s v="40"/>
    <x v="4"/>
    <d v="2017-06-30T00:00:00"/>
    <b v="1"/>
    <s v="Approved"/>
    <s v="OHM Cycles"/>
    <s v="Standard"/>
    <s v="high"/>
    <s v="medium"/>
    <n v="1458.17"/>
    <n v="874.9"/>
    <n v="583.27"/>
    <d v="1999-12-04T00:00:00"/>
    <n v="183"/>
  </r>
  <r>
    <s v="3693"/>
    <s v="81"/>
    <x v="799"/>
    <d v="2017-05-07T00:00:00"/>
    <b v="0"/>
    <s v="Approved"/>
    <s v="Norco Bicycles"/>
    <s v="Standard"/>
    <s v="medium"/>
    <s v="small"/>
    <n v="586.45000000000005"/>
    <n v="521.94000000000005"/>
    <n v="64.510000000000005"/>
    <d v="1991-07-10T00:00:00"/>
    <n v="237"/>
  </r>
  <r>
    <s v="3694"/>
    <s v="79"/>
    <x v="2268"/>
    <d v="2017-10-14T00:00:00"/>
    <b v="1"/>
    <s v="Approved"/>
    <s v="Norco Bicycles"/>
    <s v="Standard"/>
    <s v="medium"/>
    <s v="medium"/>
    <n v="1555.58"/>
    <n v="818.01"/>
    <n v="737.57"/>
    <d v="1997-08-25T00:00:00"/>
    <n v="77"/>
  </r>
  <r>
    <s v="3695"/>
    <s v="97"/>
    <x v="428"/>
    <d v="2017-06-19T00:00:00"/>
    <b v="1"/>
    <s v="Approved"/>
    <s v="Solex"/>
    <s v="Standard"/>
    <s v="medium"/>
    <s v="large"/>
    <n v="202.62"/>
    <n v="151.96"/>
    <n v="50.66"/>
    <d v="2016-03-29T00:00:00"/>
    <n v="194"/>
  </r>
  <r>
    <s v="3696"/>
    <s v="52"/>
    <x v="2269"/>
    <d v="2017-10-15T00:00:00"/>
    <b v="0"/>
    <s v="Approved"/>
    <s v="Solex"/>
    <s v="Road"/>
    <s v="medium"/>
    <s v="large"/>
    <n v="1777.8"/>
    <n v="820.78"/>
    <n v="957.02"/>
    <d v="1991-11-10T00:00:00"/>
    <n v="76"/>
  </r>
  <r>
    <s v="3697"/>
    <s v="35"/>
    <x v="2270"/>
    <d v="2017-05-15T00:00:00"/>
    <b v="0"/>
    <s v="Approved"/>
    <s v="Giant Bicycles"/>
    <s v="Standard"/>
    <s v="medium"/>
    <s v="medium"/>
    <n v="1403.5"/>
    <n v="954.82"/>
    <n v="448.68"/>
    <d v="2012-12-02T00:00:00"/>
    <n v="229"/>
  </r>
  <r>
    <s v="3698"/>
    <s v="18"/>
    <x v="1896"/>
    <d v="2017-12-15T00:00:00"/>
    <b v="1"/>
    <s v="Approved"/>
    <s v="Solex"/>
    <s v="Standard"/>
    <s v="medium"/>
    <s v="medium"/>
    <n v="575.27"/>
    <n v="431.45"/>
    <n v="143.82"/>
    <d v="2013-03-12T00:00:00"/>
    <n v="15"/>
  </r>
  <r>
    <s v="3699"/>
    <s v="73"/>
    <x v="2271"/>
    <d v="2017-01-06T00:00:00"/>
    <b v="0"/>
    <s v="Approved"/>
    <s v="Solex"/>
    <s v="Standard"/>
    <s v="medium"/>
    <s v="medium"/>
    <n v="1945.43"/>
    <n v="333.18"/>
    <n v="1612.25"/>
    <d v="2002-08-31T00:00:00"/>
    <n v="358"/>
  </r>
  <r>
    <s v="3701"/>
    <s v="46"/>
    <x v="2198"/>
    <d v="2017-07-24T00:00:00"/>
    <b v="0"/>
    <s v="Approved"/>
    <s v="Solex"/>
    <s v="Standard"/>
    <s v="low"/>
    <s v="medium"/>
    <n v="1289.8499999999999"/>
    <n v="74.510000000000005"/>
    <n v="1215.3399999999999"/>
    <d v="1997-02-09T00:00:00"/>
    <n v="159"/>
  </r>
  <r>
    <s v="3702"/>
    <s v="21"/>
    <x v="621"/>
    <d v="2017-11-04T00:00:00"/>
    <b v="1"/>
    <s v="Approved"/>
    <s v="Solex"/>
    <s v="Standard"/>
    <s v="medium"/>
    <s v="large"/>
    <n v="1071.23"/>
    <n v="380.74"/>
    <n v="690.49"/>
    <d v="1993-07-15T00:00:00"/>
    <n v="56"/>
  </r>
  <r>
    <s v="3703"/>
    <s v="40"/>
    <x v="1376"/>
    <d v="2017-01-10T00:00:00"/>
    <b v="1"/>
    <s v="Approved"/>
    <s v="OHM Cycles"/>
    <s v="Standard"/>
    <s v="high"/>
    <s v="medium"/>
    <n v="1458.17"/>
    <n v="874.9"/>
    <n v="583.27"/>
    <d v="2007-12-11T00:00:00"/>
    <n v="354"/>
  </r>
  <r>
    <s v="3704"/>
    <s v="15"/>
    <x v="2204"/>
    <d v="2017-03-22T00:00:00"/>
    <b v="0"/>
    <s v="Approved"/>
    <s v="Norco Bicycles"/>
    <s v="Standard"/>
    <s v="low"/>
    <s v="medium"/>
    <n v="958.74"/>
    <n v="748.9"/>
    <n v="209.84"/>
    <d v="2005-12-07T00:00:00"/>
    <n v="283"/>
  </r>
  <r>
    <s v="3705"/>
    <s v="21"/>
    <x v="2272"/>
    <d v="2017-10-16T00:00:00"/>
    <b v="1"/>
    <s v="Approved"/>
    <s v="Solex"/>
    <s v="Standard"/>
    <s v="medium"/>
    <s v="large"/>
    <n v="1071.23"/>
    <n v="380.74"/>
    <n v="690.49"/>
    <d v="1996-04-05T00:00:00"/>
    <n v="75"/>
  </r>
  <r>
    <s v="3706"/>
    <s v="75"/>
    <x v="2273"/>
    <d v="2017-01-22T00:00:00"/>
    <b v="1"/>
    <s v="Approved"/>
    <s v="Giant Bicycles"/>
    <s v="Touring"/>
    <s v="medium"/>
    <s v="large"/>
    <n v="1873.97"/>
    <n v="863.95"/>
    <n v="1010.02"/>
    <d v="2013-09-16T00:00:00"/>
    <n v="342"/>
  </r>
  <r>
    <s v="3707"/>
    <s v="91"/>
    <x v="2274"/>
    <d v="2017-04-09T00:00:00"/>
    <b v="1"/>
    <s v="Approved"/>
    <s v="Solex"/>
    <s v="Standard"/>
    <s v="medium"/>
    <s v="medium"/>
    <n v="100.35"/>
    <n v="75.260000000000005"/>
    <n v="25.09"/>
    <d v="1999-07-26T00:00:00"/>
    <n v="265"/>
  </r>
  <r>
    <s v="3708"/>
    <s v="60"/>
    <x v="2275"/>
    <d v="2017-09-07T00:00:00"/>
    <b v="0"/>
    <s v="Approved"/>
    <s v="Giant Bicycles"/>
    <s v="Standard"/>
    <s v="high"/>
    <s v="small"/>
    <n v="1977.36"/>
    <n v="1759.85"/>
    <n v="217.51"/>
    <d v="2015-05-21T00:00:00"/>
    <n v="114"/>
  </r>
  <r>
    <s v="3709"/>
    <s v="94"/>
    <x v="2141"/>
    <d v="2017-06-24T00:00:00"/>
    <b v="1"/>
    <s v="Approved"/>
    <s v="Giant Bicycles"/>
    <s v="Standard"/>
    <s v="medium"/>
    <s v="large"/>
    <n v="1635.3"/>
    <n v="993.66"/>
    <n v="641.64"/>
    <d v="2013-06-09T00:00:00"/>
    <n v="189"/>
  </r>
  <r>
    <s v="3710"/>
    <s v="51"/>
    <x v="571"/>
    <d v="2017-01-05T00:00:00"/>
    <b v="0"/>
    <s v="Approved"/>
    <s v="OHM Cycles"/>
    <s v="Standard"/>
    <s v="high"/>
    <s v="medium"/>
    <n v="2005.66"/>
    <n v="1203.4000000000001"/>
    <n v="802.26"/>
    <d v="2012-04-10T00:00:00"/>
    <n v="359"/>
  </r>
  <r>
    <s v="3711"/>
    <s v="35"/>
    <x v="724"/>
    <d v="2017-05-28T00:00:00"/>
    <b v="1"/>
    <s v="Approved"/>
    <s v="Trek Bicycles"/>
    <s v="Standard"/>
    <s v="low"/>
    <s v="medium"/>
    <n v="1057.51"/>
    <n v="154.4"/>
    <n v="903.11"/>
    <d v="1994-07-12T00:00:00"/>
    <n v="216"/>
  </r>
  <r>
    <s v="3712"/>
    <s v="11"/>
    <x v="583"/>
    <d v="2017-11-05T00:00:00"/>
    <b v="1"/>
    <s v="Approved"/>
    <s v="Giant Bicycles"/>
    <s v="Standard"/>
    <s v="high"/>
    <s v="medium"/>
    <n v="1274.93"/>
    <n v="764.96"/>
    <n v="509.97"/>
    <d v="1996-11-09T00:00:00"/>
    <n v="55"/>
  </r>
  <r>
    <s v="3713"/>
    <s v="89"/>
    <x v="2181"/>
    <d v="2017-01-23T00:00:00"/>
    <b v="1"/>
    <s v="Approved"/>
    <s v="WeareA2B"/>
    <s v="Touring"/>
    <s v="medium"/>
    <s v="large"/>
    <n v="1362.99"/>
    <n v="57.74"/>
    <n v="1305.25"/>
    <d v="1993-04-20T00:00:00"/>
    <n v="341"/>
  </r>
  <r>
    <s v="3714"/>
    <s v="42"/>
    <x v="552"/>
    <d v="2017-05-30T00:00:00"/>
    <b v="1"/>
    <s v="Approved"/>
    <s v="OHM Cycles"/>
    <s v="Road"/>
    <s v="medium"/>
    <s v="small"/>
    <n v="1810"/>
    <n v="1610.9"/>
    <n v="199.1"/>
    <d v="2006-10-01T00:00:00"/>
    <n v="214"/>
  </r>
  <r>
    <s v="3715"/>
    <s v="87"/>
    <x v="1167"/>
    <d v="2017-03-24T00:00:00"/>
    <b v="1"/>
    <s v="Approved"/>
    <s v="Giant Bicycles"/>
    <s v="Standard"/>
    <s v="high"/>
    <s v="medium"/>
    <n v="1179"/>
    <n v="707.4"/>
    <n v="471.6"/>
    <d v="2003-01-05T00:00:00"/>
    <n v="281"/>
  </r>
  <r>
    <s v="3716"/>
    <s v="17"/>
    <x v="2093"/>
    <d v="2017-04-09T00:00:00"/>
    <b v="1"/>
    <s v="Approved"/>
    <s v="WeareA2B"/>
    <s v="Touring"/>
    <s v="medium"/>
    <s v="large"/>
    <n v="1362.99"/>
    <n v="57.74"/>
    <n v="1305.25"/>
    <d v="2005-12-07T00:00:00"/>
    <n v="265"/>
  </r>
  <r>
    <s v="3717"/>
    <s v="76"/>
    <x v="2071"/>
    <d v="2017-04-08T00:00:00"/>
    <b v="1"/>
    <s v="Approved"/>
    <s v="WeareA2B"/>
    <s v="Standard"/>
    <s v="low"/>
    <s v="medium"/>
    <n v="642.30999999999995"/>
    <n v="513.85"/>
    <n v="128.46"/>
    <d v="1991-07-10T00:00:00"/>
    <n v="266"/>
  </r>
  <r>
    <s v="3718"/>
    <s v="86"/>
    <x v="2276"/>
    <d v="2017-10-22T00:00:00"/>
    <b v="1"/>
    <s v="Approved"/>
    <s v="OHM Cycles"/>
    <s v="Standard"/>
    <s v="medium"/>
    <s v="medium"/>
    <n v="235.63"/>
    <n v="125.07"/>
    <n v="110.56"/>
    <d v="2004-08-07T00:00:00"/>
    <n v="69"/>
  </r>
  <r>
    <s v="3719"/>
    <s v="23"/>
    <x v="2277"/>
    <d v="2017-02-12T00:00:00"/>
    <b v="0"/>
    <s v="Approved"/>
    <s v="Norco Bicycles"/>
    <s v="Mountain"/>
    <s v="low"/>
    <s v="small"/>
    <n v="688.63"/>
    <n v="612.88"/>
    <n v="75.75"/>
    <d v="1993-10-02T00:00:00"/>
    <n v="321"/>
  </r>
  <r>
    <s v="3720"/>
    <s v="93"/>
    <x v="2278"/>
    <d v="2017-10-15T00:00:00"/>
    <b v="0"/>
    <s v="Approved"/>
    <s v="WeareA2B"/>
    <s v="Standard"/>
    <s v="medium"/>
    <s v="medium"/>
    <n v="1065.03"/>
    <n v="230.09"/>
    <n v="834.94"/>
    <d v="2000-11-03T00:00:00"/>
    <n v="76"/>
  </r>
  <r>
    <s v="3721"/>
    <s v="90"/>
    <x v="286"/>
    <d v="2017-04-13T00:00:00"/>
    <b v="1"/>
    <s v="Approved"/>
    <s v="Solex"/>
    <s v="Standard"/>
    <s v="low"/>
    <s v="medium"/>
    <n v="945.04"/>
    <n v="507.58"/>
    <n v="437.46"/>
    <d v="1995-12-19T00:00:00"/>
    <n v="261"/>
  </r>
  <r>
    <s v="3722"/>
    <s v="76"/>
    <x v="2279"/>
    <d v="2017-12-05T00:00:00"/>
    <b v="1"/>
    <s v="Approved"/>
    <s v="WeareA2B"/>
    <s v="Standard"/>
    <s v="low"/>
    <s v="medium"/>
    <n v="642.30999999999995"/>
    <n v="513.85"/>
    <n v="128.46"/>
    <d v="2003-09-09T00:00:00"/>
    <n v="25"/>
  </r>
  <r>
    <s v="3723"/>
    <s v="67"/>
    <x v="667"/>
    <d v="2017-08-16T00:00:00"/>
    <b v="1"/>
    <s v="Approved"/>
    <s v="Solex"/>
    <s v="Standard"/>
    <s v="medium"/>
    <s v="large"/>
    <n v="1071.23"/>
    <n v="380.74"/>
    <n v="690.49"/>
    <d v="1996-04-05T00:00:00"/>
    <n v="136"/>
  </r>
  <r>
    <s v="3724"/>
    <s v="62"/>
    <x v="350"/>
    <d v="2017-07-10T00:00:00"/>
    <b v="1"/>
    <s v="Approved"/>
    <s v="Solex"/>
    <s v="Standard"/>
    <s v="medium"/>
    <s v="medium"/>
    <n v="478.16"/>
    <n v="298.72000000000003"/>
    <n v="179.44"/>
    <d v="1992-10-02T00:00:00"/>
    <n v="173"/>
  </r>
  <r>
    <s v="3725"/>
    <s v="69"/>
    <x v="758"/>
    <d v="2017-01-19T00:00:00"/>
    <b v="0"/>
    <s v="Approved"/>
    <s v="Norco Bicycles"/>
    <s v="Road"/>
    <s v="medium"/>
    <s v="large"/>
    <n v="1240.31"/>
    <n v="795.1"/>
    <n v="445.21"/>
    <d v="2015-08-10T00:00:00"/>
    <n v="345"/>
  </r>
  <r>
    <s v="3726"/>
    <s v="0"/>
    <x v="2280"/>
    <d v="2017-07-04T00:00:00"/>
    <b v="1"/>
    <s v="Approved"/>
    <s v="Solex"/>
    <s v="Standard"/>
    <s v="medium"/>
    <s v="large"/>
    <n v="202.62"/>
    <n v="151.96"/>
    <n v="50.66"/>
    <d v="2016-03-29T00:00:00"/>
    <n v="179"/>
  </r>
  <r>
    <s v="3727"/>
    <s v="0"/>
    <x v="2032"/>
    <d v="2017-12-22T00:00:00"/>
    <b v="0"/>
    <s v="Approved"/>
    <s v="Solex"/>
    <s v="Standard"/>
    <s v="medium"/>
    <s v="large"/>
    <n v="202.62"/>
    <n v="151.96"/>
    <n v="50.66"/>
    <d v="2016-03-29T00:00:00"/>
    <n v="8"/>
  </r>
  <r>
    <s v="3728"/>
    <s v="16"/>
    <x v="444"/>
    <d v="2017-03-07T00:00:00"/>
    <b v="0"/>
    <s v="Approved"/>
    <s v="Norco Bicycles"/>
    <s v="Standard"/>
    <s v="high"/>
    <s v="small"/>
    <n v="1661.92"/>
    <n v="1479.11"/>
    <n v="182.81"/>
    <d v="1996-04-05T00:00:00"/>
    <n v="298"/>
  </r>
  <r>
    <s v="3729"/>
    <s v="14"/>
    <x v="1303"/>
    <d v="2017-11-26T00:00:00"/>
    <b v="0"/>
    <s v="Approved"/>
    <s v="Trek Bicycles"/>
    <s v="Standard"/>
    <s v="medium"/>
    <s v="small"/>
    <n v="1386.84"/>
    <n v="1234.29"/>
    <n v="152.55000000000001"/>
    <d v="2003-08-05T00:00:00"/>
    <n v="34"/>
  </r>
  <r>
    <s v="3730"/>
    <s v="20"/>
    <x v="1513"/>
    <d v="2017-03-26T00:00:00"/>
    <b v="0"/>
    <s v="Approved"/>
    <s v="Trek Bicycles"/>
    <s v="Standard"/>
    <s v="medium"/>
    <s v="small"/>
    <n v="1775.81"/>
    <n v="1580.47"/>
    <n v="195.34"/>
    <d v="2010-05-05T00:00:00"/>
    <n v="279"/>
  </r>
  <r>
    <s v="3731"/>
    <s v="54"/>
    <x v="2281"/>
    <d v="2017-05-30T00:00:00"/>
    <b v="0"/>
    <s v="Approved"/>
    <s v="WeareA2B"/>
    <s v="Standard"/>
    <s v="medium"/>
    <s v="medium"/>
    <n v="1292.8399999999999"/>
    <n v="13.44"/>
    <n v="1279.4000000000001"/>
    <d v="2003-07-21T00:00:00"/>
    <n v="214"/>
  </r>
  <r>
    <s v="3732"/>
    <s v="25"/>
    <x v="747"/>
    <d v="2017-11-17T00:00:00"/>
    <b v="1"/>
    <s v="Approved"/>
    <s v="Giant Bicycles"/>
    <s v="Road"/>
    <s v="medium"/>
    <s v="medium"/>
    <n v="1538.99"/>
    <n v="829.65"/>
    <n v="709.34"/>
    <d v="1993-05-26T00:00:00"/>
    <n v="43"/>
  </r>
  <r>
    <s v="3733"/>
    <s v="60"/>
    <x v="26"/>
    <d v="2017-03-17T00:00:00"/>
    <b v="1"/>
    <s v="Approved"/>
    <s v="Giant Bicycles"/>
    <s v="Standard"/>
    <s v="high"/>
    <s v="small"/>
    <n v="1977.36"/>
    <n v="1759.85"/>
    <n v="217.51"/>
    <d v="2011-08-24T00:00:00"/>
    <n v="288"/>
  </r>
  <r>
    <s v="3734"/>
    <s v="0"/>
    <x v="935"/>
    <d v="2017-09-05T00:00:00"/>
    <b v="1"/>
    <s v="Approved"/>
    <s v="Norco Bicycles"/>
    <s v="Standard"/>
    <s v="medium"/>
    <s v="medium"/>
    <n v="360.4"/>
    <n v="270.3"/>
    <n v="90.1"/>
    <d v="2016-12-06T00:00:00"/>
    <n v="116"/>
  </r>
  <r>
    <s v="3735"/>
    <s v="27"/>
    <x v="634"/>
    <d v="2017-05-26T00:00:00"/>
    <b v="1"/>
    <s v="Approved"/>
    <s v="Trek Bicycles"/>
    <s v="Standard"/>
    <s v="medium"/>
    <s v="medium"/>
    <n v="499.53"/>
    <n v="388.72"/>
    <n v="110.81"/>
    <d v="1999-06-23T00:00:00"/>
    <n v="218"/>
  </r>
  <r>
    <s v="3736"/>
    <s v="36"/>
    <x v="1530"/>
    <d v="2017-05-29T00:00:00"/>
    <b v="0"/>
    <s v="Approved"/>
    <s v="Solex"/>
    <s v="Standard"/>
    <s v="low"/>
    <s v="medium"/>
    <n v="945.04"/>
    <n v="507.58"/>
    <n v="437.46"/>
    <d v="1999-12-04T00:00:00"/>
    <n v="215"/>
  </r>
  <r>
    <s v="3738"/>
    <s v="90"/>
    <x v="2282"/>
    <d v="2017-09-15T00:00:00"/>
    <b v="0"/>
    <s v="Approved"/>
    <s v="Norco Bicycles"/>
    <s v="Standard"/>
    <s v="low"/>
    <s v="medium"/>
    <n v="363.01"/>
    <n v="290.41000000000003"/>
    <n v="72.599999999999994"/>
    <d v="1999-07-26T00:00:00"/>
    <n v="106"/>
  </r>
  <r>
    <s v="3739"/>
    <s v="28"/>
    <x v="2283"/>
    <d v="2017-12-24T00:00:00"/>
    <b v="1"/>
    <s v="Approved"/>
    <s v="Norco Bicycles"/>
    <s v="Standard"/>
    <s v="medium"/>
    <s v="small"/>
    <n v="1216.1400000000001"/>
    <n v="1082.3599999999999"/>
    <n v="133.78"/>
    <d v="2016-11-22T00:00:00"/>
    <n v="6"/>
  </r>
  <r>
    <s v="3740"/>
    <s v="92"/>
    <x v="893"/>
    <d v="2017-10-29T00:00:00"/>
    <b v="0"/>
    <s v="Approved"/>
    <s v="WeareA2B"/>
    <s v="Standard"/>
    <s v="medium"/>
    <s v="small"/>
    <n v="1415.01"/>
    <n v="1259.3599999999999"/>
    <n v="155.65"/>
    <d v="1994-08-10T00:00:00"/>
    <n v="62"/>
  </r>
  <r>
    <s v="3741"/>
    <s v="17"/>
    <x v="2284"/>
    <d v="2017-11-24T00:00:00"/>
    <b v="0"/>
    <s v="Approved"/>
    <s v="WeareA2B"/>
    <s v="Touring"/>
    <s v="medium"/>
    <s v="large"/>
    <n v="1362.99"/>
    <n v="57.74"/>
    <n v="1305.25"/>
    <d v="2013-06-09T00:00:00"/>
    <n v="36"/>
  </r>
  <r>
    <s v="3742"/>
    <s v="17"/>
    <x v="802"/>
    <d v="2017-03-12T00:00:00"/>
    <b v="1"/>
    <s v="Approved"/>
    <s v="Solex"/>
    <s v="Standard"/>
    <s v="high"/>
    <s v="medium"/>
    <n v="1024.6600000000001"/>
    <n v="614.79999999999995"/>
    <n v="409.86"/>
    <d v="1996-11-09T00:00:00"/>
    <n v="293"/>
  </r>
  <r>
    <s v="3743"/>
    <s v="28"/>
    <x v="2285"/>
    <d v="2017-09-25T00:00:00"/>
    <b v="0"/>
    <s v="Approved"/>
    <s v="Norco Bicycles"/>
    <s v="Standard"/>
    <s v="medium"/>
    <s v="small"/>
    <n v="1216.1400000000001"/>
    <n v="1082.3599999999999"/>
    <n v="133.78"/>
    <d v="2003-03-18T00:00:00"/>
    <n v="96"/>
  </r>
  <r>
    <s v="3744"/>
    <s v="28"/>
    <x v="2121"/>
    <d v="2017-02-26T00:00:00"/>
    <b v="1"/>
    <s v="Approved"/>
    <s v="Norco Bicycles"/>
    <s v="Standard"/>
    <s v="medium"/>
    <s v="small"/>
    <n v="1216.1400000000001"/>
    <n v="1082.3599999999999"/>
    <n v="133.78"/>
    <d v="1991-08-05T00:00:00"/>
    <n v="307"/>
  </r>
  <r>
    <s v="3745"/>
    <s v="81"/>
    <x v="1020"/>
    <d v="2017-01-19T00:00:00"/>
    <b v="1"/>
    <s v="Approved"/>
    <s v="Norco Bicycles"/>
    <s v="Standard"/>
    <s v="medium"/>
    <s v="small"/>
    <n v="586.45000000000005"/>
    <n v="521.94000000000005"/>
    <n v="64.510000000000005"/>
    <d v="1991-07-10T00:00:00"/>
    <n v="345"/>
  </r>
  <r>
    <s v="3746"/>
    <s v="25"/>
    <x v="2198"/>
    <d v="2017-09-17T00:00:00"/>
    <b v="0"/>
    <s v="Approved"/>
    <s v="Giant Bicycles"/>
    <s v="Road"/>
    <s v="medium"/>
    <s v="medium"/>
    <n v="1538.99"/>
    <n v="829.65"/>
    <n v="709.34"/>
    <d v="1991-08-05T00:00:00"/>
    <n v="104"/>
  </r>
  <r>
    <s v="3747"/>
    <s v="96"/>
    <x v="301"/>
    <d v="2017-10-15T00:00:00"/>
    <b v="0"/>
    <s v="Approved"/>
    <s v="WeareA2B"/>
    <s v="Road"/>
    <s v="low"/>
    <s v="small"/>
    <n v="1172.78"/>
    <n v="1043.77"/>
    <n v="129.01"/>
    <d v="2004-01-16T00:00:00"/>
    <n v="76"/>
  </r>
  <r>
    <s v="3748"/>
    <s v="14"/>
    <x v="214"/>
    <d v="2017-10-09T00:00:00"/>
    <b v="0"/>
    <s v="Approved"/>
    <s v="Solex"/>
    <s v="Standard"/>
    <s v="high"/>
    <s v="large"/>
    <n v="1842.92"/>
    <n v="1105.75"/>
    <n v="737.17"/>
    <d v="1995-10-24T00:00:00"/>
    <n v="82"/>
  </r>
  <r>
    <s v="3749"/>
    <s v="96"/>
    <x v="2286"/>
    <d v="2017-04-15T00:00:00"/>
    <b v="1"/>
    <s v="Approved"/>
    <s v="WeareA2B"/>
    <s v="Road"/>
    <s v="low"/>
    <s v="small"/>
    <n v="1172.78"/>
    <n v="1043.77"/>
    <n v="129.01"/>
    <d v="2004-01-16T00:00:00"/>
    <n v="259"/>
  </r>
  <r>
    <s v="3750"/>
    <s v="62"/>
    <x v="2287"/>
    <d v="2017-12-19T00:00:00"/>
    <b v="1"/>
    <s v="Approved"/>
    <s v="Solex"/>
    <s v="Standard"/>
    <s v="medium"/>
    <s v="medium"/>
    <n v="478.16"/>
    <n v="298.72000000000003"/>
    <n v="179.44"/>
    <d v="1993-06-23T00:00:00"/>
    <n v="11"/>
  </r>
  <r>
    <s v="3751"/>
    <s v="22"/>
    <x v="2288"/>
    <d v="2017-03-17T00:00:00"/>
    <b v="1"/>
    <s v="Approved"/>
    <s v="WeareA2B"/>
    <s v="Standard"/>
    <s v="medium"/>
    <s v="medium"/>
    <n v="60.34"/>
    <n v="45.26"/>
    <n v="15.08"/>
    <d v="1993-07-15T00:00:00"/>
    <n v="288"/>
  </r>
  <r>
    <s v="3752"/>
    <s v="62"/>
    <x v="2160"/>
    <d v="2017-11-16T00:00:00"/>
    <b v="0"/>
    <s v="Approved"/>
    <s v="Solex"/>
    <s v="Standard"/>
    <s v="medium"/>
    <s v="medium"/>
    <n v="478.16"/>
    <n v="298.72000000000003"/>
    <n v="179.44"/>
    <d v="2015-05-21T00:00:00"/>
    <n v="44"/>
  </r>
  <r>
    <s v="3753"/>
    <s v="36"/>
    <x v="2289"/>
    <d v="2017-06-21T00:00:00"/>
    <b v="0"/>
    <s v="Approved"/>
    <s v="Solex"/>
    <s v="Standard"/>
    <s v="low"/>
    <s v="medium"/>
    <n v="945.04"/>
    <n v="507.58"/>
    <n v="437.46"/>
    <d v="1995-12-19T00:00:00"/>
    <n v="192"/>
  </r>
  <r>
    <s v="3754"/>
    <s v="33"/>
    <x v="2290"/>
    <d v="2017-05-17T00:00:00"/>
    <b v="1"/>
    <s v="Approved"/>
    <s v="OHM Cycles"/>
    <s v="Road"/>
    <s v="medium"/>
    <s v="small"/>
    <n v="1810"/>
    <n v="1610.9"/>
    <n v="199.1"/>
    <d v="2008-03-19T00:00:00"/>
    <n v="227"/>
  </r>
  <r>
    <s v="3755"/>
    <s v="18"/>
    <x v="2081"/>
    <d v="2017-01-15T00:00:00"/>
    <b v="0"/>
    <s v="Approved"/>
    <s v="Solex"/>
    <s v="Standard"/>
    <s v="medium"/>
    <s v="medium"/>
    <n v="575.27"/>
    <n v="431.45"/>
    <n v="143.82"/>
    <d v="2009-03-08T00:00:00"/>
    <n v="349"/>
  </r>
  <r>
    <s v="3756"/>
    <s v="19"/>
    <x v="2127"/>
    <d v="2017-05-30T00:00:00"/>
    <b v="1"/>
    <s v="Approved"/>
    <s v="OHM Cycles"/>
    <s v="Road"/>
    <s v="high"/>
    <s v="large"/>
    <n v="12.01"/>
    <n v="7.21"/>
    <n v="4.8"/>
    <d v="1993-10-02T00:00:00"/>
    <n v="214"/>
  </r>
  <r>
    <s v="3757"/>
    <s v="4"/>
    <x v="487"/>
    <d v="2017-12-04T00:00:00"/>
    <b v="1"/>
    <s v="Approved"/>
    <s v="Giant Bicycles"/>
    <s v="Standard"/>
    <s v="high"/>
    <s v="medium"/>
    <n v="1129.1300000000001"/>
    <n v="677.48"/>
    <n v="451.65"/>
    <d v="2005-08-09T00:00:00"/>
    <n v="26"/>
  </r>
  <r>
    <s v="3758"/>
    <s v="1"/>
    <x v="40"/>
    <d v="2017-09-07T00:00:00"/>
    <b v="1"/>
    <s v="Approved"/>
    <s v="Giant Bicycles"/>
    <s v="Standard"/>
    <s v="medium"/>
    <s v="medium"/>
    <n v="1403.5"/>
    <n v="954.82"/>
    <n v="448.68"/>
    <d v="2005-08-09T00:00:00"/>
    <n v="114"/>
  </r>
  <r>
    <s v="3759"/>
    <s v="8"/>
    <x v="507"/>
    <d v="2017-02-19T00:00:00"/>
    <b v="1"/>
    <s v="Approved"/>
    <s v="Solex"/>
    <s v="Road"/>
    <s v="medium"/>
    <s v="small"/>
    <n v="1703.52"/>
    <n v="1516.13"/>
    <n v="187.39"/>
    <d v="1991-11-07T00:00:00"/>
    <n v="314"/>
  </r>
  <r>
    <s v="3760"/>
    <s v="51"/>
    <x v="1730"/>
    <d v="2017-09-27T00:00:00"/>
    <b v="1"/>
    <s v="Approved"/>
    <s v="OHM Cycles"/>
    <s v="Standard"/>
    <s v="high"/>
    <s v="medium"/>
    <n v="2005.66"/>
    <n v="1203.4000000000001"/>
    <n v="802.26"/>
    <d v="2012-04-10T00:00:00"/>
    <n v="94"/>
  </r>
  <r>
    <s v="3761"/>
    <s v="71"/>
    <x v="1686"/>
    <d v="2017-03-05T00:00:00"/>
    <b v="0"/>
    <s v="Approved"/>
    <s v="Solex"/>
    <s v="Standard"/>
    <s v="high"/>
    <s v="large"/>
    <n v="1842.92"/>
    <n v="1105.75"/>
    <n v="737.17"/>
    <d v="1995-10-24T00:00:00"/>
    <n v="300"/>
  </r>
  <r>
    <s v="3762"/>
    <s v="21"/>
    <x v="2291"/>
    <d v="2017-11-13T00:00:00"/>
    <b v="0"/>
    <s v="Approved"/>
    <s v="WeareA2B"/>
    <s v="Touring"/>
    <s v="medium"/>
    <s v="medium"/>
    <n v="1466.68"/>
    <n v="363.25"/>
    <n v="1103.43"/>
    <d v="2014-03-03T00:00:00"/>
    <n v="47"/>
  </r>
  <r>
    <s v="3763"/>
    <s v="69"/>
    <x v="1163"/>
    <d v="2017-05-12T00:00:00"/>
    <b v="1"/>
    <s v="Approved"/>
    <s v="Giant Bicycles"/>
    <s v="Road"/>
    <s v="medium"/>
    <s v="medium"/>
    <n v="792.9"/>
    <n v="594.67999999999995"/>
    <n v="198.22"/>
    <d v="1999-07-20T00:00:00"/>
    <n v="232"/>
  </r>
  <r>
    <s v="3764"/>
    <s v="0"/>
    <x v="2292"/>
    <d v="2017-07-17T00:00:00"/>
    <b v="0"/>
    <s v="Approved"/>
    <s v="Norco Bicycles"/>
    <s v="Road"/>
    <s v="medium"/>
    <s v="medium"/>
    <n v="543.39"/>
    <n v="407.54"/>
    <n v="135.85"/>
    <d v="2016-11-22T00:00:00"/>
    <n v="166"/>
  </r>
  <r>
    <s v="3765"/>
    <s v="38"/>
    <x v="90"/>
    <d v="2017-04-06T00:00:00"/>
    <b v="1"/>
    <s v="Approved"/>
    <s v="Solex"/>
    <s v="Standard"/>
    <s v="medium"/>
    <s v="medium"/>
    <n v="1577.53"/>
    <n v="826.51"/>
    <n v="751.02"/>
    <d v="2008-03-19T00:00:00"/>
    <n v="268"/>
  </r>
  <r>
    <s v="3766"/>
    <s v="56"/>
    <x v="1039"/>
    <d v="2017-06-23T00:00:00"/>
    <b v="0"/>
    <s v="Approved"/>
    <s v="Norco Bicycles"/>
    <s v="Mountain"/>
    <s v="low"/>
    <s v="small"/>
    <n v="688.63"/>
    <n v="612.88"/>
    <n v="75.75"/>
    <d v="2006-11-10T00:00:00"/>
    <n v="190"/>
  </r>
  <r>
    <s v="3767"/>
    <s v="5"/>
    <x v="108"/>
    <d v="2017-06-23T00:00:00"/>
    <b v="0"/>
    <s v="Approved"/>
    <s v="Trek Bicycles"/>
    <s v="Mountain"/>
    <s v="low"/>
    <s v="medium"/>
    <n v="574.64"/>
    <n v="459.71"/>
    <n v="114.93"/>
    <d v="2011-08-29T00:00:00"/>
    <n v="190"/>
  </r>
  <r>
    <s v="3768"/>
    <s v="52"/>
    <x v="162"/>
    <d v="2017-05-14T00:00:00"/>
    <b v="1"/>
    <s v="Approved"/>
    <s v="OHM Cycles"/>
    <s v="Road"/>
    <s v="medium"/>
    <s v="medium"/>
    <n v="1280.28"/>
    <n v="829.51"/>
    <n v="450.77"/>
    <d v="1997-10-04T00:00:00"/>
    <n v="230"/>
  </r>
  <r>
    <s v="3769"/>
    <s v="15"/>
    <x v="2244"/>
    <d v="2017-11-10T00:00:00"/>
    <b v="1"/>
    <s v="Approved"/>
    <s v="WeareA2B"/>
    <s v="Standard"/>
    <s v="medium"/>
    <s v="medium"/>
    <n v="1292.8399999999999"/>
    <n v="13.44"/>
    <n v="1279.4000000000001"/>
    <d v="2009-04-12T00:00:00"/>
    <n v="50"/>
  </r>
  <r>
    <s v="3770"/>
    <s v="20"/>
    <x v="1456"/>
    <d v="2017-08-27T00:00:00"/>
    <b v="1"/>
    <s v="Approved"/>
    <s v="Trek Bicycles"/>
    <s v="Standard"/>
    <s v="medium"/>
    <s v="small"/>
    <n v="1775.81"/>
    <n v="1580.47"/>
    <n v="195.34"/>
    <d v="2010-05-05T00:00:00"/>
    <n v="125"/>
  </r>
  <r>
    <s v="3771"/>
    <s v="60"/>
    <x v="553"/>
    <d v="2017-09-30T00:00:00"/>
    <b v="0"/>
    <s v="Approved"/>
    <s v="Giant Bicycles"/>
    <s v="Standard"/>
    <s v="high"/>
    <s v="small"/>
    <n v="1977.36"/>
    <n v="1759.85"/>
    <n v="217.51"/>
    <d v="2010-11-05T00:00:00"/>
    <n v="91"/>
  </r>
  <r>
    <s v="3772"/>
    <s v="16"/>
    <x v="1613"/>
    <d v="2017-10-07T00:00:00"/>
    <b v="1"/>
    <s v="Approved"/>
    <s v="Norco Bicycles"/>
    <s v="Standard"/>
    <s v="high"/>
    <s v="small"/>
    <n v="1661.92"/>
    <n v="1479.11"/>
    <n v="182.81"/>
    <d v="1994-09-09T00:00:00"/>
    <n v="84"/>
  </r>
  <r>
    <s v="3773"/>
    <s v="77"/>
    <x v="414"/>
    <d v="2017-07-15T00:00:00"/>
    <b v="0"/>
    <s v="Approved"/>
    <s v="Norco Bicycles"/>
    <s v="Road"/>
    <s v="medium"/>
    <s v="large"/>
    <n v="1240.31"/>
    <n v="795.1"/>
    <n v="445.21"/>
    <d v="2011-01-10T00:00:00"/>
    <n v="168"/>
  </r>
  <r>
    <s v="3774"/>
    <s v="0"/>
    <x v="998"/>
    <d v="2017-02-25T00:00:00"/>
    <b v="0"/>
    <s v="Approved"/>
    <s v="Trek Bicycles"/>
    <s v="Standard"/>
    <s v="medium"/>
    <s v="medium"/>
    <n v="499.53"/>
    <n v="388.72"/>
    <n v="110.81"/>
    <d v="1999-06-23T00:00:00"/>
    <n v="308"/>
  </r>
  <r>
    <s v="3775"/>
    <s v="30"/>
    <x v="1675"/>
    <d v="2017-08-12T00:00:00"/>
    <b v="1"/>
    <s v="Approved"/>
    <s v="OHM Cycles"/>
    <s v="Standard"/>
    <s v="medium"/>
    <s v="medium"/>
    <n v="1227.3399999999999"/>
    <n v="770.89"/>
    <n v="456.45"/>
    <d v="1994-08-10T00:00:00"/>
    <n v="140"/>
  </r>
  <r>
    <s v="3776"/>
    <s v="83"/>
    <x v="2293"/>
    <d v="2017-01-27T00:00:00"/>
    <b v="0"/>
    <s v="Approved"/>
    <s v="Solex"/>
    <s v="Touring"/>
    <s v="medium"/>
    <s v="large"/>
    <n v="2083.94"/>
    <n v="675.03"/>
    <n v="1408.91"/>
    <d v="2013-09-16T00:00:00"/>
    <n v="337"/>
  </r>
  <r>
    <s v="3777"/>
    <s v="11"/>
    <x v="2202"/>
    <d v="2017-05-11T00:00:00"/>
    <b v="0"/>
    <s v="Approved"/>
    <s v="Giant Bicycles"/>
    <s v="Standard"/>
    <s v="high"/>
    <s v="medium"/>
    <n v="1274.93"/>
    <n v="764.96"/>
    <n v="509.97"/>
    <d v="2007-08-04T00:00:00"/>
    <n v="233"/>
  </r>
  <r>
    <s v="3778"/>
    <s v="59"/>
    <x v="707"/>
    <d v="2017-08-27T00:00:00"/>
    <b v="1"/>
    <s v="Approved"/>
    <s v="WeareA2B"/>
    <s v="Standard"/>
    <s v="medium"/>
    <s v="small"/>
    <n v="1415.01"/>
    <n v="1259.3599999999999"/>
    <n v="155.65"/>
    <d v="2003-01-05T00:00:00"/>
    <n v="125"/>
  </r>
  <r>
    <s v="3779"/>
    <s v="68"/>
    <x v="2294"/>
    <d v="2017-04-07T00:00:00"/>
    <b v="0"/>
    <s v="Approved"/>
    <s v="OHM Cycles"/>
    <s v="Standard"/>
    <s v="medium"/>
    <s v="medium"/>
    <n v="1636.9"/>
    <n v="44.71"/>
    <n v="1592.19"/>
    <d v="2010-08-20T00:00:00"/>
    <n v="267"/>
  </r>
  <r>
    <s v="3780"/>
    <s v="10"/>
    <x v="642"/>
    <d v="2017-10-05T00:00:00"/>
    <b v="1"/>
    <s v="Approved"/>
    <s v="WeareA2B"/>
    <s v="Touring"/>
    <s v="medium"/>
    <s v="medium"/>
    <n v="1466.68"/>
    <n v="363.25"/>
    <n v="1103.43"/>
    <d v="2014-03-03T00:00:00"/>
    <n v="86"/>
  </r>
  <r>
    <s v="3781"/>
    <s v="30"/>
    <x v="1924"/>
    <d v="2017-10-19T00:00:00"/>
    <b v="1"/>
    <s v="Approved"/>
    <s v="Solex"/>
    <s v="Standard"/>
    <s v="high"/>
    <s v="medium"/>
    <n v="748.17"/>
    <n v="448.9"/>
    <n v="299.27"/>
    <d v="1999-07-20T00:00:00"/>
    <n v="72"/>
  </r>
  <r>
    <s v="3782"/>
    <s v="0"/>
    <x v="1450"/>
    <d v="2017-11-26T00:00:00"/>
    <b v="1"/>
    <s v="Approved"/>
    <m/>
    <m/>
    <m/>
    <m/>
    <n v="814.86"/>
    <m/>
    <m/>
    <m/>
    <n v="34"/>
  </r>
  <r>
    <s v="3783"/>
    <s v="27"/>
    <x v="1878"/>
    <d v="2017-12-06T00:00:00"/>
    <b v="1"/>
    <s v="Approved"/>
    <s v="Trek Bicycles"/>
    <s v="Standard"/>
    <s v="medium"/>
    <s v="medium"/>
    <n v="499.53"/>
    <n v="388.72"/>
    <n v="110.81"/>
    <d v="1999-06-23T00:00:00"/>
    <n v="24"/>
  </r>
  <r>
    <s v="3784"/>
    <s v="17"/>
    <x v="2121"/>
    <d v="2017-04-18T00:00:00"/>
    <b v="1"/>
    <s v="Approved"/>
    <s v="Solex"/>
    <s v="Standard"/>
    <s v="high"/>
    <s v="medium"/>
    <n v="1024.6600000000001"/>
    <n v="614.79999999999995"/>
    <n v="409.86"/>
    <d v="1996-11-09T00:00:00"/>
    <n v="256"/>
  </r>
  <r>
    <s v="3785"/>
    <s v="0"/>
    <x v="1158"/>
    <d v="2017-05-12T00:00:00"/>
    <b v="0"/>
    <s v="Approved"/>
    <s v="Trek Bicycles"/>
    <s v="Road"/>
    <s v="medium"/>
    <s v="medium"/>
    <n v="533.51"/>
    <n v="400.13"/>
    <n v="133.38"/>
    <d v="2012-06-04T00:00:00"/>
    <n v="232"/>
  </r>
  <r>
    <s v="3786"/>
    <s v="41"/>
    <x v="565"/>
    <d v="2017-05-31T00:00:00"/>
    <b v="1"/>
    <s v="Approved"/>
    <s v="Solex"/>
    <s v="Road"/>
    <s v="medium"/>
    <s v="medium"/>
    <n v="416.98"/>
    <n v="312.74"/>
    <n v="104.24"/>
    <d v="1997-05-10T00:00:00"/>
    <n v="213"/>
  </r>
  <r>
    <s v="3787"/>
    <s v="53"/>
    <x v="698"/>
    <d v="2017-07-17T00:00:00"/>
    <b v="0"/>
    <s v="Approved"/>
    <s v="OHM Cycles"/>
    <s v="Standard"/>
    <s v="medium"/>
    <s v="medium"/>
    <n v="795.34"/>
    <n v="101.58"/>
    <n v="693.76"/>
    <d v="2000-05-22T00:00:00"/>
    <n v="166"/>
  </r>
  <r>
    <s v="3788"/>
    <s v="36"/>
    <x v="1580"/>
    <d v="2017-11-24T00:00:00"/>
    <b v="1"/>
    <s v="Approved"/>
    <s v="Solex"/>
    <s v="Standard"/>
    <s v="low"/>
    <s v="medium"/>
    <n v="945.04"/>
    <n v="507.58"/>
    <n v="437.46"/>
    <d v="2011-03-16T00:00:00"/>
    <n v="36"/>
  </r>
  <r>
    <s v="3789"/>
    <s v="66"/>
    <x v="640"/>
    <d v="2017-11-19T00:00:00"/>
    <b v="1"/>
    <s v="Approved"/>
    <s v="Solex"/>
    <s v="Standard"/>
    <s v="medium"/>
    <s v="medium"/>
    <n v="1163.8900000000001"/>
    <n v="589.27"/>
    <n v="574.62"/>
    <d v="2005-12-07T00:00:00"/>
    <n v="41"/>
  </r>
  <r>
    <s v="3790"/>
    <s v="45"/>
    <x v="2295"/>
    <d v="2017-10-26T00:00:00"/>
    <b v="0"/>
    <s v="Approved"/>
    <s v="Solex"/>
    <s v="Standard"/>
    <s v="medium"/>
    <s v="medium"/>
    <n v="441.49"/>
    <n v="84.99"/>
    <n v="356.5"/>
    <d v="2001-11-25T00:00:00"/>
    <n v="65"/>
  </r>
  <r>
    <s v="3791"/>
    <s v="45"/>
    <x v="269"/>
    <d v="2017-03-20T00:00:00"/>
    <b v="1"/>
    <s v="Approved"/>
    <s v="Solex"/>
    <s v="Standard"/>
    <s v="medium"/>
    <s v="medium"/>
    <n v="441.49"/>
    <n v="84.99"/>
    <n v="356.5"/>
    <d v="1993-04-12T00:00:00"/>
    <n v="285"/>
  </r>
  <r>
    <s v="3792"/>
    <s v="1"/>
    <x v="1048"/>
    <d v="2017-05-14T00:00:00"/>
    <b v="0"/>
    <s v="Approved"/>
    <s v="Giant Bicycles"/>
    <s v="Touring"/>
    <s v="medium"/>
    <s v="large"/>
    <n v="1873.97"/>
    <n v="863.95"/>
    <n v="1010.02"/>
    <d v="2006-05-22T00:00:00"/>
    <n v="230"/>
  </r>
  <r>
    <s v="3793"/>
    <s v="34"/>
    <x v="1854"/>
    <d v="2017-07-12T00:00:00"/>
    <b v="0"/>
    <s v="Approved"/>
    <s v="Norco Bicycles"/>
    <s v="Road"/>
    <s v="high"/>
    <s v="large"/>
    <n v="774.53"/>
    <n v="464.72"/>
    <n v="309.81"/>
    <d v="2003-03-18T00:00:00"/>
    <n v="171"/>
  </r>
  <r>
    <s v="3794"/>
    <s v="46"/>
    <x v="2267"/>
    <d v="2017-05-24T00:00:00"/>
    <b v="1"/>
    <s v="Approved"/>
    <s v="Solex"/>
    <s v="Standard"/>
    <s v="low"/>
    <s v="medium"/>
    <n v="1289.8499999999999"/>
    <n v="74.510000000000005"/>
    <n v="1215.3399999999999"/>
    <d v="2003-02-16T00:00:00"/>
    <n v="220"/>
  </r>
  <r>
    <s v="3795"/>
    <s v="96"/>
    <x v="2296"/>
    <d v="2017-04-26T00:00:00"/>
    <b v="1"/>
    <s v="Approved"/>
    <s v="Giant Bicycles"/>
    <s v="Standard"/>
    <s v="medium"/>
    <s v="large"/>
    <n v="1635.3"/>
    <n v="993.66"/>
    <n v="641.64"/>
    <d v="1994-08-10T00:00:00"/>
    <n v="248"/>
  </r>
  <r>
    <s v="3796"/>
    <s v="20"/>
    <x v="1230"/>
    <d v="2017-06-22T00:00:00"/>
    <b v="1"/>
    <s v="Approved"/>
    <s v="Trek Bicycles"/>
    <s v="Standard"/>
    <s v="medium"/>
    <s v="small"/>
    <n v="1775.81"/>
    <n v="1580.47"/>
    <n v="195.34"/>
    <d v="1991-08-05T00:00:00"/>
    <n v="191"/>
  </r>
  <r>
    <s v="3797"/>
    <s v="67"/>
    <x v="2297"/>
    <d v="2017-10-01T00:00:00"/>
    <b v="1"/>
    <s v="Approved"/>
    <s v="Norco Bicycles"/>
    <s v="Road"/>
    <s v="medium"/>
    <s v="medium"/>
    <n v="544.04999999999995"/>
    <n v="376.84"/>
    <n v="167.21"/>
    <d v="2002-08-31T00:00:00"/>
    <n v="90"/>
  </r>
  <r>
    <s v="3798"/>
    <s v="90"/>
    <x v="2298"/>
    <d v="2017-03-14T00:00:00"/>
    <b v="0"/>
    <s v="Approved"/>
    <s v="Norco Bicycles"/>
    <s v="Standard"/>
    <s v="low"/>
    <s v="medium"/>
    <n v="363.01"/>
    <n v="290.41000000000003"/>
    <n v="72.599999999999994"/>
    <d v="2009-03-08T00:00:00"/>
    <n v="291"/>
  </r>
  <r>
    <s v="3799"/>
    <s v="72"/>
    <x v="2299"/>
    <d v="2017-06-21T00:00:00"/>
    <b v="0"/>
    <s v="Approved"/>
    <s v="Norco Bicycles"/>
    <s v="Standard"/>
    <s v="medium"/>
    <s v="medium"/>
    <n v="360.4"/>
    <n v="270.3"/>
    <n v="90.1"/>
    <d v="2002-08-31T00:00:00"/>
    <n v="192"/>
  </r>
  <r>
    <s v="3800"/>
    <s v="53"/>
    <x v="256"/>
    <d v="2017-08-21T00:00:00"/>
    <b v="1"/>
    <s v="Approved"/>
    <s v="Giant Bicycles"/>
    <s v="Standard"/>
    <s v="high"/>
    <s v="medium"/>
    <n v="1274.93"/>
    <n v="764.96"/>
    <n v="509.97"/>
    <d v="2007-08-04T00:00:00"/>
    <n v="131"/>
  </r>
  <r>
    <s v="3801"/>
    <s v="67"/>
    <x v="2300"/>
    <d v="2017-10-19T00:00:00"/>
    <b v="0"/>
    <s v="Approved"/>
    <s v="Norco Bicycles"/>
    <s v="Road"/>
    <s v="medium"/>
    <s v="medium"/>
    <n v="544.04999999999995"/>
    <n v="376.84"/>
    <n v="167.21"/>
    <d v="2005-10-22T00:00:00"/>
    <n v="72"/>
  </r>
  <r>
    <s v="3802"/>
    <s v="89"/>
    <x v="826"/>
    <d v="2017-09-30T00:00:00"/>
    <b v="1"/>
    <s v="Approved"/>
    <s v="WeareA2B"/>
    <s v="Touring"/>
    <s v="medium"/>
    <s v="large"/>
    <n v="1362.99"/>
    <n v="57.74"/>
    <n v="1305.25"/>
    <d v="2016-03-29T00:00:00"/>
    <n v="91"/>
  </r>
  <r>
    <s v="3803"/>
    <s v="52"/>
    <x v="340"/>
    <d v="2017-01-18T00:00:00"/>
    <b v="1"/>
    <s v="Approved"/>
    <s v="Solex"/>
    <s v="Road"/>
    <s v="medium"/>
    <s v="large"/>
    <n v="1777.8"/>
    <n v="820.78"/>
    <n v="957.02"/>
    <d v="2012-05-18T00:00:00"/>
    <n v="346"/>
  </r>
  <r>
    <s v="3804"/>
    <s v="79"/>
    <x v="2301"/>
    <d v="2017-03-20T00:00:00"/>
    <b v="0"/>
    <s v="Approved"/>
    <s v="Norco Bicycles"/>
    <s v="Standard"/>
    <s v="medium"/>
    <s v="medium"/>
    <n v="1555.58"/>
    <n v="818.01"/>
    <n v="737.57"/>
    <d v="1991-07-10T00:00:00"/>
    <n v="285"/>
  </r>
  <r>
    <s v="3805"/>
    <s v="14"/>
    <x v="1135"/>
    <d v="2017-09-29T00:00:00"/>
    <b v="1"/>
    <s v="Approved"/>
    <s v="Trek Bicycles"/>
    <s v="Standard"/>
    <s v="medium"/>
    <s v="small"/>
    <n v="1386.84"/>
    <n v="1234.29"/>
    <n v="152.55000000000001"/>
    <d v="2003-08-05T00:00:00"/>
    <n v="92"/>
  </r>
  <r>
    <s v="3806"/>
    <s v="83"/>
    <x v="2302"/>
    <d v="2017-04-21T00:00:00"/>
    <b v="0"/>
    <s v="Approved"/>
    <s v="Solex"/>
    <s v="Touring"/>
    <s v="medium"/>
    <s v="large"/>
    <n v="2083.94"/>
    <n v="675.03"/>
    <n v="1408.91"/>
    <d v="2013-09-16T00:00:00"/>
    <n v="253"/>
  </r>
  <r>
    <s v="3807"/>
    <s v="91"/>
    <x v="1546"/>
    <d v="2017-09-12T00:00:00"/>
    <b v="0"/>
    <s v="Approved"/>
    <s v="Solex"/>
    <s v="Standard"/>
    <s v="medium"/>
    <s v="medium"/>
    <n v="100.35"/>
    <n v="75.260000000000005"/>
    <n v="25.09"/>
    <d v="1999-07-26T00:00:00"/>
    <n v="109"/>
  </r>
  <r>
    <s v="3808"/>
    <s v="33"/>
    <x v="2303"/>
    <d v="2017-05-10T00:00:00"/>
    <b v="0"/>
    <s v="Approved"/>
    <s v="Giant Bicycles"/>
    <s v="Standard"/>
    <s v="medium"/>
    <s v="small"/>
    <n v="1311.44"/>
    <n v="1167.18"/>
    <n v="144.26"/>
    <d v="1992-10-11T00:00:00"/>
    <n v="234"/>
  </r>
  <r>
    <s v="3809"/>
    <s v="2"/>
    <x v="1097"/>
    <d v="2017-09-13T00:00:00"/>
    <b v="1"/>
    <s v="Approved"/>
    <s v="Solex"/>
    <s v="Standard"/>
    <s v="medium"/>
    <s v="medium"/>
    <n v="71.489999999999995"/>
    <n v="53.62"/>
    <n v="17.87"/>
    <d v="2011-08-29T00:00:00"/>
    <n v="108"/>
  </r>
  <r>
    <s v="3810"/>
    <s v="73"/>
    <x v="1079"/>
    <d v="2017-01-23T00:00:00"/>
    <b v="1"/>
    <s v="Approved"/>
    <s v="Solex"/>
    <s v="Standard"/>
    <s v="medium"/>
    <s v="medium"/>
    <n v="1945.43"/>
    <n v="333.18"/>
    <n v="1612.25"/>
    <d v="1991-07-10T00:00:00"/>
    <n v="341"/>
  </r>
  <r>
    <s v="3811"/>
    <s v="59"/>
    <x v="2304"/>
    <d v="2017-09-15T00:00:00"/>
    <b v="1"/>
    <s v="Approved"/>
    <s v="Solex"/>
    <s v="Standard"/>
    <s v="medium"/>
    <s v="large"/>
    <n v="1061.56"/>
    <n v="733.58"/>
    <n v="327.98"/>
    <d v="1993-07-20T00:00:00"/>
    <n v="106"/>
  </r>
  <r>
    <s v="3812"/>
    <s v="47"/>
    <x v="2305"/>
    <d v="2017-08-29T00:00:00"/>
    <b v="1"/>
    <s v="Approved"/>
    <s v="Trek Bicycles"/>
    <s v="Road"/>
    <s v="low"/>
    <s v="small"/>
    <n v="1720.7"/>
    <n v="1531.42"/>
    <n v="189.28"/>
    <d v="2006-10-01T00:00:00"/>
    <n v="123"/>
  </r>
  <r>
    <s v="3814"/>
    <s v="82"/>
    <x v="1802"/>
    <d v="2017-09-03T00:00:00"/>
    <b v="0"/>
    <s v="Approved"/>
    <s v="Norco Bicycles"/>
    <s v="Standard"/>
    <s v="high"/>
    <s v="medium"/>
    <n v="1148.6400000000001"/>
    <n v="689.18"/>
    <n v="459.46"/>
    <d v="2005-05-10T00:00:00"/>
    <n v="118"/>
  </r>
  <r>
    <s v="3815"/>
    <s v="89"/>
    <x v="2230"/>
    <d v="2017-10-06T00:00:00"/>
    <b v="0"/>
    <s v="Approved"/>
    <s v="Giant Bicycles"/>
    <s v="Standard"/>
    <s v="medium"/>
    <s v="large"/>
    <n v="1812.75"/>
    <n v="582.48"/>
    <n v="1230.27"/>
    <d v="2006-02-02T00:00:00"/>
    <n v="85"/>
  </r>
  <r>
    <s v="3816"/>
    <s v="14"/>
    <x v="2306"/>
    <d v="2017-12-21T00:00:00"/>
    <b v="1"/>
    <s v="Approved"/>
    <s v="Solex"/>
    <s v="Standard"/>
    <s v="high"/>
    <s v="large"/>
    <n v="1842.92"/>
    <n v="1105.75"/>
    <n v="737.17"/>
    <d v="2011-01-10T00:00:00"/>
    <n v="9"/>
  </r>
  <r>
    <s v="3817"/>
    <s v="67"/>
    <x v="2307"/>
    <d v="2017-01-20T00:00:00"/>
    <b v="0"/>
    <s v="Approved"/>
    <s v="Norco Bicycles"/>
    <s v="Road"/>
    <s v="medium"/>
    <s v="medium"/>
    <n v="544.04999999999995"/>
    <n v="376.84"/>
    <n v="167.21"/>
    <d v="2005-10-22T00:00:00"/>
    <n v="344"/>
  </r>
  <r>
    <s v="3818"/>
    <s v="54"/>
    <x v="1980"/>
    <d v="2017-09-22T00:00:00"/>
    <b v="0"/>
    <s v="Approved"/>
    <s v="WeareA2B"/>
    <s v="Standard"/>
    <s v="medium"/>
    <s v="medium"/>
    <n v="1292.8399999999999"/>
    <n v="13.44"/>
    <n v="1279.4000000000001"/>
    <d v="2015-08-10T00:00:00"/>
    <n v="99"/>
  </r>
  <r>
    <s v="3819"/>
    <s v="60"/>
    <x v="2308"/>
    <d v="2017-04-05T00:00:00"/>
    <b v="1"/>
    <s v="Approved"/>
    <s v="Giant Bicycles"/>
    <s v="Standard"/>
    <s v="high"/>
    <s v="small"/>
    <n v="1977.36"/>
    <n v="1759.85"/>
    <n v="217.51"/>
    <d v="2012-06-04T00:00:00"/>
    <n v="269"/>
  </r>
  <r>
    <s v="3820"/>
    <s v="27"/>
    <x v="1428"/>
    <d v="2017-07-08T00:00:00"/>
    <b v="0"/>
    <s v="Approved"/>
    <s v="Trek Bicycles"/>
    <s v="Standard"/>
    <s v="medium"/>
    <s v="medium"/>
    <n v="499.53"/>
    <n v="388.72"/>
    <n v="110.81"/>
    <d v="1991-08-05T00:00:00"/>
    <n v="175"/>
  </r>
  <r>
    <s v="3821"/>
    <s v="6"/>
    <x v="1909"/>
    <d v="2017-01-30T00:00:00"/>
    <b v="1"/>
    <s v="Approved"/>
    <s v="OHM Cycles"/>
    <s v="Standard"/>
    <s v="high"/>
    <s v="medium"/>
    <n v="227.88"/>
    <n v="136.72999999999999"/>
    <n v="91.15"/>
    <d v="2004-09-28T00:00:00"/>
    <n v="334"/>
  </r>
  <r>
    <s v="3822"/>
    <s v="53"/>
    <x v="2309"/>
    <d v="2017-04-06T00:00:00"/>
    <b v="0"/>
    <s v="Approved"/>
    <s v="OHM Cycles"/>
    <s v="Standard"/>
    <s v="medium"/>
    <s v="medium"/>
    <n v="795.34"/>
    <n v="101.58"/>
    <n v="693.76"/>
    <d v="1997-02-09T00:00:00"/>
    <n v="268"/>
  </r>
  <r>
    <s v="3823"/>
    <s v="53"/>
    <x v="332"/>
    <d v="2017-03-09T00:00:00"/>
    <b v="1"/>
    <s v="Approved"/>
    <s v="OHM Cycles"/>
    <s v="Standard"/>
    <s v="medium"/>
    <s v="medium"/>
    <n v="795.34"/>
    <n v="101.58"/>
    <n v="693.76"/>
    <d v="2011-08-24T00:00:00"/>
    <n v="296"/>
  </r>
  <r>
    <s v="3824"/>
    <s v="30"/>
    <x v="2310"/>
    <d v="2017-12-21T00:00:00"/>
    <b v="1"/>
    <s v="Approved"/>
    <s v="Solex"/>
    <s v="Standard"/>
    <s v="high"/>
    <s v="medium"/>
    <n v="748.17"/>
    <n v="448.9"/>
    <n v="299.27"/>
    <d v="1994-07-12T00:00:00"/>
    <n v="9"/>
  </r>
  <r>
    <s v="3825"/>
    <s v="89"/>
    <x v="2311"/>
    <d v="2017-08-25T00:00:00"/>
    <b v="1"/>
    <s v="Approved"/>
    <s v="WeareA2B"/>
    <s v="Touring"/>
    <s v="medium"/>
    <s v="large"/>
    <n v="1362.99"/>
    <n v="57.74"/>
    <n v="1305.25"/>
    <d v="2016-07-09T00:00:00"/>
    <n v="127"/>
  </r>
  <r>
    <s v="3826"/>
    <s v="54"/>
    <x v="2063"/>
    <d v="2017-07-28T00:00:00"/>
    <b v="0"/>
    <s v="Approved"/>
    <s v="WeareA2B"/>
    <s v="Standard"/>
    <s v="medium"/>
    <s v="medium"/>
    <n v="1292.8399999999999"/>
    <n v="13.44"/>
    <n v="1279.4000000000001"/>
    <d v="2015-06-17T00:00:00"/>
    <n v="155"/>
  </r>
  <r>
    <s v="3827"/>
    <s v="43"/>
    <x v="397"/>
    <d v="2017-03-22T00:00:00"/>
    <b v="0"/>
    <s v="Approved"/>
    <s v="Norco Bicycles"/>
    <s v="Standard"/>
    <s v="medium"/>
    <s v="medium"/>
    <n v="1555.58"/>
    <n v="818.01"/>
    <n v="737.57"/>
    <d v="2013-09-16T00:00:00"/>
    <n v="283"/>
  </r>
  <r>
    <s v="3828"/>
    <s v="68"/>
    <x v="2312"/>
    <d v="2017-10-08T00:00:00"/>
    <b v="1"/>
    <s v="Approved"/>
    <s v="OHM Cycles"/>
    <s v="Standard"/>
    <s v="medium"/>
    <s v="medium"/>
    <n v="1636.9"/>
    <n v="44.71"/>
    <n v="1592.19"/>
    <d v="2016-12-06T00:00:00"/>
    <n v="83"/>
  </r>
  <r>
    <s v="3829"/>
    <s v="52"/>
    <x v="402"/>
    <d v="2017-11-02T00:00:00"/>
    <b v="0"/>
    <s v="Approved"/>
    <s v="OHM Cycles"/>
    <s v="Road"/>
    <s v="medium"/>
    <s v="medium"/>
    <n v="1280.28"/>
    <n v="829.51"/>
    <n v="450.77"/>
    <d v="1997-02-09T00:00:00"/>
    <n v="58"/>
  </r>
  <r>
    <s v="3830"/>
    <s v="96"/>
    <x v="274"/>
    <d v="2017-10-24T00:00:00"/>
    <b v="0"/>
    <s v="Approved"/>
    <s v="WeareA2B"/>
    <s v="Road"/>
    <s v="low"/>
    <s v="small"/>
    <n v="1172.78"/>
    <n v="1043.77"/>
    <n v="129.01"/>
    <d v="2002-10-10T00:00:00"/>
    <n v="67"/>
  </r>
  <r>
    <s v="3831"/>
    <s v="97"/>
    <x v="2313"/>
    <d v="2017-09-12T00:00:00"/>
    <b v="1"/>
    <s v="Approved"/>
    <s v="Solex"/>
    <s v="Standard"/>
    <s v="medium"/>
    <s v="large"/>
    <n v="202.62"/>
    <n v="151.96"/>
    <n v="50.66"/>
    <d v="2016-03-29T00:00:00"/>
    <n v="109"/>
  </r>
  <r>
    <s v="3832"/>
    <s v="100"/>
    <x v="2164"/>
    <d v="2017-06-28T00:00:00"/>
    <b v="0"/>
    <s v="Approved"/>
    <s v="Norco Bicycles"/>
    <s v="Road"/>
    <s v="medium"/>
    <s v="medium"/>
    <n v="1036.5899999999999"/>
    <n v="206.35"/>
    <n v="830.24"/>
    <d v="1991-05-06T00:00:00"/>
    <n v="185"/>
  </r>
  <r>
    <s v="3833"/>
    <s v="22"/>
    <x v="14"/>
    <d v="2017-06-17T00:00:00"/>
    <b v="0"/>
    <s v="Approved"/>
    <s v="Solex"/>
    <s v="Standard"/>
    <s v="medium"/>
    <s v="medium"/>
    <n v="575.27"/>
    <n v="431.45"/>
    <n v="143.82"/>
    <d v="1993-05-26T00:00:00"/>
    <n v="196"/>
  </r>
  <r>
    <s v="3834"/>
    <s v="23"/>
    <x v="1685"/>
    <d v="2017-08-25T00:00:00"/>
    <b v="0"/>
    <s v="Approved"/>
    <s v="Norco Bicycles"/>
    <s v="Mountain"/>
    <s v="low"/>
    <s v="small"/>
    <n v="688.63"/>
    <n v="612.88"/>
    <n v="75.75"/>
    <d v="1999-06-23T00:00:00"/>
    <n v="127"/>
  </r>
  <r>
    <s v="3835"/>
    <s v="55"/>
    <x v="2314"/>
    <d v="2017-06-14T00:00:00"/>
    <b v="1"/>
    <s v="Approved"/>
    <s v="Trek Bicycles"/>
    <s v="Road"/>
    <s v="medium"/>
    <s v="large"/>
    <n v="1894.19"/>
    <n v="598.76"/>
    <n v="1295.43"/>
    <d v="2003-07-21T00:00:00"/>
    <n v="199"/>
  </r>
  <r>
    <s v="3836"/>
    <s v="14"/>
    <x v="2315"/>
    <d v="2017-05-26T00:00:00"/>
    <b v="0"/>
    <s v="Approved"/>
    <s v="Trek Bicycles"/>
    <s v="Standard"/>
    <s v="medium"/>
    <s v="small"/>
    <n v="1386.84"/>
    <n v="1234.29"/>
    <n v="152.55000000000001"/>
    <d v="2003-08-05T00:00:00"/>
    <n v="218"/>
  </r>
  <r>
    <s v="3837"/>
    <s v="0"/>
    <x v="2316"/>
    <d v="2017-07-13T00:00:00"/>
    <b v="1"/>
    <s v="Approved"/>
    <s v="Solex"/>
    <s v="Standard"/>
    <s v="medium"/>
    <s v="medium"/>
    <n v="100.35"/>
    <n v="75.260000000000005"/>
    <n v="25.09"/>
    <d v="1999-07-26T00:00:00"/>
    <n v="170"/>
  </r>
  <r>
    <s v="3838"/>
    <s v="51"/>
    <x v="712"/>
    <d v="2017-02-06T00:00:00"/>
    <b v="1"/>
    <s v="Approved"/>
    <s v="OHM Cycles"/>
    <s v="Standard"/>
    <s v="high"/>
    <s v="medium"/>
    <n v="2005.66"/>
    <n v="1203.4000000000001"/>
    <n v="802.26"/>
    <d v="2012-04-10T00:00:00"/>
    <n v="327"/>
  </r>
  <r>
    <s v="3839"/>
    <s v="0"/>
    <x v="1724"/>
    <d v="2017-02-07T00:00:00"/>
    <b v="0"/>
    <s v="Approved"/>
    <s v="WeareA2B"/>
    <s v="Standard"/>
    <s v="medium"/>
    <s v="medium"/>
    <n v="60.34"/>
    <n v="45.26"/>
    <n v="15.08"/>
    <d v="1999-06-23T00:00:00"/>
    <n v="326"/>
  </r>
  <r>
    <s v="3840"/>
    <s v="88"/>
    <x v="1247"/>
    <d v="2017-10-05T00:00:00"/>
    <b v="0"/>
    <s v="Approved"/>
    <s v="Norco Bicycles"/>
    <s v="Standard"/>
    <s v="medium"/>
    <s v="medium"/>
    <n v="1198.46"/>
    <n v="381.1"/>
    <n v="817.36"/>
    <d v="1999-07-26T00:00:00"/>
    <n v="86"/>
  </r>
  <r>
    <s v="3841"/>
    <s v="20"/>
    <x v="370"/>
    <d v="2017-02-27T00:00:00"/>
    <b v="1"/>
    <s v="Approved"/>
    <s v="Trek Bicycles"/>
    <s v="Standard"/>
    <s v="medium"/>
    <s v="small"/>
    <n v="1775.81"/>
    <n v="1580.47"/>
    <n v="195.34"/>
    <d v="2014-03-03T00:00:00"/>
    <n v="306"/>
  </r>
  <r>
    <s v="3842"/>
    <s v="68"/>
    <x v="2317"/>
    <d v="2017-06-02T00:00:00"/>
    <b v="0"/>
    <s v="Approved"/>
    <s v="OHM Cycles"/>
    <s v="Standard"/>
    <s v="medium"/>
    <s v="medium"/>
    <n v="1636.9"/>
    <n v="44.71"/>
    <n v="1592.19"/>
    <d v="2010-08-20T00:00:00"/>
    <n v="211"/>
  </r>
  <r>
    <s v="3843"/>
    <s v="27"/>
    <x v="1966"/>
    <d v="2017-03-09T00:00:00"/>
    <b v="0"/>
    <s v="Approved"/>
    <s v="Trek Bicycles"/>
    <s v="Standard"/>
    <s v="medium"/>
    <s v="medium"/>
    <n v="499.53"/>
    <n v="388.72"/>
    <n v="110.81"/>
    <d v="1999-06-23T00:00:00"/>
    <n v="296"/>
  </r>
  <r>
    <s v="3844"/>
    <s v="55"/>
    <x v="1322"/>
    <d v="2017-02-12T00:00:00"/>
    <b v="0"/>
    <s v="Approved"/>
    <s v="Trek Bicycles"/>
    <s v="Road"/>
    <s v="medium"/>
    <s v="large"/>
    <n v="1894.19"/>
    <n v="598.76"/>
    <n v="1295.43"/>
    <d v="2003-07-21T00:00:00"/>
    <n v="321"/>
  </r>
  <r>
    <s v="3845"/>
    <s v="29"/>
    <x v="116"/>
    <d v="2017-07-22T00:00:00"/>
    <b v="1"/>
    <s v="Approved"/>
    <s v="Norco Bicycles"/>
    <s v="Road"/>
    <s v="medium"/>
    <s v="medium"/>
    <n v="543.39"/>
    <n v="407.54"/>
    <n v="135.85"/>
    <d v="2006-11-10T00:00:00"/>
    <n v="161"/>
  </r>
  <r>
    <s v="3846"/>
    <s v="98"/>
    <x v="2318"/>
    <d v="2017-03-06T00:00:00"/>
    <b v="1"/>
    <s v="Approved"/>
    <s v="OHM Cycles"/>
    <s v="Standard"/>
    <s v="medium"/>
    <s v="medium"/>
    <n v="795.34"/>
    <n v="101.58"/>
    <n v="693.76"/>
    <d v="1997-02-09T00:00:00"/>
    <n v="299"/>
  </r>
  <r>
    <s v="3847"/>
    <s v="90"/>
    <x v="2212"/>
    <d v="2017-11-09T00:00:00"/>
    <b v="1"/>
    <s v="Approved"/>
    <s v="Norco Bicycles"/>
    <s v="Standard"/>
    <s v="low"/>
    <s v="medium"/>
    <n v="363.01"/>
    <n v="290.41000000000003"/>
    <n v="72.599999999999994"/>
    <d v="2005-05-10T00:00:00"/>
    <n v="51"/>
  </r>
  <r>
    <s v="3848"/>
    <s v="44"/>
    <x v="2319"/>
    <d v="2017-02-18T00:00:00"/>
    <b v="0"/>
    <s v="Approved"/>
    <s v="WeareA2B"/>
    <s v="Standard"/>
    <s v="medium"/>
    <s v="medium"/>
    <n v="1769.64"/>
    <n v="108.76"/>
    <n v="1660.88"/>
    <d v="2007-12-11T00:00:00"/>
    <n v="315"/>
  </r>
  <r>
    <s v="3849"/>
    <s v="0"/>
    <x v="1406"/>
    <d v="2017-05-15T00:00:00"/>
    <b v="1"/>
    <s v="Approved"/>
    <s v="Solex"/>
    <s v="Standard"/>
    <s v="medium"/>
    <s v="medium"/>
    <n v="71.489999999999995"/>
    <n v="53.62"/>
    <n v="17.87"/>
    <d v="2012-12-02T00:00:00"/>
    <n v="229"/>
  </r>
  <r>
    <s v="3850"/>
    <s v="12"/>
    <x v="731"/>
    <d v="2017-06-29T00:00:00"/>
    <b v="0"/>
    <s v="Approved"/>
    <s v="WeareA2B"/>
    <s v="Standard"/>
    <s v="medium"/>
    <s v="medium"/>
    <n v="1231.1500000000001"/>
    <n v="161.6"/>
    <n v="1069.55"/>
    <d v="1994-09-09T00:00:00"/>
    <n v="184"/>
  </r>
  <r>
    <s v="3851"/>
    <s v="0"/>
    <x v="2320"/>
    <d v="2017-02-12T00:00:00"/>
    <b v="0"/>
    <s v="Approved"/>
    <s v="Trek Bicycles"/>
    <s v="Standard"/>
    <s v="high"/>
    <s v="medium"/>
    <n v="495.72"/>
    <n v="297.43"/>
    <n v="198.29"/>
    <d v="2011-01-10T00:00:00"/>
    <n v="321"/>
  </r>
  <r>
    <s v="3852"/>
    <s v="2"/>
    <x v="179"/>
    <d v="2017-05-01T00:00:00"/>
    <b v="1"/>
    <s v="Approved"/>
    <s v="Giant Bicycles"/>
    <s v="Road"/>
    <s v="low"/>
    <s v="small"/>
    <n v="590.26"/>
    <n v="525.33000000000004"/>
    <n v="64.930000000000007"/>
    <d v="2010-11-05T00:00:00"/>
    <n v="243"/>
  </r>
  <r>
    <s v="3853"/>
    <s v="7"/>
    <x v="2131"/>
    <d v="2017-04-22T00:00:00"/>
    <b v="0"/>
    <s v="Approved"/>
    <s v="Trek Bicycles"/>
    <s v="Road"/>
    <s v="low"/>
    <s v="medium"/>
    <n v="980.37"/>
    <n v="234.43"/>
    <n v="745.94"/>
    <d v="1991-11-07T00:00:00"/>
    <n v="252"/>
  </r>
  <r>
    <s v="3854"/>
    <s v="13"/>
    <x v="2272"/>
    <d v="2017-04-26T00:00:00"/>
    <b v="0"/>
    <s v="Approved"/>
    <s v="Solex"/>
    <s v="Standard"/>
    <s v="medium"/>
    <s v="medium"/>
    <n v="1163.8900000000001"/>
    <n v="589.27"/>
    <n v="574.62"/>
    <d v="2016-07-09T00:00:00"/>
    <n v="248"/>
  </r>
  <r>
    <s v="3855"/>
    <s v="21"/>
    <x v="2321"/>
    <d v="2017-10-10T00:00:00"/>
    <b v="1"/>
    <s v="Approved"/>
    <s v="WeareA2B"/>
    <s v="Touring"/>
    <s v="medium"/>
    <s v="medium"/>
    <n v="1466.68"/>
    <n v="363.25"/>
    <n v="1103.43"/>
    <d v="2014-03-03T00:00:00"/>
    <n v="81"/>
  </r>
  <r>
    <s v="3856"/>
    <s v="23"/>
    <x v="624"/>
    <d v="2017-07-14T00:00:00"/>
    <b v="0"/>
    <s v="Approved"/>
    <s v="Norco Bicycles"/>
    <s v="Mountain"/>
    <s v="low"/>
    <s v="small"/>
    <n v="688.63"/>
    <n v="612.88"/>
    <n v="75.75"/>
    <d v="2016-11-22T00:00:00"/>
    <n v="169"/>
  </r>
  <r>
    <s v="3857"/>
    <s v="1"/>
    <x v="2322"/>
    <d v="2017-10-13T00:00:00"/>
    <b v="1"/>
    <s v="Approved"/>
    <s v="Giant Bicycles"/>
    <s v="Standard"/>
    <s v="medium"/>
    <s v="medium"/>
    <n v="1403.5"/>
    <n v="954.82"/>
    <n v="448.68"/>
    <d v="2016-11-14T00:00:00"/>
    <n v="78"/>
  </r>
  <r>
    <s v="3858"/>
    <s v="1"/>
    <x v="2323"/>
    <d v="2017-03-28T00:00:00"/>
    <b v="1"/>
    <s v="Approved"/>
    <s v="Giant Bicycles"/>
    <s v="Standard"/>
    <s v="medium"/>
    <s v="medium"/>
    <n v="1403.5"/>
    <n v="954.82"/>
    <n v="448.68"/>
    <d v="2016-11-14T00:00:00"/>
    <n v="277"/>
  </r>
  <r>
    <s v="3859"/>
    <s v="38"/>
    <x v="225"/>
    <d v="2017-01-23T00:00:00"/>
    <b v="0"/>
    <s v="Approved"/>
    <s v="Solex"/>
    <s v="Standard"/>
    <s v="medium"/>
    <s v="medium"/>
    <n v="1577.53"/>
    <n v="826.51"/>
    <n v="751.02"/>
    <d v="2011-03-16T00:00:00"/>
    <n v="341"/>
  </r>
  <r>
    <s v="3860"/>
    <s v="33"/>
    <x v="2324"/>
    <d v="2017-11-22T00:00:00"/>
    <b v="0"/>
    <s v="Approved"/>
    <s v="Giant Bicycles"/>
    <s v="Standard"/>
    <s v="medium"/>
    <s v="small"/>
    <n v="1311.44"/>
    <n v="1167.18"/>
    <n v="144.26"/>
    <d v="2010-06-07T00:00:00"/>
    <n v="38"/>
  </r>
  <r>
    <s v="3861"/>
    <s v="2"/>
    <x v="1852"/>
    <d v="2017-09-30T00:00:00"/>
    <b v="0"/>
    <s v="Approved"/>
    <s v="Solex"/>
    <s v="Standard"/>
    <s v="medium"/>
    <s v="medium"/>
    <n v="71.489999999999995"/>
    <n v="53.62"/>
    <n v="17.87"/>
    <d v="2012-12-02T00:00:00"/>
    <n v="91"/>
  </r>
  <r>
    <s v="3862"/>
    <s v="32"/>
    <x v="523"/>
    <d v="2017-07-13T00:00:00"/>
    <b v="1"/>
    <s v="Approved"/>
    <s v="Giant Bicycles"/>
    <s v="Standard"/>
    <s v="medium"/>
    <s v="medium"/>
    <n v="642.70000000000005"/>
    <n v="211.37"/>
    <n v="431.33"/>
    <d v="2002-03-22T00:00:00"/>
    <n v="170"/>
  </r>
  <r>
    <s v="3863"/>
    <s v="49"/>
    <x v="1822"/>
    <d v="2017-10-15T00:00:00"/>
    <b v="0"/>
    <s v="Approved"/>
    <s v="Solex"/>
    <s v="Standard"/>
    <s v="medium"/>
    <s v="large"/>
    <n v="1061.56"/>
    <n v="733.58"/>
    <n v="327.98"/>
    <d v="1993-06-23T00:00:00"/>
    <n v="76"/>
  </r>
  <r>
    <s v="3864"/>
    <s v="41"/>
    <x v="2325"/>
    <d v="2017-06-20T00:00:00"/>
    <b v="0"/>
    <s v="Approved"/>
    <s v="Norco Bicycles"/>
    <s v="Standard"/>
    <s v="low"/>
    <s v="medium"/>
    <n v="958.74"/>
    <n v="748.9"/>
    <n v="209.84"/>
    <d v="2013-03-12T00:00:00"/>
    <n v="193"/>
  </r>
  <r>
    <s v="3865"/>
    <s v="62"/>
    <x v="2326"/>
    <d v="2017-09-30T00:00:00"/>
    <b v="0"/>
    <s v="Approved"/>
    <s v="Solex"/>
    <s v="Standard"/>
    <s v="medium"/>
    <s v="medium"/>
    <n v="478.16"/>
    <n v="298.72000000000003"/>
    <n v="179.44"/>
    <d v="1993-06-23T00:00:00"/>
    <n v="91"/>
  </r>
  <r>
    <s v="3866"/>
    <s v="50"/>
    <x v="2106"/>
    <d v="2017-02-03T00:00:00"/>
    <b v="0"/>
    <s v="Approved"/>
    <s v="Giant Bicycles"/>
    <s v="Standard"/>
    <s v="medium"/>
    <s v="medium"/>
    <n v="642.70000000000005"/>
    <n v="211.37"/>
    <n v="431.33"/>
    <d v="1992-10-11T00:00:00"/>
    <n v="330"/>
  </r>
  <r>
    <s v="3867"/>
    <s v="13"/>
    <x v="514"/>
    <d v="2017-07-05T00:00:00"/>
    <b v="0"/>
    <s v="Approved"/>
    <s v="Solex"/>
    <s v="Standard"/>
    <s v="medium"/>
    <s v="medium"/>
    <n v="1163.8900000000001"/>
    <n v="589.27"/>
    <n v="574.62"/>
    <d v="2016-07-09T00:00:00"/>
    <n v="178"/>
  </r>
  <r>
    <s v="3868"/>
    <s v="76"/>
    <x v="2203"/>
    <d v="2017-07-01T00:00:00"/>
    <b v="0"/>
    <s v="Approved"/>
    <s v="WeareA2B"/>
    <s v="Standard"/>
    <s v="low"/>
    <s v="medium"/>
    <n v="642.30999999999995"/>
    <n v="513.85"/>
    <n v="128.46"/>
    <d v="2005-05-10T00:00:00"/>
    <n v="182"/>
  </r>
  <r>
    <s v="3869"/>
    <s v="3"/>
    <x v="1691"/>
    <d v="2017-12-02T00:00:00"/>
    <b v="0"/>
    <s v="Approved"/>
    <s v="Trek Bicycles"/>
    <s v="Standard"/>
    <s v="medium"/>
    <s v="large"/>
    <n v="2091.4699999999998"/>
    <n v="388.92"/>
    <n v="1702.55"/>
    <d v="2012-09-15T00:00:00"/>
    <n v="28"/>
  </r>
  <r>
    <s v="3870"/>
    <s v="85"/>
    <x v="794"/>
    <d v="2017-01-05T00:00:00"/>
    <b v="1"/>
    <s v="Approved"/>
    <s v="WeareA2B"/>
    <s v="Standard"/>
    <s v="medium"/>
    <s v="medium"/>
    <n v="752.64"/>
    <n v="205.36"/>
    <n v="547.28"/>
    <d v="2015-08-02T00:00:00"/>
    <n v="359"/>
  </r>
  <r>
    <s v="3872"/>
    <s v="27"/>
    <x v="2327"/>
    <d v="2017-11-21T00:00:00"/>
    <b v="0"/>
    <s v="Approved"/>
    <s v="Trek Bicycles"/>
    <s v="Standard"/>
    <s v="medium"/>
    <s v="medium"/>
    <n v="499.53"/>
    <n v="388.72"/>
    <n v="110.81"/>
    <d v="1999-06-23T00:00:00"/>
    <n v="39"/>
  </r>
  <r>
    <s v="3873"/>
    <s v="58"/>
    <x v="2328"/>
    <d v="2017-10-12T00:00:00"/>
    <b v="1"/>
    <s v="Approved"/>
    <s v="OHM Cycles"/>
    <s v="Standard"/>
    <s v="medium"/>
    <s v="medium"/>
    <n v="912.52"/>
    <n v="141.4"/>
    <n v="771.12"/>
    <d v="1998-12-17T00:00:00"/>
    <n v="79"/>
  </r>
  <r>
    <s v="3874"/>
    <s v="27"/>
    <x v="859"/>
    <d v="2017-10-12T00:00:00"/>
    <b v="1"/>
    <s v="Approved"/>
    <s v="Trek Bicycles"/>
    <s v="Standard"/>
    <s v="medium"/>
    <s v="medium"/>
    <n v="499.53"/>
    <n v="388.72"/>
    <n v="110.81"/>
    <d v="1999-06-23T00:00:00"/>
    <n v="79"/>
  </r>
  <r>
    <s v="3875"/>
    <s v="58"/>
    <x v="1541"/>
    <d v="2017-10-31T00:00:00"/>
    <b v="1"/>
    <s v="Approved"/>
    <s v="OHM Cycles"/>
    <s v="Standard"/>
    <s v="medium"/>
    <s v="medium"/>
    <n v="912.52"/>
    <n v="141.4"/>
    <n v="771.12"/>
    <d v="2015-10-18T00:00:00"/>
    <n v="60"/>
  </r>
  <r>
    <s v="3876"/>
    <s v="26"/>
    <x v="767"/>
    <d v="2017-06-09T00:00:00"/>
    <b v="0"/>
    <s v="Approved"/>
    <s v="WeareA2B"/>
    <s v="Standard"/>
    <s v="medium"/>
    <s v="medium"/>
    <n v="1992.93"/>
    <n v="762.63"/>
    <n v="1230.3"/>
    <d v="1993-05-26T00:00:00"/>
    <n v="204"/>
  </r>
  <r>
    <s v="3877"/>
    <s v="11"/>
    <x v="2329"/>
    <d v="2017-02-22T00:00:00"/>
    <b v="1"/>
    <s v="Approved"/>
    <s v="Trek Bicycles"/>
    <s v="Standard"/>
    <s v="medium"/>
    <s v="small"/>
    <n v="1775.81"/>
    <n v="1580.47"/>
    <n v="195.34"/>
    <d v="1993-10-02T00:00:00"/>
    <n v="311"/>
  </r>
  <r>
    <s v="3878"/>
    <s v="0"/>
    <x v="1921"/>
    <d v="2017-07-30T00:00:00"/>
    <b v="0"/>
    <s v="Approved"/>
    <m/>
    <m/>
    <m/>
    <m/>
    <n v="1102.68"/>
    <m/>
    <m/>
    <m/>
    <n v="153"/>
  </r>
  <r>
    <s v="3879"/>
    <s v="79"/>
    <x v="1882"/>
    <d v="2017-11-24T00:00:00"/>
    <b v="1"/>
    <s v="Approved"/>
    <s v="Norco Bicycles"/>
    <s v="Standard"/>
    <s v="medium"/>
    <s v="medium"/>
    <n v="1555.58"/>
    <n v="818.01"/>
    <n v="737.57"/>
    <d v="2003-09-09T00:00:00"/>
    <n v="36"/>
  </r>
  <r>
    <s v="3880"/>
    <s v="20"/>
    <x v="415"/>
    <d v="2017-01-23T00:00:00"/>
    <b v="1"/>
    <s v="Approved"/>
    <s v="Trek Bicycles"/>
    <s v="Standard"/>
    <s v="medium"/>
    <s v="small"/>
    <n v="1775.81"/>
    <n v="1580.47"/>
    <n v="195.34"/>
    <d v="2016-07-09T00:00:00"/>
    <n v="341"/>
  </r>
  <r>
    <s v="3881"/>
    <s v="12"/>
    <x v="393"/>
    <d v="2017-06-13T00:00:00"/>
    <b v="1"/>
    <s v="Approved"/>
    <s v="WeareA2B"/>
    <s v="Standard"/>
    <s v="medium"/>
    <s v="medium"/>
    <n v="1231.1500000000001"/>
    <n v="161.6"/>
    <n v="1069.55"/>
    <d v="2004-08-17T00:00:00"/>
    <n v="200"/>
  </r>
  <r>
    <s v="3882"/>
    <s v="71"/>
    <x v="2330"/>
    <d v="2017-03-05T00:00:00"/>
    <b v="0"/>
    <s v="Approved"/>
    <s v="Solex"/>
    <s v="Standard"/>
    <s v="high"/>
    <s v="large"/>
    <n v="1842.92"/>
    <n v="1105.75"/>
    <n v="737.17"/>
    <d v="2006-05-22T00:00:00"/>
    <n v="300"/>
  </r>
  <r>
    <s v="3883"/>
    <s v="28"/>
    <x v="2331"/>
    <d v="2017-07-20T00:00:00"/>
    <b v="0"/>
    <s v="Approved"/>
    <s v="Norco Bicycles"/>
    <s v="Standard"/>
    <s v="medium"/>
    <s v="small"/>
    <n v="1216.1400000000001"/>
    <n v="1082.3599999999999"/>
    <n v="133.78"/>
    <d v="1991-08-05T00:00:00"/>
    <n v="163"/>
  </r>
  <r>
    <s v="3884"/>
    <s v="19"/>
    <x v="2033"/>
    <d v="2017-01-11T00:00:00"/>
    <b v="0"/>
    <s v="Approved"/>
    <s v="OHM Cycles"/>
    <s v="Road"/>
    <s v="high"/>
    <s v="large"/>
    <n v="12.01"/>
    <n v="7.21"/>
    <n v="4.8"/>
    <d v="2009-03-08T00:00:00"/>
    <n v="353"/>
  </r>
  <r>
    <s v="3885"/>
    <s v="4"/>
    <x v="728"/>
    <d v="2017-09-02T00:00:00"/>
    <b v="1"/>
    <s v="Approved"/>
    <s v="Solex"/>
    <s v="Standard"/>
    <s v="medium"/>
    <s v="medium"/>
    <n v="1483.2"/>
    <n v="99.59"/>
    <n v="1383.61"/>
    <d v="1998-12-17T00:00:00"/>
    <n v="119"/>
  </r>
  <r>
    <s v="3886"/>
    <s v="66"/>
    <x v="2069"/>
    <d v="2017-02-13T00:00:00"/>
    <b v="0"/>
    <s v="Approved"/>
    <s v="Giant Bicycles"/>
    <s v="Road"/>
    <s v="low"/>
    <s v="small"/>
    <n v="590.26"/>
    <n v="525.33000000000004"/>
    <n v="64.930000000000007"/>
    <d v="2010-11-05T00:00:00"/>
    <n v="320"/>
  </r>
  <r>
    <s v="3887"/>
    <s v="34"/>
    <x v="50"/>
    <d v="2017-02-16T00:00:00"/>
    <b v="0"/>
    <s v="Approved"/>
    <s v="Norco Bicycles"/>
    <s v="Road"/>
    <s v="high"/>
    <s v="large"/>
    <n v="774.53"/>
    <n v="464.72"/>
    <n v="309.81"/>
    <d v="2003-03-18T00:00:00"/>
    <n v="317"/>
  </r>
  <r>
    <s v="3888"/>
    <s v="92"/>
    <x v="99"/>
    <d v="2017-06-20T00:00:00"/>
    <b v="1"/>
    <s v="Approved"/>
    <s v="WeareA2B"/>
    <s v="Standard"/>
    <s v="medium"/>
    <s v="small"/>
    <n v="1415.01"/>
    <n v="1259.3599999999999"/>
    <n v="155.65"/>
    <d v="2003-01-05T00:00:00"/>
    <n v="193"/>
  </r>
  <r>
    <s v="3889"/>
    <s v="61"/>
    <x v="2332"/>
    <d v="2017-12-15T00:00:00"/>
    <b v="0"/>
    <s v="Approved"/>
    <s v="OHM Cycles"/>
    <s v="Standard"/>
    <s v="low"/>
    <s v="medium"/>
    <n v="71.16"/>
    <n v="56.93"/>
    <n v="14.23"/>
    <d v="2015-06-17T00:00:00"/>
    <n v="15"/>
  </r>
  <r>
    <s v="3890"/>
    <s v="33"/>
    <x v="585"/>
    <d v="2017-01-28T00:00:00"/>
    <b v="0"/>
    <s v="Approved"/>
    <s v="Giant Bicycles"/>
    <s v="Standard"/>
    <s v="medium"/>
    <s v="small"/>
    <n v="1311.44"/>
    <n v="1167.18"/>
    <n v="144.26"/>
    <d v="1999-07-20T00:00:00"/>
    <n v="336"/>
  </r>
  <r>
    <s v="3891"/>
    <s v="23"/>
    <x v="748"/>
    <d v="2017-02-01T00:00:00"/>
    <b v="1"/>
    <s v="Approved"/>
    <s v="Norco Bicycles"/>
    <s v="Standard"/>
    <s v="medium"/>
    <s v="medium"/>
    <n v="1198.46"/>
    <n v="381.1"/>
    <n v="817.36"/>
    <d v="2000-11-03T00:00:00"/>
    <n v="332"/>
  </r>
  <r>
    <s v="3892"/>
    <s v="77"/>
    <x v="2333"/>
    <d v="2017-06-14T00:00:00"/>
    <b v="0"/>
    <s v="Approved"/>
    <s v="Norco Bicycles"/>
    <s v="Road"/>
    <s v="medium"/>
    <s v="large"/>
    <n v="1240.31"/>
    <n v="795.1"/>
    <n v="445.21"/>
    <d v="2011-01-10T00:00:00"/>
    <n v="199"/>
  </r>
  <r>
    <s v="3893"/>
    <s v="38"/>
    <x v="852"/>
    <d v="2017-08-12T00:00:00"/>
    <b v="0"/>
    <s v="Approved"/>
    <s v="Solex"/>
    <s v="Standard"/>
    <s v="medium"/>
    <s v="medium"/>
    <n v="1577.53"/>
    <n v="826.51"/>
    <n v="751.02"/>
    <d v="2010-06-07T00:00:00"/>
    <n v="140"/>
  </r>
  <r>
    <s v="3894"/>
    <s v="45"/>
    <x v="2334"/>
    <d v="2017-01-08T00:00:00"/>
    <b v="1"/>
    <s v="Approved"/>
    <s v="Solex"/>
    <s v="Standard"/>
    <s v="medium"/>
    <s v="medium"/>
    <n v="441.49"/>
    <n v="84.99"/>
    <n v="356.5"/>
    <d v="1993-04-12T00:00:00"/>
    <n v="356"/>
  </r>
  <r>
    <s v="3896"/>
    <s v="46"/>
    <x v="85"/>
    <d v="2017-07-07T00:00:00"/>
    <b v="0"/>
    <s v="Approved"/>
    <s v="OHM Cycles"/>
    <s v="Standard"/>
    <s v="low"/>
    <s v="medium"/>
    <n v="1793.43"/>
    <n v="248.82"/>
    <n v="1544.61"/>
    <d v="2010-06-07T00:00:00"/>
    <n v="176"/>
  </r>
  <r>
    <s v="3897"/>
    <s v="43"/>
    <x v="1863"/>
    <d v="2017-12-27T00:00:00"/>
    <b v="0"/>
    <s v="Approved"/>
    <s v="Solex"/>
    <s v="Standard"/>
    <s v="medium"/>
    <s v="medium"/>
    <n v="1151.96"/>
    <n v="649.49"/>
    <n v="502.47"/>
    <d v="2014-07-28T00:00:00"/>
    <n v="3"/>
  </r>
  <r>
    <s v="3898"/>
    <s v="21"/>
    <x v="365"/>
    <d v="2017-06-15T00:00:00"/>
    <b v="1"/>
    <s v="Approved"/>
    <s v="Solex"/>
    <s v="Standard"/>
    <s v="medium"/>
    <s v="large"/>
    <n v="1071.23"/>
    <n v="380.74"/>
    <n v="690.49"/>
    <d v="1996-04-05T00:00:00"/>
    <n v="198"/>
  </r>
  <r>
    <s v="3899"/>
    <s v="38"/>
    <x v="2335"/>
    <d v="2017-08-23T00:00:00"/>
    <b v="0"/>
    <s v="Approved"/>
    <s v="Trek Bicycles"/>
    <s v="Standard"/>
    <s v="medium"/>
    <s v="large"/>
    <n v="2091.4699999999998"/>
    <n v="388.92"/>
    <n v="1702.55"/>
    <d v="2012-09-15T00:00:00"/>
    <n v="129"/>
  </r>
  <r>
    <s v="3900"/>
    <s v="44"/>
    <x v="2336"/>
    <d v="2017-09-07T00:00:00"/>
    <b v="0"/>
    <s v="Approved"/>
    <s v="WeareA2B"/>
    <s v="Standard"/>
    <s v="medium"/>
    <s v="medium"/>
    <n v="1769.64"/>
    <n v="108.76"/>
    <n v="1660.88"/>
    <d v="2011-05-09T00:00:00"/>
    <n v="114"/>
  </r>
  <r>
    <s v="3901"/>
    <s v="72"/>
    <x v="1164"/>
    <d v="2017-08-23T00:00:00"/>
    <b v="0"/>
    <s v="Approved"/>
    <s v="Norco Bicycles"/>
    <s v="Standard"/>
    <s v="medium"/>
    <s v="medium"/>
    <n v="360.4"/>
    <n v="270.3"/>
    <n v="90.1"/>
    <d v="2003-09-09T00:00:00"/>
    <n v="129"/>
  </r>
  <r>
    <s v="3902"/>
    <s v="1"/>
    <x v="666"/>
    <d v="2017-06-22T00:00:00"/>
    <b v="1"/>
    <s v="Approved"/>
    <s v="Giant Bicycles"/>
    <s v="Standard"/>
    <s v="medium"/>
    <s v="medium"/>
    <n v="1403.5"/>
    <n v="954.82"/>
    <n v="448.68"/>
    <d v="2012-12-02T00:00:00"/>
    <n v="191"/>
  </r>
  <r>
    <s v="3903"/>
    <s v="59"/>
    <x v="2094"/>
    <d v="2017-06-02T00:00:00"/>
    <b v="0"/>
    <s v="Approved"/>
    <s v="Solex"/>
    <s v="Standard"/>
    <s v="medium"/>
    <s v="large"/>
    <n v="1061.56"/>
    <n v="733.58"/>
    <n v="327.98"/>
    <d v="1993-07-20T00:00:00"/>
    <n v="211"/>
  </r>
  <r>
    <s v="3904"/>
    <s v="27"/>
    <x v="2337"/>
    <d v="2017-10-10T00:00:00"/>
    <b v="1"/>
    <s v="Approved"/>
    <s v="Trek Bicycles"/>
    <s v="Standard"/>
    <s v="medium"/>
    <s v="medium"/>
    <n v="499.53"/>
    <n v="388.72"/>
    <n v="110.81"/>
    <d v="1999-06-23T00:00:00"/>
    <n v="81"/>
  </r>
  <r>
    <s v="3906"/>
    <s v="88"/>
    <x v="2338"/>
    <d v="2017-05-04T00:00:00"/>
    <b v="1"/>
    <s v="Approved"/>
    <s v="Norco Bicycles"/>
    <s v="Standard"/>
    <s v="medium"/>
    <s v="medium"/>
    <n v="1198.46"/>
    <n v="381.1"/>
    <n v="817.36"/>
    <d v="2013-06-09T00:00:00"/>
    <n v="240"/>
  </r>
  <r>
    <s v="3907"/>
    <s v="49"/>
    <x v="1243"/>
    <d v="2017-03-07T00:00:00"/>
    <b v="0"/>
    <s v="Approved"/>
    <s v="Solex"/>
    <s v="Standard"/>
    <s v="medium"/>
    <s v="large"/>
    <n v="1061.56"/>
    <n v="733.58"/>
    <n v="327.98"/>
    <d v="2010-11-05T00:00:00"/>
    <n v="298"/>
  </r>
  <r>
    <s v="3908"/>
    <s v="7"/>
    <x v="2339"/>
    <d v="2017-09-23T00:00:00"/>
    <b v="1"/>
    <s v="Approved"/>
    <s v="Trek Bicycles"/>
    <s v="Road"/>
    <s v="low"/>
    <s v="medium"/>
    <n v="980.37"/>
    <n v="234.43"/>
    <n v="745.94"/>
    <d v="2004-08-17T00:00:00"/>
    <n v="98"/>
  </r>
  <r>
    <s v="3909"/>
    <s v="0"/>
    <x v="2340"/>
    <d v="2017-06-19T00:00:00"/>
    <b v="0"/>
    <s v="Approved"/>
    <s v="Norco Bicycles"/>
    <s v="Standard"/>
    <s v="low"/>
    <s v="medium"/>
    <n v="363.01"/>
    <n v="290.41000000000003"/>
    <n v="72.599999999999994"/>
    <d v="2005-05-10T00:00:00"/>
    <n v="194"/>
  </r>
  <r>
    <s v="3910"/>
    <s v="37"/>
    <x v="24"/>
    <d v="2017-12-19T00:00:00"/>
    <b v="0"/>
    <s v="Approved"/>
    <s v="OHM Cycles"/>
    <s v="Standard"/>
    <s v="low"/>
    <s v="medium"/>
    <n v="1793.43"/>
    <n v="248.82"/>
    <n v="1544.61"/>
    <d v="1999-07-20T00:00:00"/>
    <n v="11"/>
  </r>
  <r>
    <s v="3911"/>
    <s v="4"/>
    <x v="2341"/>
    <d v="2017-11-10T00:00:00"/>
    <b v="1"/>
    <s v="Approved"/>
    <s v="Giant Bicycles"/>
    <s v="Standard"/>
    <s v="high"/>
    <s v="medium"/>
    <n v="1129.1300000000001"/>
    <n v="677.48"/>
    <n v="451.65"/>
    <d v="2005-08-09T00:00:00"/>
    <n v="50"/>
  </r>
  <r>
    <s v="3912"/>
    <s v="37"/>
    <x v="1022"/>
    <d v="2017-05-23T00:00:00"/>
    <b v="1"/>
    <s v="Approved"/>
    <s v="OHM Cycles"/>
    <s v="Standard"/>
    <s v="low"/>
    <s v="medium"/>
    <n v="1793.43"/>
    <n v="248.82"/>
    <n v="1544.61"/>
    <d v="1999-07-20T00:00:00"/>
    <n v="221"/>
  </r>
  <r>
    <s v="3913"/>
    <s v="13"/>
    <x v="2342"/>
    <d v="2017-10-14T00:00:00"/>
    <b v="0"/>
    <s v="Approved"/>
    <s v="Solex"/>
    <s v="Standard"/>
    <s v="medium"/>
    <s v="medium"/>
    <n v="1163.8900000000001"/>
    <n v="589.27"/>
    <n v="574.62"/>
    <d v="2016-07-09T00:00:00"/>
    <n v="77"/>
  </r>
  <r>
    <s v="3914"/>
    <s v="28"/>
    <x v="2343"/>
    <d v="2017-09-01T00:00:00"/>
    <b v="1"/>
    <s v="Approved"/>
    <s v="Norco Bicycles"/>
    <s v="Standard"/>
    <s v="medium"/>
    <s v="small"/>
    <n v="1216.1400000000001"/>
    <n v="1082.3599999999999"/>
    <n v="133.78"/>
    <d v="1991-08-05T00:00:00"/>
    <n v="120"/>
  </r>
  <r>
    <s v="3915"/>
    <s v="22"/>
    <x v="2035"/>
    <d v="2017-03-11T00:00:00"/>
    <b v="1"/>
    <s v="Approved"/>
    <s v="WeareA2B"/>
    <s v="Standard"/>
    <s v="medium"/>
    <s v="medium"/>
    <n v="60.34"/>
    <n v="45.26"/>
    <n v="15.08"/>
    <d v="1993-07-15T00:00:00"/>
    <n v="294"/>
  </r>
  <r>
    <s v="3916"/>
    <s v="95"/>
    <x v="2344"/>
    <d v="2017-08-05T00:00:00"/>
    <b v="1"/>
    <s v="Approved"/>
    <s v="Giant Bicycles"/>
    <s v="Standard"/>
    <s v="medium"/>
    <s v="large"/>
    <n v="569.55999999999995"/>
    <n v="528.42999999999995"/>
    <n v="41.13"/>
    <d v="2016-03-29T00:00:00"/>
    <n v="147"/>
  </r>
  <r>
    <s v="3917"/>
    <s v="87"/>
    <x v="1489"/>
    <d v="2017-04-23T00:00:00"/>
    <b v="1"/>
    <s v="Approved"/>
    <s v="Giant Bicycles"/>
    <s v="Standard"/>
    <s v="high"/>
    <s v="medium"/>
    <n v="1179"/>
    <n v="707.4"/>
    <n v="471.6"/>
    <d v="2013-06-09T00:00:00"/>
    <n v="251"/>
  </r>
  <r>
    <s v="3918"/>
    <s v="87"/>
    <x v="1717"/>
    <d v="2017-03-04T00:00:00"/>
    <b v="1"/>
    <s v="Approved"/>
    <s v="Giant Bicycles"/>
    <s v="Standard"/>
    <s v="high"/>
    <s v="medium"/>
    <n v="1179"/>
    <n v="707.4"/>
    <n v="471.6"/>
    <d v="1997-08-25T00:00:00"/>
    <n v="301"/>
  </r>
  <r>
    <s v="3919"/>
    <s v="60"/>
    <x v="1627"/>
    <d v="2017-09-02T00:00:00"/>
    <b v="0"/>
    <s v="Approved"/>
    <s v="Giant Bicycles"/>
    <s v="Standard"/>
    <s v="high"/>
    <s v="small"/>
    <n v="1977.36"/>
    <n v="1759.85"/>
    <n v="217.51"/>
    <d v="2005-10-22T00:00:00"/>
    <n v="119"/>
  </r>
  <r>
    <s v="3920"/>
    <s v="84"/>
    <x v="351"/>
    <d v="2017-09-13T00:00:00"/>
    <b v="0"/>
    <s v="Approved"/>
    <s v="Trek Bicycles"/>
    <s v="Road"/>
    <s v="medium"/>
    <s v="medium"/>
    <n v="290.62"/>
    <n v="215.14"/>
    <n v="75.48"/>
    <d v="2004-12-18T00:00:00"/>
    <n v="108"/>
  </r>
  <r>
    <s v="3921"/>
    <s v="1"/>
    <x v="1582"/>
    <d v="2017-12-24T00:00:00"/>
    <b v="0"/>
    <s v="Approved"/>
    <s v="Giant Bicycles"/>
    <s v="Standard"/>
    <s v="medium"/>
    <s v="medium"/>
    <n v="1403.5"/>
    <n v="954.82"/>
    <n v="448.68"/>
    <d v="2012-09-15T00:00:00"/>
    <n v="6"/>
  </r>
  <r>
    <s v="3922"/>
    <s v="9"/>
    <x v="2345"/>
    <d v="2017-07-18T00:00:00"/>
    <b v="0"/>
    <s v="Approved"/>
    <s v="Norco Bicycles"/>
    <s v="Standard"/>
    <s v="medium"/>
    <s v="small"/>
    <n v="1216.1400000000001"/>
    <n v="1082.3599999999999"/>
    <n v="133.78"/>
    <d v="2006-11-10T00:00:00"/>
    <n v="165"/>
  </r>
  <r>
    <s v="3923"/>
    <s v="16"/>
    <x v="2346"/>
    <d v="2017-11-19T00:00:00"/>
    <b v="1"/>
    <s v="Approved"/>
    <s v="Norco Bicycles"/>
    <s v="Standard"/>
    <s v="high"/>
    <s v="small"/>
    <n v="1661.92"/>
    <n v="1479.11"/>
    <n v="182.81"/>
    <d v="1994-09-09T00:00:00"/>
    <n v="41"/>
  </r>
  <r>
    <s v="3924"/>
    <s v="15"/>
    <x v="2317"/>
    <d v="2017-06-02T00:00:00"/>
    <b v="1"/>
    <s v="Approved"/>
    <s v="Norco Bicycles"/>
    <s v="Standard"/>
    <s v="low"/>
    <s v="medium"/>
    <n v="958.74"/>
    <n v="748.9"/>
    <n v="209.84"/>
    <d v="2005-12-07T00:00:00"/>
    <n v="211"/>
  </r>
  <r>
    <s v="3925"/>
    <s v="81"/>
    <x v="876"/>
    <d v="2017-10-30T00:00:00"/>
    <b v="1"/>
    <s v="Approved"/>
    <s v="Norco Bicycles"/>
    <s v="Standard"/>
    <s v="medium"/>
    <s v="small"/>
    <n v="586.45000000000005"/>
    <n v="521.94000000000005"/>
    <n v="64.510000000000005"/>
    <d v="2004-01-16T00:00:00"/>
    <n v="61"/>
  </r>
  <r>
    <s v="3926"/>
    <s v="14"/>
    <x v="237"/>
    <d v="2017-06-16T00:00:00"/>
    <b v="1"/>
    <s v="Approved"/>
    <s v="Trek Bicycles"/>
    <s v="Standard"/>
    <s v="medium"/>
    <s v="small"/>
    <n v="1386.84"/>
    <n v="1234.29"/>
    <n v="152.55000000000001"/>
    <d v="2003-08-05T00:00:00"/>
    <n v="197"/>
  </r>
  <r>
    <s v="3927"/>
    <s v="0"/>
    <x v="1660"/>
    <d v="2017-06-27T00:00:00"/>
    <b v="1"/>
    <s v="Approved"/>
    <s v="WeareA2B"/>
    <s v="Standard"/>
    <s v="medium"/>
    <s v="small"/>
    <n v="175.89"/>
    <n v="131.91999999999999"/>
    <n v="43.97"/>
    <d v="2003-02-16T00:00:00"/>
    <n v="186"/>
  </r>
  <r>
    <s v="3928"/>
    <s v="2"/>
    <x v="230"/>
    <d v="2017-02-04T00:00:00"/>
    <b v="1"/>
    <s v="Approved"/>
    <s v="Solex"/>
    <s v="Standard"/>
    <s v="medium"/>
    <s v="medium"/>
    <n v="71.489999999999995"/>
    <n v="53.62"/>
    <n v="17.87"/>
    <d v="2012-12-02T00:00:00"/>
    <n v="329"/>
  </r>
  <r>
    <s v="3929"/>
    <s v="29"/>
    <x v="2347"/>
    <d v="2017-08-25T00:00:00"/>
    <b v="0"/>
    <s v="Approved"/>
    <s v="Norco Bicycles"/>
    <s v="Road"/>
    <s v="medium"/>
    <s v="medium"/>
    <n v="543.39"/>
    <n v="407.54"/>
    <n v="135.85"/>
    <d v="2016-11-22T00:00:00"/>
    <n v="127"/>
  </r>
  <r>
    <s v="3931"/>
    <s v="56"/>
    <x v="61"/>
    <d v="2017-08-16T00:00:00"/>
    <b v="1"/>
    <s v="Approved"/>
    <s v="Norco Bicycles"/>
    <s v="Mountain"/>
    <s v="low"/>
    <s v="small"/>
    <n v="688.63"/>
    <n v="612.88"/>
    <n v="75.75"/>
    <d v="2016-02-04T00:00:00"/>
    <n v="136"/>
  </r>
  <r>
    <s v="3932"/>
    <s v="75"/>
    <x v="1430"/>
    <d v="2017-08-31T00:00:00"/>
    <b v="1"/>
    <s v="Approved"/>
    <s v="Giant Bicycles"/>
    <s v="Touring"/>
    <s v="medium"/>
    <s v="large"/>
    <n v="1873.97"/>
    <n v="863.95"/>
    <n v="1010.02"/>
    <d v="2011-01-10T00:00:00"/>
    <n v="121"/>
  </r>
  <r>
    <s v="3933"/>
    <s v="57"/>
    <x v="2348"/>
    <d v="2017-07-25T00:00:00"/>
    <b v="0"/>
    <s v="Approved"/>
    <s v="WeareA2B"/>
    <s v="Touring"/>
    <s v="medium"/>
    <s v="large"/>
    <n v="1890.39"/>
    <n v="260.14"/>
    <n v="1630.25"/>
    <d v="1991-01-21T00:00:00"/>
    <n v="158"/>
  </r>
  <r>
    <s v="3934"/>
    <s v="24"/>
    <x v="1467"/>
    <d v="2017-09-29T00:00:00"/>
    <b v="0"/>
    <s v="Approved"/>
    <s v="Solex"/>
    <s v="Road"/>
    <s v="medium"/>
    <s v="large"/>
    <n v="1777.8"/>
    <n v="820.78"/>
    <n v="957.02"/>
    <d v="2016-02-04T00:00:00"/>
    <n v="92"/>
  </r>
  <r>
    <s v="3935"/>
    <s v="30"/>
    <x v="393"/>
    <d v="2017-11-14T00:00:00"/>
    <b v="0"/>
    <s v="Approved"/>
    <s v="Solex"/>
    <s v="Standard"/>
    <s v="high"/>
    <s v="medium"/>
    <n v="748.17"/>
    <n v="448.9"/>
    <n v="299.27"/>
    <d v="2006-11-10T00:00:00"/>
    <n v="46"/>
  </r>
  <r>
    <s v="3936"/>
    <s v="21"/>
    <x v="1366"/>
    <d v="2017-02-11T00:00:00"/>
    <b v="0"/>
    <s v="Approved"/>
    <s v="WeareA2B"/>
    <s v="Touring"/>
    <s v="medium"/>
    <s v="medium"/>
    <n v="1466.68"/>
    <n v="363.25"/>
    <n v="1103.43"/>
    <d v="2013-03-12T00:00:00"/>
    <n v="322"/>
  </r>
  <r>
    <s v="3937"/>
    <s v="91"/>
    <x v="1639"/>
    <d v="2017-08-05T00:00:00"/>
    <b v="0"/>
    <s v="Approved"/>
    <s v="Solex"/>
    <s v="Standard"/>
    <s v="medium"/>
    <s v="medium"/>
    <n v="100.35"/>
    <n v="75.260000000000005"/>
    <n v="25.09"/>
    <d v="1999-07-26T00:00:00"/>
    <n v="147"/>
  </r>
  <r>
    <s v="3938"/>
    <s v="95"/>
    <x v="56"/>
    <d v="2017-12-30T00:00:00"/>
    <b v="0"/>
    <s v="Approved"/>
    <s v="OHM Cycles"/>
    <s v="Touring"/>
    <s v="low"/>
    <s v="medium"/>
    <n v="1073.07"/>
    <n v="933.84"/>
    <n v="139.22999999999999"/>
    <d v="1997-01-25T00:00:00"/>
    <n v="0"/>
  </r>
  <r>
    <s v="3939"/>
    <s v="38"/>
    <x v="1764"/>
    <d v="2017-09-21T00:00:00"/>
    <b v="0"/>
    <s v="Approved"/>
    <s v="Solex"/>
    <s v="Standard"/>
    <s v="medium"/>
    <s v="medium"/>
    <n v="1577.53"/>
    <n v="826.51"/>
    <n v="751.02"/>
    <d v="2011-03-16T00:00:00"/>
    <n v="100"/>
  </r>
  <r>
    <s v="3940"/>
    <s v="26"/>
    <x v="446"/>
    <d v="2017-07-28T00:00:00"/>
    <b v="0"/>
    <s v="Approved"/>
    <s v="WeareA2B"/>
    <s v="Standard"/>
    <s v="medium"/>
    <s v="medium"/>
    <n v="1992.93"/>
    <n v="762.63"/>
    <n v="1230.3"/>
    <d v="1993-05-26T00:00:00"/>
    <n v="155"/>
  </r>
  <r>
    <s v="3941"/>
    <s v="0"/>
    <x v="949"/>
    <d v="2017-07-02T00:00:00"/>
    <b v="1"/>
    <s v="Approved"/>
    <s v="Norco Bicycles"/>
    <s v="Standard"/>
    <s v="medium"/>
    <s v="medium"/>
    <n v="360.4"/>
    <n v="270.3"/>
    <n v="90.1"/>
    <d v="2016-12-06T00:00:00"/>
    <n v="181"/>
  </r>
  <r>
    <s v="3942"/>
    <s v="74"/>
    <x v="613"/>
    <d v="2017-12-09T00:00:00"/>
    <b v="1"/>
    <s v="Approved"/>
    <s v="WeareA2B"/>
    <s v="Standard"/>
    <s v="medium"/>
    <s v="medium"/>
    <n v="1228.07"/>
    <n v="400.91"/>
    <n v="827.16"/>
    <d v="2014-10-10T00:00:00"/>
    <n v="21"/>
  </r>
  <r>
    <s v="3943"/>
    <s v="17"/>
    <x v="842"/>
    <d v="2017-07-21T00:00:00"/>
    <b v="0"/>
    <s v="Approved"/>
    <s v="Solex"/>
    <s v="Standard"/>
    <s v="high"/>
    <s v="medium"/>
    <n v="1024.6600000000001"/>
    <n v="614.79999999999995"/>
    <n v="409.86"/>
    <d v="2010-11-05T00:00:00"/>
    <n v="162"/>
  </r>
  <r>
    <s v="3944"/>
    <s v="17"/>
    <x v="808"/>
    <d v="2017-04-17T00:00:00"/>
    <b v="1"/>
    <s v="Approved"/>
    <s v="Solex"/>
    <s v="Standard"/>
    <s v="high"/>
    <s v="medium"/>
    <n v="1024.6600000000001"/>
    <n v="614.79999999999995"/>
    <n v="409.86"/>
    <d v="1995-10-24T00:00:00"/>
    <n v="257"/>
  </r>
  <r>
    <s v="3945"/>
    <s v="97"/>
    <x v="1020"/>
    <d v="2017-10-06T00:00:00"/>
    <b v="1"/>
    <s v="Approved"/>
    <s v="Solex"/>
    <s v="Standard"/>
    <s v="medium"/>
    <s v="large"/>
    <n v="202.62"/>
    <n v="151.96"/>
    <n v="50.66"/>
    <d v="2016-03-29T00:00:00"/>
    <n v="85"/>
  </r>
  <r>
    <s v="3946"/>
    <s v="93"/>
    <x v="83"/>
    <d v="2017-09-05T00:00:00"/>
    <b v="0"/>
    <s v="Approved"/>
    <s v="WeareA2B"/>
    <s v="Standard"/>
    <s v="medium"/>
    <s v="medium"/>
    <n v="1065.03"/>
    <n v="230.09"/>
    <n v="834.94"/>
    <d v="1991-05-06T00:00:00"/>
    <n v="116"/>
  </r>
  <r>
    <s v="3947"/>
    <s v="1"/>
    <x v="479"/>
    <d v="2017-05-18T00:00:00"/>
    <b v="0"/>
    <s v="Approved"/>
    <s v="Giant Bicycles"/>
    <s v="Standard"/>
    <s v="medium"/>
    <s v="medium"/>
    <n v="1403.5"/>
    <n v="954.82"/>
    <n v="448.68"/>
    <d v="2016-11-14T00:00:00"/>
    <n v="226"/>
  </r>
  <r>
    <s v="3948"/>
    <s v="10"/>
    <x v="2327"/>
    <d v="2017-07-20T00:00:00"/>
    <b v="1"/>
    <s v="Approved"/>
    <s v="WeareA2B"/>
    <s v="Touring"/>
    <s v="medium"/>
    <s v="medium"/>
    <n v="1466.68"/>
    <n v="363.25"/>
    <n v="1103.43"/>
    <d v="2014-03-03T00:00:00"/>
    <n v="163"/>
  </r>
  <r>
    <s v="3949"/>
    <s v="48"/>
    <x v="2349"/>
    <d v="2017-10-30T00:00:00"/>
    <b v="0"/>
    <s v="Approved"/>
    <s v="WeareA2B"/>
    <s v="Standard"/>
    <s v="medium"/>
    <s v="medium"/>
    <n v="1762.96"/>
    <n v="950.52"/>
    <n v="812.44"/>
    <d v="1997-02-09T00:00:00"/>
    <n v="61"/>
  </r>
  <r>
    <s v="3950"/>
    <s v="75"/>
    <x v="167"/>
    <d v="2017-05-23T00:00:00"/>
    <b v="0"/>
    <s v="Approved"/>
    <s v="Giant Bicycles"/>
    <s v="Touring"/>
    <s v="medium"/>
    <s v="large"/>
    <n v="1873.97"/>
    <n v="863.95"/>
    <n v="1010.02"/>
    <d v="2006-05-22T00:00:00"/>
    <n v="221"/>
  </r>
  <r>
    <s v="3951"/>
    <s v="70"/>
    <x v="2289"/>
    <d v="2017-03-02T00:00:00"/>
    <b v="0"/>
    <s v="Approved"/>
    <s v="Trek Bicycles"/>
    <s v="Standard"/>
    <s v="high"/>
    <s v="medium"/>
    <n v="495.72"/>
    <n v="297.43"/>
    <n v="198.29"/>
    <d v="2015-04-11T00:00:00"/>
    <n v="303"/>
  </r>
  <r>
    <s v="3952"/>
    <s v="10"/>
    <x v="2350"/>
    <d v="2017-07-10T00:00:00"/>
    <b v="0"/>
    <s v="Approved"/>
    <s v="Solex"/>
    <s v="Standard"/>
    <s v="medium"/>
    <s v="medium"/>
    <n v="1945.43"/>
    <n v="333.18"/>
    <n v="1612.25"/>
    <d v="2002-08-31T00:00:00"/>
    <n v="173"/>
  </r>
  <r>
    <s v="3953"/>
    <s v="84"/>
    <x v="898"/>
    <d v="2017-03-02T00:00:00"/>
    <b v="0"/>
    <s v="Approved"/>
    <s v="Trek Bicycles"/>
    <s v="Road"/>
    <s v="medium"/>
    <s v="medium"/>
    <n v="290.62"/>
    <n v="215.14"/>
    <n v="75.48"/>
    <d v="2004-08-07T00:00:00"/>
    <n v="303"/>
  </r>
  <r>
    <s v="3954"/>
    <s v="5"/>
    <x v="2351"/>
    <d v="2017-04-21T00:00:00"/>
    <b v="0"/>
    <s v="Approved"/>
    <s v="Trek Bicycles"/>
    <s v="Mountain"/>
    <s v="low"/>
    <s v="medium"/>
    <n v="574.64"/>
    <n v="459.71"/>
    <n v="114.93"/>
    <d v="2004-09-28T00:00:00"/>
    <n v="253"/>
  </r>
  <r>
    <s v="3956"/>
    <s v="94"/>
    <x v="566"/>
    <d v="2017-08-19T00:00:00"/>
    <b v="1"/>
    <s v="Approved"/>
    <s v="Giant Bicycles"/>
    <s v="Standard"/>
    <s v="medium"/>
    <s v="large"/>
    <n v="1635.3"/>
    <n v="993.66"/>
    <n v="641.64"/>
    <d v="2013-06-09T00:00:00"/>
    <n v="133"/>
  </r>
  <r>
    <s v="3957"/>
    <s v="10"/>
    <x v="2209"/>
    <d v="2017-08-29T00:00:00"/>
    <b v="1"/>
    <s v="Approved"/>
    <s v="WeareA2B"/>
    <s v="Touring"/>
    <s v="medium"/>
    <s v="medium"/>
    <n v="1466.68"/>
    <n v="363.25"/>
    <n v="1103.43"/>
    <d v="2013-03-12T00:00:00"/>
    <n v="123"/>
  </r>
  <r>
    <s v="3959"/>
    <s v="1"/>
    <x v="1502"/>
    <d v="2017-10-17T00:00:00"/>
    <b v="1"/>
    <s v="Approved"/>
    <s v="Giant Bicycles"/>
    <s v="Standard"/>
    <s v="medium"/>
    <s v="medium"/>
    <n v="1403.5"/>
    <n v="954.82"/>
    <n v="448.68"/>
    <d v="2011-04-16T00:00:00"/>
    <n v="74"/>
  </r>
  <r>
    <s v="3960"/>
    <s v="38"/>
    <x v="1994"/>
    <d v="2017-06-29T00:00:00"/>
    <b v="1"/>
    <s v="Approved"/>
    <s v="Solex"/>
    <s v="Standard"/>
    <s v="medium"/>
    <s v="medium"/>
    <n v="1577.53"/>
    <n v="826.51"/>
    <n v="751.02"/>
    <d v="2011-03-16T00:00:00"/>
    <n v="184"/>
  </r>
  <r>
    <s v="3961"/>
    <s v="65"/>
    <x v="1612"/>
    <d v="2017-02-27T00:00:00"/>
    <b v="0"/>
    <s v="Approved"/>
    <s v="WeareA2B"/>
    <s v="Standard"/>
    <s v="medium"/>
    <s v="medium"/>
    <n v="1807.45"/>
    <n v="778.69"/>
    <n v="1028.76"/>
    <d v="2010-08-20T00:00:00"/>
    <n v="306"/>
  </r>
  <r>
    <s v="3962"/>
    <s v="16"/>
    <x v="2077"/>
    <d v="2017-04-13T00:00:00"/>
    <b v="0"/>
    <s v="Approved"/>
    <s v="Norco Bicycles"/>
    <s v="Standard"/>
    <s v="high"/>
    <s v="small"/>
    <n v="1661.92"/>
    <n v="1479.11"/>
    <n v="182.81"/>
    <d v="1994-09-09T00:00:00"/>
    <n v="261"/>
  </r>
  <r>
    <s v="3963"/>
    <s v="66"/>
    <x v="1832"/>
    <d v="2017-07-05T00:00:00"/>
    <b v="1"/>
    <s v="Approved"/>
    <s v="Giant Bicycles"/>
    <s v="Road"/>
    <s v="low"/>
    <s v="small"/>
    <n v="590.26"/>
    <n v="525.33000000000004"/>
    <n v="64.930000000000007"/>
    <d v="2010-11-05T00:00:00"/>
    <n v="178"/>
  </r>
  <r>
    <s v="3964"/>
    <s v="99"/>
    <x v="2352"/>
    <d v="2017-07-09T00:00:00"/>
    <b v="0"/>
    <s v="Approved"/>
    <s v="OHM Cycles"/>
    <s v="Standard"/>
    <s v="medium"/>
    <s v="medium"/>
    <n v="1227.3399999999999"/>
    <n v="770.89"/>
    <n v="456.45"/>
    <d v="1994-08-10T00:00:00"/>
    <n v="174"/>
  </r>
  <r>
    <s v="3965"/>
    <s v="17"/>
    <x v="478"/>
    <d v="2017-08-17T00:00:00"/>
    <b v="1"/>
    <s v="Approved"/>
    <s v="Solex"/>
    <s v="Standard"/>
    <s v="high"/>
    <s v="medium"/>
    <n v="1024.6600000000001"/>
    <n v="614.79999999999995"/>
    <n v="409.86"/>
    <d v="1996-04-05T00:00:00"/>
    <n v="135"/>
  </r>
  <r>
    <s v="3966"/>
    <s v="91"/>
    <x v="2325"/>
    <d v="2017-07-26T00:00:00"/>
    <b v="1"/>
    <s v="Approved"/>
    <s v="WeareA2B"/>
    <s v="Standard"/>
    <s v="low"/>
    <s v="medium"/>
    <n v="642.30999999999995"/>
    <n v="513.85"/>
    <n v="128.46"/>
    <d v="2003-09-09T00:00:00"/>
    <n v="157"/>
  </r>
  <r>
    <s v="3967"/>
    <s v="12"/>
    <x v="2353"/>
    <d v="2017-02-27T00:00:00"/>
    <b v="0"/>
    <s v="Approved"/>
    <s v="WeareA2B"/>
    <s v="Standard"/>
    <s v="medium"/>
    <s v="medium"/>
    <n v="1231.1500000000001"/>
    <n v="161.6"/>
    <n v="1069.55"/>
    <d v="2004-08-17T00:00:00"/>
    <n v="306"/>
  </r>
  <r>
    <s v="3968"/>
    <s v="33"/>
    <x v="2354"/>
    <d v="2017-08-04T00:00:00"/>
    <b v="0"/>
    <s v="Approved"/>
    <s v="Giant Bicycles"/>
    <s v="Standard"/>
    <s v="medium"/>
    <s v="small"/>
    <n v="1311.44"/>
    <n v="1167.18"/>
    <n v="144.26"/>
    <d v="2003-03-18T00:00:00"/>
    <n v="148"/>
  </r>
  <r>
    <s v="3969"/>
    <s v="33"/>
    <x v="53"/>
    <d v="2017-04-23T00:00:00"/>
    <b v="0"/>
    <s v="Approved"/>
    <s v="Giant Bicycles"/>
    <s v="Standard"/>
    <s v="medium"/>
    <s v="small"/>
    <n v="1311.44"/>
    <n v="1167.18"/>
    <n v="144.26"/>
    <d v="2011-03-16T00:00:00"/>
    <n v="251"/>
  </r>
  <r>
    <s v="3970"/>
    <s v="27"/>
    <x v="2274"/>
    <d v="2017-11-18T00:00:00"/>
    <b v="0"/>
    <s v="Approved"/>
    <s v="Trek Bicycles"/>
    <s v="Standard"/>
    <s v="medium"/>
    <s v="medium"/>
    <n v="499.53"/>
    <n v="388.72"/>
    <n v="110.81"/>
    <d v="1992-10-11T00:00:00"/>
    <n v="42"/>
  </r>
  <r>
    <s v="3971"/>
    <s v="69"/>
    <x v="2355"/>
    <d v="2017-07-20T00:00:00"/>
    <b v="1"/>
    <s v="Approved"/>
    <s v="Giant Bicycles"/>
    <s v="Road"/>
    <s v="medium"/>
    <s v="medium"/>
    <n v="792.9"/>
    <n v="594.67999999999995"/>
    <n v="198.22"/>
    <d v="1992-10-02T00:00:00"/>
    <n v="163"/>
  </r>
  <r>
    <s v="3972"/>
    <s v="8"/>
    <x v="803"/>
    <d v="2017-04-04T00:00:00"/>
    <b v="1"/>
    <s v="Approved"/>
    <s v="Solex"/>
    <s v="Road"/>
    <s v="medium"/>
    <s v="small"/>
    <n v="1703.52"/>
    <n v="1516.13"/>
    <n v="187.39"/>
    <d v="2011-04-16T00:00:00"/>
    <n v="270"/>
  </r>
  <r>
    <s v="3973"/>
    <s v="7"/>
    <x v="2356"/>
    <d v="2017-07-24T00:00:00"/>
    <b v="0"/>
    <s v="Approved"/>
    <s v="Giant Bicycles"/>
    <s v="Standard"/>
    <s v="medium"/>
    <s v="small"/>
    <n v="1311.44"/>
    <n v="1167.18"/>
    <n v="144.26"/>
    <d v="1997-05-10T00:00:00"/>
    <n v="159"/>
  </r>
  <r>
    <s v="3974"/>
    <s v="85"/>
    <x v="2357"/>
    <d v="2017-03-01T00:00:00"/>
    <b v="0"/>
    <s v="Approved"/>
    <s v="WeareA2B"/>
    <s v="Standard"/>
    <s v="medium"/>
    <s v="medium"/>
    <n v="752.64"/>
    <n v="205.36"/>
    <n v="547.28"/>
    <d v="2015-08-02T00:00:00"/>
    <n v="304"/>
  </r>
  <r>
    <s v="3975"/>
    <s v="0"/>
    <x v="2358"/>
    <d v="2017-04-25T00:00:00"/>
    <b v="0"/>
    <s v="Approved"/>
    <s v="Trek Bicycles"/>
    <s v="Standard"/>
    <s v="medium"/>
    <s v="medium"/>
    <n v="499.53"/>
    <n v="388.72"/>
    <n v="110.81"/>
    <d v="1999-06-23T00:00:00"/>
    <n v="249"/>
  </r>
  <r>
    <s v="3976"/>
    <s v="9"/>
    <x v="379"/>
    <d v="2017-07-21T00:00:00"/>
    <b v="1"/>
    <s v="Approved"/>
    <s v="OHM Cycles"/>
    <s v="Road"/>
    <s v="medium"/>
    <s v="medium"/>
    <n v="742.54"/>
    <n v="667.4"/>
    <n v="75.14"/>
    <d v="1991-11-07T00:00:00"/>
    <n v="162"/>
  </r>
  <r>
    <s v="3977"/>
    <s v="9"/>
    <x v="2359"/>
    <d v="2017-07-05T00:00:00"/>
    <b v="0"/>
    <s v="Approved"/>
    <s v="OHM Cycles"/>
    <s v="Road"/>
    <s v="medium"/>
    <s v="medium"/>
    <n v="742.54"/>
    <n v="667.4"/>
    <n v="75.14"/>
    <d v="1991-11-07T00:00:00"/>
    <n v="178"/>
  </r>
  <r>
    <s v="3978"/>
    <s v="45"/>
    <x v="2360"/>
    <d v="2017-08-05T00:00:00"/>
    <b v="0"/>
    <s v="Approved"/>
    <s v="Solex"/>
    <s v="Standard"/>
    <s v="medium"/>
    <s v="medium"/>
    <n v="441.49"/>
    <n v="84.99"/>
    <n v="356.5"/>
    <d v="1993-04-12T00:00:00"/>
    <n v="147"/>
  </r>
  <r>
    <s v="3979"/>
    <s v="54"/>
    <x v="2361"/>
    <d v="2017-08-06T00:00:00"/>
    <b v="0"/>
    <s v="Approved"/>
    <s v="WeareA2B"/>
    <s v="Standard"/>
    <s v="medium"/>
    <s v="medium"/>
    <n v="1807.45"/>
    <n v="778.69"/>
    <n v="1028.76"/>
    <d v="2006-11-10T00:00:00"/>
    <n v="146"/>
  </r>
  <r>
    <s v="3980"/>
    <s v="5"/>
    <x v="505"/>
    <d v="2017-04-22T00:00:00"/>
    <b v="1"/>
    <s v="Approved"/>
    <s v="Trek Bicycles"/>
    <s v="Mountain"/>
    <s v="low"/>
    <s v="medium"/>
    <n v="574.64"/>
    <n v="459.71"/>
    <n v="114.93"/>
    <d v="2004-09-28T00:00:00"/>
    <n v="252"/>
  </r>
  <r>
    <s v="3981"/>
    <s v="39"/>
    <x v="2362"/>
    <d v="2017-02-05T00:00:00"/>
    <b v="1"/>
    <s v="Approved"/>
    <s v="Giant Bicycles"/>
    <s v="Standard"/>
    <s v="medium"/>
    <s v="large"/>
    <n v="1812.75"/>
    <n v="582.48"/>
    <n v="1230.27"/>
    <d v="2010-06-07T00:00:00"/>
    <n v="328"/>
  </r>
  <r>
    <s v="3982"/>
    <s v="53"/>
    <x v="2363"/>
    <d v="2017-01-23T00:00:00"/>
    <b v="1"/>
    <s v="Approved"/>
    <s v="OHM Cycles"/>
    <s v="Standard"/>
    <s v="medium"/>
    <s v="medium"/>
    <n v="795.34"/>
    <n v="101.58"/>
    <n v="693.76"/>
    <d v="1997-02-09T00:00:00"/>
    <n v="341"/>
  </r>
  <r>
    <s v="3983"/>
    <s v="49"/>
    <x v="709"/>
    <d v="2017-09-17T00:00:00"/>
    <b v="1"/>
    <s v="Approved"/>
    <s v="Trek Bicycles"/>
    <s v="Road"/>
    <s v="medium"/>
    <s v="medium"/>
    <n v="533.51"/>
    <n v="400.13"/>
    <n v="133.38"/>
    <d v="2012-06-04T00:00:00"/>
    <n v="104"/>
  </r>
  <r>
    <s v="3984"/>
    <s v="14"/>
    <x v="1514"/>
    <d v="2017-11-15T00:00:00"/>
    <b v="1"/>
    <s v="Approved"/>
    <s v="Trek Bicycles"/>
    <s v="Standard"/>
    <s v="medium"/>
    <s v="small"/>
    <n v="1386.84"/>
    <n v="1234.29"/>
    <n v="152.55000000000001"/>
    <d v="2003-08-05T00:00:00"/>
    <n v="45"/>
  </r>
  <r>
    <s v="3985"/>
    <s v="96"/>
    <x v="1021"/>
    <d v="2017-02-22T00:00:00"/>
    <b v="1"/>
    <s v="Approved"/>
    <s v="Giant Bicycles"/>
    <s v="Standard"/>
    <s v="medium"/>
    <s v="large"/>
    <n v="1635.3"/>
    <n v="993.66"/>
    <n v="641.64"/>
    <d v="2004-01-16T00:00:00"/>
    <n v="311"/>
  </r>
  <r>
    <s v="3986"/>
    <s v="5"/>
    <x v="2105"/>
    <d v="2017-02-04T00:00:00"/>
    <b v="0"/>
    <s v="Approved"/>
    <s v="Giant Bicycles"/>
    <s v="Standard"/>
    <s v="high"/>
    <s v="medium"/>
    <n v="1129.1300000000001"/>
    <n v="677.48"/>
    <n v="451.65"/>
    <d v="2004-08-17T00:00:00"/>
    <n v="329"/>
  </r>
  <r>
    <s v="3987"/>
    <s v="19"/>
    <x v="1997"/>
    <d v="2017-11-11T00:00:00"/>
    <b v="0"/>
    <s v="Approved"/>
    <s v="OHM Cycles"/>
    <s v="Road"/>
    <s v="high"/>
    <s v="large"/>
    <n v="12.01"/>
    <n v="7.21"/>
    <n v="4.8"/>
    <d v="2010-05-05T00:00:00"/>
    <n v="49"/>
  </r>
  <r>
    <s v="3988"/>
    <s v="74"/>
    <x v="2364"/>
    <d v="2017-06-17T00:00:00"/>
    <b v="0"/>
    <s v="Approved"/>
    <s v="WeareA2B"/>
    <s v="Standard"/>
    <s v="medium"/>
    <s v="medium"/>
    <n v="1228.07"/>
    <n v="400.91"/>
    <n v="827.16"/>
    <d v="1995-12-19T00:00:00"/>
    <n v="196"/>
  </r>
  <r>
    <s v="3989"/>
    <s v="85"/>
    <x v="2039"/>
    <d v="2017-12-18T00:00:00"/>
    <b v="1"/>
    <s v="Approved"/>
    <s v="WeareA2B"/>
    <s v="Standard"/>
    <s v="medium"/>
    <s v="medium"/>
    <n v="1228.07"/>
    <n v="400.91"/>
    <n v="827.16"/>
    <d v="2000-05-22T00:00:00"/>
    <n v="12"/>
  </r>
  <r>
    <s v="3990"/>
    <s v="3"/>
    <x v="277"/>
    <d v="2017-01-31T00:00:00"/>
    <b v="0"/>
    <s v="Approved"/>
    <s v="Trek Bicycles"/>
    <s v="Standard"/>
    <s v="medium"/>
    <s v="large"/>
    <n v="2091.4699999999998"/>
    <n v="388.92"/>
    <n v="1702.55"/>
    <d v="2012-09-15T00:00:00"/>
    <n v="333"/>
  </r>
  <r>
    <s v="3991"/>
    <s v="45"/>
    <x v="4"/>
    <d v="2017-09-10T00:00:00"/>
    <b v="1"/>
    <s v="Approved"/>
    <s v="Solex"/>
    <s v="Standard"/>
    <s v="medium"/>
    <s v="medium"/>
    <n v="441.49"/>
    <n v="84.99"/>
    <n v="356.5"/>
    <d v="1997-02-09T00:00:00"/>
    <n v="111"/>
  </r>
  <r>
    <s v="3992"/>
    <s v="1"/>
    <x v="1843"/>
    <d v="2017-11-05T00:00:00"/>
    <b v="0"/>
    <s v="Approved"/>
    <s v="Giant Bicycles"/>
    <s v="Standard"/>
    <s v="medium"/>
    <s v="medium"/>
    <n v="1403.5"/>
    <n v="954.82"/>
    <n v="448.68"/>
    <d v="2016-11-14T00:00:00"/>
    <n v="55"/>
  </r>
  <r>
    <s v="3993"/>
    <s v="98"/>
    <x v="2365"/>
    <d v="2017-08-15T00:00:00"/>
    <b v="1"/>
    <s v="Approved"/>
    <s v="Trek Bicycles"/>
    <s v="Standard"/>
    <s v="high"/>
    <s v="medium"/>
    <n v="358.39"/>
    <n v="215.03"/>
    <n v="143.36000000000001"/>
    <d v="1994-08-10T00:00:00"/>
    <n v="137"/>
  </r>
  <r>
    <s v="3994"/>
    <s v="38"/>
    <x v="1244"/>
    <d v="2017-05-11T00:00:00"/>
    <b v="0"/>
    <s v="Approved"/>
    <s v="Solex"/>
    <s v="Standard"/>
    <s v="medium"/>
    <s v="medium"/>
    <n v="1577.53"/>
    <n v="826.51"/>
    <n v="751.02"/>
    <d v="2011-05-09T00:00:00"/>
    <n v="233"/>
  </r>
  <r>
    <s v="3995"/>
    <s v="80"/>
    <x v="886"/>
    <d v="2017-08-08T00:00:00"/>
    <b v="0"/>
    <s v="Approved"/>
    <s v="Trek Bicycles"/>
    <s v="Standard"/>
    <s v="medium"/>
    <s v="large"/>
    <n v="1469.44"/>
    <n v="596.54999999999995"/>
    <n v="872.89"/>
    <d v="2012-05-18T00:00:00"/>
    <n v="144"/>
  </r>
  <r>
    <s v="3996"/>
    <s v="17"/>
    <x v="2366"/>
    <d v="2017-10-13T00:00:00"/>
    <b v="1"/>
    <s v="Approved"/>
    <s v="WeareA2B"/>
    <s v="Touring"/>
    <s v="medium"/>
    <s v="large"/>
    <n v="1362.99"/>
    <n v="57.74"/>
    <n v="1305.25"/>
    <d v="1993-04-20T00:00:00"/>
    <n v="78"/>
  </r>
  <r>
    <s v="3997"/>
    <s v="64"/>
    <x v="2367"/>
    <d v="2017-05-10T00:00:00"/>
    <b v="1"/>
    <s v="Approved"/>
    <s v="Giant Bicycles"/>
    <s v="Standard"/>
    <s v="high"/>
    <s v="small"/>
    <n v="1977.36"/>
    <n v="1759.85"/>
    <n v="217.51"/>
    <d v="2011-08-24T00:00:00"/>
    <n v="234"/>
  </r>
  <r>
    <s v="3998"/>
    <s v="90"/>
    <x v="1433"/>
    <d v="2017-11-23T00:00:00"/>
    <b v="1"/>
    <s v="Approved"/>
    <s v="Norco Bicycles"/>
    <s v="Standard"/>
    <s v="low"/>
    <s v="medium"/>
    <n v="363.01"/>
    <n v="290.41000000000003"/>
    <n v="72.599999999999994"/>
    <d v="2005-05-10T00:00:00"/>
    <n v="37"/>
  </r>
  <r>
    <s v="3999"/>
    <s v="79"/>
    <x v="743"/>
    <d v="2017-04-21T00:00:00"/>
    <b v="1"/>
    <s v="Approved"/>
    <s v="Solex"/>
    <s v="Touring"/>
    <s v="medium"/>
    <s v="large"/>
    <n v="2083.94"/>
    <n v="675.03"/>
    <n v="1408.91"/>
    <d v="2013-09-16T00:00:00"/>
    <n v="253"/>
  </r>
  <r>
    <s v="4000"/>
    <s v="36"/>
    <x v="2368"/>
    <d v="2017-11-12T00:00:00"/>
    <b v="1"/>
    <s v="Approved"/>
    <s v="Solex"/>
    <s v="Standard"/>
    <s v="low"/>
    <s v="medium"/>
    <n v="1289.8499999999999"/>
    <n v="74.510000000000005"/>
    <n v="1215.3399999999999"/>
    <d v="2006-10-01T00:00:00"/>
    <n v="48"/>
  </r>
  <r>
    <s v="4001"/>
    <s v="34"/>
    <x v="1735"/>
    <d v="2017-07-08T00:00:00"/>
    <b v="0"/>
    <s v="Approved"/>
    <s v="WeareA2B"/>
    <s v="Standard"/>
    <s v="medium"/>
    <s v="medium"/>
    <n v="1231.1500000000001"/>
    <n v="161.6"/>
    <n v="1069.55"/>
    <d v="2013-03-12T00:00:00"/>
    <n v="175"/>
  </r>
  <r>
    <s v="4002"/>
    <s v="5"/>
    <x v="2369"/>
    <d v="2017-01-07T00:00:00"/>
    <b v="0"/>
    <s v="Approved"/>
    <s v="Trek Bicycles"/>
    <s v="Mountain"/>
    <s v="low"/>
    <s v="medium"/>
    <n v="574.64"/>
    <n v="459.71"/>
    <n v="114.93"/>
    <d v="2011-08-29T00:00:00"/>
    <n v="357"/>
  </r>
  <r>
    <s v="4003"/>
    <s v="3"/>
    <x v="2370"/>
    <d v="2017-11-01T00:00:00"/>
    <b v="0"/>
    <s v="Approved"/>
    <s v="Trek Bicycles"/>
    <s v="Standard"/>
    <s v="medium"/>
    <s v="large"/>
    <n v="2091.4699999999998"/>
    <n v="388.92"/>
    <n v="1702.55"/>
    <d v="2006-05-22T00:00:00"/>
    <n v="59"/>
  </r>
  <r>
    <s v="4004"/>
    <s v="0"/>
    <x v="306"/>
    <d v="2017-08-19T00:00:00"/>
    <b v="1"/>
    <s v="Approved"/>
    <s v="Solex"/>
    <s v="Road"/>
    <s v="medium"/>
    <s v="medium"/>
    <n v="416.98"/>
    <n v="312.74"/>
    <n v="104.24"/>
    <d v="1997-05-10T00:00:00"/>
    <n v="133"/>
  </r>
  <r>
    <s v="4005"/>
    <s v="56"/>
    <x v="1896"/>
    <d v="2017-02-19T00:00:00"/>
    <b v="1"/>
    <s v="Approved"/>
    <s v="OHM Cycles"/>
    <s v="Standard"/>
    <s v="medium"/>
    <s v="medium"/>
    <n v="183.86"/>
    <n v="137.9"/>
    <n v="45.96"/>
    <d v="1997-10-04T00:00:00"/>
    <n v="314"/>
  </r>
  <r>
    <s v="4006"/>
    <s v="33"/>
    <x v="2371"/>
    <d v="2017-01-29T00:00:00"/>
    <b v="1"/>
    <s v="Approved"/>
    <s v="Giant Bicycles"/>
    <s v="Standard"/>
    <s v="medium"/>
    <s v="small"/>
    <n v="1311.44"/>
    <n v="1167.18"/>
    <n v="144.26"/>
    <d v="1992-10-11T00:00:00"/>
    <n v="335"/>
  </r>
  <r>
    <s v="4007"/>
    <s v="64"/>
    <x v="2372"/>
    <d v="2017-03-06T00:00:00"/>
    <b v="0"/>
    <s v="Approved"/>
    <s v="Trek Bicycles"/>
    <s v="Standard"/>
    <s v="medium"/>
    <s v="large"/>
    <n v="1469.44"/>
    <n v="596.54999999999995"/>
    <n v="872.89"/>
    <d v="2012-05-18T00:00:00"/>
    <n v="299"/>
  </r>
  <r>
    <s v="4008"/>
    <s v="94"/>
    <x v="2373"/>
    <d v="2017-09-16T00:00:00"/>
    <b v="1"/>
    <s v="Approved"/>
    <s v="Giant Bicycles"/>
    <s v="Standard"/>
    <s v="medium"/>
    <s v="large"/>
    <n v="1635.3"/>
    <n v="993.66"/>
    <n v="641.64"/>
    <d v="1991-05-06T00:00:00"/>
    <n v="105"/>
  </r>
  <r>
    <s v="4009"/>
    <s v="78"/>
    <x v="2374"/>
    <d v="2017-12-30T00:00:00"/>
    <b v="0"/>
    <s v="Approved"/>
    <s v="Giant Bicycles"/>
    <s v="Standard"/>
    <s v="medium"/>
    <s v="large"/>
    <n v="1765.3"/>
    <n v="709.48"/>
    <n v="1055.82"/>
    <d v="2004-07-25T00:00:00"/>
    <n v="0"/>
  </r>
  <r>
    <s v="4010"/>
    <s v="69"/>
    <x v="1341"/>
    <d v="2017-12-14T00:00:00"/>
    <b v="0"/>
    <s v="Approved"/>
    <s v="Norco Bicycles"/>
    <s v="Road"/>
    <s v="medium"/>
    <s v="large"/>
    <n v="1240.31"/>
    <n v="795.1"/>
    <n v="445.21"/>
    <d v="1997-01-25T00:00:00"/>
    <n v="16"/>
  </r>
  <r>
    <s v="4011"/>
    <s v="61"/>
    <x v="2038"/>
    <d v="2017-05-26T00:00:00"/>
    <b v="1"/>
    <s v="Approved"/>
    <s v="OHM Cycles"/>
    <s v="Standard"/>
    <s v="low"/>
    <s v="medium"/>
    <n v="71.16"/>
    <n v="56.93"/>
    <n v="14.23"/>
    <d v="2015-06-17T00:00:00"/>
    <n v="218"/>
  </r>
  <r>
    <s v="4012"/>
    <s v="36"/>
    <x v="1321"/>
    <d v="2017-01-11T00:00:00"/>
    <b v="0"/>
    <s v="Approved"/>
    <s v="Solex"/>
    <s v="Standard"/>
    <s v="low"/>
    <s v="medium"/>
    <n v="945.04"/>
    <n v="507.58"/>
    <n v="437.46"/>
    <d v="1997-05-10T00:00:00"/>
    <n v="353"/>
  </r>
  <r>
    <s v="4013"/>
    <s v="0"/>
    <x v="785"/>
    <d v="2017-09-16T00:00:00"/>
    <b v="0"/>
    <s v="Approved"/>
    <s v="Giant Bicycles"/>
    <s v="Standard"/>
    <s v="medium"/>
    <s v="medium"/>
    <n v="230.91"/>
    <n v="173.18"/>
    <n v="57.73"/>
    <d v="1999-07-20T00:00:00"/>
    <n v="105"/>
  </r>
  <r>
    <s v="4014"/>
    <s v="92"/>
    <x v="1830"/>
    <d v="2017-03-28T00:00:00"/>
    <b v="1"/>
    <s v="Approved"/>
    <s v="WeareA2B"/>
    <s v="Standard"/>
    <s v="medium"/>
    <s v="small"/>
    <n v="1415.01"/>
    <n v="1259.3599999999999"/>
    <n v="155.65"/>
    <d v="2003-01-05T00:00:00"/>
    <n v="277"/>
  </r>
  <r>
    <s v="4015"/>
    <s v="46"/>
    <x v="2375"/>
    <d v="2017-11-19T00:00:00"/>
    <b v="1"/>
    <s v="Approved"/>
    <s v="OHM Cycles"/>
    <s v="Standard"/>
    <s v="low"/>
    <s v="medium"/>
    <n v="1793.43"/>
    <n v="248.82"/>
    <n v="1544.61"/>
    <d v="1999-07-20T00:00:00"/>
    <n v="41"/>
  </r>
  <r>
    <s v="4016"/>
    <s v="18"/>
    <x v="1402"/>
    <d v="2017-11-04T00:00:00"/>
    <b v="1"/>
    <s v="Approved"/>
    <s v="Solex"/>
    <s v="Standard"/>
    <s v="medium"/>
    <s v="medium"/>
    <n v="575.27"/>
    <n v="431.45"/>
    <n v="143.82"/>
    <d v="1993-05-26T00:00:00"/>
    <n v="56"/>
  </r>
  <r>
    <s v="4017"/>
    <s v="99"/>
    <x v="1317"/>
    <d v="2017-07-31T00:00:00"/>
    <b v="0"/>
    <s v="Approved"/>
    <s v="OHM Cycles"/>
    <s v="Standard"/>
    <s v="medium"/>
    <s v="medium"/>
    <n v="1227.3399999999999"/>
    <n v="770.89"/>
    <n v="456.45"/>
    <d v="1994-08-10T00:00:00"/>
    <n v="152"/>
  </r>
  <r>
    <s v="4018"/>
    <s v="33"/>
    <x v="1316"/>
    <d v="2017-10-30T00:00:00"/>
    <b v="1"/>
    <s v="Approved"/>
    <s v="OHM Cycles"/>
    <s v="Road"/>
    <s v="medium"/>
    <s v="small"/>
    <n v="1810"/>
    <n v="1610.9"/>
    <n v="199.1"/>
    <d v="2011-05-09T00:00:00"/>
    <n v="61"/>
  </r>
  <r>
    <s v="4019"/>
    <s v="92"/>
    <x v="2376"/>
    <d v="2017-08-16T00:00:00"/>
    <b v="0"/>
    <s v="Approved"/>
    <s v="WeareA2B"/>
    <s v="Standard"/>
    <s v="medium"/>
    <s v="small"/>
    <n v="1415.01"/>
    <n v="1259.3599999999999"/>
    <n v="155.65"/>
    <d v="2004-01-16T00:00:00"/>
    <n v="136"/>
  </r>
  <r>
    <s v="4020"/>
    <s v="14"/>
    <x v="470"/>
    <d v="2017-05-06T00:00:00"/>
    <b v="0"/>
    <s v="Approved"/>
    <s v="Trek Bicycles"/>
    <s v="Standard"/>
    <s v="medium"/>
    <s v="small"/>
    <n v="1386.84"/>
    <n v="1234.29"/>
    <n v="152.55000000000001"/>
    <d v="2003-08-05T00:00:00"/>
    <n v="238"/>
  </r>
  <r>
    <s v="4021"/>
    <s v="15"/>
    <x v="2377"/>
    <d v="2017-11-06T00:00:00"/>
    <b v="0"/>
    <s v="Approved"/>
    <s v="Norco Bicycles"/>
    <s v="Standard"/>
    <s v="low"/>
    <s v="medium"/>
    <n v="958.74"/>
    <n v="748.9"/>
    <n v="209.84"/>
    <d v="2013-03-12T00:00:00"/>
    <n v="54"/>
  </r>
  <r>
    <s v="4022"/>
    <s v="86"/>
    <x v="475"/>
    <d v="2017-06-07T00:00:00"/>
    <b v="0"/>
    <s v="Approved"/>
    <s v="OHM Cycles"/>
    <s v="Standard"/>
    <s v="medium"/>
    <s v="medium"/>
    <n v="235.63"/>
    <n v="125.07"/>
    <n v="110.56"/>
    <d v="2004-08-07T00:00:00"/>
    <n v="206"/>
  </r>
  <r>
    <s v="4023"/>
    <s v="1"/>
    <x v="355"/>
    <d v="2017-11-23T00:00:00"/>
    <b v="1"/>
    <s v="Approved"/>
    <s v="Giant Bicycles"/>
    <s v="Standard"/>
    <s v="medium"/>
    <s v="medium"/>
    <n v="1403.5"/>
    <n v="954.82"/>
    <n v="448.68"/>
    <d v="2012-09-15T00:00:00"/>
    <n v="37"/>
  </r>
  <r>
    <s v="4024"/>
    <s v="82"/>
    <x v="1530"/>
    <d v="2017-10-26T00:00:00"/>
    <b v="0"/>
    <s v="Approved"/>
    <s v="Norco Bicycles"/>
    <s v="Standard"/>
    <s v="high"/>
    <s v="medium"/>
    <n v="1148.6400000000001"/>
    <n v="689.18"/>
    <n v="459.46"/>
    <d v="1997-08-25T00:00:00"/>
    <n v="65"/>
  </r>
  <r>
    <s v="4025"/>
    <s v="0"/>
    <x v="2146"/>
    <d v="2017-05-05T00:00:00"/>
    <b v="1"/>
    <s v="Approved"/>
    <m/>
    <m/>
    <m/>
    <m/>
    <n v="1880.4"/>
    <m/>
    <m/>
    <m/>
    <n v="239"/>
  </r>
  <r>
    <s v="4026"/>
    <s v="50"/>
    <x v="1017"/>
    <d v="2017-02-15T00:00:00"/>
    <b v="0"/>
    <s v="Approved"/>
    <s v="WeareA2B"/>
    <s v="Standard"/>
    <s v="medium"/>
    <s v="small"/>
    <n v="175.89"/>
    <n v="131.91999999999999"/>
    <n v="43.97"/>
    <d v="2003-02-16T00:00:00"/>
    <n v="318"/>
  </r>
  <r>
    <s v="4027"/>
    <s v="3"/>
    <x v="2378"/>
    <d v="2017-10-10T00:00:00"/>
    <b v="0"/>
    <s v="Approved"/>
    <s v="Trek Bicycles"/>
    <s v="Standard"/>
    <s v="medium"/>
    <s v="large"/>
    <n v="2091.4699999999998"/>
    <n v="388.92"/>
    <n v="1702.55"/>
    <d v="2012-09-15T00:00:00"/>
    <n v="81"/>
  </r>
  <r>
    <s v="4028"/>
    <s v="55"/>
    <x v="88"/>
    <d v="2017-04-13T00:00:00"/>
    <b v="0"/>
    <s v="Approved"/>
    <s v="Trek Bicycles"/>
    <s v="Road"/>
    <s v="medium"/>
    <s v="large"/>
    <n v="1894.19"/>
    <n v="598.76"/>
    <n v="1295.43"/>
    <d v="1997-10-04T00:00:00"/>
    <n v="261"/>
  </r>
  <r>
    <s v="4029"/>
    <s v="96"/>
    <x v="2213"/>
    <d v="2017-05-17T00:00:00"/>
    <b v="1"/>
    <s v="Approved"/>
    <s v="Giant Bicycles"/>
    <s v="Standard"/>
    <s v="medium"/>
    <s v="large"/>
    <n v="1635.3"/>
    <n v="993.66"/>
    <n v="641.64"/>
    <d v="2013-06-09T00:00:00"/>
    <n v="227"/>
  </r>
  <r>
    <s v="4030"/>
    <s v="71"/>
    <x v="16"/>
    <d v="2017-08-23T00:00:00"/>
    <b v="0"/>
    <s v="Approved"/>
    <s v="Solex"/>
    <s v="Standard"/>
    <s v="high"/>
    <s v="large"/>
    <n v="1842.92"/>
    <n v="1105.75"/>
    <n v="737.17"/>
    <d v="2003-09-09T00:00:00"/>
    <n v="129"/>
  </r>
  <r>
    <s v="4031"/>
    <s v="23"/>
    <x v="2379"/>
    <d v="2017-12-23T00:00:00"/>
    <b v="1"/>
    <s v="Approved"/>
    <s v="Norco Bicycles"/>
    <s v="Mountain"/>
    <s v="low"/>
    <s v="small"/>
    <n v="688.63"/>
    <n v="612.88"/>
    <n v="75.75"/>
    <d v="1993-04-12T00:00:00"/>
    <n v="7"/>
  </r>
  <r>
    <s v="4032"/>
    <s v="64"/>
    <x v="2380"/>
    <d v="2017-01-05T00:00:00"/>
    <b v="1"/>
    <s v="Approved"/>
    <s v="Trek Bicycles"/>
    <s v="Standard"/>
    <s v="medium"/>
    <s v="large"/>
    <n v="1469.44"/>
    <n v="596.54999999999995"/>
    <n v="872.89"/>
    <d v="2012-05-18T00:00:00"/>
    <n v="359"/>
  </r>
  <r>
    <s v="4033"/>
    <s v="14"/>
    <x v="573"/>
    <d v="2017-05-31T00:00:00"/>
    <b v="1"/>
    <s v="Approved"/>
    <s v="Trek Bicycles"/>
    <s v="Standard"/>
    <s v="medium"/>
    <s v="small"/>
    <n v="1386.84"/>
    <n v="1234.29"/>
    <n v="152.55000000000001"/>
    <d v="2003-08-05T00:00:00"/>
    <n v="213"/>
  </r>
  <r>
    <s v="4034"/>
    <s v="21"/>
    <x v="87"/>
    <d v="2017-11-20T00:00:00"/>
    <b v="0"/>
    <s v="Approved"/>
    <s v="Solex"/>
    <s v="Standard"/>
    <s v="medium"/>
    <s v="large"/>
    <n v="1071.23"/>
    <n v="380.74"/>
    <n v="690.49"/>
    <d v="2011-05-07T00:00:00"/>
    <n v="40"/>
  </r>
  <r>
    <s v="4035"/>
    <s v="80"/>
    <x v="998"/>
    <d v="2017-02-06T00:00:00"/>
    <b v="0"/>
    <s v="Approved"/>
    <s v="Trek Bicycles"/>
    <s v="Standard"/>
    <s v="medium"/>
    <s v="large"/>
    <n v="1469.44"/>
    <n v="596.54999999999995"/>
    <n v="872.89"/>
    <d v="2012-05-18T00:00:00"/>
    <n v="327"/>
  </r>
  <r>
    <s v="4036"/>
    <s v="79"/>
    <x v="958"/>
    <d v="2017-03-25T00:00:00"/>
    <b v="0"/>
    <s v="Approved"/>
    <s v="Norco Bicycles"/>
    <s v="Standard"/>
    <s v="medium"/>
    <s v="medium"/>
    <n v="1555.58"/>
    <n v="818.01"/>
    <n v="737.57"/>
    <d v="2004-12-18T00:00:00"/>
    <n v="280"/>
  </r>
  <r>
    <s v="4037"/>
    <s v="82"/>
    <x v="2119"/>
    <d v="2017-05-21T00:00:00"/>
    <b v="0"/>
    <s v="Approved"/>
    <s v="Norco Bicycles"/>
    <s v="Standard"/>
    <s v="high"/>
    <s v="medium"/>
    <n v="1148.6400000000001"/>
    <n v="689.18"/>
    <n v="459.46"/>
    <d v="1998-12-16T00:00:00"/>
    <n v="223"/>
  </r>
  <r>
    <s v="4038"/>
    <s v="97"/>
    <x v="675"/>
    <d v="2017-04-23T00:00:00"/>
    <b v="0"/>
    <s v="Approved"/>
    <s v="Solex"/>
    <s v="Standard"/>
    <s v="medium"/>
    <s v="large"/>
    <n v="202.62"/>
    <n v="151.96"/>
    <n v="50.66"/>
    <d v="1994-08-10T00:00:00"/>
    <n v="251"/>
  </r>
  <r>
    <s v="4039"/>
    <s v="80"/>
    <x v="2381"/>
    <d v="2017-06-25T00:00:00"/>
    <b v="0"/>
    <s v="Approved"/>
    <s v="OHM Cycles"/>
    <s v="Touring"/>
    <s v="low"/>
    <s v="medium"/>
    <n v="1073.07"/>
    <n v="933.84"/>
    <n v="139.22999999999999"/>
    <d v="2004-08-07T00:00:00"/>
    <n v="188"/>
  </r>
  <r>
    <s v="4040"/>
    <s v="23"/>
    <x v="335"/>
    <d v="2017-02-17T00:00:00"/>
    <b v="1"/>
    <s v="Approved"/>
    <s v="Norco Bicycles"/>
    <s v="Mountain"/>
    <s v="low"/>
    <s v="small"/>
    <n v="688.63"/>
    <n v="612.88"/>
    <n v="75.75"/>
    <d v="1991-08-05T00:00:00"/>
    <n v="316"/>
  </r>
  <r>
    <s v="4041"/>
    <s v="0"/>
    <x v="2382"/>
    <d v="2017-12-17T00:00:00"/>
    <b v="1"/>
    <s v="Approved"/>
    <s v="OHM Cycles"/>
    <s v="Standard"/>
    <s v="low"/>
    <s v="medium"/>
    <n v="71.16"/>
    <n v="56.93"/>
    <n v="14.23"/>
    <d v="2015-06-17T00:00:00"/>
    <n v="13"/>
  </r>
  <r>
    <s v="4042"/>
    <s v="8"/>
    <x v="1169"/>
    <d v="2017-12-03T00:00:00"/>
    <b v="1"/>
    <s v="Approved"/>
    <s v="Solex"/>
    <s v="Road"/>
    <s v="medium"/>
    <s v="small"/>
    <n v="1703.52"/>
    <n v="1516.13"/>
    <n v="187.39"/>
    <d v="2011-04-16T00:00:00"/>
    <n v="27"/>
  </r>
  <r>
    <s v="4043"/>
    <s v="33"/>
    <x v="2383"/>
    <d v="2017-01-11T00:00:00"/>
    <b v="0"/>
    <s v="Approved"/>
    <s v="Giant Bicycles"/>
    <s v="Standard"/>
    <s v="medium"/>
    <s v="small"/>
    <n v="1311.44"/>
    <n v="1167.18"/>
    <n v="144.26"/>
    <d v="1992-10-11T00:00:00"/>
    <n v="353"/>
  </r>
  <r>
    <s v="4045"/>
    <s v="66"/>
    <x v="2384"/>
    <d v="2017-03-18T00:00:00"/>
    <b v="1"/>
    <s v="Approved"/>
    <s v="Giant Bicycles"/>
    <s v="Road"/>
    <s v="low"/>
    <s v="small"/>
    <n v="590.26"/>
    <n v="525.33000000000004"/>
    <n v="64.930000000000007"/>
    <d v="1992-10-02T00:00:00"/>
    <n v="287"/>
  </r>
  <r>
    <s v="4046"/>
    <s v="33"/>
    <x v="2385"/>
    <d v="2017-02-06T00:00:00"/>
    <b v="1"/>
    <s v="Approved"/>
    <s v="OHM Cycles"/>
    <s v="Road"/>
    <s v="medium"/>
    <s v="small"/>
    <n v="1810"/>
    <n v="1610.9"/>
    <n v="199.1"/>
    <d v="2008-03-19T00:00:00"/>
    <n v="327"/>
  </r>
  <r>
    <s v="4048"/>
    <s v="48"/>
    <x v="2386"/>
    <d v="2017-09-13T00:00:00"/>
    <b v="0"/>
    <s v="Approved"/>
    <s v="WeareA2B"/>
    <s v="Standard"/>
    <s v="medium"/>
    <s v="medium"/>
    <n v="1762.96"/>
    <n v="950.52"/>
    <n v="812.44"/>
    <d v="2003-02-16T00:00:00"/>
    <n v="108"/>
  </r>
  <r>
    <s v="4049"/>
    <s v="20"/>
    <x v="1653"/>
    <d v="2017-08-06T00:00:00"/>
    <b v="0"/>
    <s v="Approved"/>
    <s v="Trek Bicycles"/>
    <s v="Standard"/>
    <s v="medium"/>
    <s v="small"/>
    <n v="1775.81"/>
    <n v="1580.47"/>
    <n v="195.34"/>
    <d v="2010-05-05T00:00:00"/>
    <n v="146"/>
  </r>
  <r>
    <s v="4050"/>
    <s v="83"/>
    <x v="2103"/>
    <d v="2017-03-21T00:00:00"/>
    <b v="0"/>
    <s v="Approved"/>
    <s v="Solex"/>
    <s v="Touring"/>
    <s v="medium"/>
    <s v="large"/>
    <n v="2083.94"/>
    <n v="675.03"/>
    <n v="1408.91"/>
    <d v="2013-09-16T00:00:00"/>
    <n v="284"/>
  </r>
  <r>
    <s v="4052"/>
    <s v="5"/>
    <x v="1777"/>
    <d v="2017-08-01T00:00:00"/>
    <b v="1"/>
    <s v="Approved"/>
    <s v="Giant Bicycles"/>
    <s v="Standard"/>
    <s v="high"/>
    <s v="medium"/>
    <n v="1129.1300000000001"/>
    <n v="677.48"/>
    <n v="451.65"/>
    <d v="2005-08-09T00:00:00"/>
    <n v="151"/>
  </r>
  <r>
    <s v="4053"/>
    <s v="29"/>
    <x v="1813"/>
    <d v="2017-08-23T00:00:00"/>
    <b v="1"/>
    <s v="Approved"/>
    <s v="WeareA2B"/>
    <s v="Standard"/>
    <s v="medium"/>
    <s v="medium"/>
    <n v="1065.03"/>
    <n v="230.09"/>
    <n v="834.94"/>
    <d v="2000-11-03T00:00:00"/>
    <n v="129"/>
  </r>
  <r>
    <s v="4054"/>
    <s v="71"/>
    <x v="548"/>
    <d v="2017-11-23T00:00:00"/>
    <b v="0"/>
    <s v="Approved"/>
    <s v="Solex"/>
    <s v="Standard"/>
    <s v="high"/>
    <s v="large"/>
    <n v="1842.92"/>
    <n v="1105.75"/>
    <n v="737.17"/>
    <d v="1995-10-24T00:00:00"/>
    <n v="37"/>
  </r>
  <r>
    <s v="4055"/>
    <s v="74"/>
    <x v="2387"/>
    <d v="2017-12-23T00:00:00"/>
    <b v="1"/>
    <s v="Approved"/>
    <s v="WeareA2B"/>
    <s v="Standard"/>
    <s v="medium"/>
    <s v="medium"/>
    <n v="1228.07"/>
    <n v="400.91"/>
    <n v="827.16"/>
    <d v="2004-07-25T00:00:00"/>
    <n v="7"/>
  </r>
  <r>
    <s v="4056"/>
    <s v="26"/>
    <x v="317"/>
    <d v="2017-02-16T00:00:00"/>
    <b v="1"/>
    <s v="Approved"/>
    <s v="WeareA2B"/>
    <s v="Standard"/>
    <s v="medium"/>
    <s v="medium"/>
    <n v="1992.93"/>
    <n v="762.63"/>
    <n v="1230.3"/>
    <d v="1993-05-26T00:00:00"/>
    <n v="317"/>
  </r>
  <r>
    <s v="4057"/>
    <s v="49"/>
    <x v="870"/>
    <d v="2017-02-09T00:00:00"/>
    <b v="1"/>
    <s v="Approved"/>
    <s v="Trek Bicycles"/>
    <s v="Road"/>
    <s v="medium"/>
    <s v="medium"/>
    <n v="533.51"/>
    <n v="400.13"/>
    <n v="133.38"/>
    <d v="2012-06-04T00:00:00"/>
    <n v="324"/>
  </r>
  <r>
    <s v="4058"/>
    <s v="31"/>
    <x v="1700"/>
    <d v="2017-07-02T00:00:00"/>
    <b v="0"/>
    <s v="Approved"/>
    <s v="Giant Bicycles"/>
    <s v="Standard"/>
    <s v="medium"/>
    <s v="medium"/>
    <n v="230.91"/>
    <n v="173.18"/>
    <n v="57.73"/>
    <d v="2010-06-07T00:00:00"/>
    <n v="181"/>
  </r>
  <r>
    <s v="4059"/>
    <s v="50"/>
    <x v="252"/>
    <d v="2017-08-18T00:00:00"/>
    <b v="1"/>
    <s v="Approved"/>
    <s v="WeareA2B"/>
    <s v="Standard"/>
    <s v="medium"/>
    <s v="small"/>
    <n v="175.89"/>
    <n v="131.91999999999999"/>
    <n v="43.97"/>
    <d v="2003-07-21T00:00:00"/>
    <n v="134"/>
  </r>
  <r>
    <s v="4060"/>
    <s v="35"/>
    <x v="2388"/>
    <d v="2017-04-15T00:00:00"/>
    <b v="1"/>
    <s v="Approved"/>
    <s v="Giant Bicycles"/>
    <s v="Standard"/>
    <s v="medium"/>
    <s v="medium"/>
    <n v="1403.5"/>
    <n v="954.82"/>
    <n v="448.68"/>
    <d v="2016-11-14T00:00:00"/>
    <n v="259"/>
  </r>
  <r>
    <s v="4061"/>
    <s v="94"/>
    <x v="684"/>
    <d v="2017-12-18T00:00:00"/>
    <b v="1"/>
    <s v="Approved"/>
    <s v="Giant Bicycles"/>
    <s v="Standard"/>
    <s v="medium"/>
    <s v="large"/>
    <n v="1635.3"/>
    <n v="993.66"/>
    <n v="641.64"/>
    <d v="2013-06-09T00:00:00"/>
    <n v="12"/>
  </r>
  <r>
    <s v="4062"/>
    <s v="4"/>
    <x v="205"/>
    <d v="2017-07-12T00:00:00"/>
    <b v="1"/>
    <s v="Approved"/>
    <s v="Solex"/>
    <s v="Standard"/>
    <s v="medium"/>
    <s v="medium"/>
    <n v="1483.2"/>
    <n v="99.59"/>
    <n v="1383.61"/>
    <d v="1998-12-17T00:00:00"/>
    <n v="171"/>
  </r>
  <r>
    <s v="4063"/>
    <s v="34"/>
    <x v="591"/>
    <d v="2017-03-02T00:00:00"/>
    <b v="0"/>
    <s v="Approved"/>
    <s v="Norco Bicycles"/>
    <s v="Road"/>
    <s v="high"/>
    <s v="large"/>
    <n v="774.53"/>
    <n v="464.72"/>
    <n v="309.81"/>
    <d v="2003-03-18T00:00:00"/>
    <n v="303"/>
  </r>
  <r>
    <s v="4064"/>
    <s v="96"/>
    <x v="1182"/>
    <d v="2017-10-25T00:00:00"/>
    <b v="1"/>
    <s v="Approved"/>
    <s v="WeareA2B"/>
    <s v="Road"/>
    <s v="low"/>
    <s v="small"/>
    <n v="1172.78"/>
    <n v="1043.77"/>
    <n v="129.01"/>
    <d v="1994-08-10T00:00:00"/>
    <n v="66"/>
  </r>
  <r>
    <s v="4065"/>
    <s v="90"/>
    <x v="2063"/>
    <d v="2017-12-05T00:00:00"/>
    <b v="1"/>
    <s v="Approved"/>
    <s v="Norco Bicycles"/>
    <s v="Standard"/>
    <s v="low"/>
    <s v="medium"/>
    <n v="363.01"/>
    <n v="290.41000000000003"/>
    <n v="72.599999999999994"/>
    <d v="2003-01-05T00:00:00"/>
    <n v="25"/>
  </r>
  <r>
    <s v="4066"/>
    <s v="81"/>
    <x v="2389"/>
    <d v="2017-12-29T00:00:00"/>
    <b v="0"/>
    <s v="Approved"/>
    <s v="Norco Bicycles"/>
    <s v="Standard"/>
    <s v="medium"/>
    <s v="small"/>
    <n v="586.45000000000005"/>
    <n v="521.94000000000005"/>
    <n v="64.510000000000005"/>
    <d v="1991-07-10T00:00:00"/>
    <n v="1"/>
  </r>
  <r>
    <s v="4067"/>
    <s v="11"/>
    <x v="592"/>
    <d v="2017-09-09T00:00:00"/>
    <b v="1"/>
    <s v="Approved"/>
    <s v="Trek Bicycles"/>
    <s v="Standard"/>
    <s v="medium"/>
    <s v="small"/>
    <n v="1775.81"/>
    <n v="1580.47"/>
    <n v="195.34"/>
    <d v="2010-05-05T00:00:00"/>
    <n v="112"/>
  </r>
  <r>
    <s v="4068"/>
    <s v="94"/>
    <x v="1350"/>
    <d v="2017-10-13T00:00:00"/>
    <b v="0"/>
    <s v="Approved"/>
    <s v="Giant Bicycles"/>
    <s v="Standard"/>
    <s v="medium"/>
    <s v="large"/>
    <n v="1635.3"/>
    <n v="993.66"/>
    <n v="641.64"/>
    <d v="1997-02-09T00:00:00"/>
    <n v="78"/>
  </r>
  <r>
    <s v="4069"/>
    <s v="38"/>
    <x v="2390"/>
    <d v="2017-04-02T00:00:00"/>
    <b v="1"/>
    <s v="Approved"/>
    <s v="Trek Bicycles"/>
    <s v="Standard"/>
    <s v="medium"/>
    <s v="large"/>
    <n v="2091.4699999999998"/>
    <n v="388.92"/>
    <n v="1702.55"/>
    <d v="2012-09-15T00:00:00"/>
    <n v="272"/>
  </r>
  <r>
    <s v="4070"/>
    <s v="72"/>
    <x v="1348"/>
    <d v="2017-08-26T00:00:00"/>
    <b v="0"/>
    <s v="Approved"/>
    <s v="Norco Bicycles"/>
    <s v="Standard"/>
    <s v="medium"/>
    <s v="medium"/>
    <n v="360.4"/>
    <n v="270.3"/>
    <n v="90.1"/>
    <d v="2016-12-06T00:00:00"/>
    <n v="126"/>
  </r>
  <r>
    <s v="4072"/>
    <s v="28"/>
    <x v="440"/>
    <d v="2017-07-19T00:00:00"/>
    <b v="1"/>
    <s v="Approved"/>
    <s v="Norco Bicycles"/>
    <s v="Standard"/>
    <s v="medium"/>
    <s v="small"/>
    <n v="1216.1400000000001"/>
    <n v="1082.3599999999999"/>
    <n v="133.78"/>
    <d v="1992-10-11T00:00:00"/>
    <n v="164"/>
  </r>
  <r>
    <s v="4073"/>
    <s v="34"/>
    <x v="2203"/>
    <d v="2017-04-03T00:00:00"/>
    <b v="1"/>
    <s v="Approved"/>
    <s v="Norco Bicycles"/>
    <s v="Road"/>
    <s v="high"/>
    <s v="large"/>
    <n v="774.53"/>
    <n v="464.72"/>
    <n v="309.81"/>
    <d v="2012-06-04T00:00:00"/>
    <n v="271"/>
  </r>
  <r>
    <s v="4074"/>
    <s v="0"/>
    <x v="579"/>
    <d v="2017-04-09T00:00:00"/>
    <b v="0"/>
    <s v="Approved"/>
    <m/>
    <m/>
    <m/>
    <m/>
    <n v="1541.62"/>
    <m/>
    <m/>
    <m/>
    <n v="265"/>
  </r>
  <r>
    <s v="4075"/>
    <s v="28"/>
    <x v="2391"/>
    <d v="2017-03-10T00:00:00"/>
    <b v="1"/>
    <s v="Approved"/>
    <s v="Norco Bicycles"/>
    <s v="Standard"/>
    <s v="medium"/>
    <s v="small"/>
    <n v="1216.1400000000001"/>
    <n v="1082.3599999999999"/>
    <n v="133.78"/>
    <d v="1991-08-05T00:00:00"/>
    <n v="295"/>
  </r>
  <r>
    <s v="4076"/>
    <s v="99"/>
    <x v="246"/>
    <d v="2017-09-04T00:00:00"/>
    <b v="1"/>
    <s v="Approved"/>
    <s v="OHM Cycles"/>
    <s v="Standard"/>
    <s v="medium"/>
    <s v="medium"/>
    <n v="1227.3399999999999"/>
    <n v="770.89"/>
    <n v="456.45"/>
    <d v="1991-05-06T00:00:00"/>
    <n v="117"/>
  </r>
  <r>
    <s v="4077"/>
    <s v="21"/>
    <x v="192"/>
    <d v="2017-07-24T00:00:00"/>
    <b v="1"/>
    <s v="Approved"/>
    <s v="WeareA2B"/>
    <s v="Touring"/>
    <s v="medium"/>
    <s v="medium"/>
    <n v="1466.68"/>
    <n v="363.25"/>
    <n v="1103.43"/>
    <d v="1996-11-09T00:00:00"/>
    <n v="159"/>
  </r>
  <r>
    <s v="4078"/>
    <s v="72"/>
    <x v="2117"/>
    <d v="2017-06-21T00:00:00"/>
    <b v="0"/>
    <s v="Approved"/>
    <s v="Norco Bicycles"/>
    <s v="Standard"/>
    <s v="medium"/>
    <s v="medium"/>
    <n v="360.4"/>
    <n v="270.3"/>
    <n v="90.1"/>
    <d v="2002-08-31T00:00:00"/>
    <n v="192"/>
  </r>
  <r>
    <s v="4079"/>
    <s v="50"/>
    <x v="200"/>
    <d v="2017-07-27T00:00:00"/>
    <b v="1"/>
    <s v="Approved"/>
    <s v="WeareA2B"/>
    <s v="Standard"/>
    <s v="medium"/>
    <s v="small"/>
    <n v="175.89"/>
    <n v="131.91999999999999"/>
    <n v="43.97"/>
    <d v="2012-04-10T00:00:00"/>
    <n v="156"/>
  </r>
  <r>
    <s v="4080"/>
    <s v="12"/>
    <x v="2392"/>
    <d v="2017-10-30T00:00:00"/>
    <b v="0"/>
    <s v="Approved"/>
    <s v="WeareA2B"/>
    <s v="Standard"/>
    <s v="medium"/>
    <s v="medium"/>
    <n v="1231.1500000000001"/>
    <n v="161.6"/>
    <n v="1069.55"/>
    <d v="2004-08-17T00:00:00"/>
    <n v="61"/>
  </r>
  <r>
    <s v="4081"/>
    <s v="57"/>
    <x v="2393"/>
    <d v="2017-05-12T00:00:00"/>
    <b v="1"/>
    <s v="Approved"/>
    <s v="WeareA2B"/>
    <s v="Touring"/>
    <s v="medium"/>
    <s v="large"/>
    <n v="1890.39"/>
    <n v="260.14"/>
    <n v="1630.25"/>
    <d v="1991-01-21T00:00:00"/>
    <n v="232"/>
  </r>
  <r>
    <s v="4082"/>
    <s v="0"/>
    <x v="744"/>
    <d v="2017-01-12T00:00:00"/>
    <b v="1"/>
    <s v="Approved"/>
    <s v="WeareA2B"/>
    <s v="Standard"/>
    <s v="medium"/>
    <s v="medium"/>
    <n v="60.34"/>
    <n v="45.26"/>
    <n v="15.08"/>
    <d v="1993-07-15T00:00:00"/>
    <n v="352"/>
  </r>
  <r>
    <s v="4083"/>
    <s v="9"/>
    <x v="158"/>
    <d v="2017-01-03T00:00:00"/>
    <b v="1"/>
    <s v="Approved"/>
    <s v="OHM Cycles"/>
    <s v="Road"/>
    <s v="medium"/>
    <s v="medium"/>
    <n v="742.54"/>
    <n v="667.4"/>
    <n v="75.14"/>
    <d v="2014-03-03T00:00:00"/>
    <n v="361"/>
  </r>
  <r>
    <s v="4084"/>
    <s v="23"/>
    <x v="1300"/>
    <d v="2017-05-01T00:00:00"/>
    <b v="0"/>
    <s v="Approved"/>
    <s v="Norco Bicycles"/>
    <s v="Standard"/>
    <s v="medium"/>
    <s v="medium"/>
    <n v="1198.46"/>
    <n v="381.1"/>
    <n v="817.36"/>
    <d v="2003-09-10T00:00:00"/>
    <n v="243"/>
  </r>
  <r>
    <s v="4085"/>
    <s v="70"/>
    <x v="2394"/>
    <d v="2017-11-16T00:00:00"/>
    <b v="0"/>
    <s v="Approved"/>
    <s v="Norco Bicycles"/>
    <s v="Road"/>
    <s v="medium"/>
    <s v="medium"/>
    <n v="1036.5899999999999"/>
    <n v="206.35"/>
    <n v="830.24"/>
    <d v="1991-05-06T00:00:00"/>
    <n v="44"/>
  </r>
  <r>
    <s v="4086"/>
    <s v="90"/>
    <x v="1664"/>
    <d v="2017-10-25T00:00:00"/>
    <b v="1"/>
    <s v="Approved"/>
    <s v="Norco Bicycles"/>
    <s v="Standard"/>
    <s v="low"/>
    <s v="medium"/>
    <n v="363.01"/>
    <n v="290.41000000000003"/>
    <n v="72.599999999999994"/>
    <d v="2005-05-10T00:00:00"/>
    <n v="66"/>
  </r>
  <r>
    <s v="4087"/>
    <s v="67"/>
    <x v="2395"/>
    <d v="2017-01-20T00:00:00"/>
    <b v="0"/>
    <s v="Approved"/>
    <s v="Norco Bicycles"/>
    <s v="Road"/>
    <s v="medium"/>
    <s v="medium"/>
    <n v="544.04999999999995"/>
    <n v="376.84"/>
    <n v="167.21"/>
    <d v="2003-08-05T00:00:00"/>
    <n v="344"/>
  </r>
  <r>
    <s v="4088"/>
    <s v="96"/>
    <x v="1388"/>
    <d v="2017-09-05T00:00:00"/>
    <b v="0"/>
    <s v="Approved"/>
    <s v="WeareA2B"/>
    <s v="Road"/>
    <s v="low"/>
    <s v="small"/>
    <n v="1172.78"/>
    <n v="1043.77"/>
    <n v="129.01"/>
    <d v="2002-10-10T00:00:00"/>
    <n v="116"/>
  </r>
  <r>
    <s v="4089"/>
    <s v="38"/>
    <x v="1463"/>
    <d v="2017-07-18T00:00:00"/>
    <b v="0"/>
    <s v="Approved"/>
    <s v="Solex"/>
    <s v="Standard"/>
    <s v="medium"/>
    <s v="medium"/>
    <n v="1577.53"/>
    <n v="826.51"/>
    <n v="751.02"/>
    <d v="2011-03-16T00:00:00"/>
    <n v="165"/>
  </r>
  <r>
    <s v="4090"/>
    <s v="37"/>
    <x v="2396"/>
    <d v="2017-06-29T00:00:00"/>
    <b v="1"/>
    <s v="Approved"/>
    <s v="OHM Cycles"/>
    <s v="Standard"/>
    <s v="low"/>
    <s v="medium"/>
    <n v="1793.43"/>
    <n v="248.82"/>
    <n v="1544.61"/>
    <d v="1997-05-10T00:00:00"/>
    <n v="184"/>
  </r>
  <r>
    <s v="4091"/>
    <s v="0"/>
    <x v="697"/>
    <d v="2017-01-18T00:00:00"/>
    <b v="1"/>
    <s v="Approved"/>
    <s v="Norco Bicycles"/>
    <s v="Standard"/>
    <s v="medium"/>
    <s v="medium"/>
    <n v="360.4"/>
    <n v="270.3"/>
    <n v="90.1"/>
    <d v="2014-10-10T00:00:00"/>
    <n v="346"/>
  </r>
  <r>
    <s v="4092"/>
    <s v="0"/>
    <x v="1131"/>
    <d v="2017-12-03T00:00:00"/>
    <b v="0"/>
    <s v="Approved"/>
    <s v="WeareA2B"/>
    <s v="Standard"/>
    <s v="medium"/>
    <s v="medium"/>
    <n v="60.34"/>
    <n v="45.26"/>
    <n v="15.08"/>
    <d v="1993-07-15T00:00:00"/>
    <n v="27"/>
  </r>
  <r>
    <s v="4093"/>
    <s v="39"/>
    <x v="208"/>
    <d v="2017-01-04T00:00:00"/>
    <b v="1"/>
    <s v="Approved"/>
    <s v="Giant Bicycles"/>
    <s v="Standard"/>
    <s v="medium"/>
    <s v="large"/>
    <n v="1812.75"/>
    <n v="582.48"/>
    <n v="1230.27"/>
    <d v="2010-06-07T00:00:00"/>
    <n v="360"/>
  </r>
  <r>
    <s v="4094"/>
    <s v="48"/>
    <x v="1637"/>
    <d v="2017-07-01T00:00:00"/>
    <b v="1"/>
    <s v="Approved"/>
    <s v="WeareA2B"/>
    <s v="Standard"/>
    <s v="medium"/>
    <s v="medium"/>
    <n v="1762.96"/>
    <n v="950.52"/>
    <n v="812.44"/>
    <d v="2001-11-25T00:00:00"/>
    <n v="182"/>
  </r>
  <r>
    <s v="4095"/>
    <s v="90"/>
    <x v="455"/>
    <d v="2017-12-06T00:00:00"/>
    <b v="0"/>
    <s v="Approved"/>
    <s v="Norco Bicycles"/>
    <s v="Standard"/>
    <s v="low"/>
    <s v="medium"/>
    <n v="363.01"/>
    <n v="290.41000000000003"/>
    <n v="72.599999999999994"/>
    <d v="1999-06-23T00:00:00"/>
    <n v="24"/>
  </r>
  <r>
    <s v="4096"/>
    <s v="4"/>
    <x v="454"/>
    <d v="2017-12-20T00:00:00"/>
    <b v="1"/>
    <s v="Approved"/>
    <s v="Giant Bicycles"/>
    <s v="Standard"/>
    <s v="high"/>
    <s v="medium"/>
    <n v="1129.1300000000001"/>
    <n v="677.48"/>
    <n v="451.65"/>
    <d v="2005-08-09T00:00:00"/>
    <n v="10"/>
  </r>
  <r>
    <s v="4097"/>
    <s v="90"/>
    <x v="371"/>
    <d v="2017-10-17T00:00:00"/>
    <b v="0"/>
    <s v="Approved"/>
    <s v="Solex"/>
    <s v="Standard"/>
    <s v="low"/>
    <s v="medium"/>
    <n v="945.04"/>
    <n v="507.58"/>
    <n v="437.46"/>
    <d v="2011-08-29T00:00:00"/>
    <n v="74"/>
  </r>
  <r>
    <s v="4098"/>
    <s v="74"/>
    <x v="2397"/>
    <d v="2017-10-29T00:00:00"/>
    <b v="0"/>
    <s v="Approved"/>
    <s v="WeareA2B"/>
    <s v="Standard"/>
    <s v="medium"/>
    <s v="medium"/>
    <n v="1228.07"/>
    <n v="400.91"/>
    <n v="827.16"/>
    <d v="2000-05-22T00:00:00"/>
    <n v="62"/>
  </r>
  <r>
    <s v="4099"/>
    <s v="24"/>
    <x v="391"/>
    <d v="2017-05-19T00:00:00"/>
    <b v="0"/>
    <s v="Approved"/>
    <s v="Solex"/>
    <s v="Road"/>
    <s v="medium"/>
    <s v="large"/>
    <n v="1777.8"/>
    <n v="820.78"/>
    <n v="957.02"/>
    <d v="2011-05-07T00:00:00"/>
    <n v="225"/>
  </r>
  <r>
    <s v="4100"/>
    <s v="92"/>
    <x v="2307"/>
    <d v="2017-09-11T00:00:00"/>
    <b v="1"/>
    <s v="Approved"/>
    <s v="WeareA2B"/>
    <s v="Standard"/>
    <s v="medium"/>
    <s v="small"/>
    <n v="1415.01"/>
    <n v="1259.3599999999999"/>
    <n v="155.65"/>
    <d v="2003-01-05T00:00:00"/>
    <n v="110"/>
  </r>
  <r>
    <s v="4101"/>
    <s v="93"/>
    <x v="149"/>
    <d v="2017-11-30T00:00:00"/>
    <b v="0"/>
    <s v="Approved"/>
    <s v="WeareA2B"/>
    <s v="Standard"/>
    <s v="medium"/>
    <s v="medium"/>
    <n v="1065.03"/>
    <n v="230.09"/>
    <n v="834.94"/>
    <d v="2000-11-03T00:00:00"/>
    <n v="30"/>
  </r>
  <r>
    <s v="4102"/>
    <s v="51"/>
    <x v="1775"/>
    <d v="2017-05-04T00:00:00"/>
    <b v="1"/>
    <s v="Approved"/>
    <s v="OHM Cycles"/>
    <s v="Standard"/>
    <s v="high"/>
    <s v="medium"/>
    <n v="2005.66"/>
    <n v="1203.4000000000001"/>
    <n v="802.26"/>
    <d v="2015-10-18T00:00:00"/>
    <n v="240"/>
  </r>
  <r>
    <s v="4103"/>
    <s v="58"/>
    <x v="1566"/>
    <d v="2017-10-16T00:00:00"/>
    <b v="0"/>
    <s v="Approved"/>
    <s v="OHM Cycles"/>
    <s v="Standard"/>
    <s v="medium"/>
    <s v="medium"/>
    <n v="912.52"/>
    <n v="141.4"/>
    <n v="771.12"/>
    <d v="2015-10-18T00:00:00"/>
    <n v="75"/>
  </r>
  <r>
    <s v="4104"/>
    <s v="34"/>
    <x v="1230"/>
    <d v="2017-05-12T00:00:00"/>
    <b v="1"/>
    <s v="Approved"/>
    <s v="Norco Bicycles"/>
    <s v="Road"/>
    <s v="high"/>
    <s v="large"/>
    <n v="774.53"/>
    <n v="464.72"/>
    <n v="309.81"/>
    <d v="2011-03-16T00:00:00"/>
    <n v="232"/>
  </r>
  <r>
    <s v="4105"/>
    <s v="13"/>
    <x v="2398"/>
    <d v="2017-09-05T00:00:00"/>
    <b v="1"/>
    <s v="Approved"/>
    <s v="Solex"/>
    <s v="Standard"/>
    <s v="medium"/>
    <s v="medium"/>
    <n v="1163.8900000000001"/>
    <n v="589.27"/>
    <n v="574.62"/>
    <d v="1996-11-09T00:00:00"/>
    <n v="116"/>
  </r>
  <r>
    <s v="4106"/>
    <s v="48"/>
    <x v="1477"/>
    <d v="2017-02-26T00:00:00"/>
    <b v="0"/>
    <s v="Approved"/>
    <s v="WeareA2B"/>
    <s v="Standard"/>
    <s v="medium"/>
    <s v="medium"/>
    <n v="1762.96"/>
    <n v="950.52"/>
    <n v="812.44"/>
    <d v="2016-11-14T00:00:00"/>
    <n v="307"/>
  </r>
  <r>
    <s v="4107"/>
    <s v="36"/>
    <x v="783"/>
    <d v="2017-08-31T00:00:00"/>
    <b v="0"/>
    <s v="Approved"/>
    <s v="Solex"/>
    <s v="Standard"/>
    <s v="low"/>
    <s v="medium"/>
    <n v="945.04"/>
    <n v="507.58"/>
    <n v="437.46"/>
    <d v="1999-12-04T00:00:00"/>
    <n v="121"/>
  </r>
  <r>
    <s v="4108"/>
    <s v="5"/>
    <x v="2399"/>
    <d v="2017-05-07T00:00:00"/>
    <b v="1"/>
    <s v="Approved"/>
    <s v="Trek Bicycles"/>
    <s v="Mountain"/>
    <s v="low"/>
    <s v="medium"/>
    <n v="574.64"/>
    <n v="459.71"/>
    <n v="114.93"/>
    <d v="2011-08-29T00:00:00"/>
    <n v="237"/>
  </r>
  <r>
    <s v="4109"/>
    <s v="43"/>
    <x v="1444"/>
    <d v="2017-07-15T00:00:00"/>
    <b v="1"/>
    <s v="Approved"/>
    <s v="Solex"/>
    <s v="Standard"/>
    <s v="medium"/>
    <s v="medium"/>
    <n v="1151.96"/>
    <n v="649.49"/>
    <n v="502.47"/>
    <d v="1999-12-04T00:00:00"/>
    <n v="168"/>
  </r>
  <r>
    <s v="4110"/>
    <s v="54"/>
    <x v="2400"/>
    <d v="2017-10-28T00:00:00"/>
    <b v="1"/>
    <s v="Approved"/>
    <s v="WeareA2B"/>
    <s v="Standard"/>
    <s v="medium"/>
    <s v="medium"/>
    <n v="1292.8399999999999"/>
    <n v="13.44"/>
    <n v="1279.4000000000001"/>
    <d v="1993-06-23T00:00:00"/>
    <n v="63"/>
  </r>
  <r>
    <s v="4111"/>
    <s v="77"/>
    <x v="1448"/>
    <d v="2017-07-21T00:00:00"/>
    <b v="1"/>
    <s v="Approved"/>
    <s v="Norco Bicycles"/>
    <s v="Road"/>
    <s v="medium"/>
    <s v="large"/>
    <n v="1240.31"/>
    <n v="795.1"/>
    <n v="445.21"/>
    <d v="2003-09-09T00:00:00"/>
    <n v="162"/>
  </r>
  <r>
    <s v="4112"/>
    <s v="94"/>
    <x v="1265"/>
    <d v="2017-06-18T00:00:00"/>
    <b v="0"/>
    <s v="Approved"/>
    <s v="Giant Bicycles"/>
    <s v="Standard"/>
    <s v="medium"/>
    <s v="large"/>
    <n v="1635.3"/>
    <n v="993.66"/>
    <n v="641.64"/>
    <d v="2013-06-09T00:00:00"/>
    <n v="195"/>
  </r>
  <r>
    <s v="4113"/>
    <s v="3"/>
    <x v="2401"/>
    <d v="2017-01-04T00:00:00"/>
    <b v="1"/>
    <s v="Approved"/>
    <s v="Trek Bicycles"/>
    <s v="Standard"/>
    <s v="medium"/>
    <s v="large"/>
    <n v="2091.4699999999998"/>
    <n v="388.92"/>
    <n v="1702.55"/>
    <d v="2013-09-16T00:00:00"/>
    <n v="360"/>
  </r>
  <r>
    <s v="4114"/>
    <s v="13"/>
    <x v="2402"/>
    <d v="2017-05-22T00:00:00"/>
    <b v="0"/>
    <s v="Approved"/>
    <s v="Solex"/>
    <s v="Standard"/>
    <s v="medium"/>
    <s v="medium"/>
    <n v="1163.8900000000001"/>
    <n v="589.27"/>
    <n v="574.62"/>
    <d v="2016-07-09T00:00:00"/>
    <n v="222"/>
  </r>
  <r>
    <s v="4115"/>
    <s v="91"/>
    <x v="78"/>
    <d v="2017-08-01T00:00:00"/>
    <b v="0"/>
    <s v="Approved"/>
    <s v="WeareA2B"/>
    <s v="Standard"/>
    <s v="low"/>
    <s v="medium"/>
    <n v="642.30999999999995"/>
    <n v="513.85"/>
    <n v="128.46"/>
    <d v="2014-10-10T00:00:00"/>
    <n v="151"/>
  </r>
  <r>
    <s v="4116"/>
    <s v="46"/>
    <x v="321"/>
    <d v="2017-04-28T00:00:00"/>
    <b v="0"/>
    <s v="Approved"/>
    <s v="Solex"/>
    <s v="Standard"/>
    <s v="low"/>
    <s v="medium"/>
    <n v="1289.8499999999999"/>
    <n v="74.510000000000005"/>
    <n v="1215.3399999999999"/>
    <d v="2007-12-11T00:00:00"/>
    <n v="246"/>
  </r>
  <r>
    <s v="4117"/>
    <s v="63"/>
    <x v="2403"/>
    <d v="2017-11-17T00:00:00"/>
    <b v="1"/>
    <s v="Approved"/>
    <s v="Solex"/>
    <s v="Standard"/>
    <s v="medium"/>
    <s v="medium"/>
    <n v="1483.2"/>
    <n v="99.59"/>
    <n v="1383.61"/>
    <d v="2005-10-22T00:00:00"/>
    <n v="43"/>
  </r>
  <r>
    <s v="4118"/>
    <s v="67"/>
    <x v="2404"/>
    <d v="2017-04-04T00:00:00"/>
    <b v="1"/>
    <s v="Approved"/>
    <s v="Norco Bicycles"/>
    <s v="Road"/>
    <s v="medium"/>
    <s v="medium"/>
    <n v="544.04999999999995"/>
    <n v="376.84"/>
    <n v="167.21"/>
    <d v="2005-10-22T00:00:00"/>
    <n v="270"/>
  </r>
  <r>
    <s v="4119"/>
    <s v="27"/>
    <x v="2049"/>
    <d v="2017-01-17T00:00:00"/>
    <b v="1"/>
    <s v="Approved"/>
    <s v="Trek Bicycles"/>
    <s v="Standard"/>
    <s v="medium"/>
    <s v="medium"/>
    <n v="499.53"/>
    <n v="388.72"/>
    <n v="110.81"/>
    <d v="2006-11-10T00:00:00"/>
    <n v="347"/>
  </r>
  <r>
    <s v="4120"/>
    <s v="2"/>
    <x v="2002"/>
    <d v="2017-08-08T00:00:00"/>
    <b v="1"/>
    <s v="Approved"/>
    <s v="Solex"/>
    <s v="Standard"/>
    <s v="medium"/>
    <s v="medium"/>
    <n v="71.489999999999995"/>
    <n v="53.62"/>
    <n v="17.87"/>
    <d v="2012-09-15T00:00:00"/>
    <n v="144"/>
  </r>
  <r>
    <s v="4121"/>
    <s v="17"/>
    <x v="1880"/>
    <d v="2017-12-22T00:00:00"/>
    <b v="1"/>
    <s v="Approved"/>
    <s v="WeareA2B"/>
    <s v="Touring"/>
    <s v="medium"/>
    <s v="large"/>
    <n v="1362.99"/>
    <n v="57.74"/>
    <n v="1305.25"/>
    <d v="1993-04-20T00:00:00"/>
    <n v="8"/>
  </r>
  <r>
    <s v="4122"/>
    <s v="29"/>
    <x v="2405"/>
    <d v="2017-07-24T00:00:00"/>
    <b v="1"/>
    <s v="Approved"/>
    <s v="Norco Bicycles"/>
    <s v="Road"/>
    <s v="medium"/>
    <s v="medium"/>
    <n v="543.39"/>
    <n v="407.54"/>
    <n v="135.85"/>
    <d v="2016-11-22T00:00:00"/>
    <n v="159"/>
  </r>
  <r>
    <s v="4123"/>
    <s v="84"/>
    <x v="336"/>
    <d v="2017-08-25T00:00:00"/>
    <b v="0"/>
    <s v="Approved"/>
    <s v="Trek Bicycles"/>
    <s v="Road"/>
    <s v="medium"/>
    <s v="medium"/>
    <n v="290.62"/>
    <n v="215.14"/>
    <n v="75.48"/>
    <d v="1999-07-26T00:00:00"/>
    <n v="127"/>
  </r>
  <r>
    <s v="4124"/>
    <s v="27"/>
    <x v="2406"/>
    <d v="2017-07-11T00:00:00"/>
    <b v="1"/>
    <s v="Approved"/>
    <s v="Trek Bicycles"/>
    <s v="Standard"/>
    <s v="medium"/>
    <s v="medium"/>
    <n v="499.53"/>
    <n v="388.72"/>
    <n v="110.81"/>
    <d v="1999-06-23T00:00:00"/>
    <n v="172"/>
  </r>
  <r>
    <s v="4126"/>
    <s v="15"/>
    <x v="1718"/>
    <d v="2017-03-04T00:00:00"/>
    <b v="0"/>
    <s v="Approved"/>
    <s v="Norco Bicycles"/>
    <s v="Standard"/>
    <s v="low"/>
    <s v="medium"/>
    <n v="958.74"/>
    <n v="748.9"/>
    <n v="209.84"/>
    <d v="2009-03-08T00:00:00"/>
    <n v="301"/>
  </r>
  <r>
    <s v="4127"/>
    <s v="43"/>
    <x v="1183"/>
    <d v="2017-12-11T00:00:00"/>
    <b v="1"/>
    <s v="Approved"/>
    <s v="Solex"/>
    <s v="Standard"/>
    <s v="medium"/>
    <s v="medium"/>
    <n v="1151.96"/>
    <n v="649.49"/>
    <n v="502.47"/>
    <d v="1999-12-04T00:00:00"/>
    <n v="19"/>
  </r>
  <r>
    <s v="4128"/>
    <s v="0"/>
    <x v="1887"/>
    <d v="2017-01-04T00:00:00"/>
    <b v="1"/>
    <s v="Approved"/>
    <m/>
    <m/>
    <m/>
    <m/>
    <n v="639.38"/>
    <m/>
    <m/>
    <m/>
    <n v="360"/>
  </r>
  <r>
    <s v="4129"/>
    <s v="31"/>
    <x v="1938"/>
    <d v="2017-11-29T00:00:00"/>
    <b v="0"/>
    <s v="Approved"/>
    <s v="Giant Bicycles"/>
    <s v="Standard"/>
    <s v="medium"/>
    <s v="medium"/>
    <n v="230.91"/>
    <n v="173.18"/>
    <n v="57.73"/>
    <d v="1994-07-12T00:00:00"/>
    <n v="31"/>
  </r>
  <r>
    <s v="4130"/>
    <s v="73"/>
    <x v="1096"/>
    <d v="2017-05-18T00:00:00"/>
    <b v="1"/>
    <s v="Approved"/>
    <s v="Solex"/>
    <s v="Standard"/>
    <s v="medium"/>
    <s v="medium"/>
    <n v="1945.43"/>
    <n v="333.18"/>
    <n v="1612.25"/>
    <d v="2002-08-31T00:00:00"/>
    <n v="226"/>
  </r>
  <r>
    <s v="4131"/>
    <s v="58"/>
    <x v="1816"/>
    <d v="2017-05-17T00:00:00"/>
    <b v="1"/>
    <s v="Approved"/>
    <s v="OHM Cycles"/>
    <s v="Road"/>
    <s v="medium"/>
    <s v="medium"/>
    <n v="1280.28"/>
    <n v="829.51"/>
    <n v="450.77"/>
    <d v="2003-07-21T00:00:00"/>
    <n v="227"/>
  </r>
  <r>
    <s v="4132"/>
    <s v="43"/>
    <x v="2407"/>
    <d v="2017-05-15T00:00:00"/>
    <b v="1"/>
    <s v="Approved"/>
    <s v="Solex"/>
    <s v="Standard"/>
    <s v="medium"/>
    <s v="medium"/>
    <n v="1151.96"/>
    <n v="649.49"/>
    <n v="502.47"/>
    <d v="1999-12-04T00:00:00"/>
    <n v="229"/>
  </r>
  <r>
    <s v="4134"/>
    <s v="2"/>
    <x v="606"/>
    <d v="2017-05-03T00:00:00"/>
    <b v="0"/>
    <s v="Approved"/>
    <s v="Solex"/>
    <s v="Standard"/>
    <s v="medium"/>
    <s v="medium"/>
    <n v="71.489999999999995"/>
    <n v="53.62"/>
    <n v="17.87"/>
    <d v="2011-08-29T00:00:00"/>
    <n v="241"/>
  </r>
  <r>
    <s v="4135"/>
    <s v="28"/>
    <x v="1313"/>
    <d v="2017-04-28T00:00:00"/>
    <b v="1"/>
    <s v="Approved"/>
    <s v="Norco Bicycles"/>
    <s v="Standard"/>
    <s v="medium"/>
    <s v="small"/>
    <n v="1216.1400000000001"/>
    <n v="1082.3599999999999"/>
    <n v="133.78"/>
    <d v="1991-08-05T00:00:00"/>
    <n v="246"/>
  </r>
  <r>
    <s v="4136"/>
    <s v="47"/>
    <x v="2408"/>
    <d v="2017-02-24T00:00:00"/>
    <b v="1"/>
    <s v="Approved"/>
    <s v="Trek Bicycles"/>
    <s v="Road"/>
    <s v="low"/>
    <s v="small"/>
    <n v="1720.7"/>
    <n v="1531.42"/>
    <n v="189.28"/>
    <d v="2006-10-01T00:00:00"/>
    <n v="309"/>
  </r>
  <r>
    <s v="4137"/>
    <s v="4"/>
    <x v="2312"/>
    <d v="2017-04-03T00:00:00"/>
    <b v="0"/>
    <s v="Approved"/>
    <s v="Giant Bicycles"/>
    <s v="Standard"/>
    <s v="high"/>
    <s v="medium"/>
    <n v="1129.1300000000001"/>
    <n v="677.48"/>
    <n v="451.65"/>
    <d v="2004-09-28T00:00:00"/>
    <n v="271"/>
  </r>
  <r>
    <s v="4138"/>
    <s v="96"/>
    <x v="2409"/>
    <d v="2017-10-15T00:00:00"/>
    <b v="0"/>
    <s v="Approved"/>
    <s v="WeareA2B"/>
    <s v="Road"/>
    <s v="low"/>
    <s v="small"/>
    <n v="1172.78"/>
    <n v="1043.77"/>
    <n v="129.01"/>
    <d v="2002-10-10T00:00:00"/>
    <n v="76"/>
  </r>
  <r>
    <s v="4139"/>
    <s v="42"/>
    <x v="2410"/>
    <d v="2017-03-23T00:00:00"/>
    <b v="0"/>
    <s v="Approved"/>
    <s v="OHM Cycles"/>
    <s v="Road"/>
    <s v="medium"/>
    <s v="small"/>
    <n v="1810"/>
    <n v="1610.9"/>
    <n v="199.1"/>
    <d v="2008-03-19T00:00:00"/>
    <n v="282"/>
  </r>
  <r>
    <s v="4140"/>
    <s v="21"/>
    <x v="2411"/>
    <d v="2017-03-08T00:00:00"/>
    <b v="1"/>
    <s v="Approved"/>
    <s v="Solex"/>
    <s v="Standard"/>
    <s v="medium"/>
    <s v="large"/>
    <n v="1071.23"/>
    <n v="380.74"/>
    <n v="690.49"/>
    <d v="1996-04-05T00:00:00"/>
    <n v="297"/>
  </r>
  <r>
    <s v="4141"/>
    <s v="49"/>
    <x v="2412"/>
    <d v="2017-11-29T00:00:00"/>
    <b v="0"/>
    <s v="Approved"/>
    <s v="Trek Bicycles"/>
    <s v="Road"/>
    <s v="medium"/>
    <s v="medium"/>
    <n v="533.51"/>
    <n v="400.13"/>
    <n v="133.38"/>
    <d v="2012-06-04T00:00:00"/>
    <n v="31"/>
  </r>
  <r>
    <s v="4142"/>
    <s v="41"/>
    <x v="2413"/>
    <d v="2017-11-11T00:00:00"/>
    <b v="0"/>
    <s v="Approved"/>
    <s v="Solex"/>
    <s v="Road"/>
    <s v="medium"/>
    <s v="medium"/>
    <n v="416.98"/>
    <n v="312.74"/>
    <n v="104.24"/>
    <d v="1997-05-10T00:00:00"/>
    <n v="49"/>
  </r>
  <r>
    <s v="4143"/>
    <s v="27"/>
    <x v="1921"/>
    <d v="2017-12-09T00:00:00"/>
    <b v="0"/>
    <s v="Approved"/>
    <s v="Trek Bicycles"/>
    <s v="Standard"/>
    <s v="medium"/>
    <s v="medium"/>
    <n v="499.53"/>
    <n v="388.72"/>
    <n v="110.81"/>
    <d v="1992-10-11T00:00:00"/>
    <n v="21"/>
  </r>
  <r>
    <s v="4145"/>
    <s v="0"/>
    <x v="1024"/>
    <d v="2017-05-15T00:00:00"/>
    <b v="0"/>
    <s v="Approved"/>
    <s v="Trek Bicycles"/>
    <s v="Road"/>
    <s v="medium"/>
    <s v="medium"/>
    <n v="290.62"/>
    <n v="215.14"/>
    <n v="75.48"/>
    <d v="1997-08-25T00:00:00"/>
    <n v="229"/>
  </r>
  <r>
    <s v="4146"/>
    <s v="3"/>
    <x v="959"/>
    <d v="2017-05-09T00:00:00"/>
    <b v="0"/>
    <s v="Approved"/>
    <s v="Trek Bicycles"/>
    <s v="Standard"/>
    <s v="medium"/>
    <s v="large"/>
    <n v="2091.4699999999998"/>
    <n v="388.92"/>
    <n v="1702.55"/>
    <d v="2012-04-10T00:00:00"/>
    <n v="235"/>
  </r>
  <r>
    <s v="4147"/>
    <s v="3"/>
    <x v="846"/>
    <d v="2017-04-21T00:00:00"/>
    <b v="1"/>
    <s v="Approved"/>
    <s v="Trek Bicycles"/>
    <s v="Standard"/>
    <s v="medium"/>
    <s v="large"/>
    <n v="2091.4699999999998"/>
    <n v="388.92"/>
    <n v="1702.55"/>
    <d v="2004-07-25T00:00:00"/>
    <n v="253"/>
  </r>
  <r>
    <s v="4148"/>
    <s v="80"/>
    <x v="2069"/>
    <d v="2017-11-22T00:00:00"/>
    <b v="1"/>
    <s v="Approved"/>
    <s v="OHM Cycles"/>
    <s v="Touring"/>
    <s v="low"/>
    <s v="medium"/>
    <n v="1073.07"/>
    <n v="933.84"/>
    <n v="139.22999999999999"/>
    <d v="2004-08-07T00:00:00"/>
    <n v="38"/>
  </r>
  <r>
    <s v="4149"/>
    <s v="44"/>
    <x v="2069"/>
    <d v="2017-11-23T00:00:00"/>
    <b v="1"/>
    <s v="Approved"/>
    <s v="WeareA2B"/>
    <s v="Standard"/>
    <s v="medium"/>
    <s v="medium"/>
    <n v="1769.64"/>
    <n v="108.76"/>
    <n v="1660.88"/>
    <d v="2012-04-10T00:00:00"/>
    <n v="37"/>
  </r>
  <r>
    <s v="4150"/>
    <s v="6"/>
    <x v="1393"/>
    <d v="2017-01-30T00:00:00"/>
    <b v="1"/>
    <s v="Approved"/>
    <s v="OHM Cycles"/>
    <s v="Standard"/>
    <s v="high"/>
    <s v="medium"/>
    <n v="227.88"/>
    <n v="136.72999999999999"/>
    <n v="91.15"/>
    <d v="2003-02-07T00:00:00"/>
    <n v="334"/>
  </r>
  <r>
    <s v="4151"/>
    <s v="15"/>
    <x v="603"/>
    <d v="2017-08-25T00:00:00"/>
    <b v="0"/>
    <s v="Approved"/>
    <s v="Norco Bicycles"/>
    <s v="Standard"/>
    <s v="low"/>
    <s v="medium"/>
    <n v="958.74"/>
    <n v="748.9"/>
    <n v="209.84"/>
    <d v="2010-05-05T00:00:00"/>
    <n v="127"/>
  </r>
  <r>
    <s v="4152"/>
    <s v="56"/>
    <x v="2414"/>
    <d v="2017-03-05T00:00:00"/>
    <b v="1"/>
    <s v="Approved"/>
    <s v="Norco Bicycles"/>
    <s v="Mountain"/>
    <s v="low"/>
    <s v="small"/>
    <n v="688.63"/>
    <n v="612.88"/>
    <n v="75.75"/>
    <d v="1993-10-02T00:00:00"/>
    <n v="300"/>
  </r>
  <r>
    <s v="4153"/>
    <s v="0"/>
    <x v="2415"/>
    <d v="2017-08-06T00:00:00"/>
    <b v="0"/>
    <s v="Approved"/>
    <s v="OHM Cycles"/>
    <s v="Road"/>
    <s v="high"/>
    <s v="large"/>
    <n v="12.01"/>
    <n v="7.21"/>
    <n v="4.8"/>
    <d v="1996-04-05T00:00:00"/>
    <n v="146"/>
  </r>
  <r>
    <s v="4154"/>
    <s v="74"/>
    <x v="2416"/>
    <d v="2017-06-22T00:00:00"/>
    <b v="1"/>
    <s v="Approved"/>
    <s v="WeareA2B"/>
    <s v="Standard"/>
    <s v="medium"/>
    <s v="medium"/>
    <n v="1762.96"/>
    <n v="950.52"/>
    <n v="812.44"/>
    <d v="2014-07-28T00:00:00"/>
    <n v="191"/>
  </r>
  <r>
    <s v="4155"/>
    <s v="92"/>
    <x v="2258"/>
    <d v="2017-09-24T00:00:00"/>
    <b v="1"/>
    <s v="Approved"/>
    <s v="WeareA2B"/>
    <s v="Standard"/>
    <s v="medium"/>
    <s v="small"/>
    <n v="1415.01"/>
    <n v="1259.3599999999999"/>
    <n v="155.65"/>
    <d v="1994-08-10T00:00:00"/>
    <n v="97"/>
  </r>
  <r>
    <s v="4156"/>
    <s v="92"/>
    <x v="1800"/>
    <d v="2017-01-14T00:00:00"/>
    <b v="0"/>
    <s v="Approved"/>
    <s v="WeareA2B"/>
    <s v="Standard"/>
    <s v="medium"/>
    <s v="small"/>
    <n v="1415.01"/>
    <n v="1259.3599999999999"/>
    <n v="155.65"/>
    <d v="1994-08-10T00:00:00"/>
    <n v="350"/>
  </r>
  <r>
    <s v="4157"/>
    <s v="26"/>
    <x v="591"/>
    <d v="2017-03-16T00:00:00"/>
    <b v="1"/>
    <s v="Approved"/>
    <s v="WeareA2B"/>
    <s v="Standard"/>
    <s v="medium"/>
    <s v="medium"/>
    <n v="1992.93"/>
    <n v="762.63"/>
    <n v="1230.3"/>
    <d v="2003-03-18T00:00:00"/>
    <n v="289"/>
  </r>
  <r>
    <s v="4158"/>
    <s v="26"/>
    <x v="409"/>
    <d v="2017-01-13T00:00:00"/>
    <b v="0"/>
    <s v="Approved"/>
    <s v="WeareA2B"/>
    <s v="Standard"/>
    <s v="medium"/>
    <s v="medium"/>
    <n v="1992.93"/>
    <n v="762.63"/>
    <n v="1230.3"/>
    <d v="1993-05-26T00:00:00"/>
    <n v="351"/>
  </r>
  <r>
    <s v="4159"/>
    <s v="27"/>
    <x v="2417"/>
    <d v="2017-12-27T00:00:00"/>
    <b v="1"/>
    <s v="Approved"/>
    <s v="Trek Bicycles"/>
    <s v="Standard"/>
    <s v="medium"/>
    <s v="medium"/>
    <n v="499.53"/>
    <n v="388.72"/>
    <n v="110.81"/>
    <d v="1992-10-11T00:00:00"/>
    <n v="3"/>
  </r>
  <r>
    <s v="4160"/>
    <s v="69"/>
    <x v="6"/>
    <d v="2017-08-19T00:00:00"/>
    <b v="1"/>
    <s v="Approved"/>
    <s v="Giant Bicycles"/>
    <s v="Road"/>
    <s v="medium"/>
    <s v="medium"/>
    <n v="792.9"/>
    <n v="594.67999999999995"/>
    <n v="198.22"/>
    <d v="1992-10-02T00:00:00"/>
    <n v="133"/>
  </r>
  <r>
    <s v="4161"/>
    <s v="94"/>
    <x v="858"/>
    <d v="2017-03-11T00:00:00"/>
    <b v="1"/>
    <s v="Approved"/>
    <s v="Giant Bicycles"/>
    <s v="Standard"/>
    <s v="medium"/>
    <s v="large"/>
    <n v="1635.3"/>
    <n v="993.66"/>
    <n v="641.64"/>
    <d v="2007-12-11T00:00:00"/>
    <n v="294"/>
  </r>
  <r>
    <s v="4163"/>
    <s v="80"/>
    <x v="2010"/>
    <d v="2017-09-04T00:00:00"/>
    <b v="1"/>
    <s v="Approved"/>
    <s v="OHM Cycles"/>
    <s v="Touring"/>
    <s v="low"/>
    <s v="medium"/>
    <n v="1073.07"/>
    <n v="933.84"/>
    <n v="139.22999999999999"/>
    <d v="1997-01-25T00:00:00"/>
    <n v="117"/>
  </r>
  <r>
    <s v="4164"/>
    <s v="0"/>
    <x v="2418"/>
    <d v="2017-12-14T00:00:00"/>
    <b v="1"/>
    <s v="Approved"/>
    <s v="Giant Bicycles"/>
    <s v="Standard"/>
    <s v="medium"/>
    <s v="large"/>
    <n v="569.55999999999995"/>
    <n v="528.42999999999995"/>
    <n v="41.13"/>
    <d v="2003-09-10T00:00:00"/>
    <n v="16"/>
  </r>
  <r>
    <s v="4165"/>
    <s v="81"/>
    <x v="1453"/>
    <d v="2017-07-04T00:00:00"/>
    <b v="0"/>
    <s v="Approved"/>
    <s v="Norco Bicycles"/>
    <s v="Standard"/>
    <s v="medium"/>
    <s v="small"/>
    <n v="586.45000000000005"/>
    <n v="521.94000000000005"/>
    <n v="64.510000000000005"/>
    <d v="2004-08-07T00:00:00"/>
    <n v="179"/>
  </r>
  <r>
    <s v="4166"/>
    <s v="70"/>
    <x v="539"/>
    <d v="2017-08-21T00:00:00"/>
    <b v="1"/>
    <s v="Approved"/>
    <s v="Norco Bicycles"/>
    <s v="Road"/>
    <s v="medium"/>
    <s v="medium"/>
    <n v="1036.5899999999999"/>
    <n v="206.35"/>
    <n v="830.24"/>
    <d v="1991-05-06T00:00:00"/>
    <n v="131"/>
  </r>
  <r>
    <s v="4167"/>
    <s v="1"/>
    <x v="434"/>
    <d v="2017-04-19T00:00:00"/>
    <b v="1"/>
    <s v="Approved"/>
    <s v="Giant Bicycles"/>
    <s v="Standard"/>
    <s v="medium"/>
    <s v="medium"/>
    <n v="1403.5"/>
    <n v="954.82"/>
    <n v="448.68"/>
    <d v="2016-11-14T00:00:00"/>
    <n v="255"/>
  </r>
  <r>
    <s v="4168"/>
    <s v="15"/>
    <x v="1786"/>
    <d v="2017-06-08T00:00:00"/>
    <b v="0"/>
    <s v="Approved"/>
    <s v="Norco Bicycles"/>
    <s v="Standard"/>
    <s v="low"/>
    <s v="medium"/>
    <n v="958.74"/>
    <n v="748.9"/>
    <n v="209.84"/>
    <d v="2013-03-12T00:00:00"/>
    <n v="205"/>
  </r>
  <r>
    <s v="4169"/>
    <s v="88"/>
    <x v="1676"/>
    <d v="2017-09-11T00:00:00"/>
    <b v="0"/>
    <s v="Approved"/>
    <s v="Norco Bicycles"/>
    <s v="Standard"/>
    <s v="medium"/>
    <s v="medium"/>
    <n v="1198.46"/>
    <n v="381.1"/>
    <n v="817.36"/>
    <d v="2013-06-09T00:00:00"/>
    <n v="110"/>
  </r>
  <r>
    <s v="4170"/>
    <s v="46"/>
    <x v="1273"/>
    <d v="2017-08-16T00:00:00"/>
    <b v="1"/>
    <s v="Approved"/>
    <s v="Solex"/>
    <s v="Standard"/>
    <s v="low"/>
    <s v="medium"/>
    <n v="1289.8499999999999"/>
    <n v="74.510000000000005"/>
    <n v="1215.3399999999999"/>
    <d v="2012-04-10T00:00:00"/>
    <n v="136"/>
  </r>
  <r>
    <s v="4171"/>
    <s v="44"/>
    <x v="2330"/>
    <d v="2017-05-09T00:00:00"/>
    <b v="1"/>
    <s v="Approved"/>
    <s v="WeareA2B"/>
    <s v="Standard"/>
    <s v="medium"/>
    <s v="medium"/>
    <n v="1769.64"/>
    <n v="108.76"/>
    <n v="1660.88"/>
    <d v="2012-06-04T00:00:00"/>
    <n v="235"/>
  </r>
  <r>
    <s v="4172"/>
    <s v="5"/>
    <x v="351"/>
    <d v="2017-03-01T00:00:00"/>
    <b v="1"/>
    <s v="Approved"/>
    <s v="Trek Bicycles"/>
    <s v="Mountain"/>
    <s v="low"/>
    <s v="medium"/>
    <n v="574.64"/>
    <n v="459.71"/>
    <n v="114.93"/>
    <d v="2011-08-29T00:00:00"/>
    <n v="304"/>
  </r>
  <r>
    <s v="4173"/>
    <s v="37"/>
    <x v="2419"/>
    <d v="2017-08-10T00:00:00"/>
    <b v="1"/>
    <s v="Approved"/>
    <s v="OHM Cycles"/>
    <s v="Standard"/>
    <s v="low"/>
    <s v="medium"/>
    <n v="1793.43"/>
    <n v="248.82"/>
    <n v="1544.61"/>
    <d v="2011-03-16T00:00:00"/>
    <n v="142"/>
  </r>
  <r>
    <s v="4174"/>
    <s v="12"/>
    <x v="2420"/>
    <d v="2017-07-18T00:00:00"/>
    <b v="1"/>
    <s v="Approved"/>
    <s v="WeareA2B"/>
    <s v="Standard"/>
    <s v="medium"/>
    <s v="medium"/>
    <n v="1231.1500000000001"/>
    <n v="161.6"/>
    <n v="1069.55"/>
    <d v="2004-08-17T00:00:00"/>
    <n v="165"/>
  </r>
  <r>
    <s v="4175"/>
    <s v="51"/>
    <x v="1507"/>
    <d v="2017-05-22T00:00:00"/>
    <b v="1"/>
    <s v="Approved"/>
    <s v="OHM Cycles"/>
    <s v="Standard"/>
    <s v="high"/>
    <s v="medium"/>
    <n v="2005.66"/>
    <n v="1203.4000000000001"/>
    <n v="802.26"/>
    <d v="2012-04-10T00:00:00"/>
    <n v="222"/>
  </r>
  <r>
    <s v="4176"/>
    <s v="38"/>
    <x v="1498"/>
    <d v="2017-12-26T00:00:00"/>
    <b v="1"/>
    <s v="Approved"/>
    <s v="Trek Bicycles"/>
    <s v="Standard"/>
    <s v="medium"/>
    <s v="large"/>
    <n v="2091.4699999999998"/>
    <n v="388.92"/>
    <n v="1702.55"/>
    <d v="2011-08-24T00:00:00"/>
    <n v="4"/>
  </r>
  <r>
    <s v="4177"/>
    <s v="72"/>
    <x v="229"/>
    <d v="2017-07-30T00:00:00"/>
    <b v="1"/>
    <s v="Approved"/>
    <s v="Norco Bicycles"/>
    <s v="Standard"/>
    <s v="medium"/>
    <s v="medium"/>
    <n v="360.4"/>
    <n v="270.3"/>
    <n v="90.1"/>
    <d v="2002-08-31T00:00:00"/>
    <n v="153"/>
  </r>
  <r>
    <s v="4178"/>
    <s v="33"/>
    <x v="2421"/>
    <d v="2017-01-26T00:00:00"/>
    <b v="0"/>
    <s v="Approved"/>
    <s v="Giant Bicycles"/>
    <s v="Standard"/>
    <s v="medium"/>
    <s v="small"/>
    <n v="1311.44"/>
    <n v="1167.18"/>
    <n v="144.26"/>
    <d v="1992-10-11T00:00:00"/>
    <n v="338"/>
  </r>
  <r>
    <s v="4179"/>
    <s v="85"/>
    <x v="2200"/>
    <d v="2017-06-12T00:00:00"/>
    <b v="0"/>
    <s v="Approved"/>
    <s v="WeareA2B"/>
    <s v="Standard"/>
    <s v="medium"/>
    <s v="medium"/>
    <n v="752.64"/>
    <n v="205.36"/>
    <n v="547.28"/>
    <d v="1998-12-16T00:00:00"/>
    <n v="201"/>
  </r>
  <r>
    <s v="4180"/>
    <s v="47"/>
    <x v="2422"/>
    <d v="2017-08-05T00:00:00"/>
    <b v="0"/>
    <s v="Approved"/>
    <s v="Trek Bicycles"/>
    <s v="Road"/>
    <s v="low"/>
    <s v="small"/>
    <n v="1720.7"/>
    <n v="1531.42"/>
    <n v="189.28"/>
    <d v="2006-10-01T00:00:00"/>
    <n v="147"/>
  </r>
  <r>
    <s v="4181"/>
    <s v="46"/>
    <x v="2423"/>
    <d v="2017-01-21T00:00:00"/>
    <b v="1"/>
    <s v="Approved"/>
    <s v="Solex"/>
    <s v="Standard"/>
    <s v="low"/>
    <s v="medium"/>
    <n v="1289.8499999999999"/>
    <n v="74.510000000000005"/>
    <n v="1215.3399999999999"/>
    <d v="2007-12-11T00:00:00"/>
    <n v="343"/>
  </r>
  <r>
    <s v="4182"/>
    <s v="0"/>
    <x v="748"/>
    <d v="2017-06-18T00:00:00"/>
    <b v="1"/>
    <s v="Approved"/>
    <s v="Solex"/>
    <s v="Standard"/>
    <s v="medium"/>
    <s v="medium"/>
    <n v="71.489999999999995"/>
    <n v="53.62"/>
    <n v="17.87"/>
    <d v="2005-08-09T00:00:00"/>
    <n v="195"/>
  </r>
  <r>
    <s v="4183"/>
    <s v="86"/>
    <x v="1144"/>
    <d v="2017-08-02T00:00:00"/>
    <b v="1"/>
    <s v="Approved"/>
    <s v="Norco Bicycles"/>
    <s v="Road"/>
    <s v="high"/>
    <s v="large"/>
    <n v="774.53"/>
    <n v="464.72"/>
    <n v="309.81"/>
    <d v="2003-03-18T00:00:00"/>
    <n v="150"/>
  </r>
  <r>
    <s v="4184"/>
    <s v="58"/>
    <x v="2180"/>
    <d v="2017-12-12T00:00:00"/>
    <b v="0"/>
    <s v="Approved"/>
    <s v="OHM Cycles"/>
    <s v="Standard"/>
    <s v="medium"/>
    <s v="medium"/>
    <n v="912.52"/>
    <n v="141.4"/>
    <n v="771.12"/>
    <d v="2015-10-18T00:00:00"/>
    <n v="18"/>
  </r>
  <r>
    <s v="4185"/>
    <s v="1"/>
    <x v="2348"/>
    <d v="2017-04-19T00:00:00"/>
    <b v="1"/>
    <s v="Approved"/>
    <s v="Giant Bicycles"/>
    <s v="Standard"/>
    <s v="medium"/>
    <s v="medium"/>
    <n v="1403.5"/>
    <n v="954.82"/>
    <n v="448.68"/>
    <d v="2016-11-14T00:00:00"/>
    <n v="255"/>
  </r>
  <r>
    <s v="4186"/>
    <s v="15"/>
    <x v="2424"/>
    <d v="2017-04-17T00:00:00"/>
    <b v="1"/>
    <s v="Approved"/>
    <s v="Norco Bicycles"/>
    <s v="Standard"/>
    <s v="low"/>
    <s v="medium"/>
    <n v="958.74"/>
    <n v="748.9"/>
    <n v="209.84"/>
    <d v="2013-03-12T00:00:00"/>
    <n v="257"/>
  </r>
  <r>
    <s v="4187"/>
    <s v="17"/>
    <x v="2132"/>
    <d v="2017-08-06T00:00:00"/>
    <b v="0"/>
    <s v="Approved"/>
    <s v="WeareA2B"/>
    <s v="Touring"/>
    <s v="medium"/>
    <s v="large"/>
    <n v="1362.99"/>
    <n v="57.74"/>
    <n v="1305.25"/>
    <d v="1993-04-20T00:00:00"/>
    <n v="146"/>
  </r>
  <r>
    <s v="4188"/>
    <s v="82"/>
    <x v="2320"/>
    <d v="2017-02-04T00:00:00"/>
    <b v="1"/>
    <s v="Approved"/>
    <s v="Giant Bicycles"/>
    <s v="Road"/>
    <s v="medium"/>
    <s v="medium"/>
    <n v="1538.99"/>
    <n v="829.65"/>
    <n v="709.34"/>
    <d v="2002-03-22T00:00:00"/>
    <n v="329"/>
  </r>
  <r>
    <s v="4189"/>
    <s v="91"/>
    <x v="1701"/>
    <d v="2017-10-03T00:00:00"/>
    <b v="0"/>
    <s v="Approved"/>
    <s v="WeareA2B"/>
    <s v="Standard"/>
    <s v="low"/>
    <s v="medium"/>
    <n v="642.30999999999995"/>
    <n v="513.85"/>
    <n v="128.46"/>
    <d v="1997-01-25T00:00:00"/>
    <n v="88"/>
  </r>
  <r>
    <s v="4190"/>
    <s v="1"/>
    <x v="378"/>
    <d v="2017-10-01T00:00:00"/>
    <b v="1"/>
    <s v="Approved"/>
    <s v="Giant Bicycles"/>
    <s v="Standard"/>
    <s v="medium"/>
    <s v="medium"/>
    <n v="1403.5"/>
    <n v="954.82"/>
    <n v="448.68"/>
    <d v="2016-11-14T00:00:00"/>
    <n v="90"/>
  </r>
  <r>
    <s v="4191"/>
    <s v="56"/>
    <x v="2425"/>
    <d v="2017-01-15T00:00:00"/>
    <b v="0"/>
    <s v="Approved"/>
    <s v="OHM Cycles"/>
    <s v="Standard"/>
    <s v="medium"/>
    <s v="medium"/>
    <n v="183.86"/>
    <n v="137.9"/>
    <n v="45.96"/>
    <d v="1997-10-04T00:00:00"/>
    <n v="349"/>
  </r>
  <r>
    <s v="4192"/>
    <s v="45"/>
    <x v="2026"/>
    <d v="2017-10-15T00:00:00"/>
    <b v="0"/>
    <s v="Approved"/>
    <s v="Solex"/>
    <s v="Standard"/>
    <s v="medium"/>
    <s v="medium"/>
    <n v="441.49"/>
    <n v="84.99"/>
    <n v="356.5"/>
    <d v="1993-04-12T00:00:00"/>
    <n v="76"/>
  </r>
  <r>
    <s v="4193"/>
    <s v="72"/>
    <x v="2426"/>
    <d v="2017-02-21T00:00:00"/>
    <b v="1"/>
    <s v="Approved"/>
    <s v="Norco Bicycles"/>
    <s v="Standard"/>
    <s v="medium"/>
    <s v="medium"/>
    <n v="360.4"/>
    <n v="270.3"/>
    <n v="90.1"/>
    <d v="2016-12-06T00:00:00"/>
    <n v="312"/>
  </r>
  <r>
    <s v="4194"/>
    <s v="90"/>
    <x v="2427"/>
    <d v="2017-07-07T00:00:00"/>
    <b v="1"/>
    <s v="Approved"/>
    <s v="Norco Bicycles"/>
    <s v="Standard"/>
    <s v="low"/>
    <s v="medium"/>
    <n v="363.01"/>
    <n v="290.41000000000003"/>
    <n v="72.599999999999994"/>
    <d v="2003-01-05T00:00:00"/>
    <n v="176"/>
  </r>
  <r>
    <s v="4195"/>
    <s v="90"/>
    <x v="2428"/>
    <d v="2017-10-31T00:00:00"/>
    <b v="0"/>
    <s v="Approved"/>
    <s v="Norco Bicycles"/>
    <s v="Standard"/>
    <s v="low"/>
    <s v="medium"/>
    <n v="363.01"/>
    <n v="290.41000000000003"/>
    <n v="72.599999999999994"/>
    <d v="2005-05-10T00:00:00"/>
    <n v="60"/>
  </r>
  <r>
    <s v="4196"/>
    <s v="6"/>
    <x v="1721"/>
    <d v="2017-12-16T00:00:00"/>
    <b v="1"/>
    <s v="Approved"/>
    <s v="OHM Cycles"/>
    <s v="Standard"/>
    <s v="high"/>
    <s v="medium"/>
    <n v="227.88"/>
    <n v="136.72999999999999"/>
    <n v="91.15"/>
    <d v="2003-02-07T00:00:00"/>
    <n v="14"/>
  </r>
  <r>
    <s v="4197"/>
    <s v="56"/>
    <x v="1461"/>
    <d v="2017-04-29T00:00:00"/>
    <b v="1"/>
    <s v="Approved"/>
    <s v="Norco Bicycles"/>
    <s v="Mountain"/>
    <s v="low"/>
    <s v="small"/>
    <n v="688.63"/>
    <n v="612.88"/>
    <n v="75.75"/>
    <d v="2011-05-07T00:00:00"/>
    <n v="245"/>
  </r>
  <r>
    <s v="4198"/>
    <s v="17"/>
    <x v="1857"/>
    <d v="2017-07-14T00:00:00"/>
    <b v="1"/>
    <s v="Approved"/>
    <s v="WeareA2B"/>
    <s v="Touring"/>
    <s v="medium"/>
    <s v="large"/>
    <n v="1362.99"/>
    <n v="57.74"/>
    <n v="1305.25"/>
    <d v="1993-04-20T00:00:00"/>
    <n v="169"/>
  </r>
  <r>
    <s v="4199"/>
    <s v="35"/>
    <x v="108"/>
    <d v="2017-08-15T00:00:00"/>
    <b v="1"/>
    <s v="Approved"/>
    <s v="Trek Bicycles"/>
    <s v="Standard"/>
    <s v="low"/>
    <s v="medium"/>
    <n v="1057.51"/>
    <n v="154.4"/>
    <n v="903.11"/>
    <d v="2010-06-07T00:00:00"/>
    <n v="137"/>
  </r>
  <r>
    <s v="4200"/>
    <s v="15"/>
    <x v="2429"/>
    <d v="2017-04-29T00:00:00"/>
    <b v="0"/>
    <s v="Approved"/>
    <s v="Norco Bicycles"/>
    <s v="Standard"/>
    <s v="low"/>
    <s v="medium"/>
    <n v="958.74"/>
    <n v="748.9"/>
    <n v="209.84"/>
    <d v="1993-10-02T00:00:00"/>
    <n v="245"/>
  </r>
  <r>
    <s v="4201"/>
    <s v="5"/>
    <x v="290"/>
    <d v="2017-03-02T00:00:00"/>
    <b v="1"/>
    <s v="Approved"/>
    <s v="Trek Bicycles"/>
    <s v="Mountain"/>
    <s v="low"/>
    <s v="medium"/>
    <n v="574.64"/>
    <n v="459.71"/>
    <n v="114.93"/>
    <d v="2011-08-29T00:00:00"/>
    <n v="303"/>
  </r>
  <r>
    <s v="4202"/>
    <s v="25"/>
    <x v="823"/>
    <d v="2017-07-30T00:00:00"/>
    <b v="1"/>
    <s v="Approved"/>
    <s v="Giant Bicycles"/>
    <s v="Road"/>
    <s v="medium"/>
    <s v="medium"/>
    <n v="1538.99"/>
    <n v="829.65"/>
    <n v="709.34"/>
    <d v="2016-02-04T00:00:00"/>
    <n v="153"/>
  </r>
  <r>
    <s v="4203"/>
    <s v="17"/>
    <x v="1270"/>
    <d v="2017-12-04T00:00:00"/>
    <b v="1"/>
    <s v="Approved"/>
    <s v="Solex"/>
    <s v="Standard"/>
    <s v="high"/>
    <s v="medium"/>
    <n v="1024.6600000000001"/>
    <n v="614.79999999999995"/>
    <n v="409.86"/>
    <d v="2013-03-12T00:00:00"/>
    <n v="26"/>
  </r>
  <r>
    <s v="4204"/>
    <s v="55"/>
    <x v="1396"/>
    <d v="2017-06-21T00:00:00"/>
    <b v="0"/>
    <s v="Approved"/>
    <s v="Trek Bicycles"/>
    <s v="Road"/>
    <s v="medium"/>
    <s v="large"/>
    <n v="1894.19"/>
    <n v="598.76"/>
    <n v="1295.43"/>
    <d v="2003-07-21T00:00:00"/>
    <n v="192"/>
  </r>
  <r>
    <s v="4205"/>
    <s v="7"/>
    <x v="396"/>
    <d v="2017-07-20T00:00:00"/>
    <b v="0"/>
    <s v="Approved"/>
    <s v="Trek Bicycles"/>
    <s v="Road"/>
    <s v="low"/>
    <s v="medium"/>
    <n v="980.37"/>
    <n v="234.43"/>
    <n v="745.94"/>
    <d v="2004-09-28T00:00:00"/>
    <n v="163"/>
  </r>
  <r>
    <s v="4206"/>
    <s v="40"/>
    <x v="1244"/>
    <d v="2017-06-27T00:00:00"/>
    <b v="1"/>
    <s v="Approved"/>
    <s v="OHM Cycles"/>
    <s v="Standard"/>
    <s v="high"/>
    <s v="medium"/>
    <n v="1458.17"/>
    <n v="874.9"/>
    <n v="583.27"/>
    <d v="2006-02-02T00:00:00"/>
    <n v="186"/>
  </r>
  <r>
    <s v="4207"/>
    <s v="0"/>
    <x v="2430"/>
    <d v="2017-05-13T00:00:00"/>
    <b v="0"/>
    <s v="Approved"/>
    <s v="OHM Cycles"/>
    <s v="Standard"/>
    <s v="medium"/>
    <s v="medium"/>
    <n v="183.86"/>
    <n v="137.9"/>
    <n v="45.96"/>
    <d v="2011-08-24T00:00:00"/>
    <n v="231"/>
  </r>
  <r>
    <s v="4208"/>
    <s v="74"/>
    <x v="1547"/>
    <d v="2017-04-11T00:00:00"/>
    <b v="1"/>
    <s v="Approved"/>
    <s v="WeareA2B"/>
    <s v="Standard"/>
    <s v="medium"/>
    <s v="medium"/>
    <n v="1762.96"/>
    <n v="950.52"/>
    <n v="812.44"/>
    <d v="1997-10-04T00:00:00"/>
    <n v="263"/>
  </r>
  <r>
    <s v="4209"/>
    <s v="58"/>
    <x v="1231"/>
    <d v="2017-09-08T00:00:00"/>
    <b v="0"/>
    <s v="Approved"/>
    <s v="OHM Cycles"/>
    <s v="Standard"/>
    <s v="medium"/>
    <s v="medium"/>
    <n v="912.52"/>
    <n v="141.4"/>
    <n v="771.12"/>
    <d v="2011-08-24T00:00:00"/>
    <n v="113"/>
  </r>
  <r>
    <s v="4210"/>
    <s v="74"/>
    <x v="2098"/>
    <d v="2017-09-24T00:00:00"/>
    <b v="1"/>
    <s v="Approved"/>
    <s v="WeareA2B"/>
    <s v="Standard"/>
    <s v="medium"/>
    <s v="medium"/>
    <n v="1762.96"/>
    <n v="950.52"/>
    <n v="812.44"/>
    <d v="2009-04-12T00:00:00"/>
    <n v="97"/>
  </r>
  <r>
    <s v="4211"/>
    <s v="100"/>
    <x v="2431"/>
    <d v="2017-06-17T00:00:00"/>
    <b v="0"/>
    <s v="Approved"/>
    <s v="Norco Bicycles"/>
    <s v="Road"/>
    <s v="medium"/>
    <s v="medium"/>
    <n v="1036.5899999999999"/>
    <n v="206.35"/>
    <n v="830.24"/>
    <d v="1991-05-06T00:00:00"/>
    <n v="196"/>
  </r>
  <r>
    <s v="4212"/>
    <s v="29"/>
    <x v="334"/>
    <d v="2017-10-27T00:00:00"/>
    <b v="0"/>
    <s v="Approved"/>
    <s v="Norco Bicycles"/>
    <s v="Road"/>
    <s v="medium"/>
    <s v="medium"/>
    <n v="543.39"/>
    <n v="407.54"/>
    <n v="135.85"/>
    <d v="2016-11-22T00:00:00"/>
    <n v="64"/>
  </r>
  <r>
    <s v="4213"/>
    <s v="21"/>
    <x v="300"/>
    <d v="2017-07-26T00:00:00"/>
    <b v="1"/>
    <s v="Approved"/>
    <s v="Solex"/>
    <s v="Standard"/>
    <s v="medium"/>
    <s v="large"/>
    <n v="1071.23"/>
    <n v="380.74"/>
    <n v="690.49"/>
    <d v="1996-04-05T00:00:00"/>
    <n v="157"/>
  </r>
  <r>
    <s v="4214"/>
    <s v="1"/>
    <x v="223"/>
    <d v="2017-07-30T00:00:00"/>
    <b v="0"/>
    <s v="Approved"/>
    <s v="Giant Bicycles"/>
    <s v="Standard"/>
    <s v="medium"/>
    <s v="medium"/>
    <n v="1403.5"/>
    <n v="954.82"/>
    <n v="448.68"/>
    <d v="2011-08-29T00:00:00"/>
    <n v="153"/>
  </r>
  <r>
    <s v="4215"/>
    <s v="77"/>
    <x v="2432"/>
    <d v="2017-01-05T00:00:00"/>
    <b v="0"/>
    <s v="Approved"/>
    <s v="Norco Bicycles"/>
    <s v="Road"/>
    <s v="medium"/>
    <s v="large"/>
    <n v="1240.31"/>
    <n v="795.1"/>
    <n v="445.21"/>
    <d v="2016-03-29T00:00:00"/>
    <n v="359"/>
  </r>
  <r>
    <s v="4216"/>
    <s v="21"/>
    <x v="1485"/>
    <d v="2017-03-27T00:00:00"/>
    <b v="1"/>
    <s v="Approved"/>
    <s v="Solex"/>
    <s v="Standard"/>
    <s v="medium"/>
    <s v="large"/>
    <n v="1071.23"/>
    <n v="380.74"/>
    <n v="690.49"/>
    <d v="1991-11-10T00:00:00"/>
    <n v="278"/>
  </r>
  <r>
    <s v="4217"/>
    <s v="1"/>
    <x v="1991"/>
    <d v="2017-01-09T00:00:00"/>
    <b v="0"/>
    <s v="Approved"/>
    <s v="Giant Bicycles"/>
    <s v="Touring"/>
    <s v="medium"/>
    <s v="large"/>
    <n v="1873.97"/>
    <n v="863.95"/>
    <n v="1010.02"/>
    <d v="2006-05-22T00:00:00"/>
    <n v="355"/>
  </r>
  <r>
    <s v="4218"/>
    <s v="0"/>
    <x v="450"/>
    <d v="2017-01-10T00:00:00"/>
    <b v="1"/>
    <s v="Approved"/>
    <s v="Solex"/>
    <s v="Road"/>
    <s v="medium"/>
    <s v="medium"/>
    <n v="416.98"/>
    <n v="312.74"/>
    <n v="104.24"/>
    <d v="2006-10-01T00:00:00"/>
    <n v="354"/>
  </r>
  <r>
    <s v="4219"/>
    <s v="19"/>
    <x v="2433"/>
    <d v="2017-06-12T00:00:00"/>
    <b v="0"/>
    <s v="Approved"/>
    <s v="Trek Bicycles"/>
    <s v="Mountain"/>
    <s v="low"/>
    <s v="medium"/>
    <n v="574.64"/>
    <n v="459.71"/>
    <n v="114.93"/>
    <d v="2003-02-07T00:00:00"/>
    <n v="201"/>
  </r>
  <r>
    <s v="4220"/>
    <s v="97"/>
    <x v="1963"/>
    <d v="2017-09-28T00:00:00"/>
    <b v="0"/>
    <s v="Approved"/>
    <s v="Solex"/>
    <s v="Standard"/>
    <s v="medium"/>
    <s v="large"/>
    <n v="202.62"/>
    <n v="151.96"/>
    <n v="50.66"/>
    <d v="2016-03-29T00:00:00"/>
    <n v="93"/>
  </r>
  <r>
    <s v="4221"/>
    <s v="27"/>
    <x v="431"/>
    <d v="2017-01-15T00:00:00"/>
    <b v="0"/>
    <s v="Approved"/>
    <s v="Trek Bicycles"/>
    <s v="Standard"/>
    <s v="low"/>
    <s v="medium"/>
    <n v="1057.51"/>
    <n v="154.4"/>
    <n v="903.11"/>
    <d v="1994-07-12T00:00:00"/>
    <n v="349"/>
  </r>
  <r>
    <s v="4222"/>
    <s v="58"/>
    <x v="2262"/>
    <d v="2017-04-26T00:00:00"/>
    <b v="0"/>
    <s v="Approved"/>
    <s v="OHM Cycles"/>
    <s v="Road"/>
    <s v="medium"/>
    <s v="medium"/>
    <n v="1280.28"/>
    <n v="829.51"/>
    <n v="450.77"/>
    <d v="2003-07-21T00:00:00"/>
    <n v="248"/>
  </r>
  <r>
    <s v="4223"/>
    <s v="0"/>
    <x v="1760"/>
    <d v="2017-05-05T00:00:00"/>
    <b v="1"/>
    <s v="Approved"/>
    <m/>
    <m/>
    <m/>
    <m/>
    <n v="402.14"/>
    <m/>
    <m/>
    <m/>
    <n v="239"/>
  </r>
  <r>
    <s v="4224"/>
    <s v="26"/>
    <x v="2434"/>
    <d v="2017-03-03T00:00:00"/>
    <b v="0"/>
    <s v="Approved"/>
    <s v="WeareA2B"/>
    <s v="Standard"/>
    <s v="medium"/>
    <s v="medium"/>
    <n v="1992.93"/>
    <n v="762.63"/>
    <n v="1230.3"/>
    <d v="2003-03-18T00:00:00"/>
    <n v="302"/>
  </r>
  <r>
    <s v="4225"/>
    <s v="0"/>
    <x v="2435"/>
    <d v="2017-05-02T00:00:00"/>
    <b v="0"/>
    <s v="Approved"/>
    <m/>
    <m/>
    <m/>
    <m/>
    <n v="710.55"/>
    <m/>
    <m/>
    <m/>
    <n v="242"/>
  </r>
  <r>
    <s v="4226"/>
    <s v="94"/>
    <x v="2436"/>
    <d v="2017-04-12T00:00:00"/>
    <b v="0"/>
    <s v="Approved"/>
    <s v="Giant Bicycles"/>
    <s v="Standard"/>
    <s v="medium"/>
    <s v="large"/>
    <n v="1635.3"/>
    <n v="993.66"/>
    <n v="641.64"/>
    <d v="2013-06-09T00:00:00"/>
    <n v="262"/>
  </r>
  <r>
    <s v="4227"/>
    <s v="30"/>
    <x v="175"/>
    <d v="2017-08-04T00:00:00"/>
    <b v="0"/>
    <s v="Approved"/>
    <s v="Solex"/>
    <s v="Standard"/>
    <s v="high"/>
    <s v="medium"/>
    <n v="748.17"/>
    <n v="448.9"/>
    <n v="299.27"/>
    <d v="1991-11-10T00:00:00"/>
    <n v="148"/>
  </r>
  <r>
    <s v="4228"/>
    <s v="0"/>
    <x v="2437"/>
    <d v="2017-06-04T00:00:00"/>
    <b v="0"/>
    <s v="Approved"/>
    <m/>
    <m/>
    <m/>
    <m/>
    <n v="1142.8900000000001"/>
    <m/>
    <m/>
    <m/>
    <n v="209"/>
  </r>
  <r>
    <s v="4229"/>
    <s v="37"/>
    <x v="2438"/>
    <d v="2017-10-07T00:00:00"/>
    <b v="0"/>
    <s v="Approved"/>
    <s v="OHM Cycles"/>
    <s v="Standard"/>
    <s v="low"/>
    <s v="medium"/>
    <n v="1793.43"/>
    <n v="248.82"/>
    <n v="1544.61"/>
    <d v="1997-05-10T00:00:00"/>
    <n v="84"/>
  </r>
  <r>
    <s v="4230"/>
    <s v="42"/>
    <x v="849"/>
    <d v="2017-11-02T00:00:00"/>
    <b v="1"/>
    <s v="Approved"/>
    <s v="OHM Cycles"/>
    <s v="Road"/>
    <s v="medium"/>
    <s v="small"/>
    <n v="1810"/>
    <n v="1610.9"/>
    <n v="199.1"/>
    <d v="2014-07-28T00:00:00"/>
    <n v="58"/>
  </r>
  <r>
    <s v="4231"/>
    <s v="98"/>
    <x v="875"/>
    <d v="2017-09-26T00:00:00"/>
    <b v="1"/>
    <s v="Approved"/>
    <s v="Trek Bicycles"/>
    <s v="Standard"/>
    <s v="high"/>
    <s v="medium"/>
    <n v="358.39"/>
    <n v="215.03"/>
    <n v="143.36000000000001"/>
    <d v="2004-01-16T00:00:00"/>
    <n v="95"/>
  </r>
  <r>
    <s v="4232"/>
    <s v="97"/>
    <x v="933"/>
    <d v="2017-01-17T00:00:00"/>
    <b v="1"/>
    <s v="Approved"/>
    <s v="Solex"/>
    <s v="Standard"/>
    <s v="medium"/>
    <s v="large"/>
    <n v="202.62"/>
    <n v="151.96"/>
    <n v="50.66"/>
    <d v="2016-03-29T00:00:00"/>
    <n v="347"/>
  </r>
  <r>
    <s v="4233"/>
    <s v="36"/>
    <x v="1769"/>
    <d v="2017-10-13T00:00:00"/>
    <b v="0"/>
    <s v="Approved"/>
    <s v="Solex"/>
    <s v="Standard"/>
    <s v="low"/>
    <s v="medium"/>
    <n v="945.04"/>
    <n v="507.58"/>
    <n v="437.46"/>
    <d v="2010-06-07T00:00:00"/>
    <n v="78"/>
  </r>
  <r>
    <s v="4234"/>
    <s v="40"/>
    <x v="1334"/>
    <d v="2017-01-17T00:00:00"/>
    <b v="1"/>
    <s v="Approved"/>
    <s v="Trek Bicycles"/>
    <s v="Road"/>
    <s v="medium"/>
    <s v="large"/>
    <n v="1894.19"/>
    <n v="598.76"/>
    <n v="1295.43"/>
    <d v="2003-07-21T00:00:00"/>
    <n v="347"/>
  </r>
  <r>
    <s v="4235"/>
    <s v="32"/>
    <x v="2439"/>
    <d v="2017-01-06T00:00:00"/>
    <b v="1"/>
    <s v="Approved"/>
    <s v="Giant Bicycles"/>
    <s v="Standard"/>
    <s v="medium"/>
    <s v="medium"/>
    <n v="642.70000000000005"/>
    <n v="211.37"/>
    <n v="431.33"/>
    <d v="2002-03-22T00:00:00"/>
    <n v="358"/>
  </r>
  <r>
    <s v="4236"/>
    <s v="59"/>
    <x v="766"/>
    <d v="2017-10-17T00:00:00"/>
    <b v="0"/>
    <s v="Approved"/>
    <s v="Solex"/>
    <s v="Standard"/>
    <s v="medium"/>
    <s v="large"/>
    <n v="1061.56"/>
    <n v="733.58"/>
    <n v="327.98"/>
    <d v="2011-08-24T00:00:00"/>
    <n v="74"/>
  </r>
  <r>
    <s v="4237"/>
    <s v="80"/>
    <x v="2440"/>
    <d v="2017-12-03T00:00:00"/>
    <b v="1"/>
    <s v="Approved"/>
    <s v="OHM Cycles"/>
    <s v="Touring"/>
    <s v="low"/>
    <s v="medium"/>
    <n v="1073.07"/>
    <n v="933.84"/>
    <n v="139.22999999999999"/>
    <d v="2015-08-10T00:00:00"/>
    <n v="27"/>
  </r>
  <r>
    <s v="4238"/>
    <s v="80"/>
    <x v="2441"/>
    <d v="2017-02-15T00:00:00"/>
    <b v="1"/>
    <s v="Approved"/>
    <s v="OHM Cycles"/>
    <s v="Touring"/>
    <s v="low"/>
    <s v="medium"/>
    <n v="1073.07"/>
    <n v="933.84"/>
    <n v="139.22999999999999"/>
    <d v="1997-01-25T00:00:00"/>
    <n v="318"/>
  </r>
  <r>
    <s v="4239"/>
    <s v="12"/>
    <x v="2075"/>
    <d v="2017-01-01T00:00:00"/>
    <b v="0"/>
    <s v="Approved"/>
    <s v="WeareA2B"/>
    <s v="Standard"/>
    <s v="medium"/>
    <s v="medium"/>
    <n v="1231.1500000000001"/>
    <n v="161.6"/>
    <n v="1069.55"/>
    <d v="2004-08-17T00:00:00"/>
    <n v="363"/>
  </r>
  <r>
    <s v="4240"/>
    <s v="23"/>
    <x v="1441"/>
    <d v="2017-04-23T00:00:00"/>
    <b v="0"/>
    <s v="Approved"/>
    <s v="Norco Bicycles"/>
    <s v="Mountain"/>
    <s v="low"/>
    <s v="small"/>
    <n v="688.63"/>
    <n v="612.88"/>
    <n v="75.75"/>
    <d v="1993-10-02T00:00:00"/>
    <n v="251"/>
  </r>
  <r>
    <s v="4241"/>
    <s v="70"/>
    <x v="2442"/>
    <d v="2017-08-20T00:00:00"/>
    <b v="1"/>
    <s v="Approved"/>
    <s v="Trek Bicycles"/>
    <s v="Standard"/>
    <s v="high"/>
    <s v="medium"/>
    <n v="495.72"/>
    <n v="297.43"/>
    <n v="198.29"/>
    <d v="1999-07-26T00:00:00"/>
    <n v="132"/>
  </r>
  <r>
    <s v="4242"/>
    <s v="72"/>
    <x v="2132"/>
    <d v="2017-10-17T00:00:00"/>
    <b v="1"/>
    <s v="Approved"/>
    <s v="OHM Cycles"/>
    <s v="Standard"/>
    <s v="medium"/>
    <s v="medium"/>
    <n v="912.52"/>
    <n v="141.4"/>
    <n v="771.12"/>
    <d v="2015-10-18T00:00:00"/>
    <n v="74"/>
  </r>
  <r>
    <s v="4243"/>
    <s v="69"/>
    <x v="19"/>
    <d v="2017-01-06T00:00:00"/>
    <b v="1"/>
    <s v="Approved"/>
    <s v="Giant Bicycles"/>
    <s v="Road"/>
    <s v="medium"/>
    <s v="medium"/>
    <n v="792.9"/>
    <n v="594.67999999999995"/>
    <n v="198.22"/>
    <d v="2011-01-10T00:00:00"/>
    <n v="358"/>
  </r>
  <r>
    <s v="4244"/>
    <s v="70"/>
    <x v="2443"/>
    <d v="2017-07-09T00:00:00"/>
    <b v="0"/>
    <s v="Approved"/>
    <s v="Norco Bicycles"/>
    <s v="Road"/>
    <s v="medium"/>
    <s v="medium"/>
    <n v="1036.5899999999999"/>
    <n v="206.35"/>
    <n v="830.24"/>
    <d v="1991-05-06T00:00:00"/>
    <n v="174"/>
  </r>
  <r>
    <s v="4245"/>
    <s v="17"/>
    <x v="254"/>
    <d v="2017-09-20T00:00:00"/>
    <b v="0"/>
    <s v="Approved"/>
    <s v="WeareA2B"/>
    <s v="Touring"/>
    <s v="medium"/>
    <s v="large"/>
    <n v="1362.99"/>
    <n v="57.74"/>
    <n v="1305.25"/>
    <d v="2000-11-03T00:00:00"/>
    <n v="101"/>
  </r>
  <r>
    <s v="4246"/>
    <s v="28"/>
    <x v="2421"/>
    <d v="2017-01-02T00:00:00"/>
    <b v="1"/>
    <s v="Approved"/>
    <s v="Norco Bicycles"/>
    <s v="Standard"/>
    <s v="medium"/>
    <s v="small"/>
    <n v="1216.1400000000001"/>
    <n v="1082.3599999999999"/>
    <n v="133.78"/>
    <d v="1991-08-05T00:00:00"/>
    <n v="362"/>
  </r>
  <r>
    <s v="4247"/>
    <s v="33"/>
    <x v="208"/>
    <d v="2017-11-08T00:00:00"/>
    <b v="0"/>
    <s v="Approved"/>
    <s v="Giant Bicycles"/>
    <s v="Standard"/>
    <s v="medium"/>
    <s v="small"/>
    <n v="1311.44"/>
    <n v="1167.18"/>
    <n v="144.26"/>
    <d v="1992-10-11T00:00:00"/>
    <n v="52"/>
  </r>
  <r>
    <s v="4248"/>
    <s v="57"/>
    <x v="2444"/>
    <d v="2017-03-31T00:00:00"/>
    <b v="1"/>
    <s v="Approved"/>
    <s v="WeareA2B"/>
    <s v="Touring"/>
    <s v="medium"/>
    <s v="large"/>
    <n v="1890.39"/>
    <n v="260.14"/>
    <n v="1630.25"/>
    <d v="2012-05-18T00:00:00"/>
    <n v="274"/>
  </r>
  <r>
    <s v="4249"/>
    <s v="1"/>
    <x v="2440"/>
    <d v="2017-12-20T00:00:00"/>
    <b v="1"/>
    <s v="Approved"/>
    <s v="Giant Bicycles"/>
    <s v="Standard"/>
    <s v="medium"/>
    <s v="medium"/>
    <n v="1403.5"/>
    <n v="954.82"/>
    <n v="448.68"/>
    <d v="2016-11-14T00:00:00"/>
    <n v="10"/>
  </r>
  <r>
    <s v="4250"/>
    <s v="66"/>
    <x v="2373"/>
    <d v="2017-01-04T00:00:00"/>
    <b v="0"/>
    <s v="Approved"/>
    <s v="Giant Bicycles"/>
    <s v="Road"/>
    <s v="low"/>
    <s v="small"/>
    <n v="590.26"/>
    <n v="525.33000000000004"/>
    <n v="64.930000000000007"/>
    <d v="2005-10-22T00:00:00"/>
    <n v="360"/>
  </r>
  <r>
    <s v="4251"/>
    <s v="50"/>
    <x v="2445"/>
    <d v="2017-06-09T00:00:00"/>
    <b v="0"/>
    <s v="Approved"/>
    <s v="WeareA2B"/>
    <s v="Standard"/>
    <s v="medium"/>
    <s v="small"/>
    <n v="175.89"/>
    <n v="131.91999999999999"/>
    <n v="43.97"/>
    <d v="1997-10-04T00:00:00"/>
    <n v="204"/>
  </r>
  <r>
    <s v="4252"/>
    <s v="35"/>
    <x v="2446"/>
    <d v="2017-02-18T00:00:00"/>
    <b v="1"/>
    <s v="Approved"/>
    <s v="Trek Bicycles"/>
    <s v="Standard"/>
    <s v="low"/>
    <s v="medium"/>
    <n v="1057.51"/>
    <n v="154.4"/>
    <n v="903.11"/>
    <d v="1997-05-10T00:00:00"/>
    <n v="315"/>
  </r>
  <r>
    <s v="4253"/>
    <s v="93"/>
    <x v="2447"/>
    <d v="2017-05-29T00:00:00"/>
    <b v="0"/>
    <s v="Approved"/>
    <s v="WeareA2B"/>
    <s v="Standard"/>
    <s v="medium"/>
    <s v="medium"/>
    <n v="1065.03"/>
    <n v="230.09"/>
    <n v="834.94"/>
    <d v="2004-01-16T00:00:00"/>
    <n v="215"/>
  </r>
  <r>
    <s v="4254"/>
    <s v="39"/>
    <x v="141"/>
    <d v="2017-05-21T00:00:00"/>
    <b v="0"/>
    <s v="Approved"/>
    <s v="Giant Bicycles"/>
    <s v="Standard"/>
    <s v="medium"/>
    <s v="large"/>
    <n v="1812.75"/>
    <n v="582.48"/>
    <n v="1230.27"/>
    <d v="2006-02-02T00:00:00"/>
    <n v="223"/>
  </r>
  <r>
    <s v="4255"/>
    <s v="90"/>
    <x v="872"/>
    <d v="2017-05-10T00:00:00"/>
    <b v="0"/>
    <s v="Approved"/>
    <s v="Solex"/>
    <s v="Standard"/>
    <s v="low"/>
    <s v="medium"/>
    <n v="945.04"/>
    <n v="507.58"/>
    <n v="437.46"/>
    <d v="1995-12-19T00:00:00"/>
    <n v="234"/>
  </r>
  <r>
    <s v="4256"/>
    <s v="83"/>
    <x v="1753"/>
    <d v="2017-07-14T00:00:00"/>
    <b v="0"/>
    <s v="Approved"/>
    <s v="Solex"/>
    <s v="Touring"/>
    <s v="medium"/>
    <s v="large"/>
    <n v="2083.94"/>
    <n v="675.03"/>
    <n v="1408.91"/>
    <d v="1999-07-26T00:00:00"/>
    <n v="169"/>
  </r>
  <r>
    <s v="4257"/>
    <s v="6"/>
    <x v="2448"/>
    <d v="2017-08-18T00:00:00"/>
    <b v="0"/>
    <s v="Approved"/>
    <s v="OHM Cycles"/>
    <s v="Standard"/>
    <s v="high"/>
    <s v="medium"/>
    <n v="227.88"/>
    <n v="136.72999999999999"/>
    <n v="91.15"/>
    <d v="2003-02-07T00:00:00"/>
    <n v="134"/>
  </r>
  <r>
    <s v="4258"/>
    <s v="29"/>
    <x v="2165"/>
    <d v="2017-07-10T00:00:00"/>
    <b v="1"/>
    <s v="Approved"/>
    <s v="Norco Bicycles"/>
    <s v="Road"/>
    <s v="medium"/>
    <s v="medium"/>
    <n v="543.39"/>
    <n v="407.54"/>
    <n v="135.85"/>
    <d v="2016-11-22T00:00:00"/>
    <n v="173"/>
  </r>
  <r>
    <s v="4259"/>
    <s v="58"/>
    <x v="1968"/>
    <d v="2017-08-27T00:00:00"/>
    <b v="1"/>
    <s v="Approved"/>
    <s v="OHM Cycles"/>
    <s v="Standard"/>
    <s v="medium"/>
    <s v="medium"/>
    <n v="912.52"/>
    <n v="141.4"/>
    <n v="771.12"/>
    <d v="2015-10-18T00:00:00"/>
    <n v="125"/>
  </r>
  <r>
    <s v="4260"/>
    <s v="74"/>
    <x v="2449"/>
    <d v="2017-05-08T00:00:00"/>
    <b v="1"/>
    <s v="Approved"/>
    <s v="WeareA2B"/>
    <s v="Standard"/>
    <s v="medium"/>
    <s v="medium"/>
    <n v="1228.07"/>
    <n v="400.91"/>
    <n v="827.16"/>
    <d v="2003-09-09T00:00:00"/>
    <n v="236"/>
  </r>
  <r>
    <s v="4261"/>
    <s v="58"/>
    <x v="2014"/>
    <d v="2017-03-12T00:00:00"/>
    <b v="1"/>
    <s v="Approved"/>
    <s v="OHM Cycles"/>
    <s v="Road"/>
    <s v="medium"/>
    <s v="medium"/>
    <n v="1280.28"/>
    <n v="829.51"/>
    <n v="450.77"/>
    <d v="1993-07-20T00:00:00"/>
    <n v="293"/>
  </r>
  <r>
    <s v="4262"/>
    <s v="3"/>
    <x v="2450"/>
    <d v="2017-07-06T00:00:00"/>
    <b v="1"/>
    <s v="Approved"/>
    <s v="Trek Bicycles"/>
    <s v="Standard"/>
    <s v="medium"/>
    <s v="large"/>
    <n v="2091.4699999999998"/>
    <n v="388.92"/>
    <n v="1702.55"/>
    <d v="2016-12-06T00:00:00"/>
    <n v="177"/>
  </r>
  <r>
    <s v="4263"/>
    <s v="97"/>
    <x v="2451"/>
    <d v="2017-06-10T00:00:00"/>
    <b v="0"/>
    <s v="Approved"/>
    <s v="Solex"/>
    <s v="Standard"/>
    <s v="medium"/>
    <s v="large"/>
    <n v="202.62"/>
    <n v="151.96"/>
    <n v="50.66"/>
    <d v="2004-01-16T00:00:00"/>
    <n v="203"/>
  </r>
  <r>
    <s v="4264"/>
    <s v="49"/>
    <x v="1082"/>
    <d v="2017-12-01T00:00:00"/>
    <b v="0"/>
    <s v="Approved"/>
    <s v="Trek Bicycles"/>
    <s v="Road"/>
    <s v="medium"/>
    <s v="medium"/>
    <n v="533.51"/>
    <n v="400.13"/>
    <n v="133.38"/>
    <d v="2012-04-10T00:00:00"/>
    <n v="29"/>
  </r>
  <r>
    <s v="4265"/>
    <s v="85"/>
    <x v="2102"/>
    <d v="2017-09-14T00:00:00"/>
    <b v="1"/>
    <s v="Approved"/>
    <s v="WeareA2B"/>
    <s v="Standard"/>
    <s v="medium"/>
    <s v="medium"/>
    <n v="1228.07"/>
    <n v="400.91"/>
    <n v="827.16"/>
    <d v="1997-01-25T00:00:00"/>
    <n v="107"/>
  </r>
  <r>
    <s v="4266"/>
    <s v="51"/>
    <x v="2452"/>
    <d v="2017-10-25T00:00:00"/>
    <b v="1"/>
    <s v="Approved"/>
    <s v="OHM Cycles"/>
    <s v="Standard"/>
    <s v="high"/>
    <s v="medium"/>
    <n v="2005.66"/>
    <n v="1203.4000000000001"/>
    <n v="802.26"/>
    <d v="2012-04-10T00:00:00"/>
    <n v="66"/>
  </r>
  <r>
    <s v="4267"/>
    <s v="96"/>
    <x v="2453"/>
    <d v="2017-07-28T00:00:00"/>
    <b v="0"/>
    <s v="Approved"/>
    <s v="WeareA2B"/>
    <s v="Road"/>
    <s v="low"/>
    <s v="small"/>
    <n v="1172.78"/>
    <n v="1043.77"/>
    <n v="129.01"/>
    <d v="2004-01-16T00:00:00"/>
    <n v="155"/>
  </r>
  <r>
    <s v="4269"/>
    <s v="9"/>
    <x v="2259"/>
    <d v="2017-05-14T00:00:00"/>
    <b v="1"/>
    <s v="Approved"/>
    <s v="OHM Cycles"/>
    <s v="Road"/>
    <s v="medium"/>
    <s v="medium"/>
    <n v="742.54"/>
    <n v="667.4"/>
    <n v="75.14"/>
    <d v="1991-11-07T00:00:00"/>
    <n v="230"/>
  </r>
  <r>
    <s v="4270"/>
    <s v="0"/>
    <x v="1900"/>
    <d v="2017-10-13T00:00:00"/>
    <b v="1"/>
    <s v="Approved"/>
    <s v="Trek Bicycles"/>
    <s v="Standard"/>
    <s v="high"/>
    <s v="medium"/>
    <n v="495.72"/>
    <n v="297.43"/>
    <n v="198.29"/>
    <d v="2015-04-11T00:00:00"/>
    <n v="78"/>
  </r>
  <r>
    <s v="4271"/>
    <s v="75"/>
    <x v="1304"/>
    <d v="2017-02-13T00:00:00"/>
    <b v="0"/>
    <s v="Approved"/>
    <s v="Giant Bicycles"/>
    <s v="Touring"/>
    <s v="medium"/>
    <s v="large"/>
    <n v="1873.97"/>
    <n v="863.95"/>
    <n v="1010.02"/>
    <d v="2006-05-22T00:00:00"/>
    <n v="320"/>
  </r>
  <r>
    <s v="4272"/>
    <s v="2"/>
    <x v="2454"/>
    <d v="2017-06-21T00:00:00"/>
    <b v="0"/>
    <s v="Approved"/>
    <s v="Solex"/>
    <s v="Standard"/>
    <s v="medium"/>
    <s v="medium"/>
    <n v="71.489999999999995"/>
    <n v="53.62"/>
    <n v="17.87"/>
    <d v="2004-09-28T00:00:00"/>
    <n v="192"/>
  </r>
  <r>
    <s v="4273"/>
    <s v="60"/>
    <x v="162"/>
    <d v="2017-10-01T00:00:00"/>
    <b v="1"/>
    <s v="Approved"/>
    <s v="Giant Bicycles"/>
    <s v="Standard"/>
    <s v="high"/>
    <s v="small"/>
    <n v="1977.36"/>
    <n v="1759.85"/>
    <n v="217.51"/>
    <d v="2015-05-21T00:00:00"/>
    <n v="90"/>
  </r>
  <r>
    <s v="4274"/>
    <s v="66"/>
    <x v="139"/>
    <d v="2017-10-15T00:00:00"/>
    <b v="1"/>
    <s v="Approved"/>
    <s v="Giant Bicycles"/>
    <s v="Road"/>
    <s v="low"/>
    <s v="small"/>
    <n v="590.26"/>
    <n v="525.33000000000004"/>
    <n v="64.930000000000007"/>
    <d v="2010-11-05T00:00:00"/>
    <n v="76"/>
  </r>
  <r>
    <s v="4275"/>
    <s v="1"/>
    <x v="2455"/>
    <d v="2017-05-27T00:00:00"/>
    <b v="1"/>
    <s v="Approved"/>
    <s v="Giant Bicycles"/>
    <s v="Standard"/>
    <s v="medium"/>
    <s v="medium"/>
    <n v="1403.5"/>
    <n v="954.82"/>
    <n v="448.68"/>
    <d v="2016-11-14T00:00:00"/>
    <n v="217"/>
  </r>
  <r>
    <s v="4276"/>
    <s v="90"/>
    <x v="1272"/>
    <d v="2017-01-02T00:00:00"/>
    <b v="0"/>
    <s v="Approved"/>
    <s v="Solex"/>
    <s v="Standard"/>
    <s v="low"/>
    <s v="medium"/>
    <n v="945.04"/>
    <n v="507.58"/>
    <n v="437.46"/>
    <d v="1995-12-19T00:00:00"/>
    <n v="362"/>
  </r>
  <r>
    <s v="4277"/>
    <s v="77"/>
    <x v="1502"/>
    <d v="2017-04-19T00:00:00"/>
    <b v="1"/>
    <s v="Approved"/>
    <s v="Norco Bicycles"/>
    <s v="Road"/>
    <s v="medium"/>
    <s v="large"/>
    <n v="1240.31"/>
    <n v="795.1"/>
    <n v="445.21"/>
    <d v="2004-12-18T00:00:00"/>
    <n v="255"/>
  </r>
  <r>
    <s v="4278"/>
    <s v="19"/>
    <x v="2456"/>
    <d v="2017-02-12T00:00:00"/>
    <b v="1"/>
    <s v="Approved"/>
    <s v="Trek Bicycles"/>
    <s v="Mountain"/>
    <s v="low"/>
    <s v="medium"/>
    <n v="574.64"/>
    <n v="459.71"/>
    <n v="114.93"/>
    <d v="2011-08-29T00:00:00"/>
    <n v="321"/>
  </r>
  <r>
    <s v="4279"/>
    <s v="20"/>
    <x v="2457"/>
    <d v="2017-06-18T00:00:00"/>
    <b v="0"/>
    <s v="Approved"/>
    <s v="Trek Bicycles"/>
    <s v="Standard"/>
    <s v="medium"/>
    <s v="small"/>
    <n v="1775.81"/>
    <n v="1580.47"/>
    <n v="195.34"/>
    <d v="2010-05-05T00:00:00"/>
    <n v="195"/>
  </r>
  <r>
    <s v="4280"/>
    <s v="29"/>
    <x v="2458"/>
    <d v="2017-07-05T00:00:00"/>
    <b v="0"/>
    <s v="Approved"/>
    <s v="WeareA2B"/>
    <s v="Standard"/>
    <s v="medium"/>
    <s v="medium"/>
    <n v="1065.03"/>
    <n v="230.09"/>
    <n v="834.94"/>
    <d v="1991-11-07T00:00:00"/>
    <n v="178"/>
  </r>
  <r>
    <s v="4281"/>
    <s v="76"/>
    <x v="2459"/>
    <d v="2017-07-29T00:00:00"/>
    <b v="1"/>
    <s v="Approved"/>
    <s v="WeareA2B"/>
    <s v="Road"/>
    <s v="low"/>
    <s v="small"/>
    <n v="1172.78"/>
    <n v="1043.77"/>
    <n v="129.01"/>
    <d v="2002-10-10T00:00:00"/>
    <n v="154"/>
  </r>
  <r>
    <s v="4282"/>
    <s v="37"/>
    <x v="2460"/>
    <d v="2017-01-23T00:00:00"/>
    <b v="1"/>
    <s v="Approved"/>
    <s v="OHM Cycles"/>
    <s v="Standard"/>
    <s v="low"/>
    <s v="medium"/>
    <n v="1793.43"/>
    <n v="248.82"/>
    <n v="1544.61"/>
    <d v="2006-02-02T00:00:00"/>
    <n v="341"/>
  </r>
  <r>
    <s v="4283"/>
    <s v="22"/>
    <x v="1062"/>
    <d v="2017-06-18T00:00:00"/>
    <b v="0"/>
    <s v="Approved"/>
    <s v="Solex"/>
    <s v="Standard"/>
    <s v="medium"/>
    <s v="medium"/>
    <n v="575.27"/>
    <n v="431.45"/>
    <n v="143.82"/>
    <d v="2013-03-12T00:00:00"/>
    <n v="195"/>
  </r>
  <r>
    <s v="4284"/>
    <s v="92"/>
    <x v="2461"/>
    <d v="2017-11-11T00:00:00"/>
    <b v="1"/>
    <s v="Approved"/>
    <s v="WeareA2B"/>
    <s v="Touring"/>
    <s v="medium"/>
    <s v="large"/>
    <n v="1890.39"/>
    <n v="260.14"/>
    <n v="1630.25"/>
    <d v="1993-06-23T00:00:00"/>
    <n v="49"/>
  </r>
  <r>
    <s v="4285"/>
    <s v="0"/>
    <x v="1900"/>
    <d v="2017-12-13T00:00:00"/>
    <b v="1"/>
    <s v="Approved"/>
    <s v="OHM Cycles"/>
    <s v="Standard"/>
    <s v="medium"/>
    <s v="medium"/>
    <n v="183.86"/>
    <n v="137.9"/>
    <n v="45.96"/>
    <d v="2012-05-18T00:00:00"/>
    <n v="17"/>
  </r>
  <r>
    <s v="4286"/>
    <s v="17"/>
    <x v="2462"/>
    <d v="2017-11-11T00:00:00"/>
    <b v="1"/>
    <s v="Approved"/>
    <s v="Solex"/>
    <s v="Standard"/>
    <s v="high"/>
    <s v="medium"/>
    <n v="1024.6600000000001"/>
    <n v="614.79999999999995"/>
    <n v="409.86"/>
    <d v="1996-11-09T00:00:00"/>
    <n v="49"/>
  </r>
  <r>
    <s v="4287"/>
    <s v="10"/>
    <x v="1664"/>
    <d v="2017-10-15T00:00:00"/>
    <b v="0"/>
    <s v="Approved"/>
    <s v="WeareA2B"/>
    <s v="Touring"/>
    <s v="medium"/>
    <s v="medium"/>
    <n v="1466.68"/>
    <n v="363.25"/>
    <n v="1103.43"/>
    <d v="2014-03-03T00:00:00"/>
    <n v="76"/>
  </r>
  <r>
    <s v="4288"/>
    <s v="34"/>
    <x v="1936"/>
    <d v="2017-09-17T00:00:00"/>
    <b v="0"/>
    <s v="Approved"/>
    <s v="Norco Bicycles"/>
    <s v="Road"/>
    <s v="high"/>
    <s v="large"/>
    <n v="774.53"/>
    <n v="464.72"/>
    <n v="309.81"/>
    <d v="2003-03-18T00:00:00"/>
    <n v="104"/>
  </r>
  <r>
    <s v="4289"/>
    <s v="41"/>
    <x v="1022"/>
    <d v="2017-04-10T00:00:00"/>
    <b v="0"/>
    <s v="Approved"/>
    <s v="Solex"/>
    <s v="Road"/>
    <s v="medium"/>
    <s v="medium"/>
    <n v="416.98"/>
    <n v="312.74"/>
    <n v="104.24"/>
    <d v="2008-03-19T00:00:00"/>
    <n v="264"/>
  </r>
  <r>
    <s v="4290"/>
    <s v="3"/>
    <x v="1450"/>
    <d v="2017-01-15T00:00:00"/>
    <b v="1"/>
    <s v="Approved"/>
    <s v="Trek Bicycles"/>
    <s v="Standard"/>
    <s v="medium"/>
    <s v="large"/>
    <n v="2091.4699999999998"/>
    <n v="388.92"/>
    <n v="1702.55"/>
    <d v="1993-05-26T00:00:00"/>
    <n v="349"/>
  </r>
  <r>
    <s v="4291"/>
    <s v="61"/>
    <x v="1667"/>
    <d v="2017-11-11T00:00:00"/>
    <b v="1"/>
    <s v="Approved"/>
    <s v="OHM Cycles"/>
    <s v="Standard"/>
    <s v="low"/>
    <s v="medium"/>
    <n v="71.16"/>
    <n v="56.93"/>
    <n v="14.23"/>
    <d v="2005-10-22T00:00:00"/>
    <n v="49"/>
  </r>
  <r>
    <s v="4292"/>
    <s v="0"/>
    <x v="2463"/>
    <d v="2017-08-30T00:00:00"/>
    <b v="0"/>
    <s v="Approved"/>
    <s v="OHM Cycles"/>
    <s v="Standard"/>
    <s v="medium"/>
    <s v="medium"/>
    <n v="183.86"/>
    <n v="137.9"/>
    <n v="45.96"/>
    <d v="1997-10-04T00:00:00"/>
    <n v="122"/>
  </r>
  <r>
    <s v="4293"/>
    <s v="31"/>
    <x v="2464"/>
    <d v="2017-10-22T00:00:00"/>
    <b v="1"/>
    <s v="Approved"/>
    <s v="Giant Bicycles"/>
    <s v="Standard"/>
    <s v="medium"/>
    <s v="medium"/>
    <n v="230.91"/>
    <n v="173.18"/>
    <n v="57.73"/>
    <d v="2006-11-10T00:00:00"/>
    <n v="69"/>
  </r>
  <r>
    <s v="4294"/>
    <s v="84"/>
    <x v="2465"/>
    <d v="2017-07-12T00:00:00"/>
    <b v="0"/>
    <s v="Approved"/>
    <s v="Trek Bicycles"/>
    <s v="Road"/>
    <s v="medium"/>
    <s v="medium"/>
    <n v="290.62"/>
    <n v="215.14"/>
    <n v="75.48"/>
    <d v="2004-12-18T00:00:00"/>
    <n v="171"/>
  </r>
  <r>
    <s v="4295"/>
    <s v="40"/>
    <x v="2466"/>
    <d v="2017-06-05T00:00:00"/>
    <b v="1"/>
    <s v="Approved"/>
    <s v="OHM Cycles"/>
    <s v="Standard"/>
    <s v="high"/>
    <s v="medium"/>
    <n v="1458.17"/>
    <n v="874.9"/>
    <n v="583.27"/>
    <d v="2006-02-02T00:00:00"/>
    <n v="208"/>
  </r>
  <r>
    <s v="4296"/>
    <s v="38"/>
    <x v="2349"/>
    <d v="2017-12-05T00:00:00"/>
    <b v="0"/>
    <s v="Approved"/>
    <s v="Solex"/>
    <s v="Standard"/>
    <s v="medium"/>
    <s v="medium"/>
    <n v="1577.53"/>
    <n v="826.51"/>
    <n v="751.02"/>
    <d v="2007-12-11T00:00:00"/>
    <n v="25"/>
  </r>
  <r>
    <s v="4297"/>
    <s v="38"/>
    <x v="2147"/>
    <d v="2017-08-15T00:00:00"/>
    <b v="1"/>
    <s v="Approved"/>
    <s v="Solex"/>
    <s v="Standard"/>
    <s v="medium"/>
    <s v="medium"/>
    <n v="1577.53"/>
    <n v="826.51"/>
    <n v="751.02"/>
    <d v="2007-12-11T00:00:00"/>
    <n v="137"/>
  </r>
  <r>
    <s v="4298"/>
    <s v="59"/>
    <x v="2181"/>
    <d v="2017-08-28T00:00:00"/>
    <b v="0"/>
    <s v="Approved"/>
    <s v="Solex"/>
    <s v="Standard"/>
    <s v="medium"/>
    <s v="large"/>
    <n v="1061.56"/>
    <n v="733.58"/>
    <n v="327.98"/>
    <d v="1993-07-20T00:00:00"/>
    <n v="124"/>
  </r>
  <r>
    <s v="4299"/>
    <s v="93"/>
    <x v="1458"/>
    <d v="2017-11-26T00:00:00"/>
    <b v="0"/>
    <s v="Approved"/>
    <s v="WeareA2B"/>
    <s v="Standard"/>
    <s v="medium"/>
    <s v="medium"/>
    <n v="1065.03"/>
    <n v="230.09"/>
    <n v="834.94"/>
    <d v="2000-11-03T00:00:00"/>
    <n v="34"/>
  </r>
  <r>
    <s v="4300"/>
    <s v="3"/>
    <x v="858"/>
    <d v="2017-05-30T00:00:00"/>
    <b v="0"/>
    <s v="Approved"/>
    <s v="Trek Bicycles"/>
    <s v="Standard"/>
    <s v="medium"/>
    <s v="large"/>
    <n v="2091.4699999999998"/>
    <n v="388.92"/>
    <n v="1702.55"/>
    <d v="2002-08-31T00:00:00"/>
    <n v="214"/>
  </r>
  <r>
    <s v="4301"/>
    <s v="79"/>
    <x v="2467"/>
    <d v="2017-05-02T00:00:00"/>
    <b v="1"/>
    <s v="Approved"/>
    <s v="Norco Bicycles"/>
    <s v="Standard"/>
    <s v="medium"/>
    <s v="medium"/>
    <n v="1555.58"/>
    <n v="818.01"/>
    <n v="737.57"/>
    <d v="2003-09-09T00:00:00"/>
    <n v="242"/>
  </r>
  <r>
    <s v="4302"/>
    <s v="43"/>
    <x v="857"/>
    <d v="2017-05-11T00:00:00"/>
    <b v="0"/>
    <s v="Approved"/>
    <s v="Norco Bicycles"/>
    <s v="Standard"/>
    <s v="medium"/>
    <s v="medium"/>
    <n v="1555.58"/>
    <n v="818.01"/>
    <n v="737.57"/>
    <d v="1991-07-10T00:00:00"/>
    <n v="233"/>
  </r>
  <r>
    <s v="4303"/>
    <s v="47"/>
    <x v="2468"/>
    <d v="2017-05-14T00:00:00"/>
    <b v="0"/>
    <s v="Approved"/>
    <s v="Trek Bicycles"/>
    <s v="Road"/>
    <s v="low"/>
    <s v="small"/>
    <n v="1720.7"/>
    <n v="1531.42"/>
    <n v="189.28"/>
    <d v="2006-10-01T00:00:00"/>
    <n v="230"/>
  </r>
  <r>
    <s v="4304"/>
    <s v="32"/>
    <x v="1438"/>
    <d v="2017-07-21T00:00:00"/>
    <b v="0"/>
    <s v="Approved"/>
    <s v="Giant Bicycles"/>
    <s v="Standard"/>
    <s v="high"/>
    <s v="medium"/>
    <n v="1179"/>
    <n v="707.4"/>
    <n v="471.6"/>
    <d v="1997-08-25T00:00:00"/>
    <n v="162"/>
  </r>
  <r>
    <s v="4305"/>
    <s v="76"/>
    <x v="2469"/>
    <d v="2017-07-25T00:00:00"/>
    <b v="1"/>
    <s v="Approved"/>
    <s v="WeareA2B"/>
    <s v="Standard"/>
    <s v="low"/>
    <s v="medium"/>
    <n v="642.30999999999995"/>
    <n v="513.85"/>
    <n v="128.46"/>
    <d v="2014-10-10T00:00:00"/>
    <n v="158"/>
  </r>
  <r>
    <s v="4306"/>
    <s v="74"/>
    <x v="1093"/>
    <d v="2017-11-05T00:00:00"/>
    <b v="1"/>
    <s v="Approved"/>
    <s v="WeareA2B"/>
    <s v="Standard"/>
    <s v="medium"/>
    <s v="medium"/>
    <n v="1228.07"/>
    <n v="400.91"/>
    <n v="827.16"/>
    <d v="2000-05-22T00:00:00"/>
    <n v="55"/>
  </r>
  <r>
    <s v="4307"/>
    <s v="93"/>
    <x v="1226"/>
    <d v="2017-08-11T00:00:00"/>
    <b v="1"/>
    <s v="Approved"/>
    <s v="OHM Cycles"/>
    <s v="Standard"/>
    <s v="high"/>
    <s v="medium"/>
    <n v="1458.17"/>
    <n v="874.9"/>
    <n v="583.27"/>
    <d v="1997-05-10T00:00:00"/>
    <n v="141"/>
  </r>
  <r>
    <s v="4308"/>
    <s v="17"/>
    <x v="2247"/>
    <d v="2017-12-11T00:00:00"/>
    <b v="0"/>
    <s v="Approved"/>
    <s v="WeareA2B"/>
    <s v="Touring"/>
    <s v="medium"/>
    <s v="large"/>
    <n v="1362.99"/>
    <n v="57.74"/>
    <n v="1305.25"/>
    <d v="2016-07-09T00:00:00"/>
    <n v="19"/>
  </r>
  <r>
    <s v="4309"/>
    <s v="39"/>
    <x v="1695"/>
    <d v="2017-05-23T00:00:00"/>
    <b v="1"/>
    <s v="Approved"/>
    <s v="Giant Bicycles"/>
    <s v="Standard"/>
    <s v="medium"/>
    <s v="large"/>
    <n v="1812.75"/>
    <n v="582.48"/>
    <n v="1230.27"/>
    <d v="2006-10-01T00:00:00"/>
    <n v="221"/>
  </r>
  <r>
    <s v="4310"/>
    <s v="26"/>
    <x v="898"/>
    <d v="2017-06-03T00:00:00"/>
    <b v="0"/>
    <s v="Approved"/>
    <s v="WeareA2B"/>
    <s v="Standard"/>
    <s v="medium"/>
    <s v="medium"/>
    <n v="1992.93"/>
    <n v="762.63"/>
    <n v="1230.3"/>
    <d v="1992-10-11T00:00:00"/>
    <n v="210"/>
  </r>
  <r>
    <s v="4311"/>
    <s v="99"/>
    <x v="2470"/>
    <d v="2017-07-14T00:00:00"/>
    <b v="0"/>
    <s v="Approved"/>
    <s v="Trek Bicycles"/>
    <s v="Road"/>
    <s v="low"/>
    <s v="small"/>
    <n v="1720.7"/>
    <n v="1531.42"/>
    <n v="189.28"/>
    <d v="2012-04-10T00:00:00"/>
    <n v="169"/>
  </r>
  <r>
    <s v="4312"/>
    <s v="38"/>
    <x v="812"/>
    <d v="2017-02-26T00:00:00"/>
    <b v="0"/>
    <s v="Approved"/>
    <s v="Trek Bicycles"/>
    <s v="Standard"/>
    <s v="medium"/>
    <s v="large"/>
    <n v="2091.4699999999998"/>
    <n v="388.92"/>
    <n v="1702.55"/>
    <d v="2005-08-09T00:00:00"/>
    <n v="307"/>
  </r>
  <r>
    <s v="4313"/>
    <s v="64"/>
    <x v="867"/>
    <d v="2017-06-04T00:00:00"/>
    <b v="1"/>
    <s v="Approved"/>
    <s v="Trek Bicycles"/>
    <s v="Standard"/>
    <s v="medium"/>
    <s v="large"/>
    <n v="1469.44"/>
    <n v="596.54999999999995"/>
    <n v="872.89"/>
    <d v="2012-05-18T00:00:00"/>
    <n v="209"/>
  </r>
  <r>
    <s v="4314"/>
    <s v="51"/>
    <x v="2471"/>
    <d v="2017-05-08T00:00:00"/>
    <b v="0"/>
    <s v="Approved"/>
    <s v="OHM Cycles"/>
    <s v="Standard"/>
    <s v="high"/>
    <s v="medium"/>
    <n v="2005.66"/>
    <n v="1203.4000000000001"/>
    <n v="802.26"/>
    <d v="2009-04-12T00:00:00"/>
    <n v="236"/>
  </r>
  <r>
    <s v="4315"/>
    <s v="50"/>
    <x v="2472"/>
    <d v="2017-05-03T00:00:00"/>
    <b v="0"/>
    <s v="Approved"/>
    <s v="WeareA2B"/>
    <s v="Standard"/>
    <s v="medium"/>
    <s v="small"/>
    <n v="175.89"/>
    <n v="131.91999999999999"/>
    <n v="43.97"/>
    <d v="1997-10-04T00:00:00"/>
    <n v="241"/>
  </r>
  <r>
    <s v="4316"/>
    <s v="23"/>
    <x v="731"/>
    <d v="2017-04-06T00:00:00"/>
    <b v="0"/>
    <s v="Approved"/>
    <s v="Norco Bicycles"/>
    <s v="Mountain"/>
    <s v="low"/>
    <s v="small"/>
    <n v="688.63"/>
    <n v="612.88"/>
    <n v="75.75"/>
    <d v="1999-06-23T00:00:00"/>
    <n v="268"/>
  </r>
  <r>
    <s v="4317"/>
    <s v="69"/>
    <x v="675"/>
    <d v="2017-12-26T00:00:00"/>
    <b v="0"/>
    <s v="Approved"/>
    <s v="Giant Bicycles"/>
    <s v="Road"/>
    <s v="medium"/>
    <s v="medium"/>
    <n v="792.9"/>
    <n v="594.67999999999995"/>
    <n v="198.22"/>
    <d v="2015-04-11T00:00:00"/>
    <n v="4"/>
  </r>
  <r>
    <s v="4318"/>
    <s v="0"/>
    <x v="2321"/>
    <d v="2017-05-18T00:00:00"/>
    <b v="0"/>
    <s v="Approved"/>
    <s v="Norco Bicycles"/>
    <s v="Standard"/>
    <s v="low"/>
    <s v="medium"/>
    <n v="363.01"/>
    <n v="290.41000000000003"/>
    <n v="72.599999999999994"/>
    <d v="2005-05-10T00:00:00"/>
    <n v="226"/>
  </r>
  <r>
    <s v="4319"/>
    <s v="6"/>
    <x v="1589"/>
    <d v="2017-05-18T00:00:00"/>
    <b v="1"/>
    <s v="Approved"/>
    <s v="OHM Cycles"/>
    <s v="Standard"/>
    <s v="high"/>
    <s v="medium"/>
    <n v="227.88"/>
    <n v="136.72999999999999"/>
    <n v="91.15"/>
    <d v="2003-08-05T00:00:00"/>
    <n v="226"/>
  </r>
  <r>
    <s v="4320"/>
    <s v="24"/>
    <x v="266"/>
    <d v="2017-10-23T00:00:00"/>
    <b v="0"/>
    <s v="Approved"/>
    <s v="Solex"/>
    <s v="Road"/>
    <s v="medium"/>
    <s v="large"/>
    <n v="1777.8"/>
    <n v="820.78"/>
    <n v="957.02"/>
    <d v="2006-11-10T00:00:00"/>
    <n v="68"/>
  </r>
  <r>
    <s v="4321"/>
    <s v="99"/>
    <x v="381"/>
    <d v="2017-03-21T00:00:00"/>
    <b v="0"/>
    <s v="Approved"/>
    <s v="Trek Bicycles"/>
    <s v="Road"/>
    <s v="low"/>
    <s v="small"/>
    <n v="1720.7"/>
    <n v="1531.42"/>
    <n v="189.28"/>
    <d v="2012-06-04T00:00:00"/>
    <n v="284"/>
  </r>
  <r>
    <s v="4322"/>
    <s v="47"/>
    <x v="600"/>
    <d v="2017-02-16T00:00:00"/>
    <b v="1"/>
    <s v="Approved"/>
    <s v="Trek Bicycles"/>
    <s v="Road"/>
    <s v="low"/>
    <s v="small"/>
    <n v="1720.7"/>
    <n v="1531.42"/>
    <n v="189.28"/>
    <d v="2012-06-04T00:00:00"/>
    <n v="317"/>
  </r>
  <r>
    <s v="4323"/>
    <s v="0"/>
    <x v="2473"/>
    <d v="2017-08-12T00:00:00"/>
    <b v="0"/>
    <s v="Approved"/>
    <s v="WeareA2B"/>
    <s v="Standard"/>
    <s v="medium"/>
    <s v="small"/>
    <n v="175.89"/>
    <n v="131.91999999999999"/>
    <n v="43.97"/>
    <d v="2003-07-21T00:00:00"/>
    <n v="140"/>
  </r>
  <r>
    <s v="4324"/>
    <s v="41"/>
    <x v="128"/>
    <d v="2017-09-17T00:00:00"/>
    <b v="0"/>
    <s v="Approved"/>
    <s v="Solex"/>
    <s v="Road"/>
    <s v="medium"/>
    <s v="medium"/>
    <n v="416.98"/>
    <n v="312.74"/>
    <n v="104.24"/>
    <d v="2007-12-11T00:00:00"/>
    <n v="104"/>
  </r>
  <r>
    <s v="4325"/>
    <s v="72"/>
    <x v="2474"/>
    <d v="2017-01-27T00:00:00"/>
    <b v="1"/>
    <s v="Approved"/>
    <s v="Norco Bicycles"/>
    <s v="Standard"/>
    <s v="medium"/>
    <s v="medium"/>
    <n v="360.4"/>
    <n v="270.3"/>
    <n v="90.1"/>
    <d v="2003-09-09T00:00:00"/>
    <n v="337"/>
  </r>
  <r>
    <s v="4326"/>
    <s v="48"/>
    <x v="740"/>
    <d v="2017-07-12T00:00:00"/>
    <b v="1"/>
    <s v="Approved"/>
    <s v="WeareA2B"/>
    <s v="Standard"/>
    <s v="medium"/>
    <s v="medium"/>
    <n v="1762.96"/>
    <n v="950.52"/>
    <n v="812.44"/>
    <d v="2012-04-10T00:00:00"/>
    <n v="171"/>
  </r>
  <r>
    <s v="4327"/>
    <s v="8"/>
    <x v="2475"/>
    <d v="2017-03-07T00:00:00"/>
    <b v="0"/>
    <s v="Approved"/>
    <s v="Solex"/>
    <s v="Road"/>
    <s v="medium"/>
    <s v="small"/>
    <n v="1703.52"/>
    <n v="1516.13"/>
    <n v="187.39"/>
    <d v="1991-11-07T00:00:00"/>
    <n v="298"/>
  </r>
  <r>
    <s v="4328"/>
    <s v="85"/>
    <x v="749"/>
    <d v="2017-02-28T00:00:00"/>
    <b v="1"/>
    <s v="Approved"/>
    <s v="WeareA2B"/>
    <s v="Standard"/>
    <s v="medium"/>
    <s v="medium"/>
    <n v="752.64"/>
    <n v="205.36"/>
    <n v="547.28"/>
    <d v="2000-11-03T00:00:00"/>
    <n v="305"/>
  </r>
  <r>
    <s v="4329"/>
    <s v="69"/>
    <x v="1563"/>
    <d v="2017-02-22T00:00:00"/>
    <b v="0"/>
    <s v="Approved"/>
    <s v="Giant Bicycles"/>
    <s v="Road"/>
    <s v="medium"/>
    <s v="medium"/>
    <n v="792.9"/>
    <n v="594.67999999999995"/>
    <n v="198.22"/>
    <d v="2006-05-22T00:00:00"/>
    <n v="311"/>
  </r>
  <r>
    <s v="4330"/>
    <s v="98"/>
    <x v="2095"/>
    <d v="2017-07-13T00:00:00"/>
    <b v="1"/>
    <s v="Approved"/>
    <s v="OHM Cycles"/>
    <s v="Standard"/>
    <s v="medium"/>
    <s v="medium"/>
    <n v="795.34"/>
    <n v="101.58"/>
    <n v="693.76"/>
    <d v="1993-07-20T00:00:00"/>
    <n v="170"/>
  </r>
  <r>
    <s v="4331"/>
    <s v="69"/>
    <x v="971"/>
    <d v="2017-01-22T00:00:00"/>
    <b v="0"/>
    <s v="Approved"/>
    <s v="Giant Bicycles"/>
    <s v="Road"/>
    <s v="medium"/>
    <s v="medium"/>
    <n v="792.9"/>
    <n v="594.67999999999995"/>
    <n v="198.22"/>
    <d v="2016-12-06T00:00:00"/>
    <n v="342"/>
  </r>
  <r>
    <s v="4332"/>
    <s v="67"/>
    <x v="2476"/>
    <d v="2017-01-25T00:00:00"/>
    <b v="1"/>
    <s v="Approved"/>
    <s v="Norco Bicycles"/>
    <s v="Road"/>
    <s v="medium"/>
    <s v="medium"/>
    <n v="544.04999999999995"/>
    <n v="376.84"/>
    <n v="167.21"/>
    <d v="2005-10-22T00:00:00"/>
    <n v="339"/>
  </r>
  <r>
    <s v="4333"/>
    <s v="46"/>
    <x v="601"/>
    <d v="2017-05-21T00:00:00"/>
    <b v="1"/>
    <s v="Approved"/>
    <s v="OHM Cycles"/>
    <s v="Standard"/>
    <s v="low"/>
    <s v="medium"/>
    <n v="1793.43"/>
    <n v="248.82"/>
    <n v="1544.61"/>
    <d v="1998-12-17T00:00:00"/>
    <n v="223"/>
  </r>
  <r>
    <s v="4334"/>
    <s v="30"/>
    <x v="135"/>
    <d v="2017-05-15T00:00:00"/>
    <b v="1"/>
    <s v="Approved"/>
    <s v="Solex"/>
    <s v="Standard"/>
    <s v="high"/>
    <s v="medium"/>
    <n v="748.17"/>
    <n v="448.9"/>
    <n v="299.27"/>
    <d v="2002-03-22T00:00:00"/>
    <n v="229"/>
  </r>
  <r>
    <s v="4335"/>
    <s v="85"/>
    <x v="893"/>
    <d v="2017-03-28T00:00:00"/>
    <b v="0"/>
    <s v="Approved"/>
    <s v="WeareA2B"/>
    <s v="Standard"/>
    <s v="medium"/>
    <s v="medium"/>
    <n v="752.64"/>
    <n v="205.36"/>
    <n v="547.28"/>
    <d v="1998-12-16T00:00:00"/>
    <n v="277"/>
  </r>
  <r>
    <s v="4336"/>
    <s v="1"/>
    <x v="482"/>
    <d v="2017-05-27T00:00:00"/>
    <b v="1"/>
    <s v="Approved"/>
    <s v="Giant Bicycles"/>
    <s v="Standard"/>
    <s v="medium"/>
    <s v="medium"/>
    <n v="1403.5"/>
    <n v="954.82"/>
    <n v="448.68"/>
    <d v="2016-11-14T00:00:00"/>
    <n v="217"/>
  </r>
  <r>
    <s v="4337"/>
    <s v="92"/>
    <x v="2266"/>
    <d v="2017-01-19T00:00:00"/>
    <b v="0"/>
    <s v="Approved"/>
    <s v="WeareA2B"/>
    <s v="Standard"/>
    <s v="medium"/>
    <s v="small"/>
    <n v="1415.01"/>
    <n v="1259.3599999999999"/>
    <n v="155.65"/>
    <d v="2003-01-05T00:00:00"/>
    <n v="345"/>
  </r>
  <r>
    <s v="4338"/>
    <s v="82"/>
    <x v="2477"/>
    <d v="2017-05-15T00:00:00"/>
    <b v="0"/>
    <s v="Approved"/>
    <s v="Norco Bicycles"/>
    <s v="Standard"/>
    <s v="high"/>
    <s v="medium"/>
    <n v="1148.6400000000001"/>
    <n v="689.18"/>
    <n v="459.46"/>
    <d v="1997-08-25T00:00:00"/>
    <n v="229"/>
  </r>
  <r>
    <s v="4339"/>
    <s v="0"/>
    <x v="2478"/>
    <d v="2017-04-12T00:00:00"/>
    <b v="0"/>
    <s v="Approved"/>
    <m/>
    <m/>
    <m/>
    <m/>
    <n v="813.6"/>
    <m/>
    <m/>
    <m/>
    <n v="262"/>
  </r>
  <r>
    <s v="4340"/>
    <s v="36"/>
    <x v="2479"/>
    <d v="2017-04-05T00:00:00"/>
    <b v="0"/>
    <s v="Approved"/>
    <s v="Solex"/>
    <s v="Standard"/>
    <s v="low"/>
    <s v="medium"/>
    <n v="945.04"/>
    <n v="507.58"/>
    <n v="437.46"/>
    <d v="1995-12-19T00:00:00"/>
    <n v="269"/>
  </r>
  <r>
    <s v="4341"/>
    <s v="7"/>
    <x v="2180"/>
    <d v="2017-10-29T00:00:00"/>
    <b v="1"/>
    <s v="Approved"/>
    <s v="Trek Bicycles"/>
    <s v="Road"/>
    <s v="low"/>
    <s v="medium"/>
    <n v="980.37"/>
    <n v="234.43"/>
    <n v="745.94"/>
    <d v="2004-09-28T00:00:00"/>
    <n v="62"/>
  </r>
  <r>
    <s v="4342"/>
    <s v="37"/>
    <x v="705"/>
    <d v="2017-03-15T00:00:00"/>
    <b v="1"/>
    <s v="Approved"/>
    <s v="OHM Cycles"/>
    <s v="Standard"/>
    <s v="low"/>
    <s v="medium"/>
    <n v="1793.43"/>
    <n v="248.82"/>
    <n v="1544.61"/>
    <d v="1998-12-17T00:00:00"/>
    <n v="290"/>
  </r>
  <r>
    <s v="4343"/>
    <s v="0"/>
    <x v="2443"/>
    <d v="2017-07-06T00:00:00"/>
    <b v="0"/>
    <s v="Approved"/>
    <s v="Trek Bicycles"/>
    <s v="Road"/>
    <s v="medium"/>
    <s v="medium"/>
    <n v="533.51"/>
    <n v="400.13"/>
    <n v="133.38"/>
    <d v="2009-04-12T00:00:00"/>
    <n v="177"/>
  </r>
  <r>
    <s v="4345"/>
    <s v="47"/>
    <x v="2305"/>
    <d v="2017-06-12T00:00:00"/>
    <b v="1"/>
    <s v="Approved"/>
    <s v="Trek Bicycles"/>
    <s v="Road"/>
    <s v="low"/>
    <s v="small"/>
    <n v="1720.7"/>
    <n v="1531.42"/>
    <n v="189.28"/>
    <d v="2006-10-01T00:00:00"/>
    <n v="201"/>
  </r>
  <r>
    <s v="4346"/>
    <s v="0"/>
    <x v="2480"/>
    <d v="2017-07-29T00:00:00"/>
    <b v="1"/>
    <s v="Approved"/>
    <s v="OHM Cycles"/>
    <s v="Standard"/>
    <s v="medium"/>
    <s v="medium"/>
    <n v="235.63"/>
    <n v="125.07"/>
    <n v="110.56"/>
    <d v="2003-01-05T00:00:00"/>
    <n v="154"/>
  </r>
  <r>
    <s v="4347"/>
    <s v="49"/>
    <x v="1431"/>
    <d v="2017-04-21T00:00:00"/>
    <b v="0"/>
    <s v="Approved"/>
    <s v="Trek Bicycles"/>
    <s v="Road"/>
    <s v="medium"/>
    <s v="medium"/>
    <n v="533.51"/>
    <n v="400.13"/>
    <n v="133.38"/>
    <d v="1991-01-21T00:00:00"/>
    <n v="253"/>
  </r>
  <r>
    <s v="4349"/>
    <s v="12"/>
    <x v="1349"/>
    <d v="2017-06-22T00:00:00"/>
    <b v="0"/>
    <s v="Approved"/>
    <s v="Giant Bicycles"/>
    <s v="Standard"/>
    <s v="medium"/>
    <s v="large"/>
    <n v="1765.3"/>
    <n v="709.48"/>
    <n v="1055.82"/>
    <d v="2004-07-25T00:00:00"/>
    <n v="191"/>
  </r>
  <r>
    <s v="4350"/>
    <s v="0"/>
    <x v="1820"/>
    <d v="2017-04-25T00:00:00"/>
    <b v="0"/>
    <s v="Approved"/>
    <s v="Norco Bicycles"/>
    <s v="Standard"/>
    <s v="medium"/>
    <s v="medium"/>
    <n v="360.4"/>
    <n v="270.3"/>
    <n v="90.1"/>
    <d v="2016-12-06T00:00:00"/>
    <n v="249"/>
  </r>
  <r>
    <s v="4351"/>
    <s v="21"/>
    <x v="2481"/>
    <d v="2017-11-28T00:00:00"/>
    <b v="1"/>
    <s v="Approved"/>
    <s v="WeareA2B"/>
    <s v="Touring"/>
    <s v="medium"/>
    <s v="medium"/>
    <n v="1466.68"/>
    <n v="363.25"/>
    <n v="1103.43"/>
    <d v="2014-03-03T00:00:00"/>
    <n v="32"/>
  </r>
  <r>
    <s v="4352"/>
    <s v="77"/>
    <x v="1202"/>
    <d v="2017-07-15T00:00:00"/>
    <b v="0"/>
    <s v="Approved"/>
    <s v="WeareA2B"/>
    <s v="Standard"/>
    <s v="medium"/>
    <s v="medium"/>
    <n v="1769.64"/>
    <n v="108.76"/>
    <n v="1660.88"/>
    <d v="2012-04-10T00:00:00"/>
    <n v="168"/>
  </r>
  <r>
    <s v="4354"/>
    <s v="59"/>
    <x v="2482"/>
    <d v="2017-05-20T00:00:00"/>
    <b v="1"/>
    <s v="Approved"/>
    <s v="Solex"/>
    <s v="Standard"/>
    <s v="medium"/>
    <s v="large"/>
    <n v="1061.56"/>
    <n v="733.58"/>
    <n v="327.98"/>
    <d v="2015-05-21T00:00:00"/>
    <n v="224"/>
  </r>
  <r>
    <s v="4355"/>
    <s v="30"/>
    <x v="1814"/>
    <d v="2017-01-26T00:00:00"/>
    <b v="1"/>
    <s v="Approved"/>
    <s v="Solex"/>
    <s v="Standard"/>
    <s v="high"/>
    <s v="medium"/>
    <n v="748.17"/>
    <n v="448.9"/>
    <n v="299.27"/>
    <d v="2015-04-11T00:00:00"/>
    <n v="338"/>
  </r>
  <r>
    <s v="4356"/>
    <s v="95"/>
    <x v="2483"/>
    <d v="2017-09-07T00:00:00"/>
    <b v="0"/>
    <s v="Approved"/>
    <s v="OHM Cycles"/>
    <s v="Touring"/>
    <s v="low"/>
    <s v="medium"/>
    <n v="1073.07"/>
    <n v="933.84"/>
    <n v="139.22999999999999"/>
    <d v="1997-01-25T00:00:00"/>
    <n v="114"/>
  </r>
  <r>
    <s v="4357"/>
    <s v="77"/>
    <x v="2160"/>
    <d v="2017-08-27T00:00:00"/>
    <b v="1"/>
    <s v="Approved"/>
    <s v="Norco Bicycles"/>
    <s v="Road"/>
    <s v="medium"/>
    <s v="large"/>
    <n v="1240.31"/>
    <n v="795.1"/>
    <n v="445.21"/>
    <d v="1991-07-10T00:00:00"/>
    <n v="125"/>
  </r>
  <r>
    <s v="4358"/>
    <s v="45"/>
    <x v="2484"/>
    <d v="2017-07-17T00:00:00"/>
    <b v="0"/>
    <s v="Approved"/>
    <s v="Trek Bicycles"/>
    <s v="Road"/>
    <s v="low"/>
    <s v="medium"/>
    <n v="980.37"/>
    <n v="234.43"/>
    <n v="745.94"/>
    <d v="2016-07-09T00:00:00"/>
    <n v="166"/>
  </r>
  <r>
    <s v="4359"/>
    <s v="5"/>
    <x v="2485"/>
    <d v="2017-03-13T00:00:00"/>
    <b v="0"/>
    <s v="Approved"/>
    <s v="Trek Bicycles"/>
    <s v="Mountain"/>
    <s v="low"/>
    <s v="medium"/>
    <n v="574.64"/>
    <n v="459.71"/>
    <n v="114.93"/>
    <d v="2011-08-29T00:00:00"/>
    <n v="292"/>
  </r>
  <r>
    <s v="4360"/>
    <s v="63"/>
    <x v="1142"/>
    <d v="2017-09-22T00:00:00"/>
    <b v="1"/>
    <s v="Approved"/>
    <s v="Solex"/>
    <s v="Standard"/>
    <s v="medium"/>
    <s v="medium"/>
    <n v="1483.2"/>
    <n v="99.59"/>
    <n v="1383.61"/>
    <d v="2015-04-11T00:00:00"/>
    <n v="99"/>
  </r>
  <r>
    <s v="4361"/>
    <s v="11"/>
    <x v="1720"/>
    <d v="2017-03-15T00:00:00"/>
    <b v="0"/>
    <s v="Approved"/>
    <s v="Giant Bicycles"/>
    <s v="Standard"/>
    <s v="high"/>
    <s v="medium"/>
    <n v="1274.93"/>
    <n v="764.96"/>
    <n v="509.97"/>
    <d v="2007-08-04T00:00:00"/>
    <n v="290"/>
  </r>
  <r>
    <s v="4362"/>
    <s v="64"/>
    <x v="145"/>
    <d v="2017-12-01T00:00:00"/>
    <b v="1"/>
    <s v="Approved"/>
    <s v="Trek Bicycles"/>
    <s v="Standard"/>
    <s v="medium"/>
    <s v="large"/>
    <n v="1469.44"/>
    <n v="596.54999999999995"/>
    <n v="872.89"/>
    <d v="2012-05-18T00:00:00"/>
    <n v="29"/>
  </r>
  <r>
    <s v="4363"/>
    <s v="80"/>
    <x v="2486"/>
    <d v="2017-05-19T00:00:00"/>
    <b v="1"/>
    <s v="Approved"/>
    <s v="OHM Cycles"/>
    <s v="Touring"/>
    <s v="low"/>
    <s v="medium"/>
    <n v="1073.07"/>
    <n v="933.84"/>
    <n v="139.22999999999999"/>
    <d v="2015-08-10T00:00:00"/>
    <n v="225"/>
  </r>
  <r>
    <s v="4364"/>
    <s v="52"/>
    <x v="699"/>
    <d v="2017-01-10T00:00:00"/>
    <b v="0"/>
    <s v="Approved"/>
    <s v="Solex"/>
    <s v="Road"/>
    <s v="medium"/>
    <s v="large"/>
    <n v="1777.8"/>
    <n v="820.78"/>
    <n v="957.02"/>
    <d v="1991-08-05T00:00:00"/>
    <n v="354"/>
  </r>
  <r>
    <s v="4365"/>
    <s v="90"/>
    <x v="2334"/>
    <d v="2017-08-30T00:00:00"/>
    <b v="1"/>
    <s v="Approved"/>
    <s v="Norco Bicycles"/>
    <s v="Standard"/>
    <s v="low"/>
    <s v="medium"/>
    <n v="363.01"/>
    <n v="290.41000000000003"/>
    <n v="72.599999999999994"/>
    <d v="2005-05-10T00:00:00"/>
    <n v="122"/>
  </r>
  <r>
    <s v="4366"/>
    <s v="94"/>
    <x v="1632"/>
    <d v="2017-03-17T00:00:00"/>
    <b v="0"/>
    <s v="Approved"/>
    <s v="Giant Bicycles"/>
    <s v="Standard"/>
    <s v="medium"/>
    <s v="large"/>
    <n v="1635.3"/>
    <n v="993.66"/>
    <n v="641.64"/>
    <d v="2013-06-09T00:00:00"/>
    <n v="288"/>
  </r>
  <r>
    <s v="4367"/>
    <s v="38"/>
    <x v="106"/>
    <d v="2017-04-16T00:00:00"/>
    <b v="1"/>
    <s v="Approved"/>
    <s v="Trek Bicycles"/>
    <s v="Standard"/>
    <s v="medium"/>
    <s v="large"/>
    <n v="2091.4699999999998"/>
    <n v="388.92"/>
    <n v="1702.55"/>
    <d v="2012-09-15T00:00:00"/>
    <n v="258"/>
  </r>
  <r>
    <s v="4368"/>
    <s v="45"/>
    <x v="706"/>
    <d v="2017-08-12T00:00:00"/>
    <b v="1"/>
    <s v="Approved"/>
    <s v="Solex"/>
    <s v="Standard"/>
    <s v="medium"/>
    <s v="medium"/>
    <n v="441.49"/>
    <n v="84.99"/>
    <n v="356.5"/>
    <d v="2015-06-17T00:00:00"/>
    <n v="140"/>
  </r>
  <r>
    <s v="4369"/>
    <s v="82"/>
    <x v="2487"/>
    <d v="2017-12-26T00:00:00"/>
    <b v="1"/>
    <s v="Approved"/>
    <s v="Giant Bicycles"/>
    <s v="Road"/>
    <s v="medium"/>
    <s v="medium"/>
    <n v="1538.99"/>
    <n v="829.65"/>
    <n v="709.34"/>
    <d v="2016-02-04T00:00:00"/>
    <n v="4"/>
  </r>
  <r>
    <s v="4370"/>
    <s v="28"/>
    <x v="368"/>
    <d v="2017-10-14T00:00:00"/>
    <b v="1"/>
    <s v="Approved"/>
    <s v="Solex"/>
    <s v="Road"/>
    <s v="medium"/>
    <s v="small"/>
    <n v="1703.52"/>
    <n v="1516.13"/>
    <n v="187.39"/>
    <d v="2011-04-16T00:00:00"/>
    <n v="77"/>
  </r>
  <r>
    <s v="4371"/>
    <s v="48"/>
    <x v="1275"/>
    <d v="2017-10-10T00:00:00"/>
    <b v="1"/>
    <s v="Approved"/>
    <s v="WeareA2B"/>
    <s v="Standard"/>
    <s v="medium"/>
    <s v="medium"/>
    <n v="1762.96"/>
    <n v="950.52"/>
    <n v="812.44"/>
    <d v="2004-09-28T00:00:00"/>
    <n v="81"/>
  </r>
  <r>
    <s v="4372"/>
    <s v="0"/>
    <x v="279"/>
    <d v="2017-03-09T00:00:00"/>
    <b v="1"/>
    <s v="Approved"/>
    <s v="Solex"/>
    <s v="Standard"/>
    <s v="medium"/>
    <s v="medium"/>
    <n v="100.35"/>
    <n v="75.260000000000005"/>
    <n v="25.09"/>
    <d v="2002-10-10T00:00:00"/>
    <n v="296"/>
  </r>
  <r>
    <s v="4373"/>
    <s v="8"/>
    <x v="1531"/>
    <d v="2017-06-24T00:00:00"/>
    <b v="0"/>
    <s v="Approved"/>
    <s v="Solex"/>
    <s v="Road"/>
    <s v="medium"/>
    <s v="small"/>
    <n v="1703.52"/>
    <n v="1516.13"/>
    <n v="187.39"/>
    <d v="1993-04-20T00:00:00"/>
    <n v="189"/>
  </r>
  <r>
    <s v="4374"/>
    <s v="25"/>
    <x v="144"/>
    <d v="2017-10-17T00:00:00"/>
    <b v="0"/>
    <s v="Approved"/>
    <s v="Giant Bicycles"/>
    <s v="Road"/>
    <s v="medium"/>
    <s v="medium"/>
    <n v="1538.99"/>
    <n v="829.65"/>
    <n v="709.34"/>
    <d v="2016-02-04T00:00:00"/>
    <n v="74"/>
  </r>
  <r>
    <s v="4375"/>
    <s v="7"/>
    <x v="2363"/>
    <d v="2017-01-02T00:00:00"/>
    <b v="0"/>
    <s v="Approved"/>
    <s v="Trek Bicycles"/>
    <s v="Road"/>
    <s v="low"/>
    <s v="medium"/>
    <n v="980.37"/>
    <n v="234.43"/>
    <n v="745.94"/>
    <d v="2004-09-28T00:00:00"/>
    <n v="362"/>
  </r>
  <r>
    <s v="4376"/>
    <s v="89"/>
    <x v="1148"/>
    <d v="2017-03-20T00:00:00"/>
    <b v="0"/>
    <s v="Approved"/>
    <s v="WeareA2B"/>
    <s v="Touring"/>
    <s v="medium"/>
    <s v="large"/>
    <n v="1362.99"/>
    <n v="57.74"/>
    <n v="1305.25"/>
    <d v="2000-11-03T00:00:00"/>
    <n v="285"/>
  </r>
  <r>
    <s v="4377"/>
    <s v="63"/>
    <x v="1549"/>
    <d v="2017-10-14T00:00:00"/>
    <b v="0"/>
    <s v="Approved"/>
    <s v="Solex"/>
    <s v="Standard"/>
    <s v="medium"/>
    <s v="medium"/>
    <n v="1483.2"/>
    <n v="99.59"/>
    <n v="1383.61"/>
    <d v="1998-12-17T00:00:00"/>
    <n v="77"/>
  </r>
  <r>
    <s v="4378"/>
    <s v="86"/>
    <x v="427"/>
    <d v="2017-03-28T00:00:00"/>
    <b v="0"/>
    <s v="Approved"/>
    <s v="OHM Cycles"/>
    <s v="Standard"/>
    <s v="medium"/>
    <s v="medium"/>
    <n v="235.63"/>
    <n v="125.07"/>
    <n v="110.56"/>
    <d v="2005-05-10T00:00:00"/>
    <n v="277"/>
  </r>
  <r>
    <s v="4379"/>
    <s v="44"/>
    <x v="1075"/>
    <d v="2017-05-14T00:00:00"/>
    <b v="1"/>
    <s v="Approved"/>
    <s v="WeareA2B"/>
    <s v="Standard"/>
    <s v="medium"/>
    <s v="medium"/>
    <n v="1769.64"/>
    <n v="108.76"/>
    <n v="1660.88"/>
    <d v="2011-05-09T00:00:00"/>
    <n v="230"/>
  </r>
  <r>
    <s v="4380"/>
    <s v="20"/>
    <x v="1196"/>
    <d v="2017-06-29T00:00:00"/>
    <b v="0"/>
    <s v="Approved"/>
    <s v="Trek Bicycles"/>
    <s v="Standard"/>
    <s v="medium"/>
    <s v="small"/>
    <n v="1775.81"/>
    <n v="1580.47"/>
    <n v="195.34"/>
    <d v="2014-03-03T00:00:00"/>
    <n v="184"/>
  </r>
  <r>
    <s v="4381"/>
    <s v="18"/>
    <x v="1076"/>
    <d v="2017-06-02T00:00:00"/>
    <b v="1"/>
    <s v="Approved"/>
    <s v="Solex"/>
    <s v="Standard"/>
    <s v="medium"/>
    <s v="medium"/>
    <n v="575.27"/>
    <n v="431.45"/>
    <n v="143.82"/>
    <d v="2013-03-12T00:00:00"/>
    <n v="211"/>
  </r>
  <r>
    <s v="4382"/>
    <s v="8"/>
    <x v="2488"/>
    <d v="2017-10-24T00:00:00"/>
    <b v="1"/>
    <s v="Approved"/>
    <s v="Solex"/>
    <s v="Road"/>
    <s v="medium"/>
    <s v="small"/>
    <n v="1703.52"/>
    <n v="1516.13"/>
    <n v="187.39"/>
    <d v="2005-12-07T00:00:00"/>
    <n v="67"/>
  </r>
  <r>
    <s v="4383"/>
    <s v="54"/>
    <x v="120"/>
    <d v="2017-09-19T00:00:00"/>
    <b v="0"/>
    <s v="Approved"/>
    <s v="WeareA2B"/>
    <s v="Standard"/>
    <s v="medium"/>
    <s v="medium"/>
    <n v="1807.45"/>
    <n v="778.69"/>
    <n v="1028.76"/>
    <d v="2015-05-21T00:00:00"/>
    <n v="102"/>
  </r>
  <r>
    <s v="4384"/>
    <s v="83"/>
    <x v="2029"/>
    <d v="2017-12-27T00:00:00"/>
    <b v="0"/>
    <s v="Approved"/>
    <s v="Solex"/>
    <s v="Touring"/>
    <s v="medium"/>
    <s v="large"/>
    <n v="2083.94"/>
    <n v="675.03"/>
    <n v="1408.91"/>
    <d v="1993-04-20T00:00:00"/>
    <n v="3"/>
  </r>
  <r>
    <s v="4386"/>
    <s v="39"/>
    <x v="2489"/>
    <d v="2017-04-07T00:00:00"/>
    <b v="0"/>
    <s v="Approved"/>
    <s v="Giant Bicycles"/>
    <s v="Standard"/>
    <s v="medium"/>
    <s v="large"/>
    <n v="1812.75"/>
    <n v="582.48"/>
    <n v="1230.27"/>
    <d v="2010-06-07T00:00:00"/>
    <n v="267"/>
  </r>
  <r>
    <s v="4387"/>
    <s v="67"/>
    <x v="1668"/>
    <d v="2017-05-05T00:00:00"/>
    <b v="1"/>
    <s v="Approved"/>
    <s v="Norco Bicycles"/>
    <s v="Road"/>
    <s v="medium"/>
    <s v="medium"/>
    <n v="544.04999999999995"/>
    <n v="376.84"/>
    <n v="167.21"/>
    <d v="2000-05-22T00:00:00"/>
    <n v="239"/>
  </r>
  <r>
    <s v="4388"/>
    <s v="36"/>
    <x v="512"/>
    <d v="2017-07-27T00:00:00"/>
    <b v="1"/>
    <s v="Approved"/>
    <s v="Solex"/>
    <s v="Standard"/>
    <s v="low"/>
    <s v="medium"/>
    <n v="945.04"/>
    <n v="507.58"/>
    <n v="437.46"/>
    <d v="2006-02-02T00:00:00"/>
    <n v="156"/>
  </r>
  <r>
    <s v="4389"/>
    <s v="92"/>
    <x v="2291"/>
    <d v="2017-06-05T00:00:00"/>
    <b v="0"/>
    <s v="Approved"/>
    <s v="WeareA2B"/>
    <s v="Touring"/>
    <s v="medium"/>
    <s v="large"/>
    <n v="1890.39"/>
    <n v="260.14"/>
    <n v="1630.25"/>
    <d v="1991-01-21T00:00:00"/>
    <n v="208"/>
  </r>
  <r>
    <s v="4390"/>
    <s v="72"/>
    <x v="2423"/>
    <d v="2017-08-04T00:00:00"/>
    <b v="1"/>
    <s v="Approved"/>
    <s v="Norco Bicycles"/>
    <s v="Standard"/>
    <s v="medium"/>
    <s v="medium"/>
    <n v="360.4"/>
    <n v="270.3"/>
    <n v="90.1"/>
    <d v="2016-12-06T00:00:00"/>
    <n v="148"/>
  </r>
  <r>
    <s v="4391"/>
    <s v="75"/>
    <x v="597"/>
    <d v="2017-01-14T00:00:00"/>
    <b v="0"/>
    <s v="Approved"/>
    <s v="Giant Bicycles"/>
    <s v="Touring"/>
    <s v="medium"/>
    <s v="large"/>
    <n v="1873.97"/>
    <n v="863.95"/>
    <n v="1010.02"/>
    <d v="2006-05-22T00:00:00"/>
    <n v="350"/>
  </r>
  <r>
    <s v="4392"/>
    <s v="39"/>
    <x v="1881"/>
    <d v="2017-02-09T00:00:00"/>
    <b v="1"/>
    <s v="Approved"/>
    <s v="Giant Bicycles"/>
    <s v="Standard"/>
    <s v="medium"/>
    <s v="large"/>
    <n v="1812.75"/>
    <n v="582.48"/>
    <n v="1230.27"/>
    <d v="2007-12-11T00:00:00"/>
    <n v="324"/>
  </r>
  <r>
    <s v="4393"/>
    <s v="94"/>
    <x v="2490"/>
    <d v="2017-10-27T00:00:00"/>
    <b v="0"/>
    <s v="Approved"/>
    <s v="Giant Bicycles"/>
    <s v="Standard"/>
    <s v="medium"/>
    <s v="large"/>
    <n v="1635.3"/>
    <n v="993.66"/>
    <n v="641.64"/>
    <d v="1994-08-10T00:00:00"/>
    <n v="64"/>
  </r>
  <r>
    <s v="4394"/>
    <s v="32"/>
    <x v="2491"/>
    <d v="2017-01-04T00:00:00"/>
    <b v="1"/>
    <s v="Approved"/>
    <s v="Giant Bicycles"/>
    <s v="Standard"/>
    <s v="medium"/>
    <s v="medium"/>
    <n v="642.70000000000005"/>
    <n v="211.37"/>
    <n v="431.33"/>
    <d v="2002-03-22T00:00:00"/>
    <n v="360"/>
  </r>
  <r>
    <s v="4395"/>
    <s v="32"/>
    <x v="2492"/>
    <d v="2017-12-12T00:00:00"/>
    <b v="1"/>
    <s v="Approved"/>
    <s v="Giant Bicycles"/>
    <s v="Standard"/>
    <s v="high"/>
    <s v="medium"/>
    <n v="1179"/>
    <n v="707.4"/>
    <n v="471.6"/>
    <d v="1997-08-25T00:00:00"/>
    <n v="18"/>
  </r>
  <r>
    <s v="4396"/>
    <s v="41"/>
    <x v="777"/>
    <d v="2017-01-26T00:00:00"/>
    <b v="1"/>
    <s v="Approved"/>
    <s v="Norco Bicycles"/>
    <s v="Standard"/>
    <s v="low"/>
    <s v="medium"/>
    <n v="958.74"/>
    <n v="748.9"/>
    <n v="209.84"/>
    <d v="1996-04-05T00:00:00"/>
    <n v="338"/>
  </r>
  <r>
    <s v="4397"/>
    <s v="45"/>
    <x v="2169"/>
    <d v="2017-05-19T00:00:00"/>
    <b v="1"/>
    <s v="Approved"/>
    <s v="Solex"/>
    <s v="Standard"/>
    <s v="medium"/>
    <s v="medium"/>
    <n v="441.49"/>
    <n v="84.99"/>
    <n v="356.5"/>
    <d v="1993-04-12T00:00:00"/>
    <n v="225"/>
  </r>
  <r>
    <s v="4398"/>
    <s v="26"/>
    <x v="715"/>
    <d v="2017-02-14T00:00:00"/>
    <b v="0"/>
    <s v="Approved"/>
    <s v="WeareA2B"/>
    <s v="Standard"/>
    <s v="medium"/>
    <s v="medium"/>
    <n v="1992.93"/>
    <n v="762.63"/>
    <n v="1230.3"/>
    <d v="1993-05-26T00:00:00"/>
    <n v="319"/>
  </r>
  <r>
    <s v="4399"/>
    <s v="98"/>
    <x v="2493"/>
    <d v="2017-09-05T00:00:00"/>
    <b v="0"/>
    <s v="Approved"/>
    <s v="Trek Bicycles"/>
    <s v="Standard"/>
    <s v="high"/>
    <s v="medium"/>
    <n v="358.39"/>
    <n v="215.03"/>
    <n v="143.36000000000001"/>
    <d v="2004-01-16T00:00:00"/>
    <n v="116"/>
  </r>
  <r>
    <s v="4400"/>
    <s v="86"/>
    <x v="1370"/>
    <d v="2017-06-20T00:00:00"/>
    <b v="0"/>
    <s v="Approved"/>
    <s v="OHM Cycles"/>
    <s v="Standard"/>
    <s v="medium"/>
    <s v="medium"/>
    <n v="235.63"/>
    <n v="125.07"/>
    <n v="110.56"/>
    <d v="2004-08-07T00:00:00"/>
    <n v="193"/>
  </r>
  <r>
    <s v="4401"/>
    <s v="75"/>
    <x v="614"/>
    <d v="2017-11-21T00:00:00"/>
    <b v="1"/>
    <s v="Approved"/>
    <s v="Giant Bicycles"/>
    <s v="Touring"/>
    <s v="medium"/>
    <s v="large"/>
    <n v="1873.97"/>
    <n v="863.95"/>
    <n v="1010.02"/>
    <d v="2006-05-22T00:00:00"/>
    <n v="39"/>
  </r>
  <r>
    <s v="4402"/>
    <s v="73"/>
    <x v="2092"/>
    <d v="2017-09-17T00:00:00"/>
    <b v="0"/>
    <s v="Approved"/>
    <s v="Solex"/>
    <s v="Standard"/>
    <s v="medium"/>
    <s v="medium"/>
    <n v="1945.43"/>
    <n v="333.18"/>
    <n v="1612.25"/>
    <d v="1991-07-10T00:00:00"/>
    <n v="104"/>
  </r>
  <r>
    <s v="4403"/>
    <s v="86"/>
    <x v="2494"/>
    <d v="2017-11-24T00:00:00"/>
    <b v="1"/>
    <s v="Approved"/>
    <s v="Norco Bicycles"/>
    <s v="Road"/>
    <s v="high"/>
    <s v="large"/>
    <n v="774.53"/>
    <n v="464.72"/>
    <n v="309.81"/>
    <d v="1994-07-12T00:00:00"/>
    <n v="36"/>
  </r>
  <r>
    <s v="4404"/>
    <s v="11"/>
    <x v="2495"/>
    <d v="2017-06-16T00:00:00"/>
    <b v="0"/>
    <s v="Approved"/>
    <s v="Giant Bicycles"/>
    <s v="Standard"/>
    <s v="high"/>
    <s v="medium"/>
    <n v="1274.93"/>
    <n v="764.96"/>
    <n v="509.97"/>
    <d v="2003-08-05T00:00:00"/>
    <n v="197"/>
  </r>
  <r>
    <s v="4405"/>
    <s v="0"/>
    <x v="1190"/>
    <d v="2017-08-10T00:00:00"/>
    <b v="0"/>
    <s v="Approved"/>
    <m/>
    <m/>
    <m/>
    <m/>
    <n v="1833.17"/>
    <m/>
    <m/>
    <m/>
    <n v="142"/>
  </r>
  <r>
    <s v="4406"/>
    <s v="55"/>
    <x v="907"/>
    <d v="2017-06-27T00:00:00"/>
    <b v="1"/>
    <s v="Approved"/>
    <s v="Trek Bicycles"/>
    <s v="Road"/>
    <s v="medium"/>
    <s v="large"/>
    <n v="1894.19"/>
    <n v="598.76"/>
    <n v="1295.43"/>
    <d v="1991-01-21T00:00:00"/>
    <n v="186"/>
  </r>
  <r>
    <s v="4407"/>
    <s v="26"/>
    <x v="2496"/>
    <d v="2017-06-07T00:00:00"/>
    <b v="0"/>
    <s v="Approved"/>
    <s v="WeareA2B"/>
    <s v="Standard"/>
    <s v="medium"/>
    <s v="medium"/>
    <n v="1992.93"/>
    <n v="762.63"/>
    <n v="1230.3"/>
    <d v="1993-05-26T00:00:00"/>
    <n v="206"/>
  </r>
  <r>
    <s v="4408"/>
    <s v="34"/>
    <x v="875"/>
    <d v="2017-10-01T00:00:00"/>
    <b v="1"/>
    <s v="Approved"/>
    <s v="Norco Bicycles"/>
    <s v="Road"/>
    <s v="high"/>
    <s v="large"/>
    <n v="774.53"/>
    <n v="464.72"/>
    <n v="309.81"/>
    <d v="2003-03-18T00:00:00"/>
    <n v="90"/>
  </r>
  <r>
    <s v="4409"/>
    <s v="0"/>
    <x v="2497"/>
    <d v="2017-01-23T00:00:00"/>
    <b v="1"/>
    <s v="Approved"/>
    <s v="Norco Bicycles"/>
    <s v="Road"/>
    <s v="medium"/>
    <s v="medium"/>
    <n v="544.04999999999995"/>
    <n v="376.84"/>
    <n v="167.21"/>
    <d v="2000-05-22T00:00:00"/>
    <n v="341"/>
  </r>
  <r>
    <s v="4410"/>
    <s v="69"/>
    <x v="2498"/>
    <d v="2017-10-05T00:00:00"/>
    <b v="1"/>
    <s v="Approved"/>
    <s v="Giant Bicycles"/>
    <s v="Road"/>
    <s v="medium"/>
    <s v="medium"/>
    <n v="792.9"/>
    <n v="594.67999999999995"/>
    <n v="198.22"/>
    <d v="1992-10-02T00:00:00"/>
    <n v="86"/>
  </r>
  <r>
    <s v="4411"/>
    <s v="90"/>
    <x v="903"/>
    <d v="2017-09-27T00:00:00"/>
    <b v="1"/>
    <s v="Approved"/>
    <s v="Solex"/>
    <s v="Standard"/>
    <s v="low"/>
    <s v="medium"/>
    <n v="945.04"/>
    <n v="507.58"/>
    <n v="437.46"/>
    <d v="1999-07-20T00:00:00"/>
    <n v="94"/>
  </r>
  <r>
    <s v="4412"/>
    <s v="68"/>
    <x v="2499"/>
    <d v="2017-02-12T00:00:00"/>
    <b v="1"/>
    <s v="Approved"/>
    <s v="OHM Cycles"/>
    <s v="Standard"/>
    <s v="medium"/>
    <s v="medium"/>
    <n v="1636.9"/>
    <n v="44.71"/>
    <n v="1592.19"/>
    <d v="2015-04-11T00:00:00"/>
    <n v="321"/>
  </r>
  <r>
    <s v="4413"/>
    <s v="65"/>
    <x v="2500"/>
    <d v="2017-05-09T00:00:00"/>
    <b v="1"/>
    <s v="Approved"/>
    <s v="WeareA2B"/>
    <s v="Standard"/>
    <s v="medium"/>
    <s v="medium"/>
    <n v="1807.45"/>
    <n v="778.69"/>
    <n v="1028.76"/>
    <d v="2015-05-21T00:00:00"/>
    <n v="235"/>
  </r>
  <r>
    <s v="4414"/>
    <s v="84"/>
    <x v="2501"/>
    <d v="2017-01-08T00:00:00"/>
    <b v="0"/>
    <s v="Approved"/>
    <s v="Giant Bicycles"/>
    <s v="Road"/>
    <s v="medium"/>
    <s v="medium"/>
    <n v="792.9"/>
    <n v="594.67999999999995"/>
    <n v="198.22"/>
    <d v="2006-05-22T00:00:00"/>
    <n v="356"/>
  </r>
  <r>
    <s v="4415"/>
    <s v="96"/>
    <x v="2502"/>
    <d v="2017-02-25T00:00:00"/>
    <b v="0"/>
    <s v="Approved"/>
    <s v="Giant Bicycles"/>
    <s v="Standard"/>
    <s v="medium"/>
    <s v="large"/>
    <n v="1635.3"/>
    <n v="993.66"/>
    <n v="641.64"/>
    <d v="2013-06-09T00:00:00"/>
    <n v="308"/>
  </r>
  <r>
    <s v="4416"/>
    <s v="64"/>
    <x v="1222"/>
    <d v="2017-04-02T00:00:00"/>
    <b v="1"/>
    <s v="Approved"/>
    <s v="Giant Bicycles"/>
    <s v="Standard"/>
    <s v="high"/>
    <s v="small"/>
    <n v="1977.36"/>
    <n v="1759.85"/>
    <n v="217.51"/>
    <d v="2011-08-24T00:00:00"/>
    <n v="272"/>
  </r>
  <r>
    <s v="4417"/>
    <s v="3"/>
    <x v="1401"/>
    <d v="2017-03-08T00:00:00"/>
    <b v="1"/>
    <s v="Approved"/>
    <s v="Trek Bicycles"/>
    <s v="Standard"/>
    <s v="medium"/>
    <s v="large"/>
    <n v="2091.4699999999998"/>
    <n v="388.92"/>
    <n v="1702.55"/>
    <d v="2012-04-10T00:00:00"/>
    <n v="297"/>
  </r>
  <r>
    <s v="4418"/>
    <s v="97"/>
    <x v="2468"/>
    <d v="2017-06-27T00:00:00"/>
    <b v="0"/>
    <s v="Approved"/>
    <s v="Solex"/>
    <s v="Standard"/>
    <s v="medium"/>
    <s v="large"/>
    <n v="202.62"/>
    <n v="151.96"/>
    <n v="50.66"/>
    <d v="2016-03-29T00:00:00"/>
    <n v="186"/>
  </r>
  <r>
    <s v="4419"/>
    <s v="0"/>
    <x v="2503"/>
    <d v="2017-07-28T00:00:00"/>
    <b v="1"/>
    <s v="Approved"/>
    <s v="Solex"/>
    <s v="Standard"/>
    <s v="medium"/>
    <s v="medium"/>
    <n v="478.16"/>
    <n v="298.72000000000003"/>
    <n v="179.44"/>
    <d v="1993-06-23T00:00:00"/>
    <n v="155"/>
  </r>
  <r>
    <s v="4420"/>
    <s v="24"/>
    <x v="528"/>
    <d v="2017-07-01T00:00:00"/>
    <b v="1"/>
    <s v="Approved"/>
    <s v="Solex"/>
    <s v="Road"/>
    <s v="medium"/>
    <s v="large"/>
    <n v="1777.8"/>
    <n v="820.78"/>
    <n v="957.02"/>
    <d v="2011-05-07T00:00:00"/>
    <n v="182"/>
  </r>
  <r>
    <s v="4421"/>
    <s v="15"/>
    <x v="2482"/>
    <d v="2017-12-12T00:00:00"/>
    <b v="0"/>
    <s v="Approved"/>
    <s v="Norco Bicycles"/>
    <s v="Standard"/>
    <s v="low"/>
    <s v="medium"/>
    <n v="958.74"/>
    <n v="748.9"/>
    <n v="209.84"/>
    <d v="2010-05-05T00:00:00"/>
    <n v="18"/>
  </r>
  <r>
    <s v="4422"/>
    <s v="73"/>
    <x v="2504"/>
    <d v="2017-09-20T00:00:00"/>
    <b v="1"/>
    <s v="Approved"/>
    <s v="Solex"/>
    <s v="Standard"/>
    <s v="medium"/>
    <s v="medium"/>
    <n v="1945.43"/>
    <n v="333.18"/>
    <n v="1612.25"/>
    <d v="2002-08-31T00:00:00"/>
    <n v="101"/>
  </r>
  <r>
    <s v="4423"/>
    <s v="34"/>
    <x v="1175"/>
    <d v="2017-03-03T00:00:00"/>
    <b v="1"/>
    <s v="Approved"/>
    <s v="Norco Bicycles"/>
    <s v="Road"/>
    <s v="high"/>
    <s v="large"/>
    <n v="774.53"/>
    <n v="464.72"/>
    <n v="309.81"/>
    <d v="2006-02-02T00:00:00"/>
    <n v="302"/>
  </r>
  <r>
    <s v="4424"/>
    <s v="34"/>
    <x v="2299"/>
    <d v="2017-02-13T00:00:00"/>
    <b v="1"/>
    <s v="Approved"/>
    <s v="Norco Bicycles"/>
    <s v="Road"/>
    <s v="high"/>
    <s v="large"/>
    <n v="774.53"/>
    <n v="464.72"/>
    <n v="309.81"/>
    <d v="2011-03-16T00:00:00"/>
    <n v="320"/>
  </r>
  <r>
    <s v="4425"/>
    <s v="44"/>
    <x v="927"/>
    <d v="2017-08-21T00:00:00"/>
    <b v="0"/>
    <s v="Approved"/>
    <s v="WeareA2B"/>
    <s v="Standard"/>
    <s v="medium"/>
    <s v="medium"/>
    <n v="1769.64"/>
    <n v="108.76"/>
    <n v="1660.88"/>
    <d v="2006-10-01T00:00:00"/>
    <n v="131"/>
  </r>
  <r>
    <s v="4426"/>
    <s v="32"/>
    <x v="301"/>
    <d v="2017-02-23T00:00:00"/>
    <b v="1"/>
    <s v="Approved"/>
    <s v="Giant Bicycles"/>
    <s v="Standard"/>
    <s v="medium"/>
    <s v="medium"/>
    <n v="642.70000000000005"/>
    <n v="211.37"/>
    <n v="431.33"/>
    <d v="1992-10-11T00:00:00"/>
    <n v="310"/>
  </r>
  <r>
    <s v="4427"/>
    <s v="13"/>
    <x v="2505"/>
    <d v="2017-03-28T00:00:00"/>
    <b v="1"/>
    <s v="Approved"/>
    <s v="Solex"/>
    <s v="Standard"/>
    <s v="medium"/>
    <s v="medium"/>
    <n v="1163.8900000000001"/>
    <n v="589.27"/>
    <n v="574.62"/>
    <d v="2003-08-05T00:00:00"/>
    <n v="277"/>
  </r>
  <r>
    <s v="4428"/>
    <s v="98"/>
    <x v="2506"/>
    <d v="2017-10-05T00:00:00"/>
    <b v="0"/>
    <s v="Approved"/>
    <s v="Trek Bicycles"/>
    <s v="Standard"/>
    <s v="high"/>
    <s v="medium"/>
    <n v="358.39"/>
    <n v="215.03"/>
    <n v="143.36000000000001"/>
    <d v="2004-01-16T00:00:00"/>
    <n v="86"/>
  </r>
  <r>
    <s v="4429"/>
    <s v="69"/>
    <x v="2507"/>
    <d v="2017-03-22T00:00:00"/>
    <b v="0"/>
    <s v="Approved"/>
    <s v="Giant Bicycles"/>
    <s v="Road"/>
    <s v="medium"/>
    <s v="medium"/>
    <n v="792.9"/>
    <n v="594.67999999999995"/>
    <n v="198.22"/>
    <d v="2011-01-10T00:00:00"/>
    <n v="283"/>
  </r>
  <r>
    <s v="4430"/>
    <s v="86"/>
    <x v="1538"/>
    <d v="2017-12-24T00:00:00"/>
    <b v="0"/>
    <s v="Approved"/>
    <s v="OHM Cycles"/>
    <s v="Standard"/>
    <s v="medium"/>
    <s v="medium"/>
    <n v="235.63"/>
    <n v="125.07"/>
    <n v="110.56"/>
    <d v="2004-08-07T00:00:00"/>
    <n v="6"/>
  </r>
  <r>
    <s v="4431"/>
    <s v="90"/>
    <x v="2508"/>
    <d v="2017-12-04T00:00:00"/>
    <b v="0"/>
    <s v="Approved"/>
    <s v="Norco Bicycles"/>
    <s v="Standard"/>
    <s v="low"/>
    <s v="medium"/>
    <n v="363.01"/>
    <n v="290.41000000000003"/>
    <n v="72.599999999999994"/>
    <d v="2004-01-16T00:00:00"/>
    <n v="26"/>
  </r>
  <r>
    <s v="4432"/>
    <s v="92"/>
    <x v="1731"/>
    <d v="2017-01-17T00:00:00"/>
    <b v="1"/>
    <s v="Approved"/>
    <s v="WeareA2B"/>
    <s v="Standard"/>
    <s v="medium"/>
    <s v="small"/>
    <n v="1415.01"/>
    <n v="1259.3599999999999"/>
    <n v="155.65"/>
    <d v="2003-01-05T00:00:00"/>
    <n v="347"/>
  </r>
  <r>
    <s v="4433"/>
    <s v="78"/>
    <x v="1097"/>
    <d v="2017-09-20T00:00:00"/>
    <b v="1"/>
    <s v="Approved"/>
    <s v="Giant Bicycles"/>
    <s v="Standard"/>
    <s v="medium"/>
    <s v="large"/>
    <n v="1765.3"/>
    <n v="709.48"/>
    <n v="1055.82"/>
    <d v="2004-08-07T00:00:00"/>
    <n v="101"/>
  </r>
  <r>
    <s v="4434"/>
    <s v="53"/>
    <x v="53"/>
    <d v="2017-10-12T00:00:00"/>
    <b v="0"/>
    <s v="Approved"/>
    <s v="OHM Cycles"/>
    <s v="Standard"/>
    <s v="medium"/>
    <s v="medium"/>
    <n v="795.34"/>
    <n v="101.58"/>
    <n v="693.76"/>
    <d v="2003-07-21T00:00:00"/>
    <n v="79"/>
  </r>
  <r>
    <s v="4435"/>
    <s v="62"/>
    <x v="85"/>
    <d v="2017-11-22T00:00:00"/>
    <b v="1"/>
    <s v="Approved"/>
    <s v="Solex"/>
    <s v="Standard"/>
    <s v="high"/>
    <s v="medium"/>
    <n v="1024.6600000000001"/>
    <n v="614.79999999999995"/>
    <n v="409.86"/>
    <d v="2013-03-12T00:00:00"/>
    <n v="38"/>
  </r>
  <r>
    <s v="4436"/>
    <s v="45"/>
    <x v="418"/>
    <d v="2017-12-16T00:00:00"/>
    <b v="1"/>
    <s v="Approved"/>
    <s v="Trek Bicycles"/>
    <s v="Road"/>
    <s v="low"/>
    <s v="medium"/>
    <n v="980.37"/>
    <n v="234.43"/>
    <n v="745.94"/>
    <d v="2005-12-07T00:00:00"/>
    <n v="14"/>
  </r>
  <r>
    <s v="4437"/>
    <s v="99"/>
    <x v="675"/>
    <d v="2017-11-07T00:00:00"/>
    <b v="1"/>
    <s v="Approved"/>
    <s v="OHM Cycles"/>
    <s v="Standard"/>
    <s v="medium"/>
    <s v="medium"/>
    <n v="1227.3399999999999"/>
    <n v="770.89"/>
    <n v="456.45"/>
    <d v="1994-08-10T00:00:00"/>
    <n v="53"/>
  </r>
  <r>
    <s v="4439"/>
    <s v="67"/>
    <x v="600"/>
    <d v="2017-12-25T00:00:00"/>
    <b v="1"/>
    <s v="Approved"/>
    <s v="Norco Bicycles"/>
    <s v="Road"/>
    <s v="medium"/>
    <s v="medium"/>
    <n v="544.04999999999995"/>
    <n v="376.84"/>
    <n v="167.21"/>
    <d v="1992-10-02T00:00:00"/>
    <n v="5"/>
  </r>
  <r>
    <s v="4440"/>
    <s v="73"/>
    <x v="1726"/>
    <d v="2017-02-11T00:00:00"/>
    <b v="1"/>
    <s v="Approved"/>
    <s v="Solex"/>
    <s v="Standard"/>
    <s v="medium"/>
    <s v="medium"/>
    <n v="1945.43"/>
    <n v="333.18"/>
    <n v="1612.25"/>
    <d v="2006-05-22T00:00:00"/>
    <n v="322"/>
  </r>
  <r>
    <s v="4441"/>
    <s v="23"/>
    <x v="2097"/>
    <d v="2017-07-11T00:00:00"/>
    <b v="1"/>
    <s v="Approved"/>
    <s v="Norco Bicycles"/>
    <s v="Mountain"/>
    <s v="low"/>
    <s v="small"/>
    <n v="688.63"/>
    <n v="612.88"/>
    <n v="75.75"/>
    <d v="1993-10-02T00:00:00"/>
    <n v="172"/>
  </r>
  <r>
    <s v="4442"/>
    <s v="72"/>
    <x v="2157"/>
    <d v="2017-12-23T00:00:00"/>
    <b v="0"/>
    <s v="Approved"/>
    <s v="Norco Bicycles"/>
    <s v="Standard"/>
    <s v="medium"/>
    <s v="medium"/>
    <n v="360.4"/>
    <n v="270.3"/>
    <n v="90.1"/>
    <d v="2014-10-10T00:00:00"/>
    <n v="7"/>
  </r>
  <r>
    <s v="4443"/>
    <s v="25"/>
    <x v="855"/>
    <d v="2017-03-09T00:00:00"/>
    <b v="1"/>
    <s v="Approved"/>
    <s v="Giant Bicycles"/>
    <s v="Road"/>
    <s v="medium"/>
    <s v="medium"/>
    <n v="1538.99"/>
    <n v="829.65"/>
    <n v="709.34"/>
    <d v="2016-02-04T00:00:00"/>
    <n v="296"/>
  </r>
  <r>
    <s v="4444"/>
    <s v="87"/>
    <x v="207"/>
    <d v="2017-11-04T00:00:00"/>
    <b v="1"/>
    <s v="Approved"/>
    <s v="OHM Cycles"/>
    <s v="Standard"/>
    <s v="medium"/>
    <s v="medium"/>
    <n v="1636.9"/>
    <n v="44.71"/>
    <n v="1592.19"/>
    <d v="2010-08-20T00:00:00"/>
    <n v="56"/>
  </r>
  <r>
    <s v="4445"/>
    <s v="13"/>
    <x v="2075"/>
    <d v="2017-01-08T00:00:00"/>
    <b v="1"/>
    <s v="Approved"/>
    <s v="Solex"/>
    <s v="Standard"/>
    <s v="medium"/>
    <s v="medium"/>
    <n v="1163.8900000000001"/>
    <n v="589.27"/>
    <n v="574.62"/>
    <d v="2016-07-09T00:00:00"/>
    <n v="356"/>
  </r>
  <r>
    <s v="4446"/>
    <s v="40"/>
    <x v="2509"/>
    <d v="2017-11-07T00:00:00"/>
    <b v="1"/>
    <s v="Approved"/>
    <s v="OHM Cycles"/>
    <s v="Standard"/>
    <s v="high"/>
    <s v="medium"/>
    <n v="1458.17"/>
    <n v="874.9"/>
    <n v="583.27"/>
    <d v="2006-02-02T00:00:00"/>
    <n v="53"/>
  </r>
  <r>
    <s v="4447"/>
    <s v="58"/>
    <x v="256"/>
    <d v="2017-07-31T00:00:00"/>
    <b v="0"/>
    <s v="Approved"/>
    <s v="OHM Cycles"/>
    <s v="Road"/>
    <s v="medium"/>
    <s v="medium"/>
    <n v="1280.28"/>
    <n v="829.51"/>
    <n v="450.77"/>
    <d v="2011-08-24T00:00:00"/>
    <n v="152"/>
  </r>
  <r>
    <s v="4448"/>
    <s v="77"/>
    <x v="2187"/>
    <d v="2017-08-26T00:00:00"/>
    <b v="1"/>
    <s v="Approved"/>
    <s v="Norco Bicycles"/>
    <s v="Road"/>
    <s v="medium"/>
    <s v="large"/>
    <n v="1240.31"/>
    <n v="795.1"/>
    <n v="445.21"/>
    <d v="2004-12-18T00:00:00"/>
    <n v="126"/>
  </r>
  <r>
    <s v="4449"/>
    <s v="40"/>
    <x v="133"/>
    <d v="2017-08-10T00:00:00"/>
    <b v="0"/>
    <s v="Approved"/>
    <s v="OHM Cycles"/>
    <s v="Standard"/>
    <s v="high"/>
    <s v="medium"/>
    <n v="1458.17"/>
    <n v="874.9"/>
    <n v="583.27"/>
    <d v="1999-12-04T00:00:00"/>
    <n v="142"/>
  </r>
  <r>
    <s v="4450"/>
    <s v="82"/>
    <x v="1447"/>
    <d v="2017-03-08T00:00:00"/>
    <b v="1"/>
    <s v="Approved"/>
    <s v="Giant Bicycles"/>
    <s v="Road"/>
    <s v="medium"/>
    <s v="medium"/>
    <n v="1538.99"/>
    <n v="829.65"/>
    <n v="709.34"/>
    <d v="2016-02-04T00:00:00"/>
    <n v="297"/>
  </r>
  <r>
    <s v="4451"/>
    <s v="21"/>
    <x v="2510"/>
    <d v="2017-03-21T00:00:00"/>
    <b v="1"/>
    <s v="Approved"/>
    <s v="WeareA2B"/>
    <s v="Touring"/>
    <s v="medium"/>
    <s v="medium"/>
    <n v="1466.68"/>
    <n v="363.25"/>
    <n v="1103.43"/>
    <d v="1994-08-10T00:00:00"/>
    <n v="284"/>
  </r>
  <r>
    <s v="4452"/>
    <s v="88"/>
    <x v="312"/>
    <d v="2017-04-02T00:00:00"/>
    <b v="0"/>
    <s v="Approved"/>
    <s v="Norco Bicycles"/>
    <s v="Standard"/>
    <s v="medium"/>
    <s v="medium"/>
    <n v="1198.46"/>
    <n v="381.1"/>
    <n v="817.36"/>
    <d v="1998-12-16T00:00:00"/>
    <n v="272"/>
  </r>
  <r>
    <s v="4453"/>
    <s v="52"/>
    <x v="2511"/>
    <d v="2017-04-15T00:00:00"/>
    <b v="1"/>
    <s v="Approved"/>
    <s v="OHM Cycles"/>
    <s v="Road"/>
    <s v="medium"/>
    <s v="medium"/>
    <n v="1280.28"/>
    <n v="829.51"/>
    <n v="450.77"/>
    <d v="2001-11-25T00:00:00"/>
    <n v="259"/>
  </r>
  <r>
    <s v="4454"/>
    <s v="80"/>
    <x v="2378"/>
    <d v="2017-11-20T00:00:00"/>
    <b v="1"/>
    <s v="Approved"/>
    <s v="OHM Cycles"/>
    <s v="Touring"/>
    <s v="low"/>
    <s v="medium"/>
    <n v="1073.07"/>
    <n v="933.84"/>
    <n v="139.22999999999999"/>
    <d v="1997-01-25T00:00:00"/>
    <n v="40"/>
  </r>
  <r>
    <s v="4455"/>
    <s v="91"/>
    <x v="2361"/>
    <d v="2017-06-16T00:00:00"/>
    <b v="0"/>
    <s v="Approved"/>
    <s v="WeareA2B"/>
    <s v="Standard"/>
    <s v="low"/>
    <s v="medium"/>
    <n v="642.30999999999995"/>
    <n v="513.85"/>
    <n v="128.46"/>
    <d v="2016-03-29T00:00:00"/>
    <n v="197"/>
  </r>
  <r>
    <s v="4456"/>
    <s v="12"/>
    <x v="2276"/>
    <d v="2017-04-23T00:00:00"/>
    <b v="1"/>
    <s v="Approved"/>
    <s v="WeareA2B"/>
    <s v="Standard"/>
    <s v="medium"/>
    <s v="medium"/>
    <n v="1231.1500000000001"/>
    <n v="161.6"/>
    <n v="1069.55"/>
    <d v="2009-03-08T00:00:00"/>
    <n v="251"/>
  </r>
  <r>
    <s v="4457"/>
    <s v="4"/>
    <x v="1405"/>
    <d v="2017-06-08T00:00:00"/>
    <b v="0"/>
    <s v="Approved"/>
    <s v="Giant Bicycles"/>
    <s v="Standard"/>
    <s v="high"/>
    <s v="medium"/>
    <n v="1129.1300000000001"/>
    <n v="677.48"/>
    <n v="451.65"/>
    <d v="2005-08-09T00:00:00"/>
    <n v="205"/>
  </r>
  <r>
    <s v="4458"/>
    <s v="93"/>
    <x v="1429"/>
    <d v="2017-04-04T00:00:00"/>
    <b v="1"/>
    <s v="Approved"/>
    <s v="WeareA2B"/>
    <s v="Standard"/>
    <s v="medium"/>
    <s v="medium"/>
    <n v="1065.03"/>
    <n v="230.09"/>
    <n v="834.94"/>
    <d v="2000-11-03T00:00:00"/>
    <n v="270"/>
  </r>
  <r>
    <s v="4459"/>
    <s v="41"/>
    <x v="2512"/>
    <d v="2017-12-22T00:00:00"/>
    <b v="1"/>
    <s v="Approved"/>
    <s v="Norco Bicycles"/>
    <s v="Standard"/>
    <s v="low"/>
    <s v="medium"/>
    <n v="958.74"/>
    <n v="748.9"/>
    <n v="209.84"/>
    <d v="2013-03-12T00:00:00"/>
    <n v="8"/>
  </r>
  <r>
    <s v="4460"/>
    <s v="11"/>
    <x v="1316"/>
    <d v="2017-08-06T00:00:00"/>
    <b v="1"/>
    <s v="Approved"/>
    <s v="Trek Bicycles"/>
    <s v="Standard"/>
    <s v="medium"/>
    <s v="small"/>
    <n v="1775.81"/>
    <n v="1580.47"/>
    <n v="195.34"/>
    <d v="1993-10-02T00:00:00"/>
    <n v="146"/>
  </r>
  <r>
    <s v="4461"/>
    <s v="26"/>
    <x v="1659"/>
    <d v="2017-01-02T00:00:00"/>
    <b v="1"/>
    <s v="Approved"/>
    <s v="WeareA2B"/>
    <s v="Standard"/>
    <s v="medium"/>
    <s v="medium"/>
    <n v="1992.93"/>
    <n v="762.63"/>
    <n v="1230.3"/>
    <d v="2006-11-10T00:00:00"/>
    <n v="362"/>
  </r>
  <r>
    <s v="4462"/>
    <s v="84"/>
    <x v="1500"/>
    <d v="2017-10-27T00:00:00"/>
    <b v="0"/>
    <s v="Approved"/>
    <s v="Giant Bicycles"/>
    <s v="Road"/>
    <s v="medium"/>
    <s v="medium"/>
    <n v="792.9"/>
    <n v="594.67999999999995"/>
    <n v="198.22"/>
    <d v="2015-04-11T00:00:00"/>
    <n v="64"/>
  </r>
  <r>
    <s v="4463"/>
    <s v="81"/>
    <x v="803"/>
    <d v="2017-08-12T00:00:00"/>
    <b v="0"/>
    <s v="Approved"/>
    <s v="Norco Bicycles"/>
    <s v="Standard"/>
    <s v="medium"/>
    <s v="small"/>
    <n v="586.45000000000005"/>
    <n v="521.94000000000005"/>
    <n v="64.510000000000005"/>
    <d v="1991-07-10T00:00:00"/>
    <n v="140"/>
  </r>
  <r>
    <s v="4464"/>
    <s v="0"/>
    <x v="1423"/>
    <d v="2017-09-19T00:00:00"/>
    <b v="1"/>
    <s v="Approved"/>
    <s v="Trek Bicycles"/>
    <s v="Standard"/>
    <s v="high"/>
    <s v="medium"/>
    <n v="495.72"/>
    <n v="297.43"/>
    <n v="198.29"/>
    <d v="2006-05-22T00:00:00"/>
    <n v="102"/>
  </r>
  <r>
    <s v="4465"/>
    <s v="28"/>
    <x v="1908"/>
    <d v="2017-03-29T00:00:00"/>
    <b v="1"/>
    <s v="Approved"/>
    <s v="Norco Bicycles"/>
    <s v="Standard"/>
    <s v="medium"/>
    <s v="small"/>
    <n v="1216.1400000000001"/>
    <n v="1082.3599999999999"/>
    <n v="133.78"/>
    <d v="1991-08-05T00:00:00"/>
    <n v="276"/>
  </r>
  <r>
    <s v="4466"/>
    <s v="18"/>
    <x v="1729"/>
    <d v="2017-01-02T00:00:00"/>
    <b v="1"/>
    <s v="Approved"/>
    <s v="Solex"/>
    <s v="Standard"/>
    <s v="medium"/>
    <s v="medium"/>
    <n v="575.27"/>
    <n v="431.45"/>
    <n v="143.82"/>
    <d v="2004-12-18T00:00:00"/>
    <n v="362"/>
  </r>
  <r>
    <s v="4467"/>
    <s v="87"/>
    <x v="2513"/>
    <d v="2017-06-24T00:00:00"/>
    <b v="0"/>
    <s v="Approved"/>
    <s v="Giant Bicycles"/>
    <s v="Standard"/>
    <s v="high"/>
    <s v="medium"/>
    <n v="1179"/>
    <n v="707.4"/>
    <n v="471.6"/>
    <d v="2003-09-10T00:00:00"/>
    <n v="189"/>
  </r>
  <r>
    <s v="4468"/>
    <s v="35"/>
    <x v="364"/>
    <d v="2017-06-11T00:00:00"/>
    <b v="0"/>
    <s v="Approved"/>
    <s v="Trek Bicycles"/>
    <s v="Standard"/>
    <s v="low"/>
    <s v="medium"/>
    <n v="1057.51"/>
    <n v="154.4"/>
    <n v="903.11"/>
    <d v="2010-06-07T00:00:00"/>
    <n v="202"/>
  </r>
  <r>
    <s v="4470"/>
    <s v="6"/>
    <x v="1148"/>
    <d v="2017-04-24T00:00:00"/>
    <b v="1"/>
    <s v="Approved"/>
    <s v="OHM Cycles"/>
    <s v="Standard"/>
    <s v="high"/>
    <s v="medium"/>
    <n v="227.88"/>
    <n v="136.72999999999999"/>
    <n v="91.15"/>
    <d v="2007-08-04T00:00:00"/>
    <n v="250"/>
  </r>
  <r>
    <s v="4471"/>
    <s v="49"/>
    <x v="1722"/>
    <d v="2017-03-26T00:00:00"/>
    <b v="1"/>
    <s v="Approved"/>
    <s v="Solex"/>
    <s v="Standard"/>
    <s v="medium"/>
    <s v="large"/>
    <n v="1061.56"/>
    <n v="733.58"/>
    <n v="327.98"/>
    <d v="1993-07-20T00:00:00"/>
    <n v="279"/>
  </r>
  <r>
    <s v="4472"/>
    <s v="3"/>
    <x v="138"/>
    <d v="2017-01-05T00:00:00"/>
    <b v="1"/>
    <s v="Approved"/>
    <s v="Trek Bicycles"/>
    <s v="Standard"/>
    <s v="medium"/>
    <s v="large"/>
    <n v="2091.4699999999998"/>
    <n v="388.92"/>
    <n v="1702.55"/>
    <d v="2007-08-04T00:00:00"/>
    <n v="359"/>
  </r>
  <r>
    <s v="4473"/>
    <s v="49"/>
    <x v="2514"/>
    <d v="2017-07-30T00:00:00"/>
    <b v="0"/>
    <s v="Approved"/>
    <s v="Trek Bicycles"/>
    <s v="Road"/>
    <s v="medium"/>
    <s v="medium"/>
    <n v="533.51"/>
    <n v="400.13"/>
    <n v="133.38"/>
    <d v="1997-02-09T00:00:00"/>
    <n v="153"/>
  </r>
  <r>
    <s v="4474"/>
    <s v="66"/>
    <x v="1106"/>
    <d v="2017-08-11T00:00:00"/>
    <b v="0"/>
    <s v="Approved"/>
    <s v="Giant Bicycles"/>
    <s v="Road"/>
    <s v="low"/>
    <s v="small"/>
    <n v="590.26"/>
    <n v="525.33000000000004"/>
    <n v="64.930000000000007"/>
    <d v="1995-10-24T00:00:00"/>
    <n v="141"/>
  </r>
  <r>
    <s v="4475"/>
    <s v="2"/>
    <x v="2515"/>
    <d v="2017-07-27T00:00:00"/>
    <b v="1"/>
    <s v="Approved"/>
    <s v="Solex"/>
    <s v="Standard"/>
    <s v="medium"/>
    <s v="medium"/>
    <n v="71.489999999999995"/>
    <n v="53.62"/>
    <n v="17.87"/>
    <d v="2012-12-02T00:00:00"/>
    <n v="156"/>
  </r>
  <r>
    <s v="4476"/>
    <s v="0"/>
    <x v="768"/>
    <d v="2017-08-25T00:00:00"/>
    <b v="1"/>
    <s v="Approved"/>
    <s v="OHM Cycles"/>
    <s v="Standard"/>
    <s v="low"/>
    <s v="medium"/>
    <n v="71.16"/>
    <n v="56.93"/>
    <n v="14.23"/>
    <d v="2015-05-21T00:00:00"/>
    <n v="127"/>
  </r>
  <r>
    <s v="4477"/>
    <s v="58"/>
    <x v="2516"/>
    <d v="2017-04-07T00:00:00"/>
    <b v="1"/>
    <s v="Approved"/>
    <s v="OHM Cycles"/>
    <s v="Standard"/>
    <s v="medium"/>
    <s v="medium"/>
    <n v="912.52"/>
    <n v="141.4"/>
    <n v="771.12"/>
    <d v="2010-11-05T00:00:00"/>
    <n v="267"/>
  </r>
  <r>
    <s v="4479"/>
    <s v="34"/>
    <x v="1707"/>
    <d v="2017-05-09T00:00:00"/>
    <b v="0"/>
    <s v="Approved"/>
    <s v="Norco Bicycles"/>
    <s v="Road"/>
    <s v="high"/>
    <s v="large"/>
    <n v="774.53"/>
    <n v="464.72"/>
    <n v="309.81"/>
    <d v="1999-07-20T00:00:00"/>
    <n v="235"/>
  </r>
  <r>
    <s v="4480"/>
    <s v="1"/>
    <x v="2517"/>
    <d v="2017-04-17T00:00:00"/>
    <b v="1"/>
    <s v="Approved"/>
    <s v="Giant Bicycles"/>
    <s v="Standard"/>
    <s v="medium"/>
    <s v="medium"/>
    <n v="1403.5"/>
    <n v="954.82"/>
    <n v="448.68"/>
    <d v="1998-12-16T00:00:00"/>
    <n v="257"/>
  </r>
  <r>
    <s v="4481"/>
    <s v="34"/>
    <x v="1633"/>
    <d v="2017-09-04T00:00:00"/>
    <b v="0"/>
    <s v="Approved"/>
    <s v="WeareA2B"/>
    <s v="Standard"/>
    <s v="medium"/>
    <s v="medium"/>
    <n v="1231.1500000000001"/>
    <n v="161.6"/>
    <n v="1069.55"/>
    <d v="2004-08-17T00:00:00"/>
    <n v="117"/>
  </r>
  <r>
    <s v="4482"/>
    <s v="81"/>
    <x v="1657"/>
    <d v="2017-04-26T00:00:00"/>
    <b v="1"/>
    <s v="Approved"/>
    <s v="Norco Bicycles"/>
    <s v="Standard"/>
    <s v="medium"/>
    <s v="small"/>
    <n v="586.45000000000005"/>
    <n v="521.94000000000005"/>
    <n v="64.510000000000005"/>
    <d v="2013-09-16T00:00:00"/>
    <n v="248"/>
  </r>
  <r>
    <s v="4483"/>
    <s v="47"/>
    <x v="2518"/>
    <d v="2017-07-16T00:00:00"/>
    <b v="1"/>
    <s v="Approved"/>
    <s v="Trek Bicycles"/>
    <s v="Road"/>
    <s v="low"/>
    <s v="small"/>
    <n v="1720.7"/>
    <n v="1531.42"/>
    <n v="189.28"/>
    <d v="2006-10-01T00:00:00"/>
    <n v="167"/>
  </r>
  <r>
    <s v="4485"/>
    <s v="86"/>
    <x v="1169"/>
    <d v="2017-11-12T00:00:00"/>
    <b v="1"/>
    <s v="Approved"/>
    <s v="OHM Cycles"/>
    <s v="Standard"/>
    <s v="medium"/>
    <s v="medium"/>
    <n v="235.63"/>
    <n v="125.07"/>
    <n v="110.56"/>
    <d v="2004-08-07T00:00:00"/>
    <n v="48"/>
  </r>
  <r>
    <s v="4486"/>
    <s v="48"/>
    <x v="2519"/>
    <d v="2017-09-01T00:00:00"/>
    <b v="0"/>
    <s v="Approved"/>
    <s v="WeareA2B"/>
    <s v="Standard"/>
    <s v="medium"/>
    <s v="medium"/>
    <n v="1762.96"/>
    <n v="950.52"/>
    <n v="812.44"/>
    <d v="2014-07-28T00:00:00"/>
    <n v="120"/>
  </r>
  <r>
    <s v="4487"/>
    <s v="76"/>
    <x v="667"/>
    <d v="2017-05-10T00:00:00"/>
    <b v="1"/>
    <s v="Approved"/>
    <s v="WeareA2B"/>
    <s v="Road"/>
    <s v="low"/>
    <s v="small"/>
    <n v="1172.78"/>
    <n v="1043.77"/>
    <n v="129.01"/>
    <d v="2002-10-10T00:00:00"/>
    <n v="234"/>
  </r>
  <r>
    <s v="4488"/>
    <s v="38"/>
    <x v="188"/>
    <d v="2017-05-06T00:00:00"/>
    <b v="0"/>
    <s v="Approved"/>
    <s v="Trek Bicycles"/>
    <s v="Standard"/>
    <s v="medium"/>
    <s v="large"/>
    <n v="2091.4699999999998"/>
    <n v="388.92"/>
    <n v="1702.55"/>
    <d v="2012-09-15T00:00:00"/>
    <n v="238"/>
  </r>
  <r>
    <s v="4489"/>
    <s v="87"/>
    <x v="775"/>
    <d v="2017-06-13T00:00:00"/>
    <b v="1"/>
    <s v="Approved"/>
    <s v="OHM Cycles"/>
    <s v="Standard"/>
    <s v="medium"/>
    <s v="medium"/>
    <n v="1636.9"/>
    <n v="44.71"/>
    <n v="1592.19"/>
    <d v="2014-10-10T00:00:00"/>
    <n v="200"/>
  </r>
  <r>
    <s v="4490"/>
    <s v="82"/>
    <x v="1710"/>
    <d v="2017-05-26T00:00:00"/>
    <b v="1"/>
    <s v="Approved"/>
    <s v="Norco Bicycles"/>
    <s v="Standard"/>
    <s v="high"/>
    <s v="medium"/>
    <n v="1148.6400000000001"/>
    <n v="689.18"/>
    <n v="459.46"/>
    <d v="2004-12-18T00:00:00"/>
    <n v="218"/>
  </r>
  <r>
    <s v="4491"/>
    <s v="0"/>
    <x v="1048"/>
    <d v="2017-10-23T00:00:00"/>
    <b v="0"/>
    <s v="Approved"/>
    <s v="Solex"/>
    <s v="Standard"/>
    <s v="medium"/>
    <s v="medium"/>
    <n v="100.35"/>
    <n v="75.260000000000005"/>
    <n v="25.09"/>
    <d v="1999-07-26T00:00:00"/>
    <n v="68"/>
  </r>
  <r>
    <s v="4492"/>
    <s v="2"/>
    <x v="221"/>
    <d v="2017-04-01T00:00:00"/>
    <b v="1"/>
    <s v="Approved"/>
    <s v="Solex"/>
    <s v="Standard"/>
    <s v="medium"/>
    <s v="medium"/>
    <n v="71.489999999999995"/>
    <n v="53.62"/>
    <n v="17.87"/>
    <d v="2014-03-03T00:00:00"/>
    <n v="273"/>
  </r>
  <r>
    <s v="4493"/>
    <s v="32"/>
    <x v="560"/>
    <d v="2017-10-31T00:00:00"/>
    <b v="1"/>
    <s v="Approved"/>
    <s v="Giant Bicycles"/>
    <s v="Standard"/>
    <s v="medium"/>
    <s v="medium"/>
    <n v="642.70000000000005"/>
    <n v="211.37"/>
    <n v="431.33"/>
    <d v="2011-03-16T00:00:00"/>
    <n v="60"/>
  </r>
  <r>
    <s v="4494"/>
    <s v="3"/>
    <x v="488"/>
    <d v="2017-07-15T00:00:00"/>
    <b v="0"/>
    <s v="Approved"/>
    <s v="Trek Bicycles"/>
    <s v="Standard"/>
    <s v="medium"/>
    <s v="large"/>
    <n v="2091.4699999999998"/>
    <n v="388.92"/>
    <n v="1702.55"/>
    <d v="2011-04-16T00:00:00"/>
    <n v="168"/>
  </r>
  <r>
    <s v="4495"/>
    <s v="61"/>
    <x v="2484"/>
    <d v="2017-06-08T00:00:00"/>
    <b v="1"/>
    <s v="Approved"/>
    <s v="Norco Bicycles"/>
    <s v="Standard"/>
    <s v="medium"/>
    <s v="small"/>
    <n v="586.45000000000005"/>
    <n v="521.94000000000005"/>
    <n v="64.510000000000005"/>
    <d v="2015-08-10T00:00:00"/>
    <n v="205"/>
  </r>
  <r>
    <s v="4496"/>
    <s v="0"/>
    <x v="483"/>
    <d v="2017-06-22T00:00:00"/>
    <b v="0"/>
    <s v="Approved"/>
    <s v="Solex"/>
    <s v="Standard"/>
    <s v="medium"/>
    <s v="medium"/>
    <n v="441.49"/>
    <n v="84.99"/>
    <n v="356.5"/>
    <d v="1993-04-12T00:00:00"/>
    <n v="191"/>
  </r>
  <r>
    <s v="4497"/>
    <s v="60"/>
    <x v="2261"/>
    <d v="2017-01-21T00:00:00"/>
    <b v="0"/>
    <s v="Approved"/>
    <s v="Giant Bicycles"/>
    <s v="Standard"/>
    <s v="high"/>
    <s v="small"/>
    <n v="1977.36"/>
    <n v="1759.85"/>
    <n v="217.51"/>
    <d v="2011-08-24T00:00:00"/>
    <n v="343"/>
  </r>
  <r>
    <s v="4498"/>
    <s v="55"/>
    <x v="2520"/>
    <d v="2017-11-12T00:00:00"/>
    <b v="1"/>
    <s v="Approved"/>
    <s v="Trek Bicycles"/>
    <s v="Road"/>
    <s v="medium"/>
    <s v="large"/>
    <n v="1894.19"/>
    <n v="598.76"/>
    <n v="1295.43"/>
    <d v="2003-07-21T00:00:00"/>
    <n v="48"/>
  </r>
  <r>
    <s v="4499"/>
    <s v="87"/>
    <x v="183"/>
    <d v="2017-02-14T00:00:00"/>
    <b v="1"/>
    <s v="Approved"/>
    <s v="Giant Bicycles"/>
    <s v="Standard"/>
    <s v="high"/>
    <s v="medium"/>
    <n v="1179"/>
    <n v="707.4"/>
    <n v="471.6"/>
    <d v="1997-08-25T00:00:00"/>
    <n v="319"/>
  </r>
  <r>
    <s v="4500"/>
    <s v="38"/>
    <x v="2521"/>
    <d v="2017-10-15T00:00:00"/>
    <b v="1"/>
    <s v="Approved"/>
    <s v="Trek Bicycles"/>
    <s v="Standard"/>
    <s v="medium"/>
    <s v="large"/>
    <n v="2091.4699999999998"/>
    <n v="388.92"/>
    <n v="1702.55"/>
    <d v="2003-09-09T00:00:00"/>
    <n v="76"/>
  </r>
  <r>
    <s v="4501"/>
    <s v="83"/>
    <x v="521"/>
    <d v="2017-11-27T00:00:00"/>
    <b v="0"/>
    <s v="Approved"/>
    <s v="Solex"/>
    <s v="Touring"/>
    <s v="medium"/>
    <s v="large"/>
    <n v="2083.94"/>
    <n v="675.03"/>
    <n v="1408.91"/>
    <d v="1993-04-20T00:00:00"/>
    <n v="33"/>
  </r>
  <r>
    <s v="4502"/>
    <s v="26"/>
    <x v="798"/>
    <d v="2017-08-27T00:00:00"/>
    <b v="0"/>
    <s v="Approved"/>
    <s v="WeareA2B"/>
    <s v="Standard"/>
    <s v="medium"/>
    <s v="medium"/>
    <n v="1992.93"/>
    <n v="762.63"/>
    <n v="1230.3"/>
    <d v="1993-05-26T00:00:00"/>
    <n v="125"/>
  </r>
  <r>
    <s v="4503"/>
    <s v="36"/>
    <x v="1382"/>
    <d v="2017-01-16T00:00:00"/>
    <b v="1"/>
    <s v="Approved"/>
    <s v="Solex"/>
    <s v="Standard"/>
    <s v="low"/>
    <s v="medium"/>
    <n v="945.04"/>
    <n v="507.58"/>
    <n v="437.46"/>
    <d v="2011-08-29T00:00:00"/>
    <n v="348"/>
  </r>
  <r>
    <s v="4504"/>
    <s v="1"/>
    <x v="2085"/>
    <d v="2017-01-04T00:00:00"/>
    <b v="1"/>
    <s v="Approved"/>
    <s v="Giant Bicycles"/>
    <s v="Standard"/>
    <s v="medium"/>
    <s v="medium"/>
    <n v="1403.5"/>
    <n v="954.82"/>
    <n v="448.68"/>
    <d v="2016-11-14T00:00:00"/>
    <n v="360"/>
  </r>
  <r>
    <s v="4505"/>
    <s v="0"/>
    <x v="226"/>
    <d v="2017-07-04T00:00:00"/>
    <b v="1"/>
    <s v="Approved"/>
    <s v="Norco Bicycles"/>
    <s v="Road"/>
    <s v="medium"/>
    <s v="medium"/>
    <n v="543.39"/>
    <n v="407.54"/>
    <n v="135.85"/>
    <d v="2016-11-22T00:00:00"/>
    <n v="179"/>
  </r>
  <r>
    <s v="4506"/>
    <s v="38"/>
    <x v="250"/>
    <d v="2017-01-05T00:00:00"/>
    <b v="0"/>
    <s v="Approved"/>
    <s v="Trek Bicycles"/>
    <s v="Standard"/>
    <s v="medium"/>
    <s v="large"/>
    <n v="2091.4699999999998"/>
    <n v="388.92"/>
    <n v="1702.55"/>
    <d v="2011-08-24T00:00:00"/>
    <n v="359"/>
  </r>
  <r>
    <s v="4507"/>
    <s v="69"/>
    <x v="662"/>
    <d v="2017-12-06T00:00:00"/>
    <b v="0"/>
    <s v="Approved"/>
    <s v="Giant Bicycles"/>
    <s v="Road"/>
    <s v="medium"/>
    <s v="medium"/>
    <n v="792.9"/>
    <n v="594.67999999999995"/>
    <n v="198.22"/>
    <d v="1992-10-02T00:00:00"/>
    <n v="24"/>
  </r>
  <r>
    <s v="4508"/>
    <s v="56"/>
    <x v="484"/>
    <d v="2017-04-25T00:00:00"/>
    <b v="0"/>
    <s v="Approved"/>
    <s v="OHM Cycles"/>
    <s v="Standard"/>
    <s v="medium"/>
    <s v="medium"/>
    <n v="183.86"/>
    <n v="137.9"/>
    <n v="45.96"/>
    <d v="2015-06-17T00:00:00"/>
    <n v="249"/>
  </r>
  <r>
    <s v="4509"/>
    <s v="79"/>
    <x v="479"/>
    <d v="2017-01-13T00:00:00"/>
    <b v="1"/>
    <s v="Approved"/>
    <s v="Norco Bicycles"/>
    <s v="Standard"/>
    <s v="medium"/>
    <s v="medium"/>
    <n v="1555.58"/>
    <n v="818.01"/>
    <n v="737.57"/>
    <d v="1997-08-25T00:00:00"/>
    <n v="351"/>
  </r>
  <r>
    <s v="4510"/>
    <s v="81"/>
    <x v="534"/>
    <d v="2017-05-02T00:00:00"/>
    <b v="1"/>
    <s v="Approved"/>
    <s v="Solex"/>
    <s v="Standard"/>
    <s v="medium"/>
    <s v="medium"/>
    <n v="1151.96"/>
    <n v="649.49"/>
    <n v="502.47"/>
    <d v="1999-12-04T00:00:00"/>
    <n v="242"/>
  </r>
  <r>
    <s v="4511"/>
    <s v="50"/>
    <x v="2522"/>
    <d v="2017-10-23T00:00:00"/>
    <b v="0"/>
    <s v="Approved"/>
    <s v="Giant Bicycles"/>
    <s v="Standard"/>
    <s v="medium"/>
    <s v="medium"/>
    <n v="642.70000000000005"/>
    <n v="211.37"/>
    <n v="431.33"/>
    <d v="2006-02-02T00:00:00"/>
    <n v="68"/>
  </r>
  <r>
    <s v="4512"/>
    <s v="66"/>
    <x v="885"/>
    <d v="2017-08-13T00:00:00"/>
    <b v="1"/>
    <s v="Approved"/>
    <s v="Giant Bicycles"/>
    <s v="Road"/>
    <s v="low"/>
    <s v="small"/>
    <n v="590.26"/>
    <n v="525.33000000000004"/>
    <n v="64.930000000000007"/>
    <d v="2016-12-06T00:00:00"/>
    <n v="139"/>
  </r>
  <r>
    <s v="4513"/>
    <s v="95"/>
    <x v="2523"/>
    <d v="2017-07-18T00:00:00"/>
    <b v="0"/>
    <s v="Approved"/>
    <s v="Giant Bicycles"/>
    <s v="Standard"/>
    <s v="medium"/>
    <s v="large"/>
    <n v="569.55999999999995"/>
    <n v="528.42999999999995"/>
    <n v="41.13"/>
    <d v="2003-09-10T00:00:00"/>
    <n v="165"/>
  </r>
  <r>
    <s v="4514"/>
    <s v="57"/>
    <x v="2422"/>
    <d v="2017-03-31T00:00:00"/>
    <b v="1"/>
    <s v="Approved"/>
    <s v="WeareA2B"/>
    <s v="Touring"/>
    <s v="medium"/>
    <s v="large"/>
    <n v="1890.39"/>
    <n v="260.14"/>
    <n v="1630.25"/>
    <d v="1991-01-21T00:00:00"/>
    <n v="274"/>
  </r>
  <r>
    <s v="4515"/>
    <s v="48"/>
    <x v="163"/>
    <d v="2017-12-19T00:00:00"/>
    <b v="0"/>
    <s v="Approved"/>
    <s v="WeareA2B"/>
    <s v="Standard"/>
    <s v="medium"/>
    <s v="medium"/>
    <n v="1762.96"/>
    <n v="950.52"/>
    <n v="812.44"/>
    <d v="2012-06-04T00:00:00"/>
    <n v="11"/>
  </r>
  <r>
    <s v="4516"/>
    <s v="43"/>
    <x v="2365"/>
    <d v="2017-02-28T00:00:00"/>
    <b v="1"/>
    <s v="Approved"/>
    <s v="Solex"/>
    <s v="Standard"/>
    <s v="medium"/>
    <s v="medium"/>
    <n v="1151.96"/>
    <n v="649.49"/>
    <n v="502.47"/>
    <d v="2014-07-28T00:00:00"/>
    <n v="305"/>
  </r>
  <r>
    <s v="4517"/>
    <s v="15"/>
    <x v="1716"/>
    <d v="2017-07-21T00:00:00"/>
    <b v="0"/>
    <s v="Approved"/>
    <s v="WeareA2B"/>
    <s v="Standard"/>
    <s v="medium"/>
    <s v="medium"/>
    <n v="1292.8399999999999"/>
    <n v="13.44"/>
    <n v="1279.4000000000001"/>
    <d v="2009-04-12T00:00:00"/>
    <n v="162"/>
  </r>
  <r>
    <s v="4518"/>
    <s v="69"/>
    <x v="1256"/>
    <d v="2017-09-29T00:00:00"/>
    <b v="1"/>
    <s v="Approved"/>
    <s v="Giant Bicycles"/>
    <s v="Road"/>
    <s v="medium"/>
    <s v="medium"/>
    <n v="792.9"/>
    <n v="594.67999999999995"/>
    <n v="198.22"/>
    <d v="2006-05-22T00:00:00"/>
    <n v="92"/>
  </r>
  <r>
    <s v="4519"/>
    <s v="87"/>
    <x v="1096"/>
    <d v="2017-01-10T00:00:00"/>
    <b v="1"/>
    <s v="Approved"/>
    <s v="Giant Bicycles"/>
    <s v="Standard"/>
    <s v="high"/>
    <s v="medium"/>
    <n v="1179"/>
    <n v="707.4"/>
    <n v="471.6"/>
    <d v="1997-08-25T00:00:00"/>
    <n v="354"/>
  </r>
  <r>
    <s v="4520"/>
    <s v="60"/>
    <x v="2524"/>
    <d v="2017-07-13T00:00:00"/>
    <b v="1"/>
    <s v="Approved"/>
    <s v="Giant Bicycles"/>
    <s v="Standard"/>
    <s v="high"/>
    <s v="small"/>
    <n v="1977.36"/>
    <n v="1759.85"/>
    <n v="217.51"/>
    <d v="2015-05-21T00:00:00"/>
    <n v="170"/>
  </r>
  <r>
    <s v="4521"/>
    <s v="93"/>
    <x v="2525"/>
    <d v="2017-09-22T00:00:00"/>
    <b v="0"/>
    <s v="Approved"/>
    <s v="WeareA2B"/>
    <s v="Standard"/>
    <s v="medium"/>
    <s v="medium"/>
    <n v="1065.03"/>
    <n v="230.09"/>
    <n v="834.94"/>
    <d v="2000-11-03T00:00:00"/>
    <n v="99"/>
  </r>
  <r>
    <s v="4522"/>
    <s v="60"/>
    <x v="2526"/>
    <d v="2017-01-03T00:00:00"/>
    <b v="0"/>
    <s v="Approved"/>
    <s v="Giant Bicycles"/>
    <s v="Standard"/>
    <s v="high"/>
    <s v="small"/>
    <n v="1977.36"/>
    <n v="1759.85"/>
    <n v="217.51"/>
    <d v="2012-05-18T00:00:00"/>
    <n v="361"/>
  </r>
  <r>
    <s v="4523"/>
    <s v="98"/>
    <x v="2406"/>
    <d v="2017-12-13T00:00:00"/>
    <b v="1"/>
    <s v="Approved"/>
    <s v="Trek Bicycles"/>
    <s v="Standard"/>
    <s v="high"/>
    <s v="medium"/>
    <n v="358.39"/>
    <n v="215.03"/>
    <n v="143.36000000000001"/>
    <d v="1991-05-06T00:00:00"/>
    <n v="17"/>
  </r>
  <r>
    <s v="4524"/>
    <s v="72"/>
    <x v="630"/>
    <d v="2017-04-15T00:00:00"/>
    <b v="1"/>
    <s v="Approved"/>
    <s v="OHM Cycles"/>
    <s v="Standard"/>
    <s v="medium"/>
    <s v="medium"/>
    <n v="912.52"/>
    <n v="141.4"/>
    <n v="771.12"/>
    <d v="2011-08-24T00:00:00"/>
    <n v="259"/>
  </r>
  <r>
    <s v="4525"/>
    <s v="49"/>
    <x v="2527"/>
    <d v="2017-08-17T00:00:00"/>
    <b v="0"/>
    <s v="Approved"/>
    <s v="Trek Bicycles"/>
    <s v="Road"/>
    <s v="medium"/>
    <s v="medium"/>
    <n v="533.51"/>
    <n v="400.13"/>
    <n v="133.38"/>
    <d v="2012-04-10T00:00:00"/>
    <n v="135"/>
  </r>
  <r>
    <s v="4526"/>
    <s v="22"/>
    <x v="4"/>
    <d v="2017-02-16T00:00:00"/>
    <b v="1"/>
    <s v="Approved"/>
    <s v="WeareA2B"/>
    <s v="Standard"/>
    <s v="medium"/>
    <s v="medium"/>
    <n v="60.34"/>
    <n v="45.26"/>
    <n v="15.08"/>
    <d v="1991-11-10T00:00:00"/>
    <n v="317"/>
  </r>
  <r>
    <s v="4527"/>
    <s v="40"/>
    <x v="1440"/>
    <d v="2017-07-31T00:00:00"/>
    <b v="0"/>
    <s v="Approved"/>
    <s v="OHM Cycles"/>
    <s v="Standard"/>
    <s v="high"/>
    <s v="medium"/>
    <n v="1458.17"/>
    <n v="874.9"/>
    <n v="583.27"/>
    <d v="2006-02-02T00:00:00"/>
    <n v="152"/>
  </r>
  <r>
    <s v="4528"/>
    <s v="3"/>
    <x v="1548"/>
    <d v="2017-03-18T00:00:00"/>
    <b v="0"/>
    <s v="Approved"/>
    <s v="Trek Bicycles"/>
    <s v="Standard"/>
    <s v="medium"/>
    <s v="large"/>
    <n v="2091.4699999999998"/>
    <n v="388.92"/>
    <n v="1702.55"/>
    <d v="2003-07-21T00:00:00"/>
    <n v="287"/>
  </r>
  <r>
    <s v="4529"/>
    <s v="74"/>
    <x v="47"/>
    <d v="2017-08-11T00:00:00"/>
    <b v="1"/>
    <s v="Approved"/>
    <s v="WeareA2B"/>
    <s v="Standard"/>
    <s v="medium"/>
    <s v="medium"/>
    <n v="1228.07"/>
    <n v="400.91"/>
    <n v="827.16"/>
    <d v="2000-05-22T00:00:00"/>
    <n v="141"/>
  </r>
  <r>
    <s v="4530"/>
    <s v="63"/>
    <x v="2528"/>
    <d v="2017-09-12T00:00:00"/>
    <b v="0"/>
    <s v="Approved"/>
    <s v="WeareA2B"/>
    <s v="Standard"/>
    <s v="medium"/>
    <s v="medium"/>
    <n v="1992.93"/>
    <n v="762.63"/>
    <n v="1230.3"/>
    <d v="2006-11-10T00:00:00"/>
    <n v="109"/>
  </r>
  <r>
    <s v="4531"/>
    <s v="41"/>
    <x v="1686"/>
    <d v="2017-07-01T00:00:00"/>
    <b v="0"/>
    <s v="Approved"/>
    <s v="Solex"/>
    <s v="Road"/>
    <s v="medium"/>
    <s v="medium"/>
    <n v="416.98"/>
    <n v="312.74"/>
    <n v="104.24"/>
    <d v="1997-05-10T00:00:00"/>
    <n v="182"/>
  </r>
  <r>
    <s v="4532"/>
    <s v="67"/>
    <x v="2406"/>
    <d v="2017-01-18T00:00:00"/>
    <b v="1"/>
    <s v="Approved"/>
    <s v="Norco Bicycles"/>
    <s v="Road"/>
    <s v="medium"/>
    <s v="medium"/>
    <n v="544.04999999999995"/>
    <n v="376.84"/>
    <n v="167.21"/>
    <d v="1992-10-02T00:00:00"/>
    <n v="346"/>
  </r>
  <r>
    <s v="4533"/>
    <s v="25"/>
    <x v="2529"/>
    <d v="2017-03-10T00:00:00"/>
    <b v="0"/>
    <s v="Approved"/>
    <s v="Giant Bicycles"/>
    <s v="Road"/>
    <s v="medium"/>
    <s v="medium"/>
    <n v="1538.99"/>
    <n v="829.65"/>
    <n v="709.34"/>
    <d v="2016-02-04T00:00:00"/>
    <n v="295"/>
  </r>
  <r>
    <s v="4534"/>
    <s v="10"/>
    <x v="2530"/>
    <d v="2017-04-09T00:00:00"/>
    <b v="0"/>
    <s v="Approved"/>
    <s v="WeareA2B"/>
    <s v="Touring"/>
    <s v="medium"/>
    <s v="medium"/>
    <n v="1466.68"/>
    <n v="363.25"/>
    <n v="1103.43"/>
    <d v="2007-08-04T00:00:00"/>
    <n v="265"/>
  </r>
  <r>
    <s v="4535"/>
    <s v="93"/>
    <x v="1388"/>
    <d v="2017-01-31T00:00:00"/>
    <b v="1"/>
    <s v="Approved"/>
    <s v="WeareA2B"/>
    <s v="Standard"/>
    <s v="medium"/>
    <s v="medium"/>
    <n v="1065.03"/>
    <n v="230.09"/>
    <n v="834.94"/>
    <d v="2000-11-03T00:00:00"/>
    <n v="333"/>
  </r>
  <r>
    <s v="4536"/>
    <s v="11"/>
    <x v="1300"/>
    <d v="2017-11-13T00:00:00"/>
    <b v="0"/>
    <s v="Approved"/>
    <s v="Trek Bicycles"/>
    <s v="Standard"/>
    <s v="medium"/>
    <s v="small"/>
    <n v="1775.81"/>
    <n v="1580.47"/>
    <n v="195.34"/>
    <d v="2016-02-04T00:00:00"/>
    <n v="47"/>
  </r>
  <r>
    <s v="4537"/>
    <s v="89"/>
    <x v="1939"/>
    <d v="2017-08-09T00:00:00"/>
    <b v="0"/>
    <s v="Approved"/>
    <s v="Giant Bicycles"/>
    <s v="Standard"/>
    <s v="medium"/>
    <s v="large"/>
    <n v="1812.75"/>
    <n v="582.48"/>
    <n v="1230.27"/>
    <d v="2010-06-07T00:00:00"/>
    <n v="143"/>
  </r>
  <r>
    <s v="4538"/>
    <s v="88"/>
    <x v="1691"/>
    <d v="2017-05-13T00:00:00"/>
    <b v="1"/>
    <s v="Approved"/>
    <s v="Norco Bicycles"/>
    <s v="Standard"/>
    <s v="medium"/>
    <s v="medium"/>
    <n v="1198.46"/>
    <n v="381.1"/>
    <n v="817.36"/>
    <d v="2003-09-10T00:00:00"/>
    <n v="231"/>
  </r>
  <r>
    <s v="4539"/>
    <s v="58"/>
    <x v="1497"/>
    <d v="2017-05-16T00:00:00"/>
    <b v="0"/>
    <s v="Approved"/>
    <s v="OHM Cycles"/>
    <s v="Standard"/>
    <s v="medium"/>
    <s v="medium"/>
    <n v="912.52"/>
    <n v="141.4"/>
    <n v="771.12"/>
    <d v="2015-10-18T00:00:00"/>
    <n v="228"/>
  </r>
  <r>
    <s v="4540"/>
    <s v="45"/>
    <x v="2350"/>
    <d v="2017-08-14T00:00:00"/>
    <b v="0"/>
    <s v="Approved"/>
    <s v="Trek Bicycles"/>
    <s v="Road"/>
    <s v="low"/>
    <s v="medium"/>
    <n v="980.37"/>
    <n v="234.43"/>
    <n v="745.94"/>
    <d v="2004-09-28T00:00:00"/>
    <n v="138"/>
  </r>
  <r>
    <s v="4541"/>
    <s v="87"/>
    <x v="2531"/>
    <d v="2017-07-08T00:00:00"/>
    <b v="0"/>
    <s v="Approved"/>
    <s v="Giant Bicycles"/>
    <s v="Standard"/>
    <s v="high"/>
    <s v="medium"/>
    <n v="1179"/>
    <n v="707.4"/>
    <n v="471.6"/>
    <d v="1999-07-26T00:00:00"/>
    <n v="175"/>
  </r>
  <r>
    <s v="4542"/>
    <s v="40"/>
    <x v="1366"/>
    <d v="2017-08-22T00:00:00"/>
    <b v="0"/>
    <s v="Approved"/>
    <s v="Trek Bicycles"/>
    <s v="Road"/>
    <s v="medium"/>
    <s v="large"/>
    <n v="1894.19"/>
    <n v="598.76"/>
    <n v="1295.43"/>
    <d v="1997-10-04T00:00:00"/>
    <n v="130"/>
  </r>
  <r>
    <s v="4543"/>
    <s v="57"/>
    <x v="1256"/>
    <d v="2017-12-01T00:00:00"/>
    <b v="0"/>
    <s v="Approved"/>
    <s v="WeareA2B"/>
    <s v="Touring"/>
    <s v="medium"/>
    <s v="large"/>
    <n v="1890.39"/>
    <n v="260.14"/>
    <n v="1630.25"/>
    <d v="1998-12-17T00:00:00"/>
    <n v="29"/>
  </r>
  <r>
    <s v="4544"/>
    <s v="50"/>
    <x v="2340"/>
    <d v="2017-09-23T00:00:00"/>
    <b v="1"/>
    <s v="Approved"/>
    <s v="Giant Bicycles"/>
    <s v="Standard"/>
    <s v="medium"/>
    <s v="medium"/>
    <n v="642.70000000000005"/>
    <n v="211.37"/>
    <n v="431.33"/>
    <d v="2002-03-22T00:00:00"/>
    <n v="98"/>
  </r>
  <r>
    <s v="4545"/>
    <s v="89"/>
    <x v="1212"/>
    <d v="2017-03-24T00:00:00"/>
    <b v="1"/>
    <s v="Approved"/>
    <s v="WeareA2B"/>
    <s v="Touring"/>
    <s v="medium"/>
    <s v="large"/>
    <n v="1362.99"/>
    <n v="57.74"/>
    <n v="1305.25"/>
    <d v="2016-07-09T00:00:00"/>
    <n v="281"/>
  </r>
  <r>
    <s v="4546"/>
    <s v="38"/>
    <x v="1366"/>
    <d v="2017-07-04T00:00:00"/>
    <b v="1"/>
    <s v="Approved"/>
    <s v="Trek Bicycles"/>
    <s v="Standard"/>
    <s v="medium"/>
    <s v="large"/>
    <n v="2091.4699999999998"/>
    <n v="388.92"/>
    <n v="1702.55"/>
    <d v="2012-09-15T00:00:00"/>
    <n v="179"/>
  </r>
  <r>
    <s v="4547"/>
    <s v="83"/>
    <x v="1879"/>
    <d v="2017-11-21T00:00:00"/>
    <b v="0"/>
    <s v="Approved"/>
    <s v="Solex"/>
    <s v="Touring"/>
    <s v="medium"/>
    <s v="large"/>
    <n v="2083.94"/>
    <n v="675.03"/>
    <n v="1408.91"/>
    <d v="2013-09-16T00:00:00"/>
    <n v="39"/>
  </r>
  <r>
    <s v="4548"/>
    <s v="21"/>
    <x v="1151"/>
    <d v="2017-07-09T00:00:00"/>
    <b v="0"/>
    <s v="Approved"/>
    <s v="Solex"/>
    <s v="Standard"/>
    <s v="medium"/>
    <s v="large"/>
    <n v="1071.23"/>
    <n v="380.74"/>
    <n v="690.49"/>
    <d v="1993-10-02T00:00:00"/>
    <n v="174"/>
  </r>
  <r>
    <s v="4549"/>
    <s v="59"/>
    <x v="188"/>
    <d v="2017-05-13T00:00:00"/>
    <b v="0"/>
    <s v="Approved"/>
    <s v="WeareA2B"/>
    <s v="Standard"/>
    <s v="medium"/>
    <s v="small"/>
    <n v="1415.01"/>
    <n v="1259.3599999999999"/>
    <n v="155.65"/>
    <d v="2003-01-05T00:00:00"/>
    <n v="231"/>
  </r>
  <r>
    <s v="4550"/>
    <s v="4"/>
    <x v="80"/>
    <d v="2017-10-27T00:00:00"/>
    <b v="1"/>
    <s v="Approved"/>
    <s v="Giant Bicycles"/>
    <s v="Standard"/>
    <s v="high"/>
    <s v="medium"/>
    <n v="1129.1300000000001"/>
    <n v="677.48"/>
    <n v="451.65"/>
    <d v="2005-08-09T00:00:00"/>
    <n v="64"/>
  </r>
  <r>
    <s v="4551"/>
    <s v="3"/>
    <x v="1980"/>
    <d v="2017-07-06T00:00:00"/>
    <b v="0"/>
    <s v="Approved"/>
    <s v="Trek Bicycles"/>
    <s v="Standard"/>
    <s v="medium"/>
    <s v="large"/>
    <n v="2091.4699999999998"/>
    <n v="388.92"/>
    <n v="1702.55"/>
    <d v="2011-08-24T00:00:00"/>
    <n v="177"/>
  </r>
  <r>
    <s v="4552"/>
    <s v="69"/>
    <x v="1279"/>
    <d v="2017-01-23T00:00:00"/>
    <b v="1"/>
    <s v="Approved"/>
    <s v="Giant Bicycles"/>
    <s v="Road"/>
    <s v="medium"/>
    <s v="medium"/>
    <n v="792.9"/>
    <n v="594.67999999999995"/>
    <n v="198.22"/>
    <d v="1992-10-02T00:00:00"/>
    <n v="341"/>
  </r>
  <r>
    <s v="4553"/>
    <s v="7"/>
    <x v="1628"/>
    <d v="2017-02-04T00:00:00"/>
    <b v="1"/>
    <s v="Approved"/>
    <s v="Giant Bicycles"/>
    <s v="Standard"/>
    <s v="medium"/>
    <s v="small"/>
    <n v="1311.44"/>
    <n v="1167.18"/>
    <n v="144.26"/>
    <d v="1992-10-11T00:00:00"/>
    <n v="329"/>
  </r>
  <r>
    <s v="4554"/>
    <s v="72"/>
    <x v="728"/>
    <d v="2017-11-01T00:00:00"/>
    <b v="0"/>
    <s v="Approved"/>
    <s v="OHM Cycles"/>
    <s v="Standard"/>
    <s v="medium"/>
    <s v="medium"/>
    <n v="912.52"/>
    <n v="141.4"/>
    <n v="771.12"/>
    <d v="2015-10-18T00:00:00"/>
    <n v="59"/>
  </r>
  <r>
    <s v="4555"/>
    <s v="54"/>
    <x v="2532"/>
    <d v="2017-06-23T00:00:00"/>
    <b v="1"/>
    <s v="Approved"/>
    <s v="WeareA2B"/>
    <s v="Standard"/>
    <s v="medium"/>
    <s v="medium"/>
    <n v="1292.8399999999999"/>
    <n v="13.44"/>
    <n v="1279.4000000000001"/>
    <d v="2009-04-12T00:00:00"/>
    <n v="190"/>
  </r>
  <r>
    <s v="4556"/>
    <s v="88"/>
    <x v="2533"/>
    <d v="2017-08-23T00:00:00"/>
    <b v="1"/>
    <s v="Approved"/>
    <s v="Norco Bicycles"/>
    <s v="Standard"/>
    <s v="medium"/>
    <s v="medium"/>
    <n v="1198.46"/>
    <n v="381.1"/>
    <n v="817.36"/>
    <d v="1998-12-16T00:00:00"/>
    <n v="129"/>
  </r>
  <r>
    <s v="4557"/>
    <s v="57"/>
    <x v="2534"/>
    <d v="2017-11-25T00:00:00"/>
    <b v="0"/>
    <s v="Approved"/>
    <s v="WeareA2B"/>
    <s v="Touring"/>
    <s v="medium"/>
    <s v="large"/>
    <n v="1890.39"/>
    <n v="260.14"/>
    <n v="1630.25"/>
    <d v="1991-01-21T00:00:00"/>
    <n v="35"/>
  </r>
  <r>
    <s v="4558"/>
    <s v="27"/>
    <x v="1301"/>
    <d v="2017-03-19T00:00:00"/>
    <b v="1"/>
    <s v="Approved"/>
    <s v="Trek Bicycles"/>
    <s v="Standard"/>
    <s v="medium"/>
    <s v="medium"/>
    <n v="499.53"/>
    <n v="388.72"/>
    <n v="110.81"/>
    <d v="1999-06-23T00:00:00"/>
    <n v="286"/>
  </r>
  <r>
    <s v="4559"/>
    <s v="5"/>
    <x v="2535"/>
    <d v="2017-01-10T00:00:00"/>
    <b v="0"/>
    <s v="Approved"/>
    <s v="Trek Bicycles"/>
    <s v="Mountain"/>
    <s v="low"/>
    <s v="medium"/>
    <n v="574.64"/>
    <n v="459.71"/>
    <n v="114.93"/>
    <d v="2011-08-29T00:00:00"/>
    <n v="354"/>
  </r>
  <r>
    <s v="4560"/>
    <s v="28"/>
    <x v="1296"/>
    <d v="2017-02-14T00:00:00"/>
    <b v="0"/>
    <s v="Approved"/>
    <s v="Norco Bicycles"/>
    <s v="Standard"/>
    <s v="medium"/>
    <s v="small"/>
    <n v="1216.1400000000001"/>
    <n v="1082.3599999999999"/>
    <n v="133.78"/>
    <d v="1991-11-10T00:00:00"/>
    <n v="319"/>
  </r>
  <r>
    <s v="4561"/>
    <s v="38"/>
    <x v="1811"/>
    <d v="2017-11-08T00:00:00"/>
    <b v="1"/>
    <s v="Approved"/>
    <s v="Solex"/>
    <s v="Standard"/>
    <s v="medium"/>
    <s v="medium"/>
    <n v="1577.53"/>
    <n v="826.51"/>
    <n v="751.02"/>
    <d v="2011-03-16T00:00:00"/>
    <n v="52"/>
  </r>
  <r>
    <s v="4562"/>
    <s v="80"/>
    <x v="2536"/>
    <d v="2017-02-12T00:00:00"/>
    <b v="0"/>
    <s v="Approved"/>
    <s v="OHM Cycles"/>
    <s v="Touring"/>
    <s v="low"/>
    <s v="medium"/>
    <n v="1073.07"/>
    <n v="933.84"/>
    <n v="139.22999999999999"/>
    <d v="1997-01-25T00:00:00"/>
    <n v="321"/>
  </r>
  <r>
    <s v="4563"/>
    <s v="3"/>
    <x v="2294"/>
    <d v="2017-10-27T00:00:00"/>
    <b v="0"/>
    <s v="Approved"/>
    <s v="Trek Bicycles"/>
    <s v="Standard"/>
    <s v="medium"/>
    <s v="large"/>
    <n v="2091.4699999999998"/>
    <n v="388.92"/>
    <n v="1702.55"/>
    <d v="2004-09-28T00:00:00"/>
    <n v="64"/>
  </r>
  <r>
    <s v="4564"/>
    <s v="29"/>
    <x v="1587"/>
    <d v="2017-08-21T00:00:00"/>
    <b v="0"/>
    <s v="Approved"/>
    <s v="WeareA2B"/>
    <s v="Standard"/>
    <s v="medium"/>
    <s v="medium"/>
    <n v="1065.03"/>
    <n v="230.09"/>
    <n v="834.94"/>
    <d v="2004-01-16T00:00:00"/>
    <n v="131"/>
  </r>
  <r>
    <s v="4565"/>
    <s v="5"/>
    <x v="2537"/>
    <d v="2017-08-26T00:00:00"/>
    <b v="0"/>
    <s v="Approved"/>
    <s v="Trek Bicycles"/>
    <s v="Mountain"/>
    <s v="low"/>
    <s v="medium"/>
    <n v="574.64"/>
    <n v="459.71"/>
    <n v="114.93"/>
    <d v="2004-09-28T00:00:00"/>
    <n v="126"/>
  </r>
  <r>
    <s v="4566"/>
    <s v="15"/>
    <x v="2538"/>
    <d v="2017-12-10T00:00:00"/>
    <b v="1"/>
    <s v="Approved"/>
    <s v="Norco Bicycles"/>
    <s v="Standard"/>
    <s v="low"/>
    <s v="medium"/>
    <n v="958.74"/>
    <n v="748.9"/>
    <n v="209.84"/>
    <d v="1996-11-09T00:00:00"/>
    <n v="20"/>
  </r>
  <r>
    <s v="4567"/>
    <s v="38"/>
    <x v="999"/>
    <d v="2017-11-02T00:00:00"/>
    <b v="0"/>
    <s v="Approved"/>
    <s v="Solex"/>
    <s v="Standard"/>
    <s v="medium"/>
    <s v="medium"/>
    <n v="1577.53"/>
    <n v="826.51"/>
    <n v="751.02"/>
    <d v="2011-03-16T00:00:00"/>
    <n v="58"/>
  </r>
  <r>
    <s v="4568"/>
    <s v="2"/>
    <x v="2083"/>
    <d v="2017-08-12T00:00:00"/>
    <b v="0"/>
    <s v="Approved"/>
    <s v="Solex"/>
    <s v="Standard"/>
    <s v="medium"/>
    <s v="medium"/>
    <n v="71.489999999999995"/>
    <n v="53.62"/>
    <n v="17.87"/>
    <d v="2011-08-29T00:00:00"/>
    <n v="140"/>
  </r>
  <r>
    <s v="4569"/>
    <s v="38"/>
    <x v="1373"/>
    <d v="2017-09-14T00:00:00"/>
    <b v="1"/>
    <s v="Approved"/>
    <s v="Solex"/>
    <s v="Standard"/>
    <s v="medium"/>
    <s v="medium"/>
    <n v="1577.53"/>
    <n v="826.51"/>
    <n v="751.02"/>
    <d v="2008-03-19T00:00:00"/>
    <n v="107"/>
  </r>
  <r>
    <s v="4570"/>
    <s v="64"/>
    <x v="2539"/>
    <d v="2017-02-16T00:00:00"/>
    <b v="1"/>
    <s v="Approved"/>
    <s v="Trek Bicycles"/>
    <s v="Standard"/>
    <s v="medium"/>
    <s v="large"/>
    <n v="1469.44"/>
    <n v="596.54999999999995"/>
    <n v="872.89"/>
    <d v="2005-10-22T00:00:00"/>
    <n v="317"/>
  </r>
  <r>
    <s v="4571"/>
    <s v="57"/>
    <x v="2540"/>
    <d v="2017-07-07T00:00:00"/>
    <b v="1"/>
    <s v="Approved"/>
    <s v="WeareA2B"/>
    <s v="Touring"/>
    <s v="medium"/>
    <s v="large"/>
    <n v="1890.39"/>
    <n v="260.14"/>
    <n v="1630.25"/>
    <d v="1991-01-21T00:00:00"/>
    <n v="176"/>
  </r>
  <r>
    <s v="4573"/>
    <s v="31"/>
    <x v="193"/>
    <d v="2017-02-07T00:00:00"/>
    <b v="1"/>
    <s v="Approved"/>
    <s v="Giant Bicycles"/>
    <s v="Standard"/>
    <s v="medium"/>
    <s v="medium"/>
    <n v="230.91"/>
    <n v="173.18"/>
    <n v="57.73"/>
    <d v="2006-11-10T00:00:00"/>
    <n v="326"/>
  </r>
  <r>
    <s v="4574"/>
    <s v="76"/>
    <x v="2541"/>
    <d v="2017-11-01T00:00:00"/>
    <b v="1"/>
    <s v="Approved"/>
    <s v="WeareA2B"/>
    <s v="Road"/>
    <s v="low"/>
    <s v="small"/>
    <n v="1172.78"/>
    <n v="1043.77"/>
    <n v="129.01"/>
    <d v="2002-10-10T00:00:00"/>
    <n v="59"/>
  </r>
  <r>
    <s v="4575"/>
    <s v="25"/>
    <x v="2542"/>
    <d v="2017-10-18T00:00:00"/>
    <b v="0"/>
    <s v="Approved"/>
    <s v="Giant Bicycles"/>
    <s v="Road"/>
    <s v="medium"/>
    <s v="medium"/>
    <n v="1538.99"/>
    <n v="829.65"/>
    <n v="709.34"/>
    <d v="1991-11-10T00:00:00"/>
    <n v="73"/>
  </r>
  <r>
    <s v="4576"/>
    <s v="52"/>
    <x v="1538"/>
    <d v="2017-02-01T00:00:00"/>
    <b v="0"/>
    <s v="Approved"/>
    <s v="OHM Cycles"/>
    <s v="Road"/>
    <s v="medium"/>
    <s v="medium"/>
    <n v="1280.28"/>
    <n v="829.51"/>
    <n v="450.77"/>
    <d v="2001-11-25T00:00:00"/>
    <n v="332"/>
  </r>
  <r>
    <s v="4577"/>
    <s v="69"/>
    <x v="32"/>
    <d v="2017-12-06T00:00:00"/>
    <b v="1"/>
    <s v="Approved"/>
    <s v="Giant Bicycles"/>
    <s v="Road"/>
    <s v="medium"/>
    <s v="medium"/>
    <n v="792.9"/>
    <n v="594.67999999999995"/>
    <n v="198.22"/>
    <d v="1992-10-02T00:00:00"/>
    <n v="24"/>
  </r>
  <r>
    <s v="4578"/>
    <s v="22"/>
    <x v="2543"/>
    <d v="2017-10-28T00:00:00"/>
    <b v="1"/>
    <s v="Approved"/>
    <s v="Solex"/>
    <s v="Standard"/>
    <s v="medium"/>
    <s v="medium"/>
    <n v="575.27"/>
    <n v="431.45"/>
    <n v="143.82"/>
    <d v="2013-03-12T00:00:00"/>
    <n v="63"/>
  </r>
  <r>
    <s v="4579"/>
    <s v="80"/>
    <x v="1473"/>
    <d v="2017-05-31T00:00:00"/>
    <b v="1"/>
    <s v="Approved"/>
    <s v="OHM Cycles"/>
    <s v="Touring"/>
    <s v="low"/>
    <s v="medium"/>
    <n v="1073.07"/>
    <n v="933.84"/>
    <n v="139.22999999999999"/>
    <d v="1997-01-25T00:00:00"/>
    <n v="213"/>
  </r>
  <r>
    <s v="4580"/>
    <s v="97"/>
    <x v="306"/>
    <d v="2017-07-29T00:00:00"/>
    <b v="0"/>
    <s v="Approved"/>
    <s v="OHM Cycles"/>
    <s v="Road"/>
    <s v="medium"/>
    <s v="medium"/>
    <n v="742.54"/>
    <n v="667.4"/>
    <n v="75.14"/>
    <d v="1991-11-07T00:00:00"/>
    <n v="154"/>
  </r>
  <r>
    <s v="4581"/>
    <s v="23"/>
    <x v="2544"/>
    <d v="2017-06-15T00:00:00"/>
    <b v="0"/>
    <s v="Approved"/>
    <s v="Norco Bicycles"/>
    <s v="Mountain"/>
    <s v="low"/>
    <s v="small"/>
    <n v="688.63"/>
    <n v="612.88"/>
    <n v="75.75"/>
    <d v="1993-10-02T00:00:00"/>
    <n v="198"/>
  </r>
  <r>
    <s v="4582"/>
    <s v="21"/>
    <x v="1105"/>
    <d v="2017-10-30T00:00:00"/>
    <b v="1"/>
    <s v="Approved"/>
    <s v="Solex"/>
    <s v="Standard"/>
    <s v="medium"/>
    <s v="large"/>
    <n v="1071.23"/>
    <n v="380.74"/>
    <n v="690.49"/>
    <d v="1996-04-05T00:00:00"/>
    <n v="61"/>
  </r>
  <r>
    <s v="4583"/>
    <s v="80"/>
    <x v="1372"/>
    <d v="2017-04-21T00:00:00"/>
    <b v="1"/>
    <s v="Approved"/>
    <s v="OHM Cycles"/>
    <s v="Touring"/>
    <s v="low"/>
    <s v="medium"/>
    <n v="1073.07"/>
    <n v="933.84"/>
    <n v="139.22999999999999"/>
    <d v="2004-08-07T00:00:00"/>
    <n v="253"/>
  </r>
  <r>
    <s v="4584"/>
    <s v="3"/>
    <x v="1752"/>
    <d v="2017-12-16T00:00:00"/>
    <b v="1"/>
    <s v="Approved"/>
    <s v="Trek Bicycles"/>
    <s v="Standard"/>
    <s v="medium"/>
    <s v="large"/>
    <n v="2091.4699999999998"/>
    <n v="388.92"/>
    <n v="1702.55"/>
    <d v="2004-07-25T00:00:00"/>
    <n v="14"/>
  </r>
  <r>
    <s v="4585"/>
    <s v="76"/>
    <x v="2507"/>
    <d v="2017-10-30T00:00:00"/>
    <b v="1"/>
    <s v="Approved"/>
    <s v="WeareA2B"/>
    <s v="Standard"/>
    <s v="low"/>
    <s v="medium"/>
    <n v="642.30999999999995"/>
    <n v="513.85"/>
    <n v="128.46"/>
    <d v="2014-10-10T00:00:00"/>
    <n v="61"/>
  </r>
  <r>
    <s v="4586"/>
    <s v="14"/>
    <x v="2545"/>
    <d v="2017-04-30T00:00:00"/>
    <b v="1"/>
    <s v="Approved"/>
    <s v="Trek Bicycles"/>
    <s v="Standard"/>
    <s v="medium"/>
    <s v="small"/>
    <n v="1386.84"/>
    <n v="1234.29"/>
    <n v="152.55000000000001"/>
    <d v="2010-05-05T00:00:00"/>
    <n v="244"/>
  </r>
  <r>
    <s v="4587"/>
    <s v="79"/>
    <x v="2546"/>
    <d v="2017-02-14T00:00:00"/>
    <b v="0"/>
    <s v="Approved"/>
    <s v="Solex"/>
    <s v="Touring"/>
    <s v="medium"/>
    <s v="large"/>
    <n v="2083.94"/>
    <n v="675.03"/>
    <n v="1408.91"/>
    <d v="2010-05-05T00:00:00"/>
    <n v="319"/>
  </r>
  <r>
    <s v="4588"/>
    <s v="100"/>
    <x v="955"/>
    <d v="2017-11-24T00:00:00"/>
    <b v="1"/>
    <s v="Approved"/>
    <s v="Trek Bicycles"/>
    <s v="Standard"/>
    <s v="medium"/>
    <s v="small"/>
    <n v="1386.84"/>
    <n v="1234.29"/>
    <n v="152.55000000000001"/>
    <d v="2003-08-05T00:00:00"/>
    <n v="36"/>
  </r>
  <r>
    <s v="4589"/>
    <s v="42"/>
    <x v="2287"/>
    <d v="2017-08-16T00:00:00"/>
    <b v="1"/>
    <s v="Approved"/>
    <s v="OHM Cycles"/>
    <s v="Road"/>
    <s v="medium"/>
    <s v="small"/>
    <n v="1810"/>
    <n v="1610.9"/>
    <n v="199.1"/>
    <d v="2008-03-19T00:00:00"/>
    <n v="136"/>
  </r>
  <r>
    <s v="4590"/>
    <s v="0"/>
    <x v="857"/>
    <d v="2017-12-01T00:00:00"/>
    <b v="1"/>
    <s v="Approved"/>
    <s v="Norco Bicycles"/>
    <s v="Road"/>
    <s v="medium"/>
    <s v="medium"/>
    <n v="544.04999999999995"/>
    <n v="376.84"/>
    <n v="167.21"/>
    <d v="1995-10-24T00:00:00"/>
    <n v="29"/>
  </r>
  <r>
    <s v="4591"/>
    <s v="79"/>
    <x v="2190"/>
    <d v="2017-09-29T00:00:00"/>
    <b v="1"/>
    <s v="Approved"/>
    <s v="Norco Bicycles"/>
    <s v="Standard"/>
    <s v="medium"/>
    <s v="medium"/>
    <n v="1555.58"/>
    <n v="818.01"/>
    <n v="737.57"/>
    <d v="2013-09-16T00:00:00"/>
    <n v="92"/>
  </r>
  <r>
    <s v="4592"/>
    <s v="27"/>
    <x v="568"/>
    <d v="2017-07-06T00:00:00"/>
    <b v="1"/>
    <s v="Approved"/>
    <s v="Trek Bicycles"/>
    <s v="Standard"/>
    <s v="medium"/>
    <s v="medium"/>
    <n v="499.53"/>
    <n v="388.72"/>
    <n v="110.81"/>
    <d v="1999-06-23T00:00:00"/>
    <n v="177"/>
  </r>
  <r>
    <s v="4593"/>
    <s v="2"/>
    <x v="2547"/>
    <d v="2017-12-08T00:00:00"/>
    <b v="1"/>
    <s v="Approved"/>
    <s v="Solex"/>
    <s v="Standard"/>
    <s v="medium"/>
    <s v="medium"/>
    <n v="71.489999999999995"/>
    <n v="53.62"/>
    <n v="17.87"/>
    <d v="2005-08-09T00:00:00"/>
    <n v="22"/>
  </r>
  <r>
    <s v="4594"/>
    <s v="15"/>
    <x v="912"/>
    <d v="2017-10-07T00:00:00"/>
    <b v="1"/>
    <s v="Approved"/>
    <s v="Norco Bicycles"/>
    <s v="Standard"/>
    <s v="low"/>
    <s v="medium"/>
    <n v="958.74"/>
    <n v="748.9"/>
    <n v="209.84"/>
    <d v="1996-11-09T00:00:00"/>
    <n v="84"/>
  </r>
  <r>
    <s v="4595"/>
    <s v="11"/>
    <x v="1195"/>
    <d v="2017-07-13T00:00:00"/>
    <b v="1"/>
    <s v="Approved"/>
    <s v="Giant Bicycles"/>
    <s v="Standard"/>
    <s v="high"/>
    <s v="medium"/>
    <n v="1274.93"/>
    <n v="764.96"/>
    <n v="509.97"/>
    <d v="2009-03-08T00:00:00"/>
    <n v="170"/>
  </r>
  <r>
    <s v="4596"/>
    <s v="74"/>
    <x v="469"/>
    <d v="2017-09-27T00:00:00"/>
    <b v="1"/>
    <s v="Approved"/>
    <s v="WeareA2B"/>
    <s v="Standard"/>
    <s v="medium"/>
    <s v="medium"/>
    <n v="1228.07"/>
    <n v="400.91"/>
    <n v="827.16"/>
    <d v="2015-08-10T00:00:00"/>
    <n v="94"/>
  </r>
  <r>
    <s v="4597"/>
    <s v="5"/>
    <x v="675"/>
    <d v="2017-08-23T00:00:00"/>
    <b v="1"/>
    <s v="Approved"/>
    <s v="Trek Bicycles"/>
    <s v="Mountain"/>
    <s v="low"/>
    <s v="medium"/>
    <n v="574.64"/>
    <n v="459.71"/>
    <n v="114.93"/>
    <d v="2004-09-28T00:00:00"/>
    <n v="129"/>
  </r>
  <r>
    <s v="4598"/>
    <s v="69"/>
    <x v="253"/>
    <d v="2017-11-01T00:00:00"/>
    <b v="0"/>
    <s v="Approved"/>
    <s v="Giant Bicycles"/>
    <s v="Road"/>
    <s v="medium"/>
    <s v="medium"/>
    <n v="792.9"/>
    <n v="594.67999999999995"/>
    <n v="198.22"/>
    <d v="2015-04-11T00:00:00"/>
    <n v="59"/>
  </r>
  <r>
    <s v="4599"/>
    <s v="42"/>
    <x v="1350"/>
    <d v="2017-11-25T00:00:00"/>
    <b v="1"/>
    <s v="Approved"/>
    <s v="OHM Cycles"/>
    <s v="Road"/>
    <s v="medium"/>
    <s v="small"/>
    <n v="1810"/>
    <n v="1610.9"/>
    <n v="199.1"/>
    <d v="2004-08-07T00:00:00"/>
    <n v="35"/>
  </r>
  <r>
    <s v="4600"/>
    <s v="64"/>
    <x v="531"/>
    <d v="2017-10-18T00:00:00"/>
    <b v="1"/>
    <s v="Approved"/>
    <s v="Trek Bicycles"/>
    <s v="Standard"/>
    <s v="medium"/>
    <s v="large"/>
    <n v="1469.44"/>
    <n v="596.54999999999995"/>
    <n v="872.89"/>
    <d v="2010-11-05T00:00:00"/>
    <n v="73"/>
  </r>
  <r>
    <s v="4601"/>
    <s v="65"/>
    <x v="113"/>
    <d v="2017-05-29T00:00:00"/>
    <b v="1"/>
    <s v="Approved"/>
    <s v="WeareA2B"/>
    <s v="Standard"/>
    <s v="medium"/>
    <s v="medium"/>
    <n v="1807.45"/>
    <n v="778.69"/>
    <n v="1028.76"/>
    <d v="2015-05-21T00:00:00"/>
    <n v="215"/>
  </r>
  <r>
    <s v="4602"/>
    <s v="72"/>
    <x v="1216"/>
    <d v="2017-10-04T00:00:00"/>
    <b v="1"/>
    <s v="Approved"/>
    <s v="Norco Bicycles"/>
    <s v="Standard"/>
    <s v="medium"/>
    <s v="medium"/>
    <n v="360.4"/>
    <n v="270.3"/>
    <n v="90.1"/>
    <d v="2000-05-22T00:00:00"/>
    <n v="87"/>
  </r>
  <r>
    <s v="4603"/>
    <s v="4"/>
    <x v="2301"/>
    <d v="2017-07-13T00:00:00"/>
    <b v="1"/>
    <s v="Approved"/>
    <s v="Giant Bicycles"/>
    <s v="Standard"/>
    <s v="high"/>
    <s v="medium"/>
    <n v="1129.1300000000001"/>
    <n v="677.48"/>
    <n v="451.65"/>
    <d v="1991-11-07T00:00:00"/>
    <n v="170"/>
  </r>
  <r>
    <s v="4604"/>
    <s v="72"/>
    <x v="2005"/>
    <d v="2017-06-24T00:00:00"/>
    <b v="0"/>
    <s v="Approved"/>
    <s v="OHM Cycles"/>
    <s v="Standard"/>
    <s v="medium"/>
    <s v="medium"/>
    <n v="912.52"/>
    <n v="141.4"/>
    <n v="771.12"/>
    <d v="2010-11-05T00:00:00"/>
    <n v="189"/>
  </r>
  <r>
    <s v="4605"/>
    <s v="0"/>
    <x v="1183"/>
    <d v="2017-05-01T00:00:00"/>
    <b v="0"/>
    <s v="Approved"/>
    <m/>
    <m/>
    <m/>
    <m/>
    <n v="1285.47"/>
    <m/>
    <m/>
    <m/>
    <n v="243"/>
  </r>
  <r>
    <s v="4606"/>
    <s v="88"/>
    <x v="772"/>
    <d v="2017-06-04T00:00:00"/>
    <b v="0"/>
    <s v="Approved"/>
    <s v="Norco Bicycles"/>
    <s v="Standard"/>
    <s v="medium"/>
    <s v="medium"/>
    <n v="1198.46"/>
    <n v="381.1"/>
    <n v="817.36"/>
    <d v="2013-06-09T00:00:00"/>
    <n v="209"/>
  </r>
  <r>
    <s v="4607"/>
    <s v="19"/>
    <x v="1869"/>
    <d v="2017-05-05T00:00:00"/>
    <b v="1"/>
    <s v="Approved"/>
    <s v="OHM Cycles"/>
    <s v="Road"/>
    <s v="high"/>
    <s v="large"/>
    <n v="12.01"/>
    <n v="7.21"/>
    <n v="4.8"/>
    <d v="1993-05-26T00:00:00"/>
    <n v="239"/>
  </r>
  <r>
    <s v="4608"/>
    <s v="45"/>
    <x v="694"/>
    <d v="2017-05-01T00:00:00"/>
    <b v="1"/>
    <s v="Approved"/>
    <s v="Solex"/>
    <s v="Standard"/>
    <s v="medium"/>
    <s v="medium"/>
    <n v="441.49"/>
    <n v="84.99"/>
    <n v="356.5"/>
    <d v="2007-12-11T00:00:00"/>
    <n v="243"/>
  </r>
  <r>
    <s v="4609"/>
    <s v="20"/>
    <x v="2228"/>
    <d v="2017-02-15T00:00:00"/>
    <b v="0"/>
    <s v="Approved"/>
    <s v="Trek Bicycles"/>
    <s v="Standard"/>
    <s v="medium"/>
    <s v="small"/>
    <n v="1775.81"/>
    <n v="1580.47"/>
    <n v="195.34"/>
    <d v="2010-05-05T00:00:00"/>
    <n v="318"/>
  </r>
  <r>
    <s v="4610"/>
    <s v="36"/>
    <x v="1167"/>
    <d v="2017-08-12T00:00:00"/>
    <b v="0"/>
    <s v="Approved"/>
    <s v="Solex"/>
    <s v="Standard"/>
    <s v="low"/>
    <s v="medium"/>
    <n v="945.04"/>
    <n v="507.58"/>
    <n v="437.46"/>
    <d v="2011-05-09T00:00:00"/>
    <n v="140"/>
  </r>
  <r>
    <s v="4611"/>
    <s v="92"/>
    <x v="38"/>
    <d v="2017-06-04T00:00:00"/>
    <b v="0"/>
    <s v="Approved"/>
    <s v="WeareA2B"/>
    <s v="Standard"/>
    <s v="medium"/>
    <s v="small"/>
    <n v="1415.01"/>
    <n v="1259.3599999999999"/>
    <n v="155.65"/>
    <d v="2000-11-03T00:00:00"/>
    <n v="209"/>
  </r>
  <r>
    <s v="4612"/>
    <s v="63"/>
    <x v="2504"/>
    <d v="2017-04-15T00:00:00"/>
    <b v="1"/>
    <s v="Approved"/>
    <s v="Solex"/>
    <s v="Standard"/>
    <s v="medium"/>
    <s v="medium"/>
    <n v="1483.2"/>
    <n v="99.59"/>
    <n v="1383.61"/>
    <d v="1998-12-17T00:00:00"/>
    <n v="259"/>
  </r>
  <r>
    <s v="4613"/>
    <s v="60"/>
    <x v="2078"/>
    <d v="2017-06-05T00:00:00"/>
    <b v="1"/>
    <s v="Approved"/>
    <s v="Giant Bicycles"/>
    <s v="Standard"/>
    <s v="high"/>
    <s v="small"/>
    <n v="1977.36"/>
    <n v="1759.85"/>
    <n v="217.51"/>
    <d v="2011-08-24T00:00:00"/>
    <n v="208"/>
  </r>
  <r>
    <s v="4614"/>
    <s v="75"/>
    <x v="2548"/>
    <d v="2017-08-19T00:00:00"/>
    <b v="0"/>
    <s v="Approved"/>
    <s v="Giant Bicycles"/>
    <s v="Touring"/>
    <s v="medium"/>
    <s v="large"/>
    <n v="1873.97"/>
    <n v="863.95"/>
    <n v="1010.02"/>
    <d v="2014-10-10T00:00:00"/>
    <n v="133"/>
  </r>
  <r>
    <s v="4615"/>
    <s v="1"/>
    <x v="2118"/>
    <d v="2017-08-23T00:00:00"/>
    <b v="1"/>
    <s v="Approved"/>
    <s v="Giant Bicycles"/>
    <s v="Standard"/>
    <s v="medium"/>
    <s v="medium"/>
    <n v="1403.5"/>
    <n v="954.82"/>
    <n v="448.68"/>
    <d v="2011-08-29T00:00:00"/>
    <n v="129"/>
  </r>
  <r>
    <s v="4616"/>
    <s v="5"/>
    <x v="696"/>
    <d v="2017-06-12T00:00:00"/>
    <b v="1"/>
    <s v="Approved"/>
    <s v="Giant Bicycles"/>
    <s v="Standard"/>
    <s v="high"/>
    <s v="medium"/>
    <n v="1129.1300000000001"/>
    <n v="677.48"/>
    <n v="451.65"/>
    <d v="2004-09-28T00:00:00"/>
    <n v="201"/>
  </r>
  <r>
    <s v="4617"/>
    <s v="32"/>
    <x v="686"/>
    <d v="2017-09-17T00:00:00"/>
    <b v="1"/>
    <s v="Approved"/>
    <s v="Giant Bicycles"/>
    <s v="Standard"/>
    <s v="medium"/>
    <s v="medium"/>
    <n v="642.70000000000005"/>
    <n v="211.37"/>
    <n v="431.33"/>
    <d v="2006-02-02T00:00:00"/>
    <n v="104"/>
  </r>
  <r>
    <s v="4618"/>
    <s v="15"/>
    <x v="1906"/>
    <d v="2017-05-21T00:00:00"/>
    <b v="1"/>
    <s v="Approved"/>
    <s v="Norco Bicycles"/>
    <s v="Standard"/>
    <s v="low"/>
    <s v="medium"/>
    <n v="958.74"/>
    <n v="748.9"/>
    <n v="209.84"/>
    <d v="2010-05-05T00:00:00"/>
    <n v="223"/>
  </r>
  <r>
    <s v="4619"/>
    <s v="15"/>
    <x v="897"/>
    <d v="2017-07-05T00:00:00"/>
    <b v="0"/>
    <s v="Approved"/>
    <s v="WeareA2B"/>
    <s v="Standard"/>
    <s v="medium"/>
    <s v="medium"/>
    <n v="1292.8399999999999"/>
    <n v="13.44"/>
    <n v="1279.4000000000001"/>
    <d v="2009-04-12T00:00:00"/>
    <n v="178"/>
  </r>
  <r>
    <s v="4620"/>
    <s v="53"/>
    <x v="258"/>
    <d v="2017-08-10T00:00:00"/>
    <b v="0"/>
    <s v="Approved"/>
    <s v="OHM Cycles"/>
    <s v="Standard"/>
    <s v="medium"/>
    <s v="medium"/>
    <n v="795.34"/>
    <n v="101.58"/>
    <n v="693.76"/>
    <d v="1997-02-09T00:00:00"/>
    <n v="142"/>
  </r>
  <r>
    <s v="4621"/>
    <s v="89"/>
    <x v="2549"/>
    <d v="2017-08-05T00:00:00"/>
    <b v="1"/>
    <s v="Approved"/>
    <s v="Giant Bicycles"/>
    <s v="Standard"/>
    <s v="medium"/>
    <s v="large"/>
    <n v="1812.75"/>
    <n v="582.48"/>
    <n v="1230.27"/>
    <d v="2011-03-16T00:00:00"/>
    <n v="147"/>
  </r>
  <r>
    <s v="4622"/>
    <s v="75"/>
    <x v="2550"/>
    <d v="2017-03-01T00:00:00"/>
    <b v="1"/>
    <s v="Approved"/>
    <s v="Giant Bicycles"/>
    <s v="Touring"/>
    <s v="medium"/>
    <s v="large"/>
    <n v="1873.97"/>
    <n v="863.95"/>
    <n v="1010.02"/>
    <d v="2010-08-20T00:00:00"/>
    <n v="304"/>
  </r>
  <r>
    <s v="4623"/>
    <s v="99"/>
    <x v="2551"/>
    <d v="2017-07-08T00:00:00"/>
    <b v="0"/>
    <s v="Approved"/>
    <s v="OHM Cycles"/>
    <s v="Standard"/>
    <s v="medium"/>
    <s v="medium"/>
    <n v="1227.3399999999999"/>
    <n v="770.89"/>
    <n v="456.45"/>
    <d v="1991-05-06T00:00:00"/>
    <n v="175"/>
  </r>
  <r>
    <s v="4624"/>
    <s v="62"/>
    <x v="314"/>
    <d v="2017-02-12T00:00:00"/>
    <b v="0"/>
    <s v="Approved"/>
    <s v="Solex"/>
    <s v="Standard"/>
    <s v="high"/>
    <s v="medium"/>
    <n v="1024.6600000000001"/>
    <n v="614.79999999999995"/>
    <n v="409.86"/>
    <d v="1996-11-09T00:00:00"/>
    <n v="321"/>
  </r>
  <r>
    <s v="4625"/>
    <s v="48"/>
    <x v="1085"/>
    <d v="2017-03-23T00:00:00"/>
    <b v="1"/>
    <s v="Approved"/>
    <s v="WeareA2B"/>
    <s v="Standard"/>
    <s v="medium"/>
    <s v="medium"/>
    <n v="1762.96"/>
    <n v="950.52"/>
    <n v="812.44"/>
    <d v="2012-09-15T00:00:00"/>
    <n v="282"/>
  </r>
  <r>
    <s v="4626"/>
    <s v="23"/>
    <x v="1034"/>
    <d v="2017-03-11T00:00:00"/>
    <b v="1"/>
    <s v="Approved"/>
    <s v="Norco Bicycles"/>
    <s v="Standard"/>
    <s v="medium"/>
    <s v="medium"/>
    <n v="1198.46"/>
    <n v="381.1"/>
    <n v="817.36"/>
    <d v="1998-12-16T00:00:00"/>
    <n v="294"/>
  </r>
  <r>
    <s v="4627"/>
    <s v="56"/>
    <x v="2552"/>
    <d v="2017-06-11T00:00:00"/>
    <b v="0"/>
    <s v="Approved"/>
    <s v="OHM Cycles"/>
    <s v="Standard"/>
    <s v="medium"/>
    <s v="medium"/>
    <n v="183.86"/>
    <n v="137.9"/>
    <n v="45.96"/>
    <d v="1993-06-23T00:00:00"/>
    <n v="202"/>
  </r>
  <r>
    <s v="4628"/>
    <s v="46"/>
    <x v="359"/>
    <d v="2017-11-16T00:00:00"/>
    <b v="0"/>
    <s v="Approved"/>
    <s v="Solex"/>
    <s v="Standard"/>
    <s v="low"/>
    <s v="medium"/>
    <n v="1289.8499999999999"/>
    <n v="74.510000000000005"/>
    <n v="1215.3399999999999"/>
    <d v="2009-04-12T00:00:00"/>
    <n v="44"/>
  </r>
  <r>
    <s v="4629"/>
    <s v="36"/>
    <x v="2553"/>
    <d v="2017-04-24T00:00:00"/>
    <b v="1"/>
    <s v="Approved"/>
    <s v="Solex"/>
    <s v="Standard"/>
    <s v="low"/>
    <s v="medium"/>
    <n v="945.04"/>
    <n v="507.58"/>
    <n v="437.46"/>
    <d v="2011-05-09T00:00:00"/>
    <n v="250"/>
  </r>
  <r>
    <s v="4630"/>
    <s v="1"/>
    <x v="1251"/>
    <d v="2017-02-13T00:00:00"/>
    <b v="0"/>
    <s v="Approved"/>
    <s v="Giant Bicycles"/>
    <s v="Touring"/>
    <s v="medium"/>
    <s v="large"/>
    <n v="1873.97"/>
    <n v="863.95"/>
    <n v="1010.02"/>
    <d v="2006-05-22T00:00:00"/>
    <n v="320"/>
  </r>
  <r>
    <s v="4631"/>
    <s v="62"/>
    <x v="2554"/>
    <d v="2017-03-05T00:00:00"/>
    <b v="0"/>
    <s v="Approved"/>
    <s v="Solex"/>
    <s v="Standard"/>
    <s v="medium"/>
    <s v="medium"/>
    <n v="478.16"/>
    <n v="298.72000000000003"/>
    <n v="179.44"/>
    <d v="2010-08-20T00:00:00"/>
    <n v="300"/>
  </r>
  <r>
    <s v="4632"/>
    <s v="34"/>
    <x v="2555"/>
    <d v="2017-06-08T00:00:00"/>
    <b v="1"/>
    <s v="Approved"/>
    <s v="Norco Bicycles"/>
    <s v="Road"/>
    <s v="high"/>
    <s v="large"/>
    <n v="774.53"/>
    <n v="464.72"/>
    <n v="309.81"/>
    <d v="2003-03-18T00:00:00"/>
    <n v="205"/>
  </r>
  <r>
    <s v="4633"/>
    <s v="38"/>
    <x v="1227"/>
    <d v="2017-01-14T00:00:00"/>
    <b v="1"/>
    <s v="Approved"/>
    <s v="Solex"/>
    <s v="Standard"/>
    <s v="medium"/>
    <s v="medium"/>
    <n v="1577.53"/>
    <n v="826.51"/>
    <n v="751.02"/>
    <d v="2011-03-16T00:00:00"/>
    <n v="350"/>
  </r>
  <r>
    <s v="4634"/>
    <s v="60"/>
    <x v="2006"/>
    <d v="2017-10-19T00:00:00"/>
    <b v="0"/>
    <s v="Approved"/>
    <s v="Giant Bicycles"/>
    <s v="Standard"/>
    <s v="high"/>
    <s v="small"/>
    <n v="1977.36"/>
    <n v="1759.85"/>
    <n v="217.51"/>
    <d v="2010-11-05T00:00:00"/>
    <n v="72"/>
  </r>
  <r>
    <s v="4635"/>
    <s v="49"/>
    <x v="989"/>
    <d v="2017-05-12T00:00:00"/>
    <b v="1"/>
    <s v="Approved"/>
    <s v="Solex"/>
    <s v="Standard"/>
    <s v="medium"/>
    <s v="large"/>
    <n v="1061.56"/>
    <n v="733.58"/>
    <n v="327.98"/>
    <d v="2015-05-21T00:00:00"/>
    <n v="232"/>
  </r>
  <r>
    <s v="4636"/>
    <s v="77"/>
    <x v="2163"/>
    <d v="2017-03-03T00:00:00"/>
    <b v="0"/>
    <s v="Approved"/>
    <s v="WeareA2B"/>
    <s v="Standard"/>
    <s v="medium"/>
    <s v="medium"/>
    <n v="1769.64"/>
    <n v="108.76"/>
    <n v="1660.88"/>
    <d v="2011-05-09T00:00:00"/>
    <n v="302"/>
  </r>
  <r>
    <s v="4637"/>
    <s v="46"/>
    <x v="2497"/>
    <d v="2017-07-10T00:00:00"/>
    <b v="0"/>
    <s v="Approved"/>
    <s v="OHM Cycles"/>
    <s v="Standard"/>
    <s v="low"/>
    <s v="medium"/>
    <n v="1793.43"/>
    <n v="248.82"/>
    <n v="1544.61"/>
    <d v="2008-03-19T00:00:00"/>
    <n v="173"/>
  </r>
  <r>
    <s v="4638"/>
    <s v="56"/>
    <x v="2273"/>
    <d v="2017-11-18T00:00:00"/>
    <b v="1"/>
    <s v="Approved"/>
    <s v="OHM Cycles"/>
    <s v="Standard"/>
    <s v="medium"/>
    <s v="medium"/>
    <n v="183.86"/>
    <n v="137.9"/>
    <n v="45.96"/>
    <d v="1993-06-23T00:00:00"/>
    <n v="42"/>
  </r>
  <r>
    <s v="4639"/>
    <s v="51"/>
    <x v="2556"/>
    <d v="2017-01-22T00:00:00"/>
    <b v="1"/>
    <s v="Approved"/>
    <s v="OHM Cycles"/>
    <s v="Standard"/>
    <s v="high"/>
    <s v="medium"/>
    <n v="2005.66"/>
    <n v="1203.4000000000001"/>
    <n v="802.26"/>
    <d v="2012-04-10T00:00:00"/>
    <n v="342"/>
  </r>
  <r>
    <s v="4640"/>
    <s v="21"/>
    <x v="1221"/>
    <d v="2017-04-04T00:00:00"/>
    <b v="0"/>
    <s v="Approved"/>
    <s v="WeareA2B"/>
    <s v="Touring"/>
    <s v="medium"/>
    <s v="medium"/>
    <n v="1466.68"/>
    <n v="363.25"/>
    <n v="1103.43"/>
    <d v="2014-03-03T00:00:00"/>
    <n v="270"/>
  </r>
  <r>
    <s v="4641"/>
    <s v="31"/>
    <x v="2535"/>
    <d v="2017-12-16T00:00:00"/>
    <b v="0"/>
    <s v="Approved"/>
    <s v="Giant Bicycles"/>
    <s v="Standard"/>
    <s v="medium"/>
    <s v="medium"/>
    <n v="230.91"/>
    <n v="173.18"/>
    <n v="57.73"/>
    <d v="2006-11-10T00:00:00"/>
    <n v="14"/>
  </r>
  <r>
    <s v="4642"/>
    <s v="82"/>
    <x v="1564"/>
    <d v="2017-12-28T00:00:00"/>
    <b v="0"/>
    <s v="Approved"/>
    <s v="Norco Bicycles"/>
    <s v="Standard"/>
    <s v="high"/>
    <s v="medium"/>
    <n v="1148.6400000000001"/>
    <n v="689.18"/>
    <n v="459.46"/>
    <d v="2005-05-10T00:00:00"/>
    <n v="2"/>
  </r>
  <r>
    <s v="4643"/>
    <s v="75"/>
    <x v="2557"/>
    <d v="2017-06-06T00:00:00"/>
    <b v="1"/>
    <s v="Approved"/>
    <s v="Giant Bicycles"/>
    <s v="Touring"/>
    <s v="medium"/>
    <s v="large"/>
    <n v="1873.97"/>
    <n v="863.95"/>
    <n v="1010.02"/>
    <d v="2015-08-10T00:00:00"/>
    <n v="207"/>
  </r>
  <r>
    <s v="4644"/>
    <s v="34"/>
    <x v="2558"/>
    <d v="2017-06-24T00:00:00"/>
    <b v="0"/>
    <s v="Approved"/>
    <s v="Norco Bicycles"/>
    <s v="Road"/>
    <s v="high"/>
    <s v="large"/>
    <n v="774.53"/>
    <n v="464.72"/>
    <n v="309.81"/>
    <d v="2003-03-18T00:00:00"/>
    <n v="189"/>
  </r>
  <r>
    <s v="4645"/>
    <s v="6"/>
    <x v="2559"/>
    <d v="2017-11-09T00:00:00"/>
    <b v="1"/>
    <s v="Approved"/>
    <s v="Solex"/>
    <s v="Standard"/>
    <s v="high"/>
    <s v="medium"/>
    <n v="748.17"/>
    <n v="448.9"/>
    <n v="299.27"/>
    <d v="1991-11-10T00:00:00"/>
    <n v="51"/>
  </r>
  <r>
    <s v="4646"/>
    <s v="4"/>
    <x v="2560"/>
    <d v="2017-01-08T00:00:00"/>
    <b v="1"/>
    <s v="Approved"/>
    <s v="Giant Bicycles"/>
    <s v="Standard"/>
    <s v="high"/>
    <s v="medium"/>
    <n v="1129.1300000000001"/>
    <n v="677.48"/>
    <n v="451.65"/>
    <d v="2004-09-28T00:00:00"/>
    <n v="356"/>
  </r>
  <r>
    <s v="4647"/>
    <s v="85"/>
    <x v="1514"/>
    <d v="2017-08-01T00:00:00"/>
    <b v="1"/>
    <s v="Approved"/>
    <s v="WeareA2B"/>
    <s v="Standard"/>
    <s v="medium"/>
    <s v="medium"/>
    <n v="752.64"/>
    <n v="205.36"/>
    <n v="547.28"/>
    <d v="2015-08-02T00:00:00"/>
    <n v="151"/>
  </r>
  <r>
    <s v="4648"/>
    <s v="13"/>
    <x v="2104"/>
    <d v="2017-04-21T00:00:00"/>
    <b v="1"/>
    <s v="Approved"/>
    <s v="Solex"/>
    <s v="Standard"/>
    <s v="medium"/>
    <s v="medium"/>
    <n v="1163.8900000000001"/>
    <n v="589.27"/>
    <n v="574.62"/>
    <d v="2016-07-09T00:00:00"/>
    <n v="253"/>
  </r>
  <r>
    <s v="4649"/>
    <s v="4"/>
    <x v="262"/>
    <d v="2017-12-25T00:00:00"/>
    <b v="0"/>
    <s v="Approved"/>
    <s v="Giant Bicycles"/>
    <s v="Standard"/>
    <s v="high"/>
    <s v="medium"/>
    <n v="1129.1300000000001"/>
    <n v="677.48"/>
    <n v="451.65"/>
    <d v="2004-08-17T00:00:00"/>
    <n v="5"/>
  </r>
  <r>
    <s v="4650"/>
    <s v="37"/>
    <x v="2046"/>
    <d v="2017-11-11T00:00:00"/>
    <b v="0"/>
    <s v="Approved"/>
    <s v="OHM Cycles"/>
    <s v="Standard"/>
    <s v="low"/>
    <s v="medium"/>
    <n v="1793.43"/>
    <n v="248.82"/>
    <n v="1544.61"/>
    <d v="2010-06-07T00:00:00"/>
    <n v="49"/>
  </r>
  <r>
    <s v="4651"/>
    <s v="58"/>
    <x v="2561"/>
    <d v="2017-09-10T00:00:00"/>
    <b v="0"/>
    <s v="Approved"/>
    <s v="OHM Cycles"/>
    <s v="Standard"/>
    <s v="medium"/>
    <s v="medium"/>
    <n v="912.52"/>
    <n v="141.4"/>
    <n v="771.12"/>
    <d v="2010-11-05T00:00:00"/>
    <n v="111"/>
  </r>
  <r>
    <s v="4652"/>
    <s v="56"/>
    <x v="622"/>
    <d v="2017-03-12T00:00:00"/>
    <b v="1"/>
    <s v="Approved"/>
    <s v="Norco Bicycles"/>
    <s v="Mountain"/>
    <s v="low"/>
    <s v="small"/>
    <n v="688.63"/>
    <n v="612.88"/>
    <n v="75.75"/>
    <d v="1993-10-02T00:00:00"/>
    <n v="293"/>
  </r>
  <r>
    <s v="4653"/>
    <s v="0"/>
    <x v="2562"/>
    <d v="2017-03-08T00:00:00"/>
    <b v="0"/>
    <s v="Approved"/>
    <m/>
    <m/>
    <m/>
    <m/>
    <n v="1678.71"/>
    <m/>
    <m/>
    <m/>
    <n v="297"/>
  </r>
  <r>
    <s v="4655"/>
    <s v="42"/>
    <x v="2563"/>
    <d v="2017-06-20T00:00:00"/>
    <b v="1"/>
    <s v="Approved"/>
    <s v="OHM Cycles"/>
    <s v="Road"/>
    <s v="medium"/>
    <s v="small"/>
    <n v="1810"/>
    <n v="1610.9"/>
    <n v="199.1"/>
    <d v="2008-03-19T00:00:00"/>
    <n v="193"/>
  </r>
  <r>
    <s v="4656"/>
    <s v="60"/>
    <x v="175"/>
    <d v="2017-04-08T00:00:00"/>
    <b v="1"/>
    <s v="Approved"/>
    <s v="Giant Bicycles"/>
    <s v="Standard"/>
    <s v="high"/>
    <s v="small"/>
    <n v="1977.36"/>
    <n v="1759.85"/>
    <n v="217.51"/>
    <d v="2011-08-24T00:00:00"/>
    <n v="266"/>
  </r>
  <r>
    <s v="4657"/>
    <s v="90"/>
    <x v="2564"/>
    <d v="2017-10-10T00:00:00"/>
    <b v="1"/>
    <s v="Approved"/>
    <s v="Norco Bicycles"/>
    <s v="Standard"/>
    <s v="low"/>
    <s v="medium"/>
    <n v="363.01"/>
    <n v="290.41000000000003"/>
    <n v="72.599999999999994"/>
    <d v="2005-05-10T00:00:00"/>
    <n v="81"/>
  </r>
  <r>
    <s v="4658"/>
    <s v="86"/>
    <x v="2565"/>
    <d v="2017-06-17T00:00:00"/>
    <b v="1"/>
    <s v="Approved"/>
    <s v="OHM Cycles"/>
    <s v="Standard"/>
    <s v="medium"/>
    <s v="medium"/>
    <n v="235.63"/>
    <n v="125.07"/>
    <n v="110.56"/>
    <d v="2004-08-07T00:00:00"/>
    <n v="196"/>
  </r>
  <r>
    <s v="4659"/>
    <s v="97"/>
    <x v="1799"/>
    <d v="2017-01-19T00:00:00"/>
    <b v="0"/>
    <s v="Approved"/>
    <s v="Solex"/>
    <s v="Standard"/>
    <s v="medium"/>
    <s v="large"/>
    <n v="202.62"/>
    <n v="151.96"/>
    <n v="50.66"/>
    <d v="2016-03-29T00:00:00"/>
    <n v="345"/>
  </r>
  <r>
    <s v="4660"/>
    <s v="2"/>
    <x v="255"/>
    <d v="2017-03-28T00:00:00"/>
    <b v="1"/>
    <s v="Approved"/>
    <s v="Solex"/>
    <s v="Standard"/>
    <s v="medium"/>
    <s v="medium"/>
    <n v="71.489999999999995"/>
    <n v="53.62"/>
    <n v="17.87"/>
    <d v="2012-12-02T00:00:00"/>
    <n v="277"/>
  </r>
  <r>
    <s v="4661"/>
    <s v="32"/>
    <x v="2566"/>
    <d v="2017-04-24T00:00:00"/>
    <b v="0"/>
    <s v="Approved"/>
    <s v="Giant Bicycles"/>
    <s v="Standard"/>
    <s v="medium"/>
    <s v="medium"/>
    <n v="642.70000000000005"/>
    <n v="211.37"/>
    <n v="431.33"/>
    <d v="2011-03-16T00:00:00"/>
    <n v="250"/>
  </r>
  <r>
    <s v="4662"/>
    <s v="91"/>
    <x v="1658"/>
    <d v="2017-07-14T00:00:00"/>
    <b v="1"/>
    <s v="Approved"/>
    <s v="Solex"/>
    <s v="Standard"/>
    <s v="medium"/>
    <s v="medium"/>
    <n v="100.35"/>
    <n v="75.260000000000005"/>
    <n v="25.09"/>
    <d v="1999-07-26T00:00:00"/>
    <n v="169"/>
  </r>
  <r>
    <s v="4663"/>
    <s v="85"/>
    <x v="1907"/>
    <d v="2017-08-21T00:00:00"/>
    <b v="0"/>
    <s v="Approved"/>
    <s v="WeareA2B"/>
    <s v="Standard"/>
    <s v="medium"/>
    <s v="medium"/>
    <n v="1228.07"/>
    <n v="400.91"/>
    <n v="827.16"/>
    <d v="1991-07-10T00:00:00"/>
    <n v="131"/>
  </r>
  <r>
    <s v="4664"/>
    <s v="7"/>
    <x v="2567"/>
    <d v="2017-01-31T00:00:00"/>
    <b v="0"/>
    <s v="Approved"/>
    <s v="Giant Bicycles"/>
    <s v="Standard"/>
    <s v="medium"/>
    <s v="small"/>
    <n v="1311.44"/>
    <n v="1167.18"/>
    <n v="144.26"/>
    <d v="1992-10-11T00:00:00"/>
    <n v="333"/>
  </r>
  <r>
    <s v="4665"/>
    <s v="35"/>
    <x v="2367"/>
    <d v="2017-10-31T00:00:00"/>
    <b v="0"/>
    <s v="Approved"/>
    <s v="Giant Bicycles"/>
    <s v="Standard"/>
    <s v="medium"/>
    <s v="medium"/>
    <n v="1403.5"/>
    <n v="954.82"/>
    <n v="448.68"/>
    <d v="2016-11-14T00:00:00"/>
    <n v="60"/>
  </r>
  <r>
    <s v="4666"/>
    <s v="22"/>
    <x v="2568"/>
    <d v="2017-09-14T00:00:00"/>
    <b v="1"/>
    <s v="Approved"/>
    <s v="Solex"/>
    <s v="Standard"/>
    <s v="medium"/>
    <s v="medium"/>
    <n v="575.27"/>
    <n v="431.45"/>
    <n v="143.82"/>
    <d v="2013-03-12T00:00:00"/>
    <n v="107"/>
  </r>
  <r>
    <s v="4667"/>
    <s v="36"/>
    <x v="1410"/>
    <d v="2017-05-25T00:00:00"/>
    <b v="0"/>
    <s v="Approved"/>
    <s v="Solex"/>
    <s v="Standard"/>
    <s v="low"/>
    <s v="medium"/>
    <n v="945.04"/>
    <n v="507.58"/>
    <n v="437.46"/>
    <d v="1995-12-19T00:00:00"/>
    <n v="219"/>
  </r>
  <r>
    <s v="4668"/>
    <s v="17"/>
    <x v="1544"/>
    <d v="2017-03-27T00:00:00"/>
    <b v="0"/>
    <s v="Approved"/>
    <s v="Solex"/>
    <s v="Standard"/>
    <s v="high"/>
    <s v="medium"/>
    <n v="1024.6600000000001"/>
    <n v="614.79999999999995"/>
    <n v="409.86"/>
    <d v="2016-02-04T00:00:00"/>
    <n v="278"/>
  </r>
  <r>
    <s v="4669"/>
    <s v="29"/>
    <x v="464"/>
    <d v="2017-12-30T00:00:00"/>
    <b v="0"/>
    <s v="Approved"/>
    <s v="WeareA2B"/>
    <s v="Standard"/>
    <s v="medium"/>
    <s v="medium"/>
    <n v="1065.03"/>
    <n v="230.09"/>
    <n v="834.94"/>
    <d v="2000-11-03T00:00:00"/>
    <n v="0"/>
  </r>
  <r>
    <s v="4670"/>
    <s v="3"/>
    <x v="686"/>
    <d v="2017-09-18T00:00:00"/>
    <b v="1"/>
    <s v="Approved"/>
    <s v="Trek Bicycles"/>
    <s v="Standard"/>
    <s v="medium"/>
    <s v="large"/>
    <n v="2091.4699999999998"/>
    <n v="388.92"/>
    <n v="1702.55"/>
    <d v="2005-08-09T00:00:00"/>
    <n v="103"/>
  </r>
  <r>
    <s v="4671"/>
    <s v="0"/>
    <x v="2569"/>
    <d v="2017-05-30T00:00:00"/>
    <b v="1"/>
    <s v="Approved"/>
    <s v="Norco Bicycles"/>
    <s v="Road"/>
    <s v="medium"/>
    <s v="medium"/>
    <n v="544.04999999999995"/>
    <n v="376.84"/>
    <n v="167.21"/>
    <d v="2000-05-22T00:00:00"/>
    <n v="214"/>
  </r>
  <r>
    <s v="4672"/>
    <s v="81"/>
    <x v="2085"/>
    <d v="2017-04-10T00:00:00"/>
    <b v="0"/>
    <s v="Approved"/>
    <s v="Norco Bicycles"/>
    <s v="Standard"/>
    <s v="medium"/>
    <s v="small"/>
    <n v="586.45000000000005"/>
    <n v="521.94000000000005"/>
    <n v="64.510000000000005"/>
    <d v="1991-07-10T00:00:00"/>
    <n v="264"/>
  </r>
  <r>
    <s v="4673"/>
    <s v="50"/>
    <x v="2570"/>
    <d v="2017-12-11T00:00:00"/>
    <b v="0"/>
    <s v="Approved"/>
    <s v="WeareA2B"/>
    <s v="Standard"/>
    <s v="medium"/>
    <s v="small"/>
    <n v="175.89"/>
    <n v="131.91999999999999"/>
    <n v="43.97"/>
    <d v="2015-10-18T00:00:00"/>
    <n v="19"/>
  </r>
  <r>
    <s v="4674"/>
    <s v="22"/>
    <x v="2149"/>
    <d v="2017-04-04T00:00:00"/>
    <b v="0"/>
    <s v="Approved"/>
    <s v="WeareA2B"/>
    <s v="Standard"/>
    <s v="medium"/>
    <s v="medium"/>
    <n v="60.34"/>
    <n v="45.26"/>
    <n v="15.08"/>
    <d v="1991-11-10T00:00:00"/>
    <n v="270"/>
  </r>
  <r>
    <s v="4675"/>
    <s v="80"/>
    <x v="1668"/>
    <d v="2017-04-18T00:00:00"/>
    <b v="1"/>
    <s v="Approved"/>
    <s v="OHM Cycles"/>
    <s v="Touring"/>
    <s v="low"/>
    <s v="medium"/>
    <n v="1073.07"/>
    <n v="933.84"/>
    <n v="139.22999999999999"/>
    <d v="2004-08-07T00:00:00"/>
    <n v="256"/>
  </r>
  <r>
    <s v="4676"/>
    <s v="4"/>
    <x v="1151"/>
    <d v="2017-11-07T00:00:00"/>
    <b v="0"/>
    <s v="Approved"/>
    <s v="Giant Bicycles"/>
    <s v="Standard"/>
    <s v="high"/>
    <s v="medium"/>
    <n v="1129.1300000000001"/>
    <n v="677.48"/>
    <n v="451.65"/>
    <d v="2003-02-07T00:00:00"/>
    <n v="53"/>
  </r>
  <r>
    <s v="4677"/>
    <s v="75"/>
    <x v="2571"/>
    <d v="2017-01-07T00:00:00"/>
    <b v="0"/>
    <s v="Approved"/>
    <s v="Giant Bicycles"/>
    <s v="Touring"/>
    <s v="medium"/>
    <s v="large"/>
    <n v="1873.97"/>
    <n v="863.95"/>
    <n v="1010.02"/>
    <d v="2011-01-10T00:00:00"/>
    <n v="357"/>
  </r>
  <r>
    <s v="4678"/>
    <s v="67"/>
    <x v="1060"/>
    <d v="2017-01-11T00:00:00"/>
    <b v="0"/>
    <s v="Approved"/>
    <s v="Solex"/>
    <s v="Standard"/>
    <s v="medium"/>
    <s v="large"/>
    <n v="1071.23"/>
    <n v="380.74"/>
    <n v="690.49"/>
    <d v="1993-07-15T00:00:00"/>
    <n v="353"/>
  </r>
  <r>
    <s v="4679"/>
    <s v="38"/>
    <x v="1760"/>
    <d v="2017-02-21T00:00:00"/>
    <b v="1"/>
    <s v="Approved"/>
    <s v="Solex"/>
    <s v="Standard"/>
    <s v="medium"/>
    <s v="medium"/>
    <n v="1577.53"/>
    <n v="826.51"/>
    <n v="751.02"/>
    <d v="2011-03-16T00:00:00"/>
    <n v="312"/>
  </r>
  <r>
    <s v="4680"/>
    <s v="27"/>
    <x v="2572"/>
    <d v="2017-07-01T00:00:00"/>
    <b v="1"/>
    <s v="Approved"/>
    <s v="Trek Bicycles"/>
    <s v="Standard"/>
    <s v="medium"/>
    <s v="medium"/>
    <n v="499.53"/>
    <n v="388.72"/>
    <n v="110.81"/>
    <d v="1999-06-23T00:00:00"/>
    <n v="182"/>
  </r>
  <r>
    <s v="4682"/>
    <s v="11"/>
    <x v="1396"/>
    <d v="2017-10-28T00:00:00"/>
    <b v="0"/>
    <s v="Approved"/>
    <s v="Giant Bicycles"/>
    <s v="Standard"/>
    <s v="high"/>
    <s v="medium"/>
    <n v="1274.93"/>
    <n v="764.96"/>
    <n v="509.97"/>
    <d v="2009-03-08T00:00:00"/>
    <n v="63"/>
  </r>
  <r>
    <s v="4683"/>
    <s v="47"/>
    <x v="1929"/>
    <d v="2017-07-19T00:00:00"/>
    <b v="0"/>
    <s v="Approved"/>
    <s v="Trek Bicycles"/>
    <s v="Road"/>
    <s v="low"/>
    <s v="small"/>
    <n v="1720.7"/>
    <n v="1531.42"/>
    <n v="189.28"/>
    <d v="2003-07-21T00:00:00"/>
    <n v="164"/>
  </r>
  <r>
    <s v="4684"/>
    <s v="43"/>
    <x v="1939"/>
    <d v="2017-07-22T00:00:00"/>
    <b v="0"/>
    <s v="Approved"/>
    <s v="Norco Bicycles"/>
    <s v="Standard"/>
    <s v="medium"/>
    <s v="medium"/>
    <n v="1555.58"/>
    <n v="818.01"/>
    <n v="737.57"/>
    <d v="2003-09-09T00:00:00"/>
    <n v="161"/>
  </r>
  <r>
    <s v="4685"/>
    <s v="32"/>
    <x v="2573"/>
    <d v="2017-07-13T00:00:00"/>
    <b v="1"/>
    <s v="Approved"/>
    <s v="Giant Bicycles"/>
    <s v="Standard"/>
    <s v="medium"/>
    <s v="medium"/>
    <n v="642.70000000000005"/>
    <n v="211.37"/>
    <n v="431.33"/>
    <d v="2002-03-22T00:00:00"/>
    <n v="170"/>
  </r>
  <r>
    <s v="4686"/>
    <s v="64"/>
    <x v="1506"/>
    <d v="2017-06-23T00:00:00"/>
    <b v="0"/>
    <s v="Approved"/>
    <s v="Trek Bicycles"/>
    <s v="Standard"/>
    <s v="medium"/>
    <s v="large"/>
    <n v="1469.44"/>
    <n v="596.54999999999995"/>
    <n v="872.89"/>
    <d v="2012-05-18T00:00:00"/>
    <n v="190"/>
  </r>
  <r>
    <s v="4687"/>
    <s v="48"/>
    <x v="2574"/>
    <d v="2017-08-05T00:00:00"/>
    <b v="0"/>
    <s v="Approved"/>
    <s v="WeareA2B"/>
    <s v="Standard"/>
    <s v="medium"/>
    <s v="medium"/>
    <n v="1762.96"/>
    <n v="950.52"/>
    <n v="812.44"/>
    <d v="2014-07-28T00:00:00"/>
    <n v="147"/>
  </r>
  <r>
    <s v="4688"/>
    <s v="53"/>
    <x v="2263"/>
    <d v="2017-11-14T00:00:00"/>
    <b v="0"/>
    <s v="Approved"/>
    <s v="OHM Cycles"/>
    <s v="Standard"/>
    <s v="medium"/>
    <s v="medium"/>
    <n v="795.34"/>
    <n v="101.58"/>
    <n v="693.76"/>
    <d v="1997-02-09T00:00:00"/>
    <n v="46"/>
  </r>
  <r>
    <s v="4689"/>
    <s v="88"/>
    <x v="1649"/>
    <d v="2017-10-14T00:00:00"/>
    <b v="0"/>
    <s v="Approved"/>
    <s v="Norco Bicycles"/>
    <s v="Standard"/>
    <s v="medium"/>
    <s v="medium"/>
    <n v="1198.46"/>
    <n v="381.1"/>
    <n v="817.36"/>
    <d v="1998-12-16T00:00:00"/>
    <n v="77"/>
  </r>
  <r>
    <s v="4690"/>
    <s v="54"/>
    <x v="2343"/>
    <d v="2017-04-15T00:00:00"/>
    <b v="1"/>
    <s v="Approved"/>
    <s v="WeareA2B"/>
    <s v="Standard"/>
    <s v="medium"/>
    <s v="medium"/>
    <n v="1292.8399999999999"/>
    <n v="13.44"/>
    <n v="1279.4000000000001"/>
    <d v="2009-04-12T00:00:00"/>
    <n v="259"/>
  </r>
  <r>
    <s v="4691"/>
    <s v="0"/>
    <x v="2416"/>
    <d v="2017-02-16T00:00:00"/>
    <b v="1"/>
    <s v="Approved"/>
    <s v="Norco Bicycles"/>
    <s v="Standard"/>
    <s v="medium"/>
    <s v="medium"/>
    <n v="360.4"/>
    <n v="270.3"/>
    <n v="90.1"/>
    <d v="2016-12-06T00:00:00"/>
    <n v="317"/>
  </r>
  <r>
    <s v="4692"/>
    <s v="52"/>
    <x v="545"/>
    <d v="2017-05-20T00:00:00"/>
    <b v="0"/>
    <s v="Approved"/>
    <s v="OHM Cycles"/>
    <s v="Road"/>
    <s v="medium"/>
    <s v="medium"/>
    <n v="1280.28"/>
    <n v="829.51"/>
    <n v="450.77"/>
    <d v="1991-07-10T00:00:00"/>
    <n v="224"/>
  </r>
  <r>
    <s v="4693"/>
    <s v="88"/>
    <x v="2575"/>
    <d v="2017-05-29T00:00:00"/>
    <b v="1"/>
    <s v="Approved"/>
    <s v="Norco Bicycles"/>
    <s v="Standard"/>
    <s v="medium"/>
    <s v="medium"/>
    <n v="1198.46"/>
    <n v="381.1"/>
    <n v="817.36"/>
    <d v="2003-09-10T00:00:00"/>
    <n v="215"/>
  </r>
  <r>
    <s v="4694"/>
    <s v="100"/>
    <x v="2408"/>
    <d v="2017-05-02T00:00:00"/>
    <b v="1"/>
    <s v="Approved"/>
    <s v="Norco Bicycles"/>
    <s v="Road"/>
    <s v="medium"/>
    <s v="medium"/>
    <n v="1036.5899999999999"/>
    <n v="206.35"/>
    <n v="830.24"/>
    <d v="1991-05-06T00:00:00"/>
    <n v="242"/>
  </r>
  <r>
    <s v="4695"/>
    <s v="87"/>
    <x v="648"/>
    <d v="2017-01-18T00:00:00"/>
    <b v="1"/>
    <s v="Approved"/>
    <s v="Giant Bicycles"/>
    <s v="Standard"/>
    <s v="high"/>
    <s v="medium"/>
    <n v="1179"/>
    <n v="707.4"/>
    <n v="471.6"/>
    <d v="1999-07-26T00:00:00"/>
    <n v="346"/>
  </r>
  <r>
    <s v="4696"/>
    <s v="72"/>
    <x v="2369"/>
    <d v="2017-11-09T00:00:00"/>
    <b v="0"/>
    <s v="Approved"/>
    <s v="Norco Bicycles"/>
    <s v="Standard"/>
    <s v="medium"/>
    <s v="medium"/>
    <n v="360.4"/>
    <n v="270.3"/>
    <n v="90.1"/>
    <d v="2016-12-06T00:00:00"/>
    <n v="51"/>
  </r>
  <r>
    <s v="4697"/>
    <s v="99"/>
    <x v="1975"/>
    <d v="2017-07-20T00:00:00"/>
    <b v="1"/>
    <s v="Approved"/>
    <s v="OHM Cycles"/>
    <s v="Standard"/>
    <s v="medium"/>
    <s v="medium"/>
    <n v="1227.3399999999999"/>
    <n v="770.89"/>
    <n v="456.45"/>
    <d v="1994-08-10T00:00:00"/>
    <n v="163"/>
  </r>
  <r>
    <s v="4698"/>
    <s v="66"/>
    <x v="2576"/>
    <d v="2017-03-25T00:00:00"/>
    <b v="0"/>
    <s v="Approved"/>
    <s v="Giant Bicycles"/>
    <s v="Road"/>
    <s v="low"/>
    <s v="small"/>
    <n v="590.26"/>
    <n v="525.33000000000004"/>
    <n v="64.930000000000007"/>
    <d v="2010-08-20T00:00:00"/>
    <n v="280"/>
  </r>
  <r>
    <s v="4699"/>
    <s v="3"/>
    <x v="2256"/>
    <d v="2017-04-13T00:00:00"/>
    <b v="0"/>
    <s v="Approved"/>
    <s v="Trek Bicycles"/>
    <s v="Standard"/>
    <s v="medium"/>
    <s v="large"/>
    <n v="2091.4699999999998"/>
    <n v="388.92"/>
    <n v="1702.55"/>
    <d v="2010-11-05T00:00:00"/>
    <n v="261"/>
  </r>
  <r>
    <s v="4700"/>
    <s v="91"/>
    <x v="2577"/>
    <d v="2017-12-11T00:00:00"/>
    <b v="0"/>
    <s v="Approved"/>
    <s v="Solex"/>
    <s v="Standard"/>
    <s v="medium"/>
    <s v="medium"/>
    <n v="100.35"/>
    <n v="75.260000000000005"/>
    <n v="25.09"/>
    <d v="1999-07-26T00:00:00"/>
    <n v="19"/>
  </r>
  <r>
    <s v="4701"/>
    <s v="43"/>
    <x v="2578"/>
    <d v="2017-09-25T00:00:00"/>
    <b v="1"/>
    <s v="Approved"/>
    <s v="Solex"/>
    <s v="Standard"/>
    <s v="medium"/>
    <s v="medium"/>
    <n v="1151.96"/>
    <n v="649.49"/>
    <n v="502.47"/>
    <d v="1997-02-09T00:00:00"/>
    <n v="96"/>
  </r>
  <r>
    <s v="4702"/>
    <s v="41"/>
    <x v="2579"/>
    <d v="2017-08-24T00:00:00"/>
    <b v="1"/>
    <s v="Approved"/>
    <s v="Norco Bicycles"/>
    <s v="Standard"/>
    <s v="low"/>
    <s v="medium"/>
    <n v="958.74"/>
    <n v="748.9"/>
    <n v="209.84"/>
    <d v="2005-12-07T00:00:00"/>
    <n v="128"/>
  </r>
  <r>
    <s v="4703"/>
    <s v="0"/>
    <x v="1004"/>
    <d v="2017-04-24T00:00:00"/>
    <b v="0"/>
    <s v="Approved"/>
    <s v="Trek Bicycles"/>
    <s v="Road"/>
    <s v="medium"/>
    <s v="medium"/>
    <n v="533.51"/>
    <n v="400.13"/>
    <n v="133.38"/>
    <d v="2003-07-21T00:00:00"/>
    <n v="250"/>
  </r>
  <r>
    <s v="4704"/>
    <s v="96"/>
    <x v="2559"/>
    <d v="2017-12-26T00:00:00"/>
    <b v="0"/>
    <s v="Approved"/>
    <s v="Giant Bicycles"/>
    <s v="Standard"/>
    <s v="medium"/>
    <s v="large"/>
    <n v="1635.3"/>
    <n v="993.66"/>
    <n v="641.64"/>
    <d v="2016-03-29T00:00:00"/>
    <n v="4"/>
  </r>
  <r>
    <s v="4705"/>
    <s v="100"/>
    <x v="2580"/>
    <d v="2017-08-24T00:00:00"/>
    <b v="0"/>
    <s v="Approved"/>
    <s v="Trek Bicycles"/>
    <s v="Standard"/>
    <s v="medium"/>
    <s v="small"/>
    <n v="1386.84"/>
    <n v="1234.29"/>
    <n v="152.55000000000001"/>
    <d v="2010-05-05T00:00:00"/>
    <n v="128"/>
  </r>
  <r>
    <s v="4706"/>
    <s v="54"/>
    <x v="2216"/>
    <d v="2017-02-27T00:00:00"/>
    <b v="1"/>
    <s v="Approved"/>
    <s v="WeareA2B"/>
    <s v="Standard"/>
    <s v="medium"/>
    <s v="medium"/>
    <n v="1807.45"/>
    <n v="778.69"/>
    <n v="1028.76"/>
    <d v="2015-05-21T00:00:00"/>
    <n v="306"/>
  </r>
  <r>
    <s v="4707"/>
    <s v="84"/>
    <x v="2581"/>
    <d v="2017-01-23T00:00:00"/>
    <b v="0"/>
    <s v="Approved"/>
    <s v="Trek Bicycles"/>
    <s v="Road"/>
    <s v="medium"/>
    <s v="medium"/>
    <n v="290.62"/>
    <n v="215.14"/>
    <n v="75.48"/>
    <d v="1997-08-25T00:00:00"/>
    <n v="341"/>
  </r>
  <r>
    <s v="4708"/>
    <s v="25"/>
    <x v="411"/>
    <d v="2017-11-06T00:00:00"/>
    <b v="0"/>
    <s v="Approved"/>
    <s v="Giant Bicycles"/>
    <s v="Road"/>
    <s v="medium"/>
    <s v="medium"/>
    <n v="1538.99"/>
    <n v="829.65"/>
    <n v="709.34"/>
    <d v="2016-02-04T00:00:00"/>
    <n v="54"/>
  </r>
  <r>
    <s v="4709"/>
    <s v="84"/>
    <x v="1938"/>
    <d v="2017-05-23T00:00:00"/>
    <b v="0"/>
    <s v="Approved"/>
    <s v="Trek Bicycles"/>
    <s v="Road"/>
    <s v="medium"/>
    <s v="medium"/>
    <n v="290.62"/>
    <n v="215.14"/>
    <n v="75.48"/>
    <d v="1993-04-20T00:00:00"/>
    <n v="221"/>
  </r>
  <r>
    <s v="4710"/>
    <s v="40"/>
    <x v="2582"/>
    <d v="2017-02-28T00:00:00"/>
    <b v="1"/>
    <s v="Approved"/>
    <s v="OHM Cycles"/>
    <s v="Standard"/>
    <s v="high"/>
    <s v="medium"/>
    <n v="1458.17"/>
    <n v="874.9"/>
    <n v="583.27"/>
    <d v="1995-12-19T00:00:00"/>
    <n v="305"/>
  </r>
  <r>
    <s v="4711"/>
    <s v="66"/>
    <x v="603"/>
    <d v="2017-05-25T00:00:00"/>
    <b v="1"/>
    <s v="Approved"/>
    <s v="Giant Bicycles"/>
    <s v="Road"/>
    <s v="low"/>
    <s v="small"/>
    <n v="590.26"/>
    <n v="525.33000000000004"/>
    <n v="64.930000000000007"/>
    <d v="2002-08-31T00:00:00"/>
    <n v="219"/>
  </r>
  <r>
    <s v="4712"/>
    <s v="56"/>
    <x v="2583"/>
    <d v="2017-04-27T00:00:00"/>
    <b v="0"/>
    <s v="Approved"/>
    <s v="OHM Cycles"/>
    <s v="Standard"/>
    <s v="medium"/>
    <s v="medium"/>
    <n v="183.86"/>
    <n v="137.9"/>
    <n v="45.96"/>
    <d v="1997-10-04T00:00:00"/>
    <n v="247"/>
  </r>
  <r>
    <s v="4713"/>
    <s v="28"/>
    <x v="2584"/>
    <d v="2017-12-22T00:00:00"/>
    <b v="1"/>
    <s v="Approved"/>
    <s v="Norco Bicycles"/>
    <s v="Standard"/>
    <s v="medium"/>
    <s v="small"/>
    <n v="1216.1400000000001"/>
    <n v="1082.3599999999999"/>
    <n v="133.78"/>
    <d v="1991-08-05T00:00:00"/>
    <n v="8"/>
  </r>
  <r>
    <s v="4714"/>
    <s v="0"/>
    <x v="1950"/>
    <d v="2017-11-05T00:00:00"/>
    <b v="1"/>
    <s v="Approved"/>
    <m/>
    <m/>
    <m/>
    <m/>
    <n v="437.51"/>
    <m/>
    <m/>
    <m/>
    <n v="55"/>
  </r>
  <r>
    <s v="4715"/>
    <s v="37"/>
    <x v="1116"/>
    <d v="2017-04-21T00:00:00"/>
    <b v="1"/>
    <s v="Approved"/>
    <s v="OHM Cycles"/>
    <s v="Standard"/>
    <s v="low"/>
    <s v="medium"/>
    <n v="1793.43"/>
    <n v="248.82"/>
    <n v="1544.61"/>
    <d v="1999-07-20T00:00:00"/>
    <n v="253"/>
  </r>
  <r>
    <s v="4716"/>
    <s v="24"/>
    <x v="1797"/>
    <d v="2017-06-10T00:00:00"/>
    <b v="0"/>
    <s v="Approved"/>
    <s v="Solex"/>
    <s v="Road"/>
    <s v="medium"/>
    <s v="large"/>
    <n v="1777.8"/>
    <n v="820.78"/>
    <n v="957.02"/>
    <d v="2011-05-07T00:00:00"/>
    <n v="203"/>
  </r>
  <r>
    <s v="4717"/>
    <s v="51"/>
    <x v="2585"/>
    <d v="2017-01-25T00:00:00"/>
    <b v="1"/>
    <s v="Approved"/>
    <s v="OHM Cycles"/>
    <s v="Standard"/>
    <s v="high"/>
    <s v="medium"/>
    <n v="2005.66"/>
    <n v="1203.4000000000001"/>
    <n v="802.26"/>
    <d v="1997-10-04T00:00:00"/>
    <n v="339"/>
  </r>
  <r>
    <s v="4718"/>
    <s v="4"/>
    <x v="2586"/>
    <d v="2017-05-20T00:00:00"/>
    <b v="0"/>
    <s v="Approved"/>
    <s v="Giant Bicycles"/>
    <s v="Standard"/>
    <s v="high"/>
    <s v="medium"/>
    <n v="1129.1300000000001"/>
    <n v="677.48"/>
    <n v="451.65"/>
    <d v="2005-08-09T00:00:00"/>
    <n v="224"/>
  </r>
  <r>
    <s v="4719"/>
    <s v="86"/>
    <x v="2587"/>
    <d v="2017-07-16T00:00:00"/>
    <b v="1"/>
    <s v="Approved"/>
    <s v="OHM Cycles"/>
    <s v="Standard"/>
    <s v="medium"/>
    <s v="medium"/>
    <n v="235.63"/>
    <n v="125.07"/>
    <n v="110.56"/>
    <d v="2004-08-07T00:00:00"/>
    <n v="167"/>
  </r>
  <r>
    <s v="4720"/>
    <s v="8"/>
    <x v="729"/>
    <d v="2017-02-15T00:00:00"/>
    <b v="1"/>
    <s v="Approved"/>
    <s v="Solex"/>
    <s v="Road"/>
    <s v="medium"/>
    <s v="small"/>
    <n v="1703.52"/>
    <n v="1516.13"/>
    <n v="187.39"/>
    <d v="2016-07-09T00:00:00"/>
    <n v="318"/>
  </r>
  <r>
    <s v="4721"/>
    <s v="0"/>
    <x v="234"/>
    <d v="2017-11-20T00:00:00"/>
    <b v="0"/>
    <s v="Approved"/>
    <s v="Norco Bicycles"/>
    <s v="Standard"/>
    <s v="low"/>
    <s v="medium"/>
    <n v="363.01"/>
    <n v="290.41000000000003"/>
    <n v="72.599999999999994"/>
    <d v="1999-07-26T00:00:00"/>
    <n v="40"/>
  </r>
  <r>
    <s v="4722"/>
    <s v="89"/>
    <x v="2309"/>
    <d v="2017-03-06T00:00:00"/>
    <b v="1"/>
    <s v="Approved"/>
    <s v="WeareA2B"/>
    <s v="Touring"/>
    <s v="medium"/>
    <s v="large"/>
    <n v="1362.99"/>
    <n v="57.74"/>
    <n v="1305.25"/>
    <d v="1993-04-20T00:00:00"/>
    <n v="299"/>
  </r>
  <r>
    <s v="4723"/>
    <s v="54"/>
    <x v="2588"/>
    <d v="2017-09-19T00:00:00"/>
    <b v="0"/>
    <s v="Approved"/>
    <s v="WeareA2B"/>
    <s v="Standard"/>
    <s v="medium"/>
    <s v="medium"/>
    <n v="1807.45"/>
    <n v="778.69"/>
    <n v="1028.76"/>
    <d v="2015-05-21T00:00:00"/>
    <n v="102"/>
  </r>
  <r>
    <s v="4724"/>
    <s v="28"/>
    <x v="218"/>
    <d v="2017-01-07T00:00:00"/>
    <b v="0"/>
    <s v="Approved"/>
    <s v="Solex"/>
    <s v="Road"/>
    <s v="medium"/>
    <s v="small"/>
    <n v="1703.52"/>
    <n v="1516.13"/>
    <n v="187.39"/>
    <d v="2004-08-17T00:00:00"/>
    <n v="357"/>
  </r>
  <r>
    <s v="4725"/>
    <s v="21"/>
    <x v="1135"/>
    <d v="2017-03-25T00:00:00"/>
    <b v="0"/>
    <s v="Approved"/>
    <s v="Solex"/>
    <s v="Standard"/>
    <s v="medium"/>
    <s v="large"/>
    <n v="1071.23"/>
    <n v="380.74"/>
    <n v="690.49"/>
    <d v="1996-04-05T00:00:00"/>
    <n v="280"/>
  </r>
  <r>
    <s v="4726"/>
    <s v="41"/>
    <x v="1429"/>
    <d v="2017-11-18T00:00:00"/>
    <b v="0"/>
    <s v="Approved"/>
    <s v="Solex"/>
    <s v="Road"/>
    <s v="medium"/>
    <s v="medium"/>
    <n v="416.98"/>
    <n v="312.74"/>
    <n v="104.24"/>
    <d v="2012-06-04T00:00:00"/>
    <n v="42"/>
  </r>
  <r>
    <s v="4727"/>
    <s v="66"/>
    <x v="631"/>
    <d v="2017-10-27T00:00:00"/>
    <b v="1"/>
    <s v="Approved"/>
    <s v="Giant Bicycles"/>
    <s v="Road"/>
    <s v="low"/>
    <s v="small"/>
    <n v="590.26"/>
    <n v="525.33000000000004"/>
    <n v="64.930000000000007"/>
    <d v="2010-11-05T00:00:00"/>
    <n v="64"/>
  </r>
  <r>
    <s v="4728"/>
    <s v="43"/>
    <x v="2589"/>
    <d v="2017-02-17T00:00:00"/>
    <b v="0"/>
    <s v="Approved"/>
    <s v="Solex"/>
    <s v="Standard"/>
    <s v="medium"/>
    <s v="medium"/>
    <n v="1151.96"/>
    <n v="649.49"/>
    <n v="502.47"/>
    <d v="1993-04-12T00:00:00"/>
    <n v="316"/>
  </r>
  <r>
    <s v="4729"/>
    <s v="50"/>
    <x v="80"/>
    <d v="2017-08-13T00:00:00"/>
    <b v="1"/>
    <s v="Approved"/>
    <s v="WeareA2B"/>
    <s v="Standard"/>
    <s v="medium"/>
    <s v="small"/>
    <n v="175.89"/>
    <n v="131.91999999999999"/>
    <n v="43.97"/>
    <d v="2003-02-16T00:00:00"/>
    <n v="139"/>
  </r>
  <r>
    <s v="4730"/>
    <s v="81"/>
    <x v="2590"/>
    <d v="2017-05-01T00:00:00"/>
    <b v="0"/>
    <s v="Approved"/>
    <s v="Norco Bicycles"/>
    <s v="Standard"/>
    <s v="medium"/>
    <s v="small"/>
    <n v="586.45000000000005"/>
    <n v="521.94000000000005"/>
    <n v="64.510000000000005"/>
    <d v="2013-09-16T00:00:00"/>
    <n v="243"/>
  </r>
  <r>
    <s v="4731"/>
    <s v="30"/>
    <x v="2591"/>
    <d v="2017-06-15T00:00:00"/>
    <b v="0"/>
    <s v="Approved"/>
    <s v="Solex"/>
    <s v="Standard"/>
    <s v="high"/>
    <s v="medium"/>
    <n v="748.17"/>
    <n v="448.9"/>
    <n v="299.27"/>
    <d v="1991-11-10T00:00:00"/>
    <n v="198"/>
  </r>
  <r>
    <s v="4732"/>
    <s v="12"/>
    <x v="1535"/>
    <d v="2017-02-26T00:00:00"/>
    <b v="1"/>
    <s v="Approved"/>
    <s v="WeareA2B"/>
    <s v="Standard"/>
    <s v="medium"/>
    <s v="medium"/>
    <n v="1231.1500000000001"/>
    <n v="161.6"/>
    <n v="1069.55"/>
    <d v="2004-08-17T00:00:00"/>
    <n v="307"/>
  </r>
  <r>
    <s v="4733"/>
    <s v="35"/>
    <x v="1044"/>
    <d v="2017-04-19T00:00:00"/>
    <b v="1"/>
    <s v="Approved"/>
    <s v="Trek Bicycles"/>
    <s v="Standard"/>
    <s v="low"/>
    <s v="medium"/>
    <n v="1057.51"/>
    <n v="154.4"/>
    <n v="903.11"/>
    <d v="2006-02-02T00:00:00"/>
    <n v="255"/>
  </r>
  <r>
    <s v="4734"/>
    <s v="21"/>
    <x v="94"/>
    <d v="2017-04-12T00:00:00"/>
    <b v="1"/>
    <s v="Approved"/>
    <s v="Solex"/>
    <s v="Standard"/>
    <s v="medium"/>
    <s v="large"/>
    <n v="1071.23"/>
    <n v="380.74"/>
    <n v="690.49"/>
    <d v="1996-04-05T00:00:00"/>
    <n v="262"/>
  </r>
  <r>
    <s v="4735"/>
    <s v="49"/>
    <x v="1579"/>
    <d v="2017-05-02T00:00:00"/>
    <b v="0"/>
    <s v="Approved"/>
    <s v="Trek Bicycles"/>
    <s v="Road"/>
    <s v="medium"/>
    <s v="medium"/>
    <n v="533.51"/>
    <n v="400.13"/>
    <n v="133.38"/>
    <d v="2012-06-04T00:00:00"/>
    <n v="242"/>
  </r>
  <r>
    <s v="4736"/>
    <s v="51"/>
    <x v="1180"/>
    <d v="2017-07-03T00:00:00"/>
    <b v="0"/>
    <s v="Approved"/>
    <s v="OHM Cycles"/>
    <s v="Standard"/>
    <s v="high"/>
    <s v="medium"/>
    <n v="2005.66"/>
    <n v="1203.4000000000001"/>
    <n v="802.26"/>
    <d v="2012-04-10T00:00:00"/>
    <n v="180"/>
  </r>
  <r>
    <s v="4737"/>
    <s v="95"/>
    <x v="19"/>
    <d v="2017-08-24T00:00:00"/>
    <b v="1"/>
    <s v="Approved"/>
    <s v="Giant Bicycles"/>
    <s v="Standard"/>
    <s v="medium"/>
    <s v="large"/>
    <n v="569.55999999999995"/>
    <n v="528.42999999999995"/>
    <n v="41.13"/>
    <d v="2004-01-16T00:00:00"/>
    <n v="128"/>
  </r>
  <r>
    <s v="4738"/>
    <s v="21"/>
    <x v="1836"/>
    <d v="2017-05-02T00:00:00"/>
    <b v="0"/>
    <s v="Approved"/>
    <s v="Solex"/>
    <s v="Standard"/>
    <s v="medium"/>
    <s v="large"/>
    <n v="1071.23"/>
    <n v="380.74"/>
    <n v="690.49"/>
    <d v="1993-10-02T00:00:00"/>
    <n v="242"/>
  </r>
  <r>
    <s v="4739"/>
    <s v="57"/>
    <x v="2107"/>
    <d v="2017-02-12T00:00:00"/>
    <b v="0"/>
    <s v="Approved"/>
    <s v="WeareA2B"/>
    <s v="Touring"/>
    <s v="medium"/>
    <s v="large"/>
    <n v="1890.39"/>
    <n v="260.14"/>
    <n v="1630.25"/>
    <d v="1991-01-21T00:00:00"/>
    <n v="321"/>
  </r>
  <r>
    <s v="4740"/>
    <s v="4"/>
    <x v="1337"/>
    <d v="2017-02-03T00:00:00"/>
    <b v="0"/>
    <s v="Approved"/>
    <s v="Giant Bicycles"/>
    <s v="Standard"/>
    <s v="high"/>
    <s v="medium"/>
    <n v="1129.1300000000001"/>
    <n v="677.48"/>
    <n v="451.65"/>
    <d v="2004-08-17T00:00:00"/>
    <n v="330"/>
  </r>
  <r>
    <s v="4741"/>
    <s v="80"/>
    <x v="128"/>
    <d v="2017-12-15T00:00:00"/>
    <b v="0"/>
    <s v="Approved"/>
    <s v="OHM Cycles"/>
    <s v="Touring"/>
    <s v="low"/>
    <s v="medium"/>
    <n v="1073.07"/>
    <n v="933.84"/>
    <n v="139.22999999999999"/>
    <d v="2015-08-10T00:00:00"/>
    <n v="15"/>
  </r>
  <r>
    <s v="4742"/>
    <s v="40"/>
    <x v="2524"/>
    <d v="2017-07-07T00:00:00"/>
    <b v="0"/>
    <s v="Approved"/>
    <s v="OHM Cycles"/>
    <s v="Standard"/>
    <s v="high"/>
    <s v="medium"/>
    <n v="1458.17"/>
    <n v="874.9"/>
    <n v="583.27"/>
    <d v="1993-04-12T00:00:00"/>
    <n v="176"/>
  </r>
  <r>
    <s v="4743"/>
    <s v="21"/>
    <x v="776"/>
    <d v="2017-01-29T00:00:00"/>
    <b v="0"/>
    <s v="Approved"/>
    <s v="Solex"/>
    <s v="Standard"/>
    <s v="medium"/>
    <s v="large"/>
    <n v="1071.23"/>
    <n v="380.74"/>
    <n v="690.49"/>
    <d v="1993-05-26T00:00:00"/>
    <n v="335"/>
  </r>
  <r>
    <s v="4745"/>
    <s v="38"/>
    <x v="1547"/>
    <d v="2017-03-05T00:00:00"/>
    <b v="1"/>
    <s v="Approved"/>
    <s v="Trek Bicycles"/>
    <s v="Standard"/>
    <s v="medium"/>
    <s v="large"/>
    <n v="2091.4699999999998"/>
    <n v="388.92"/>
    <n v="1702.55"/>
    <d v="2005-08-09T00:00:00"/>
    <n v="300"/>
  </r>
  <r>
    <s v="4746"/>
    <s v="28"/>
    <x v="584"/>
    <d v="2017-05-10T00:00:00"/>
    <b v="1"/>
    <s v="Approved"/>
    <s v="Norco Bicycles"/>
    <s v="Standard"/>
    <s v="medium"/>
    <s v="small"/>
    <n v="1216.1400000000001"/>
    <n v="1082.3599999999999"/>
    <n v="133.78"/>
    <d v="1993-07-15T00:00:00"/>
    <n v="234"/>
  </r>
  <r>
    <s v="4747"/>
    <s v="7"/>
    <x v="2533"/>
    <d v="2017-05-15T00:00:00"/>
    <b v="0"/>
    <s v="Approved"/>
    <s v="Trek Bicycles"/>
    <s v="Road"/>
    <s v="low"/>
    <s v="medium"/>
    <n v="980.37"/>
    <n v="234.43"/>
    <n v="745.94"/>
    <d v="2004-09-28T00:00:00"/>
    <n v="229"/>
  </r>
  <r>
    <s v="4748"/>
    <s v="38"/>
    <x v="2511"/>
    <d v="2017-04-21T00:00:00"/>
    <b v="1"/>
    <s v="Approved"/>
    <s v="Solex"/>
    <s v="Standard"/>
    <s v="medium"/>
    <s v="medium"/>
    <n v="1577.53"/>
    <n v="826.51"/>
    <n v="751.02"/>
    <d v="2011-03-16T00:00:00"/>
    <n v="253"/>
  </r>
  <r>
    <s v="4749"/>
    <s v="15"/>
    <x v="76"/>
    <d v="2017-08-19T00:00:00"/>
    <b v="1"/>
    <s v="Approved"/>
    <s v="Norco Bicycles"/>
    <s v="Standard"/>
    <s v="low"/>
    <s v="medium"/>
    <n v="958.74"/>
    <n v="748.9"/>
    <n v="209.84"/>
    <d v="2005-12-07T00:00:00"/>
    <n v="133"/>
  </r>
  <r>
    <s v="4750"/>
    <s v="74"/>
    <x v="1719"/>
    <d v="2017-08-14T00:00:00"/>
    <b v="1"/>
    <s v="Approved"/>
    <s v="WeareA2B"/>
    <s v="Standard"/>
    <s v="medium"/>
    <s v="medium"/>
    <n v="1228.07"/>
    <n v="400.91"/>
    <n v="827.16"/>
    <d v="2015-08-10T00:00:00"/>
    <n v="138"/>
  </r>
  <r>
    <s v="4751"/>
    <s v="99"/>
    <x v="2592"/>
    <d v="2017-07-13T00:00:00"/>
    <b v="1"/>
    <s v="Approved"/>
    <s v="Trek Bicycles"/>
    <s v="Road"/>
    <s v="low"/>
    <s v="small"/>
    <n v="1720.7"/>
    <n v="1531.42"/>
    <n v="189.28"/>
    <d v="2006-10-01T00:00:00"/>
    <n v="170"/>
  </r>
  <r>
    <s v="4752"/>
    <s v="48"/>
    <x v="684"/>
    <d v="2017-10-07T00:00:00"/>
    <b v="1"/>
    <s v="Approved"/>
    <s v="WeareA2B"/>
    <s v="Standard"/>
    <s v="medium"/>
    <s v="medium"/>
    <n v="1762.96"/>
    <n v="950.52"/>
    <n v="812.44"/>
    <d v="2014-07-28T00:00:00"/>
    <n v="84"/>
  </r>
  <r>
    <s v="4753"/>
    <s v="92"/>
    <x v="205"/>
    <d v="2017-04-27T00:00:00"/>
    <b v="0"/>
    <s v="Approved"/>
    <s v="WeareA2B"/>
    <s v="Touring"/>
    <s v="medium"/>
    <s v="large"/>
    <n v="1890.39"/>
    <n v="260.14"/>
    <n v="1630.25"/>
    <d v="1991-01-21T00:00:00"/>
    <n v="247"/>
  </r>
  <r>
    <s v="4755"/>
    <s v="31"/>
    <x v="1537"/>
    <d v="2017-06-03T00:00:00"/>
    <b v="1"/>
    <s v="Approved"/>
    <s v="Giant Bicycles"/>
    <s v="Standard"/>
    <s v="medium"/>
    <s v="medium"/>
    <n v="230.91"/>
    <n v="173.18"/>
    <n v="57.73"/>
    <d v="2006-11-10T00:00:00"/>
    <n v="210"/>
  </r>
  <r>
    <s v="4756"/>
    <s v="20"/>
    <x v="1690"/>
    <d v="2017-09-15T00:00:00"/>
    <b v="0"/>
    <s v="Approved"/>
    <s v="Trek Bicycles"/>
    <s v="Standard"/>
    <s v="medium"/>
    <s v="small"/>
    <n v="1775.81"/>
    <n v="1580.47"/>
    <n v="195.34"/>
    <d v="2016-02-04T00:00:00"/>
    <n v="106"/>
  </r>
  <r>
    <s v="4757"/>
    <s v="13"/>
    <x v="735"/>
    <d v="2017-09-09T00:00:00"/>
    <b v="0"/>
    <s v="Approved"/>
    <s v="Solex"/>
    <s v="Standard"/>
    <s v="medium"/>
    <s v="medium"/>
    <n v="1577.53"/>
    <n v="826.51"/>
    <n v="751.02"/>
    <d v="2011-03-16T00:00:00"/>
    <n v="112"/>
  </r>
  <r>
    <s v="4758"/>
    <s v="54"/>
    <x v="1160"/>
    <d v="2017-09-04T00:00:00"/>
    <b v="1"/>
    <s v="Approved"/>
    <s v="WeareA2B"/>
    <s v="Standard"/>
    <s v="medium"/>
    <s v="medium"/>
    <n v="1292.8399999999999"/>
    <n v="13.44"/>
    <n v="1279.4000000000001"/>
    <d v="1997-10-04T00:00:00"/>
    <n v="117"/>
  </r>
  <r>
    <s v="4759"/>
    <s v="58"/>
    <x v="2388"/>
    <d v="2017-09-28T00:00:00"/>
    <b v="0"/>
    <s v="Approved"/>
    <s v="OHM Cycles"/>
    <s v="Road"/>
    <s v="medium"/>
    <s v="medium"/>
    <n v="1280.28"/>
    <n v="829.51"/>
    <n v="450.77"/>
    <d v="2009-04-12T00:00:00"/>
    <n v="93"/>
  </r>
  <r>
    <s v="4760"/>
    <s v="56"/>
    <x v="824"/>
    <d v="2017-03-06T00:00:00"/>
    <b v="0"/>
    <s v="Approved"/>
    <s v="Norco Bicycles"/>
    <s v="Mountain"/>
    <s v="low"/>
    <s v="small"/>
    <n v="688.63"/>
    <n v="612.88"/>
    <n v="75.75"/>
    <d v="1993-10-02T00:00:00"/>
    <n v="299"/>
  </r>
  <r>
    <s v="4761"/>
    <s v="73"/>
    <x v="2593"/>
    <d v="2017-03-26T00:00:00"/>
    <b v="1"/>
    <s v="Approved"/>
    <s v="Solex"/>
    <s v="Standard"/>
    <s v="medium"/>
    <s v="medium"/>
    <n v="1945.43"/>
    <n v="333.18"/>
    <n v="1612.25"/>
    <d v="2011-01-10T00:00:00"/>
    <n v="279"/>
  </r>
  <r>
    <s v="4762"/>
    <s v="81"/>
    <x v="2594"/>
    <d v="2017-02-01T00:00:00"/>
    <b v="1"/>
    <s v="Approved"/>
    <s v="Norco Bicycles"/>
    <s v="Standard"/>
    <s v="medium"/>
    <s v="small"/>
    <n v="586.45000000000005"/>
    <n v="521.94000000000005"/>
    <n v="64.510000000000005"/>
    <d v="1991-07-10T00:00:00"/>
    <n v="332"/>
  </r>
  <r>
    <s v="4763"/>
    <s v="67"/>
    <x v="26"/>
    <d v="2017-04-18T00:00:00"/>
    <b v="1"/>
    <s v="Approved"/>
    <s v="Norco Bicycles"/>
    <s v="Road"/>
    <s v="medium"/>
    <s v="medium"/>
    <n v="544.04999999999995"/>
    <n v="376.84"/>
    <n v="167.21"/>
    <d v="2005-10-22T00:00:00"/>
    <n v="256"/>
  </r>
  <r>
    <s v="4764"/>
    <s v="0"/>
    <x v="2595"/>
    <d v="2017-09-06T00:00:00"/>
    <b v="1"/>
    <s v="Approved"/>
    <s v="Trek Bicycles"/>
    <s v="Road"/>
    <s v="medium"/>
    <s v="medium"/>
    <n v="533.51"/>
    <n v="400.13"/>
    <n v="133.38"/>
    <d v="1991-01-21T00:00:00"/>
    <n v="115"/>
  </r>
  <r>
    <s v="4765"/>
    <s v="100"/>
    <x v="1873"/>
    <d v="2017-04-09T00:00:00"/>
    <b v="1"/>
    <s v="Approved"/>
    <s v="Norco Bicycles"/>
    <s v="Road"/>
    <s v="medium"/>
    <s v="medium"/>
    <n v="1036.5899999999999"/>
    <n v="206.35"/>
    <n v="830.24"/>
    <d v="1991-05-06T00:00:00"/>
    <n v="265"/>
  </r>
  <r>
    <s v="4766"/>
    <s v="92"/>
    <x v="340"/>
    <d v="2017-08-11T00:00:00"/>
    <b v="0"/>
    <s v="Approved"/>
    <s v="WeareA2B"/>
    <s v="Touring"/>
    <s v="medium"/>
    <s v="large"/>
    <n v="1890.39"/>
    <n v="260.14"/>
    <n v="1630.25"/>
    <d v="1994-09-09T00:00:00"/>
    <n v="141"/>
  </r>
  <r>
    <s v="4767"/>
    <s v="91"/>
    <x v="1843"/>
    <d v="2017-07-14T00:00:00"/>
    <b v="0"/>
    <s v="Approved"/>
    <s v="Solex"/>
    <s v="Standard"/>
    <s v="medium"/>
    <s v="medium"/>
    <n v="100.35"/>
    <n v="75.260000000000005"/>
    <n v="25.09"/>
    <d v="1999-07-26T00:00:00"/>
    <n v="169"/>
  </r>
  <r>
    <s v="4768"/>
    <s v="0"/>
    <x v="1505"/>
    <d v="2017-09-11T00:00:00"/>
    <b v="0"/>
    <s v="Approved"/>
    <s v="WeareA2B"/>
    <s v="Standard"/>
    <s v="medium"/>
    <s v="small"/>
    <n v="175.89"/>
    <n v="131.91999999999999"/>
    <n v="43.97"/>
    <d v="2003-02-16T00:00:00"/>
    <n v="110"/>
  </r>
  <r>
    <s v="4769"/>
    <s v="82"/>
    <x v="647"/>
    <d v="2017-02-05T00:00:00"/>
    <b v="0"/>
    <s v="Approved"/>
    <s v="Norco Bicycles"/>
    <s v="Standard"/>
    <s v="high"/>
    <s v="medium"/>
    <n v="1148.6400000000001"/>
    <n v="689.18"/>
    <n v="459.46"/>
    <d v="2015-08-10T00:00:00"/>
    <n v="328"/>
  </r>
  <r>
    <s v="4770"/>
    <s v="31"/>
    <x v="752"/>
    <d v="2017-01-13T00:00:00"/>
    <b v="0"/>
    <s v="Approved"/>
    <s v="Giant Bicycles"/>
    <s v="Standard"/>
    <s v="medium"/>
    <s v="medium"/>
    <n v="230.91"/>
    <n v="173.18"/>
    <n v="57.73"/>
    <d v="2006-11-10T00:00:00"/>
    <n v="351"/>
  </r>
  <r>
    <s v="4771"/>
    <s v="0"/>
    <x v="2492"/>
    <d v="2017-12-17T00:00:00"/>
    <b v="1"/>
    <s v="Approved"/>
    <s v="Trek Bicycles"/>
    <s v="Road"/>
    <s v="medium"/>
    <s v="medium"/>
    <n v="533.51"/>
    <n v="400.13"/>
    <n v="133.38"/>
    <d v="2012-06-04T00:00:00"/>
    <n v="13"/>
  </r>
  <r>
    <s v="4772"/>
    <s v="76"/>
    <x v="2085"/>
    <d v="2017-12-26T00:00:00"/>
    <b v="0"/>
    <s v="Approved"/>
    <s v="WeareA2B"/>
    <s v="Standard"/>
    <s v="low"/>
    <s v="medium"/>
    <n v="642.30999999999995"/>
    <n v="513.85"/>
    <n v="128.46"/>
    <d v="2014-10-10T00:00:00"/>
    <n v="4"/>
  </r>
  <r>
    <s v="4773"/>
    <s v="14"/>
    <x v="1380"/>
    <d v="2017-04-29T00:00:00"/>
    <b v="1"/>
    <s v="Approved"/>
    <s v="Solex"/>
    <s v="Standard"/>
    <s v="high"/>
    <s v="large"/>
    <n v="1842.92"/>
    <n v="1105.75"/>
    <n v="737.17"/>
    <d v="2016-12-06T00:00:00"/>
    <n v="245"/>
  </r>
  <r>
    <s v="4774"/>
    <s v="22"/>
    <x v="1263"/>
    <d v="2017-10-05T00:00:00"/>
    <b v="1"/>
    <s v="Approved"/>
    <s v="WeareA2B"/>
    <s v="Standard"/>
    <s v="medium"/>
    <s v="medium"/>
    <n v="60.34"/>
    <n v="45.26"/>
    <n v="15.08"/>
    <d v="1993-07-15T00:00:00"/>
    <n v="86"/>
  </r>
  <r>
    <s v="4775"/>
    <s v="51"/>
    <x v="2596"/>
    <d v="2017-08-28T00:00:00"/>
    <b v="0"/>
    <s v="Approved"/>
    <s v="OHM Cycles"/>
    <s v="Standard"/>
    <s v="high"/>
    <s v="medium"/>
    <n v="2005.66"/>
    <n v="1203.4000000000001"/>
    <n v="802.26"/>
    <d v="2012-04-10T00:00:00"/>
    <n v="124"/>
  </r>
  <r>
    <s v="4776"/>
    <s v="46"/>
    <x v="327"/>
    <d v="2017-10-24T00:00:00"/>
    <b v="0"/>
    <s v="Approved"/>
    <s v="OHM Cycles"/>
    <s v="Standard"/>
    <s v="low"/>
    <s v="medium"/>
    <n v="1793.43"/>
    <n v="248.82"/>
    <n v="1544.61"/>
    <d v="1999-07-20T00:00:00"/>
    <n v="67"/>
  </r>
  <r>
    <s v="4777"/>
    <s v="45"/>
    <x v="2597"/>
    <d v="2017-11-16T00:00:00"/>
    <b v="1"/>
    <s v="Approved"/>
    <s v="Solex"/>
    <s v="Standard"/>
    <s v="medium"/>
    <s v="medium"/>
    <n v="441.49"/>
    <n v="84.99"/>
    <n v="356.5"/>
    <d v="1993-04-12T00:00:00"/>
    <n v="44"/>
  </r>
  <r>
    <s v="4778"/>
    <s v="3"/>
    <x v="1972"/>
    <d v="2017-10-22T00:00:00"/>
    <b v="0"/>
    <s v="Approved"/>
    <s v="Trek Bicycles"/>
    <s v="Standard"/>
    <s v="medium"/>
    <s v="large"/>
    <n v="2091.4699999999998"/>
    <n v="388.92"/>
    <n v="1702.55"/>
    <d v="2014-03-03T00:00:00"/>
    <n v="69"/>
  </r>
  <r>
    <s v="4779"/>
    <s v="84"/>
    <x v="2116"/>
    <d v="2017-11-30T00:00:00"/>
    <b v="0"/>
    <s v="Approved"/>
    <s v="Trek Bicycles"/>
    <s v="Road"/>
    <s v="medium"/>
    <s v="medium"/>
    <n v="290.62"/>
    <n v="215.14"/>
    <n v="75.48"/>
    <d v="2004-12-18T00:00:00"/>
    <n v="30"/>
  </r>
  <r>
    <s v="4780"/>
    <s v="0"/>
    <x v="1045"/>
    <d v="2017-10-15T00:00:00"/>
    <b v="1"/>
    <s v="Approved"/>
    <s v="WeareA2B"/>
    <s v="Standard"/>
    <s v="medium"/>
    <s v="medium"/>
    <n v="60.34"/>
    <n v="45.26"/>
    <n v="15.08"/>
    <d v="1993-07-15T00:00:00"/>
    <n v="76"/>
  </r>
  <r>
    <s v="4781"/>
    <s v="3"/>
    <x v="2598"/>
    <d v="2017-11-02T00:00:00"/>
    <b v="1"/>
    <s v="Approved"/>
    <s v="Trek Bicycles"/>
    <s v="Standard"/>
    <s v="medium"/>
    <s v="large"/>
    <n v="2091.4699999999998"/>
    <n v="388.92"/>
    <n v="1702.55"/>
    <d v="1997-10-04T00:00:00"/>
    <n v="58"/>
  </r>
  <r>
    <s v="4782"/>
    <s v="12"/>
    <x v="2562"/>
    <d v="2017-10-08T00:00:00"/>
    <b v="0"/>
    <s v="Approved"/>
    <s v="WeareA2B"/>
    <s v="Standard"/>
    <s v="medium"/>
    <s v="medium"/>
    <n v="1231.1500000000001"/>
    <n v="161.6"/>
    <n v="1069.55"/>
    <d v="1994-09-09T00:00:00"/>
    <n v="83"/>
  </r>
  <r>
    <s v="4783"/>
    <s v="36"/>
    <x v="1375"/>
    <d v="2017-12-04T00:00:00"/>
    <b v="0"/>
    <s v="Approved"/>
    <s v="Solex"/>
    <s v="Standard"/>
    <s v="low"/>
    <s v="medium"/>
    <n v="945.04"/>
    <n v="507.58"/>
    <n v="437.46"/>
    <d v="1995-12-19T00:00:00"/>
    <n v="26"/>
  </r>
  <r>
    <s v="4784"/>
    <s v="49"/>
    <x v="2599"/>
    <d v="2017-03-17T00:00:00"/>
    <b v="0"/>
    <s v="Approved"/>
    <s v="Solex"/>
    <s v="Standard"/>
    <s v="medium"/>
    <s v="large"/>
    <n v="1061.56"/>
    <n v="733.58"/>
    <n v="327.98"/>
    <d v="1993-07-20T00:00:00"/>
    <n v="288"/>
  </r>
  <r>
    <s v="4785"/>
    <s v="89"/>
    <x v="147"/>
    <d v="2017-11-27T00:00:00"/>
    <b v="1"/>
    <s v="Approved"/>
    <s v="Giant Bicycles"/>
    <s v="Standard"/>
    <s v="medium"/>
    <s v="large"/>
    <n v="1812.75"/>
    <n v="582.48"/>
    <n v="1230.27"/>
    <d v="2008-03-19T00:00:00"/>
    <n v="33"/>
  </r>
  <r>
    <s v="4786"/>
    <s v="49"/>
    <x v="369"/>
    <d v="2017-12-18T00:00:00"/>
    <b v="0"/>
    <s v="Approved"/>
    <s v="Solex"/>
    <s v="Standard"/>
    <s v="medium"/>
    <s v="large"/>
    <n v="1061.56"/>
    <n v="733.58"/>
    <n v="327.98"/>
    <d v="1993-07-20T00:00:00"/>
    <n v="12"/>
  </r>
  <r>
    <s v="4787"/>
    <s v="64"/>
    <x v="2600"/>
    <d v="2017-12-28T00:00:00"/>
    <b v="0"/>
    <s v="Approved"/>
    <s v="Trek Bicycles"/>
    <s v="Standard"/>
    <s v="medium"/>
    <s v="large"/>
    <n v="1469.44"/>
    <n v="596.54999999999995"/>
    <n v="872.89"/>
    <d v="2012-05-18T00:00:00"/>
    <n v="2"/>
  </r>
  <r>
    <s v="4788"/>
    <s v="69"/>
    <x v="2601"/>
    <d v="2017-08-01T00:00:00"/>
    <b v="1"/>
    <s v="Approved"/>
    <s v="Giant Bicycles"/>
    <s v="Road"/>
    <s v="medium"/>
    <s v="medium"/>
    <n v="792.9"/>
    <n v="594.67999999999995"/>
    <n v="198.22"/>
    <d v="1992-10-02T00:00:00"/>
    <n v="151"/>
  </r>
  <r>
    <s v="4789"/>
    <s v="64"/>
    <x v="2161"/>
    <d v="2017-09-18T00:00:00"/>
    <b v="1"/>
    <s v="Approved"/>
    <s v="Giant Bicycles"/>
    <s v="Standard"/>
    <s v="high"/>
    <s v="small"/>
    <n v="1977.36"/>
    <n v="1759.85"/>
    <n v="217.51"/>
    <d v="2010-08-20T00:00:00"/>
    <n v="103"/>
  </r>
  <r>
    <s v="4790"/>
    <s v="4"/>
    <x v="97"/>
    <d v="2017-10-10T00:00:00"/>
    <b v="0"/>
    <s v="Approved"/>
    <s v="Giant Bicycles"/>
    <s v="Standard"/>
    <s v="high"/>
    <s v="medium"/>
    <n v="1129.1300000000001"/>
    <n v="677.48"/>
    <n v="451.65"/>
    <d v="2014-03-03T00:00:00"/>
    <n v="81"/>
  </r>
  <r>
    <s v="4791"/>
    <s v="5"/>
    <x v="2602"/>
    <d v="2017-10-09T00:00:00"/>
    <b v="1"/>
    <s v="Approved"/>
    <s v="Trek Bicycles"/>
    <s v="Mountain"/>
    <s v="low"/>
    <s v="medium"/>
    <n v="574.64"/>
    <n v="459.71"/>
    <n v="114.93"/>
    <d v="2007-08-04T00:00:00"/>
    <n v="82"/>
  </r>
  <r>
    <s v="4792"/>
    <s v="59"/>
    <x v="188"/>
    <d v="2017-11-07T00:00:00"/>
    <b v="0"/>
    <s v="Approved"/>
    <s v="WeareA2B"/>
    <s v="Standard"/>
    <s v="medium"/>
    <s v="small"/>
    <n v="1415.01"/>
    <n v="1259.3599999999999"/>
    <n v="155.65"/>
    <d v="2003-01-05T00:00:00"/>
    <n v="53"/>
  </r>
  <r>
    <s v="4793"/>
    <s v="11"/>
    <x v="2603"/>
    <d v="2017-09-17T00:00:00"/>
    <b v="1"/>
    <s v="Approved"/>
    <s v="Giant Bicycles"/>
    <s v="Standard"/>
    <s v="high"/>
    <s v="medium"/>
    <n v="1274.93"/>
    <n v="764.96"/>
    <n v="509.97"/>
    <d v="2007-08-04T00:00:00"/>
    <n v="104"/>
  </r>
  <r>
    <s v="4794"/>
    <s v="47"/>
    <x v="2604"/>
    <d v="2017-03-03T00:00:00"/>
    <b v="0"/>
    <s v="Approved"/>
    <s v="Trek Bicycles"/>
    <s v="Road"/>
    <s v="low"/>
    <s v="small"/>
    <n v="1720.7"/>
    <n v="1531.42"/>
    <n v="189.28"/>
    <d v="1997-02-09T00:00:00"/>
    <n v="302"/>
  </r>
  <r>
    <s v="4795"/>
    <s v="43"/>
    <x v="1411"/>
    <d v="2017-10-04T00:00:00"/>
    <b v="1"/>
    <s v="Approved"/>
    <s v="Norco Bicycles"/>
    <s v="Standard"/>
    <s v="medium"/>
    <s v="medium"/>
    <n v="1555.58"/>
    <n v="818.01"/>
    <n v="737.57"/>
    <d v="2015-08-02T00:00:00"/>
    <n v="87"/>
  </r>
  <r>
    <s v="4796"/>
    <s v="85"/>
    <x v="2605"/>
    <d v="2017-06-22T00:00:00"/>
    <b v="1"/>
    <s v="Approved"/>
    <s v="WeareA2B"/>
    <s v="Standard"/>
    <s v="medium"/>
    <s v="medium"/>
    <n v="752.64"/>
    <n v="205.36"/>
    <n v="547.28"/>
    <d v="2015-08-02T00:00:00"/>
    <n v="191"/>
  </r>
  <r>
    <s v="4797"/>
    <s v="49"/>
    <x v="1032"/>
    <d v="2017-11-27T00:00:00"/>
    <b v="1"/>
    <s v="Approved"/>
    <s v="Trek Bicycles"/>
    <s v="Road"/>
    <s v="medium"/>
    <s v="medium"/>
    <n v="533.51"/>
    <n v="400.13"/>
    <n v="133.38"/>
    <d v="1998-12-17T00:00:00"/>
    <n v="33"/>
  </r>
  <r>
    <s v="4798"/>
    <s v="92"/>
    <x v="1629"/>
    <d v="2017-07-23T00:00:00"/>
    <b v="1"/>
    <s v="Approved"/>
    <s v="WeareA2B"/>
    <s v="Touring"/>
    <s v="medium"/>
    <s v="large"/>
    <n v="1890.39"/>
    <n v="260.14"/>
    <n v="1630.25"/>
    <d v="2011-05-07T00:00:00"/>
    <n v="160"/>
  </r>
  <r>
    <s v="4799"/>
    <s v="16"/>
    <x v="230"/>
    <d v="2017-07-07T00:00:00"/>
    <b v="1"/>
    <s v="Approved"/>
    <s v="Norco Bicycles"/>
    <s v="Standard"/>
    <s v="high"/>
    <s v="small"/>
    <n v="1661.92"/>
    <n v="1479.11"/>
    <n v="182.81"/>
    <d v="2009-03-08T00:00:00"/>
    <n v="176"/>
  </r>
  <r>
    <s v="4800"/>
    <s v="78"/>
    <x v="430"/>
    <d v="2017-09-03T00:00:00"/>
    <b v="0"/>
    <s v="Approved"/>
    <s v="Giant Bicycles"/>
    <s v="Standard"/>
    <s v="medium"/>
    <s v="large"/>
    <n v="1765.3"/>
    <n v="709.48"/>
    <n v="1055.82"/>
    <d v="2004-01-16T00:00:00"/>
    <n v="118"/>
  </r>
  <r>
    <s v="4801"/>
    <s v="44"/>
    <x v="522"/>
    <d v="2017-02-13T00:00:00"/>
    <b v="0"/>
    <s v="Approved"/>
    <s v="WeareA2B"/>
    <s v="Standard"/>
    <s v="medium"/>
    <s v="medium"/>
    <n v="1769.64"/>
    <n v="108.76"/>
    <n v="1660.88"/>
    <d v="2011-05-09T00:00:00"/>
    <n v="320"/>
  </r>
  <r>
    <s v="4802"/>
    <s v="80"/>
    <x v="2591"/>
    <d v="2017-01-22T00:00:00"/>
    <b v="1"/>
    <s v="Approved"/>
    <s v="OHM Cycles"/>
    <s v="Touring"/>
    <s v="low"/>
    <s v="medium"/>
    <n v="1073.07"/>
    <n v="933.84"/>
    <n v="139.22999999999999"/>
    <d v="1997-01-25T00:00:00"/>
    <n v="342"/>
  </r>
  <r>
    <s v="4804"/>
    <s v="16"/>
    <x v="190"/>
    <d v="2017-10-11T00:00:00"/>
    <b v="0"/>
    <s v="Approved"/>
    <s v="Norco Bicycles"/>
    <s v="Standard"/>
    <s v="high"/>
    <s v="small"/>
    <n v="1661.92"/>
    <n v="1479.11"/>
    <n v="182.81"/>
    <d v="1994-09-09T00:00:00"/>
    <n v="80"/>
  </r>
  <r>
    <s v="4805"/>
    <s v="20"/>
    <x v="1904"/>
    <d v="2017-02-01T00:00:00"/>
    <b v="1"/>
    <s v="Approved"/>
    <s v="Trek Bicycles"/>
    <s v="Standard"/>
    <s v="medium"/>
    <s v="small"/>
    <n v="1775.81"/>
    <n v="1580.47"/>
    <n v="195.34"/>
    <d v="2010-05-05T00:00:00"/>
    <n v="332"/>
  </r>
  <r>
    <s v="4806"/>
    <s v="24"/>
    <x v="374"/>
    <d v="2017-09-27T00:00:00"/>
    <b v="0"/>
    <s v="Approved"/>
    <s v="Solex"/>
    <s v="Road"/>
    <s v="medium"/>
    <s v="large"/>
    <n v="1777.8"/>
    <n v="820.78"/>
    <n v="957.02"/>
    <d v="2012-05-18T00:00:00"/>
    <n v="94"/>
  </r>
  <r>
    <s v="4807"/>
    <s v="10"/>
    <x v="2606"/>
    <d v="2017-11-13T00:00:00"/>
    <b v="0"/>
    <s v="Approved"/>
    <s v="Solex"/>
    <s v="Standard"/>
    <s v="medium"/>
    <s v="medium"/>
    <n v="1945.43"/>
    <n v="333.18"/>
    <n v="1612.25"/>
    <d v="2000-05-22T00:00:00"/>
    <n v="47"/>
  </r>
  <r>
    <s v="4808"/>
    <s v="86"/>
    <x v="1012"/>
    <d v="2017-10-15T00:00:00"/>
    <b v="1"/>
    <s v="Approved"/>
    <s v="Norco Bicycles"/>
    <s v="Road"/>
    <s v="high"/>
    <s v="large"/>
    <n v="774.53"/>
    <n v="464.72"/>
    <n v="309.81"/>
    <d v="2003-03-18T00:00:00"/>
    <n v="76"/>
  </r>
  <r>
    <s v="4809"/>
    <s v="40"/>
    <x v="2607"/>
    <d v="2017-07-18T00:00:00"/>
    <b v="0"/>
    <s v="Approved"/>
    <s v="OHM Cycles"/>
    <s v="Standard"/>
    <s v="high"/>
    <s v="medium"/>
    <n v="1458.17"/>
    <n v="874.9"/>
    <n v="583.27"/>
    <d v="2006-02-02T00:00:00"/>
    <n v="165"/>
  </r>
  <r>
    <s v="4810"/>
    <s v="69"/>
    <x v="2044"/>
    <d v="2017-01-18T00:00:00"/>
    <b v="0"/>
    <s v="Approved"/>
    <s v="Giant Bicycles"/>
    <s v="Road"/>
    <s v="medium"/>
    <s v="medium"/>
    <n v="792.9"/>
    <n v="594.67999999999995"/>
    <n v="198.22"/>
    <d v="1992-10-02T00:00:00"/>
    <n v="346"/>
  </r>
  <r>
    <s v="4811"/>
    <s v="99"/>
    <x v="2188"/>
    <d v="2017-01-16T00:00:00"/>
    <b v="1"/>
    <s v="Approved"/>
    <s v="OHM Cycles"/>
    <s v="Standard"/>
    <s v="medium"/>
    <s v="medium"/>
    <n v="1227.3399999999999"/>
    <n v="770.89"/>
    <n v="456.45"/>
    <d v="1994-08-10T00:00:00"/>
    <n v="348"/>
  </r>
  <r>
    <s v="4812"/>
    <s v="23"/>
    <x v="2608"/>
    <d v="2017-04-12T00:00:00"/>
    <b v="1"/>
    <s v="Approved"/>
    <s v="Norco Bicycles"/>
    <s v="Standard"/>
    <s v="medium"/>
    <s v="medium"/>
    <n v="1198.46"/>
    <n v="381.1"/>
    <n v="817.36"/>
    <d v="1998-12-16T00:00:00"/>
    <n v="262"/>
  </r>
  <r>
    <s v="4813"/>
    <s v="79"/>
    <x v="2609"/>
    <d v="2017-11-20T00:00:00"/>
    <b v="0"/>
    <s v="Approved"/>
    <s v="Norco Bicycles"/>
    <s v="Standard"/>
    <s v="medium"/>
    <s v="medium"/>
    <n v="1555.58"/>
    <n v="818.01"/>
    <n v="737.57"/>
    <d v="1991-07-10T00:00:00"/>
    <n v="40"/>
  </r>
  <r>
    <s v="4814"/>
    <s v="66"/>
    <x v="948"/>
    <d v="2017-07-11T00:00:00"/>
    <b v="0"/>
    <s v="Approved"/>
    <s v="Giant Bicycles"/>
    <s v="Road"/>
    <s v="low"/>
    <s v="small"/>
    <n v="590.26"/>
    <n v="525.33000000000004"/>
    <n v="64.930000000000007"/>
    <d v="2010-11-05T00:00:00"/>
    <n v="172"/>
  </r>
  <r>
    <s v="4815"/>
    <s v="68"/>
    <x v="2610"/>
    <d v="2017-11-01T00:00:00"/>
    <b v="0"/>
    <s v="Approved"/>
    <s v="OHM Cycles"/>
    <s v="Standard"/>
    <s v="medium"/>
    <s v="medium"/>
    <n v="1636.9"/>
    <n v="44.71"/>
    <n v="1592.19"/>
    <d v="2000-05-22T00:00:00"/>
    <n v="59"/>
  </r>
  <r>
    <s v="4816"/>
    <s v="75"/>
    <x v="2075"/>
    <d v="2017-09-17T00:00:00"/>
    <b v="1"/>
    <s v="Approved"/>
    <s v="Giant Bicycles"/>
    <s v="Touring"/>
    <s v="medium"/>
    <s v="large"/>
    <n v="1873.97"/>
    <n v="863.95"/>
    <n v="1010.02"/>
    <d v="2006-05-22T00:00:00"/>
    <n v="104"/>
  </r>
  <r>
    <s v="4817"/>
    <s v="50"/>
    <x v="2611"/>
    <d v="2017-12-27T00:00:00"/>
    <b v="0"/>
    <s v="Approved"/>
    <s v="WeareA2B"/>
    <s v="Standard"/>
    <s v="medium"/>
    <s v="small"/>
    <n v="175.89"/>
    <n v="131.91999999999999"/>
    <n v="43.97"/>
    <d v="2003-02-16T00:00:00"/>
    <n v="3"/>
  </r>
  <r>
    <s v="4818"/>
    <s v="16"/>
    <x v="561"/>
    <d v="2017-05-27T00:00:00"/>
    <b v="1"/>
    <s v="Approved"/>
    <s v="Norco Bicycles"/>
    <s v="Standard"/>
    <s v="high"/>
    <s v="small"/>
    <n v="1661.92"/>
    <n v="1479.11"/>
    <n v="182.81"/>
    <d v="1993-07-15T00:00:00"/>
    <n v="217"/>
  </r>
  <r>
    <s v="4819"/>
    <s v="33"/>
    <x v="374"/>
    <d v="2017-03-30T00:00:00"/>
    <b v="1"/>
    <s v="Approved"/>
    <s v="Giant Bicycles"/>
    <s v="Standard"/>
    <s v="medium"/>
    <s v="small"/>
    <n v="1311.44"/>
    <n v="1167.18"/>
    <n v="144.26"/>
    <d v="1999-12-04T00:00:00"/>
    <n v="275"/>
  </r>
  <r>
    <s v="4820"/>
    <s v="47"/>
    <x v="1541"/>
    <d v="2017-04-16T00:00:00"/>
    <b v="1"/>
    <s v="Approved"/>
    <s v="Trek Bicycles"/>
    <s v="Road"/>
    <s v="low"/>
    <s v="small"/>
    <n v="1720.7"/>
    <n v="1531.42"/>
    <n v="189.28"/>
    <d v="2006-10-01T00:00:00"/>
    <n v="258"/>
  </r>
  <r>
    <s v="4821"/>
    <s v="94"/>
    <x v="159"/>
    <d v="2017-04-17T00:00:00"/>
    <b v="1"/>
    <s v="Approved"/>
    <s v="Giant Bicycles"/>
    <s v="Standard"/>
    <s v="medium"/>
    <s v="large"/>
    <n v="1635.3"/>
    <n v="993.66"/>
    <n v="641.64"/>
    <d v="2013-06-09T00:00:00"/>
    <n v="257"/>
  </r>
  <r>
    <s v="4823"/>
    <s v="5"/>
    <x v="882"/>
    <d v="2017-04-24T00:00:00"/>
    <b v="0"/>
    <s v="Approved"/>
    <s v="Trek Bicycles"/>
    <s v="Mountain"/>
    <s v="low"/>
    <s v="medium"/>
    <n v="574.64"/>
    <n v="459.71"/>
    <n v="114.93"/>
    <d v="2011-08-29T00:00:00"/>
    <n v="250"/>
  </r>
  <r>
    <s v="4824"/>
    <s v="71"/>
    <x v="702"/>
    <d v="2017-04-18T00:00:00"/>
    <b v="1"/>
    <s v="Approved"/>
    <s v="Solex"/>
    <s v="Standard"/>
    <s v="high"/>
    <s v="large"/>
    <n v="1842.92"/>
    <n v="1105.75"/>
    <n v="737.17"/>
    <d v="1995-10-24T00:00:00"/>
    <n v="256"/>
  </r>
  <r>
    <s v="4825"/>
    <s v="19"/>
    <x v="2486"/>
    <d v="2017-07-04T00:00:00"/>
    <b v="1"/>
    <s v="Approved"/>
    <s v="OHM Cycles"/>
    <s v="Road"/>
    <s v="high"/>
    <s v="large"/>
    <n v="12.01"/>
    <n v="7.21"/>
    <n v="4.8"/>
    <d v="1993-10-02T00:00:00"/>
    <n v="179"/>
  </r>
  <r>
    <s v="4826"/>
    <s v="0"/>
    <x v="234"/>
    <d v="2017-03-03T00:00:00"/>
    <b v="1"/>
    <s v="Approved"/>
    <s v="OHM Cycles"/>
    <s v="Standard"/>
    <s v="high"/>
    <s v="medium"/>
    <n v="227.88"/>
    <n v="136.72999999999999"/>
    <n v="91.15"/>
    <d v="2003-02-07T00:00:00"/>
    <n v="302"/>
  </r>
  <r>
    <s v="4827"/>
    <s v="52"/>
    <x v="2091"/>
    <d v="2017-01-27T00:00:00"/>
    <b v="1"/>
    <s v="Approved"/>
    <s v="OHM Cycles"/>
    <s v="Road"/>
    <s v="medium"/>
    <s v="medium"/>
    <n v="1280.28"/>
    <n v="829.51"/>
    <n v="450.77"/>
    <d v="2001-11-25T00:00:00"/>
    <n v="337"/>
  </r>
  <r>
    <s v="4828"/>
    <s v="87"/>
    <x v="54"/>
    <d v="2017-04-07T00:00:00"/>
    <b v="0"/>
    <s v="Approved"/>
    <s v="Giant Bicycles"/>
    <s v="Standard"/>
    <s v="high"/>
    <s v="medium"/>
    <n v="1179"/>
    <n v="707.4"/>
    <n v="471.6"/>
    <d v="1997-08-25T00:00:00"/>
    <n v="267"/>
  </r>
  <r>
    <s v="4829"/>
    <s v="64"/>
    <x v="1201"/>
    <d v="2017-12-19T00:00:00"/>
    <b v="1"/>
    <s v="Approved"/>
    <s v="Trek Bicycles"/>
    <s v="Standard"/>
    <s v="medium"/>
    <s v="large"/>
    <n v="1469.44"/>
    <n v="596.54999999999995"/>
    <n v="872.89"/>
    <d v="2012-05-18T00:00:00"/>
    <n v="11"/>
  </r>
  <r>
    <s v="4830"/>
    <s v="1"/>
    <x v="2142"/>
    <d v="2017-12-06T00:00:00"/>
    <b v="1"/>
    <s v="Approved"/>
    <s v="Giant Bicycles"/>
    <s v="Standard"/>
    <s v="medium"/>
    <s v="medium"/>
    <n v="1403.5"/>
    <n v="954.82"/>
    <n v="448.68"/>
    <d v="2005-08-09T00:00:00"/>
    <n v="24"/>
  </r>
  <r>
    <s v="4831"/>
    <s v="42"/>
    <x v="2612"/>
    <d v="2017-07-30T00:00:00"/>
    <b v="0"/>
    <s v="Approved"/>
    <s v="OHM Cycles"/>
    <s v="Road"/>
    <s v="medium"/>
    <s v="small"/>
    <n v="1810"/>
    <n v="1610.9"/>
    <n v="199.1"/>
    <d v="2003-09-09T00:00:00"/>
    <n v="153"/>
  </r>
  <r>
    <s v="4833"/>
    <s v="0"/>
    <x v="1552"/>
    <d v="2017-09-03T00:00:00"/>
    <b v="0"/>
    <s v="Approved"/>
    <m/>
    <m/>
    <m/>
    <m/>
    <n v="366.22"/>
    <m/>
    <m/>
    <m/>
    <n v="118"/>
  </r>
  <r>
    <s v="4834"/>
    <s v="16"/>
    <x v="485"/>
    <d v="2017-07-17T00:00:00"/>
    <b v="1"/>
    <s v="Approved"/>
    <s v="Norco Bicycles"/>
    <s v="Standard"/>
    <s v="high"/>
    <s v="small"/>
    <n v="1661.92"/>
    <n v="1479.11"/>
    <n v="182.81"/>
    <d v="1997-05-10T00:00:00"/>
    <n v="166"/>
  </r>
  <r>
    <s v="4835"/>
    <s v="32"/>
    <x v="1339"/>
    <d v="2017-05-26T00:00:00"/>
    <b v="0"/>
    <s v="Approved"/>
    <s v="Giant Bicycles"/>
    <s v="Standard"/>
    <s v="medium"/>
    <s v="medium"/>
    <n v="642.70000000000005"/>
    <n v="211.37"/>
    <n v="431.33"/>
    <d v="2007-12-11T00:00:00"/>
    <n v="218"/>
  </r>
  <r>
    <s v="4836"/>
    <s v="90"/>
    <x v="768"/>
    <d v="2017-05-14T00:00:00"/>
    <b v="0"/>
    <s v="Approved"/>
    <s v="Solex"/>
    <s v="Standard"/>
    <s v="low"/>
    <s v="medium"/>
    <n v="945.04"/>
    <n v="507.58"/>
    <n v="437.46"/>
    <d v="1995-12-19T00:00:00"/>
    <n v="230"/>
  </r>
  <r>
    <s v="4837"/>
    <s v="52"/>
    <x v="2613"/>
    <d v="2017-06-14T00:00:00"/>
    <b v="0"/>
    <s v="Approved"/>
    <s v="OHM Cycles"/>
    <s v="Road"/>
    <s v="medium"/>
    <s v="medium"/>
    <n v="1280.28"/>
    <n v="829.51"/>
    <n v="450.77"/>
    <d v="2015-10-18T00:00:00"/>
    <n v="199"/>
  </r>
  <r>
    <s v="4838"/>
    <s v="89"/>
    <x v="1946"/>
    <d v="2017-10-26T00:00:00"/>
    <b v="1"/>
    <s v="Approved"/>
    <s v="Giant Bicycles"/>
    <s v="Standard"/>
    <s v="medium"/>
    <s v="large"/>
    <n v="1812.75"/>
    <n v="582.48"/>
    <n v="1230.27"/>
    <d v="2008-03-19T00:00:00"/>
    <n v="65"/>
  </r>
  <r>
    <s v="4839"/>
    <s v="8"/>
    <x v="1350"/>
    <d v="2017-09-17T00:00:00"/>
    <b v="0"/>
    <s v="Approved"/>
    <s v="Solex"/>
    <s v="Road"/>
    <s v="medium"/>
    <s v="small"/>
    <n v="1703.52"/>
    <n v="1516.13"/>
    <n v="187.39"/>
    <d v="2005-05-10T00:00:00"/>
    <n v="104"/>
  </r>
  <r>
    <s v="4840"/>
    <s v="22"/>
    <x v="620"/>
    <d v="2017-02-16T00:00:00"/>
    <b v="1"/>
    <s v="Approved"/>
    <s v="Solex"/>
    <s v="Standard"/>
    <s v="medium"/>
    <s v="medium"/>
    <n v="575.27"/>
    <n v="431.45"/>
    <n v="143.82"/>
    <d v="2004-12-18T00:00:00"/>
    <n v="317"/>
  </r>
  <r>
    <s v="4841"/>
    <s v="66"/>
    <x v="1817"/>
    <d v="2017-02-02T00:00:00"/>
    <b v="1"/>
    <s v="Approved"/>
    <s v="Solex"/>
    <s v="Standard"/>
    <s v="medium"/>
    <s v="medium"/>
    <n v="1163.8900000000001"/>
    <n v="589.27"/>
    <n v="574.62"/>
    <d v="2016-07-09T00:00:00"/>
    <n v="331"/>
  </r>
  <r>
    <s v="4842"/>
    <s v="80"/>
    <x v="1456"/>
    <d v="2017-10-11T00:00:00"/>
    <b v="0"/>
    <s v="Approved"/>
    <s v="OHM Cycles"/>
    <s v="Touring"/>
    <s v="low"/>
    <s v="medium"/>
    <n v="1073.07"/>
    <n v="933.84"/>
    <n v="139.22999999999999"/>
    <d v="1997-01-25T00:00:00"/>
    <n v="80"/>
  </r>
  <r>
    <s v="4843"/>
    <s v="86"/>
    <x v="1928"/>
    <d v="2017-10-14T00:00:00"/>
    <b v="0"/>
    <s v="Approved"/>
    <s v="OHM Cycles"/>
    <s v="Standard"/>
    <s v="medium"/>
    <s v="medium"/>
    <n v="235.63"/>
    <n v="125.07"/>
    <n v="110.56"/>
    <d v="2004-08-07T00:00:00"/>
    <n v="77"/>
  </r>
  <r>
    <s v="4844"/>
    <s v="60"/>
    <x v="2593"/>
    <d v="2017-04-06T00:00:00"/>
    <b v="1"/>
    <s v="Approved"/>
    <s v="Giant Bicycles"/>
    <s v="Standard"/>
    <s v="high"/>
    <s v="small"/>
    <n v="1977.36"/>
    <n v="1759.85"/>
    <n v="217.51"/>
    <d v="2010-08-20T00:00:00"/>
    <n v="268"/>
  </r>
  <r>
    <s v="4845"/>
    <s v="50"/>
    <x v="339"/>
    <d v="2017-04-16T00:00:00"/>
    <b v="0"/>
    <s v="Approved"/>
    <s v="Giant Bicycles"/>
    <s v="Standard"/>
    <s v="medium"/>
    <s v="medium"/>
    <n v="642.70000000000005"/>
    <n v="211.37"/>
    <n v="431.33"/>
    <d v="2002-03-22T00:00:00"/>
    <n v="258"/>
  </r>
  <r>
    <s v="4846"/>
    <s v="68"/>
    <x v="602"/>
    <d v="2017-05-01T00:00:00"/>
    <b v="0"/>
    <s v="Approved"/>
    <s v="OHM Cycles"/>
    <s v="Standard"/>
    <s v="medium"/>
    <s v="medium"/>
    <n v="1636.9"/>
    <n v="44.71"/>
    <n v="1592.19"/>
    <d v="2010-08-20T00:00:00"/>
    <n v="243"/>
  </r>
  <r>
    <s v="4847"/>
    <s v="48"/>
    <x v="575"/>
    <d v="2017-10-16T00:00:00"/>
    <b v="0"/>
    <s v="Approved"/>
    <s v="WeareA2B"/>
    <s v="Standard"/>
    <s v="medium"/>
    <s v="medium"/>
    <n v="1762.96"/>
    <n v="950.52"/>
    <n v="812.44"/>
    <d v="2014-07-28T00:00:00"/>
    <n v="75"/>
  </r>
  <r>
    <s v="4848"/>
    <s v="66"/>
    <x v="1175"/>
    <d v="2017-04-10T00:00:00"/>
    <b v="0"/>
    <s v="Approved"/>
    <s v="Giant Bicycles"/>
    <s v="Road"/>
    <s v="low"/>
    <s v="small"/>
    <n v="590.26"/>
    <n v="525.33000000000004"/>
    <n v="64.930000000000007"/>
    <d v="1995-10-24T00:00:00"/>
    <n v="264"/>
  </r>
  <r>
    <s v="4849"/>
    <s v="82"/>
    <x v="1942"/>
    <d v="2017-05-17T00:00:00"/>
    <b v="1"/>
    <s v="Approved"/>
    <s v="Norco Bicycles"/>
    <s v="Standard"/>
    <s v="high"/>
    <s v="medium"/>
    <n v="1148.6400000000001"/>
    <n v="689.18"/>
    <n v="459.46"/>
    <d v="2004-08-07T00:00:00"/>
    <n v="227"/>
  </r>
  <r>
    <s v="4850"/>
    <s v="98"/>
    <x v="1332"/>
    <d v="2017-01-15T00:00:00"/>
    <b v="0"/>
    <s v="Approved"/>
    <s v="Trek Bicycles"/>
    <s v="Standard"/>
    <s v="high"/>
    <s v="medium"/>
    <n v="358.39"/>
    <n v="215.03"/>
    <n v="143.36000000000001"/>
    <d v="2004-01-16T00:00:00"/>
    <n v="349"/>
  </r>
  <r>
    <s v="4851"/>
    <s v="94"/>
    <x v="446"/>
    <d v="2017-08-11T00:00:00"/>
    <b v="0"/>
    <s v="Approved"/>
    <s v="Giant Bicycles"/>
    <s v="Standard"/>
    <s v="medium"/>
    <s v="large"/>
    <n v="1635.3"/>
    <n v="993.66"/>
    <n v="641.64"/>
    <d v="2013-06-09T00:00:00"/>
    <n v="141"/>
  </r>
  <r>
    <s v="4853"/>
    <s v="24"/>
    <x v="1879"/>
    <d v="2017-02-16T00:00:00"/>
    <b v="0"/>
    <s v="Approved"/>
    <s v="Solex"/>
    <s v="Road"/>
    <s v="medium"/>
    <s v="large"/>
    <n v="1777.8"/>
    <n v="820.78"/>
    <n v="957.02"/>
    <d v="2011-05-07T00:00:00"/>
    <n v="317"/>
  </r>
  <r>
    <s v="4854"/>
    <s v="82"/>
    <x v="1842"/>
    <d v="2017-03-19T00:00:00"/>
    <b v="1"/>
    <s v="Approved"/>
    <s v="Norco Bicycles"/>
    <s v="Standard"/>
    <s v="high"/>
    <s v="medium"/>
    <n v="1148.6400000000001"/>
    <n v="689.18"/>
    <n v="459.46"/>
    <d v="2015-08-10T00:00:00"/>
    <n v="286"/>
  </r>
  <r>
    <s v="4855"/>
    <s v="0"/>
    <x v="106"/>
    <d v="2017-02-16T00:00:00"/>
    <b v="1"/>
    <s v="Approved"/>
    <s v="OHM Cycles"/>
    <s v="Standard"/>
    <s v="high"/>
    <s v="medium"/>
    <n v="227.88"/>
    <n v="136.72999999999999"/>
    <n v="91.15"/>
    <d v="2003-02-07T00:00:00"/>
    <n v="317"/>
  </r>
  <r>
    <s v="4856"/>
    <s v="68"/>
    <x v="2133"/>
    <d v="2017-12-28T00:00:00"/>
    <b v="1"/>
    <s v="Approved"/>
    <s v="OHM Cycles"/>
    <s v="Standard"/>
    <s v="medium"/>
    <s v="medium"/>
    <n v="1636.9"/>
    <n v="44.71"/>
    <n v="1592.19"/>
    <d v="1995-10-24T00:00:00"/>
    <n v="2"/>
  </r>
  <r>
    <s v="4857"/>
    <s v="70"/>
    <x v="2007"/>
    <d v="2017-11-21T00:00:00"/>
    <b v="1"/>
    <s v="Approved"/>
    <s v="Trek Bicycles"/>
    <s v="Standard"/>
    <s v="high"/>
    <s v="medium"/>
    <n v="495.72"/>
    <n v="297.43"/>
    <n v="198.29"/>
    <d v="2015-04-11T00:00:00"/>
    <n v="39"/>
  </r>
  <r>
    <s v="4858"/>
    <s v="46"/>
    <x v="2614"/>
    <d v="2017-05-18T00:00:00"/>
    <b v="0"/>
    <s v="Approved"/>
    <s v="Solex"/>
    <s v="Standard"/>
    <s v="low"/>
    <s v="medium"/>
    <n v="1289.8499999999999"/>
    <n v="74.510000000000005"/>
    <n v="1215.3399999999999"/>
    <d v="2005-08-09T00:00:00"/>
    <n v="226"/>
  </r>
  <r>
    <s v="4859"/>
    <s v="11"/>
    <x v="2122"/>
    <d v="2017-01-03T00:00:00"/>
    <b v="0"/>
    <s v="Approved"/>
    <s v="Trek Bicycles"/>
    <s v="Standard"/>
    <s v="medium"/>
    <s v="small"/>
    <n v="1775.81"/>
    <n v="1580.47"/>
    <n v="195.34"/>
    <d v="1999-06-23T00:00:00"/>
    <n v="361"/>
  </r>
  <r>
    <s v="4860"/>
    <s v="25"/>
    <x v="2615"/>
    <d v="2017-07-15T00:00:00"/>
    <b v="0"/>
    <s v="Approved"/>
    <s v="Giant Bicycles"/>
    <s v="Road"/>
    <s v="medium"/>
    <s v="medium"/>
    <n v="1538.99"/>
    <n v="829.65"/>
    <n v="709.34"/>
    <d v="1992-10-11T00:00:00"/>
    <n v="168"/>
  </r>
  <r>
    <s v="4861"/>
    <s v="15"/>
    <x v="2057"/>
    <d v="2017-02-12T00:00:00"/>
    <b v="1"/>
    <s v="Approved"/>
    <s v="Norco Bicycles"/>
    <s v="Standard"/>
    <s v="low"/>
    <s v="medium"/>
    <n v="958.74"/>
    <n v="748.9"/>
    <n v="209.84"/>
    <d v="2005-12-07T00:00:00"/>
    <n v="321"/>
  </r>
  <r>
    <s v="4862"/>
    <s v="42"/>
    <x v="2616"/>
    <d v="2017-10-13T00:00:00"/>
    <b v="0"/>
    <s v="Approved"/>
    <s v="OHM Cycles"/>
    <s v="Road"/>
    <s v="medium"/>
    <s v="small"/>
    <n v="1810"/>
    <n v="1610.9"/>
    <n v="199.1"/>
    <d v="2011-05-09T00:00:00"/>
    <n v="78"/>
  </r>
  <r>
    <s v="4863"/>
    <s v="62"/>
    <x v="2545"/>
    <d v="2017-04-22T00:00:00"/>
    <b v="1"/>
    <s v="Approved"/>
    <s v="Solex"/>
    <s v="Standard"/>
    <s v="medium"/>
    <s v="medium"/>
    <n v="478.16"/>
    <n v="298.72000000000003"/>
    <n v="179.44"/>
    <d v="1998-12-17T00:00:00"/>
    <n v="252"/>
  </r>
  <r>
    <s v="4864"/>
    <s v="25"/>
    <x v="2617"/>
    <d v="2017-02-05T00:00:00"/>
    <b v="1"/>
    <s v="Approved"/>
    <s v="Giant Bicycles"/>
    <s v="Road"/>
    <s v="medium"/>
    <s v="medium"/>
    <n v="1538.99"/>
    <n v="829.65"/>
    <n v="709.34"/>
    <d v="2016-02-04T00:00:00"/>
    <n v="328"/>
  </r>
  <r>
    <s v="4865"/>
    <s v="18"/>
    <x v="461"/>
    <d v="2017-07-02T00:00:00"/>
    <b v="1"/>
    <s v="Approved"/>
    <s v="Solex"/>
    <s v="Standard"/>
    <s v="medium"/>
    <s v="medium"/>
    <n v="575.27"/>
    <n v="431.45"/>
    <n v="143.82"/>
    <d v="2013-03-12T00:00:00"/>
    <n v="181"/>
  </r>
  <r>
    <s v="4866"/>
    <s v="91"/>
    <x v="1884"/>
    <d v="2017-07-01T00:00:00"/>
    <b v="0"/>
    <s v="Approved"/>
    <s v="Solex"/>
    <s v="Standard"/>
    <s v="medium"/>
    <s v="medium"/>
    <n v="100.35"/>
    <n v="75.260000000000005"/>
    <n v="25.09"/>
    <d v="1999-07-26T00:00:00"/>
    <n v="182"/>
  </r>
  <r>
    <s v="4868"/>
    <s v="66"/>
    <x v="690"/>
    <d v="2017-01-19T00:00:00"/>
    <b v="1"/>
    <s v="Approved"/>
    <s v="Giant Bicycles"/>
    <s v="Road"/>
    <s v="low"/>
    <s v="small"/>
    <n v="590.26"/>
    <n v="525.33000000000004"/>
    <n v="64.930000000000007"/>
    <d v="2010-11-05T00:00:00"/>
    <n v="345"/>
  </r>
  <r>
    <s v="4870"/>
    <s v="12"/>
    <x v="2426"/>
    <d v="2017-02-08T00:00:00"/>
    <b v="0"/>
    <s v="Approved"/>
    <s v="WeareA2B"/>
    <s v="Standard"/>
    <s v="medium"/>
    <s v="medium"/>
    <n v="1231.1500000000001"/>
    <n v="161.6"/>
    <n v="1069.55"/>
    <d v="2004-08-17T00:00:00"/>
    <n v="325"/>
  </r>
  <r>
    <s v="4871"/>
    <s v="36"/>
    <x v="2618"/>
    <d v="2017-01-12T00:00:00"/>
    <b v="1"/>
    <s v="Approved"/>
    <s v="Solex"/>
    <s v="Standard"/>
    <s v="low"/>
    <s v="medium"/>
    <n v="945.04"/>
    <n v="507.58"/>
    <n v="437.46"/>
    <d v="1995-12-19T00:00:00"/>
    <n v="352"/>
  </r>
  <r>
    <s v="4872"/>
    <s v="97"/>
    <x v="2160"/>
    <d v="2017-07-07T00:00:00"/>
    <b v="0"/>
    <s v="Approved"/>
    <s v="Solex"/>
    <s v="Standard"/>
    <s v="medium"/>
    <s v="large"/>
    <n v="202.62"/>
    <n v="151.96"/>
    <n v="50.66"/>
    <d v="2016-03-29T00:00:00"/>
    <n v="176"/>
  </r>
  <r>
    <s v="4873"/>
    <s v="74"/>
    <x v="1645"/>
    <d v="2017-04-06T00:00:00"/>
    <b v="0"/>
    <s v="Approved"/>
    <s v="WeareA2B"/>
    <s v="Standard"/>
    <s v="medium"/>
    <s v="medium"/>
    <n v="1228.07"/>
    <n v="400.91"/>
    <n v="827.16"/>
    <d v="2011-01-10T00:00:00"/>
    <n v="268"/>
  </r>
  <r>
    <s v="4874"/>
    <s v="0"/>
    <x v="483"/>
    <d v="2017-06-23T00:00:00"/>
    <b v="0"/>
    <s v="Approved"/>
    <s v="Trek Bicycles"/>
    <s v="Standard"/>
    <s v="high"/>
    <s v="medium"/>
    <n v="495.72"/>
    <n v="297.43"/>
    <n v="198.29"/>
    <d v="2015-04-11T00:00:00"/>
    <n v="190"/>
  </r>
  <r>
    <s v="4875"/>
    <s v="64"/>
    <x v="2515"/>
    <d v="2017-02-04T00:00:00"/>
    <b v="0"/>
    <s v="Approved"/>
    <s v="Trek Bicycles"/>
    <s v="Standard"/>
    <s v="medium"/>
    <s v="large"/>
    <n v="1469.44"/>
    <n v="596.54999999999995"/>
    <n v="872.89"/>
    <d v="2015-04-11T00:00:00"/>
    <n v="329"/>
  </r>
  <r>
    <s v="4876"/>
    <s v="33"/>
    <x v="676"/>
    <d v="2017-09-16T00:00:00"/>
    <b v="0"/>
    <s v="Approved"/>
    <s v="OHM Cycles"/>
    <s v="Road"/>
    <s v="medium"/>
    <s v="small"/>
    <n v="1810"/>
    <n v="1610.9"/>
    <n v="199.1"/>
    <d v="2008-03-19T00:00:00"/>
    <n v="105"/>
  </r>
  <r>
    <s v="4877"/>
    <s v="36"/>
    <x v="732"/>
    <d v="2017-05-07T00:00:00"/>
    <b v="1"/>
    <s v="Approved"/>
    <s v="Solex"/>
    <s v="Standard"/>
    <s v="low"/>
    <s v="medium"/>
    <n v="945.04"/>
    <n v="507.58"/>
    <n v="437.46"/>
    <d v="1995-12-19T00:00:00"/>
    <n v="237"/>
  </r>
  <r>
    <s v="4878"/>
    <s v="36"/>
    <x v="2271"/>
    <d v="2017-07-27T00:00:00"/>
    <b v="1"/>
    <s v="Approved"/>
    <s v="Solex"/>
    <s v="Standard"/>
    <s v="low"/>
    <s v="medium"/>
    <n v="945.04"/>
    <n v="507.58"/>
    <n v="437.46"/>
    <d v="1995-12-19T00:00:00"/>
    <n v="156"/>
  </r>
  <r>
    <s v="4879"/>
    <s v="10"/>
    <x v="2619"/>
    <d v="2017-08-19T00:00:00"/>
    <b v="0"/>
    <s v="Approved"/>
    <s v="WeareA2B"/>
    <s v="Touring"/>
    <s v="medium"/>
    <s v="medium"/>
    <n v="1466.68"/>
    <n v="363.25"/>
    <n v="1103.43"/>
    <d v="2014-03-03T00:00:00"/>
    <n v="133"/>
  </r>
  <r>
    <s v="4880"/>
    <s v="58"/>
    <x v="787"/>
    <d v="2017-08-15T00:00:00"/>
    <b v="1"/>
    <s v="Approved"/>
    <s v="OHM Cycles"/>
    <s v="Road"/>
    <s v="medium"/>
    <s v="medium"/>
    <n v="1280.28"/>
    <n v="829.51"/>
    <n v="450.77"/>
    <d v="2009-04-12T00:00:00"/>
    <n v="137"/>
  </r>
  <r>
    <s v="4881"/>
    <s v="39"/>
    <x v="1462"/>
    <d v="2017-11-05T00:00:00"/>
    <b v="0"/>
    <s v="Approved"/>
    <s v="Giant Bicycles"/>
    <s v="Standard"/>
    <s v="medium"/>
    <s v="large"/>
    <n v="1812.75"/>
    <n v="582.48"/>
    <n v="1230.27"/>
    <d v="2010-06-07T00:00:00"/>
    <n v="55"/>
  </r>
  <r>
    <s v="4882"/>
    <s v="28"/>
    <x v="1103"/>
    <d v="2017-11-21T00:00:00"/>
    <b v="0"/>
    <s v="Approved"/>
    <s v="Norco Bicycles"/>
    <s v="Standard"/>
    <s v="medium"/>
    <s v="small"/>
    <n v="1216.1400000000001"/>
    <n v="1082.3599999999999"/>
    <n v="133.78"/>
    <d v="1994-07-12T00:00:00"/>
    <n v="39"/>
  </r>
  <r>
    <s v="4883"/>
    <s v="36"/>
    <x v="2620"/>
    <d v="2017-02-13T00:00:00"/>
    <b v="1"/>
    <s v="Approved"/>
    <s v="Solex"/>
    <s v="Standard"/>
    <s v="low"/>
    <s v="medium"/>
    <n v="945.04"/>
    <n v="507.58"/>
    <n v="437.46"/>
    <d v="1995-12-19T00:00:00"/>
    <n v="320"/>
  </r>
  <r>
    <s v="4884"/>
    <s v="35"/>
    <x v="2372"/>
    <d v="2017-07-02T00:00:00"/>
    <b v="1"/>
    <s v="Approved"/>
    <s v="Trek Bicycles"/>
    <s v="Standard"/>
    <s v="low"/>
    <s v="medium"/>
    <n v="1057.51"/>
    <n v="154.4"/>
    <n v="903.11"/>
    <d v="1994-07-12T00:00:00"/>
    <n v="181"/>
  </r>
  <r>
    <s v="4885"/>
    <s v="27"/>
    <x v="2190"/>
    <d v="2017-02-19T00:00:00"/>
    <b v="1"/>
    <s v="Approved"/>
    <s v="Trek Bicycles"/>
    <s v="Standard"/>
    <s v="medium"/>
    <s v="medium"/>
    <n v="499.53"/>
    <n v="388.72"/>
    <n v="110.81"/>
    <d v="1991-11-10T00:00:00"/>
    <n v="314"/>
  </r>
  <r>
    <s v="4886"/>
    <s v="5"/>
    <x v="2621"/>
    <d v="2017-05-25T00:00:00"/>
    <b v="0"/>
    <s v="Approved"/>
    <s v="Trek Bicycles"/>
    <s v="Mountain"/>
    <s v="low"/>
    <s v="medium"/>
    <n v="574.64"/>
    <n v="459.71"/>
    <n v="114.93"/>
    <d v="2011-08-29T00:00:00"/>
    <n v="219"/>
  </r>
  <r>
    <s v="4887"/>
    <s v="62"/>
    <x v="2622"/>
    <d v="2017-02-18T00:00:00"/>
    <b v="1"/>
    <s v="Approved"/>
    <s v="Solex"/>
    <s v="Standard"/>
    <s v="high"/>
    <s v="medium"/>
    <n v="1024.6600000000001"/>
    <n v="614.79999999999995"/>
    <n v="409.86"/>
    <d v="2016-02-04T00:00:00"/>
    <n v="315"/>
  </r>
  <r>
    <s v="4888"/>
    <s v="65"/>
    <x v="2623"/>
    <d v="2017-09-01T00:00:00"/>
    <b v="1"/>
    <s v="Approved"/>
    <s v="WeareA2B"/>
    <s v="Standard"/>
    <s v="medium"/>
    <s v="medium"/>
    <n v="1807.45"/>
    <n v="778.69"/>
    <n v="1028.76"/>
    <d v="1992-10-02T00:00:00"/>
    <n v="120"/>
  </r>
  <r>
    <s v="4890"/>
    <s v="81"/>
    <x v="1054"/>
    <d v="2017-07-31T00:00:00"/>
    <b v="1"/>
    <s v="Approved"/>
    <s v="Solex"/>
    <s v="Standard"/>
    <s v="medium"/>
    <s v="medium"/>
    <n v="1151.96"/>
    <n v="649.49"/>
    <n v="502.47"/>
    <d v="2007-12-11T00:00:00"/>
    <n v="152"/>
  </r>
  <r>
    <s v="4891"/>
    <s v="91"/>
    <x v="2000"/>
    <d v="2017-04-22T00:00:00"/>
    <b v="0"/>
    <s v="Approved"/>
    <s v="Solex"/>
    <s v="Standard"/>
    <s v="medium"/>
    <s v="medium"/>
    <n v="100.35"/>
    <n v="75.260000000000005"/>
    <n v="25.09"/>
    <d v="2016-03-29T00:00:00"/>
    <n v="252"/>
  </r>
  <r>
    <s v="4892"/>
    <s v="0"/>
    <x v="2624"/>
    <d v="2017-12-26T00:00:00"/>
    <b v="0"/>
    <s v="Approved"/>
    <s v="Trek Bicycles"/>
    <s v="Standard"/>
    <s v="medium"/>
    <s v="medium"/>
    <n v="499.53"/>
    <n v="388.72"/>
    <n v="110.81"/>
    <d v="1999-06-23T00:00:00"/>
    <n v="4"/>
  </r>
  <r>
    <s v="4893"/>
    <s v="35"/>
    <x v="2093"/>
    <d v="2017-09-02T00:00:00"/>
    <b v="1"/>
    <s v="Approved"/>
    <s v="Giant Bicycles"/>
    <s v="Standard"/>
    <s v="medium"/>
    <s v="medium"/>
    <n v="1403.5"/>
    <n v="954.82"/>
    <n v="448.68"/>
    <d v="1998-12-16T00:00:00"/>
    <n v="119"/>
  </r>
  <r>
    <s v="4894"/>
    <s v="40"/>
    <x v="2017"/>
    <d v="2017-05-04T00:00:00"/>
    <b v="1"/>
    <s v="Approved"/>
    <s v="Trek Bicycles"/>
    <s v="Road"/>
    <s v="medium"/>
    <s v="large"/>
    <n v="1894.19"/>
    <n v="598.76"/>
    <n v="1295.43"/>
    <d v="2003-07-21T00:00:00"/>
    <n v="240"/>
  </r>
  <r>
    <s v="4895"/>
    <s v="52"/>
    <x v="2239"/>
    <d v="2017-03-18T00:00:00"/>
    <b v="1"/>
    <s v="Approved"/>
    <s v="OHM Cycles"/>
    <s v="Road"/>
    <s v="medium"/>
    <s v="medium"/>
    <n v="1280.28"/>
    <n v="829.51"/>
    <n v="450.77"/>
    <d v="2001-11-25T00:00:00"/>
    <n v="287"/>
  </r>
  <r>
    <s v="4896"/>
    <s v="0"/>
    <x v="2625"/>
    <d v="2017-06-25T00:00:00"/>
    <b v="0"/>
    <s v="Approved"/>
    <m/>
    <m/>
    <m/>
    <m/>
    <n v="1199.26"/>
    <m/>
    <m/>
    <m/>
    <n v="188"/>
  </r>
  <r>
    <s v="4897"/>
    <s v="77"/>
    <x v="734"/>
    <d v="2017-12-28T00:00:00"/>
    <b v="1"/>
    <s v="Approved"/>
    <s v="Norco Bicycles"/>
    <s v="Road"/>
    <s v="medium"/>
    <s v="large"/>
    <n v="1240.31"/>
    <n v="795.1"/>
    <n v="445.21"/>
    <d v="2011-01-10T00:00:00"/>
    <n v="2"/>
  </r>
  <r>
    <s v="4898"/>
    <s v="93"/>
    <x v="2454"/>
    <d v="2017-09-22T00:00:00"/>
    <b v="1"/>
    <s v="Approved"/>
    <s v="WeareA2B"/>
    <s v="Standard"/>
    <s v="medium"/>
    <s v="medium"/>
    <n v="1065.03"/>
    <n v="230.09"/>
    <n v="834.94"/>
    <d v="2003-09-10T00:00:00"/>
    <n v="99"/>
  </r>
  <r>
    <s v="4899"/>
    <s v="80"/>
    <x v="2626"/>
    <d v="2017-05-12T00:00:00"/>
    <b v="0"/>
    <s v="Approved"/>
    <s v="OHM Cycles"/>
    <s v="Touring"/>
    <s v="low"/>
    <s v="medium"/>
    <n v="1073.07"/>
    <n v="933.84"/>
    <n v="139.22999999999999"/>
    <d v="1997-01-25T00:00:00"/>
    <n v="232"/>
  </r>
  <r>
    <s v="4900"/>
    <s v="66"/>
    <x v="116"/>
    <d v="2017-07-24T00:00:00"/>
    <b v="0"/>
    <s v="Approved"/>
    <s v="Giant Bicycles"/>
    <s v="Road"/>
    <s v="low"/>
    <s v="small"/>
    <n v="590.26"/>
    <n v="525.33000000000004"/>
    <n v="64.930000000000007"/>
    <d v="2002-08-31T00:00:00"/>
    <n v="159"/>
  </r>
  <r>
    <s v="4901"/>
    <s v="57"/>
    <x v="292"/>
    <d v="2017-12-16T00:00:00"/>
    <b v="1"/>
    <s v="Approved"/>
    <s v="WeareA2B"/>
    <s v="Touring"/>
    <s v="medium"/>
    <s v="large"/>
    <n v="1890.39"/>
    <n v="260.14"/>
    <n v="1630.25"/>
    <d v="1991-01-21T00:00:00"/>
    <n v="14"/>
  </r>
  <r>
    <s v="4902"/>
    <s v="3"/>
    <x v="1168"/>
    <d v="2017-08-18T00:00:00"/>
    <b v="0"/>
    <s v="Approved"/>
    <s v="Trek Bicycles"/>
    <s v="Standard"/>
    <s v="medium"/>
    <s v="large"/>
    <n v="2091.4699999999998"/>
    <n v="388.92"/>
    <n v="1702.55"/>
    <d v="2001-11-25T00:00:00"/>
    <n v="134"/>
  </r>
  <r>
    <s v="4903"/>
    <s v="82"/>
    <x v="204"/>
    <d v="2017-12-04T00:00:00"/>
    <b v="0"/>
    <s v="Approved"/>
    <s v="Norco Bicycles"/>
    <s v="Standard"/>
    <s v="high"/>
    <s v="medium"/>
    <n v="1148.6400000000001"/>
    <n v="689.18"/>
    <n v="459.46"/>
    <d v="1993-04-20T00:00:00"/>
    <n v="26"/>
  </r>
  <r>
    <s v="4904"/>
    <s v="44"/>
    <x v="2627"/>
    <d v="2017-06-04T00:00:00"/>
    <b v="1"/>
    <s v="Approved"/>
    <s v="WeareA2B"/>
    <s v="Standard"/>
    <s v="medium"/>
    <s v="medium"/>
    <n v="1769.64"/>
    <n v="108.76"/>
    <n v="1660.88"/>
    <d v="2011-05-09T00:00:00"/>
    <n v="209"/>
  </r>
  <r>
    <s v="4905"/>
    <s v="74"/>
    <x v="1331"/>
    <d v="2017-02-14T00:00:00"/>
    <b v="0"/>
    <s v="Approved"/>
    <s v="WeareA2B"/>
    <s v="Standard"/>
    <s v="medium"/>
    <s v="medium"/>
    <n v="1228.07"/>
    <n v="400.91"/>
    <n v="827.16"/>
    <d v="2015-08-10T00:00:00"/>
    <n v="319"/>
  </r>
  <r>
    <s v="4906"/>
    <s v="93"/>
    <x v="1739"/>
    <d v="2017-10-16T00:00:00"/>
    <b v="1"/>
    <s v="Approved"/>
    <s v="WeareA2B"/>
    <s v="Standard"/>
    <s v="medium"/>
    <s v="medium"/>
    <n v="1065.03"/>
    <n v="230.09"/>
    <n v="834.94"/>
    <d v="2000-11-03T00:00:00"/>
    <n v="75"/>
  </r>
  <r>
    <s v="4907"/>
    <s v="0"/>
    <x v="2345"/>
    <d v="2017-01-24T00:00:00"/>
    <b v="0"/>
    <s v="Approved"/>
    <s v="Giant Bicycles"/>
    <s v="Standard"/>
    <s v="medium"/>
    <s v="medium"/>
    <n v="230.91"/>
    <n v="173.18"/>
    <n v="57.73"/>
    <d v="1994-07-12T00:00:00"/>
    <n v="340"/>
  </r>
  <r>
    <s v="4908"/>
    <s v="0"/>
    <x v="2628"/>
    <d v="2017-06-30T00:00:00"/>
    <b v="1"/>
    <s v="Approved"/>
    <s v="Giant Bicycles"/>
    <s v="Standard"/>
    <s v="medium"/>
    <s v="medium"/>
    <n v="230.91"/>
    <n v="173.18"/>
    <n v="57.73"/>
    <d v="1992-10-11T00:00:00"/>
    <n v="183"/>
  </r>
  <r>
    <s v="4909"/>
    <s v="0"/>
    <x v="2629"/>
    <d v="2017-05-28T00:00:00"/>
    <b v="1"/>
    <s v="Approved"/>
    <s v="WeareA2B"/>
    <s v="Standard"/>
    <s v="medium"/>
    <s v="small"/>
    <n v="175.89"/>
    <n v="131.91999999999999"/>
    <n v="43.97"/>
    <d v="1991-01-21T00:00:00"/>
    <n v="216"/>
  </r>
  <r>
    <s v="4910"/>
    <s v="25"/>
    <x v="744"/>
    <d v="2017-11-06T00:00:00"/>
    <b v="0"/>
    <s v="Approved"/>
    <s v="OHM Cycles"/>
    <s v="Standard"/>
    <s v="high"/>
    <s v="medium"/>
    <n v="2005.66"/>
    <n v="1203.4000000000001"/>
    <n v="802.26"/>
    <d v="2012-04-10T00:00:00"/>
    <n v="54"/>
  </r>
  <r>
    <s v="4911"/>
    <s v="0"/>
    <x v="987"/>
    <d v="2017-03-03T00:00:00"/>
    <b v="0"/>
    <s v="Approved"/>
    <s v="OHM Cycles"/>
    <s v="Standard"/>
    <s v="medium"/>
    <s v="medium"/>
    <n v="183.86"/>
    <n v="137.9"/>
    <n v="45.96"/>
    <d v="1998-12-17T00:00:00"/>
    <n v="302"/>
  </r>
  <r>
    <s v="4912"/>
    <s v="56"/>
    <x v="2297"/>
    <d v="2017-11-26T00:00:00"/>
    <b v="0"/>
    <s v="Approved"/>
    <s v="OHM Cycles"/>
    <s v="Standard"/>
    <s v="medium"/>
    <s v="medium"/>
    <n v="183.86"/>
    <n v="137.9"/>
    <n v="45.96"/>
    <d v="2011-08-24T00:00:00"/>
    <n v="34"/>
  </r>
  <r>
    <s v="4913"/>
    <s v="87"/>
    <x v="935"/>
    <d v="2017-08-17T00:00:00"/>
    <b v="0"/>
    <s v="Approved"/>
    <s v="OHM Cycles"/>
    <s v="Standard"/>
    <s v="medium"/>
    <s v="medium"/>
    <n v="1636.9"/>
    <n v="44.71"/>
    <n v="1592.19"/>
    <d v="2010-08-20T00:00:00"/>
    <n v="135"/>
  </r>
  <r>
    <s v="4914"/>
    <s v="54"/>
    <x v="2517"/>
    <d v="2017-04-04T00:00:00"/>
    <b v="1"/>
    <s v="Approved"/>
    <s v="WeareA2B"/>
    <s v="Standard"/>
    <s v="medium"/>
    <s v="medium"/>
    <n v="1292.8399999999999"/>
    <n v="13.44"/>
    <n v="1279.4000000000001"/>
    <d v="1998-12-16T00:00:00"/>
    <n v="270"/>
  </r>
  <r>
    <s v="4915"/>
    <s v="39"/>
    <x v="2630"/>
    <d v="2017-06-18T00:00:00"/>
    <b v="1"/>
    <s v="Approved"/>
    <s v="Giant Bicycles"/>
    <s v="Standard"/>
    <s v="medium"/>
    <s v="large"/>
    <n v="1812.75"/>
    <n v="582.48"/>
    <n v="1230.27"/>
    <d v="2010-06-07T00:00:00"/>
    <n v="195"/>
  </r>
  <r>
    <s v="4916"/>
    <s v="77"/>
    <x v="1456"/>
    <d v="2017-09-02T00:00:00"/>
    <b v="0"/>
    <s v="Approved"/>
    <s v="Norco Bicycles"/>
    <s v="Road"/>
    <s v="medium"/>
    <s v="large"/>
    <n v="1240.31"/>
    <n v="795.1"/>
    <n v="445.21"/>
    <d v="2011-01-10T00:00:00"/>
    <n v="119"/>
  </r>
  <r>
    <s v="4917"/>
    <s v="80"/>
    <x v="1152"/>
    <d v="2017-09-19T00:00:00"/>
    <b v="1"/>
    <s v="Approved"/>
    <s v="OHM Cycles"/>
    <s v="Touring"/>
    <s v="low"/>
    <s v="medium"/>
    <n v="1073.07"/>
    <n v="933.84"/>
    <n v="139.22999999999999"/>
    <d v="1997-01-25T00:00:00"/>
    <n v="102"/>
  </r>
  <r>
    <s v="4918"/>
    <s v="89"/>
    <x v="2631"/>
    <d v="2017-08-02T00:00:00"/>
    <b v="0"/>
    <s v="Approved"/>
    <s v="Giant Bicycles"/>
    <s v="Standard"/>
    <s v="medium"/>
    <s v="large"/>
    <n v="1812.75"/>
    <n v="582.48"/>
    <n v="1230.27"/>
    <d v="2007-12-11T00:00:00"/>
    <n v="150"/>
  </r>
  <r>
    <s v="4919"/>
    <s v="78"/>
    <x v="2632"/>
    <d v="2017-11-23T00:00:00"/>
    <b v="1"/>
    <s v="Approved"/>
    <s v="Giant Bicycles"/>
    <s v="Standard"/>
    <s v="medium"/>
    <s v="large"/>
    <n v="1765.3"/>
    <n v="709.48"/>
    <n v="1055.82"/>
    <d v="1991-07-10T00:00:00"/>
    <n v="37"/>
  </r>
  <r>
    <s v="4920"/>
    <s v="30"/>
    <x v="2633"/>
    <d v="2017-08-21T00:00:00"/>
    <b v="1"/>
    <s v="Approved"/>
    <s v="Solex"/>
    <s v="Standard"/>
    <s v="high"/>
    <s v="medium"/>
    <n v="748.17"/>
    <n v="448.9"/>
    <n v="299.27"/>
    <d v="1994-07-12T00:00:00"/>
    <n v="131"/>
  </r>
  <r>
    <s v="4921"/>
    <s v="96"/>
    <x v="1884"/>
    <d v="2017-03-08T00:00:00"/>
    <b v="0"/>
    <s v="Approved"/>
    <s v="WeareA2B"/>
    <s v="Road"/>
    <s v="low"/>
    <s v="small"/>
    <n v="1172.78"/>
    <n v="1043.77"/>
    <n v="129.01"/>
    <d v="2002-10-10T00:00:00"/>
    <n v="297"/>
  </r>
  <r>
    <s v="4922"/>
    <s v="55"/>
    <x v="2634"/>
    <d v="2017-08-04T00:00:00"/>
    <b v="1"/>
    <s v="Approved"/>
    <s v="Trek Bicycles"/>
    <s v="Road"/>
    <s v="medium"/>
    <s v="large"/>
    <n v="1894.19"/>
    <n v="598.76"/>
    <n v="1295.43"/>
    <d v="2003-07-21T00:00:00"/>
    <n v="148"/>
  </r>
  <r>
    <s v="4923"/>
    <s v="51"/>
    <x v="2635"/>
    <d v="2017-12-27T00:00:00"/>
    <b v="0"/>
    <s v="Approved"/>
    <s v="OHM Cycles"/>
    <s v="Standard"/>
    <s v="high"/>
    <s v="medium"/>
    <n v="2005.66"/>
    <n v="1203.4000000000001"/>
    <n v="802.26"/>
    <d v="2012-04-10T00:00:00"/>
    <n v="3"/>
  </r>
  <r>
    <s v="4924"/>
    <s v="35"/>
    <x v="1533"/>
    <d v="2017-06-14T00:00:00"/>
    <b v="0"/>
    <s v="Approved"/>
    <s v="Giant Bicycles"/>
    <s v="Standard"/>
    <s v="medium"/>
    <s v="medium"/>
    <n v="1403.5"/>
    <n v="954.82"/>
    <n v="448.68"/>
    <d v="2004-09-28T00:00:00"/>
    <n v="199"/>
  </r>
  <r>
    <s v="4925"/>
    <s v="20"/>
    <x v="2636"/>
    <d v="2017-03-24T00:00:00"/>
    <b v="0"/>
    <s v="Approved"/>
    <s v="Trek Bicycles"/>
    <s v="Standard"/>
    <s v="medium"/>
    <s v="small"/>
    <n v="1775.81"/>
    <n v="1580.47"/>
    <n v="195.34"/>
    <d v="2010-05-05T00:00:00"/>
    <n v="281"/>
  </r>
  <r>
    <s v="4926"/>
    <s v="2"/>
    <x v="2637"/>
    <d v="2017-03-27T00:00:00"/>
    <b v="0"/>
    <s v="Approved"/>
    <s v="Solex"/>
    <s v="Standard"/>
    <s v="medium"/>
    <s v="medium"/>
    <n v="71.489999999999995"/>
    <n v="53.62"/>
    <n v="17.87"/>
    <d v="2012-09-15T00:00:00"/>
    <n v="278"/>
  </r>
  <r>
    <s v="4927"/>
    <s v="49"/>
    <x v="2314"/>
    <d v="2017-10-05T00:00:00"/>
    <b v="0"/>
    <s v="Approved"/>
    <s v="Trek Bicycles"/>
    <s v="Road"/>
    <s v="medium"/>
    <s v="medium"/>
    <n v="533.51"/>
    <n v="400.13"/>
    <n v="133.38"/>
    <d v="2012-06-04T00:00:00"/>
    <n v="86"/>
  </r>
  <r>
    <s v="4928"/>
    <s v="33"/>
    <x v="2638"/>
    <d v="2017-07-29T00:00:00"/>
    <b v="0"/>
    <s v="Approved"/>
    <s v="Giant Bicycles"/>
    <s v="Standard"/>
    <s v="medium"/>
    <s v="small"/>
    <n v="1311.44"/>
    <n v="1167.18"/>
    <n v="144.26"/>
    <d v="2006-02-02T00:00:00"/>
    <n v="154"/>
  </r>
  <r>
    <s v="4929"/>
    <s v="80"/>
    <x v="2056"/>
    <d v="2017-06-30T00:00:00"/>
    <b v="1"/>
    <s v="Approved"/>
    <s v="OHM Cycles"/>
    <s v="Touring"/>
    <s v="low"/>
    <s v="medium"/>
    <n v="1073.07"/>
    <n v="933.84"/>
    <n v="139.22999999999999"/>
    <d v="1997-01-25T00:00:00"/>
    <n v="183"/>
  </r>
  <r>
    <s v="4930"/>
    <s v="35"/>
    <x v="2639"/>
    <d v="2017-10-17T00:00:00"/>
    <b v="0"/>
    <s v="Approved"/>
    <s v="Giant Bicycles"/>
    <s v="Standard"/>
    <s v="medium"/>
    <s v="medium"/>
    <n v="1403.5"/>
    <n v="954.82"/>
    <n v="448.68"/>
    <d v="2016-11-14T00:00:00"/>
    <n v="74"/>
  </r>
  <r>
    <s v="4931"/>
    <s v="21"/>
    <x v="2640"/>
    <d v="2017-01-29T00:00:00"/>
    <b v="0"/>
    <s v="Approved"/>
    <s v="Solex"/>
    <s v="Standard"/>
    <s v="medium"/>
    <s v="large"/>
    <n v="1071.23"/>
    <n v="380.74"/>
    <n v="690.49"/>
    <d v="2016-02-04T00:00:00"/>
    <n v="335"/>
  </r>
  <r>
    <s v="4932"/>
    <s v="5"/>
    <x v="2582"/>
    <d v="2017-05-17T00:00:00"/>
    <b v="1"/>
    <s v="Approved"/>
    <s v="Trek Bicycles"/>
    <s v="Mountain"/>
    <s v="low"/>
    <s v="medium"/>
    <n v="574.64"/>
    <n v="459.71"/>
    <n v="114.93"/>
    <d v="1999-07-26T00:00:00"/>
    <n v="227"/>
  </r>
  <r>
    <s v="4933"/>
    <s v="68"/>
    <x v="2641"/>
    <d v="2017-04-13T00:00:00"/>
    <b v="1"/>
    <s v="Approved"/>
    <s v="OHM Cycles"/>
    <s v="Standard"/>
    <s v="medium"/>
    <s v="medium"/>
    <n v="1636.9"/>
    <n v="44.71"/>
    <n v="1592.19"/>
    <d v="2010-08-20T00:00:00"/>
    <n v="261"/>
  </r>
  <r>
    <s v="4934"/>
    <s v="48"/>
    <x v="1837"/>
    <d v="2017-05-17T00:00:00"/>
    <b v="0"/>
    <s v="Approved"/>
    <s v="WeareA2B"/>
    <s v="Standard"/>
    <s v="medium"/>
    <s v="medium"/>
    <n v="1762.96"/>
    <n v="950.52"/>
    <n v="812.44"/>
    <d v="2016-11-14T00:00:00"/>
    <n v="227"/>
  </r>
  <r>
    <s v="4935"/>
    <s v="19"/>
    <x v="645"/>
    <d v="2017-05-26T00:00:00"/>
    <b v="1"/>
    <s v="Approved"/>
    <s v="Trek Bicycles"/>
    <s v="Mountain"/>
    <s v="low"/>
    <s v="medium"/>
    <n v="574.64"/>
    <n v="459.71"/>
    <n v="114.93"/>
    <d v="2011-08-29T00:00:00"/>
    <n v="218"/>
  </r>
  <r>
    <s v="4936"/>
    <s v="96"/>
    <x v="1717"/>
    <d v="2017-08-04T00:00:00"/>
    <b v="1"/>
    <s v="Approved"/>
    <s v="WeareA2B"/>
    <s v="Road"/>
    <s v="low"/>
    <s v="small"/>
    <n v="1172.78"/>
    <n v="1043.77"/>
    <n v="129.01"/>
    <d v="2002-10-10T00:00:00"/>
    <n v="148"/>
  </r>
  <r>
    <s v="4937"/>
    <s v="0"/>
    <x v="2642"/>
    <d v="2017-03-25T00:00:00"/>
    <b v="0"/>
    <s v="Approved"/>
    <s v="Giant Bicycles"/>
    <s v="Standard"/>
    <s v="medium"/>
    <s v="large"/>
    <n v="569.55999999999995"/>
    <n v="528.42999999999995"/>
    <n v="41.13"/>
    <d v="2003-09-10T00:00:00"/>
    <n v="280"/>
  </r>
  <r>
    <s v="4938"/>
    <s v="95"/>
    <x v="2643"/>
    <d v="2017-06-01T00:00:00"/>
    <b v="1"/>
    <s v="Approved"/>
    <s v="Giant Bicycles"/>
    <s v="Standard"/>
    <s v="medium"/>
    <s v="large"/>
    <n v="569.55999999999995"/>
    <n v="528.42999999999995"/>
    <n v="41.13"/>
    <d v="2003-09-10T00:00:00"/>
    <n v="212"/>
  </r>
  <r>
    <s v="4939"/>
    <s v="75"/>
    <x v="2218"/>
    <d v="2017-05-10T00:00:00"/>
    <b v="1"/>
    <s v="Approved"/>
    <s v="Giant Bicycles"/>
    <s v="Touring"/>
    <s v="medium"/>
    <s v="large"/>
    <n v="1873.97"/>
    <n v="863.95"/>
    <n v="1010.02"/>
    <d v="2006-05-22T00:00:00"/>
    <n v="234"/>
  </r>
  <r>
    <s v="4940"/>
    <s v="88"/>
    <x v="2632"/>
    <d v="2017-11-17T00:00:00"/>
    <b v="0"/>
    <s v="Approved"/>
    <s v="Norco Bicycles"/>
    <s v="Standard"/>
    <s v="medium"/>
    <s v="medium"/>
    <n v="1198.46"/>
    <n v="381.1"/>
    <n v="817.36"/>
    <d v="2013-06-09T00:00:00"/>
    <n v="43"/>
  </r>
  <r>
    <s v="4941"/>
    <s v="20"/>
    <x v="1177"/>
    <d v="2017-03-16T00:00:00"/>
    <b v="0"/>
    <s v="Approved"/>
    <s v="Trek Bicycles"/>
    <s v="Standard"/>
    <s v="medium"/>
    <s v="small"/>
    <n v="1775.81"/>
    <n v="1580.47"/>
    <n v="195.34"/>
    <d v="2014-03-03T00:00:00"/>
    <n v="289"/>
  </r>
  <r>
    <s v="4942"/>
    <s v="72"/>
    <x v="2318"/>
    <d v="2017-12-30T00:00:00"/>
    <b v="1"/>
    <s v="Approved"/>
    <s v="OHM Cycles"/>
    <s v="Standard"/>
    <s v="medium"/>
    <s v="medium"/>
    <n v="912.52"/>
    <n v="141.4"/>
    <n v="771.12"/>
    <d v="2015-10-18T00:00:00"/>
    <n v="0"/>
  </r>
  <r>
    <s v="4943"/>
    <s v="3"/>
    <x v="2644"/>
    <d v="2017-05-05T00:00:00"/>
    <b v="1"/>
    <s v="Approved"/>
    <s v="Trek Bicycles"/>
    <s v="Standard"/>
    <s v="medium"/>
    <s v="large"/>
    <n v="2091.4699999999998"/>
    <n v="388.92"/>
    <n v="1702.55"/>
    <d v="2005-08-09T00:00:00"/>
    <n v="239"/>
  </r>
  <r>
    <s v="4944"/>
    <s v="3"/>
    <x v="2261"/>
    <d v="2017-06-26T00:00:00"/>
    <b v="0"/>
    <s v="Approved"/>
    <s v="Trek Bicycles"/>
    <s v="Standard"/>
    <s v="medium"/>
    <s v="large"/>
    <n v="2091.4699999999998"/>
    <n v="388.92"/>
    <n v="1702.55"/>
    <d v="2012-09-15T00:00:00"/>
    <n v="187"/>
  </r>
  <r>
    <s v="4945"/>
    <s v="78"/>
    <x v="2333"/>
    <d v="2017-08-10T00:00:00"/>
    <b v="0"/>
    <s v="Approved"/>
    <s v="Giant Bicycles"/>
    <s v="Standard"/>
    <s v="medium"/>
    <s v="large"/>
    <n v="1765.3"/>
    <n v="709.48"/>
    <n v="1055.82"/>
    <d v="2004-07-25T00:00:00"/>
    <n v="142"/>
  </r>
  <r>
    <s v="4946"/>
    <s v="94"/>
    <x v="405"/>
    <d v="2017-05-18T00:00:00"/>
    <b v="1"/>
    <s v="Approved"/>
    <s v="Giant Bicycles"/>
    <s v="Standard"/>
    <s v="medium"/>
    <s v="large"/>
    <n v="1635.3"/>
    <n v="993.66"/>
    <n v="641.64"/>
    <d v="2013-06-09T00:00:00"/>
    <n v="226"/>
  </r>
  <r>
    <s v="4947"/>
    <s v="65"/>
    <x v="328"/>
    <d v="2017-04-19T00:00:00"/>
    <b v="1"/>
    <s v="Approved"/>
    <s v="WeareA2B"/>
    <s v="Standard"/>
    <s v="medium"/>
    <s v="medium"/>
    <n v="1807.45"/>
    <n v="778.69"/>
    <n v="1028.76"/>
    <d v="1995-10-24T00:00:00"/>
    <n v="255"/>
  </r>
  <r>
    <s v="4948"/>
    <s v="37"/>
    <x v="25"/>
    <d v="2017-10-19T00:00:00"/>
    <b v="1"/>
    <s v="Approved"/>
    <s v="OHM Cycles"/>
    <s v="Standard"/>
    <s v="low"/>
    <s v="medium"/>
    <n v="1793.43"/>
    <n v="248.82"/>
    <n v="1544.61"/>
    <d v="1999-12-04T00:00:00"/>
    <n v="72"/>
  </r>
  <r>
    <s v="4949"/>
    <s v="84"/>
    <x v="864"/>
    <d v="2017-01-16T00:00:00"/>
    <b v="1"/>
    <s v="Approved"/>
    <s v="Giant Bicycles"/>
    <s v="Road"/>
    <s v="medium"/>
    <s v="medium"/>
    <n v="792.9"/>
    <n v="594.67999999999995"/>
    <n v="198.22"/>
    <d v="1992-10-02T00:00:00"/>
    <n v="348"/>
  </r>
  <r>
    <s v="4950"/>
    <s v="29"/>
    <x v="472"/>
    <d v="2017-12-26T00:00:00"/>
    <b v="1"/>
    <s v="Approved"/>
    <s v="WeareA2B"/>
    <s v="Standard"/>
    <s v="medium"/>
    <s v="medium"/>
    <n v="1065.03"/>
    <n v="230.09"/>
    <n v="834.94"/>
    <d v="2000-11-03T00:00:00"/>
    <n v="4"/>
  </r>
  <r>
    <s v="4951"/>
    <s v="60"/>
    <x v="1974"/>
    <d v="2017-04-18T00:00:00"/>
    <b v="1"/>
    <s v="Approved"/>
    <s v="Giant Bicycles"/>
    <s v="Standard"/>
    <s v="high"/>
    <s v="small"/>
    <n v="1977.36"/>
    <n v="1759.85"/>
    <n v="217.51"/>
    <d v="2011-08-24T00:00:00"/>
    <n v="256"/>
  </r>
  <r>
    <s v="4952"/>
    <s v="77"/>
    <x v="2645"/>
    <d v="2017-02-28T00:00:00"/>
    <b v="0"/>
    <s v="Approved"/>
    <s v="WeareA2B"/>
    <s v="Standard"/>
    <s v="medium"/>
    <s v="medium"/>
    <n v="1769.64"/>
    <n v="108.76"/>
    <n v="1660.88"/>
    <d v="2012-06-04T00:00:00"/>
    <n v="305"/>
  </r>
  <r>
    <s v="4953"/>
    <s v="56"/>
    <x v="2544"/>
    <d v="2017-02-03T00:00:00"/>
    <b v="1"/>
    <s v="Approved"/>
    <s v="OHM Cycles"/>
    <s v="Standard"/>
    <s v="medium"/>
    <s v="medium"/>
    <n v="183.86"/>
    <n v="137.9"/>
    <n v="45.96"/>
    <d v="1997-10-04T00:00:00"/>
    <n v="330"/>
  </r>
  <r>
    <s v="4954"/>
    <s v="13"/>
    <x v="1424"/>
    <d v="2017-03-28T00:00:00"/>
    <b v="1"/>
    <s v="Approved"/>
    <s v="Solex"/>
    <s v="Standard"/>
    <s v="medium"/>
    <s v="medium"/>
    <n v="1163.8900000000001"/>
    <n v="589.27"/>
    <n v="574.62"/>
    <d v="2016-07-09T00:00:00"/>
    <n v="277"/>
  </r>
  <r>
    <s v="4955"/>
    <s v="33"/>
    <x v="449"/>
    <d v="2017-12-20T00:00:00"/>
    <b v="1"/>
    <s v="Approved"/>
    <s v="Giant Bicycles"/>
    <s v="Standard"/>
    <s v="medium"/>
    <s v="small"/>
    <n v="1311.44"/>
    <n v="1167.18"/>
    <n v="144.26"/>
    <d v="2014-07-28T00:00:00"/>
    <n v="10"/>
  </r>
  <r>
    <s v="4956"/>
    <s v="0"/>
    <x v="85"/>
    <d v="2017-06-16T00:00:00"/>
    <b v="0"/>
    <s v="Approved"/>
    <s v="Norco Bicycles"/>
    <s v="Standard"/>
    <s v="low"/>
    <s v="medium"/>
    <n v="363.01"/>
    <n v="290.41000000000003"/>
    <n v="72.599999999999994"/>
    <d v="1999-07-26T00:00:00"/>
    <n v="197"/>
  </r>
  <r>
    <s v="4958"/>
    <s v="85"/>
    <x v="1522"/>
    <d v="2017-06-11T00:00:00"/>
    <b v="1"/>
    <s v="Approved"/>
    <s v="WeareA2B"/>
    <s v="Standard"/>
    <s v="medium"/>
    <s v="medium"/>
    <n v="752.64"/>
    <n v="205.36"/>
    <n v="547.28"/>
    <d v="2015-08-02T00:00:00"/>
    <n v="202"/>
  </r>
  <r>
    <s v="4959"/>
    <s v="47"/>
    <x v="1443"/>
    <d v="2017-04-29T00:00:00"/>
    <b v="1"/>
    <s v="Approved"/>
    <s v="Trek Bicycles"/>
    <s v="Road"/>
    <s v="low"/>
    <s v="small"/>
    <n v="1720.7"/>
    <n v="1531.42"/>
    <n v="189.28"/>
    <d v="2006-10-01T00:00:00"/>
    <n v="245"/>
  </r>
  <r>
    <s v="4960"/>
    <s v="21"/>
    <x v="2646"/>
    <d v="2017-04-05T00:00:00"/>
    <b v="0"/>
    <s v="Approved"/>
    <s v="WeareA2B"/>
    <s v="Touring"/>
    <s v="medium"/>
    <s v="medium"/>
    <n v="1466.68"/>
    <n v="363.25"/>
    <n v="1103.43"/>
    <d v="1994-09-09T00:00:00"/>
    <n v="269"/>
  </r>
  <r>
    <s v="4961"/>
    <s v="28"/>
    <x v="2218"/>
    <d v="2017-02-09T00:00:00"/>
    <b v="1"/>
    <s v="Approved"/>
    <s v="Norco Bicycles"/>
    <s v="Standard"/>
    <s v="medium"/>
    <s v="small"/>
    <n v="1216.1400000000001"/>
    <n v="1082.3599999999999"/>
    <n v="133.78"/>
    <d v="1991-08-05T00:00:00"/>
    <n v="324"/>
  </r>
  <r>
    <s v="4962"/>
    <s v="79"/>
    <x v="784"/>
    <d v="2017-06-02T00:00:00"/>
    <b v="0"/>
    <s v="Approved"/>
    <s v="Norco Bicycles"/>
    <s v="Standard"/>
    <s v="medium"/>
    <s v="medium"/>
    <n v="1555.58"/>
    <n v="818.01"/>
    <n v="737.57"/>
    <d v="2003-09-09T00:00:00"/>
    <n v="211"/>
  </r>
  <r>
    <s v="4963"/>
    <s v="0"/>
    <x v="2647"/>
    <d v="2017-04-21T00:00:00"/>
    <b v="1"/>
    <s v="Approved"/>
    <s v="Giant Bicycles"/>
    <s v="Standard"/>
    <s v="medium"/>
    <s v="medium"/>
    <n v="230.91"/>
    <n v="173.18"/>
    <n v="57.73"/>
    <d v="2006-11-10T00:00:00"/>
    <n v="253"/>
  </r>
  <r>
    <s v="4964"/>
    <s v="27"/>
    <x v="271"/>
    <d v="2017-10-09T00:00:00"/>
    <b v="0"/>
    <s v="Approved"/>
    <s v="Trek Bicycles"/>
    <s v="Standard"/>
    <s v="medium"/>
    <s v="medium"/>
    <n v="499.53"/>
    <n v="388.72"/>
    <n v="110.81"/>
    <d v="1992-10-11T00:00:00"/>
    <n v="82"/>
  </r>
  <r>
    <s v="4965"/>
    <s v="76"/>
    <x v="770"/>
    <d v="2017-01-15T00:00:00"/>
    <b v="0"/>
    <s v="Approved"/>
    <s v="WeareA2B"/>
    <s v="Standard"/>
    <s v="low"/>
    <s v="medium"/>
    <n v="642.30999999999995"/>
    <n v="513.85"/>
    <n v="128.46"/>
    <d v="2014-10-10T00:00:00"/>
    <n v="349"/>
  </r>
  <r>
    <s v="4966"/>
    <s v="86"/>
    <x v="2240"/>
    <d v="2017-11-20T00:00:00"/>
    <b v="0"/>
    <s v="Approved"/>
    <s v="OHM Cycles"/>
    <s v="Standard"/>
    <s v="medium"/>
    <s v="medium"/>
    <n v="235.63"/>
    <n v="125.07"/>
    <n v="110.56"/>
    <d v="2005-05-10T00:00:00"/>
    <n v="40"/>
  </r>
  <r>
    <s v="4967"/>
    <s v="0"/>
    <x v="862"/>
    <d v="2017-08-16T00:00:00"/>
    <b v="1"/>
    <s v="Approved"/>
    <m/>
    <m/>
    <m/>
    <m/>
    <n v="1888.45"/>
    <m/>
    <m/>
    <m/>
    <n v="136"/>
  </r>
  <r>
    <s v="4968"/>
    <s v="3"/>
    <x v="138"/>
    <d v="2017-01-08T00:00:00"/>
    <b v="0"/>
    <s v="Approved"/>
    <s v="Trek Bicycles"/>
    <s v="Standard"/>
    <s v="medium"/>
    <s v="large"/>
    <n v="2091.4699999999998"/>
    <n v="388.92"/>
    <n v="1702.55"/>
    <d v="2003-02-07T00:00:00"/>
    <n v="356"/>
  </r>
  <r>
    <s v="4969"/>
    <s v="90"/>
    <x v="2337"/>
    <d v="2017-05-13T00:00:00"/>
    <b v="0"/>
    <s v="Approved"/>
    <s v="Norco Bicycles"/>
    <s v="Standard"/>
    <s v="low"/>
    <s v="medium"/>
    <n v="363.01"/>
    <n v="290.41000000000003"/>
    <n v="72.599999999999994"/>
    <d v="2013-06-09T00:00:00"/>
    <n v="231"/>
  </r>
  <r>
    <s v="4970"/>
    <s v="95"/>
    <x v="565"/>
    <d v="2017-05-06T00:00:00"/>
    <b v="1"/>
    <s v="Approved"/>
    <s v="Giant Bicycles"/>
    <s v="Standard"/>
    <s v="medium"/>
    <s v="large"/>
    <n v="569.55999999999995"/>
    <n v="528.42999999999995"/>
    <n v="41.13"/>
    <d v="2003-09-10T00:00:00"/>
    <n v="238"/>
  </r>
  <r>
    <s v="4971"/>
    <s v="1"/>
    <x v="1354"/>
    <d v="2017-04-27T00:00:00"/>
    <b v="0"/>
    <s v="Approved"/>
    <s v="Giant Bicycles"/>
    <s v="Standard"/>
    <s v="medium"/>
    <s v="medium"/>
    <n v="1403.5"/>
    <n v="954.82"/>
    <n v="448.68"/>
    <d v="2016-11-14T00:00:00"/>
    <n v="247"/>
  </r>
  <r>
    <s v="4972"/>
    <s v="21"/>
    <x v="821"/>
    <d v="2017-12-11T00:00:00"/>
    <b v="1"/>
    <s v="Approved"/>
    <s v="Solex"/>
    <s v="Standard"/>
    <s v="medium"/>
    <s v="large"/>
    <n v="1071.23"/>
    <n v="380.74"/>
    <n v="690.49"/>
    <d v="1996-04-05T00:00:00"/>
    <n v="19"/>
  </r>
  <r>
    <s v="4973"/>
    <s v="60"/>
    <x v="1718"/>
    <d v="2017-06-10T00:00:00"/>
    <b v="1"/>
    <s v="Approved"/>
    <s v="Giant Bicycles"/>
    <s v="Standard"/>
    <s v="high"/>
    <s v="small"/>
    <n v="1977.36"/>
    <n v="1759.85"/>
    <n v="217.51"/>
    <d v="2011-08-24T00:00:00"/>
    <n v="203"/>
  </r>
  <r>
    <s v="4974"/>
    <s v="79"/>
    <x v="2357"/>
    <d v="2017-01-25T00:00:00"/>
    <b v="1"/>
    <s v="Approved"/>
    <s v="Norco Bicycles"/>
    <s v="Standard"/>
    <s v="medium"/>
    <s v="medium"/>
    <n v="1555.58"/>
    <n v="818.01"/>
    <n v="737.57"/>
    <d v="2004-12-18T00:00:00"/>
    <n v="339"/>
  </r>
  <r>
    <s v="4975"/>
    <s v="71"/>
    <x v="2648"/>
    <d v="2017-07-08T00:00:00"/>
    <b v="1"/>
    <s v="Approved"/>
    <s v="Solex"/>
    <s v="Standard"/>
    <s v="high"/>
    <s v="large"/>
    <n v="1842.92"/>
    <n v="1105.75"/>
    <n v="737.17"/>
    <d v="1995-10-24T00:00:00"/>
    <n v="175"/>
  </r>
  <r>
    <s v="4976"/>
    <s v="9"/>
    <x v="2513"/>
    <d v="2017-03-04T00:00:00"/>
    <b v="0"/>
    <s v="Approved"/>
    <s v="OHM Cycles"/>
    <s v="Road"/>
    <s v="medium"/>
    <s v="medium"/>
    <n v="742.54"/>
    <n v="667.4"/>
    <n v="75.14"/>
    <d v="2004-08-17T00:00:00"/>
    <n v="301"/>
  </r>
  <r>
    <s v="4977"/>
    <s v="54"/>
    <x v="2649"/>
    <d v="2017-08-05T00:00:00"/>
    <b v="1"/>
    <s v="Approved"/>
    <s v="WeareA2B"/>
    <s v="Standard"/>
    <s v="medium"/>
    <s v="medium"/>
    <n v="1292.8399999999999"/>
    <n v="13.44"/>
    <n v="1279.4000000000001"/>
    <d v="2009-04-12T00:00:00"/>
    <n v="147"/>
  </r>
  <r>
    <s v="4978"/>
    <s v="17"/>
    <x v="896"/>
    <d v="2017-01-23T00:00:00"/>
    <b v="0"/>
    <s v="Approved"/>
    <s v="WeareA2B"/>
    <s v="Touring"/>
    <s v="medium"/>
    <s v="large"/>
    <n v="1362.99"/>
    <n v="57.74"/>
    <n v="1305.25"/>
    <d v="1999-07-26T00:00:00"/>
    <n v="341"/>
  </r>
  <r>
    <s v="4979"/>
    <s v="17"/>
    <x v="2650"/>
    <d v="2017-03-26T00:00:00"/>
    <b v="0"/>
    <s v="Approved"/>
    <s v="WeareA2B"/>
    <s v="Touring"/>
    <s v="medium"/>
    <s v="large"/>
    <n v="1362.99"/>
    <n v="57.74"/>
    <n v="1305.25"/>
    <d v="1993-04-20T00:00:00"/>
    <n v="279"/>
  </r>
  <r>
    <s v="4980"/>
    <s v="92"/>
    <x v="2651"/>
    <d v="2017-07-03T00:00:00"/>
    <b v="1"/>
    <s v="Approved"/>
    <s v="WeareA2B"/>
    <s v="Standard"/>
    <s v="medium"/>
    <s v="small"/>
    <n v="1415.01"/>
    <n v="1259.3599999999999"/>
    <n v="155.65"/>
    <d v="2016-03-29T00:00:00"/>
    <n v="180"/>
  </r>
  <r>
    <s v="4981"/>
    <s v="68"/>
    <x v="2652"/>
    <d v="2017-01-21T00:00:00"/>
    <b v="0"/>
    <s v="Approved"/>
    <s v="OHM Cycles"/>
    <s v="Standard"/>
    <s v="medium"/>
    <s v="medium"/>
    <n v="1636.9"/>
    <n v="44.71"/>
    <n v="1592.19"/>
    <d v="2010-08-20T00:00:00"/>
    <n v="343"/>
  </r>
  <r>
    <s v="4982"/>
    <s v="29"/>
    <x v="396"/>
    <d v="2017-08-08T00:00:00"/>
    <b v="0"/>
    <s v="Approved"/>
    <s v="Norco Bicycles"/>
    <s v="Road"/>
    <s v="medium"/>
    <s v="medium"/>
    <n v="543.39"/>
    <n v="407.54"/>
    <n v="135.85"/>
    <d v="2016-11-22T00:00:00"/>
    <n v="144"/>
  </r>
  <r>
    <s v="4983"/>
    <s v="6"/>
    <x v="2653"/>
    <d v="2017-11-11T00:00:00"/>
    <b v="1"/>
    <s v="Approved"/>
    <s v="OHM Cycles"/>
    <s v="Standard"/>
    <s v="high"/>
    <s v="medium"/>
    <n v="227.88"/>
    <n v="136.72999999999999"/>
    <n v="91.15"/>
    <d v="2004-08-17T00:00:00"/>
    <n v="49"/>
  </r>
  <r>
    <s v="4984"/>
    <s v="0"/>
    <x v="717"/>
    <d v="2017-04-08T00:00:00"/>
    <b v="0"/>
    <s v="Approved"/>
    <s v="OHM Cycles"/>
    <s v="Road"/>
    <s v="high"/>
    <s v="large"/>
    <n v="12.01"/>
    <n v="7.21"/>
    <n v="4.8"/>
    <d v="2009-03-08T00:00:00"/>
    <n v="266"/>
  </r>
  <r>
    <s v="4985"/>
    <s v="36"/>
    <x v="758"/>
    <d v="2017-03-08T00:00:00"/>
    <b v="0"/>
    <s v="Approved"/>
    <s v="Solex"/>
    <s v="Standard"/>
    <s v="low"/>
    <s v="medium"/>
    <n v="1289.8499999999999"/>
    <n v="74.510000000000005"/>
    <n v="1215.3399999999999"/>
    <d v="1997-02-09T00:00:00"/>
    <n v="297"/>
  </r>
  <r>
    <s v="4986"/>
    <s v="0"/>
    <x v="2654"/>
    <d v="2017-10-27T00:00:00"/>
    <b v="1"/>
    <s v="Approved"/>
    <s v="Solex"/>
    <s v="Standard"/>
    <s v="medium"/>
    <s v="medium"/>
    <n v="478.16"/>
    <n v="298.72000000000003"/>
    <n v="179.44"/>
    <d v="2015-04-11T00:00:00"/>
    <n v="64"/>
  </r>
  <r>
    <s v="4987"/>
    <s v="42"/>
    <x v="1497"/>
    <d v="2017-10-30T00:00:00"/>
    <b v="1"/>
    <s v="Approved"/>
    <s v="OHM Cycles"/>
    <s v="Road"/>
    <s v="medium"/>
    <s v="small"/>
    <n v="1810"/>
    <n v="1610.9"/>
    <n v="199.1"/>
    <d v="2008-03-19T00:00:00"/>
    <n v="61"/>
  </r>
  <r>
    <s v="4988"/>
    <s v="48"/>
    <x v="1711"/>
    <d v="2017-08-05T00:00:00"/>
    <b v="1"/>
    <s v="Approved"/>
    <s v="WeareA2B"/>
    <s v="Standard"/>
    <s v="medium"/>
    <s v="medium"/>
    <n v="1762.96"/>
    <n v="950.52"/>
    <n v="812.44"/>
    <d v="2012-06-04T00:00:00"/>
    <n v="147"/>
  </r>
  <r>
    <s v="4989"/>
    <s v="51"/>
    <x v="2655"/>
    <d v="2017-07-30T00:00:00"/>
    <b v="1"/>
    <s v="Approved"/>
    <s v="OHM Cycles"/>
    <s v="Standard"/>
    <s v="high"/>
    <s v="medium"/>
    <n v="2005.66"/>
    <n v="1203.4000000000001"/>
    <n v="802.26"/>
    <d v="2009-04-12T00:00:00"/>
    <n v="153"/>
  </r>
  <r>
    <s v="4990"/>
    <s v="12"/>
    <x v="1682"/>
    <d v="2017-05-27T00:00:00"/>
    <b v="0"/>
    <s v="Approved"/>
    <s v="WeareA2B"/>
    <s v="Standard"/>
    <s v="medium"/>
    <s v="medium"/>
    <n v="1231.1500000000001"/>
    <n v="161.6"/>
    <n v="1069.55"/>
    <d v="2009-03-08T00:00:00"/>
    <n v="217"/>
  </r>
  <r>
    <s v="4991"/>
    <s v="64"/>
    <x v="290"/>
    <d v="2017-10-21T00:00:00"/>
    <b v="0"/>
    <s v="Approved"/>
    <s v="Trek Bicycles"/>
    <s v="Standard"/>
    <s v="medium"/>
    <s v="large"/>
    <n v="1469.44"/>
    <n v="596.54999999999995"/>
    <n v="872.89"/>
    <d v="2010-11-05T00:00:00"/>
    <n v="70"/>
  </r>
  <r>
    <s v="4992"/>
    <s v="49"/>
    <x v="838"/>
    <d v="2017-10-04T00:00:00"/>
    <b v="1"/>
    <s v="Approved"/>
    <s v="Trek Bicycles"/>
    <s v="Road"/>
    <s v="medium"/>
    <s v="medium"/>
    <n v="533.51"/>
    <n v="400.13"/>
    <n v="133.38"/>
    <d v="2012-06-04T00:00:00"/>
    <n v="87"/>
  </r>
  <r>
    <s v="4993"/>
    <s v="72"/>
    <x v="2137"/>
    <d v="2017-01-15T00:00:00"/>
    <b v="1"/>
    <s v="Approved"/>
    <s v="Norco Bicycles"/>
    <s v="Standard"/>
    <s v="medium"/>
    <s v="medium"/>
    <n v="360.4"/>
    <n v="270.3"/>
    <n v="90.1"/>
    <d v="2016-12-06T00:00:00"/>
    <n v="349"/>
  </r>
  <r>
    <s v="4994"/>
    <s v="0"/>
    <x v="2656"/>
    <d v="2017-04-02T00:00:00"/>
    <b v="0"/>
    <s v="Approved"/>
    <s v="Trek Bicycles"/>
    <s v="Road"/>
    <s v="medium"/>
    <s v="medium"/>
    <n v="533.51"/>
    <n v="400.13"/>
    <n v="133.38"/>
    <d v="2015-06-17T00:00:00"/>
    <n v="272"/>
  </r>
  <r>
    <s v="4995"/>
    <s v="76"/>
    <x v="2657"/>
    <d v="2017-07-25T00:00:00"/>
    <b v="1"/>
    <s v="Approved"/>
    <s v="WeareA2B"/>
    <s v="Standard"/>
    <s v="low"/>
    <s v="medium"/>
    <n v="642.30999999999995"/>
    <n v="513.85"/>
    <n v="128.46"/>
    <d v="1997-01-25T00:00:00"/>
    <n v="158"/>
  </r>
  <r>
    <s v="4996"/>
    <s v="12"/>
    <x v="1820"/>
    <d v="2017-12-28T00:00:00"/>
    <b v="1"/>
    <s v="Approved"/>
    <s v="Giant Bicycles"/>
    <s v="Standard"/>
    <s v="medium"/>
    <s v="large"/>
    <n v="1765.3"/>
    <n v="709.48"/>
    <n v="1055.82"/>
    <d v="2004-07-25T00:00:00"/>
    <n v="2"/>
  </r>
  <r>
    <s v="4997"/>
    <s v="6"/>
    <x v="2658"/>
    <d v="2017-12-02T00:00:00"/>
    <b v="0"/>
    <s v="Approved"/>
    <s v="Solex"/>
    <s v="Standard"/>
    <s v="high"/>
    <s v="medium"/>
    <n v="748.17"/>
    <n v="448.9"/>
    <n v="299.27"/>
    <d v="1995-12-19T00:00:00"/>
    <n v="28"/>
  </r>
  <r>
    <s v="4998"/>
    <s v="73"/>
    <x v="870"/>
    <d v="2017-07-10T00:00:00"/>
    <b v="1"/>
    <s v="Approved"/>
    <s v="Solex"/>
    <s v="Standard"/>
    <s v="medium"/>
    <s v="medium"/>
    <n v="1945.43"/>
    <n v="333.18"/>
    <n v="1612.25"/>
    <d v="2003-09-09T00:00:00"/>
    <n v="173"/>
  </r>
  <r>
    <s v="4999"/>
    <s v="5"/>
    <x v="2588"/>
    <d v="2017-06-25T00:00:00"/>
    <b v="0"/>
    <s v="Approved"/>
    <s v="Giant Bicycles"/>
    <s v="Standard"/>
    <s v="high"/>
    <s v="medium"/>
    <n v="1129.1300000000001"/>
    <n v="677.48"/>
    <n v="451.65"/>
    <d v="2005-08-09T00:00:00"/>
    <n v="188"/>
  </r>
  <r>
    <s v="5000"/>
    <s v="19"/>
    <x v="1735"/>
    <d v="2017-03-07T00:00:00"/>
    <b v="1"/>
    <s v="Approved"/>
    <s v="Trek Bicycles"/>
    <s v="Mountain"/>
    <s v="low"/>
    <s v="medium"/>
    <n v="574.64"/>
    <n v="459.71"/>
    <n v="114.93"/>
    <d v="2011-08-29T00:00:00"/>
    <n v="298"/>
  </r>
  <r>
    <s v="5001"/>
    <s v="28"/>
    <x v="111"/>
    <d v="2017-12-11T00:00:00"/>
    <b v="0"/>
    <s v="Approved"/>
    <s v="Norco Bicycles"/>
    <s v="Standard"/>
    <s v="medium"/>
    <s v="small"/>
    <n v="1216.1400000000001"/>
    <n v="1082.3599999999999"/>
    <n v="133.78"/>
    <d v="2006-11-10T00:00:00"/>
    <n v="19"/>
  </r>
  <r>
    <s v="5002"/>
    <s v="29"/>
    <x v="2075"/>
    <d v="2017-02-12T00:00:00"/>
    <b v="0"/>
    <s v="Approved"/>
    <s v="Norco Bicycles"/>
    <s v="Road"/>
    <s v="medium"/>
    <s v="medium"/>
    <n v="543.39"/>
    <n v="407.54"/>
    <n v="135.85"/>
    <d v="2016-11-22T00:00:00"/>
    <n v="321"/>
  </r>
  <r>
    <s v="5003"/>
    <s v="23"/>
    <x v="1486"/>
    <d v="2017-06-03T00:00:00"/>
    <b v="1"/>
    <s v="Approved"/>
    <s v="Norco Bicycles"/>
    <s v="Mountain"/>
    <s v="low"/>
    <s v="small"/>
    <n v="688.63"/>
    <n v="612.88"/>
    <n v="75.75"/>
    <d v="1993-10-02T00:00:00"/>
    <n v="210"/>
  </r>
  <r>
    <s v="5004"/>
    <s v="3"/>
    <x v="1032"/>
    <d v="2017-09-24T00:00:00"/>
    <b v="0"/>
    <s v="Approved"/>
    <s v="Trek Bicycles"/>
    <s v="Standard"/>
    <s v="medium"/>
    <s v="large"/>
    <n v="2091.4699999999998"/>
    <n v="388.92"/>
    <n v="1702.55"/>
    <d v="1991-08-05T00:00:00"/>
    <n v="97"/>
  </r>
  <r>
    <s v="5005"/>
    <s v="87"/>
    <x v="326"/>
    <d v="2017-07-17T00:00:00"/>
    <b v="0"/>
    <s v="Approved"/>
    <s v="OHM Cycles"/>
    <s v="Standard"/>
    <s v="medium"/>
    <s v="medium"/>
    <n v="1636.9"/>
    <n v="44.71"/>
    <n v="1592.19"/>
    <d v="2010-08-20T00:00:00"/>
    <n v="166"/>
  </r>
  <r>
    <s v="5006"/>
    <s v="74"/>
    <x v="724"/>
    <d v="2017-10-02T00:00:00"/>
    <b v="0"/>
    <s v="Approved"/>
    <s v="WeareA2B"/>
    <s v="Standard"/>
    <s v="medium"/>
    <s v="medium"/>
    <n v="1228.07"/>
    <n v="400.91"/>
    <n v="827.16"/>
    <d v="2000-05-22T00:00:00"/>
    <n v="89"/>
  </r>
  <r>
    <s v="5007"/>
    <s v="0"/>
    <x v="1366"/>
    <d v="2017-04-17T00:00:00"/>
    <b v="1"/>
    <s v="Approved"/>
    <s v="Norco Bicycles"/>
    <s v="Standard"/>
    <s v="low"/>
    <s v="medium"/>
    <n v="363.01"/>
    <n v="290.41000000000003"/>
    <n v="72.599999999999994"/>
    <d v="2005-05-10T00:00:00"/>
    <n v="257"/>
  </r>
  <r>
    <s v="5008"/>
    <s v="66"/>
    <x v="157"/>
    <d v="2017-04-06T00:00:00"/>
    <b v="1"/>
    <s v="Approved"/>
    <s v="Giant Bicycles"/>
    <s v="Road"/>
    <s v="low"/>
    <s v="small"/>
    <n v="590.26"/>
    <n v="525.33000000000004"/>
    <n v="64.930000000000007"/>
    <d v="2010-11-05T00:00:00"/>
    <n v="268"/>
  </r>
  <r>
    <s v="5009"/>
    <s v="0"/>
    <x v="1052"/>
    <d v="2017-08-22T00:00:00"/>
    <b v="0"/>
    <s v="Approved"/>
    <s v="Norco Bicycles"/>
    <s v="Road"/>
    <s v="medium"/>
    <s v="medium"/>
    <n v="543.39"/>
    <n v="407.54"/>
    <n v="135.85"/>
    <d v="2016-11-22T00:00:00"/>
    <n v="130"/>
  </r>
  <r>
    <s v="5010"/>
    <s v="0"/>
    <x v="2659"/>
    <d v="2017-10-12T00:00:00"/>
    <b v="0"/>
    <s v="Approved"/>
    <s v="Trek Bicycles"/>
    <s v="Standard"/>
    <s v="medium"/>
    <s v="medium"/>
    <n v="499.53"/>
    <n v="388.72"/>
    <n v="110.81"/>
    <d v="1999-06-23T00:00:00"/>
    <n v="79"/>
  </r>
  <r>
    <s v="5011"/>
    <s v="56"/>
    <x v="2660"/>
    <d v="2017-01-22T00:00:00"/>
    <b v="0"/>
    <s v="Approved"/>
    <s v="OHM Cycles"/>
    <s v="Standard"/>
    <s v="medium"/>
    <s v="medium"/>
    <n v="183.86"/>
    <n v="137.9"/>
    <n v="45.96"/>
    <d v="2015-10-18T00:00:00"/>
    <n v="342"/>
  </r>
  <r>
    <s v="5012"/>
    <s v="7"/>
    <x v="2661"/>
    <d v="2017-10-11T00:00:00"/>
    <b v="0"/>
    <s v="Approved"/>
    <s v="Trek Bicycles"/>
    <s v="Road"/>
    <s v="low"/>
    <s v="medium"/>
    <n v="980.37"/>
    <n v="234.43"/>
    <n v="745.94"/>
    <d v="2004-09-28T00:00:00"/>
    <n v="80"/>
  </r>
  <r>
    <s v="5013"/>
    <s v="55"/>
    <x v="1559"/>
    <d v="2017-01-25T00:00:00"/>
    <b v="1"/>
    <s v="Approved"/>
    <s v="Trek Bicycles"/>
    <s v="Road"/>
    <s v="medium"/>
    <s v="large"/>
    <n v="1894.19"/>
    <n v="598.76"/>
    <n v="1295.43"/>
    <d v="1991-01-21T00:00:00"/>
    <n v="339"/>
  </r>
  <r>
    <s v="5014"/>
    <s v="46"/>
    <x v="1315"/>
    <d v="2017-06-30T00:00:00"/>
    <b v="0"/>
    <s v="Approved"/>
    <s v="OHM Cycles"/>
    <s v="Standard"/>
    <s v="low"/>
    <s v="medium"/>
    <n v="1793.43"/>
    <n v="248.82"/>
    <n v="1544.61"/>
    <d v="1999-07-20T00:00:00"/>
    <n v="183"/>
  </r>
  <r>
    <s v="5015"/>
    <s v="72"/>
    <x v="332"/>
    <d v="2017-02-14T00:00:00"/>
    <b v="0"/>
    <s v="Approved"/>
    <s v="Norco Bicycles"/>
    <s v="Standard"/>
    <s v="medium"/>
    <s v="medium"/>
    <n v="360.4"/>
    <n v="270.3"/>
    <n v="90.1"/>
    <d v="1997-01-25T00:00:00"/>
    <n v="319"/>
  </r>
  <r>
    <s v="5016"/>
    <s v="58"/>
    <x v="155"/>
    <d v="2017-02-08T00:00:00"/>
    <b v="1"/>
    <s v="Approved"/>
    <s v="OHM Cycles"/>
    <s v="Standard"/>
    <s v="medium"/>
    <s v="medium"/>
    <n v="912.52"/>
    <n v="141.4"/>
    <n v="771.12"/>
    <d v="2015-10-18T00:00:00"/>
    <n v="325"/>
  </r>
  <r>
    <s v="5017"/>
    <s v="69"/>
    <x v="1950"/>
    <d v="2017-06-02T00:00:00"/>
    <b v="0"/>
    <s v="Approved"/>
    <s v="Giant Bicycles"/>
    <s v="Road"/>
    <s v="medium"/>
    <s v="medium"/>
    <n v="792.9"/>
    <n v="594.67999999999995"/>
    <n v="198.22"/>
    <d v="1992-10-02T00:00:00"/>
    <n v="211"/>
  </r>
  <r>
    <s v="5018"/>
    <s v="11"/>
    <x v="2081"/>
    <d v="2017-01-21T00:00:00"/>
    <b v="0"/>
    <s v="Approved"/>
    <s v="Giant Bicycles"/>
    <s v="Standard"/>
    <s v="high"/>
    <s v="medium"/>
    <n v="1274.93"/>
    <n v="764.96"/>
    <n v="509.97"/>
    <d v="2013-03-12T00:00:00"/>
    <n v="343"/>
  </r>
  <r>
    <s v="5019"/>
    <s v="18"/>
    <x v="2262"/>
    <d v="2017-04-29T00:00:00"/>
    <b v="0"/>
    <s v="Approved"/>
    <s v="Norco Bicycles"/>
    <s v="Standard"/>
    <s v="high"/>
    <s v="medium"/>
    <n v="1148.6400000000001"/>
    <n v="689.18"/>
    <n v="459.46"/>
    <d v="2004-08-07T00:00:00"/>
    <n v="245"/>
  </r>
  <r>
    <s v="5020"/>
    <s v="2"/>
    <x v="2662"/>
    <d v="2017-11-30T00:00:00"/>
    <b v="1"/>
    <s v="Approved"/>
    <s v="Solex"/>
    <s v="Standard"/>
    <s v="medium"/>
    <s v="medium"/>
    <n v="71.489999999999995"/>
    <n v="53.62"/>
    <n v="17.87"/>
    <d v="1991-11-07T00:00:00"/>
    <n v="30"/>
  </r>
  <r>
    <s v="5021"/>
    <s v="43"/>
    <x v="1912"/>
    <d v="2017-01-14T00:00:00"/>
    <b v="0"/>
    <s v="Approved"/>
    <s v="Norco Bicycles"/>
    <s v="Standard"/>
    <s v="medium"/>
    <s v="medium"/>
    <n v="1555.58"/>
    <n v="818.01"/>
    <n v="737.57"/>
    <d v="2013-09-16T00:00:00"/>
    <n v="350"/>
  </r>
  <r>
    <s v="5023"/>
    <s v="66"/>
    <x v="2663"/>
    <d v="2017-02-21T00:00:00"/>
    <b v="1"/>
    <s v="Approved"/>
    <s v="Giant Bicycles"/>
    <s v="Road"/>
    <s v="low"/>
    <s v="small"/>
    <n v="590.26"/>
    <n v="525.33000000000004"/>
    <n v="64.930000000000007"/>
    <d v="2010-11-05T00:00:00"/>
    <n v="312"/>
  </r>
  <r>
    <s v="5024"/>
    <s v="100"/>
    <x v="81"/>
    <d v="2017-05-10T00:00:00"/>
    <b v="1"/>
    <s v="Approved"/>
    <s v="Norco Bicycles"/>
    <s v="Road"/>
    <s v="medium"/>
    <s v="medium"/>
    <n v="1036.5899999999999"/>
    <n v="206.35"/>
    <n v="830.24"/>
    <d v="1991-05-06T00:00:00"/>
    <n v="234"/>
  </r>
  <r>
    <s v="5025"/>
    <s v="15"/>
    <x v="2664"/>
    <d v="2017-08-06T00:00:00"/>
    <b v="0"/>
    <s v="Approved"/>
    <s v="Norco Bicycles"/>
    <s v="Standard"/>
    <s v="low"/>
    <s v="medium"/>
    <n v="958.74"/>
    <n v="748.9"/>
    <n v="209.84"/>
    <d v="2005-12-07T00:00:00"/>
    <n v="146"/>
  </r>
  <r>
    <s v="5026"/>
    <s v="57"/>
    <x v="1172"/>
    <d v="2017-05-16T00:00:00"/>
    <b v="1"/>
    <s v="Approved"/>
    <s v="WeareA2B"/>
    <s v="Touring"/>
    <s v="medium"/>
    <s v="large"/>
    <n v="1890.39"/>
    <n v="260.14"/>
    <n v="1630.25"/>
    <d v="1998-12-17T00:00:00"/>
    <n v="228"/>
  </r>
  <r>
    <s v="5027"/>
    <s v="62"/>
    <x v="1407"/>
    <d v="2017-06-16T00:00:00"/>
    <b v="0"/>
    <s v="Approved"/>
    <s v="Solex"/>
    <s v="Standard"/>
    <s v="high"/>
    <s v="medium"/>
    <n v="1024.6600000000001"/>
    <n v="614.79999999999995"/>
    <n v="409.86"/>
    <d v="1996-11-09T00:00:00"/>
    <n v="197"/>
  </r>
  <r>
    <s v="5028"/>
    <s v="83"/>
    <x v="1040"/>
    <d v="2017-07-25T00:00:00"/>
    <b v="1"/>
    <s v="Approved"/>
    <s v="Solex"/>
    <s v="Touring"/>
    <s v="medium"/>
    <s v="large"/>
    <n v="2083.94"/>
    <n v="675.03"/>
    <n v="1408.91"/>
    <d v="2013-09-16T00:00:00"/>
    <n v="158"/>
  </r>
  <r>
    <s v="5030"/>
    <s v="46"/>
    <x v="432"/>
    <d v="2017-12-16T00:00:00"/>
    <b v="1"/>
    <s v="Approved"/>
    <s v="OHM Cycles"/>
    <s v="Standard"/>
    <s v="low"/>
    <s v="medium"/>
    <n v="1793.43"/>
    <n v="248.82"/>
    <n v="1544.61"/>
    <d v="1993-04-12T00:00:00"/>
    <n v="14"/>
  </r>
  <r>
    <s v="5031"/>
    <s v="70"/>
    <x v="581"/>
    <d v="2017-02-13T00:00:00"/>
    <b v="0"/>
    <s v="Approved"/>
    <s v="Trek Bicycles"/>
    <s v="Standard"/>
    <s v="high"/>
    <s v="medium"/>
    <n v="495.72"/>
    <n v="297.43"/>
    <n v="198.29"/>
    <d v="2003-09-10T00:00:00"/>
    <n v="320"/>
  </r>
  <r>
    <s v="5032"/>
    <s v="57"/>
    <x v="2665"/>
    <d v="2017-04-26T00:00:00"/>
    <b v="0"/>
    <s v="Approved"/>
    <s v="WeareA2B"/>
    <s v="Touring"/>
    <s v="medium"/>
    <s v="large"/>
    <n v="1890.39"/>
    <n v="260.14"/>
    <n v="1630.25"/>
    <d v="1991-01-21T00:00:00"/>
    <n v="248"/>
  </r>
  <r>
    <s v="5033"/>
    <s v="86"/>
    <x v="2666"/>
    <d v="2017-11-06T00:00:00"/>
    <b v="0"/>
    <s v="Approved"/>
    <s v="Norco Bicycles"/>
    <s v="Road"/>
    <s v="high"/>
    <s v="large"/>
    <n v="774.53"/>
    <n v="464.72"/>
    <n v="309.81"/>
    <d v="2012-04-10T00:00:00"/>
    <n v="54"/>
  </r>
  <r>
    <s v="5034"/>
    <s v="36"/>
    <x v="1565"/>
    <d v="2017-08-22T00:00:00"/>
    <b v="0"/>
    <s v="Approved"/>
    <s v="Solex"/>
    <s v="Standard"/>
    <s v="low"/>
    <s v="medium"/>
    <n v="945.04"/>
    <n v="507.58"/>
    <n v="437.46"/>
    <d v="1995-12-19T00:00:00"/>
    <n v="130"/>
  </r>
  <r>
    <s v="5035"/>
    <s v="0"/>
    <x v="58"/>
    <d v="2017-07-25T00:00:00"/>
    <b v="0"/>
    <s v="Approved"/>
    <s v="Norco Bicycles"/>
    <s v="Road"/>
    <s v="medium"/>
    <s v="medium"/>
    <n v="544.04999999999995"/>
    <n v="376.84"/>
    <n v="167.21"/>
    <d v="2000-05-22T00:00:00"/>
    <n v="158"/>
  </r>
  <r>
    <s v="5036"/>
    <s v="69"/>
    <x v="1887"/>
    <d v="2017-01-06T00:00:00"/>
    <b v="0"/>
    <s v="Approved"/>
    <s v="Giant Bicycles"/>
    <s v="Road"/>
    <s v="medium"/>
    <s v="medium"/>
    <n v="792.9"/>
    <n v="594.67999999999995"/>
    <n v="198.22"/>
    <d v="1994-07-12T00:00:00"/>
    <n v="358"/>
  </r>
  <r>
    <s v="5037"/>
    <s v="95"/>
    <x v="2606"/>
    <d v="2017-10-01T00:00:00"/>
    <b v="1"/>
    <s v="Approved"/>
    <s v="OHM Cycles"/>
    <s v="Touring"/>
    <s v="low"/>
    <s v="medium"/>
    <n v="1073.07"/>
    <n v="933.84"/>
    <n v="139.22999999999999"/>
    <d v="2015-08-10T00:00:00"/>
    <n v="90"/>
  </r>
  <r>
    <s v="5038"/>
    <s v="69"/>
    <x v="681"/>
    <d v="2017-11-09T00:00:00"/>
    <b v="1"/>
    <s v="Approved"/>
    <s v="Norco Bicycles"/>
    <s v="Road"/>
    <s v="medium"/>
    <s v="large"/>
    <n v="1240.31"/>
    <n v="795.1"/>
    <n v="445.21"/>
    <d v="2013-09-16T00:00:00"/>
    <n v="51"/>
  </r>
  <r>
    <s v="5039"/>
    <s v="39"/>
    <x v="2315"/>
    <d v="2017-05-13T00:00:00"/>
    <b v="1"/>
    <s v="Approved"/>
    <s v="Giant Bicycles"/>
    <s v="Standard"/>
    <s v="medium"/>
    <s v="large"/>
    <n v="1812.75"/>
    <n v="582.48"/>
    <n v="1230.27"/>
    <d v="1993-04-12T00:00:00"/>
    <n v="231"/>
  </r>
  <r>
    <s v="5040"/>
    <s v="53"/>
    <x v="2141"/>
    <d v="2017-07-17T00:00:00"/>
    <b v="1"/>
    <s v="Approved"/>
    <s v="OHM Cycles"/>
    <s v="Standard"/>
    <s v="medium"/>
    <s v="medium"/>
    <n v="795.34"/>
    <n v="101.58"/>
    <n v="693.76"/>
    <d v="1997-02-09T00:00:00"/>
    <n v="166"/>
  </r>
  <r>
    <s v="5041"/>
    <s v="18"/>
    <x v="598"/>
    <d v="2017-08-19T00:00:00"/>
    <b v="0"/>
    <s v="Approved"/>
    <s v="Solex"/>
    <s v="Standard"/>
    <s v="medium"/>
    <s v="medium"/>
    <n v="575.27"/>
    <n v="431.45"/>
    <n v="143.82"/>
    <d v="2011-05-07T00:00:00"/>
    <n v="133"/>
  </r>
  <r>
    <s v="5042"/>
    <s v="90"/>
    <x v="2667"/>
    <d v="2017-12-30T00:00:00"/>
    <b v="0"/>
    <s v="Approved"/>
    <s v="Norco Bicycles"/>
    <s v="Standard"/>
    <s v="low"/>
    <s v="medium"/>
    <n v="363.01"/>
    <n v="290.41000000000003"/>
    <n v="72.599999999999994"/>
    <d v="1999-07-26T00:00:00"/>
    <n v="0"/>
  </r>
  <r>
    <s v="5043"/>
    <s v="93"/>
    <x v="1731"/>
    <d v="2017-04-02T00:00:00"/>
    <b v="1"/>
    <s v="Approved"/>
    <s v="WeareA2B"/>
    <s v="Standard"/>
    <s v="medium"/>
    <s v="medium"/>
    <n v="1065.03"/>
    <n v="230.09"/>
    <n v="834.94"/>
    <d v="2000-11-03T00:00:00"/>
    <n v="272"/>
  </r>
  <r>
    <s v="5044"/>
    <s v="98"/>
    <x v="807"/>
    <d v="2017-09-26T00:00:00"/>
    <b v="0"/>
    <s v="Approved"/>
    <s v="OHM Cycles"/>
    <s v="Standard"/>
    <s v="medium"/>
    <s v="medium"/>
    <n v="795.34"/>
    <n v="101.58"/>
    <n v="693.76"/>
    <d v="1997-02-09T00:00:00"/>
    <n v="95"/>
  </r>
  <r>
    <s v="5045"/>
    <s v="52"/>
    <x v="2668"/>
    <d v="2017-07-30T00:00:00"/>
    <b v="0"/>
    <s v="Approved"/>
    <s v="OHM Cycles"/>
    <s v="Road"/>
    <s v="medium"/>
    <s v="medium"/>
    <n v="1280.28"/>
    <n v="829.51"/>
    <n v="450.77"/>
    <d v="2001-11-25T00:00:00"/>
    <n v="153"/>
  </r>
  <r>
    <s v="5046"/>
    <s v="58"/>
    <x v="2669"/>
    <d v="2017-08-29T00:00:00"/>
    <b v="1"/>
    <s v="Approved"/>
    <s v="OHM Cycles"/>
    <s v="Standard"/>
    <s v="medium"/>
    <s v="medium"/>
    <n v="912.52"/>
    <n v="141.4"/>
    <n v="771.12"/>
    <d v="1993-06-23T00:00:00"/>
    <n v="123"/>
  </r>
  <r>
    <s v="5048"/>
    <s v="0"/>
    <x v="8"/>
    <d v="2017-02-13T00:00:00"/>
    <b v="0"/>
    <s v="Approved"/>
    <s v="OHM Cycles"/>
    <s v="Standard"/>
    <s v="high"/>
    <s v="medium"/>
    <n v="227.88"/>
    <n v="136.72999999999999"/>
    <n v="91.15"/>
    <d v="2007-08-04T00:00:00"/>
    <n v="320"/>
  </r>
  <r>
    <s v="5049"/>
    <s v="95"/>
    <x v="2670"/>
    <d v="2017-08-23T00:00:00"/>
    <b v="0"/>
    <s v="Approved"/>
    <s v="OHM Cycles"/>
    <s v="Touring"/>
    <s v="low"/>
    <s v="medium"/>
    <n v="1073.07"/>
    <n v="933.84"/>
    <n v="139.22999999999999"/>
    <d v="2004-08-07T00:00:00"/>
    <n v="129"/>
  </r>
  <r>
    <s v="5050"/>
    <s v="35"/>
    <x v="2239"/>
    <d v="2017-01-18T00:00:00"/>
    <b v="1"/>
    <s v="Approved"/>
    <s v="Trek Bicycles"/>
    <s v="Standard"/>
    <s v="low"/>
    <s v="medium"/>
    <n v="1057.51"/>
    <n v="154.4"/>
    <n v="903.11"/>
    <d v="1994-07-12T00:00:00"/>
    <n v="346"/>
  </r>
  <r>
    <s v="5051"/>
    <s v="90"/>
    <x v="2491"/>
    <d v="2017-04-21T00:00:00"/>
    <b v="0"/>
    <s v="Approved"/>
    <s v="Norco Bicycles"/>
    <s v="Standard"/>
    <s v="low"/>
    <s v="medium"/>
    <n v="363.01"/>
    <n v="290.41000000000003"/>
    <n v="72.599999999999994"/>
    <d v="2005-05-10T00:00:00"/>
    <n v="253"/>
  </r>
  <r>
    <s v="5052"/>
    <s v="5"/>
    <x v="1274"/>
    <d v="2017-05-25T00:00:00"/>
    <b v="1"/>
    <s v="Approved"/>
    <s v="Trek Bicycles"/>
    <s v="Mountain"/>
    <s v="low"/>
    <s v="medium"/>
    <n v="574.64"/>
    <n v="459.71"/>
    <n v="114.93"/>
    <d v="2014-03-03T00:00:00"/>
    <n v="219"/>
  </r>
  <r>
    <s v="5053"/>
    <s v="45"/>
    <x v="741"/>
    <d v="2017-07-25T00:00:00"/>
    <b v="0"/>
    <s v="Approved"/>
    <s v="Solex"/>
    <s v="Standard"/>
    <s v="medium"/>
    <s v="medium"/>
    <n v="441.49"/>
    <n v="84.99"/>
    <n v="356.5"/>
    <d v="2006-10-01T00:00:00"/>
    <n v="158"/>
  </r>
  <r>
    <s v="5054"/>
    <s v="10"/>
    <x v="1657"/>
    <d v="2017-12-10T00:00:00"/>
    <b v="0"/>
    <s v="Approved"/>
    <s v="WeareA2B"/>
    <s v="Touring"/>
    <s v="medium"/>
    <s v="medium"/>
    <n v="1466.68"/>
    <n v="363.25"/>
    <n v="1103.43"/>
    <d v="2004-08-17T00:00:00"/>
    <n v="20"/>
  </r>
  <r>
    <s v="5055"/>
    <s v="5"/>
    <x v="2345"/>
    <d v="2017-06-23T00:00:00"/>
    <b v="0"/>
    <s v="Approved"/>
    <s v="Giant Bicycles"/>
    <s v="Standard"/>
    <s v="high"/>
    <s v="medium"/>
    <n v="1129.1300000000001"/>
    <n v="677.48"/>
    <n v="451.65"/>
    <d v="2004-09-28T00:00:00"/>
    <n v="190"/>
  </r>
  <r>
    <s v="5056"/>
    <s v="0"/>
    <x v="739"/>
    <d v="2017-07-04T00:00:00"/>
    <b v="0"/>
    <s v="Approved"/>
    <s v="Trek Bicycles"/>
    <s v="Standard"/>
    <s v="medium"/>
    <s v="medium"/>
    <n v="499.53"/>
    <n v="388.72"/>
    <n v="110.81"/>
    <d v="1991-11-10T00:00:00"/>
    <n v="179"/>
  </r>
  <r>
    <s v="5057"/>
    <s v="77"/>
    <x v="2636"/>
    <d v="2017-07-28T00:00:00"/>
    <b v="1"/>
    <s v="Approved"/>
    <s v="Norco Bicycles"/>
    <s v="Road"/>
    <s v="medium"/>
    <s v="large"/>
    <n v="1240.31"/>
    <n v="795.1"/>
    <n v="445.21"/>
    <d v="2011-01-10T00:00:00"/>
    <n v="155"/>
  </r>
  <r>
    <s v="5058"/>
    <s v="70"/>
    <x v="2671"/>
    <d v="2017-04-05T00:00:00"/>
    <b v="0"/>
    <s v="Approved"/>
    <s v="Trek Bicycles"/>
    <s v="Standard"/>
    <s v="high"/>
    <s v="medium"/>
    <n v="495.72"/>
    <n v="297.43"/>
    <n v="198.29"/>
    <d v="2014-10-10T00:00:00"/>
    <n v="269"/>
  </r>
  <r>
    <s v="5059"/>
    <s v="0"/>
    <x v="1118"/>
    <d v="2017-12-23T00:00:00"/>
    <b v="1"/>
    <s v="Approved"/>
    <s v="WeareA2B"/>
    <s v="Standard"/>
    <s v="medium"/>
    <s v="small"/>
    <n v="175.89"/>
    <n v="131.91999999999999"/>
    <n v="43.97"/>
    <d v="2001-11-25T00:00:00"/>
    <n v="7"/>
  </r>
  <r>
    <s v="5060"/>
    <s v="41"/>
    <x v="256"/>
    <d v="2017-11-20T00:00:00"/>
    <b v="0"/>
    <s v="Approved"/>
    <s v="Norco Bicycles"/>
    <s v="Standard"/>
    <s v="low"/>
    <s v="medium"/>
    <n v="958.74"/>
    <n v="748.9"/>
    <n v="209.84"/>
    <d v="1993-07-15T00:00:00"/>
    <n v="40"/>
  </r>
  <r>
    <s v="5061"/>
    <s v="41"/>
    <x v="2672"/>
    <d v="2017-12-17T00:00:00"/>
    <b v="0"/>
    <s v="Approved"/>
    <s v="Solex"/>
    <s v="Road"/>
    <s v="medium"/>
    <s v="medium"/>
    <n v="416.98"/>
    <n v="312.74"/>
    <n v="104.24"/>
    <d v="2007-12-11T00:00:00"/>
    <n v="13"/>
  </r>
  <r>
    <s v="5063"/>
    <s v="85"/>
    <x v="2673"/>
    <d v="2017-09-04T00:00:00"/>
    <b v="0"/>
    <s v="Approved"/>
    <s v="WeareA2B"/>
    <s v="Standard"/>
    <s v="medium"/>
    <s v="medium"/>
    <n v="752.64"/>
    <n v="205.36"/>
    <n v="547.28"/>
    <d v="2015-08-02T00:00:00"/>
    <n v="117"/>
  </r>
  <r>
    <s v="5064"/>
    <s v="79"/>
    <x v="2082"/>
    <d v="2017-09-12T00:00:00"/>
    <b v="1"/>
    <s v="Approved"/>
    <s v="Norco Bicycles"/>
    <s v="Standard"/>
    <s v="medium"/>
    <s v="medium"/>
    <n v="1555.58"/>
    <n v="818.01"/>
    <n v="737.57"/>
    <d v="2007-08-04T00:00:00"/>
    <n v="109"/>
  </r>
  <r>
    <s v="5065"/>
    <s v="0"/>
    <x v="2408"/>
    <d v="2017-06-14T00:00:00"/>
    <b v="0"/>
    <s v="Approved"/>
    <m/>
    <m/>
    <m/>
    <m/>
    <n v="237.44"/>
    <m/>
    <m/>
    <m/>
    <n v="199"/>
  </r>
  <r>
    <s v="5066"/>
    <s v="54"/>
    <x v="1847"/>
    <d v="2017-05-03T00:00:00"/>
    <b v="1"/>
    <s v="Approved"/>
    <s v="WeareA2B"/>
    <s v="Standard"/>
    <s v="medium"/>
    <s v="medium"/>
    <n v="1807.45"/>
    <n v="778.69"/>
    <n v="1028.76"/>
    <d v="1995-10-24T00:00:00"/>
    <n v="241"/>
  </r>
  <r>
    <s v="5067"/>
    <s v="13"/>
    <x v="1320"/>
    <d v="2017-01-08T00:00:00"/>
    <b v="1"/>
    <s v="Approved"/>
    <s v="Solex"/>
    <s v="Standard"/>
    <s v="medium"/>
    <s v="medium"/>
    <n v="1163.8900000000001"/>
    <n v="589.27"/>
    <n v="574.62"/>
    <d v="2016-07-09T00:00:00"/>
    <n v="356"/>
  </r>
  <r>
    <s v="5068"/>
    <s v="36"/>
    <x v="2674"/>
    <d v="2017-01-14T00:00:00"/>
    <b v="1"/>
    <s v="Approved"/>
    <s v="Solex"/>
    <s v="Standard"/>
    <s v="low"/>
    <s v="medium"/>
    <n v="1289.8499999999999"/>
    <n v="74.510000000000005"/>
    <n v="1215.3399999999999"/>
    <d v="2007-12-11T00:00:00"/>
    <n v="350"/>
  </r>
  <r>
    <s v="5069"/>
    <s v="3"/>
    <x v="1227"/>
    <d v="2017-07-07T00:00:00"/>
    <b v="0"/>
    <s v="Approved"/>
    <s v="Trek Bicycles"/>
    <s v="Standard"/>
    <s v="medium"/>
    <s v="large"/>
    <n v="2091.4699999999998"/>
    <n v="388.92"/>
    <n v="1702.55"/>
    <d v="2012-09-15T00:00:00"/>
    <n v="176"/>
  </r>
  <r>
    <s v="5070"/>
    <s v="79"/>
    <x v="2444"/>
    <d v="2017-06-02T00:00:00"/>
    <b v="1"/>
    <s v="Approved"/>
    <s v="Norco Bicycles"/>
    <s v="Standard"/>
    <s v="medium"/>
    <s v="medium"/>
    <n v="1555.58"/>
    <n v="818.01"/>
    <n v="737.57"/>
    <d v="1991-07-10T00:00:00"/>
    <n v="211"/>
  </r>
  <r>
    <s v="5071"/>
    <s v="82"/>
    <x v="2225"/>
    <d v="2017-03-29T00:00:00"/>
    <b v="1"/>
    <s v="Approved"/>
    <s v="Norco Bicycles"/>
    <s v="Standard"/>
    <s v="high"/>
    <s v="medium"/>
    <n v="1148.6400000000001"/>
    <n v="689.18"/>
    <n v="459.46"/>
    <d v="2015-08-10T00:00:00"/>
    <n v="276"/>
  </r>
  <r>
    <s v="5072"/>
    <s v="26"/>
    <x v="571"/>
    <d v="2017-11-09T00:00:00"/>
    <b v="0"/>
    <s v="Approved"/>
    <s v="WeareA2B"/>
    <s v="Standard"/>
    <s v="medium"/>
    <s v="medium"/>
    <n v="1992.93"/>
    <n v="762.63"/>
    <n v="1230.3"/>
    <d v="2003-03-18T00:00:00"/>
    <n v="51"/>
  </r>
  <r>
    <s v="5073"/>
    <s v="17"/>
    <x v="1684"/>
    <d v="2017-12-12T00:00:00"/>
    <b v="1"/>
    <s v="Approved"/>
    <s v="Solex"/>
    <s v="Standard"/>
    <s v="high"/>
    <s v="medium"/>
    <n v="1024.6600000000001"/>
    <n v="614.79999999999995"/>
    <n v="409.86"/>
    <d v="1996-11-09T00:00:00"/>
    <n v="18"/>
  </r>
  <r>
    <s v="5074"/>
    <s v="38"/>
    <x v="1601"/>
    <d v="2017-02-13T00:00:00"/>
    <b v="0"/>
    <s v="Approved"/>
    <s v="Solex"/>
    <s v="Standard"/>
    <s v="medium"/>
    <s v="medium"/>
    <n v="1577.53"/>
    <n v="826.51"/>
    <n v="751.02"/>
    <d v="1997-05-10T00:00:00"/>
    <n v="320"/>
  </r>
  <r>
    <s v="5075"/>
    <s v="91"/>
    <x v="1204"/>
    <d v="2017-08-06T00:00:00"/>
    <b v="0"/>
    <s v="Approved"/>
    <s v="Solex"/>
    <s v="Standard"/>
    <s v="medium"/>
    <s v="medium"/>
    <n v="100.35"/>
    <n v="75.260000000000005"/>
    <n v="25.09"/>
    <d v="1999-07-26T00:00:00"/>
    <n v="146"/>
  </r>
  <r>
    <s v="5076"/>
    <s v="10"/>
    <x v="2675"/>
    <d v="2017-09-03T00:00:00"/>
    <b v="0"/>
    <s v="Approved"/>
    <s v="Solex"/>
    <s v="Standard"/>
    <s v="medium"/>
    <s v="medium"/>
    <n v="1945.43"/>
    <n v="333.18"/>
    <n v="1612.25"/>
    <d v="2002-08-31T00:00:00"/>
    <n v="118"/>
  </r>
  <r>
    <s v="5077"/>
    <s v="66"/>
    <x v="2676"/>
    <d v="2017-12-22T00:00:00"/>
    <b v="1"/>
    <s v="Approved"/>
    <s v="Solex"/>
    <s v="Standard"/>
    <s v="medium"/>
    <s v="medium"/>
    <n v="1163.8900000000001"/>
    <n v="589.27"/>
    <n v="574.62"/>
    <d v="2016-07-09T00:00:00"/>
    <n v="8"/>
  </r>
  <r>
    <s v="5078"/>
    <s v="58"/>
    <x v="2046"/>
    <d v="2017-09-01T00:00:00"/>
    <b v="1"/>
    <s v="Approved"/>
    <s v="OHM Cycles"/>
    <s v="Standard"/>
    <s v="medium"/>
    <s v="medium"/>
    <n v="912.52"/>
    <n v="141.4"/>
    <n v="771.12"/>
    <d v="2015-10-18T00:00:00"/>
    <n v="120"/>
  </r>
  <r>
    <s v="5079"/>
    <s v="19"/>
    <x v="1866"/>
    <d v="2017-10-27T00:00:00"/>
    <b v="1"/>
    <s v="Approved"/>
    <s v="OHM Cycles"/>
    <s v="Road"/>
    <s v="high"/>
    <s v="large"/>
    <n v="12.01"/>
    <n v="7.21"/>
    <n v="4.8"/>
    <d v="2011-05-07T00:00:00"/>
    <n v="64"/>
  </r>
  <r>
    <s v="5080"/>
    <s v="55"/>
    <x v="1444"/>
    <d v="2017-01-17T00:00:00"/>
    <b v="0"/>
    <s v="Approved"/>
    <s v="Trek Bicycles"/>
    <s v="Road"/>
    <s v="medium"/>
    <s v="large"/>
    <n v="1894.19"/>
    <n v="598.76"/>
    <n v="1295.43"/>
    <d v="2003-07-21T00:00:00"/>
    <n v="347"/>
  </r>
  <r>
    <s v="5081"/>
    <s v="7"/>
    <x v="459"/>
    <d v="2017-10-02T00:00:00"/>
    <b v="1"/>
    <s v="Approved"/>
    <s v="Trek Bicycles"/>
    <s v="Road"/>
    <s v="low"/>
    <s v="medium"/>
    <n v="980.37"/>
    <n v="234.43"/>
    <n v="745.94"/>
    <d v="2014-03-03T00:00:00"/>
    <n v="89"/>
  </r>
  <r>
    <s v="5082"/>
    <s v="66"/>
    <x v="2111"/>
    <d v="2017-05-21T00:00:00"/>
    <b v="0"/>
    <s v="Approved"/>
    <s v="Giant Bicycles"/>
    <s v="Road"/>
    <s v="low"/>
    <s v="small"/>
    <n v="590.26"/>
    <n v="525.33000000000004"/>
    <n v="64.930000000000007"/>
    <d v="2005-10-22T00:00:00"/>
    <n v="223"/>
  </r>
  <r>
    <s v="5083"/>
    <s v="94"/>
    <x v="1147"/>
    <d v="2017-05-10T00:00:00"/>
    <b v="0"/>
    <s v="Approved"/>
    <s v="Giant Bicycles"/>
    <s v="Standard"/>
    <s v="medium"/>
    <s v="large"/>
    <n v="1635.3"/>
    <n v="993.66"/>
    <n v="641.64"/>
    <d v="2009-04-12T00:00:00"/>
    <n v="234"/>
  </r>
  <r>
    <s v="5084"/>
    <s v="57"/>
    <x v="1676"/>
    <d v="2017-11-20T00:00:00"/>
    <b v="0"/>
    <s v="Approved"/>
    <s v="WeareA2B"/>
    <s v="Touring"/>
    <s v="medium"/>
    <s v="large"/>
    <n v="1890.39"/>
    <n v="260.14"/>
    <n v="1630.25"/>
    <d v="1993-06-23T00:00:00"/>
    <n v="40"/>
  </r>
  <r>
    <s v="5085"/>
    <s v="6"/>
    <x v="2677"/>
    <d v="2017-08-05T00:00:00"/>
    <b v="0"/>
    <s v="Approved"/>
    <s v="OHM Cycles"/>
    <s v="Standard"/>
    <s v="high"/>
    <s v="medium"/>
    <n v="227.88"/>
    <n v="136.72999999999999"/>
    <n v="91.15"/>
    <d v="2003-02-07T00:00:00"/>
    <n v="147"/>
  </r>
  <r>
    <s v="5086"/>
    <s v="39"/>
    <x v="201"/>
    <d v="2017-06-03T00:00:00"/>
    <b v="1"/>
    <s v="Approved"/>
    <s v="Giant Bicycles"/>
    <s v="Standard"/>
    <s v="medium"/>
    <s v="large"/>
    <n v="1812.75"/>
    <n v="582.48"/>
    <n v="1230.27"/>
    <d v="2010-06-07T00:00:00"/>
    <n v="210"/>
  </r>
  <r>
    <s v="5087"/>
    <s v="7"/>
    <x v="2678"/>
    <d v="2017-03-01T00:00:00"/>
    <b v="0"/>
    <s v="Approved"/>
    <s v="Trek Bicycles"/>
    <s v="Road"/>
    <s v="low"/>
    <s v="medium"/>
    <n v="980.37"/>
    <n v="234.43"/>
    <n v="745.94"/>
    <d v="2011-04-16T00:00:00"/>
    <n v="304"/>
  </r>
  <r>
    <s v="5088"/>
    <s v="6"/>
    <x v="1808"/>
    <d v="2017-06-01T00:00:00"/>
    <b v="1"/>
    <s v="Approved"/>
    <s v="OHM Cycles"/>
    <s v="Standard"/>
    <s v="high"/>
    <s v="medium"/>
    <n v="227.88"/>
    <n v="136.72999999999999"/>
    <n v="91.15"/>
    <d v="2007-08-04T00:00:00"/>
    <n v="212"/>
  </r>
  <r>
    <s v="5089"/>
    <s v="39"/>
    <x v="1682"/>
    <d v="2017-02-19T00:00:00"/>
    <b v="0"/>
    <s v="Approved"/>
    <s v="Giant Bicycles"/>
    <s v="Standard"/>
    <s v="medium"/>
    <s v="large"/>
    <n v="1812.75"/>
    <n v="582.48"/>
    <n v="1230.27"/>
    <d v="1999-12-04T00:00:00"/>
    <n v="314"/>
  </r>
  <r>
    <s v="5090"/>
    <s v="76"/>
    <x v="557"/>
    <d v="2017-06-29T00:00:00"/>
    <b v="1"/>
    <s v="Approved"/>
    <s v="WeareA2B"/>
    <s v="Road"/>
    <s v="low"/>
    <s v="small"/>
    <n v="1172.78"/>
    <n v="1043.77"/>
    <n v="129.01"/>
    <d v="2002-10-10T00:00:00"/>
    <n v="184"/>
  </r>
  <r>
    <s v="5091"/>
    <s v="42"/>
    <x v="1177"/>
    <d v="2017-03-25T00:00:00"/>
    <b v="0"/>
    <s v="Approved"/>
    <s v="OHM Cycles"/>
    <s v="Road"/>
    <s v="medium"/>
    <s v="small"/>
    <n v="1810"/>
    <n v="1610.9"/>
    <n v="199.1"/>
    <d v="2003-09-09T00:00:00"/>
    <n v="280"/>
  </r>
  <r>
    <s v="5092"/>
    <s v="48"/>
    <x v="1029"/>
    <d v="2017-06-28T00:00:00"/>
    <b v="0"/>
    <s v="Approved"/>
    <s v="WeareA2B"/>
    <s v="Standard"/>
    <s v="medium"/>
    <s v="medium"/>
    <n v="1762.96"/>
    <n v="950.52"/>
    <n v="812.44"/>
    <d v="2009-04-12T00:00:00"/>
    <n v="185"/>
  </r>
  <r>
    <s v="5093"/>
    <s v="0"/>
    <x v="1062"/>
    <d v="2017-11-24T00:00:00"/>
    <b v="0"/>
    <s v="Approved"/>
    <s v="Norco Bicycles"/>
    <s v="Road"/>
    <s v="medium"/>
    <s v="medium"/>
    <n v="543.39"/>
    <n v="407.54"/>
    <n v="135.85"/>
    <d v="2016-11-22T00:00:00"/>
    <n v="36"/>
  </r>
  <r>
    <s v="5094"/>
    <s v="6"/>
    <x v="2679"/>
    <d v="2017-09-20T00:00:00"/>
    <b v="0"/>
    <s v="Approved"/>
    <s v="OHM Cycles"/>
    <s v="Standard"/>
    <s v="high"/>
    <s v="medium"/>
    <n v="227.88"/>
    <n v="136.72999999999999"/>
    <n v="91.15"/>
    <d v="2004-08-17T00:00:00"/>
    <n v="101"/>
  </r>
  <r>
    <s v="5095"/>
    <s v="81"/>
    <x v="399"/>
    <d v="2017-03-22T00:00:00"/>
    <b v="0"/>
    <s v="Approved"/>
    <s v="Norco Bicycles"/>
    <s v="Standard"/>
    <s v="medium"/>
    <s v="small"/>
    <n v="586.45000000000005"/>
    <n v="521.94000000000005"/>
    <n v="64.510000000000005"/>
    <d v="1997-08-25T00:00:00"/>
    <n v="283"/>
  </r>
  <r>
    <s v="5096"/>
    <s v="40"/>
    <x v="830"/>
    <d v="2017-02-08T00:00:00"/>
    <b v="0"/>
    <s v="Approved"/>
    <s v="OHM Cycles"/>
    <s v="Standard"/>
    <s v="high"/>
    <s v="medium"/>
    <n v="1458.17"/>
    <n v="874.9"/>
    <n v="583.27"/>
    <d v="2006-02-02T00:00:00"/>
    <n v="325"/>
  </r>
  <r>
    <s v="5097"/>
    <s v="74"/>
    <x v="2680"/>
    <d v="2017-12-10T00:00:00"/>
    <b v="0"/>
    <s v="Approved"/>
    <s v="WeareA2B"/>
    <s v="Standard"/>
    <s v="medium"/>
    <s v="medium"/>
    <n v="1762.96"/>
    <n v="950.52"/>
    <n v="812.44"/>
    <d v="2014-07-28T00:00:00"/>
    <n v="20"/>
  </r>
  <r>
    <s v="5098"/>
    <s v="36"/>
    <x v="2681"/>
    <d v="2017-02-23T00:00:00"/>
    <b v="1"/>
    <s v="Approved"/>
    <s v="Solex"/>
    <s v="Standard"/>
    <s v="low"/>
    <s v="medium"/>
    <n v="945.04"/>
    <n v="507.58"/>
    <n v="437.46"/>
    <d v="1995-12-19T00:00:00"/>
    <n v="310"/>
  </r>
  <r>
    <s v="5099"/>
    <s v="62"/>
    <x v="2682"/>
    <d v="2017-04-01T00:00:00"/>
    <b v="0"/>
    <s v="Approved"/>
    <s v="Solex"/>
    <s v="Standard"/>
    <s v="medium"/>
    <s v="medium"/>
    <n v="478.16"/>
    <n v="298.72000000000003"/>
    <n v="179.44"/>
    <d v="1993-06-23T00:00:00"/>
    <n v="273"/>
  </r>
  <r>
    <s v="5100"/>
    <s v="15"/>
    <x v="1703"/>
    <d v="2017-09-05T00:00:00"/>
    <b v="1"/>
    <s v="Approved"/>
    <s v="Norco Bicycles"/>
    <s v="Standard"/>
    <s v="low"/>
    <s v="medium"/>
    <n v="958.74"/>
    <n v="748.9"/>
    <n v="209.84"/>
    <d v="2005-12-07T00:00:00"/>
    <n v="116"/>
  </r>
  <r>
    <s v="5101"/>
    <s v="0"/>
    <x v="1349"/>
    <d v="2017-06-29T00:00:00"/>
    <b v="0"/>
    <s v="Approved"/>
    <s v="Solex"/>
    <s v="Standard"/>
    <s v="medium"/>
    <s v="medium"/>
    <n v="441.49"/>
    <n v="84.99"/>
    <n v="356.5"/>
    <d v="1993-04-12T00:00:00"/>
    <n v="184"/>
  </r>
  <r>
    <s v="5102"/>
    <s v="3"/>
    <x v="42"/>
    <d v="2017-09-19T00:00:00"/>
    <b v="1"/>
    <s v="Approved"/>
    <s v="Trek Bicycles"/>
    <s v="Standard"/>
    <s v="medium"/>
    <s v="large"/>
    <n v="2091.4699999999998"/>
    <n v="388.92"/>
    <n v="1702.55"/>
    <d v="2005-08-09T00:00:00"/>
    <n v="102"/>
  </r>
  <r>
    <s v="5104"/>
    <s v="11"/>
    <x v="2410"/>
    <d v="2017-10-16T00:00:00"/>
    <b v="1"/>
    <s v="Approved"/>
    <s v="Giant Bicycles"/>
    <s v="Standard"/>
    <s v="high"/>
    <s v="medium"/>
    <n v="1274.93"/>
    <n v="764.96"/>
    <n v="509.97"/>
    <d v="2007-08-04T00:00:00"/>
    <n v="75"/>
  </r>
  <r>
    <s v="5105"/>
    <s v="42"/>
    <x v="2086"/>
    <d v="2017-04-09T00:00:00"/>
    <b v="0"/>
    <s v="Approved"/>
    <s v="OHM Cycles"/>
    <s v="Road"/>
    <s v="medium"/>
    <s v="small"/>
    <n v="1810"/>
    <n v="1610.9"/>
    <n v="199.1"/>
    <d v="2008-03-19T00:00:00"/>
    <n v="265"/>
  </r>
  <r>
    <s v="5106"/>
    <s v="48"/>
    <x v="498"/>
    <d v="2017-04-10T00:00:00"/>
    <b v="1"/>
    <s v="Approved"/>
    <s v="WeareA2B"/>
    <s v="Standard"/>
    <s v="medium"/>
    <s v="medium"/>
    <n v="1762.96"/>
    <n v="950.52"/>
    <n v="812.44"/>
    <d v="2012-04-10T00:00:00"/>
    <n v="264"/>
  </r>
  <r>
    <s v="5107"/>
    <s v="92"/>
    <x v="143"/>
    <d v="2017-08-29T00:00:00"/>
    <b v="0"/>
    <s v="Approved"/>
    <s v="WeareA2B"/>
    <s v="Standard"/>
    <s v="medium"/>
    <s v="small"/>
    <n v="1415.01"/>
    <n v="1259.3599999999999"/>
    <n v="155.65"/>
    <d v="1991-05-06T00:00:00"/>
    <n v="123"/>
  </r>
  <r>
    <s v="5108"/>
    <s v="61"/>
    <x v="1094"/>
    <d v="2017-11-13T00:00:00"/>
    <b v="1"/>
    <s v="Approved"/>
    <s v="Norco Bicycles"/>
    <s v="Standard"/>
    <s v="medium"/>
    <s v="small"/>
    <n v="586.45000000000005"/>
    <n v="521.94000000000005"/>
    <n v="64.510000000000005"/>
    <d v="1991-07-10T00:00:00"/>
    <n v="47"/>
  </r>
  <r>
    <s v="5109"/>
    <s v="70"/>
    <x v="2683"/>
    <d v="2017-05-07T00:00:00"/>
    <b v="1"/>
    <s v="Approved"/>
    <s v="Trek Bicycles"/>
    <s v="Standard"/>
    <s v="high"/>
    <s v="medium"/>
    <n v="495.72"/>
    <n v="297.43"/>
    <n v="198.29"/>
    <d v="2015-04-11T00:00:00"/>
    <n v="237"/>
  </r>
  <r>
    <s v="5110"/>
    <s v="12"/>
    <x v="1454"/>
    <d v="2017-12-03T00:00:00"/>
    <b v="1"/>
    <s v="Approved"/>
    <s v="WeareA2B"/>
    <s v="Standard"/>
    <s v="medium"/>
    <s v="medium"/>
    <n v="1231.1500000000001"/>
    <n v="161.6"/>
    <n v="1069.55"/>
    <d v="2016-07-09T00:00:00"/>
    <n v="27"/>
  </r>
  <r>
    <s v="5111"/>
    <s v="86"/>
    <x v="2684"/>
    <d v="2017-05-27T00:00:00"/>
    <b v="1"/>
    <s v="Approved"/>
    <s v="OHM Cycles"/>
    <s v="Standard"/>
    <s v="medium"/>
    <s v="medium"/>
    <n v="235.63"/>
    <n v="125.07"/>
    <n v="110.56"/>
    <d v="1999-07-26T00:00:00"/>
    <n v="217"/>
  </r>
  <r>
    <s v="5112"/>
    <s v="45"/>
    <x v="2138"/>
    <d v="2017-03-25T00:00:00"/>
    <b v="1"/>
    <s v="Approved"/>
    <s v="Solex"/>
    <s v="Standard"/>
    <s v="medium"/>
    <s v="medium"/>
    <n v="441.49"/>
    <n v="84.99"/>
    <n v="356.5"/>
    <d v="1993-04-12T00:00:00"/>
    <n v="280"/>
  </r>
  <r>
    <s v="5113"/>
    <s v="36"/>
    <x v="391"/>
    <d v="2017-09-17T00:00:00"/>
    <b v="1"/>
    <s v="Approved"/>
    <s v="Solex"/>
    <s v="Standard"/>
    <s v="low"/>
    <s v="medium"/>
    <n v="945.04"/>
    <n v="507.58"/>
    <n v="437.46"/>
    <d v="1995-12-19T00:00:00"/>
    <n v="104"/>
  </r>
  <r>
    <s v="5114"/>
    <s v="58"/>
    <x v="83"/>
    <d v="2017-12-16T00:00:00"/>
    <b v="0"/>
    <s v="Approved"/>
    <s v="OHM Cycles"/>
    <s v="Standard"/>
    <s v="medium"/>
    <s v="medium"/>
    <n v="912.52"/>
    <n v="141.4"/>
    <n v="771.12"/>
    <d v="1993-06-23T00:00:00"/>
    <n v="14"/>
  </r>
  <r>
    <s v="5115"/>
    <s v="54"/>
    <x v="2685"/>
    <d v="2017-06-10T00:00:00"/>
    <b v="1"/>
    <s v="Approved"/>
    <s v="WeareA2B"/>
    <s v="Standard"/>
    <s v="medium"/>
    <s v="medium"/>
    <n v="1807.45"/>
    <n v="778.69"/>
    <n v="1028.76"/>
    <d v="1995-10-24T00:00:00"/>
    <n v="203"/>
  </r>
  <r>
    <s v="5116"/>
    <s v="34"/>
    <x v="2419"/>
    <d v="2017-04-20T00:00:00"/>
    <b v="1"/>
    <s v="Approved"/>
    <s v="Norco Bicycles"/>
    <s v="Road"/>
    <s v="high"/>
    <s v="large"/>
    <n v="774.53"/>
    <n v="464.72"/>
    <n v="309.81"/>
    <d v="2010-06-07T00:00:00"/>
    <n v="254"/>
  </r>
  <r>
    <s v="5117"/>
    <s v="55"/>
    <x v="2155"/>
    <d v="2017-01-25T00:00:00"/>
    <b v="1"/>
    <s v="Approved"/>
    <s v="Trek Bicycles"/>
    <s v="Road"/>
    <s v="medium"/>
    <s v="large"/>
    <n v="1894.19"/>
    <n v="598.76"/>
    <n v="1295.43"/>
    <d v="1993-07-20T00:00:00"/>
    <n v="339"/>
  </r>
  <r>
    <s v="5118"/>
    <s v="59"/>
    <x v="2686"/>
    <d v="2017-11-24T00:00:00"/>
    <b v="1"/>
    <s v="Approved"/>
    <s v="Solex"/>
    <s v="Standard"/>
    <s v="medium"/>
    <s v="large"/>
    <n v="1061.56"/>
    <n v="733.58"/>
    <n v="327.98"/>
    <d v="1993-07-20T00:00:00"/>
    <n v="36"/>
  </r>
  <r>
    <s v="5119"/>
    <s v="40"/>
    <x v="1799"/>
    <d v="2017-02-07T00:00:00"/>
    <b v="1"/>
    <s v="Approved"/>
    <s v="OHM Cycles"/>
    <s v="Standard"/>
    <s v="high"/>
    <s v="medium"/>
    <n v="1458.17"/>
    <n v="874.9"/>
    <n v="583.27"/>
    <d v="2006-02-02T00:00:00"/>
    <n v="326"/>
  </r>
  <r>
    <s v="5120"/>
    <s v="55"/>
    <x v="2562"/>
    <d v="2017-07-14T00:00:00"/>
    <b v="1"/>
    <s v="Approved"/>
    <s v="Trek Bicycles"/>
    <s v="Road"/>
    <s v="medium"/>
    <s v="large"/>
    <n v="1894.19"/>
    <n v="598.76"/>
    <n v="1295.43"/>
    <d v="2003-07-21T00:00:00"/>
    <n v="169"/>
  </r>
  <r>
    <s v="5121"/>
    <s v="1"/>
    <x v="2687"/>
    <d v="2017-08-22T00:00:00"/>
    <b v="0"/>
    <s v="Approved"/>
    <s v="Giant Bicycles"/>
    <s v="Standard"/>
    <s v="medium"/>
    <s v="medium"/>
    <n v="1403.5"/>
    <n v="954.82"/>
    <n v="448.68"/>
    <d v="2016-11-14T00:00:00"/>
    <n v="130"/>
  </r>
  <r>
    <s v="5122"/>
    <s v="4"/>
    <x v="1386"/>
    <d v="2017-09-17T00:00:00"/>
    <b v="0"/>
    <s v="Approved"/>
    <s v="Solex"/>
    <s v="Standard"/>
    <s v="medium"/>
    <s v="medium"/>
    <n v="1483.2"/>
    <n v="99.59"/>
    <n v="1383.61"/>
    <d v="1998-12-17T00:00:00"/>
    <n v="104"/>
  </r>
  <r>
    <s v="5123"/>
    <s v="89"/>
    <x v="380"/>
    <d v="2017-04-14T00:00:00"/>
    <b v="1"/>
    <s v="Approved"/>
    <s v="Giant Bicycles"/>
    <s v="Standard"/>
    <s v="medium"/>
    <s v="large"/>
    <n v="1812.75"/>
    <n v="582.48"/>
    <n v="1230.27"/>
    <d v="2010-06-07T00:00:00"/>
    <n v="260"/>
  </r>
  <r>
    <s v="5124"/>
    <s v="85"/>
    <x v="302"/>
    <d v="2017-05-13T00:00:00"/>
    <b v="0"/>
    <s v="Approved"/>
    <s v="WeareA2B"/>
    <s v="Standard"/>
    <s v="medium"/>
    <s v="medium"/>
    <n v="752.64"/>
    <n v="205.36"/>
    <n v="547.28"/>
    <d v="2015-08-02T00:00:00"/>
    <n v="231"/>
  </r>
  <r>
    <s v="5125"/>
    <s v="45"/>
    <x v="935"/>
    <d v="2017-08-19T00:00:00"/>
    <b v="0"/>
    <s v="Approved"/>
    <s v="Trek Bicycles"/>
    <s v="Road"/>
    <s v="low"/>
    <s v="medium"/>
    <n v="980.37"/>
    <n v="234.43"/>
    <n v="745.94"/>
    <d v="2004-09-28T00:00:00"/>
    <n v="133"/>
  </r>
  <r>
    <s v="5127"/>
    <s v="36"/>
    <x v="2609"/>
    <d v="2017-02-02T00:00:00"/>
    <b v="0"/>
    <s v="Approved"/>
    <s v="Solex"/>
    <s v="Standard"/>
    <s v="low"/>
    <s v="medium"/>
    <n v="945.04"/>
    <n v="507.58"/>
    <n v="437.46"/>
    <d v="1995-12-19T00:00:00"/>
    <n v="331"/>
  </r>
  <r>
    <s v="5128"/>
    <s v="4"/>
    <x v="2112"/>
    <d v="2017-02-17T00:00:00"/>
    <b v="0"/>
    <s v="Approved"/>
    <s v="Giant Bicycles"/>
    <s v="Standard"/>
    <s v="high"/>
    <s v="medium"/>
    <n v="1129.1300000000001"/>
    <n v="677.48"/>
    <n v="451.65"/>
    <d v="2003-02-07T00:00:00"/>
    <n v="316"/>
  </r>
  <r>
    <s v="5129"/>
    <s v="29"/>
    <x v="1573"/>
    <d v="2017-08-04T00:00:00"/>
    <b v="1"/>
    <s v="Approved"/>
    <s v="Norco Bicycles"/>
    <s v="Road"/>
    <s v="medium"/>
    <s v="medium"/>
    <n v="543.39"/>
    <n v="407.54"/>
    <n v="135.85"/>
    <d v="2016-11-22T00:00:00"/>
    <n v="148"/>
  </r>
  <r>
    <s v="5130"/>
    <s v="76"/>
    <x v="1517"/>
    <d v="2017-03-13T00:00:00"/>
    <b v="1"/>
    <s v="Approved"/>
    <s v="WeareA2B"/>
    <s v="Standard"/>
    <s v="low"/>
    <s v="medium"/>
    <n v="642.30999999999995"/>
    <n v="513.85"/>
    <n v="128.46"/>
    <d v="2015-08-10T00:00:00"/>
    <n v="292"/>
  </r>
  <r>
    <s v="5131"/>
    <s v="22"/>
    <x v="180"/>
    <d v="2017-01-23T00:00:00"/>
    <b v="0"/>
    <s v="Approved"/>
    <s v="WeareA2B"/>
    <s v="Standard"/>
    <s v="medium"/>
    <s v="medium"/>
    <n v="60.34"/>
    <n v="45.26"/>
    <n v="15.08"/>
    <d v="2011-05-07T00:00:00"/>
    <n v="341"/>
  </r>
  <r>
    <s v="5132"/>
    <s v="85"/>
    <x v="1108"/>
    <d v="2017-12-15T00:00:00"/>
    <b v="0"/>
    <s v="Approved"/>
    <s v="WeareA2B"/>
    <s v="Standard"/>
    <s v="medium"/>
    <s v="medium"/>
    <n v="752.64"/>
    <n v="205.36"/>
    <n v="547.28"/>
    <d v="2004-08-07T00:00:00"/>
    <n v="15"/>
  </r>
  <r>
    <s v="5133"/>
    <s v="10"/>
    <x v="999"/>
    <d v="2017-06-02T00:00:00"/>
    <b v="1"/>
    <s v="Approved"/>
    <s v="WeareA2B"/>
    <s v="Touring"/>
    <s v="medium"/>
    <s v="medium"/>
    <n v="1466.68"/>
    <n v="363.25"/>
    <n v="1103.43"/>
    <d v="2014-03-03T00:00:00"/>
    <n v="211"/>
  </r>
  <r>
    <s v="5134"/>
    <s v="73"/>
    <x v="2508"/>
    <d v="2017-10-27T00:00:00"/>
    <b v="1"/>
    <s v="Approved"/>
    <s v="Solex"/>
    <s v="Standard"/>
    <s v="medium"/>
    <s v="medium"/>
    <n v="1945.43"/>
    <n v="333.18"/>
    <n v="1612.25"/>
    <d v="2006-05-22T00:00:00"/>
    <n v="64"/>
  </r>
  <r>
    <s v="5135"/>
    <s v="57"/>
    <x v="2688"/>
    <d v="2017-06-17T00:00:00"/>
    <b v="0"/>
    <s v="Approved"/>
    <s v="WeareA2B"/>
    <s v="Touring"/>
    <s v="medium"/>
    <s v="large"/>
    <n v="1890.39"/>
    <n v="260.14"/>
    <n v="1630.25"/>
    <d v="1991-01-21T00:00:00"/>
    <n v="196"/>
  </r>
  <r>
    <s v="5136"/>
    <s v="69"/>
    <x v="2689"/>
    <d v="2017-05-02T00:00:00"/>
    <b v="0"/>
    <s v="Approved"/>
    <s v="Norco Bicycles"/>
    <s v="Road"/>
    <s v="medium"/>
    <s v="large"/>
    <n v="1240.31"/>
    <n v="795.1"/>
    <n v="445.21"/>
    <d v="1997-01-25T00:00:00"/>
    <n v="242"/>
  </r>
  <r>
    <s v="5137"/>
    <s v="45"/>
    <x v="1941"/>
    <d v="2017-04-30T00:00:00"/>
    <b v="0"/>
    <s v="Approved"/>
    <s v="Solex"/>
    <s v="Standard"/>
    <s v="medium"/>
    <s v="medium"/>
    <n v="441.49"/>
    <n v="84.99"/>
    <n v="356.5"/>
    <d v="2007-12-11T00:00:00"/>
    <n v="244"/>
  </r>
  <r>
    <s v="5138"/>
    <s v="14"/>
    <x v="613"/>
    <d v="2017-01-11T00:00:00"/>
    <b v="0"/>
    <s v="Approved"/>
    <s v="Trek Bicycles"/>
    <s v="Standard"/>
    <s v="medium"/>
    <s v="small"/>
    <n v="1386.84"/>
    <n v="1234.29"/>
    <n v="152.55000000000001"/>
    <d v="2013-03-12T00:00:00"/>
    <n v="353"/>
  </r>
  <r>
    <s v="5139"/>
    <s v="89"/>
    <x v="2311"/>
    <d v="2017-11-14T00:00:00"/>
    <b v="1"/>
    <s v="Approved"/>
    <s v="WeareA2B"/>
    <s v="Touring"/>
    <s v="medium"/>
    <s v="large"/>
    <n v="1362.99"/>
    <n v="57.74"/>
    <n v="1305.25"/>
    <d v="2016-07-09T00:00:00"/>
    <n v="46"/>
  </r>
  <r>
    <s v="5140"/>
    <s v="81"/>
    <x v="312"/>
    <d v="2017-08-04T00:00:00"/>
    <b v="1"/>
    <s v="Approved"/>
    <s v="Norco Bicycles"/>
    <s v="Standard"/>
    <s v="medium"/>
    <s v="small"/>
    <n v="586.45000000000005"/>
    <n v="521.94000000000005"/>
    <n v="64.510000000000005"/>
    <d v="2004-08-07T00:00:00"/>
    <n v="148"/>
  </r>
  <r>
    <s v="5141"/>
    <s v="50"/>
    <x v="2690"/>
    <d v="2017-08-17T00:00:00"/>
    <b v="0"/>
    <s v="Approved"/>
    <s v="WeareA2B"/>
    <s v="Standard"/>
    <s v="medium"/>
    <s v="small"/>
    <n v="175.89"/>
    <n v="131.91999999999999"/>
    <n v="43.97"/>
    <d v="2003-02-16T00:00:00"/>
    <n v="135"/>
  </r>
  <r>
    <s v="5142"/>
    <s v="92"/>
    <x v="2691"/>
    <d v="2017-04-18T00:00:00"/>
    <b v="0"/>
    <s v="Approved"/>
    <s v="WeareA2B"/>
    <s v="Touring"/>
    <s v="medium"/>
    <s v="large"/>
    <n v="1890.39"/>
    <n v="260.14"/>
    <n v="1630.25"/>
    <d v="1991-01-21T00:00:00"/>
    <n v="256"/>
  </r>
  <r>
    <s v="5143"/>
    <s v="11"/>
    <x v="23"/>
    <d v="2017-03-19T00:00:00"/>
    <b v="1"/>
    <s v="Approved"/>
    <s v="Trek Bicycles"/>
    <s v="Standard"/>
    <s v="medium"/>
    <s v="small"/>
    <n v="1775.81"/>
    <n v="1580.47"/>
    <n v="195.34"/>
    <d v="2010-05-05T00:00:00"/>
    <n v="286"/>
  </r>
  <r>
    <s v="5144"/>
    <s v="70"/>
    <x v="2692"/>
    <d v="2017-05-06T00:00:00"/>
    <b v="1"/>
    <s v="Approved"/>
    <s v="Trek Bicycles"/>
    <s v="Standard"/>
    <s v="high"/>
    <s v="medium"/>
    <n v="495.72"/>
    <n v="297.43"/>
    <n v="198.29"/>
    <d v="2015-04-11T00:00:00"/>
    <n v="238"/>
  </r>
  <r>
    <s v="5145"/>
    <s v="13"/>
    <x v="2693"/>
    <d v="2017-07-23T00:00:00"/>
    <b v="1"/>
    <s v="Approved"/>
    <s v="Solex"/>
    <s v="Standard"/>
    <s v="medium"/>
    <s v="medium"/>
    <n v="1163.8900000000001"/>
    <n v="589.27"/>
    <n v="574.62"/>
    <d v="1994-09-09T00:00:00"/>
    <n v="160"/>
  </r>
  <r>
    <s v="5146"/>
    <s v="7"/>
    <x v="2420"/>
    <d v="2017-05-24T00:00:00"/>
    <b v="1"/>
    <s v="Approved"/>
    <s v="Trek Bicycles"/>
    <s v="Road"/>
    <s v="low"/>
    <s v="medium"/>
    <n v="980.37"/>
    <n v="234.43"/>
    <n v="745.94"/>
    <d v="2004-09-28T00:00:00"/>
    <n v="220"/>
  </r>
  <r>
    <s v="5147"/>
    <s v="35"/>
    <x v="2694"/>
    <d v="2017-03-20T00:00:00"/>
    <b v="1"/>
    <s v="Approved"/>
    <s v="Trek Bicycles"/>
    <s v="Standard"/>
    <s v="low"/>
    <s v="medium"/>
    <n v="1057.51"/>
    <n v="154.4"/>
    <n v="903.11"/>
    <d v="1994-07-12T00:00:00"/>
    <n v="285"/>
  </r>
  <r>
    <s v="5148"/>
    <s v="78"/>
    <x v="2515"/>
    <d v="2017-04-20T00:00:00"/>
    <b v="0"/>
    <s v="Approved"/>
    <s v="Giant Bicycles"/>
    <s v="Standard"/>
    <s v="medium"/>
    <s v="large"/>
    <n v="1765.3"/>
    <n v="709.48"/>
    <n v="1055.82"/>
    <d v="2015-08-02T00:00:00"/>
    <n v="254"/>
  </r>
  <r>
    <s v="5149"/>
    <s v="44"/>
    <x v="1106"/>
    <d v="2017-01-29T00:00:00"/>
    <b v="1"/>
    <s v="Approved"/>
    <s v="WeareA2B"/>
    <s v="Standard"/>
    <s v="medium"/>
    <s v="medium"/>
    <n v="1769.64"/>
    <n v="108.76"/>
    <n v="1660.88"/>
    <d v="1993-04-12T00:00:00"/>
    <n v="335"/>
  </r>
  <r>
    <s v="5150"/>
    <s v="93"/>
    <x v="2695"/>
    <d v="2017-03-23T00:00:00"/>
    <b v="1"/>
    <s v="Approved"/>
    <s v="OHM Cycles"/>
    <s v="Standard"/>
    <s v="high"/>
    <s v="medium"/>
    <n v="1458.17"/>
    <n v="874.9"/>
    <n v="583.27"/>
    <d v="2006-02-02T00:00:00"/>
    <n v="282"/>
  </r>
  <r>
    <s v="5151"/>
    <s v="58"/>
    <x v="1285"/>
    <d v="2017-11-17T00:00:00"/>
    <b v="0"/>
    <s v="Approved"/>
    <s v="OHM Cycles"/>
    <s v="Road"/>
    <s v="medium"/>
    <s v="medium"/>
    <n v="1280.28"/>
    <n v="829.51"/>
    <n v="450.77"/>
    <d v="2001-11-25T00:00:00"/>
    <n v="43"/>
  </r>
  <r>
    <s v="5152"/>
    <s v="57"/>
    <x v="2450"/>
    <d v="2017-11-12T00:00:00"/>
    <b v="0"/>
    <s v="Approved"/>
    <s v="WeareA2B"/>
    <s v="Touring"/>
    <s v="medium"/>
    <s v="large"/>
    <n v="1890.39"/>
    <n v="260.14"/>
    <n v="1630.25"/>
    <d v="2010-05-05T00:00:00"/>
    <n v="48"/>
  </r>
  <r>
    <s v="5153"/>
    <s v="11"/>
    <x v="2696"/>
    <d v="2017-08-10T00:00:00"/>
    <b v="0"/>
    <s v="Approved"/>
    <s v="Giant Bicycles"/>
    <s v="Standard"/>
    <s v="high"/>
    <s v="medium"/>
    <n v="1274.93"/>
    <n v="764.96"/>
    <n v="509.97"/>
    <d v="2007-08-04T00:00:00"/>
    <n v="142"/>
  </r>
  <r>
    <s v="5154"/>
    <s v="10"/>
    <x v="2697"/>
    <d v="2017-07-25T00:00:00"/>
    <b v="0"/>
    <s v="Approved"/>
    <s v="WeareA2B"/>
    <s v="Touring"/>
    <s v="medium"/>
    <s v="medium"/>
    <n v="1466.68"/>
    <n v="363.25"/>
    <n v="1103.43"/>
    <d v="1996-11-09T00:00:00"/>
    <n v="158"/>
  </r>
  <r>
    <s v="5155"/>
    <s v="39"/>
    <x v="2124"/>
    <d v="2017-02-14T00:00:00"/>
    <b v="1"/>
    <s v="Approved"/>
    <s v="Giant Bicycles"/>
    <s v="Standard"/>
    <s v="medium"/>
    <s v="large"/>
    <n v="1812.75"/>
    <n v="582.48"/>
    <n v="1230.27"/>
    <d v="2010-06-07T00:00:00"/>
    <n v="319"/>
  </r>
  <r>
    <s v="5156"/>
    <s v="19"/>
    <x v="1898"/>
    <d v="2017-10-24T00:00:00"/>
    <b v="0"/>
    <s v="Approved"/>
    <s v="OHM Cycles"/>
    <s v="Road"/>
    <s v="high"/>
    <s v="large"/>
    <n v="12.01"/>
    <n v="7.21"/>
    <n v="4.8"/>
    <d v="1996-04-05T00:00:00"/>
    <n v="67"/>
  </r>
  <r>
    <s v="5157"/>
    <s v="47"/>
    <x v="90"/>
    <d v="2017-05-11T00:00:00"/>
    <b v="1"/>
    <s v="Approved"/>
    <s v="Trek Bicycles"/>
    <s v="Road"/>
    <s v="low"/>
    <s v="small"/>
    <n v="1720.7"/>
    <n v="1531.42"/>
    <n v="189.28"/>
    <d v="2003-07-21T00:00:00"/>
    <n v="233"/>
  </r>
  <r>
    <s v="5158"/>
    <s v="46"/>
    <x v="1793"/>
    <d v="2017-09-29T00:00:00"/>
    <b v="0"/>
    <s v="Approved"/>
    <s v="Solex"/>
    <s v="Standard"/>
    <s v="low"/>
    <s v="medium"/>
    <n v="1289.8499999999999"/>
    <n v="74.510000000000005"/>
    <n v="1215.3399999999999"/>
    <d v="2012-04-10T00:00:00"/>
    <n v="92"/>
  </r>
  <r>
    <s v="5159"/>
    <s v="0"/>
    <x v="2475"/>
    <d v="2017-06-01T00:00:00"/>
    <b v="0"/>
    <s v="Approved"/>
    <m/>
    <m/>
    <m/>
    <m/>
    <n v="317.3"/>
    <m/>
    <m/>
    <m/>
    <n v="212"/>
  </r>
  <r>
    <s v="5160"/>
    <s v="7"/>
    <x v="550"/>
    <d v="2017-03-05T00:00:00"/>
    <b v="0"/>
    <s v="Approved"/>
    <s v="Trek Bicycles"/>
    <s v="Road"/>
    <s v="low"/>
    <s v="medium"/>
    <n v="980.37"/>
    <n v="234.43"/>
    <n v="745.94"/>
    <d v="2004-09-28T00:00:00"/>
    <n v="300"/>
  </r>
  <r>
    <s v="5161"/>
    <s v="5"/>
    <x v="2011"/>
    <d v="2017-06-25T00:00:00"/>
    <b v="0"/>
    <s v="Approved"/>
    <s v="Trek Bicycles"/>
    <s v="Mountain"/>
    <s v="low"/>
    <s v="medium"/>
    <n v="574.64"/>
    <n v="459.71"/>
    <n v="114.93"/>
    <d v="2016-07-09T00:00:00"/>
    <n v="188"/>
  </r>
  <r>
    <s v="5162"/>
    <s v="4"/>
    <x v="492"/>
    <d v="2017-06-11T00:00:00"/>
    <b v="1"/>
    <s v="Approved"/>
    <s v="Giant Bicycles"/>
    <s v="Standard"/>
    <s v="high"/>
    <s v="medium"/>
    <n v="1129.1300000000001"/>
    <n v="677.48"/>
    <n v="451.65"/>
    <d v="2005-08-09T00:00:00"/>
    <n v="202"/>
  </r>
  <r>
    <s v="5163"/>
    <s v="31"/>
    <x v="1068"/>
    <d v="2017-02-03T00:00:00"/>
    <b v="1"/>
    <s v="Approved"/>
    <s v="Giant Bicycles"/>
    <s v="Standard"/>
    <s v="medium"/>
    <s v="medium"/>
    <n v="230.91"/>
    <n v="173.18"/>
    <n v="57.73"/>
    <d v="1994-07-12T00:00:00"/>
    <n v="330"/>
  </r>
  <r>
    <s v="5164"/>
    <s v="27"/>
    <x v="432"/>
    <d v="2017-12-22T00:00:00"/>
    <b v="1"/>
    <s v="Approved"/>
    <s v="Trek Bicycles"/>
    <s v="Standard"/>
    <s v="low"/>
    <s v="medium"/>
    <n v="1057.51"/>
    <n v="154.4"/>
    <n v="903.11"/>
    <d v="2008-03-19T00:00:00"/>
    <n v="8"/>
  </r>
  <r>
    <s v="5166"/>
    <s v="10"/>
    <x v="794"/>
    <d v="2017-11-01T00:00:00"/>
    <b v="1"/>
    <s v="Approved"/>
    <s v="WeareA2B"/>
    <s v="Touring"/>
    <s v="medium"/>
    <s v="medium"/>
    <n v="1466.68"/>
    <n v="363.25"/>
    <n v="1103.43"/>
    <d v="2014-03-03T00:00:00"/>
    <n v="59"/>
  </r>
  <r>
    <s v="5167"/>
    <s v="59"/>
    <x v="2165"/>
    <d v="2017-08-24T00:00:00"/>
    <b v="1"/>
    <s v="Approved"/>
    <s v="Solex"/>
    <s v="Standard"/>
    <s v="medium"/>
    <s v="large"/>
    <n v="1061.56"/>
    <n v="733.58"/>
    <n v="327.98"/>
    <d v="1993-07-20T00:00:00"/>
    <n v="128"/>
  </r>
  <r>
    <s v="5168"/>
    <s v="36"/>
    <x v="2698"/>
    <d v="2017-01-02T00:00:00"/>
    <b v="1"/>
    <s v="Approved"/>
    <s v="Solex"/>
    <s v="Standard"/>
    <s v="low"/>
    <s v="medium"/>
    <n v="945.04"/>
    <n v="507.58"/>
    <n v="437.46"/>
    <d v="2006-02-02T00:00:00"/>
    <n v="362"/>
  </r>
  <r>
    <s v="5169"/>
    <s v="81"/>
    <x v="705"/>
    <d v="2017-12-01T00:00:00"/>
    <b v="0"/>
    <s v="Approved"/>
    <s v="Norco Bicycles"/>
    <s v="Standard"/>
    <s v="medium"/>
    <s v="small"/>
    <n v="586.45000000000005"/>
    <n v="521.94000000000005"/>
    <n v="64.510000000000005"/>
    <d v="2004-01-16T00:00:00"/>
    <n v="29"/>
  </r>
  <r>
    <s v="5170"/>
    <s v="37"/>
    <x v="1167"/>
    <d v="2017-01-23T00:00:00"/>
    <b v="1"/>
    <s v="Approved"/>
    <s v="OHM Cycles"/>
    <s v="Standard"/>
    <s v="low"/>
    <s v="medium"/>
    <n v="1793.43"/>
    <n v="248.82"/>
    <n v="1544.61"/>
    <d v="2011-05-09T00:00:00"/>
    <n v="341"/>
  </r>
  <r>
    <s v="5171"/>
    <s v="58"/>
    <x v="2699"/>
    <d v="2017-07-09T00:00:00"/>
    <b v="0"/>
    <s v="Approved"/>
    <s v="OHM Cycles"/>
    <s v="Road"/>
    <s v="medium"/>
    <s v="medium"/>
    <n v="1280.28"/>
    <n v="829.51"/>
    <n v="450.77"/>
    <d v="2001-11-25T00:00:00"/>
    <n v="174"/>
  </r>
  <r>
    <s v="5172"/>
    <s v="90"/>
    <x v="570"/>
    <d v="2017-04-15T00:00:00"/>
    <b v="1"/>
    <s v="Approved"/>
    <s v="Norco Bicycles"/>
    <s v="Standard"/>
    <s v="low"/>
    <s v="medium"/>
    <n v="363.01"/>
    <n v="290.41000000000003"/>
    <n v="72.599999999999994"/>
    <d v="2005-05-10T00:00:00"/>
    <n v="259"/>
  </r>
  <r>
    <s v="5173"/>
    <s v="13"/>
    <x v="1653"/>
    <d v="2017-05-30T00:00:00"/>
    <b v="0"/>
    <s v="Approved"/>
    <s v="Solex"/>
    <s v="Standard"/>
    <s v="medium"/>
    <s v="medium"/>
    <n v="1163.8900000000001"/>
    <n v="589.27"/>
    <n v="574.62"/>
    <d v="2016-07-09T00:00:00"/>
    <n v="214"/>
  </r>
  <r>
    <s v="5174"/>
    <s v="10"/>
    <x v="1029"/>
    <d v="2017-04-11T00:00:00"/>
    <b v="1"/>
    <s v="Approved"/>
    <s v="WeareA2B"/>
    <s v="Touring"/>
    <s v="medium"/>
    <s v="medium"/>
    <n v="1466.68"/>
    <n v="363.25"/>
    <n v="1103.43"/>
    <d v="2004-08-17T00:00:00"/>
    <n v="263"/>
  </r>
  <r>
    <s v="5176"/>
    <s v="89"/>
    <x v="1197"/>
    <d v="2017-05-11T00:00:00"/>
    <b v="1"/>
    <s v="Approved"/>
    <s v="WeareA2B"/>
    <s v="Touring"/>
    <s v="medium"/>
    <s v="large"/>
    <n v="1362.99"/>
    <n v="57.74"/>
    <n v="1305.25"/>
    <d v="1993-04-20T00:00:00"/>
    <n v="233"/>
  </r>
  <r>
    <s v="5177"/>
    <s v="53"/>
    <x v="1068"/>
    <d v="2017-05-01T00:00:00"/>
    <b v="1"/>
    <s v="Approved"/>
    <s v="OHM Cycles"/>
    <s v="Standard"/>
    <s v="medium"/>
    <s v="medium"/>
    <n v="795.34"/>
    <n v="101.58"/>
    <n v="693.76"/>
    <d v="1991-01-21T00:00:00"/>
    <n v="243"/>
  </r>
  <r>
    <s v="5178"/>
    <s v="0"/>
    <x v="215"/>
    <d v="2017-03-01T00:00:00"/>
    <b v="0"/>
    <s v="Approved"/>
    <s v="Solex"/>
    <s v="Standard"/>
    <s v="medium"/>
    <s v="medium"/>
    <n v="441.49"/>
    <n v="84.99"/>
    <n v="356.5"/>
    <d v="2007-12-11T00:00:00"/>
    <n v="304"/>
  </r>
  <r>
    <s v="5179"/>
    <s v="67"/>
    <x v="821"/>
    <d v="2017-04-12T00:00:00"/>
    <b v="1"/>
    <s v="Approved"/>
    <s v="Norco Bicycles"/>
    <s v="Road"/>
    <s v="medium"/>
    <s v="medium"/>
    <n v="544.04999999999995"/>
    <n v="376.84"/>
    <n v="167.21"/>
    <d v="2005-10-22T00:00:00"/>
    <n v="262"/>
  </r>
  <r>
    <s v="5180"/>
    <s v="74"/>
    <x v="2474"/>
    <d v="2017-11-27T00:00:00"/>
    <b v="0"/>
    <s v="Approved"/>
    <s v="WeareA2B"/>
    <s v="Standard"/>
    <s v="medium"/>
    <s v="medium"/>
    <n v="1228.07"/>
    <n v="400.91"/>
    <n v="827.16"/>
    <d v="2000-05-22T00:00:00"/>
    <n v="33"/>
  </r>
  <r>
    <s v="5181"/>
    <s v="9"/>
    <x v="913"/>
    <d v="2017-01-11T00:00:00"/>
    <b v="1"/>
    <s v="Approved"/>
    <s v="Norco Bicycles"/>
    <s v="Standard"/>
    <s v="medium"/>
    <s v="small"/>
    <n v="1216.1400000000001"/>
    <n v="1082.3599999999999"/>
    <n v="133.78"/>
    <d v="2003-03-18T00:00:00"/>
    <n v="353"/>
  </r>
  <r>
    <s v="5182"/>
    <s v="58"/>
    <x v="1283"/>
    <d v="2017-02-25T00:00:00"/>
    <b v="0"/>
    <s v="Approved"/>
    <s v="OHM Cycles"/>
    <s v="Standard"/>
    <s v="medium"/>
    <s v="medium"/>
    <n v="912.52"/>
    <n v="141.4"/>
    <n v="771.12"/>
    <d v="1998-12-17T00:00:00"/>
    <n v="308"/>
  </r>
  <r>
    <s v="5183"/>
    <s v="84"/>
    <x v="2700"/>
    <d v="2017-01-06T00:00:00"/>
    <b v="0"/>
    <s v="Approved"/>
    <s v="Giant Bicycles"/>
    <s v="Road"/>
    <s v="medium"/>
    <s v="medium"/>
    <n v="792.9"/>
    <n v="594.67999999999995"/>
    <n v="198.22"/>
    <d v="1992-10-02T00:00:00"/>
    <n v="358"/>
  </r>
  <r>
    <s v="5184"/>
    <s v="81"/>
    <x v="2248"/>
    <d v="2017-07-16T00:00:00"/>
    <b v="1"/>
    <s v="Approved"/>
    <s v="Norco Bicycles"/>
    <s v="Standard"/>
    <s v="medium"/>
    <s v="small"/>
    <n v="586.45000000000005"/>
    <n v="521.94000000000005"/>
    <n v="64.510000000000005"/>
    <d v="1991-07-10T00:00:00"/>
    <n v="167"/>
  </r>
  <r>
    <s v="5185"/>
    <s v="47"/>
    <x v="2495"/>
    <d v="2017-12-03T00:00:00"/>
    <b v="0"/>
    <s v="Approved"/>
    <s v="Trek Bicycles"/>
    <s v="Road"/>
    <s v="low"/>
    <s v="small"/>
    <n v="1720.7"/>
    <n v="1531.42"/>
    <n v="189.28"/>
    <d v="2014-07-28T00:00:00"/>
    <n v="27"/>
  </r>
  <r>
    <s v="5186"/>
    <s v="89"/>
    <x v="1623"/>
    <d v="2017-12-27T00:00:00"/>
    <b v="0"/>
    <s v="Approved"/>
    <s v="WeareA2B"/>
    <s v="Touring"/>
    <s v="medium"/>
    <s v="large"/>
    <n v="1362.99"/>
    <n v="57.74"/>
    <n v="1305.25"/>
    <d v="1993-04-20T00:00:00"/>
    <n v="3"/>
  </r>
  <r>
    <s v="5187"/>
    <s v="0"/>
    <x v="2250"/>
    <d v="2017-05-21T00:00:00"/>
    <b v="1"/>
    <s v="Approved"/>
    <s v="Norco Bicycles"/>
    <s v="Road"/>
    <s v="medium"/>
    <s v="medium"/>
    <n v="543.39"/>
    <n v="407.54"/>
    <n v="135.85"/>
    <d v="1995-12-19T00:00:00"/>
    <n v="223"/>
  </r>
  <r>
    <s v="5188"/>
    <s v="35"/>
    <x v="137"/>
    <d v="2017-06-26T00:00:00"/>
    <b v="0"/>
    <s v="Approved"/>
    <s v="Giant Bicycles"/>
    <s v="Standard"/>
    <s v="medium"/>
    <s v="medium"/>
    <n v="1403.5"/>
    <n v="954.82"/>
    <n v="448.68"/>
    <d v="2016-11-14T00:00:00"/>
    <n v="187"/>
  </r>
  <r>
    <s v="5189"/>
    <s v="95"/>
    <x v="416"/>
    <d v="2017-11-18T00:00:00"/>
    <b v="1"/>
    <s v="Approved"/>
    <s v="OHM Cycles"/>
    <s v="Touring"/>
    <s v="low"/>
    <s v="medium"/>
    <n v="1073.07"/>
    <n v="933.84"/>
    <n v="139.22999999999999"/>
    <d v="1997-08-25T00:00:00"/>
    <n v="42"/>
  </r>
  <r>
    <s v="5190"/>
    <s v="14"/>
    <x v="2546"/>
    <d v="2017-09-17T00:00:00"/>
    <b v="1"/>
    <s v="Approved"/>
    <s v="Solex"/>
    <s v="Standard"/>
    <s v="high"/>
    <s v="large"/>
    <n v="1842.92"/>
    <n v="1105.75"/>
    <n v="737.17"/>
    <d v="2003-09-10T00:00:00"/>
    <n v="104"/>
  </r>
  <r>
    <s v="5191"/>
    <s v="97"/>
    <x v="1982"/>
    <d v="2017-07-23T00:00:00"/>
    <b v="1"/>
    <s v="Approved"/>
    <s v="Solex"/>
    <s v="Standard"/>
    <s v="medium"/>
    <s v="large"/>
    <n v="202.62"/>
    <n v="151.96"/>
    <n v="50.66"/>
    <d v="1994-08-10T00:00:00"/>
    <n v="160"/>
  </r>
  <r>
    <s v="5192"/>
    <s v="15"/>
    <x v="846"/>
    <d v="2017-09-12T00:00:00"/>
    <b v="1"/>
    <s v="Approved"/>
    <s v="Norco Bicycles"/>
    <s v="Standard"/>
    <s v="low"/>
    <s v="medium"/>
    <n v="958.74"/>
    <n v="748.9"/>
    <n v="209.84"/>
    <d v="2010-05-05T00:00:00"/>
    <n v="109"/>
  </r>
  <r>
    <s v="5193"/>
    <s v="7"/>
    <x v="2421"/>
    <d v="2017-11-19T00:00:00"/>
    <b v="0"/>
    <s v="Approved"/>
    <s v="Trek Bicycles"/>
    <s v="Road"/>
    <s v="low"/>
    <s v="medium"/>
    <n v="980.37"/>
    <n v="234.43"/>
    <n v="745.94"/>
    <d v="2004-09-28T00:00:00"/>
    <n v="41"/>
  </r>
  <r>
    <s v="5194"/>
    <s v="36"/>
    <x v="1803"/>
    <d v="2017-11-29T00:00:00"/>
    <b v="1"/>
    <s v="Approved"/>
    <s v="Solex"/>
    <s v="Standard"/>
    <s v="low"/>
    <s v="medium"/>
    <n v="945.04"/>
    <n v="507.58"/>
    <n v="437.46"/>
    <d v="1995-12-19T00:00:00"/>
    <n v="31"/>
  </r>
  <r>
    <s v="5195"/>
    <s v="18"/>
    <x v="2701"/>
    <d v="2017-04-08T00:00:00"/>
    <b v="0"/>
    <s v="Approved"/>
    <s v="Solex"/>
    <s v="Standard"/>
    <s v="medium"/>
    <s v="medium"/>
    <n v="575.27"/>
    <n v="431.45"/>
    <n v="143.82"/>
    <d v="2013-03-12T00:00:00"/>
    <n v="266"/>
  </r>
  <r>
    <s v="5196"/>
    <s v="57"/>
    <x v="2702"/>
    <d v="2017-04-19T00:00:00"/>
    <b v="1"/>
    <s v="Approved"/>
    <s v="WeareA2B"/>
    <s v="Touring"/>
    <s v="medium"/>
    <s v="large"/>
    <n v="1890.39"/>
    <n v="260.14"/>
    <n v="1630.25"/>
    <d v="1993-07-15T00:00:00"/>
    <n v="255"/>
  </r>
  <r>
    <s v="5197"/>
    <s v="87"/>
    <x v="1917"/>
    <d v="2017-09-21T00:00:00"/>
    <b v="1"/>
    <s v="Approved"/>
    <s v="OHM Cycles"/>
    <s v="Standard"/>
    <s v="medium"/>
    <s v="medium"/>
    <n v="1636.9"/>
    <n v="44.71"/>
    <n v="1592.19"/>
    <d v="2010-08-20T00:00:00"/>
    <n v="100"/>
  </r>
  <r>
    <s v="5198"/>
    <s v="11"/>
    <x v="2305"/>
    <d v="2017-10-16T00:00:00"/>
    <b v="1"/>
    <s v="Approved"/>
    <s v="Giant Bicycles"/>
    <s v="Standard"/>
    <s v="high"/>
    <s v="medium"/>
    <n v="1274.93"/>
    <n v="764.96"/>
    <n v="509.97"/>
    <d v="2007-08-04T00:00:00"/>
    <n v="75"/>
  </r>
  <r>
    <s v="5199"/>
    <s v="43"/>
    <x v="320"/>
    <d v="2017-06-09T00:00:00"/>
    <b v="1"/>
    <s v="Approved"/>
    <s v="Norco Bicycles"/>
    <s v="Standard"/>
    <s v="medium"/>
    <s v="medium"/>
    <n v="1555.58"/>
    <n v="818.01"/>
    <n v="737.57"/>
    <d v="2003-09-09T00:00:00"/>
    <n v="204"/>
  </r>
  <r>
    <s v="5200"/>
    <s v="43"/>
    <x v="2098"/>
    <d v="2017-11-14T00:00:00"/>
    <b v="1"/>
    <s v="Approved"/>
    <s v="Norco Bicycles"/>
    <s v="Standard"/>
    <s v="medium"/>
    <s v="medium"/>
    <n v="1555.58"/>
    <n v="818.01"/>
    <n v="737.57"/>
    <d v="2004-12-18T00:00:00"/>
    <n v="46"/>
  </r>
  <r>
    <s v="5201"/>
    <s v="13"/>
    <x v="2084"/>
    <d v="2017-11-29T00:00:00"/>
    <b v="1"/>
    <s v="Approved"/>
    <s v="Solex"/>
    <s v="Standard"/>
    <s v="medium"/>
    <s v="medium"/>
    <n v="1577.53"/>
    <n v="826.51"/>
    <n v="751.02"/>
    <d v="2009-04-12T00:00:00"/>
    <n v="31"/>
  </r>
  <r>
    <s v="5202"/>
    <s v="95"/>
    <x v="501"/>
    <d v="2017-09-21T00:00:00"/>
    <b v="0"/>
    <s v="Approved"/>
    <s v="OHM Cycles"/>
    <s v="Touring"/>
    <s v="low"/>
    <s v="medium"/>
    <n v="1073.07"/>
    <n v="933.84"/>
    <n v="139.22999999999999"/>
    <d v="1997-01-25T00:00:00"/>
    <n v="100"/>
  </r>
  <r>
    <s v="5203"/>
    <s v="54"/>
    <x v="2339"/>
    <d v="2017-07-03T00:00:00"/>
    <b v="1"/>
    <s v="Approved"/>
    <s v="WeareA2B"/>
    <s v="Standard"/>
    <s v="medium"/>
    <s v="medium"/>
    <n v="1292.8399999999999"/>
    <n v="13.44"/>
    <n v="1279.4000000000001"/>
    <d v="1993-06-23T00:00:00"/>
    <n v="180"/>
  </r>
  <r>
    <s v="5204"/>
    <s v="15"/>
    <x v="1996"/>
    <d v="2017-01-30T00:00:00"/>
    <b v="1"/>
    <s v="Approved"/>
    <s v="Norco Bicycles"/>
    <s v="Standard"/>
    <s v="low"/>
    <s v="medium"/>
    <n v="958.74"/>
    <n v="748.9"/>
    <n v="209.84"/>
    <d v="2005-12-07T00:00:00"/>
    <n v="334"/>
  </r>
  <r>
    <s v="5205"/>
    <s v="95"/>
    <x v="7"/>
    <d v="2017-07-06T00:00:00"/>
    <b v="0"/>
    <s v="Approved"/>
    <s v="OHM Cycles"/>
    <s v="Touring"/>
    <s v="low"/>
    <s v="medium"/>
    <n v="1073.07"/>
    <n v="933.84"/>
    <n v="139.22999999999999"/>
    <d v="1997-01-25T00:00:00"/>
    <n v="177"/>
  </r>
  <r>
    <s v="5206"/>
    <s v="85"/>
    <x v="1890"/>
    <d v="2017-05-14T00:00:00"/>
    <b v="0"/>
    <s v="Approved"/>
    <s v="WeareA2B"/>
    <s v="Standard"/>
    <s v="medium"/>
    <s v="medium"/>
    <n v="1228.07"/>
    <n v="400.91"/>
    <n v="827.16"/>
    <d v="2000-05-22T00:00:00"/>
    <n v="230"/>
  </r>
  <r>
    <s v="5207"/>
    <s v="0"/>
    <x v="2647"/>
    <d v="2017-03-02T00:00:00"/>
    <b v="1"/>
    <s v="Approved"/>
    <m/>
    <m/>
    <m/>
    <m/>
    <n v="1527.25"/>
    <m/>
    <m/>
    <m/>
    <n v="303"/>
  </r>
  <r>
    <s v="5208"/>
    <s v="79"/>
    <x v="1687"/>
    <d v="2017-02-25T00:00:00"/>
    <b v="1"/>
    <s v="Approved"/>
    <s v="Norco Bicycles"/>
    <s v="Standard"/>
    <s v="medium"/>
    <s v="medium"/>
    <n v="1555.58"/>
    <n v="818.01"/>
    <n v="737.57"/>
    <d v="1991-07-10T00:00:00"/>
    <n v="308"/>
  </r>
  <r>
    <s v="5209"/>
    <s v="19"/>
    <x v="2703"/>
    <d v="2017-06-13T00:00:00"/>
    <b v="1"/>
    <s v="Approved"/>
    <s v="Trek Bicycles"/>
    <s v="Mountain"/>
    <s v="low"/>
    <s v="medium"/>
    <n v="574.64"/>
    <n v="459.71"/>
    <n v="114.93"/>
    <d v="2011-08-29T00:00:00"/>
    <n v="200"/>
  </r>
  <r>
    <s v="5210"/>
    <s v="44"/>
    <x v="2704"/>
    <d v="2017-01-11T00:00:00"/>
    <b v="1"/>
    <s v="Approved"/>
    <s v="WeareA2B"/>
    <s v="Standard"/>
    <s v="medium"/>
    <s v="medium"/>
    <n v="1769.64"/>
    <n v="108.76"/>
    <n v="1660.88"/>
    <d v="2011-05-09T00:00:00"/>
    <n v="353"/>
  </r>
  <r>
    <s v="5211"/>
    <s v="24"/>
    <x v="2175"/>
    <d v="2017-04-20T00:00:00"/>
    <b v="0"/>
    <s v="Approved"/>
    <s v="Solex"/>
    <s v="Road"/>
    <s v="medium"/>
    <s v="large"/>
    <n v="1777.8"/>
    <n v="820.78"/>
    <n v="957.02"/>
    <d v="2011-05-07T00:00:00"/>
    <n v="254"/>
  </r>
  <r>
    <s v="5212"/>
    <s v="70"/>
    <x v="2596"/>
    <d v="2017-12-18T00:00:00"/>
    <b v="1"/>
    <s v="Approved"/>
    <s v="Trek Bicycles"/>
    <s v="Standard"/>
    <s v="high"/>
    <s v="medium"/>
    <n v="495.72"/>
    <n v="297.43"/>
    <n v="198.29"/>
    <d v="2015-04-11T00:00:00"/>
    <n v="12"/>
  </r>
  <r>
    <s v="5213"/>
    <s v="1"/>
    <x v="685"/>
    <d v="2017-11-27T00:00:00"/>
    <b v="0"/>
    <s v="Approved"/>
    <s v="Giant Bicycles"/>
    <s v="Standard"/>
    <s v="medium"/>
    <s v="medium"/>
    <n v="1403.5"/>
    <n v="954.82"/>
    <n v="448.68"/>
    <d v="2016-11-14T00:00:00"/>
    <n v="33"/>
  </r>
  <r>
    <s v="5214"/>
    <s v="0"/>
    <x v="836"/>
    <d v="2017-03-30T00:00:00"/>
    <b v="1"/>
    <s v="Approved"/>
    <s v="WeareA2B"/>
    <s v="Standard"/>
    <s v="medium"/>
    <s v="medium"/>
    <n v="60.34"/>
    <n v="45.26"/>
    <n v="15.08"/>
    <d v="1993-07-15T00:00:00"/>
    <n v="275"/>
  </r>
  <r>
    <s v="5215"/>
    <s v="73"/>
    <x v="1726"/>
    <d v="2017-01-19T00:00:00"/>
    <b v="0"/>
    <s v="Approved"/>
    <s v="Solex"/>
    <s v="Standard"/>
    <s v="medium"/>
    <s v="medium"/>
    <n v="1945.43"/>
    <n v="333.18"/>
    <n v="1612.25"/>
    <d v="2004-07-25T00:00:00"/>
    <n v="345"/>
  </r>
  <r>
    <s v="5216"/>
    <s v="46"/>
    <x v="71"/>
    <d v="2017-07-04T00:00:00"/>
    <b v="0"/>
    <s v="Approved"/>
    <s v="Solex"/>
    <s v="Standard"/>
    <s v="low"/>
    <s v="medium"/>
    <n v="1289.8499999999999"/>
    <n v="74.510000000000005"/>
    <n v="1215.3399999999999"/>
    <d v="2007-12-11T00:00:00"/>
    <n v="179"/>
  </r>
  <r>
    <s v="5217"/>
    <s v="81"/>
    <x v="2705"/>
    <d v="2017-05-29T00:00:00"/>
    <b v="0"/>
    <s v="Approved"/>
    <s v="Norco Bicycles"/>
    <s v="Standard"/>
    <s v="medium"/>
    <s v="small"/>
    <n v="586.45000000000005"/>
    <n v="521.94000000000005"/>
    <n v="64.510000000000005"/>
    <d v="1991-07-10T00:00:00"/>
    <n v="215"/>
  </r>
  <r>
    <s v="5218"/>
    <s v="45"/>
    <x v="2655"/>
    <d v="2017-02-24T00:00:00"/>
    <b v="0"/>
    <s v="Approved"/>
    <s v="Solex"/>
    <s v="Standard"/>
    <s v="medium"/>
    <s v="medium"/>
    <n v="441.49"/>
    <n v="84.99"/>
    <n v="356.5"/>
    <d v="2012-04-10T00:00:00"/>
    <n v="309"/>
  </r>
  <r>
    <s v="5220"/>
    <s v="58"/>
    <x v="2706"/>
    <d v="2017-12-07T00:00:00"/>
    <b v="1"/>
    <s v="Approved"/>
    <s v="OHM Cycles"/>
    <s v="Standard"/>
    <s v="medium"/>
    <s v="medium"/>
    <n v="912.52"/>
    <n v="141.4"/>
    <n v="771.12"/>
    <d v="2015-10-18T00:00:00"/>
    <n v="23"/>
  </r>
  <r>
    <s v="5221"/>
    <s v="2"/>
    <x v="2214"/>
    <d v="2017-04-13T00:00:00"/>
    <b v="1"/>
    <s v="Approved"/>
    <s v="Solex"/>
    <s v="Standard"/>
    <s v="medium"/>
    <s v="medium"/>
    <n v="71.489999999999995"/>
    <n v="53.62"/>
    <n v="17.87"/>
    <d v="2012-09-15T00:00:00"/>
    <n v="261"/>
  </r>
  <r>
    <s v="5222"/>
    <s v="61"/>
    <x v="2707"/>
    <d v="2017-12-11T00:00:00"/>
    <b v="1"/>
    <s v="Approved"/>
    <s v="OHM Cycles"/>
    <s v="Standard"/>
    <s v="low"/>
    <s v="medium"/>
    <n v="71.16"/>
    <n v="56.93"/>
    <n v="14.23"/>
    <d v="2012-05-18T00:00:00"/>
    <n v="19"/>
  </r>
  <r>
    <s v="5223"/>
    <s v="78"/>
    <x v="2708"/>
    <d v="2017-03-24T00:00:00"/>
    <b v="0"/>
    <s v="Approved"/>
    <s v="Giant Bicycles"/>
    <s v="Standard"/>
    <s v="medium"/>
    <s v="large"/>
    <n v="1765.3"/>
    <n v="709.48"/>
    <n v="1055.82"/>
    <d v="2003-09-09T00:00:00"/>
    <n v="281"/>
  </r>
  <r>
    <s v="5224"/>
    <s v="20"/>
    <x v="891"/>
    <d v="2017-11-15T00:00:00"/>
    <b v="1"/>
    <s v="Approved"/>
    <s v="Trek Bicycles"/>
    <s v="Standard"/>
    <s v="medium"/>
    <s v="small"/>
    <n v="1775.81"/>
    <n v="1580.47"/>
    <n v="195.34"/>
    <d v="1993-07-15T00:00:00"/>
    <n v="45"/>
  </r>
  <r>
    <s v="5225"/>
    <s v="80"/>
    <x v="1600"/>
    <d v="2017-08-28T00:00:00"/>
    <b v="0"/>
    <s v="Approved"/>
    <s v="Trek Bicycles"/>
    <s v="Standard"/>
    <s v="medium"/>
    <s v="large"/>
    <n v="1469.44"/>
    <n v="596.54999999999995"/>
    <n v="872.89"/>
    <d v="2012-05-18T00:00:00"/>
    <n v="124"/>
  </r>
  <r>
    <s v="5226"/>
    <s v="61"/>
    <x v="2709"/>
    <d v="2017-10-28T00:00:00"/>
    <b v="1"/>
    <s v="Approved"/>
    <s v="OHM Cycles"/>
    <s v="Standard"/>
    <s v="low"/>
    <s v="medium"/>
    <n v="71.16"/>
    <n v="56.93"/>
    <n v="14.23"/>
    <d v="2015-06-17T00:00:00"/>
    <n v="63"/>
  </r>
  <r>
    <s v="5227"/>
    <s v="72"/>
    <x v="2335"/>
    <d v="2017-11-07T00:00:00"/>
    <b v="1"/>
    <s v="Approved"/>
    <s v="OHM Cycles"/>
    <s v="Standard"/>
    <s v="medium"/>
    <s v="medium"/>
    <n v="912.52"/>
    <n v="141.4"/>
    <n v="771.12"/>
    <d v="2015-10-18T00:00:00"/>
    <n v="53"/>
  </r>
  <r>
    <s v="5228"/>
    <s v="33"/>
    <x v="2710"/>
    <d v="2017-12-23T00:00:00"/>
    <b v="1"/>
    <s v="Approved"/>
    <s v="Giant Bicycles"/>
    <s v="Standard"/>
    <s v="medium"/>
    <s v="small"/>
    <n v="1311.44"/>
    <n v="1167.18"/>
    <n v="144.26"/>
    <d v="1995-12-19T00:00:00"/>
    <n v="7"/>
  </r>
  <r>
    <s v="5229"/>
    <s v="65"/>
    <x v="274"/>
    <d v="2017-03-18T00:00:00"/>
    <b v="1"/>
    <s v="Approved"/>
    <s v="WeareA2B"/>
    <s v="Standard"/>
    <s v="medium"/>
    <s v="medium"/>
    <n v="1807.45"/>
    <n v="778.69"/>
    <n v="1028.76"/>
    <d v="2015-05-21T00:00:00"/>
    <n v="287"/>
  </r>
  <r>
    <s v="5230"/>
    <s v="5"/>
    <x v="1312"/>
    <d v="2017-03-19T00:00:00"/>
    <b v="1"/>
    <s v="Approved"/>
    <s v="Trek Bicycles"/>
    <s v="Mountain"/>
    <s v="low"/>
    <s v="medium"/>
    <n v="574.64"/>
    <n v="459.71"/>
    <n v="114.93"/>
    <d v="2011-08-29T00:00:00"/>
    <n v="286"/>
  </r>
  <r>
    <s v="5231"/>
    <s v="12"/>
    <x v="152"/>
    <d v="2017-12-01T00:00:00"/>
    <b v="1"/>
    <s v="Approved"/>
    <s v="WeareA2B"/>
    <s v="Standard"/>
    <s v="medium"/>
    <s v="medium"/>
    <n v="1231.1500000000001"/>
    <n v="161.6"/>
    <n v="1069.55"/>
    <d v="2016-07-09T00:00:00"/>
    <n v="29"/>
  </r>
  <r>
    <s v="5232"/>
    <s v="38"/>
    <x v="1804"/>
    <d v="2017-01-16T00:00:00"/>
    <b v="1"/>
    <s v="Approved"/>
    <s v="Solex"/>
    <s v="Standard"/>
    <s v="medium"/>
    <s v="medium"/>
    <n v="1577.53"/>
    <n v="826.51"/>
    <n v="751.02"/>
    <d v="2011-03-16T00:00:00"/>
    <n v="348"/>
  </r>
  <r>
    <s v="5233"/>
    <s v="92"/>
    <x v="1551"/>
    <d v="2017-11-06T00:00:00"/>
    <b v="1"/>
    <s v="Approved"/>
    <s v="WeareA2B"/>
    <s v="Standard"/>
    <s v="medium"/>
    <s v="small"/>
    <n v="1415.01"/>
    <n v="1259.3599999999999"/>
    <n v="155.65"/>
    <d v="2003-01-05T00:00:00"/>
    <n v="54"/>
  </r>
  <r>
    <s v="5234"/>
    <s v="3"/>
    <x v="788"/>
    <d v="2017-02-27T00:00:00"/>
    <b v="1"/>
    <s v="Approved"/>
    <s v="Trek Bicycles"/>
    <s v="Standard"/>
    <s v="medium"/>
    <s v="large"/>
    <n v="2091.4699999999998"/>
    <n v="388.92"/>
    <n v="1702.55"/>
    <d v="2004-09-28T00:00:00"/>
    <n v="306"/>
  </r>
  <r>
    <s v="5235"/>
    <s v="70"/>
    <x v="523"/>
    <d v="2017-11-06T00:00:00"/>
    <b v="0"/>
    <s v="Approved"/>
    <s v="Trek Bicycles"/>
    <s v="Standard"/>
    <s v="high"/>
    <s v="medium"/>
    <n v="495.72"/>
    <n v="297.43"/>
    <n v="198.29"/>
    <d v="2015-04-11T00:00:00"/>
    <n v="54"/>
  </r>
  <r>
    <s v="5236"/>
    <s v="37"/>
    <x v="1440"/>
    <d v="2017-09-29T00:00:00"/>
    <b v="1"/>
    <s v="Approved"/>
    <s v="OHM Cycles"/>
    <s v="Standard"/>
    <s v="low"/>
    <s v="medium"/>
    <n v="1793.43"/>
    <n v="248.82"/>
    <n v="1544.61"/>
    <d v="1999-07-20T00:00:00"/>
    <n v="92"/>
  </r>
  <r>
    <s v="5237"/>
    <s v="67"/>
    <x v="555"/>
    <d v="2017-05-09T00:00:00"/>
    <b v="1"/>
    <s v="Approved"/>
    <s v="Norco Bicycles"/>
    <s v="Road"/>
    <s v="medium"/>
    <s v="medium"/>
    <n v="544.04999999999995"/>
    <n v="376.84"/>
    <n v="167.21"/>
    <d v="1995-10-24T00:00:00"/>
    <n v="235"/>
  </r>
  <r>
    <s v="5238"/>
    <s v="24"/>
    <x v="89"/>
    <d v="2017-11-02T00:00:00"/>
    <b v="0"/>
    <s v="Approved"/>
    <s v="Solex"/>
    <s v="Road"/>
    <s v="medium"/>
    <s v="large"/>
    <n v="1777.8"/>
    <n v="820.78"/>
    <n v="957.02"/>
    <d v="2016-12-06T00:00:00"/>
    <n v="58"/>
  </r>
  <r>
    <s v="5239"/>
    <s v="24"/>
    <x v="1732"/>
    <d v="2017-10-01T00:00:00"/>
    <b v="1"/>
    <s v="Approved"/>
    <s v="Solex"/>
    <s v="Road"/>
    <s v="medium"/>
    <s v="large"/>
    <n v="1777.8"/>
    <n v="820.78"/>
    <n v="957.02"/>
    <d v="2011-05-07T00:00:00"/>
    <n v="90"/>
  </r>
  <r>
    <s v="5240"/>
    <s v="86"/>
    <x v="76"/>
    <d v="2017-03-27T00:00:00"/>
    <b v="1"/>
    <s v="Approved"/>
    <s v="OHM Cycles"/>
    <s v="Standard"/>
    <s v="medium"/>
    <s v="medium"/>
    <n v="235.63"/>
    <n v="125.07"/>
    <n v="110.56"/>
    <d v="2004-08-07T00:00:00"/>
    <n v="278"/>
  </r>
  <r>
    <s v="5241"/>
    <s v="58"/>
    <x v="718"/>
    <d v="2017-02-13T00:00:00"/>
    <b v="0"/>
    <s v="Approved"/>
    <s v="OHM Cycles"/>
    <s v="Standard"/>
    <s v="medium"/>
    <s v="medium"/>
    <n v="912.52"/>
    <n v="141.4"/>
    <n v="771.12"/>
    <d v="2012-05-18T00:00:00"/>
    <n v="320"/>
  </r>
  <r>
    <s v="5242"/>
    <s v="56"/>
    <x v="2711"/>
    <d v="2017-07-17T00:00:00"/>
    <b v="1"/>
    <s v="Approved"/>
    <s v="Norco Bicycles"/>
    <s v="Mountain"/>
    <s v="low"/>
    <s v="small"/>
    <n v="688.63"/>
    <n v="612.88"/>
    <n v="75.75"/>
    <d v="1993-10-02T00:00:00"/>
    <n v="166"/>
  </r>
  <r>
    <s v="5243"/>
    <s v="55"/>
    <x v="2712"/>
    <d v="2017-09-14T00:00:00"/>
    <b v="1"/>
    <s v="Approved"/>
    <s v="Trek Bicycles"/>
    <s v="Road"/>
    <s v="medium"/>
    <s v="large"/>
    <n v="1894.19"/>
    <n v="598.76"/>
    <n v="1295.43"/>
    <d v="2011-04-16T00:00:00"/>
    <n v="107"/>
  </r>
  <r>
    <s v="5244"/>
    <s v="0"/>
    <x v="2713"/>
    <d v="2017-12-11T00:00:00"/>
    <b v="1"/>
    <s v="Approved"/>
    <s v="Norco Bicycles"/>
    <s v="Standard"/>
    <s v="medium"/>
    <s v="medium"/>
    <n v="360.4"/>
    <n v="270.3"/>
    <n v="90.1"/>
    <d v="2016-12-06T00:00:00"/>
    <n v="19"/>
  </r>
  <r>
    <s v="5245"/>
    <s v="32"/>
    <x v="854"/>
    <d v="2017-07-25T00:00:00"/>
    <b v="1"/>
    <s v="Approved"/>
    <s v="Giant Bicycles"/>
    <s v="Standard"/>
    <s v="medium"/>
    <s v="medium"/>
    <n v="642.70000000000005"/>
    <n v="211.37"/>
    <n v="431.33"/>
    <d v="2002-03-22T00:00:00"/>
    <n v="158"/>
  </r>
  <r>
    <s v="5246"/>
    <s v="77"/>
    <x v="355"/>
    <d v="2017-06-22T00:00:00"/>
    <b v="0"/>
    <s v="Approved"/>
    <s v="Norco Bicycles"/>
    <s v="Road"/>
    <s v="medium"/>
    <s v="large"/>
    <n v="1240.31"/>
    <n v="795.1"/>
    <n v="445.21"/>
    <d v="1991-07-10T00:00:00"/>
    <n v="191"/>
  </r>
  <r>
    <s v="5247"/>
    <s v="65"/>
    <x v="965"/>
    <d v="2017-09-19T00:00:00"/>
    <b v="0"/>
    <s v="Approved"/>
    <s v="WeareA2B"/>
    <s v="Standard"/>
    <s v="medium"/>
    <s v="medium"/>
    <n v="1807.45"/>
    <n v="778.69"/>
    <n v="1028.76"/>
    <d v="2015-05-21T00:00:00"/>
    <n v="102"/>
  </r>
  <r>
    <s v="5248"/>
    <s v="91"/>
    <x v="2714"/>
    <d v="2017-12-17T00:00:00"/>
    <b v="0"/>
    <s v="Approved"/>
    <s v="WeareA2B"/>
    <s v="Standard"/>
    <s v="low"/>
    <s v="medium"/>
    <n v="642.30999999999995"/>
    <n v="513.85"/>
    <n v="128.46"/>
    <d v="2014-10-10T00:00:00"/>
    <n v="13"/>
  </r>
  <r>
    <s v="5249"/>
    <s v="35"/>
    <x v="2525"/>
    <d v="2017-02-04T00:00:00"/>
    <b v="1"/>
    <s v="Approved"/>
    <s v="Trek Bicycles"/>
    <s v="Standard"/>
    <s v="low"/>
    <s v="medium"/>
    <n v="1057.51"/>
    <n v="154.4"/>
    <n v="903.11"/>
    <d v="2006-02-02T00:00:00"/>
    <n v="329"/>
  </r>
  <r>
    <s v="5250"/>
    <s v="18"/>
    <x v="1239"/>
    <d v="2017-06-14T00:00:00"/>
    <b v="1"/>
    <s v="Approved"/>
    <s v="Norco Bicycles"/>
    <s v="Standard"/>
    <s v="high"/>
    <s v="medium"/>
    <n v="1148.6400000000001"/>
    <n v="689.18"/>
    <n v="459.46"/>
    <d v="2004-12-18T00:00:00"/>
    <n v="199"/>
  </r>
  <r>
    <s v="5251"/>
    <s v="63"/>
    <x v="2138"/>
    <d v="2017-01-02T00:00:00"/>
    <b v="0"/>
    <s v="Approved"/>
    <s v="Solex"/>
    <s v="Standard"/>
    <s v="medium"/>
    <s v="medium"/>
    <n v="1483.2"/>
    <n v="99.59"/>
    <n v="1383.61"/>
    <d v="1998-12-17T00:00:00"/>
    <n v="362"/>
  </r>
  <r>
    <s v="5252"/>
    <s v="15"/>
    <x v="2715"/>
    <d v="2017-11-19T00:00:00"/>
    <b v="0"/>
    <s v="Approved"/>
    <s v="WeareA2B"/>
    <s v="Standard"/>
    <s v="medium"/>
    <s v="medium"/>
    <n v="1292.8399999999999"/>
    <n v="13.44"/>
    <n v="1279.4000000000001"/>
    <d v="2009-04-12T00:00:00"/>
    <n v="41"/>
  </r>
  <r>
    <s v="5253"/>
    <s v="64"/>
    <x v="1683"/>
    <d v="2017-02-25T00:00:00"/>
    <b v="0"/>
    <s v="Approved"/>
    <s v="Trek Bicycles"/>
    <s v="Standard"/>
    <s v="medium"/>
    <s v="large"/>
    <n v="1469.44"/>
    <n v="596.54999999999995"/>
    <n v="872.89"/>
    <d v="2005-10-22T00:00:00"/>
    <n v="308"/>
  </r>
  <r>
    <s v="5254"/>
    <s v="1"/>
    <x v="224"/>
    <d v="2017-10-05T00:00:00"/>
    <b v="1"/>
    <s v="Approved"/>
    <s v="Giant Bicycles"/>
    <s v="Standard"/>
    <s v="medium"/>
    <s v="medium"/>
    <n v="1403.5"/>
    <n v="954.82"/>
    <n v="448.68"/>
    <d v="2012-12-02T00:00:00"/>
    <n v="86"/>
  </r>
  <r>
    <s v="5255"/>
    <s v="77"/>
    <x v="1850"/>
    <d v="2017-09-25T00:00:00"/>
    <b v="1"/>
    <s v="Approved"/>
    <s v="Norco Bicycles"/>
    <s v="Road"/>
    <s v="medium"/>
    <s v="large"/>
    <n v="1240.31"/>
    <n v="795.1"/>
    <n v="445.21"/>
    <d v="2000-11-03T00:00:00"/>
    <n v="96"/>
  </r>
  <r>
    <s v="5256"/>
    <s v="66"/>
    <x v="2716"/>
    <d v="2017-10-06T00:00:00"/>
    <b v="0"/>
    <s v="Approved"/>
    <s v="Giant Bicycles"/>
    <s v="Road"/>
    <s v="low"/>
    <s v="small"/>
    <n v="590.26"/>
    <n v="525.33000000000004"/>
    <n v="64.930000000000007"/>
    <d v="2015-04-11T00:00:00"/>
    <n v="85"/>
  </r>
  <r>
    <s v="5257"/>
    <s v="14"/>
    <x v="447"/>
    <d v="2017-12-25T00:00:00"/>
    <b v="1"/>
    <s v="Approved"/>
    <s v="Trek Bicycles"/>
    <s v="Standard"/>
    <s v="medium"/>
    <s v="small"/>
    <n v="1386.84"/>
    <n v="1234.29"/>
    <n v="152.55000000000001"/>
    <d v="2010-05-05T00:00:00"/>
    <n v="5"/>
  </r>
  <r>
    <s v="5258"/>
    <s v="74"/>
    <x v="2444"/>
    <d v="2017-05-29T00:00:00"/>
    <b v="0"/>
    <s v="Approved"/>
    <s v="WeareA2B"/>
    <s v="Standard"/>
    <s v="medium"/>
    <s v="medium"/>
    <n v="1228.07"/>
    <n v="400.91"/>
    <n v="827.16"/>
    <d v="1997-01-25T00:00:00"/>
    <n v="215"/>
  </r>
  <r>
    <s v="5259"/>
    <s v="59"/>
    <x v="1387"/>
    <d v="2017-10-04T00:00:00"/>
    <b v="1"/>
    <s v="Approved"/>
    <s v="Solex"/>
    <s v="Standard"/>
    <s v="medium"/>
    <s v="large"/>
    <n v="1061.56"/>
    <n v="733.58"/>
    <n v="327.98"/>
    <d v="1993-07-20T00:00:00"/>
    <n v="87"/>
  </r>
  <r>
    <s v="5260"/>
    <s v="50"/>
    <x v="716"/>
    <d v="2017-08-18T00:00:00"/>
    <b v="0"/>
    <s v="Approved"/>
    <s v="WeareA2B"/>
    <s v="Standard"/>
    <s v="medium"/>
    <s v="small"/>
    <n v="175.89"/>
    <n v="131.91999999999999"/>
    <n v="43.97"/>
    <d v="1997-10-04T00:00:00"/>
    <n v="134"/>
  </r>
  <r>
    <s v="5261"/>
    <s v="0"/>
    <x v="2717"/>
    <d v="2017-12-28T00:00:00"/>
    <b v="0"/>
    <s v="Approved"/>
    <m/>
    <m/>
    <m/>
    <m/>
    <n v="1563.94"/>
    <m/>
    <m/>
    <m/>
    <n v="2"/>
  </r>
  <r>
    <s v="5262"/>
    <s v="65"/>
    <x v="1753"/>
    <d v="2017-07-27T00:00:00"/>
    <b v="1"/>
    <s v="Approved"/>
    <s v="WeareA2B"/>
    <s v="Standard"/>
    <s v="medium"/>
    <s v="medium"/>
    <n v="1807.45"/>
    <n v="778.69"/>
    <n v="1028.76"/>
    <d v="2010-11-05T00:00:00"/>
    <n v="156"/>
  </r>
  <r>
    <s v="5263"/>
    <s v="2"/>
    <x v="1503"/>
    <d v="2017-06-26T00:00:00"/>
    <b v="1"/>
    <s v="Approved"/>
    <s v="Solex"/>
    <s v="Standard"/>
    <s v="medium"/>
    <s v="medium"/>
    <n v="71.489999999999995"/>
    <n v="53.62"/>
    <n v="17.87"/>
    <d v="2012-09-15T00:00:00"/>
    <n v="187"/>
  </r>
  <r>
    <s v="5264"/>
    <s v="0"/>
    <x v="395"/>
    <d v="2017-10-28T00:00:00"/>
    <b v="0"/>
    <s v="Approved"/>
    <s v="Solex"/>
    <s v="Standard"/>
    <s v="medium"/>
    <s v="medium"/>
    <n v="71.489999999999995"/>
    <n v="53.62"/>
    <n v="17.87"/>
    <d v="2004-09-28T00:00:00"/>
    <n v="63"/>
  </r>
  <r>
    <s v="5265"/>
    <s v="80"/>
    <x v="1252"/>
    <d v="2017-10-20T00:00:00"/>
    <b v="0"/>
    <s v="Approved"/>
    <s v="Trek Bicycles"/>
    <s v="Standard"/>
    <s v="medium"/>
    <s v="large"/>
    <n v="1469.44"/>
    <n v="596.54999999999995"/>
    <n v="872.89"/>
    <d v="2012-05-18T00:00:00"/>
    <n v="71"/>
  </r>
  <r>
    <s v="5266"/>
    <s v="91"/>
    <x v="2003"/>
    <d v="2017-07-02T00:00:00"/>
    <b v="0"/>
    <s v="Approved"/>
    <s v="Solex"/>
    <s v="Standard"/>
    <s v="medium"/>
    <s v="medium"/>
    <n v="100.35"/>
    <n v="75.260000000000005"/>
    <n v="25.09"/>
    <d v="1999-07-26T00:00:00"/>
    <n v="181"/>
  </r>
  <r>
    <s v="5267"/>
    <s v="0"/>
    <x v="2718"/>
    <d v="2017-10-05T00:00:00"/>
    <b v="0"/>
    <s v="Approved"/>
    <m/>
    <m/>
    <m/>
    <m/>
    <n v="1146.42"/>
    <m/>
    <m/>
    <m/>
    <n v="86"/>
  </r>
  <r>
    <s v="5268"/>
    <s v="10"/>
    <x v="14"/>
    <d v="2017-02-26T00:00:00"/>
    <b v="0"/>
    <s v="Approved"/>
    <s v="Solex"/>
    <s v="Standard"/>
    <s v="medium"/>
    <s v="medium"/>
    <n v="1945.43"/>
    <n v="333.18"/>
    <n v="1612.25"/>
    <d v="2014-10-10T00:00:00"/>
    <n v="307"/>
  </r>
  <r>
    <s v="5269"/>
    <s v="38"/>
    <x v="1709"/>
    <d v="2017-07-09T00:00:00"/>
    <b v="0"/>
    <s v="Approved"/>
    <s v="Solex"/>
    <s v="Standard"/>
    <s v="medium"/>
    <s v="medium"/>
    <n v="1577.53"/>
    <n v="826.51"/>
    <n v="751.02"/>
    <d v="2008-03-19T00:00:00"/>
    <n v="174"/>
  </r>
  <r>
    <s v="5270"/>
    <s v="99"/>
    <x v="827"/>
    <d v="2017-12-02T00:00:00"/>
    <b v="1"/>
    <s v="Approved"/>
    <s v="OHM Cycles"/>
    <s v="Standard"/>
    <s v="medium"/>
    <s v="medium"/>
    <n v="1227.3399999999999"/>
    <n v="770.89"/>
    <n v="456.45"/>
    <d v="1994-08-10T00:00:00"/>
    <n v="28"/>
  </r>
  <r>
    <s v="5271"/>
    <s v="13"/>
    <x v="2036"/>
    <d v="2017-02-25T00:00:00"/>
    <b v="1"/>
    <s v="Approved"/>
    <s v="Solex"/>
    <s v="Standard"/>
    <s v="medium"/>
    <s v="medium"/>
    <n v="1577.53"/>
    <n v="826.51"/>
    <n v="751.02"/>
    <d v="1999-12-04T00:00:00"/>
    <n v="308"/>
  </r>
  <r>
    <s v="5272"/>
    <s v="12"/>
    <x v="914"/>
    <d v="2017-12-17T00:00:00"/>
    <b v="0"/>
    <s v="Approved"/>
    <s v="WeareA2B"/>
    <s v="Standard"/>
    <s v="medium"/>
    <s v="medium"/>
    <n v="1231.1500000000001"/>
    <n v="161.6"/>
    <n v="1069.55"/>
    <d v="2016-07-09T00:00:00"/>
    <n v="13"/>
  </r>
  <r>
    <s v="5273"/>
    <s v="49"/>
    <x v="1771"/>
    <d v="2017-11-22T00:00:00"/>
    <b v="0"/>
    <s v="Approved"/>
    <s v="Solex"/>
    <s v="Standard"/>
    <s v="medium"/>
    <s v="large"/>
    <n v="1061.56"/>
    <n v="733.58"/>
    <n v="327.98"/>
    <d v="1998-12-17T00:00:00"/>
    <n v="38"/>
  </r>
  <r>
    <s v="5274"/>
    <s v="79"/>
    <x v="1224"/>
    <d v="2017-05-31T00:00:00"/>
    <b v="1"/>
    <s v="Approved"/>
    <s v="Solex"/>
    <s v="Touring"/>
    <s v="medium"/>
    <s v="large"/>
    <n v="2083.94"/>
    <n v="675.03"/>
    <n v="1408.91"/>
    <d v="2004-08-07T00:00:00"/>
    <n v="213"/>
  </r>
  <r>
    <s v="5275"/>
    <s v="53"/>
    <x v="1574"/>
    <d v="2017-12-03T00:00:00"/>
    <b v="1"/>
    <s v="Approved"/>
    <s v="OHM Cycles"/>
    <s v="Standard"/>
    <s v="medium"/>
    <s v="medium"/>
    <n v="795.34"/>
    <n v="101.58"/>
    <n v="693.76"/>
    <d v="1997-02-09T00:00:00"/>
    <n v="27"/>
  </r>
  <r>
    <s v="5277"/>
    <s v="38"/>
    <x v="1215"/>
    <d v="2017-10-23T00:00:00"/>
    <b v="0"/>
    <s v="Approved"/>
    <s v="Solex"/>
    <s v="Standard"/>
    <s v="medium"/>
    <s v="medium"/>
    <n v="1577.53"/>
    <n v="826.51"/>
    <n v="751.02"/>
    <d v="2011-03-16T00:00:00"/>
    <n v="68"/>
  </r>
  <r>
    <s v="5278"/>
    <s v="45"/>
    <x v="575"/>
    <d v="2017-03-23T00:00:00"/>
    <b v="1"/>
    <s v="Approved"/>
    <s v="Solex"/>
    <s v="Standard"/>
    <s v="medium"/>
    <s v="medium"/>
    <n v="441.49"/>
    <n v="84.99"/>
    <n v="356.5"/>
    <d v="1993-04-12T00:00:00"/>
    <n v="282"/>
  </r>
  <r>
    <s v="5279"/>
    <s v="11"/>
    <x v="1207"/>
    <d v="2017-02-23T00:00:00"/>
    <b v="0"/>
    <s v="Approved"/>
    <s v="Giant Bicycles"/>
    <s v="Standard"/>
    <s v="high"/>
    <s v="medium"/>
    <n v="1274.93"/>
    <n v="764.96"/>
    <n v="509.97"/>
    <d v="2007-08-04T00:00:00"/>
    <n v="310"/>
  </r>
  <r>
    <s v="5280"/>
    <s v="62"/>
    <x v="676"/>
    <d v="2017-04-16T00:00:00"/>
    <b v="0"/>
    <s v="Approved"/>
    <s v="Solex"/>
    <s v="Standard"/>
    <s v="high"/>
    <s v="medium"/>
    <n v="1024.6600000000001"/>
    <n v="614.79999999999995"/>
    <n v="409.86"/>
    <d v="1996-11-09T00:00:00"/>
    <n v="258"/>
  </r>
  <r>
    <s v="5281"/>
    <s v="34"/>
    <x v="23"/>
    <d v="2017-01-10T00:00:00"/>
    <b v="0"/>
    <s v="Approved"/>
    <s v="WeareA2B"/>
    <s v="Standard"/>
    <s v="medium"/>
    <s v="medium"/>
    <n v="1231.1500000000001"/>
    <n v="161.6"/>
    <n v="1069.55"/>
    <d v="2004-08-17T00:00:00"/>
    <n v="354"/>
  </r>
  <r>
    <s v="5282"/>
    <s v="20"/>
    <x v="2448"/>
    <d v="2017-01-15T00:00:00"/>
    <b v="1"/>
    <s v="Approved"/>
    <s v="Trek Bicycles"/>
    <s v="Standard"/>
    <s v="medium"/>
    <s v="small"/>
    <n v="1775.81"/>
    <n v="1580.47"/>
    <n v="195.34"/>
    <d v="2010-05-05T00:00:00"/>
    <n v="349"/>
  </r>
  <r>
    <s v="5283"/>
    <s v="0"/>
    <x v="2280"/>
    <d v="2017-02-08T00:00:00"/>
    <b v="0"/>
    <s v="Approved"/>
    <s v="Norco Bicycles"/>
    <s v="Road"/>
    <s v="medium"/>
    <s v="medium"/>
    <n v="543.39"/>
    <n v="407.54"/>
    <n v="135.85"/>
    <d v="2016-11-22T00:00:00"/>
    <n v="325"/>
  </r>
  <r>
    <s v="5284"/>
    <s v="23"/>
    <x v="104"/>
    <d v="2017-04-22T00:00:00"/>
    <b v="0"/>
    <s v="Approved"/>
    <s v="Norco Bicycles"/>
    <s v="Mountain"/>
    <s v="low"/>
    <s v="small"/>
    <n v="688.63"/>
    <n v="612.88"/>
    <n v="75.75"/>
    <d v="1999-06-23T00:00:00"/>
    <n v="252"/>
  </r>
  <r>
    <s v="5285"/>
    <s v="81"/>
    <x v="2137"/>
    <d v="2017-08-27T00:00:00"/>
    <b v="0"/>
    <s v="Approved"/>
    <s v="Norco Bicycles"/>
    <s v="Standard"/>
    <s v="medium"/>
    <s v="small"/>
    <n v="586.45000000000005"/>
    <n v="521.94000000000005"/>
    <n v="64.510000000000005"/>
    <d v="1991-07-10T00:00:00"/>
    <n v="125"/>
  </r>
  <r>
    <s v="5286"/>
    <s v="19"/>
    <x v="2284"/>
    <d v="2017-06-12T00:00:00"/>
    <b v="1"/>
    <s v="Approved"/>
    <s v="Trek Bicycles"/>
    <s v="Mountain"/>
    <s v="low"/>
    <s v="medium"/>
    <n v="574.64"/>
    <n v="459.71"/>
    <n v="114.93"/>
    <d v="2007-08-04T00:00:00"/>
    <n v="201"/>
  </r>
  <r>
    <s v="5287"/>
    <s v="65"/>
    <x v="2564"/>
    <d v="2017-07-13T00:00:00"/>
    <b v="0"/>
    <s v="Approved"/>
    <s v="WeareA2B"/>
    <s v="Standard"/>
    <s v="medium"/>
    <s v="medium"/>
    <n v="1807.45"/>
    <n v="778.69"/>
    <n v="1028.76"/>
    <d v="2015-05-21T00:00:00"/>
    <n v="170"/>
  </r>
  <r>
    <s v="5288"/>
    <s v="49"/>
    <x v="402"/>
    <d v="2017-10-12T00:00:00"/>
    <b v="1"/>
    <s v="Approved"/>
    <s v="Trek Bicycles"/>
    <s v="Road"/>
    <s v="medium"/>
    <s v="medium"/>
    <n v="533.51"/>
    <n v="400.13"/>
    <n v="133.38"/>
    <d v="2001-11-25T00:00:00"/>
    <n v="79"/>
  </r>
  <r>
    <s v="5289"/>
    <s v="55"/>
    <x v="2709"/>
    <d v="2017-12-08T00:00:00"/>
    <b v="0"/>
    <s v="Approved"/>
    <s v="Trek Bicycles"/>
    <s v="Road"/>
    <s v="medium"/>
    <s v="large"/>
    <n v="1894.19"/>
    <n v="598.76"/>
    <n v="1295.43"/>
    <d v="2003-07-21T00:00:00"/>
    <n v="22"/>
  </r>
  <r>
    <s v="5290"/>
    <s v="31"/>
    <x v="2719"/>
    <d v="2017-03-08T00:00:00"/>
    <b v="1"/>
    <s v="Approved"/>
    <s v="Giant Bicycles"/>
    <s v="Standard"/>
    <s v="medium"/>
    <s v="medium"/>
    <n v="230.91"/>
    <n v="173.18"/>
    <n v="57.73"/>
    <d v="2006-11-10T00:00:00"/>
    <n v="297"/>
  </r>
  <r>
    <s v="5291"/>
    <s v="0"/>
    <x v="1646"/>
    <d v="2017-11-17T00:00:00"/>
    <b v="1"/>
    <s v="Approved"/>
    <s v="Trek Bicycles"/>
    <s v="Standard"/>
    <s v="high"/>
    <s v="medium"/>
    <n v="358.39"/>
    <n v="215.03"/>
    <n v="143.36000000000001"/>
    <d v="2004-01-16T00:00:00"/>
    <n v="43"/>
  </r>
  <r>
    <s v="5292"/>
    <s v="69"/>
    <x v="2720"/>
    <d v="2017-10-08T00:00:00"/>
    <b v="0"/>
    <s v="Approved"/>
    <s v="Giant Bicycles"/>
    <s v="Road"/>
    <s v="medium"/>
    <s v="medium"/>
    <n v="792.9"/>
    <n v="594.67999999999995"/>
    <n v="198.22"/>
    <d v="2006-05-22T00:00:00"/>
    <n v="83"/>
  </r>
  <r>
    <s v="5293"/>
    <s v="86"/>
    <x v="77"/>
    <d v="2017-03-12T00:00:00"/>
    <b v="1"/>
    <s v="Approved"/>
    <s v="OHM Cycles"/>
    <s v="Standard"/>
    <s v="medium"/>
    <s v="medium"/>
    <n v="235.63"/>
    <n v="125.07"/>
    <n v="110.56"/>
    <d v="2004-08-07T00:00:00"/>
    <n v="293"/>
  </r>
  <r>
    <s v="5294"/>
    <s v="14"/>
    <x v="1321"/>
    <d v="2017-10-01T00:00:00"/>
    <b v="0"/>
    <s v="Approved"/>
    <s v="Trek Bicycles"/>
    <s v="Standard"/>
    <s v="medium"/>
    <s v="small"/>
    <n v="1386.84"/>
    <n v="1234.29"/>
    <n v="152.55000000000001"/>
    <d v="2010-05-05T00:00:00"/>
    <n v="90"/>
  </r>
  <r>
    <s v="5295"/>
    <s v="77"/>
    <x v="19"/>
    <d v="2017-09-15T00:00:00"/>
    <b v="0"/>
    <s v="Approved"/>
    <s v="Norco Bicycles"/>
    <s v="Road"/>
    <s v="medium"/>
    <s v="large"/>
    <n v="1240.31"/>
    <n v="795.1"/>
    <n v="445.21"/>
    <d v="2003-09-09T00:00:00"/>
    <n v="106"/>
  </r>
  <r>
    <s v="5296"/>
    <s v="43"/>
    <x v="1190"/>
    <d v="2017-05-18T00:00:00"/>
    <b v="0"/>
    <s v="Approved"/>
    <s v="Solex"/>
    <s v="Standard"/>
    <s v="medium"/>
    <s v="medium"/>
    <n v="1151.96"/>
    <n v="649.49"/>
    <n v="502.47"/>
    <d v="2003-02-16T00:00:00"/>
    <n v="226"/>
  </r>
  <r>
    <s v="5297"/>
    <s v="28"/>
    <x v="2562"/>
    <d v="2017-06-17T00:00:00"/>
    <b v="0"/>
    <s v="Approved"/>
    <s v="Norco Bicycles"/>
    <s v="Standard"/>
    <s v="medium"/>
    <s v="small"/>
    <n v="1216.1400000000001"/>
    <n v="1082.3599999999999"/>
    <n v="133.78"/>
    <d v="2003-03-18T00:00:00"/>
    <n v="196"/>
  </r>
  <r>
    <s v="5298"/>
    <s v="29"/>
    <x v="2637"/>
    <d v="2017-01-21T00:00:00"/>
    <b v="0"/>
    <s v="Approved"/>
    <s v="Norco Bicycles"/>
    <s v="Road"/>
    <s v="medium"/>
    <s v="medium"/>
    <n v="543.39"/>
    <n v="407.54"/>
    <n v="135.85"/>
    <d v="1999-07-20T00:00:00"/>
    <n v="343"/>
  </r>
  <r>
    <s v="5299"/>
    <s v="29"/>
    <x v="547"/>
    <d v="2017-03-10T00:00:00"/>
    <b v="1"/>
    <s v="Approved"/>
    <s v="Norco Bicycles"/>
    <s v="Road"/>
    <s v="medium"/>
    <s v="medium"/>
    <n v="543.39"/>
    <n v="407.54"/>
    <n v="135.85"/>
    <d v="2016-11-22T00:00:00"/>
    <n v="295"/>
  </r>
  <r>
    <s v="5300"/>
    <s v="16"/>
    <x v="1361"/>
    <d v="2017-08-17T00:00:00"/>
    <b v="0"/>
    <s v="Approved"/>
    <s v="Norco Bicycles"/>
    <s v="Standard"/>
    <s v="high"/>
    <s v="small"/>
    <n v="1661.92"/>
    <n v="1479.11"/>
    <n v="182.81"/>
    <d v="1993-07-15T00:00:00"/>
    <n v="135"/>
  </r>
  <r>
    <s v="5301"/>
    <s v="42"/>
    <x v="2721"/>
    <d v="2017-02-16T00:00:00"/>
    <b v="1"/>
    <s v="Approved"/>
    <s v="OHM Cycles"/>
    <s v="Road"/>
    <s v="medium"/>
    <s v="small"/>
    <n v="1810"/>
    <n v="1610.9"/>
    <n v="199.1"/>
    <d v="2003-02-16T00:00:00"/>
    <n v="317"/>
  </r>
  <r>
    <s v="5302"/>
    <s v="33"/>
    <x v="1154"/>
    <d v="2017-03-14T00:00:00"/>
    <b v="0"/>
    <s v="Approved"/>
    <s v="Giant Bicycles"/>
    <s v="Standard"/>
    <s v="medium"/>
    <s v="small"/>
    <n v="1311.44"/>
    <n v="1167.18"/>
    <n v="144.26"/>
    <d v="1992-10-11T00:00:00"/>
    <n v="291"/>
  </r>
  <r>
    <s v="5303"/>
    <s v="12"/>
    <x v="2722"/>
    <d v="2017-11-25T00:00:00"/>
    <b v="1"/>
    <s v="Approved"/>
    <s v="WeareA2B"/>
    <s v="Standard"/>
    <s v="medium"/>
    <s v="medium"/>
    <n v="1231.1500000000001"/>
    <n v="161.6"/>
    <n v="1069.55"/>
    <d v="2003-08-05T00:00:00"/>
    <n v="35"/>
  </r>
  <r>
    <s v="5304"/>
    <s v="34"/>
    <x v="2723"/>
    <d v="2017-04-28T00:00:00"/>
    <b v="1"/>
    <s v="Approved"/>
    <s v="WeareA2B"/>
    <s v="Standard"/>
    <s v="medium"/>
    <s v="medium"/>
    <n v="1231.1500000000001"/>
    <n v="161.6"/>
    <n v="1069.55"/>
    <d v="2004-08-17T00:00:00"/>
    <n v="246"/>
  </r>
  <r>
    <s v="5305"/>
    <s v="12"/>
    <x v="1632"/>
    <d v="2017-12-07T00:00:00"/>
    <b v="0"/>
    <s v="Approved"/>
    <s v="WeareA2B"/>
    <s v="Standard"/>
    <s v="medium"/>
    <s v="medium"/>
    <n v="1231.1500000000001"/>
    <n v="161.6"/>
    <n v="1069.55"/>
    <d v="2010-05-05T00:00:00"/>
    <n v="23"/>
  </r>
  <r>
    <s v="5306"/>
    <s v="87"/>
    <x v="2362"/>
    <d v="2017-12-21T00:00:00"/>
    <b v="0"/>
    <s v="Approved"/>
    <s v="Giant Bicycles"/>
    <s v="Standard"/>
    <s v="high"/>
    <s v="medium"/>
    <n v="1179"/>
    <n v="707.4"/>
    <n v="471.6"/>
    <d v="1997-08-25T00:00:00"/>
    <n v="9"/>
  </r>
  <r>
    <s v="5307"/>
    <s v="34"/>
    <x v="858"/>
    <d v="2017-05-04T00:00:00"/>
    <b v="0"/>
    <s v="Approved"/>
    <s v="Norco Bicycles"/>
    <s v="Road"/>
    <s v="high"/>
    <s v="large"/>
    <n v="774.53"/>
    <n v="464.72"/>
    <n v="309.81"/>
    <d v="2012-06-04T00:00:00"/>
    <n v="240"/>
  </r>
  <r>
    <s v="5308"/>
    <s v="27"/>
    <x v="588"/>
    <d v="2017-08-01T00:00:00"/>
    <b v="0"/>
    <s v="Approved"/>
    <s v="Trek Bicycles"/>
    <s v="Standard"/>
    <s v="medium"/>
    <s v="medium"/>
    <n v="499.53"/>
    <n v="388.72"/>
    <n v="110.81"/>
    <d v="1999-06-23T00:00:00"/>
    <n v="151"/>
  </r>
  <r>
    <s v="5309"/>
    <s v="81"/>
    <x v="2724"/>
    <d v="2017-11-13T00:00:00"/>
    <b v="1"/>
    <s v="Approved"/>
    <s v="Norco Bicycles"/>
    <s v="Standard"/>
    <s v="medium"/>
    <s v="small"/>
    <n v="586.45000000000005"/>
    <n v="521.94000000000005"/>
    <n v="64.510000000000005"/>
    <d v="2015-08-02T00:00:00"/>
    <n v="47"/>
  </r>
  <r>
    <s v="5310"/>
    <s v="73"/>
    <x v="2725"/>
    <d v="2017-04-18T00:00:00"/>
    <b v="0"/>
    <s v="Approved"/>
    <s v="Solex"/>
    <s v="Standard"/>
    <s v="medium"/>
    <s v="medium"/>
    <n v="1945.43"/>
    <n v="333.18"/>
    <n v="1612.25"/>
    <d v="2006-05-22T00:00:00"/>
    <n v="256"/>
  </r>
  <r>
    <s v="5311"/>
    <s v="4"/>
    <x v="657"/>
    <d v="2017-08-28T00:00:00"/>
    <b v="0"/>
    <s v="Approved"/>
    <s v="Giant Bicycles"/>
    <s v="Standard"/>
    <s v="high"/>
    <s v="medium"/>
    <n v="1129.1300000000001"/>
    <n v="677.48"/>
    <n v="451.65"/>
    <d v="2014-03-03T00:00:00"/>
    <n v="124"/>
  </r>
  <r>
    <s v="5312"/>
    <s v="0"/>
    <x v="256"/>
    <d v="2017-09-30T00:00:00"/>
    <b v="1"/>
    <s v="Approved"/>
    <s v="OHM Cycles"/>
    <s v="Standard"/>
    <s v="medium"/>
    <s v="medium"/>
    <n v="235.63"/>
    <n v="125.07"/>
    <n v="110.56"/>
    <d v="2004-08-07T00:00:00"/>
    <n v="91"/>
  </r>
  <r>
    <s v="5313"/>
    <s v="86"/>
    <x v="516"/>
    <d v="2017-01-31T00:00:00"/>
    <b v="1"/>
    <s v="Approved"/>
    <s v="Norco Bicycles"/>
    <s v="Road"/>
    <s v="high"/>
    <s v="large"/>
    <n v="774.53"/>
    <n v="464.72"/>
    <n v="309.81"/>
    <d v="2010-06-07T00:00:00"/>
    <n v="333"/>
  </r>
  <r>
    <s v="5314"/>
    <s v="27"/>
    <x v="658"/>
    <d v="2017-09-14T00:00:00"/>
    <b v="0"/>
    <s v="Approved"/>
    <s v="Trek Bicycles"/>
    <s v="Standard"/>
    <s v="medium"/>
    <s v="medium"/>
    <n v="499.53"/>
    <n v="388.72"/>
    <n v="110.81"/>
    <d v="1999-06-23T00:00:00"/>
    <n v="107"/>
  </r>
  <r>
    <s v="5315"/>
    <s v="23"/>
    <x v="407"/>
    <d v="2017-03-27T00:00:00"/>
    <b v="0"/>
    <s v="Approved"/>
    <s v="Norco Bicycles"/>
    <s v="Standard"/>
    <s v="medium"/>
    <s v="medium"/>
    <n v="1198.46"/>
    <n v="381.1"/>
    <n v="817.36"/>
    <d v="1998-12-16T00:00:00"/>
    <n v="278"/>
  </r>
  <r>
    <s v="5316"/>
    <s v="78"/>
    <x v="1146"/>
    <d v="2017-11-14T00:00:00"/>
    <b v="1"/>
    <s v="Approved"/>
    <s v="Giant Bicycles"/>
    <s v="Standard"/>
    <s v="medium"/>
    <s v="large"/>
    <n v="1765.3"/>
    <n v="709.48"/>
    <n v="1055.82"/>
    <d v="2015-08-02T00:00:00"/>
    <n v="46"/>
  </r>
  <r>
    <s v="5317"/>
    <s v="40"/>
    <x v="2726"/>
    <d v="2017-05-21T00:00:00"/>
    <b v="0"/>
    <s v="Approved"/>
    <s v="Trek Bicycles"/>
    <s v="Road"/>
    <s v="medium"/>
    <s v="large"/>
    <n v="1894.19"/>
    <n v="598.76"/>
    <n v="1295.43"/>
    <d v="2003-07-21T00:00:00"/>
    <n v="223"/>
  </r>
  <r>
    <s v="5318"/>
    <s v="43"/>
    <x v="691"/>
    <d v="2017-11-01T00:00:00"/>
    <b v="0"/>
    <s v="Approved"/>
    <s v="Solex"/>
    <s v="Standard"/>
    <s v="medium"/>
    <s v="medium"/>
    <n v="1151.96"/>
    <n v="649.49"/>
    <n v="502.47"/>
    <d v="1999-12-04T00:00:00"/>
    <n v="59"/>
  </r>
  <r>
    <s v="5319"/>
    <s v="78"/>
    <x v="97"/>
    <d v="2017-06-06T00:00:00"/>
    <b v="0"/>
    <s v="Approved"/>
    <s v="Giant Bicycles"/>
    <s v="Standard"/>
    <s v="medium"/>
    <s v="large"/>
    <n v="1765.3"/>
    <n v="709.48"/>
    <n v="1055.82"/>
    <d v="2013-09-16T00:00:00"/>
    <n v="207"/>
  </r>
  <r>
    <s v="5320"/>
    <s v="31"/>
    <x v="2092"/>
    <d v="2017-04-15T00:00:00"/>
    <b v="1"/>
    <s v="Approved"/>
    <s v="Giant Bicycles"/>
    <s v="Standard"/>
    <s v="medium"/>
    <s v="medium"/>
    <n v="230.91"/>
    <n v="173.18"/>
    <n v="57.73"/>
    <d v="2006-11-10T00:00:00"/>
    <n v="259"/>
  </r>
  <r>
    <s v="5321"/>
    <s v="3"/>
    <x v="2265"/>
    <d v="2017-12-08T00:00:00"/>
    <b v="1"/>
    <s v="Approved"/>
    <s v="Trek Bicycles"/>
    <s v="Standard"/>
    <s v="medium"/>
    <s v="large"/>
    <n v="2091.4699999999998"/>
    <n v="388.92"/>
    <n v="1702.55"/>
    <d v="2003-07-21T00:00:00"/>
    <n v="22"/>
  </r>
  <r>
    <s v="5322"/>
    <s v="0"/>
    <x v="1064"/>
    <d v="2017-07-12T00:00:00"/>
    <b v="1"/>
    <s v="Approved"/>
    <s v="Giant Bicycles"/>
    <s v="Standard"/>
    <s v="medium"/>
    <s v="large"/>
    <n v="569.55999999999995"/>
    <n v="528.42999999999995"/>
    <n v="41.13"/>
    <d v="2003-09-10T00:00:00"/>
    <n v="171"/>
  </r>
  <r>
    <s v="5324"/>
    <s v="58"/>
    <x v="2727"/>
    <d v="2017-05-19T00:00:00"/>
    <b v="1"/>
    <s v="Approved"/>
    <s v="OHM Cycles"/>
    <s v="Standard"/>
    <s v="medium"/>
    <s v="medium"/>
    <n v="912.52"/>
    <n v="141.4"/>
    <n v="771.12"/>
    <d v="1998-12-17T00:00:00"/>
    <n v="225"/>
  </r>
  <r>
    <s v="5325"/>
    <s v="6"/>
    <x v="681"/>
    <d v="2017-07-17T00:00:00"/>
    <b v="0"/>
    <s v="Approved"/>
    <s v="Solex"/>
    <s v="Standard"/>
    <s v="high"/>
    <s v="medium"/>
    <n v="748.17"/>
    <n v="448.9"/>
    <n v="299.27"/>
    <d v="2006-11-10T00:00:00"/>
    <n v="166"/>
  </r>
  <r>
    <s v="5326"/>
    <s v="0"/>
    <x v="431"/>
    <d v="2017-09-30T00:00:00"/>
    <b v="1"/>
    <s v="Approved"/>
    <s v="Norco Bicycles"/>
    <s v="Road"/>
    <s v="medium"/>
    <s v="medium"/>
    <n v="544.04999999999995"/>
    <n v="376.84"/>
    <n v="167.21"/>
    <d v="2005-10-22T00:00:00"/>
    <n v="91"/>
  </r>
  <r>
    <s v="5327"/>
    <s v="9"/>
    <x v="1737"/>
    <d v="2017-12-25T00:00:00"/>
    <b v="0"/>
    <s v="Approved"/>
    <s v="OHM Cycles"/>
    <s v="Road"/>
    <s v="medium"/>
    <s v="medium"/>
    <n v="742.54"/>
    <n v="667.4"/>
    <n v="75.14"/>
    <d v="2014-03-03T00:00:00"/>
    <n v="5"/>
  </r>
  <r>
    <s v="5328"/>
    <s v="55"/>
    <x v="2728"/>
    <d v="2017-11-17T00:00:00"/>
    <b v="1"/>
    <s v="Approved"/>
    <s v="Trek Bicycles"/>
    <s v="Road"/>
    <s v="medium"/>
    <s v="large"/>
    <n v="1894.19"/>
    <n v="598.76"/>
    <n v="1295.43"/>
    <d v="2003-07-21T00:00:00"/>
    <n v="43"/>
  </r>
  <r>
    <s v="5329"/>
    <s v="57"/>
    <x v="691"/>
    <d v="2017-11-20T00:00:00"/>
    <b v="0"/>
    <s v="Approved"/>
    <s v="WeareA2B"/>
    <s v="Touring"/>
    <s v="medium"/>
    <s v="large"/>
    <n v="1890.39"/>
    <n v="260.14"/>
    <n v="1630.25"/>
    <d v="1991-01-21T00:00:00"/>
    <n v="40"/>
  </r>
  <r>
    <s v="5330"/>
    <s v="3"/>
    <x v="1794"/>
    <d v="2017-11-12T00:00:00"/>
    <b v="0"/>
    <s v="Approved"/>
    <s v="Trek Bicycles"/>
    <s v="Standard"/>
    <s v="medium"/>
    <s v="large"/>
    <n v="2091.4699999999998"/>
    <n v="388.92"/>
    <n v="1702.55"/>
    <d v="1993-05-26T00:00:00"/>
    <n v="48"/>
  </r>
  <r>
    <s v="5331"/>
    <s v="0"/>
    <x v="895"/>
    <d v="2017-09-28T00:00:00"/>
    <b v="0"/>
    <s v="Approved"/>
    <s v="Solex"/>
    <s v="Standard"/>
    <s v="medium"/>
    <s v="medium"/>
    <n v="71.489999999999995"/>
    <n v="53.62"/>
    <n v="17.87"/>
    <d v="2012-12-02T00:00:00"/>
    <n v="93"/>
  </r>
  <r>
    <s v="5332"/>
    <s v="34"/>
    <x v="308"/>
    <d v="2017-03-23T00:00:00"/>
    <b v="1"/>
    <s v="Approved"/>
    <s v="Norco Bicycles"/>
    <s v="Road"/>
    <s v="high"/>
    <s v="large"/>
    <n v="774.53"/>
    <n v="464.72"/>
    <n v="309.81"/>
    <d v="2003-03-18T00:00:00"/>
    <n v="282"/>
  </r>
  <r>
    <s v="5333"/>
    <s v="93"/>
    <x v="1476"/>
    <d v="2017-01-17T00:00:00"/>
    <b v="0"/>
    <s v="Approved"/>
    <s v="OHM Cycles"/>
    <s v="Standard"/>
    <s v="high"/>
    <s v="medium"/>
    <n v="1458.17"/>
    <n v="874.9"/>
    <n v="583.27"/>
    <d v="2006-02-02T00:00:00"/>
    <n v="347"/>
  </r>
  <r>
    <s v="5334"/>
    <s v="48"/>
    <x v="1449"/>
    <d v="2017-10-26T00:00:00"/>
    <b v="1"/>
    <s v="Approved"/>
    <s v="WeareA2B"/>
    <s v="Standard"/>
    <s v="medium"/>
    <s v="medium"/>
    <n v="1762.96"/>
    <n v="950.52"/>
    <n v="812.44"/>
    <d v="2012-06-04T00:00:00"/>
    <n v="65"/>
  </r>
  <r>
    <s v="5335"/>
    <s v="33"/>
    <x v="606"/>
    <d v="2017-02-23T00:00:00"/>
    <b v="0"/>
    <s v="Approved"/>
    <s v="Giant Bicycles"/>
    <s v="Standard"/>
    <s v="medium"/>
    <s v="small"/>
    <n v="1311.44"/>
    <n v="1167.18"/>
    <n v="144.26"/>
    <d v="1997-05-10T00:00:00"/>
    <n v="310"/>
  </r>
  <r>
    <s v="5336"/>
    <s v="83"/>
    <x v="1562"/>
    <d v="2017-12-24T00:00:00"/>
    <b v="1"/>
    <s v="Approved"/>
    <s v="Solex"/>
    <s v="Touring"/>
    <s v="medium"/>
    <s v="large"/>
    <n v="2083.94"/>
    <n v="675.03"/>
    <n v="1408.91"/>
    <d v="1999-07-26T00:00:00"/>
    <n v="6"/>
  </r>
  <r>
    <s v="5337"/>
    <s v="46"/>
    <x v="2729"/>
    <d v="2017-11-03T00:00:00"/>
    <b v="1"/>
    <s v="Approved"/>
    <s v="OHM Cycles"/>
    <s v="Standard"/>
    <s v="low"/>
    <s v="medium"/>
    <n v="1793.43"/>
    <n v="248.82"/>
    <n v="1544.61"/>
    <d v="1999-07-20T00:00:00"/>
    <n v="57"/>
  </r>
  <r>
    <s v="5338"/>
    <s v="7"/>
    <x v="1728"/>
    <d v="2017-07-08T00:00:00"/>
    <b v="0"/>
    <s v="Approved"/>
    <s v="Trek Bicycles"/>
    <s v="Road"/>
    <s v="low"/>
    <s v="medium"/>
    <n v="980.37"/>
    <n v="234.43"/>
    <n v="745.94"/>
    <d v="2014-03-03T00:00:00"/>
    <n v="175"/>
  </r>
  <r>
    <s v="5339"/>
    <s v="59"/>
    <x v="76"/>
    <d v="2017-04-22T00:00:00"/>
    <b v="1"/>
    <s v="Approved"/>
    <s v="Solex"/>
    <s v="Standard"/>
    <s v="medium"/>
    <s v="large"/>
    <n v="1061.56"/>
    <n v="733.58"/>
    <n v="327.98"/>
    <d v="1993-07-20T00:00:00"/>
    <n v="252"/>
  </r>
  <r>
    <s v="5340"/>
    <s v="71"/>
    <x v="718"/>
    <d v="2017-12-02T00:00:00"/>
    <b v="1"/>
    <s v="Approved"/>
    <s v="Solex"/>
    <s v="Standard"/>
    <s v="high"/>
    <s v="large"/>
    <n v="1842.92"/>
    <n v="1105.75"/>
    <n v="737.17"/>
    <d v="2011-01-10T00:00:00"/>
    <n v="28"/>
  </r>
  <r>
    <s v="5341"/>
    <s v="23"/>
    <x v="2730"/>
    <d v="2017-03-29T00:00:00"/>
    <b v="1"/>
    <s v="Approved"/>
    <s v="Norco Bicycles"/>
    <s v="Standard"/>
    <s v="medium"/>
    <s v="medium"/>
    <n v="1198.46"/>
    <n v="381.1"/>
    <n v="817.36"/>
    <d v="1998-12-16T00:00:00"/>
    <n v="276"/>
  </r>
  <r>
    <s v="5342"/>
    <s v="37"/>
    <x v="2731"/>
    <d v="2017-08-25T00:00:00"/>
    <b v="0"/>
    <s v="Approved"/>
    <s v="OHM Cycles"/>
    <s v="Standard"/>
    <s v="low"/>
    <s v="medium"/>
    <n v="1793.43"/>
    <n v="248.82"/>
    <n v="1544.61"/>
    <d v="1999-07-20T00:00:00"/>
    <n v="127"/>
  </r>
  <r>
    <s v="5344"/>
    <s v="14"/>
    <x v="2732"/>
    <d v="2017-05-24T00:00:00"/>
    <b v="0"/>
    <s v="Approved"/>
    <s v="Trek Bicycles"/>
    <s v="Standard"/>
    <s v="medium"/>
    <s v="small"/>
    <n v="1386.84"/>
    <n v="1234.29"/>
    <n v="152.55000000000001"/>
    <d v="2003-08-05T00:00:00"/>
    <n v="220"/>
  </r>
  <r>
    <s v="5345"/>
    <s v="97"/>
    <x v="2733"/>
    <d v="2017-07-26T00:00:00"/>
    <b v="0"/>
    <s v="Approved"/>
    <s v="Solex"/>
    <s v="Standard"/>
    <s v="medium"/>
    <s v="large"/>
    <n v="202.62"/>
    <n v="151.96"/>
    <n v="50.66"/>
    <d v="2016-03-29T00:00:00"/>
    <n v="157"/>
  </r>
  <r>
    <s v="5346"/>
    <s v="40"/>
    <x v="2446"/>
    <d v="2017-12-18T00:00:00"/>
    <b v="0"/>
    <s v="Approved"/>
    <s v="OHM Cycles"/>
    <s v="Standard"/>
    <s v="high"/>
    <s v="medium"/>
    <n v="1458.17"/>
    <n v="874.9"/>
    <n v="583.27"/>
    <d v="2006-10-01T00:00:00"/>
    <n v="12"/>
  </r>
  <r>
    <s v="5347"/>
    <s v="60"/>
    <x v="1709"/>
    <d v="2017-06-17T00:00:00"/>
    <b v="0"/>
    <s v="Approved"/>
    <s v="Giant Bicycles"/>
    <s v="Standard"/>
    <s v="high"/>
    <s v="small"/>
    <n v="1977.36"/>
    <n v="1759.85"/>
    <n v="217.51"/>
    <d v="2011-08-24T00:00:00"/>
    <n v="196"/>
  </r>
  <r>
    <s v="5348"/>
    <s v="72"/>
    <x v="2734"/>
    <d v="2017-10-22T00:00:00"/>
    <b v="1"/>
    <s v="Approved"/>
    <s v="Norco Bicycles"/>
    <s v="Standard"/>
    <s v="medium"/>
    <s v="medium"/>
    <n v="360.4"/>
    <n v="270.3"/>
    <n v="90.1"/>
    <d v="2016-12-06T00:00:00"/>
    <n v="69"/>
  </r>
  <r>
    <s v="5349"/>
    <s v="2"/>
    <x v="2735"/>
    <d v="2017-01-02T00:00:00"/>
    <b v="1"/>
    <s v="Approved"/>
    <s v="Solex"/>
    <s v="Standard"/>
    <s v="medium"/>
    <s v="medium"/>
    <n v="71.489999999999995"/>
    <n v="53.62"/>
    <n v="17.87"/>
    <d v="2012-12-02T00:00:00"/>
    <n v="362"/>
  </r>
  <r>
    <s v="5350"/>
    <s v="100"/>
    <x v="134"/>
    <d v="2017-08-17T00:00:00"/>
    <b v="0"/>
    <s v="Approved"/>
    <s v="Trek Bicycles"/>
    <s v="Standard"/>
    <s v="medium"/>
    <s v="small"/>
    <n v="1386.84"/>
    <n v="1234.29"/>
    <n v="152.55000000000001"/>
    <d v="2003-08-05T00:00:00"/>
    <n v="135"/>
  </r>
  <r>
    <s v="5351"/>
    <s v="53"/>
    <x v="370"/>
    <d v="2017-01-01T00:00:00"/>
    <b v="1"/>
    <s v="Approved"/>
    <s v="OHM Cycles"/>
    <s v="Standard"/>
    <s v="medium"/>
    <s v="medium"/>
    <n v="795.34"/>
    <n v="101.58"/>
    <n v="693.76"/>
    <d v="2005-10-22T00:00:00"/>
    <n v="363"/>
  </r>
  <r>
    <s v="5352"/>
    <s v="72"/>
    <x v="395"/>
    <d v="2017-01-23T00:00:00"/>
    <b v="1"/>
    <s v="Approved"/>
    <s v="OHM Cycles"/>
    <s v="Standard"/>
    <s v="medium"/>
    <s v="medium"/>
    <n v="912.52"/>
    <n v="141.4"/>
    <n v="771.12"/>
    <d v="2015-10-18T00:00:00"/>
    <n v="341"/>
  </r>
  <r>
    <s v="5353"/>
    <s v="97"/>
    <x v="2736"/>
    <d v="2017-10-09T00:00:00"/>
    <b v="1"/>
    <s v="Approved"/>
    <s v="Solex"/>
    <s v="Standard"/>
    <s v="medium"/>
    <s v="large"/>
    <n v="202.62"/>
    <n v="151.96"/>
    <n v="50.66"/>
    <d v="1994-08-10T00:00:00"/>
    <n v="82"/>
  </r>
  <r>
    <s v="5355"/>
    <s v="6"/>
    <x v="2663"/>
    <d v="2017-11-14T00:00:00"/>
    <b v="0"/>
    <s v="Approved"/>
    <s v="OHM Cycles"/>
    <s v="Standard"/>
    <s v="high"/>
    <s v="medium"/>
    <n v="227.88"/>
    <n v="136.72999999999999"/>
    <n v="91.15"/>
    <d v="2003-02-07T00:00:00"/>
    <n v="46"/>
  </r>
  <r>
    <s v="5356"/>
    <s v="0"/>
    <x v="1762"/>
    <d v="2017-05-12T00:00:00"/>
    <b v="1"/>
    <s v="Approved"/>
    <s v="Solex"/>
    <s v="Standard"/>
    <s v="medium"/>
    <s v="medium"/>
    <n v="71.489999999999995"/>
    <n v="53.62"/>
    <n v="17.87"/>
    <d v="2012-09-15T00:00:00"/>
    <n v="232"/>
  </r>
  <r>
    <s v="5357"/>
    <s v="13"/>
    <x v="446"/>
    <d v="2017-12-16T00:00:00"/>
    <b v="0"/>
    <s v="Approved"/>
    <s v="Solex"/>
    <s v="Standard"/>
    <s v="medium"/>
    <s v="medium"/>
    <n v="1163.8900000000001"/>
    <n v="589.27"/>
    <n v="574.62"/>
    <d v="2016-07-09T00:00:00"/>
    <n v="14"/>
  </r>
  <r>
    <s v="5358"/>
    <s v="86"/>
    <x v="1754"/>
    <d v="2017-09-30T00:00:00"/>
    <b v="0"/>
    <s v="Approved"/>
    <s v="OHM Cycles"/>
    <s v="Standard"/>
    <s v="medium"/>
    <s v="medium"/>
    <n v="235.63"/>
    <n v="125.07"/>
    <n v="110.56"/>
    <d v="2004-08-07T00:00:00"/>
    <n v="91"/>
  </r>
  <r>
    <s v="5359"/>
    <s v="41"/>
    <x v="1728"/>
    <d v="2017-12-12T00:00:00"/>
    <b v="1"/>
    <s v="Approved"/>
    <s v="Solex"/>
    <s v="Road"/>
    <s v="medium"/>
    <s v="medium"/>
    <n v="416.98"/>
    <n v="312.74"/>
    <n v="104.24"/>
    <d v="2008-03-19T00:00:00"/>
    <n v="18"/>
  </r>
  <r>
    <s v="5360"/>
    <s v="7"/>
    <x v="1555"/>
    <d v="2017-12-06T00:00:00"/>
    <b v="0"/>
    <s v="Approved"/>
    <s v="Giant Bicycles"/>
    <s v="Standard"/>
    <s v="medium"/>
    <s v="small"/>
    <n v="1311.44"/>
    <n v="1167.18"/>
    <n v="144.26"/>
    <d v="2010-06-07T00:00:00"/>
    <n v="24"/>
  </r>
  <r>
    <s v="5361"/>
    <s v="45"/>
    <x v="272"/>
    <d v="2017-01-07T00:00:00"/>
    <b v="1"/>
    <s v="Approved"/>
    <s v="Solex"/>
    <s v="Standard"/>
    <s v="medium"/>
    <s v="medium"/>
    <n v="441.49"/>
    <n v="84.99"/>
    <n v="356.5"/>
    <d v="1993-04-12T00:00:00"/>
    <n v="357"/>
  </r>
  <r>
    <s v="5362"/>
    <s v="92"/>
    <x v="1395"/>
    <d v="2017-01-19T00:00:00"/>
    <b v="1"/>
    <s v="Approved"/>
    <s v="WeareA2B"/>
    <s v="Touring"/>
    <s v="medium"/>
    <s v="large"/>
    <n v="1890.39"/>
    <n v="260.14"/>
    <n v="1630.25"/>
    <d v="1991-01-21T00:00:00"/>
    <n v="345"/>
  </r>
  <r>
    <s v="5363"/>
    <s v="16"/>
    <x v="1988"/>
    <d v="2017-06-18T00:00:00"/>
    <b v="1"/>
    <s v="Approved"/>
    <s v="Norco Bicycles"/>
    <s v="Standard"/>
    <s v="high"/>
    <s v="small"/>
    <n v="1661.92"/>
    <n v="1479.11"/>
    <n v="182.81"/>
    <d v="1994-09-09T00:00:00"/>
    <n v="195"/>
  </r>
  <r>
    <s v="5364"/>
    <s v="32"/>
    <x v="1850"/>
    <d v="2017-09-12T00:00:00"/>
    <b v="0"/>
    <s v="Approved"/>
    <s v="Giant Bicycles"/>
    <s v="Standard"/>
    <s v="medium"/>
    <s v="medium"/>
    <n v="642.70000000000005"/>
    <n v="211.37"/>
    <n v="431.33"/>
    <d v="1997-05-10T00:00:00"/>
    <n v="109"/>
  </r>
  <r>
    <s v="5365"/>
    <s v="9"/>
    <x v="563"/>
    <d v="2017-06-13T00:00:00"/>
    <b v="0"/>
    <s v="Approved"/>
    <s v="Norco Bicycles"/>
    <s v="Standard"/>
    <s v="medium"/>
    <s v="small"/>
    <n v="1216.1400000000001"/>
    <n v="1082.3599999999999"/>
    <n v="133.78"/>
    <d v="1991-08-05T00:00:00"/>
    <n v="200"/>
  </r>
  <r>
    <s v="5366"/>
    <s v="16"/>
    <x v="543"/>
    <d v="2017-10-07T00:00:00"/>
    <b v="0"/>
    <s v="Approved"/>
    <s v="Norco Bicycles"/>
    <s v="Standard"/>
    <s v="high"/>
    <s v="small"/>
    <n v="1661.92"/>
    <n v="1479.11"/>
    <n v="182.81"/>
    <d v="1996-11-09T00:00:00"/>
    <n v="84"/>
  </r>
  <r>
    <s v="5367"/>
    <s v="74"/>
    <x v="2419"/>
    <d v="2017-11-26T00:00:00"/>
    <b v="1"/>
    <s v="Approved"/>
    <s v="WeareA2B"/>
    <s v="Standard"/>
    <s v="medium"/>
    <s v="medium"/>
    <n v="1228.07"/>
    <n v="400.91"/>
    <n v="827.16"/>
    <d v="2015-08-10T00:00:00"/>
    <n v="34"/>
  </r>
  <r>
    <s v="5368"/>
    <s v="76"/>
    <x v="1684"/>
    <d v="2017-10-28T00:00:00"/>
    <b v="0"/>
    <s v="Approved"/>
    <s v="WeareA2B"/>
    <s v="Standard"/>
    <s v="low"/>
    <s v="medium"/>
    <n v="642.30999999999995"/>
    <n v="513.85"/>
    <n v="128.46"/>
    <d v="2014-10-10T00:00:00"/>
    <n v="63"/>
  </r>
  <r>
    <s v="5369"/>
    <s v="55"/>
    <x v="1522"/>
    <d v="2017-05-17T00:00:00"/>
    <b v="1"/>
    <s v="Approved"/>
    <s v="Trek Bicycles"/>
    <s v="Road"/>
    <s v="medium"/>
    <s v="large"/>
    <n v="1894.19"/>
    <n v="598.76"/>
    <n v="1295.43"/>
    <d v="2003-07-21T00:00:00"/>
    <n v="227"/>
  </r>
  <r>
    <s v="5370"/>
    <s v="86"/>
    <x v="2451"/>
    <d v="2017-12-20T00:00:00"/>
    <b v="1"/>
    <s v="Approved"/>
    <s v="OHM Cycles"/>
    <s v="Standard"/>
    <s v="medium"/>
    <s v="medium"/>
    <n v="235.63"/>
    <n v="125.07"/>
    <n v="110.56"/>
    <d v="1993-04-20T00:00:00"/>
    <n v="10"/>
  </r>
  <r>
    <s v="5371"/>
    <s v="6"/>
    <x v="1916"/>
    <d v="2017-11-25T00:00:00"/>
    <b v="1"/>
    <s v="Approved"/>
    <s v="Solex"/>
    <s v="Standard"/>
    <s v="high"/>
    <s v="medium"/>
    <n v="748.17"/>
    <n v="448.9"/>
    <n v="299.27"/>
    <d v="1991-11-10T00:00:00"/>
    <n v="35"/>
  </r>
  <r>
    <s v="5372"/>
    <s v="45"/>
    <x v="1397"/>
    <d v="2017-10-07T00:00:00"/>
    <b v="0"/>
    <s v="Approved"/>
    <s v="Solex"/>
    <s v="Standard"/>
    <s v="medium"/>
    <s v="medium"/>
    <n v="441.49"/>
    <n v="84.99"/>
    <n v="356.5"/>
    <d v="2012-06-04T00:00:00"/>
    <n v="84"/>
  </r>
  <r>
    <s v="5373"/>
    <s v="62"/>
    <x v="2628"/>
    <d v="2017-02-24T00:00:00"/>
    <b v="0"/>
    <s v="Approved"/>
    <s v="Solex"/>
    <s v="Standard"/>
    <s v="high"/>
    <s v="medium"/>
    <n v="1024.6600000000001"/>
    <n v="614.79999999999995"/>
    <n v="409.86"/>
    <d v="1996-11-09T00:00:00"/>
    <n v="309"/>
  </r>
  <r>
    <s v="5374"/>
    <s v="71"/>
    <x v="2737"/>
    <d v="2017-01-10T00:00:00"/>
    <b v="1"/>
    <s v="Approved"/>
    <s v="Solex"/>
    <s v="Standard"/>
    <s v="high"/>
    <s v="large"/>
    <n v="1842.92"/>
    <n v="1105.75"/>
    <n v="737.17"/>
    <d v="2013-06-09T00:00:00"/>
    <n v="354"/>
  </r>
  <r>
    <s v="5375"/>
    <s v="36"/>
    <x v="2738"/>
    <d v="2017-09-08T00:00:00"/>
    <b v="1"/>
    <s v="Approved"/>
    <s v="Solex"/>
    <s v="Standard"/>
    <s v="low"/>
    <s v="medium"/>
    <n v="945.04"/>
    <n v="507.58"/>
    <n v="437.46"/>
    <d v="1999-12-04T00:00:00"/>
    <n v="113"/>
  </r>
  <r>
    <s v="5376"/>
    <s v="67"/>
    <x v="1808"/>
    <d v="2017-09-30T00:00:00"/>
    <b v="1"/>
    <s v="Approved"/>
    <s v="Norco Bicycles"/>
    <s v="Road"/>
    <s v="medium"/>
    <s v="medium"/>
    <n v="544.04999999999995"/>
    <n v="376.84"/>
    <n v="167.21"/>
    <d v="1992-10-02T00:00:00"/>
    <n v="91"/>
  </r>
  <r>
    <s v="5377"/>
    <s v="62"/>
    <x v="1419"/>
    <d v="2017-11-20T00:00:00"/>
    <b v="0"/>
    <s v="Approved"/>
    <s v="Solex"/>
    <s v="Standard"/>
    <s v="medium"/>
    <s v="medium"/>
    <n v="478.16"/>
    <n v="298.72000000000003"/>
    <n v="179.44"/>
    <d v="1993-06-23T00:00:00"/>
    <n v="40"/>
  </r>
  <r>
    <s v="5378"/>
    <s v="92"/>
    <x v="1946"/>
    <d v="2017-12-01T00:00:00"/>
    <b v="1"/>
    <s v="Approved"/>
    <s v="WeareA2B"/>
    <s v="Touring"/>
    <s v="medium"/>
    <s v="large"/>
    <n v="1890.39"/>
    <n v="260.14"/>
    <n v="1630.25"/>
    <d v="1994-09-09T00:00:00"/>
    <n v="29"/>
  </r>
  <r>
    <s v="5379"/>
    <s v="25"/>
    <x v="2739"/>
    <d v="2017-02-05T00:00:00"/>
    <b v="0"/>
    <s v="Approved"/>
    <s v="OHM Cycles"/>
    <s v="Standard"/>
    <s v="high"/>
    <s v="medium"/>
    <n v="2005.66"/>
    <n v="1203.4000000000001"/>
    <n v="802.26"/>
    <d v="2012-04-10T00:00:00"/>
    <n v="328"/>
  </r>
  <r>
    <s v="5380"/>
    <s v="53"/>
    <x v="105"/>
    <d v="2017-01-13T00:00:00"/>
    <b v="1"/>
    <s v="Approved"/>
    <s v="OHM Cycles"/>
    <s v="Standard"/>
    <s v="medium"/>
    <s v="medium"/>
    <n v="795.34"/>
    <n v="101.58"/>
    <n v="693.76"/>
    <d v="1997-02-09T00:00:00"/>
    <n v="351"/>
  </r>
  <r>
    <s v="5381"/>
    <s v="28"/>
    <x v="951"/>
    <d v="2017-03-20T00:00:00"/>
    <b v="0"/>
    <s v="Approved"/>
    <s v="Solex"/>
    <s v="Road"/>
    <s v="medium"/>
    <s v="small"/>
    <n v="1703.52"/>
    <n v="1516.13"/>
    <n v="187.39"/>
    <d v="2003-08-05T00:00:00"/>
    <n v="285"/>
  </r>
  <r>
    <s v="5382"/>
    <s v="9"/>
    <x v="2740"/>
    <d v="2017-02-27T00:00:00"/>
    <b v="1"/>
    <s v="Approved"/>
    <s v="Norco Bicycles"/>
    <s v="Standard"/>
    <s v="medium"/>
    <s v="small"/>
    <n v="1216.1400000000001"/>
    <n v="1082.3599999999999"/>
    <n v="133.78"/>
    <d v="1991-08-05T00:00:00"/>
    <n v="306"/>
  </r>
  <r>
    <s v="5383"/>
    <s v="40"/>
    <x v="2741"/>
    <d v="2017-03-10T00:00:00"/>
    <b v="0"/>
    <s v="Approved"/>
    <s v="OHM Cycles"/>
    <s v="Standard"/>
    <s v="high"/>
    <s v="medium"/>
    <n v="1458.17"/>
    <n v="874.9"/>
    <n v="583.27"/>
    <d v="2006-02-02T00:00:00"/>
    <n v="295"/>
  </r>
  <r>
    <s v="5384"/>
    <s v="39"/>
    <x v="2742"/>
    <d v="2017-12-09T00:00:00"/>
    <b v="1"/>
    <s v="Approved"/>
    <s v="Giant Bicycles"/>
    <s v="Standard"/>
    <s v="medium"/>
    <s v="large"/>
    <n v="1812.75"/>
    <n v="582.48"/>
    <n v="1230.27"/>
    <d v="2010-06-07T00:00:00"/>
    <n v="21"/>
  </r>
  <r>
    <s v="5385"/>
    <s v="0"/>
    <x v="2743"/>
    <d v="2017-01-04T00:00:00"/>
    <b v="0"/>
    <s v="Approved"/>
    <s v="OHM Cycles"/>
    <s v="Standard"/>
    <s v="medium"/>
    <s v="medium"/>
    <n v="235.63"/>
    <n v="125.07"/>
    <n v="110.56"/>
    <d v="1993-04-20T00:00:00"/>
    <n v="360"/>
  </r>
  <r>
    <s v="5386"/>
    <s v="35"/>
    <x v="1425"/>
    <d v="2017-11-26T00:00:00"/>
    <b v="0"/>
    <s v="Approved"/>
    <s v="Giant Bicycles"/>
    <s v="Standard"/>
    <s v="medium"/>
    <s v="medium"/>
    <n v="1403.5"/>
    <n v="954.82"/>
    <n v="448.68"/>
    <d v="1991-11-07T00:00:00"/>
    <n v="34"/>
  </r>
  <r>
    <s v="5387"/>
    <s v="59"/>
    <x v="2744"/>
    <d v="2017-12-08T00:00:00"/>
    <b v="1"/>
    <s v="Approved"/>
    <s v="Solex"/>
    <s v="Standard"/>
    <s v="medium"/>
    <s v="large"/>
    <n v="1061.56"/>
    <n v="733.58"/>
    <n v="327.98"/>
    <d v="1998-12-17T00:00:00"/>
    <n v="22"/>
  </r>
  <r>
    <s v="5388"/>
    <s v="37"/>
    <x v="485"/>
    <d v="2017-03-11T00:00:00"/>
    <b v="0"/>
    <s v="Approved"/>
    <s v="OHM Cycles"/>
    <s v="Standard"/>
    <s v="low"/>
    <s v="medium"/>
    <n v="1793.43"/>
    <n v="248.82"/>
    <n v="1544.61"/>
    <d v="2010-08-20T00:00:00"/>
    <n v="294"/>
  </r>
  <r>
    <s v="5389"/>
    <s v="20"/>
    <x v="2745"/>
    <d v="2017-10-03T00:00:00"/>
    <b v="0"/>
    <s v="Approved"/>
    <s v="Trek Bicycles"/>
    <s v="Standard"/>
    <s v="medium"/>
    <s v="small"/>
    <n v="1775.81"/>
    <n v="1580.47"/>
    <n v="195.34"/>
    <d v="2010-05-05T00:00:00"/>
    <n v="88"/>
  </r>
  <r>
    <s v="5390"/>
    <s v="70"/>
    <x v="1471"/>
    <d v="2017-04-14T00:00:00"/>
    <b v="1"/>
    <s v="Approved"/>
    <s v="Trek Bicycles"/>
    <s v="Standard"/>
    <s v="high"/>
    <s v="medium"/>
    <n v="495.72"/>
    <n v="297.43"/>
    <n v="198.29"/>
    <d v="2015-04-11T00:00:00"/>
    <n v="260"/>
  </r>
  <r>
    <s v="5391"/>
    <s v="6"/>
    <x v="1272"/>
    <d v="2017-09-21T00:00:00"/>
    <b v="1"/>
    <s v="Approved"/>
    <s v="Solex"/>
    <s v="Standard"/>
    <s v="high"/>
    <s v="medium"/>
    <n v="748.17"/>
    <n v="448.9"/>
    <n v="299.27"/>
    <d v="1991-11-10T00:00:00"/>
    <n v="100"/>
  </r>
  <r>
    <s v="5392"/>
    <s v="86"/>
    <x v="11"/>
    <d v="2017-07-06T00:00:00"/>
    <b v="0"/>
    <s v="Approved"/>
    <s v="OHM Cycles"/>
    <s v="Standard"/>
    <s v="medium"/>
    <s v="medium"/>
    <n v="235.63"/>
    <n v="125.07"/>
    <n v="110.56"/>
    <d v="1999-07-26T00:00:00"/>
    <n v="177"/>
  </r>
  <r>
    <s v="5393"/>
    <s v="66"/>
    <x v="631"/>
    <d v="2017-07-30T00:00:00"/>
    <b v="0"/>
    <s v="Approved"/>
    <s v="Giant Bicycles"/>
    <s v="Road"/>
    <s v="low"/>
    <s v="small"/>
    <n v="590.26"/>
    <n v="525.33000000000004"/>
    <n v="64.930000000000007"/>
    <d v="2010-11-05T00:00:00"/>
    <n v="153"/>
  </r>
  <r>
    <s v="5394"/>
    <s v="56"/>
    <x v="2378"/>
    <d v="2017-02-14T00:00:00"/>
    <b v="1"/>
    <s v="Approved"/>
    <s v="OHM Cycles"/>
    <s v="Standard"/>
    <s v="medium"/>
    <s v="medium"/>
    <n v="183.86"/>
    <n v="137.9"/>
    <n v="45.96"/>
    <d v="1997-10-04T00:00:00"/>
    <n v="319"/>
  </r>
  <r>
    <s v="5395"/>
    <s v="53"/>
    <x v="1809"/>
    <d v="2017-08-13T00:00:00"/>
    <b v="1"/>
    <s v="Approved"/>
    <s v="OHM Cycles"/>
    <s v="Standard"/>
    <s v="medium"/>
    <s v="medium"/>
    <n v="795.34"/>
    <n v="101.58"/>
    <n v="693.76"/>
    <d v="1997-02-09T00:00:00"/>
    <n v="139"/>
  </r>
  <r>
    <s v="5396"/>
    <s v="0"/>
    <x v="2723"/>
    <d v="2017-05-03T00:00:00"/>
    <b v="1"/>
    <s v="Approved"/>
    <s v="Trek Bicycles"/>
    <s v="Standard"/>
    <s v="high"/>
    <s v="medium"/>
    <n v="495.72"/>
    <n v="297.43"/>
    <n v="198.29"/>
    <d v="2015-04-11T00:00:00"/>
    <n v="241"/>
  </r>
  <r>
    <s v="5397"/>
    <s v="87"/>
    <x v="904"/>
    <d v="2017-12-21T00:00:00"/>
    <b v="1"/>
    <s v="Approved"/>
    <s v="Giant Bicycles"/>
    <s v="Standard"/>
    <s v="high"/>
    <s v="medium"/>
    <n v="1179"/>
    <n v="707.4"/>
    <n v="471.6"/>
    <d v="1997-08-25T00:00:00"/>
    <n v="9"/>
  </r>
  <r>
    <s v="5398"/>
    <s v="25"/>
    <x v="2634"/>
    <d v="2017-05-04T00:00:00"/>
    <b v="1"/>
    <s v="Approved"/>
    <s v="Giant Bicycles"/>
    <s v="Road"/>
    <s v="medium"/>
    <s v="medium"/>
    <n v="1538.99"/>
    <n v="829.65"/>
    <n v="709.34"/>
    <d v="2016-02-04T00:00:00"/>
    <n v="240"/>
  </r>
  <r>
    <s v="5399"/>
    <s v="1"/>
    <x v="2746"/>
    <d v="2017-08-03T00:00:00"/>
    <b v="0"/>
    <s v="Approved"/>
    <s v="Giant Bicycles"/>
    <s v="Standard"/>
    <s v="medium"/>
    <s v="medium"/>
    <n v="1403.5"/>
    <n v="954.82"/>
    <n v="448.68"/>
    <d v="2003-02-07T00:00:00"/>
    <n v="149"/>
  </r>
  <r>
    <s v="5400"/>
    <s v="27"/>
    <x v="2340"/>
    <d v="2017-02-27T00:00:00"/>
    <b v="1"/>
    <s v="Approved"/>
    <s v="Trek Bicycles"/>
    <s v="Standard"/>
    <s v="low"/>
    <s v="medium"/>
    <n v="1057.51"/>
    <n v="154.4"/>
    <n v="903.11"/>
    <d v="1994-07-12T00:00:00"/>
    <n v="306"/>
  </r>
  <r>
    <s v="5401"/>
    <s v="8"/>
    <x v="1654"/>
    <d v="2017-07-13T00:00:00"/>
    <b v="0"/>
    <s v="Approved"/>
    <s v="Solex"/>
    <s v="Road"/>
    <s v="medium"/>
    <s v="small"/>
    <n v="1703.52"/>
    <n v="1516.13"/>
    <n v="187.39"/>
    <d v="1991-11-07T00:00:00"/>
    <n v="170"/>
  </r>
  <r>
    <s v="5402"/>
    <s v="32"/>
    <x v="2704"/>
    <d v="2017-01-13T00:00:00"/>
    <b v="1"/>
    <s v="Approved"/>
    <s v="Giant Bicycles"/>
    <s v="Standard"/>
    <s v="medium"/>
    <s v="medium"/>
    <n v="642.70000000000005"/>
    <n v="211.37"/>
    <n v="431.33"/>
    <d v="2002-03-22T00:00:00"/>
    <n v="351"/>
  </r>
  <r>
    <s v="5403"/>
    <s v="44"/>
    <x v="48"/>
    <d v="2017-11-07T00:00:00"/>
    <b v="0"/>
    <s v="Approved"/>
    <s v="WeareA2B"/>
    <s v="Standard"/>
    <s v="medium"/>
    <s v="medium"/>
    <n v="1769.64"/>
    <n v="108.76"/>
    <n v="1660.88"/>
    <d v="2011-05-09T00:00:00"/>
    <n v="53"/>
  </r>
  <r>
    <s v="5404"/>
    <s v="77"/>
    <x v="2747"/>
    <d v="2017-07-28T00:00:00"/>
    <b v="0"/>
    <s v="Approved"/>
    <s v="Norco Bicycles"/>
    <s v="Road"/>
    <s v="medium"/>
    <s v="large"/>
    <n v="1240.31"/>
    <n v="795.1"/>
    <n v="445.21"/>
    <d v="2013-09-16T00:00:00"/>
    <n v="155"/>
  </r>
  <r>
    <s v="5405"/>
    <s v="32"/>
    <x v="194"/>
    <d v="2017-06-07T00:00:00"/>
    <b v="1"/>
    <s v="Approved"/>
    <s v="Giant Bicycles"/>
    <s v="Standard"/>
    <s v="medium"/>
    <s v="medium"/>
    <n v="642.70000000000005"/>
    <n v="211.37"/>
    <n v="431.33"/>
    <d v="2002-03-22T00:00:00"/>
    <n v="206"/>
  </r>
  <r>
    <s v="5406"/>
    <s v="53"/>
    <x v="2576"/>
    <d v="2017-09-28T00:00:00"/>
    <b v="1"/>
    <s v="Approved"/>
    <s v="OHM Cycles"/>
    <s v="Standard"/>
    <s v="medium"/>
    <s v="medium"/>
    <n v="795.34"/>
    <n v="101.58"/>
    <n v="693.76"/>
    <d v="1997-10-04T00:00:00"/>
    <n v="93"/>
  </r>
  <r>
    <s v="5407"/>
    <s v="70"/>
    <x v="261"/>
    <d v="2017-10-06T00:00:00"/>
    <b v="1"/>
    <s v="Approved"/>
    <s v="Trek Bicycles"/>
    <s v="Standard"/>
    <s v="high"/>
    <s v="medium"/>
    <n v="495.72"/>
    <n v="297.43"/>
    <n v="198.29"/>
    <d v="2000-05-22T00:00:00"/>
    <n v="85"/>
  </r>
  <r>
    <s v="5408"/>
    <s v="36"/>
    <x v="308"/>
    <d v="2017-08-14T00:00:00"/>
    <b v="0"/>
    <s v="Approved"/>
    <s v="Solex"/>
    <s v="Standard"/>
    <s v="low"/>
    <s v="medium"/>
    <n v="945.04"/>
    <n v="507.58"/>
    <n v="437.46"/>
    <d v="1995-12-19T00:00:00"/>
    <n v="138"/>
  </r>
  <r>
    <s v="5409"/>
    <s v="45"/>
    <x v="149"/>
    <d v="2017-10-06T00:00:00"/>
    <b v="1"/>
    <s v="Approved"/>
    <s v="Solex"/>
    <s v="Standard"/>
    <s v="medium"/>
    <s v="medium"/>
    <n v="441.49"/>
    <n v="84.99"/>
    <n v="356.5"/>
    <d v="1993-04-12T00:00:00"/>
    <n v="85"/>
  </r>
  <r>
    <s v="5411"/>
    <s v="50"/>
    <x v="2610"/>
    <d v="2017-04-03T00:00:00"/>
    <b v="0"/>
    <s v="Approved"/>
    <s v="WeareA2B"/>
    <s v="Standard"/>
    <s v="medium"/>
    <s v="small"/>
    <n v="175.89"/>
    <n v="131.91999999999999"/>
    <n v="43.97"/>
    <d v="2012-04-10T00:00:00"/>
    <n v="271"/>
  </r>
  <r>
    <s v="5412"/>
    <s v="40"/>
    <x v="2748"/>
    <d v="2017-06-04T00:00:00"/>
    <b v="0"/>
    <s v="Approved"/>
    <s v="Trek Bicycles"/>
    <s v="Road"/>
    <s v="medium"/>
    <s v="large"/>
    <n v="1894.19"/>
    <n v="598.76"/>
    <n v="1295.43"/>
    <d v="2003-07-21T00:00:00"/>
    <n v="209"/>
  </r>
  <r>
    <s v="5413"/>
    <s v="66"/>
    <x v="2232"/>
    <d v="2017-03-09T00:00:00"/>
    <b v="0"/>
    <s v="Approved"/>
    <s v="Solex"/>
    <s v="Standard"/>
    <s v="medium"/>
    <s v="medium"/>
    <n v="1163.8900000000001"/>
    <n v="589.27"/>
    <n v="574.62"/>
    <d v="1996-04-05T00:00:00"/>
    <n v="296"/>
  </r>
  <r>
    <s v="5414"/>
    <s v="81"/>
    <x v="655"/>
    <d v="2017-11-16T00:00:00"/>
    <b v="1"/>
    <s v="Approved"/>
    <s v="Norco Bicycles"/>
    <s v="Standard"/>
    <s v="medium"/>
    <s v="small"/>
    <n v="586.45000000000005"/>
    <n v="521.94000000000005"/>
    <n v="64.510000000000005"/>
    <d v="2013-09-16T00:00:00"/>
    <n v="44"/>
  </r>
  <r>
    <s v="5415"/>
    <s v="44"/>
    <x v="2281"/>
    <d v="2017-11-22T00:00:00"/>
    <b v="0"/>
    <s v="Approved"/>
    <s v="WeareA2B"/>
    <s v="Standard"/>
    <s v="medium"/>
    <s v="medium"/>
    <n v="1769.64"/>
    <n v="108.76"/>
    <n v="1660.88"/>
    <d v="2001-11-25T00:00:00"/>
    <n v="38"/>
  </r>
  <r>
    <s v="5417"/>
    <s v="61"/>
    <x v="2749"/>
    <d v="2017-04-06T00:00:00"/>
    <b v="1"/>
    <s v="Approved"/>
    <s v="OHM Cycles"/>
    <s v="Standard"/>
    <s v="low"/>
    <s v="medium"/>
    <n v="71.16"/>
    <n v="56.93"/>
    <n v="14.23"/>
    <d v="2015-06-17T00:00:00"/>
    <n v="268"/>
  </r>
  <r>
    <s v="5418"/>
    <s v="42"/>
    <x v="561"/>
    <d v="2017-06-14T00:00:00"/>
    <b v="1"/>
    <s v="Approved"/>
    <s v="OHM Cycles"/>
    <s v="Road"/>
    <s v="medium"/>
    <s v="small"/>
    <n v="1810"/>
    <n v="1610.9"/>
    <n v="199.1"/>
    <d v="2012-06-04T00:00:00"/>
    <n v="199"/>
  </r>
  <r>
    <s v="5419"/>
    <s v="27"/>
    <x v="2750"/>
    <d v="2017-04-27T00:00:00"/>
    <b v="1"/>
    <s v="Approved"/>
    <s v="Trek Bicycles"/>
    <s v="Standard"/>
    <s v="medium"/>
    <s v="medium"/>
    <n v="499.53"/>
    <n v="388.72"/>
    <n v="110.81"/>
    <d v="1999-06-23T00:00:00"/>
    <n v="247"/>
  </r>
  <r>
    <s v="5420"/>
    <s v="38"/>
    <x v="2751"/>
    <d v="2017-06-26T00:00:00"/>
    <b v="0"/>
    <s v="Approved"/>
    <s v="Trek Bicycles"/>
    <s v="Standard"/>
    <s v="medium"/>
    <s v="large"/>
    <n v="2091.4699999999998"/>
    <n v="388.92"/>
    <n v="1702.55"/>
    <d v="2012-09-15T00:00:00"/>
    <n v="187"/>
  </r>
  <r>
    <s v="5421"/>
    <s v="49"/>
    <x v="799"/>
    <d v="2017-11-13T00:00:00"/>
    <b v="1"/>
    <s v="Approved"/>
    <s v="Trek Bicycles"/>
    <s v="Road"/>
    <s v="medium"/>
    <s v="medium"/>
    <n v="533.51"/>
    <n v="400.13"/>
    <n v="133.38"/>
    <d v="2012-06-04T00:00:00"/>
    <n v="47"/>
  </r>
  <r>
    <s v="5422"/>
    <s v="62"/>
    <x v="1375"/>
    <d v="2017-02-09T00:00:00"/>
    <b v="0"/>
    <s v="Approved"/>
    <s v="Solex"/>
    <s v="Standard"/>
    <s v="medium"/>
    <s v="medium"/>
    <n v="478.16"/>
    <n v="298.72000000000003"/>
    <n v="179.44"/>
    <d v="1993-06-23T00:00:00"/>
    <n v="324"/>
  </r>
  <r>
    <s v="5423"/>
    <s v="53"/>
    <x v="2435"/>
    <d v="2017-02-17T00:00:00"/>
    <b v="0"/>
    <s v="Approved"/>
    <s v="OHM Cycles"/>
    <s v="Standard"/>
    <s v="medium"/>
    <s v="medium"/>
    <n v="795.34"/>
    <n v="101.58"/>
    <n v="693.76"/>
    <d v="1997-02-09T00:00:00"/>
    <n v="316"/>
  </r>
  <r>
    <s v="5424"/>
    <s v="87"/>
    <x v="1973"/>
    <d v="2017-03-22T00:00:00"/>
    <b v="1"/>
    <s v="Approved"/>
    <s v="Giant Bicycles"/>
    <s v="Standard"/>
    <s v="high"/>
    <s v="medium"/>
    <n v="1179"/>
    <n v="707.4"/>
    <n v="471.6"/>
    <d v="1998-12-16T00:00:00"/>
    <n v="283"/>
  </r>
  <r>
    <s v="5425"/>
    <s v="29"/>
    <x v="899"/>
    <d v="2017-07-08T00:00:00"/>
    <b v="1"/>
    <s v="Approved"/>
    <s v="WeareA2B"/>
    <s v="Standard"/>
    <s v="medium"/>
    <s v="medium"/>
    <n v="1065.03"/>
    <n v="230.09"/>
    <n v="834.94"/>
    <d v="1994-08-10T00:00:00"/>
    <n v="175"/>
  </r>
  <r>
    <s v="5426"/>
    <s v="46"/>
    <x v="1198"/>
    <d v="2017-09-26T00:00:00"/>
    <b v="1"/>
    <s v="Approved"/>
    <s v="Solex"/>
    <s v="Standard"/>
    <s v="low"/>
    <s v="medium"/>
    <n v="1289.8499999999999"/>
    <n v="74.510000000000005"/>
    <n v="1215.3399999999999"/>
    <d v="2012-06-04T00:00:00"/>
    <n v="95"/>
  </r>
  <r>
    <s v="5427"/>
    <s v="15"/>
    <x v="2752"/>
    <d v="2017-10-29T00:00:00"/>
    <b v="0"/>
    <s v="Approved"/>
    <s v="WeareA2B"/>
    <s v="Standard"/>
    <s v="medium"/>
    <s v="medium"/>
    <n v="1292.8399999999999"/>
    <n v="13.44"/>
    <n v="1279.4000000000001"/>
    <d v="2003-07-21T00:00:00"/>
    <n v="62"/>
  </r>
  <r>
    <s v="5428"/>
    <s v="23"/>
    <x v="2753"/>
    <d v="2017-10-29T00:00:00"/>
    <b v="1"/>
    <s v="Approved"/>
    <s v="Norco Bicycles"/>
    <s v="Mountain"/>
    <s v="low"/>
    <s v="small"/>
    <n v="688.63"/>
    <n v="612.88"/>
    <n v="75.75"/>
    <d v="1993-10-02T00:00:00"/>
    <n v="62"/>
  </r>
  <r>
    <s v="5429"/>
    <s v="52"/>
    <x v="1459"/>
    <d v="2017-02-08T00:00:00"/>
    <b v="0"/>
    <s v="Approved"/>
    <s v="OHM Cycles"/>
    <s v="Road"/>
    <s v="medium"/>
    <s v="medium"/>
    <n v="1280.28"/>
    <n v="829.51"/>
    <n v="450.77"/>
    <d v="1997-01-25T00:00:00"/>
    <n v="325"/>
  </r>
  <r>
    <s v="5430"/>
    <s v="41"/>
    <x v="2707"/>
    <d v="2017-03-22T00:00:00"/>
    <b v="0"/>
    <s v="Approved"/>
    <s v="Solex"/>
    <s v="Road"/>
    <s v="medium"/>
    <s v="medium"/>
    <n v="416.98"/>
    <n v="312.74"/>
    <n v="104.24"/>
    <d v="2012-06-04T00:00:00"/>
    <n v="283"/>
  </r>
  <r>
    <s v="5431"/>
    <s v="96"/>
    <x v="2754"/>
    <d v="2017-06-22T00:00:00"/>
    <b v="0"/>
    <s v="Approved"/>
    <s v="WeareA2B"/>
    <s v="Road"/>
    <s v="low"/>
    <s v="small"/>
    <n v="1172.78"/>
    <n v="1043.77"/>
    <n v="129.01"/>
    <d v="2002-10-10T00:00:00"/>
    <n v="191"/>
  </r>
  <r>
    <s v="5432"/>
    <s v="27"/>
    <x v="2755"/>
    <d v="2017-02-09T00:00:00"/>
    <b v="0"/>
    <s v="Approved"/>
    <s v="Trek Bicycles"/>
    <s v="Standard"/>
    <s v="medium"/>
    <s v="medium"/>
    <n v="499.53"/>
    <n v="388.72"/>
    <n v="110.81"/>
    <d v="1999-06-23T00:00:00"/>
    <n v="324"/>
  </r>
  <r>
    <s v="5433"/>
    <s v="46"/>
    <x v="2756"/>
    <d v="2017-04-07T00:00:00"/>
    <b v="1"/>
    <s v="Approved"/>
    <s v="Solex"/>
    <s v="Standard"/>
    <s v="low"/>
    <s v="medium"/>
    <n v="1289.8499999999999"/>
    <n v="74.510000000000005"/>
    <n v="1215.3399999999999"/>
    <d v="2012-04-10T00:00:00"/>
    <n v="267"/>
  </r>
  <r>
    <s v="5435"/>
    <s v="95"/>
    <x v="240"/>
    <d v="2017-03-07T00:00:00"/>
    <b v="0"/>
    <s v="Approved"/>
    <s v="Giant Bicycles"/>
    <s v="Standard"/>
    <s v="medium"/>
    <s v="large"/>
    <n v="569.55999999999995"/>
    <n v="528.42999999999995"/>
    <n v="41.13"/>
    <d v="2002-03-22T00:00:00"/>
    <n v="298"/>
  </r>
  <r>
    <s v="5436"/>
    <s v="74"/>
    <x v="2647"/>
    <d v="2017-04-20T00:00:00"/>
    <b v="0"/>
    <s v="Approved"/>
    <s v="WeareA2B"/>
    <s v="Standard"/>
    <s v="medium"/>
    <s v="medium"/>
    <n v="1762.96"/>
    <n v="950.52"/>
    <n v="812.44"/>
    <d v="2014-07-28T00:00:00"/>
    <n v="254"/>
  </r>
  <r>
    <s v="5437"/>
    <s v="9"/>
    <x v="1947"/>
    <d v="2017-10-18T00:00:00"/>
    <b v="1"/>
    <s v="Approved"/>
    <s v="OHM Cycles"/>
    <s v="Road"/>
    <s v="medium"/>
    <s v="medium"/>
    <n v="742.54"/>
    <n v="667.4"/>
    <n v="75.14"/>
    <d v="2014-03-03T00:00:00"/>
    <n v="73"/>
  </r>
  <r>
    <s v="5438"/>
    <s v="31"/>
    <x v="1720"/>
    <d v="2017-11-02T00:00:00"/>
    <b v="0"/>
    <s v="Approved"/>
    <s v="Giant Bicycles"/>
    <s v="Standard"/>
    <s v="medium"/>
    <s v="medium"/>
    <n v="230.91"/>
    <n v="173.18"/>
    <n v="57.73"/>
    <d v="2002-03-22T00:00:00"/>
    <n v="58"/>
  </r>
  <r>
    <s v="5439"/>
    <s v="83"/>
    <x v="2139"/>
    <d v="2017-01-08T00:00:00"/>
    <b v="1"/>
    <s v="Approved"/>
    <s v="Solex"/>
    <s v="Touring"/>
    <s v="medium"/>
    <s v="large"/>
    <n v="2083.94"/>
    <n v="675.03"/>
    <n v="1408.91"/>
    <d v="2010-05-05T00:00:00"/>
    <n v="356"/>
  </r>
  <r>
    <s v="5440"/>
    <s v="88"/>
    <x v="245"/>
    <d v="2017-10-15T00:00:00"/>
    <b v="1"/>
    <s v="Approved"/>
    <s v="Norco Bicycles"/>
    <s v="Standard"/>
    <s v="medium"/>
    <s v="medium"/>
    <n v="1198.46"/>
    <n v="381.1"/>
    <n v="817.36"/>
    <d v="1998-12-16T00:00:00"/>
    <n v="76"/>
  </r>
  <r>
    <s v="5441"/>
    <s v="13"/>
    <x v="1467"/>
    <d v="2017-11-30T00:00:00"/>
    <b v="1"/>
    <s v="Approved"/>
    <s v="Solex"/>
    <s v="Standard"/>
    <s v="medium"/>
    <s v="medium"/>
    <n v="1163.8900000000001"/>
    <n v="589.27"/>
    <n v="574.62"/>
    <d v="2003-08-05T00:00:00"/>
    <n v="30"/>
  </r>
  <r>
    <s v="5442"/>
    <s v="72"/>
    <x v="493"/>
    <d v="2017-09-21T00:00:00"/>
    <b v="1"/>
    <s v="Approved"/>
    <s v="Norco Bicycles"/>
    <s v="Standard"/>
    <s v="medium"/>
    <s v="medium"/>
    <n v="360.4"/>
    <n v="270.3"/>
    <n v="90.1"/>
    <d v="2016-12-06T00:00:00"/>
    <n v="100"/>
  </r>
  <r>
    <s v="5443"/>
    <s v="35"/>
    <x v="2699"/>
    <d v="2017-12-18T00:00:00"/>
    <b v="0"/>
    <s v="Approved"/>
    <s v="Giant Bicycles"/>
    <s v="Standard"/>
    <s v="medium"/>
    <s v="medium"/>
    <n v="1403.5"/>
    <n v="954.82"/>
    <n v="448.68"/>
    <d v="2016-11-14T00:00:00"/>
    <n v="12"/>
  </r>
  <r>
    <s v="5444"/>
    <s v="90"/>
    <x v="2607"/>
    <d v="2017-06-12T00:00:00"/>
    <b v="0"/>
    <s v="Approved"/>
    <s v="Norco Bicycles"/>
    <s v="Standard"/>
    <s v="low"/>
    <s v="medium"/>
    <n v="363.01"/>
    <n v="290.41000000000003"/>
    <n v="72.599999999999994"/>
    <d v="2005-05-10T00:00:00"/>
    <n v="201"/>
  </r>
  <r>
    <s v="5445"/>
    <s v="82"/>
    <x v="2757"/>
    <d v="2017-04-17T00:00:00"/>
    <b v="0"/>
    <s v="Approved"/>
    <s v="Norco Bicycles"/>
    <s v="Standard"/>
    <s v="high"/>
    <s v="medium"/>
    <n v="1148.6400000000001"/>
    <n v="689.18"/>
    <n v="459.46"/>
    <d v="2015-08-10T00:00:00"/>
    <n v="257"/>
  </r>
  <r>
    <s v="5446"/>
    <s v="33"/>
    <x v="2255"/>
    <d v="2017-04-12T00:00:00"/>
    <b v="1"/>
    <s v="Approved"/>
    <s v="Giant Bicycles"/>
    <s v="Standard"/>
    <s v="medium"/>
    <s v="small"/>
    <n v="1311.44"/>
    <n v="1167.18"/>
    <n v="144.26"/>
    <d v="1999-12-04T00:00:00"/>
    <n v="262"/>
  </r>
  <r>
    <s v="5447"/>
    <s v="19"/>
    <x v="550"/>
    <d v="2017-12-26T00:00:00"/>
    <b v="1"/>
    <s v="Approved"/>
    <s v="OHM Cycles"/>
    <s v="Road"/>
    <s v="high"/>
    <s v="large"/>
    <n v="12.01"/>
    <n v="7.21"/>
    <n v="4.8"/>
    <d v="2009-03-08T00:00:00"/>
    <n v="4"/>
  </r>
  <r>
    <s v="5448"/>
    <s v="34"/>
    <x v="2758"/>
    <d v="2017-09-21T00:00:00"/>
    <b v="1"/>
    <s v="Approved"/>
    <s v="WeareA2B"/>
    <s v="Standard"/>
    <s v="medium"/>
    <s v="medium"/>
    <n v="1231.1500000000001"/>
    <n v="161.6"/>
    <n v="1069.55"/>
    <d v="2004-08-17T00:00:00"/>
    <n v="100"/>
  </r>
  <r>
    <s v="5449"/>
    <s v="52"/>
    <x v="2759"/>
    <d v="2017-07-14T00:00:00"/>
    <b v="1"/>
    <s v="Approved"/>
    <s v="OHM Cycles"/>
    <s v="Road"/>
    <s v="medium"/>
    <s v="medium"/>
    <n v="1280.28"/>
    <n v="829.51"/>
    <n v="450.77"/>
    <d v="2001-11-25T00:00:00"/>
    <n v="169"/>
  </r>
  <r>
    <s v="5450"/>
    <s v="83"/>
    <x v="1453"/>
    <d v="2017-01-31T00:00:00"/>
    <b v="0"/>
    <s v="Approved"/>
    <s v="Solex"/>
    <s v="Touring"/>
    <s v="medium"/>
    <s v="large"/>
    <n v="2083.94"/>
    <n v="675.03"/>
    <n v="1408.91"/>
    <d v="1997-08-25T00:00:00"/>
    <n v="333"/>
  </r>
  <r>
    <s v="5451"/>
    <s v="10"/>
    <x v="2488"/>
    <d v="2017-01-06T00:00:00"/>
    <b v="1"/>
    <s v="Approved"/>
    <s v="WeareA2B"/>
    <s v="Touring"/>
    <s v="medium"/>
    <s v="medium"/>
    <n v="1466.68"/>
    <n v="363.25"/>
    <n v="1103.43"/>
    <d v="2004-08-17T00:00:00"/>
    <n v="358"/>
  </r>
  <r>
    <s v="5452"/>
    <s v="43"/>
    <x v="2647"/>
    <d v="2017-10-30T00:00:00"/>
    <b v="0"/>
    <s v="Approved"/>
    <s v="Norco Bicycles"/>
    <s v="Standard"/>
    <s v="medium"/>
    <s v="medium"/>
    <n v="1555.58"/>
    <n v="818.01"/>
    <n v="737.57"/>
    <d v="2003-09-09T00:00:00"/>
    <n v="61"/>
  </r>
  <r>
    <s v="5453"/>
    <s v="20"/>
    <x v="2210"/>
    <d v="2017-11-22T00:00:00"/>
    <b v="1"/>
    <s v="Approved"/>
    <s v="Trek Bicycles"/>
    <s v="Standard"/>
    <s v="medium"/>
    <s v="small"/>
    <n v="1775.81"/>
    <n v="1580.47"/>
    <n v="195.34"/>
    <d v="2010-05-05T00:00:00"/>
    <n v="38"/>
  </r>
  <r>
    <s v="5454"/>
    <s v="32"/>
    <x v="1330"/>
    <d v="2017-06-29T00:00:00"/>
    <b v="1"/>
    <s v="Approved"/>
    <s v="Giant Bicycles"/>
    <s v="Standard"/>
    <s v="high"/>
    <s v="medium"/>
    <n v="1179"/>
    <n v="707.4"/>
    <n v="471.6"/>
    <d v="2003-09-10T00:00:00"/>
    <n v="184"/>
  </r>
  <r>
    <s v="5456"/>
    <s v="1"/>
    <x v="2760"/>
    <d v="2017-11-30T00:00:00"/>
    <b v="0"/>
    <s v="Approved"/>
    <s v="Giant Bicycles"/>
    <s v="Standard"/>
    <s v="medium"/>
    <s v="medium"/>
    <n v="1403.5"/>
    <n v="954.82"/>
    <n v="448.68"/>
    <d v="2004-09-28T00:00:00"/>
    <n v="30"/>
  </r>
  <r>
    <s v="5457"/>
    <s v="18"/>
    <x v="2761"/>
    <d v="2017-10-16T00:00:00"/>
    <b v="1"/>
    <s v="Approved"/>
    <s v="Solex"/>
    <s v="Standard"/>
    <s v="medium"/>
    <s v="medium"/>
    <n v="575.27"/>
    <n v="431.45"/>
    <n v="143.82"/>
    <d v="2013-03-12T00:00:00"/>
    <n v="75"/>
  </r>
  <r>
    <s v="5458"/>
    <s v="80"/>
    <x v="2762"/>
    <d v="2017-02-12T00:00:00"/>
    <b v="0"/>
    <s v="Approved"/>
    <s v="Trek Bicycles"/>
    <s v="Standard"/>
    <s v="medium"/>
    <s v="large"/>
    <n v="1469.44"/>
    <n v="596.54999999999995"/>
    <n v="872.89"/>
    <d v="2010-11-05T00:00:00"/>
    <n v="321"/>
  </r>
  <r>
    <s v="5459"/>
    <s v="92"/>
    <x v="2763"/>
    <d v="2017-12-27T00:00:00"/>
    <b v="1"/>
    <s v="Approved"/>
    <s v="WeareA2B"/>
    <s v="Standard"/>
    <s v="medium"/>
    <s v="small"/>
    <n v="1415.01"/>
    <n v="1259.3599999999999"/>
    <n v="155.65"/>
    <d v="2002-10-10T00:00:00"/>
    <n v="3"/>
  </r>
  <r>
    <s v="5460"/>
    <s v="39"/>
    <x v="1557"/>
    <d v="2017-05-23T00:00:00"/>
    <b v="0"/>
    <s v="Approved"/>
    <s v="Giant Bicycles"/>
    <s v="Standard"/>
    <s v="medium"/>
    <s v="large"/>
    <n v="1812.75"/>
    <n v="582.48"/>
    <n v="1230.27"/>
    <d v="2010-06-07T00:00:00"/>
    <n v="221"/>
  </r>
  <r>
    <s v="5462"/>
    <s v="43"/>
    <x v="2393"/>
    <d v="2017-05-26T00:00:00"/>
    <b v="1"/>
    <s v="Approved"/>
    <s v="Solex"/>
    <s v="Standard"/>
    <s v="medium"/>
    <s v="medium"/>
    <n v="1151.96"/>
    <n v="649.49"/>
    <n v="502.47"/>
    <d v="1999-12-04T00:00:00"/>
    <n v="218"/>
  </r>
  <r>
    <s v="5463"/>
    <s v="59"/>
    <x v="1381"/>
    <d v="2017-01-29T00:00:00"/>
    <b v="1"/>
    <s v="Approved"/>
    <s v="Solex"/>
    <s v="Standard"/>
    <s v="medium"/>
    <s v="large"/>
    <n v="1061.56"/>
    <n v="733.58"/>
    <n v="327.98"/>
    <d v="1993-06-23T00:00:00"/>
    <n v="335"/>
  </r>
  <r>
    <s v="5464"/>
    <s v="35"/>
    <x v="2639"/>
    <d v="2017-07-18T00:00:00"/>
    <b v="1"/>
    <s v="Approved"/>
    <s v="Giant Bicycles"/>
    <s v="Standard"/>
    <s v="medium"/>
    <s v="medium"/>
    <n v="1403.5"/>
    <n v="954.82"/>
    <n v="448.68"/>
    <d v="2011-08-29T00:00:00"/>
    <n v="165"/>
  </r>
  <r>
    <s v="5465"/>
    <s v="3"/>
    <x v="441"/>
    <d v="2017-03-02T00:00:00"/>
    <b v="0"/>
    <s v="Approved"/>
    <s v="Trek Bicycles"/>
    <s v="Standard"/>
    <s v="medium"/>
    <s v="large"/>
    <n v="2091.4699999999998"/>
    <n v="388.92"/>
    <n v="1702.55"/>
    <d v="2016-12-06T00:00:00"/>
    <n v="303"/>
  </r>
  <r>
    <s v="5466"/>
    <s v="85"/>
    <x v="2764"/>
    <d v="2017-08-17T00:00:00"/>
    <b v="1"/>
    <s v="Approved"/>
    <s v="WeareA2B"/>
    <s v="Standard"/>
    <s v="medium"/>
    <s v="medium"/>
    <n v="1228.07"/>
    <n v="400.91"/>
    <n v="827.16"/>
    <d v="1997-01-25T00:00:00"/>
    <n v="135"/>
  </r>
  <r>
    <s v="5467"/>
    <s v="85"/>
    <x v="2765"/>
    <d v="2017-06-05T00:00:00"/>
    <b v="1"/>
    <s v="Approved"/>
    <s v="WeareA2B"/>
    <s v="Standard"/>
    <s v="medium"/>
    <s v="medium"/>
    <n v="752.64"/>
    <n v="205.36"/>
    <n v="547.28"/>
    <d v="1999-07-26T00:00:00"/>
    <n v="208"/>
  </r>
  <r>
    <s v="5468"/>
    <s v="25"/>
    <x v="1549"/>
    <d v="2017-06-01T00:00:00"/>
    <b v="0"/>
    <s v="Approved"/>
    <s v="Giant Bicycles"/>
    <s v="Road"/>
    <s v="medium"/>
    <s v="medium"/>
    <n v="1538.99"/>
    <n v="829.65"/>
    <n v="709.34"/>
    <d v="2016-02-04T00:00:00"/>
    <n v="212"/>
  </r>
  <r>
    <s v="5469"/>
    <s v="100"/>
    <x v="2766"/>
    <d v="2017-12-13T00:00:00"/>
    <b v="1"/>
    <s v="Approved"/>
    <s v="Trek Bicycles"/>
    <s v="Standard"/>
    <s v="medium"/>
    <s v="small"/>
    <n v="1386.84"/>
    <n v="1234.29"/>
    <n v="152.55000000000001"/>
    <d v="2002-10-10T00:00:00"/>
    <n v="17"/>
  </r>
  <r>
    <s v="5470"/>
    <s v="13"/>
    <x v="2189"/>
    <d v="2017-09-20T00:00:00"/>
    <b v="1"/>
    <s v="Approved"/>
    <s v="Solex"/>
    <s v="Standard"/>
    <s v="medium"/>
    <s v="medium"/>
    <n v="1577.53"/>
    <n v="826.51"/>
    <n v="751.02"/>
    <d v="2011-03-16T00:00:00"/>
    <n v="101"/>
  </r>
  <r>
    <s v="5471"/>
    <s v="53"/>
    <x v="934"/>
    <d v="2017-09-20T00:00:00"/>
    <b v="0"/>
    <s v="Approved"/>
    <s v="Giant Bicycles"/>
    <s v="Standard"/>
    <s v="high"/>
    <s v="medium"/>
    <n v="1274.93"/>
    <n v="764.96"/>
    <n v="509.97"/>
    <d v="1996-11-09T00:00:00"/>
    <n v="101"/>
  </r>
  <r>
    <s v="5472"/>
    <s v="76"/>
    <x v="2767"/>
    <d v="2017-09-12T00:00:00"/>
    <b v="1"/>
    <s v="Approved"/>
    <s v="WeareA2B"/>
    <s v="Standard"/>
    <s v="low"/>
    <s v="medium"/>
    <n v="642.30999999999995"/>
    <n v="513.85"/>
    <n v="128.46"/>
    <d v="2013-09-16T00:00:00"/>
    <n v="109"/>
  </r>
  <r>
    <s v="5473"/>
    <s v="90"/>
    <x v="183"/>
    <d v="2017-09-13T00:00:00"/>
    <b v="0"/>
    <s v="Approved"/>
    <s v="Norco Bicycles"/>
    <s v="Standard"/>
    <s v="low"/>
    <s v="medium"/>
    <n v="363.01"/>
    <n v="290.41000000000003"/>
    <n v="72.599999999999994"/>
    <d v="2013-06-09T00:00:00"/>
    <n v="108"/>
  </r>
  <r>
    <s v="5474"/>
    <s v="71"/>
    <x v="1589"/>
    <d v="2017-05-01T00:00:00"/>
    <b v="0"/>
    <s v="Approved"/>
    <s v="Solex"/>
    <s v="Standard"/>
    <s v="high"/>
    <s v="large"/>
    <n v="1842.92"/>
    <n v="1105.75"/>
    <n v="737.17"/>
    <d v="2016-12-06T00:00:00"/>
    <n v="243"/>
  </r>
  <r>
    <s v="5475"/>
    <s v="64"/>
    <x v="170"/>
    <d v="2017-06-03T00:00:00"/>
    <b v="0"/>
    <s v="Approved"/>
    <s v="Trek Bicycles"/>
    <s v="Standard"/>
    <s v="medium"/>
    <s v="large"/>
    <n v="1469.44"/>
    <n v="596.54999999999995"/>
    <n v="872.89"/>
    <d v="2010-08-20T00:00:00"/>
    <n v="210"/>
  </r>
  <r>
    <s v="5477"/>
    <s v="48"/>
    <x v="2407"/>
    <d v="2017-10-10T00:00:00"/>
    <b v="0"/>
    <s v="Approved"/>
    <s v="WeareA2B"/>
    <s v="Standard"/>
    <s v="medium"/>
    <s v="medium"/>
    <n v="1762.96"/>
    <n v="950.52"/>
    <n v="812.44"/>
    <d v="2014-07-28T00:00:00"/>
    <n v="81"/>
  </r>
  <r>
    <s v="5478"/>
    <s v="90"/>
    <x v="2768"/>
    <d v="2017-06-09T00:00:00"/>
    <b v="0"/>
    <s v="Approved"/>
    <s v="Norco Bicycles"/>
    <s v="Standard"/>
    <s v="low"/>
    <s v="medium"/>
    <n v="363.01"/>
    <n v="290.41000000000003"/>
    <n v="72.599999999999994"/>
    <d v="2005-05-10T00:00:00"/>
    <n v="204"/>
  </r>
  <r>
    <s v="5479"/>
    <s v="90"/>
    <x v="760"/>
    <d v="2017-10-03T00:00:00"/>
    <b v="0"/>
    <s v="Approved"/>
    <s v="Norco Bicycles"/>
    <s v="Standard"/>
    <s v="low"/>
    <s v="medium"/>
    <n v="363.01"/>
    <n v="290.41000000000003"/>
    <n v="72.599999999999994"/>
    <d v="2004-01-16T00:00:00"/>
    <n v="88"/>
  </r>
  <r>
    <s v="5480"/>
    <s v="59"/>
    <x v="2636"/>
    <d v="2017-09-17T00:00:00"/>
    <b v="1"/>
    <s v="Approved"/>
    <s v="Solex"/>
    <s v="Standard"/>
    <s v="medium"/>
    <s v="large"/>
    <n v="1061.56"/>
    <n v="733.58"/>
    <n v="327.98"/>
    <d v="1993-07-20T00:00:00"/>
    <n v="104"/>
  </r>
  <r>
    <s v="5481"/>
    <s v="3"/>
    <x v="2769"/>
    <d v="2017-07-26T00:00:00"/>
    <b v="0"/>
    <s v="Approved"/>
    <s v="Trek Bicycles"/>
    <s v="Standard"/>
    <s v="medium"/>
    <s v="large"/>
    <n v="2091.4699999999998"/>
    <n v="388.92"/>
    <n v="1702.55"/>
    <d v="1991-08-05T00:00:00"/>
    <n v="157"/>
  </r>
  <r>
    <s v="5482"/>
    <s v="93"/>
    <x v="606"/>
    <d v="2017-04-22T00:00:00"/>
    <b v="1"/>
    <s v="Approved"/>
    <s v="WeareA2B"/>
    <s v="Standard"/>
    <s v="medium"/>
    <s v="medium"/>
    <n v="1065.03"/>
    <n v="230.09"/>
    <n v="834.94"/>
    <d v="2016-03-29T00:00:00"/>
    <n v="252"/>
  </r>
  <r>
    <s v="5483"/>
    <s v="54"/>
    <x v="701"/>
    <d v="2017-09-30T00:00:00"/>
    <b v="1"/>
    <s v="Approved"/>
    <s v="WeareA2B"/>
    <s v="Standard"/>
    <s v="medium"/>
    <s v="medium"/>
    <n v="1292.8399999999999"/>
    <n v="13.44"/>
    <n v="1279.4000000000001"/>
    <d v="2015-08-10T00:00:00"/>
    <n v="91"/>
  </r>
  <r>
    <s v="5484"/>
    <s v="36"/>
    <x v="2770"/>
    <d v="2017-04-25T00:00:00"/>
    <b v="0"/>
    <s v="Approved"/>
    <s v="Solex"/>
    <s v="Standard"/>
    <s v="low"/>
    <s v="medium"/>
    <n v="945.04"/>
    <n v="507.58"/>
    <n v="437.46"/>
    <d v="1995-12-19T00:00:00"/>
    <n v="249"/>
  </r>
  <r>
    <s v="5485"/>
    <s v="9"/>
    <x v="2230"/>
    <d v="2017-12-28T00:00:00"/>
    <b v="0"/>
    <s v="Approved"/>
    <s v="Norco Bicycles"/>
    <s v="Standard"/>
    <s v="medium"/>
    <s v="small"/>
    <n v="1216.1400000000001"/>
    <n v="1082.3599999999999"/>
    <n v="133.78"/>
    <d v="2002-03-22T00:00:00"/>
    <n v="2"/>
  </r>
  <r>
    <s v="5486"/>
    <s v="84"/>
    <x v="488"/>
    <d v="2017-05-25T00:00:00"/>
    <b v="0"/>
    <s v="Approved"/>
    <s v="Trek Bicycles"/>
    <s v="Road"/>
    <s v="medium"/>
    <s v="medium"/>
    <n v="290.62"/>
    <n v="215.14"/>
    <n v="75.48"/>
    <d v="1993-04-20T00:00:00"/>
    <n v="219"/>
  </r>
  <r>
    <s v="5487"/>
    <s v="99"/>
    <x v="2037"/>
    <d v="2017-09-15T00:00:00"/>
    <b v="0"/>
    <s v="Approved"/>
    <s v="OHM Cycles"/>
    <s v="Standard"/>
    <s v="medium"/>
    <s v="medium"/>
    <n v="1227.3399999999999"/>
    <n v="770.89"/>
    <n v="456.45"/>
    <d v="1994-08-10T00:00:00"/>
    <n v="106"/>
  </r>
  <r>
    <s v="5488"/>
    <s v="90"/>
    <x v="695"/>
    <d v="2017-11-19T00:00:00"/>
    <b v="0"/>
    <s v="Approved"/>
    <s v="Solex"/>
    <s v="Standard"/>
    <s v="low"/>
    <s v="medium"/>
    <n v="945.04"/>
    <n v="507.58"/>
    <n v="437.46"/>
    <d v="1999-07-20T00:00:00"/>
    <n v="41"/>
  </r>
  <r>
    <s v="5489"/>
    <s v="23"/>
    <x v="2771"/>
    <d v="2017-07-19T00:00:00"/>
    <b v="0"/>
    <s v="Approved"/>
    <s v="Norco Bicycles"/>
    <s v="Standard"/>
    <s v="medium"/>
    <s v="medium"/>
    <n v="1198.46"/>
    <n v="381.1"/>
    <n v="817.36"/>
    <d v="2011-04-16T00:00:00"/>
    <n v="164"/>
  </r>
  <r>
    <s v="5490"/>
    <s v="0"/>
    <x v="1174"/>
    <d v="2017-09-14T00:00:00"/>
    <b v="1"/>
    <s v="Approved"/>
    <s v="Solex"/>
    <s v="Standard"/>
    <s v="medium"/>
    <s v="medium"/>
    <n v="71.489999999999995"/>
    <n v="53.62"/>
    <n v="17.87"/>
    <d v="2012-12-02T00:00:00"/>
    <n v="107"/>
  </r>
  <r>
    <s v="5491"/>
    <s v="67"/>
    <x v="1466"/>
    <d v="2017-10-21T00:00:00"/>
    <b v="1"/>
    <s v="Approved"/>
    <s v="Solex"/>
    <s v="Standard"/>
    <s v="medium"/>
    <s v="large"/>
    <n v="1071.23"/>
    <n v="380.74"/>
    <n v="690.49"/>
    <d v="1996-04-05T00:00:00"/>
    <n v="70"/>
  </r>
  <r>
    <s v="5492"/>
    <s v="94"/>
    <x v="334"/>
    <d v="2017-12-21T00:00:00"/>
    <b v="1"/>
    <s v="Approved"/>
    <s v="Giant Bicycles"/>
    <s v="Standard"/>
    <s v="medium"/>
    <s v="large"/>
    <n v="1635.3"/>
    <n v="993.66"/>
    <n v="641.64"/>
    <d v="2013-06-09T00:00:00"/>
    <n v="9"/>
  </r>
  <r>
    <s v="5493"/>
    <s v="94"/>
    <x v="1157"/>
    <d v="2017-05-21T00:00:00"/>
    <b v="1"/>
    <s v="Approved"/>
    <s v="Giant Bicycles"/>
    <s v="Standard"/>
    <s v="medium"/>
    <s v="large"/>
    <n v="1635.3"/>
    <n v="993.66"/>
    <n v="641.64"/>
    <d v="2004-01-16T00:00:00"/>
    <n v="223"/>
  </r>
  <r>
    <s v="5494"/>
    <s v="57"/>
    <x v="1256"/>
    <d v="2017-12-17T00:00:00"/>
    <b v="0"/>
    <s v="Approved"/>
    <s v="WeareA2B"/>
    <s v="Touring"/>
    <s v="medium"/>
    <s v="large"/>
    <n v="1890.39"/>
    <n v="260.14"/>
    <n v="1630.25"/>
    <d v="2015-10-18T00:00:00"/>
    <n v="13"/>
  </r>
  <r>
    <s v="5495"/>
    <s v="96"/>
    <x v="2772"/>
    <d v="2017-09-23T00:00:00"/>
    <b v="0"/>
    <s v="Approved"/>
    <s v="WeareA2B"/>
    <s v="Road"/>
    <s v="low"/>
    <s v="small"/>
    <n v="1172.78"/>
    <n v="1043.77"/>
    <n v="129.01"/>
    <d v="2002-10-10T00:00:00"/>
    <n v="98"/>
  </r>
  <r>
    <s v="5496"/>
    <s v="0"/>
    <x v="1831"/>
    <d v="2017-12-07T00:00:00"/>
    <b v="0"/>
    <s v="Approved"/>
    <s v="OHM Cycles"/>
    <s v="Standard"/>
    <s v="high"/>
    <s v="medium"/>
    <n v="227.88"/>
    <n v="136.72999999999999"/>
    <n v="91.15"/>
    <d v="2003-02-07T00:00:00"/>
    <n v="23"/>
  </r>
  <r>
    <s v="5497"/>
    <s v="58"/>
    <x v="1620"/>
    <d v="2017-10-08T00:00:00"/>
    <b v="1"/>
    <s v="Approved"/>
    <s v="OHM Cycles"/>
    <s v="Standard"/>
    <s v="medium"/>
    <s v="medium"/>
    <n v="912.52"/>
    <n v="141.4"/>
    <n v="771.12"/>
    <d v="2015-10-18T00:00:00"/>
    <n v="83"/>
  </r>
  <r>
    <s v="5498"/>
    <s v="12"/>
    <x v="1335"/>
    <d v="2017-07-19T00:00:00"/>
    <b v="0"/>
    <s v="Approved"/>
    <s v="WeareA2B"/>
    <s v="Standard"/>
    <s v="medium"/>
    <s v="medium"/>
    <n v="1231.1500000000001"/>
    <n v="161.6"/>
    <n v="1069.55"/>
    <d v="2004-08-17T00:00:00"/>
    <n v="164"/>
  </r>
  <r>
    <s v="5499"/>
    <s v="44"/>
    <x v="2773"/>
    <d v="2017-01-28T00:00:00"/>
    <b v="0"/>
    <s v="Approved"/>
    <s v="WeareA2B"/>
    <s v="Standard"/>
    <s v="medium"/>
    <s v="medium"/>
    <n v="1769.64"/>
    <n v="108.76"/>
    <n v="1660.88"/>
    <d v="2001-11-25T00:00:00"/>
    <n v="336"/>
  </r>
  <r>
    <s v="5500"/>
    <s v="47"/>
    <x v="1774"/>
    <d v="2017-05-29T00:00:00"/>
    <b v="1"/>
    <s v="Approved"/>
    <s v="Trek Bicycles"/>
    <s v="Road"/>
    <s v="low"/>
    <s v="small"/>
    <n v="1720.7"/>
    <n v="1531.42"/>
    <n v="189.28"/>
    <d v="2003-02-16T00:00:00"/>
    <n v="215"/>
  </r>
  <r>
    <s v="5501"/>
    <s v="77"/>
    <x v="2395"/>
    <d v="2017-04-19T00:00:00"/>
    <b v="1"/>
    <s v="Approved"/>
    <s v="Norco Bicycles"/>
    <s v="Road"/>
    <s v="medium"/>
    <s v="large"/>
    <n v="1240.31"/>
    <n v="795.1"/>
    <n v="445.21"/>
    <d v="1994-08-10T00:00:00"/>
    <n v="255"/>
  </r>
  <r>
    <s v="5502"/>
    <s v="68"/>
    <x v="1774"/>
    <d v="2017-03-11T00:00:00"/>
    <b v="1"/>
    <s v="Approved"/>
    <s v="OHM Cycles"/>
    <s v="Standard"/>
    <s v="medium"/>
    <s v="medium"/>
    <n v="1636.9"/>
    <n v="44.71"/>
    <n v="1592.19"/>
    <d v="2006-05-22T00:00:00"/>
    <n v="294"/>
  </r>
  <r>
    <s v="5503"/>
    <s v="84"/>
    <x v="1542"/>
    <d v="2017-11-18T00:00:00"/>
    <b v="1"/>
    <s v="Approved"/>
    <s v="Trek Bicycles"/>
    <s v="Road"/>
    <s v="medium"/>
    <s v="medium"/>
    <n v="290.62"/>
    <n v="215.14"/>
    <n v="75.48"/>
    <d v="2004-12-18T00:00:00"/>
    <n v="42"/>
  </r>
  <r>
    <s v="5504"/>
    <s v="87"/>
    <x v="438"/>
    <d v="2017-05-21T00:00:00"/>
    <b v="0"/>
    <s v="Approved"/>
    <s v="Giant Bicycles"/>
    <s v="Standard"/>
    <s v="high"/>
    <s v="medium"/>
    <n v="1179"/>
    <n v="707.4"/>
    <n v="471.6"/>
    <d v="2005-05-10T00:00:00"/>
    <n v="223"/>
  </r>
  <r>
    <s v="5505"/>
    <s v="0"/>
    <x v="2774"/>
    <d v="2017-05-01T00:00:00"/>
    <b v="0"/>
    <s v="Approved"/>
    <s v="Solex"/>
    <s v="Standard"/>
    <s v="medium"/>
    <s v="medium"/>
    <n v="441.49"/>
    <n v="84.99"/>
    <n v="356.5"/>
    <d v="1993-04-12T00:00:00"/>
    <n v="243"/>
  </r>
  <r>
    <s v="5506"/>
    <s v="70"/>
    <x v="2775"/>
    <d v="2017-12-05T00:00:00"/>
    <b v="0"/>
    <s v="Approved"/>
    <s v="Trek Bicycles"/>
    <s v="Standard"/>
    <s v="high"/>
    <s v="medium"/>
    <n v="495.72"/>
    <n v="297.43"/>
    <n v="198.29"/>
    <d v="2016-12-06T00:00:00"/>
    <n v="25"/>
  </r>
  <r>
    <s v="5507"/>
    <s v="30"/>
    <x v="770"/>
    <d v="2017-05-30T00:00:00"/>
    <b v="1"/>
    <s v="Approved"/>
    <s v="Solex"/>
    <s v="Standard"/>
    <s v="high"/>
    <s v="medium"/>
    <n v="748.17"/>
    <n v="448.9"/>
    <n v="299.27"/>
    <d v="1999-07-20T00:00:00"/>
    <n v="214"/>
  </r>
  <r>
    <s v="5508"/>
    <s v="31"/>
    <x v="2776"/>
    <d v="2017-05-24T00:00:00"/>
    <b v="1"/>
    <s v="Approved"/>
    <s v="WeareA2B"/>
    <s v="Standard"/>
    <s v="medium"/>
    <s v="medium"/>
    <n v="752.64"/>
    <n v="205.36"/>
    <n v="547.28"/>
    <d v="2015-08-02T00:00:00"/>
    <n v="220"/>
  </r>
  <r>
    <s v="5509"/>
    <s v="77"/>
    <x v="2541"/>
    <d v="2017-02-15T00:00:00"/>
    <b v="0"/>
    <s v="Approved"/>
    <s v="WeareA2B"/>
    <s v="Standard"/>
    <s v="medium"/>
    <s v="medium"/>
    <n v="1769.64"/>
    <n v="108.76"/>
    <n v="1660.88"/>
    <d v="2014-07-28T00:00:00"/>
    <n v="318"/>
  </r>
  <r>
    <s v="5510"/>
    <s v="88"/>
    <x v="1906"/>
    <d v="2017-02-22T00:00:00"/>
    <b v="0"/>
    <s v="Approved"/>
    <s v="Norco Bicycles"/>
    <s v="Standard"/>
    <s v="medium"/>
    <s v="medium"/>
    <n v="1198.46"/>
    <n v="381.1"/>
    <n v="817.36"/>
    <d v="2005-05-10T00:00:00"/>
    <n v="311"/>
  </r>
  <r>
    <s v="5511"/>
    <s v="13"/>
    <x v="2385"/>
    <d v="2017-06-09T00:00:00"/>
    <b v="0"/>
    <s v="Approved"/>
    <s v="Solex"/>
    <s v="Standard"/>
    <s v="medium"/>
    <s v="medium"/>
    <n v="1577.53"/>
    <n v="826.51"/>
    <n v="751.02"/>
    <d v="2011-03-16T00:00:00"/>
    <n v="204"/>
  </r>
  <r>
    <s v="5512"/>
    <s v="79"/>
    <x v="1220"/>
    <d v="2017-02-16T00:00:00"/>
    <b v="1"/>
    <s v="Approved"/>
    <s v="Solex"/>
    <s v="Touring"/>
    <s v="medium"/>
    <s v="large"/>
    <n v="2083.94"/>
    <n v="675.03"/>
    <n v="1408.91"/>
    <d v="2010-05-05T00:00:00"/>
    <n v="317"/>
  </r>
  <r>
    <s v="5513"/>
    <s v="9"/>
    <x v="1795"/>
    <d v="2017-02-01T00:00:00"/>
    <b v="1"/>
    <s v="Approved"/>
    <s v="OHM Cycles"/>
    <s v="Road"/>
    <s v="medium"/>
    <s v="medium"/>
    <n v="742.54"/>
    <n v="667.4"/>
    <n v="75.14"/>
    <d v="2003-08-05T00:00:00"/>
    <n v="332"/>
  </r>
  <r>
    <s v="5514"/>
    <s v="61"/>
    <x v="2645"/>
    <d v="2017-07-19T00:00:00"/>
    <b v="0"/>
    <s v="Approved"/>
    <s v="Norco Bicycles"/>
    <s v="Standard"/>
    <s v="medium"/>
    <s v="small"/>
    <n v="586.45000000000005"/>
    <n v="521.94000000000005"/>
    <n v="64.510000000000005"/>
    <d v="1997-08-25T00:00:00"/>
    <n v="164"/>
  </r>
  <r>
    <s v="5515"/>
    <s v="6"/>
    <x v="957"/>
    <d v="2017-03-09T00:00:00"/>
    <b v="1"/>
    <s v="Approved"/>
    <s v="OHM Cycles"/>
    <s v="Standard"/>
    <s v="high"/>
    <s v="medium"/>
    <n v="227.88"/>
    <n v="136.72999999999999"/>
    <n v="91.15"/>
    <d v="2003-02-07T00:00:00"/>
    <n v="296"/>
  </r>
  <r>
    <s v="5516"/>
    <s v="99"/>
    <x v="2070"/>
    <d v="2017-02-16T00:00:00"/>
    <b v="0"/>
    <s v="Approved"/>
    <s v="OHM Cycles"/>
    <s v="Standard"/>
    <s v="medium"/>
    <s v="medium"/>
    <n v="1227.3399999999999"/>
    <n v="770.89"/>
    <n v="456.45"/>
    <d v="1994-08-10T00:00:00"/>
    <n v="317"/>
  </r>
  <r>
    <s v="5517"/>
    <s v="18"/>
    <x v="207"/>
    <d v="2017-02-01T00:00:00"/>
    <b v="1"/>
    <s v="Approved"/>
    <s v="Norco Bicycles"/>
    <s v="Standard"/>
    <s v="high"/>
    <s v="medium"/>
    <n v="1148.6400000000001"/>
    <n v="689.18"/>
    <n v="459.46"/>
    <d v="2015-08-10T00:00:00"/>
    <n v="332"/>
  </r>
  <r>
    <s v="5518"/>
    <s v="41"/>
    <x v="218"/>
    <d v="2017-01-17T00:00:00"/>
    <b v="1"/>
    <s v="Approved"/>
    <s v="Norco Bicycles"/>
    <s v="Standard"/>
    <s v="low"/>
    <s v="medium"/>
    <n v="958.74"/>
    <n v="748.9"/>
    <n v="209.84"/>
    <d v="1993-10-02T00:00:00"/>
    <n v="347"/>
  </r>
  <r>
    <s v="5519"/>
    <s v="39"/>
    <x v="933"/>
    <d v="2017-08-23T00:00:00"/>
    <b v="1"/>
    <s v="Approved"/>
    <s v="Giant Bicycles"/>
    <s v="Standard"/>
    <s v="medium"/>
    <s v="large"/>
    <n v="1812.75"/>
    <n v="582.48"/>
    <n v="1230.27"/>
    <d v="2010-06-07T00:00:00"/>
    <n v="129"/>
  </r>
  <r>
    <s v="5520"/>
    <s v="54"/>
    <x v="499"/>
    <d v="2017-12-19T00:00:00"/>
    <b v="0"/>
    <s v="Approved"/>
    <s v="WeareA2B"/>
    <s v="Standard"/>
    <s v="medium"/>
    <s v="medium"/>
    <n v="1292.8399999999999"/>
    <n v="13.44"/>
    <n v="1279.4000000000001"/>
    <d v="2009-04-12T00:00:00"/>
    <n v="11"/>
  </r>
  <r>
    <s v="5521"/>
    <s v="84"/>
    <x v="2777"/>
    <d v="2017-04-21T00:00:00"/>
    <b v="1"/>
    <s v="Approved"/>
    <s v="Trek Bicycles"/>
    <s v="Road"/>
    <s v="medium"/>
    <s v="medium"/>
    <n v="290.62"/>
    <n v="215.14"/>
    <n v="75.48"/>
    <d v="2004-12-18T00:00:00"/>
    <n v="253"/>
  </r>
  <r>
    <s v="5522"/>
    <s v="89"/>
    <x v="2778"/>
    <d v="2017-12-26T00:00:00"/>
    <b v="1"/>
    <s v="Approved"/>
    <s v="WeareA2B"/>
    <s v="Touring"/>
    <s v="medium"/>
    <s v="large"/>
    <n v="1362.99"/>
    <n v="57.74"/>
    <n v="1305.25"/>
    <d v="1993-04-20T00:00:00"/>
    <n v="4"/>
  </r>
  <r>
    <s v="5523"/>
    <s v="25"/>
    <x v="114"/>
    <d v="2017-02-14T00:00:00"/>
    <b v="1"/>
    <s v="Approved"/>
    <s v="Giant Bicycles"/>
    <s v="Road"/>
    <s v="medium"/>
    <s v="medium"/>
    <n v="1538.99"/>
    <n v="829.65"/>
    <n v="709.34"/>
    <d v="2016-02-04T00:00:00"/>
    <n v="319"/>
  </r>
  <r>
    <s v="5524"/>
    <s v="79"/>
    <x v="2115"/>
    <d v="2017-04-30T00:00:00"/>
    <b v="0"/>
    <s v="Approved"/>
    <s v="Solex"/>
    <s v="Touring"/>
    <s v="medium"/>
    <s v="large"/>
    <n v="2083.94"/>
    <n v="675.03"/>
    <n v="1408.91"/>
    <d v="2004-08-07T00:00:00"/>
    <n v="244"/>
  </r>
  <r>
    <s v="5525"/>
    <s v="82"/>
    <x v="2045"/>
    <d v="2017-04-26T00:00:00"/>
    <b v="0"/>
    <s v="Approved"/>
    <s v="Norco Bicycles"/>
    <s v="Standard"/>
    <s v="high"/>
    <s v="medium"/>
    <n v="1148.6400000000001"/>
    <n v="689.18"/>
    <n v="459.46"/>
    <d v="2015-08-10T00:00:00"/>
    <n v="248"/>
  </r>
  <r>
    <s v="5526"/>
    <s v="80"/>
    <x v="2779"/>
    <d v="2017-08-20T00:00:00"/>
    <b v="1"/>
    <s v="Approved"/>
    <s v="OHM Cycles"/>
    <s v="Touring"/>
    <s v="low"/>
    <s v="medium"/>
    <n v="1073.07"/>
    <n v="933.84"/>
    <n v="139.22999999999999"/>
    <d v="1997-01-25T00:00:00"/>
    <n v="132"/>
  </r>
  <r>
    <s v="5527"/>
    <s v="26"/>
    <x v="2780"/>
    <d v="2017-04-24T00:00:00"/>
    <b v="0"/>
    <s v="Approved"/>
    <s v="WeareA2B"/>
    <s v="Standard"/>
    <s v="medium"/>
    <s v="medium"/>
    <n v="1992.93"/>
    <n v="762.63"/>
    <n v="1230.3"/>
    <d v="1993-05-26T00:00:00"/>
    <n v="250"/>
  </r>
  <r>
    <s v="5528"/>
    <s v="19"/>
    <x v="2781"/>
    <d v="2017-10-28T00:00:00"/>
    <b v="1"/>
    <s v="Approved"/>
    <s v="Trek Bicycles"/>
    <s v="Mountain"/>
    <s v="low"/>
    <s v="medium"/>
    <n v="574.64"/>
    <n v="459.71"/>
    <n v="114.93"/>
    <d v="2016-07-09T00:00:00"/>
    <n v="63"/>
  </r>
  <r>
    <s v="5529"/>
    <s v="34"/>
    <x v="2598"/>
    <d v="2017-11-09T00:00:00"/>
    <b v="0"/>
    <s v="Approved"/>
    <s v="Norco Bicycles"/>
    <s v="Road"/>
    <s v="high"/>
    <s v="large"/>
    <n v="774.53"/>
    <n v="464.72"/>
    <n v="309.81"/>
    <d v="2012-04-10T00:00:00"/>
    <n v="51"/>
  </r>
  <r>
    <s v="5530"/>
    <s v="57"/>
    <x v="1160"/>
    <d v="2017-01-10T00:00:00"/>
    <b v="0"/>
    <s v="Approved"/>
    <s v="WeareA2B"/>
    <s v="Touring"/>
    <s v="medium"/>
    <s v="large"/>
    <n v="1890.39"/>
    <n v="260.14"/>
    <n v="1630.25"/>
    <d v="1998-12-17T00:00:00"/>
    <n v="354"/>
  </r>
  <r>
    <s v="5531"/>
    <s v="60"/>
    <x v="2782"/>
    <d v="2017-01-27T00:00:00"/>
    <b v="1"/>
    <s v="Approved"/>
    <s v="Giant Bicycles"/>
    <s v="Standard"/>
    <s v="high"/>
    <s v="small"/>
    <n v="1977.36"/>
    <n v="1759.85"/>
    <n v="217.51"/>
    <d v="2011-08-24T00:00:00"/>
    <n v="337"/>
  </r>
  <r>
    <s v="5532"/>
    <s v="0"/>
    <x v="2711"/>
    <d v="2017-06-29T00:00:00"/>
    <b v="0"/>
    <s v="Approved"/>
    <s v="Solex"/>
    <s v="Road"/>
    <s v="medium"/>
    <s v="medium"/>
    <n v="416.98"/>
    <n v="312.74"/>
    <n v="104.24"/>
    <d v="2012-06-04T00:00:00"/>
    <n v="184"/>
  </r>
  <r>
    <s v="5533"/>
    <s v="83"/>
    <x v="2317"/>
    <d v="2017-05-16T00:00:00"/>
    <b v="0"/>
    <s v="Approved"/>
    <s v="Solex"/>
    <s v="Touring"/>
    <s v="medium"/>
    <s v="large"/>
    <n v="2083.94"/>
    <n v="675.03"/>
    <n v="1408.91"/>
    <d v="2013-09-16T00:00:00"/>
    <n v="228"/>
  </r>
  <r>
    <s v="5534"/>
    <s v="37"/>
    <x v="2155"/>
    <d v="2017-12-06T00:00:00"/>
    <b v="0"/>
    <s v="Approved"/>
    <s v="OHM Cycles"/>
    <s v="Standard"/>
    <s v="low"/>
    <s v="medium"/>
    <n v="1793.43"/>
    <n v="248.82"/>
    <n v="1544.61"/>
    <d v="1993-04-12T00:00:00"/>
    <n v="24"/>
  </r>
  <r>
    <s v="5535"/>
    <s v="96"/>
    <x v="437"/>
    <d v="2017-05-31T00:00:00"/>
    <b v="1"/>
    <s v="Approved"/>
    <s v="WeareA2B"/>
    <s v="Road"/>
    <s v="low"/>
    <s v="small"/>
    <n v="1172.78"/>
    <n v="1043.77"/>
    <n v="129.01"/>
    <d v="2002-10-10T00:00:00"/>
    <n v="213"/>
  </r>
  <r>
    <s v="5536"/>
    <s v="72"/>
    <x v="619"/>
    <d v="2017-08-27T00:00:00"/>
    <b v="0"/>
    <s v="Approved"/>
    <s v="Norco Bicycles"/>
    <s v="Standard"/>
    <s v="medium"/>
    <s v="medium"/>
    <n v="360.4"/>
    <n v="270.3"/>
    <n v="90.1"/>
    <d v="2016-12-06T00:00:00"/>
    <n v="125"/>
  </r>
  <r>
    <s v="5537"/>
    <s v="19"/>
    <x v="1904"/>
    <d v="2017-04-05T00:00:00"/>
    <b v="1"/>
    <s v="Approved"/>
    <s v="OHM Cycles"/>
    <s v="Road"/>
    <s v="high"/>
    <s v="large"/>
    <n v="12.01"/>
    <n v="7.21"/>
    <n v="4.8"/>
    <d v="1996-04-05T00:00:00"/>
    <n v="269"/>
  </r>
  <r>
    <s v="5538"/>
    <s v="92"/>
    <x v="2439"/>
    <d v="2017-03-14T00:00:00"/>
    <b v="0"/>
    <s v="Approved"/>
    <s v="WeareA2B"/>
    <s v="Standard"/>
    <s v="medium"/>
    <s v="small"/>
    <n v="1415.01"/>
    <n v="1259.3599999999999"/>
    <n v="155.65"/>
    <d v="2003-01-05T00:00:00"/>
    <n v="291"/>
  </r>
  <r>
    <s v="5539"/>
    <s v="91"/>
    <x v="2783"/>
    <d v="2017-11-26T00:00:00"/>
    <b v="0"/>
    <s v="Approved"/>
    <s v="WeareA2B"/>
    <s v="Standard"/>
    <s v="low"/>
    <s v="medium"/>
    <n v="642.30999999999995"/>
    <n v="513.85"/>
    <n v="128.46"/>
    <d v="2013-09-16T00:00:00"/>
    <n v="34"/>
  </r>
  <r>
    <s v="5540"/>
    <s v="64"/>
    <x v="2784"/>
    <d v="2017-08-05T00:00:00"/>
    <b v="0"/>
    <s v="Approved"/>
    <s v="Trek Bicycles"/>
    <s v="Standard"/>
    <s v="medium"/>
    <s v="large"/>
    <n v="1469.44"/>
    <n v="596.54999999999995"/>
    <n v="872.89"/>
    <d v="2012-05-18T00:00:00"/>
    <n v="147"/>
  </r>
  <r>
    <s v="5541"/>
    <s v="62"/>
    <x v="2785"/>
    <d v="2017-06-08T00:00:00"/>
    <b v="1"/>
    <s v="Approved"/>
    <s v="Solex"/>
    <s v="Standard"/>
    <s v="medium"/>
    <s v="medium"/>
    <n v="478.16"/>
    <n v="298.72000000000003"/>
    <n v="179.44"/>
    <d v="2012-12-02T00:00:00"/>
    <n v="205"/>
  </r>
  <r>
    <s v="5542"/>
    <s v="11"/>
    <x v="2214"/>
    <d v="2017-07-28T00:00:00"/>
    <b v="0"/>
    <s v="Approved"/>
    <s v="Giant Bicycles"/>
    <s v="Standard"/>
    <s v="high"/>
    <s v="medium"/>
    <n v="1274.93"/>
    <n v="764.96"/>
    <n v="509.97"/>
    <d v="1994-09-09T00:00:00"/>
    <n v="155"/>
  </r>
  <r>
    <s v="5543"/>
    <s v="31"/>
    <x v="1951"/>
    <d v="2017-12-03T00:00:00"/>
    <b v="1"/>
    <s v="Approved"/>
    <s v="Giant Bicycles"/>
    <s v="Standard"/>
    <s v="medium"/>
    <s v="medium"/>
    <n v="230.91"/>
    <n v="173.18"/>
    <n v="57.73"/>
    <d v="2006-11-10T00:00:00"/>
    <n v="27"/>
  </r>
  <r>
    <s v="5544"/>
    <s v="39"/>
    <x v="746"/>
    <d v="2017-09-23T00:00:00"/>
    <b v="0"/>
    <s v="Approved"/>
    <s v="Giant Bicycles"/>
    <s v="Standard"/>
    <s v="medium"/>
    <s v="large"/>
    <n v="1812.75"/>
    <n v="582.48"/>
    <n v="1230.27"/>
    <d v="2010-06-07T00:00:00"/>
    <n v="98"/>
  </r>
  <r>
    <s v="5545"/>
    <s v="87"/>
    <x v="2786"/>
    <d v="2017-07-30T00:00:00"/>
    <b v="0"/>
    <s v="Approved"/>
    <s v="Giant Bicycles"/>
    <s v="Standard"/>
    <s v="high"/>
    <s v="medium"/>
    <n v="1179"/>
    <n v="707.4"/>
    <n v="471.6"/>
    <d v="1997-08-25T00:00:00"/>
    <n v="153"/>
  </r>
  <r>
    <s v="5546"/>
    <s v="45"/>
    <x v="1148"/>
    <d v="2017-07-27T00:00:00"/>
    <b v="0"/>
    <s v="Approved"/>
    <s v="Solex"/>
    <s v="Standard"/>
    <s v="medium"/>
    <s v="medium"/>
    <n v="441.49"/>
    <n v="84.99"/>
    <n v="356.5"/>
    <d v="2012-04-10T00:00:00"/>
    <n v="156"/>
  </r>
  <r>
    <s v="5547"/>
    <s v="87"/>
    <x v="2787"/>
    <d v="2017-03-31T00:00:00"/>
    <b v="1"/>
    <s v="Approved"/>
    <s v="Giant Bicycles"/>
    <s v="Standard"/>
    <s v="high"/>
    <s v="medium"/>
    <n v="1179"/>
    <n v="707.4"/>
    <n v="471.6"/>
    <d v="2003-09-10T00:00:00"/>
    <n v="274"/>
  </r>
  <r>
    <s v="5548"/>
    <s v="48"/>
    <x v="2788"/>
    <d v="2017-09-21T00:00:00"/>
    <b v="1"/>
    <s v="Approved"/>
    <s v="WeareA2B"/>
    <s v="Standard"/>
    <s v="medium"/>
    <s v="medium"/>
    <n v="1762.96"/>
    <n v="950.52"/>
    <n v="812.44"/>
    <d v="1997-02-09T00:00:00"/>
    <n v="100"/>
  </r>
  <r>
    <s v="5549"/>
    <s v="84"/>
    <x v="2789"/>
    <d v="2017-08-09T00:00:00"/>
    <b v="0"/>
    <s v="Approved"/>
    <s v="Trek Bicycles"/>
    <s v="Road"/>
    <s v="medium"/>
    <s v="medium"/>
    <n v="290.62"/>
    <n v="215.14"/>
    <n v="75.48"/>
    <d v="2004-12-18T00:00:00"/>
    <n v="143"/>
  </r>
  <r>
    <s v="5550"/>
    <s v="83"/>
    <x v="1488"/>
    <d v="2017-02-05T00:00:00"/>
    <b v="0"/>
    <s v="Approved"/>
    <s v="Solex"/>
    <s v="Touring"/>
    <s v="medium"/>
    <s v="large"/>
    <n v="2083.94"/>
    <n v="675.03"/>
    <n v="1408.91"/>
    <d v="2013-09-16T00:00:00"/>
    <n v="328"/>
  </r>
  <r>
    <s v="5551"/>
    <s v="45"/>
    <x v="966"/>
    <d v="2017-09-13T00:00:00"/>
    <b v="0"/>
    <s v="Approved"/>
    <s v="Trek Bicycles"/>
    <s v="Road"/>
    <s v="low"/>
    <s v="medium"/>
    <n v="980.37"/>
    <n v="234.43"/>
    <n v="745.94"/>
    <d v="2004-09-28T00:00:00"/>
    <n v="108"/>
  </r>
  <r>
    <s v="5552"/>
    <s v="79"/>
    <x v="1817"/>
    <d v="2017-01-19T00:00:00"/>
    <b v="1"/>
    <s v="Approved"/>
    <s v="Solex"/>
    <s v="Touring"/>
    <s v="medium"/>
    <s v="large"/>
    <n v="2083.94"/>
    <n v="675.03"/>
    <n v="1408.91"/>
    <d v="2013-09-16T00:00:00"/>
    <n v="345"/>
  </r>
  <r>
    <s v="5553"/>
    <s v="19"/>
    <x v="2137"/>
    <d v="2017-11-10T00:00:00"/>
    <b v="0"/>
    <s v="Approved"/>
    <s v="OHM Cycles"/>
    <s v="Road"/>
    <s v="high"/>
    <s v="large"/>
    <n v="12.01"/>
    <n v="7.21"/>
    <n v="4.8"/>
    <d v="2009-03-08T00:00:00"/>
    <n v="50"/>
  </r>
  <r>
    <s v="5554"/>
    <s v="78"/>
    <x v="2391"/>
    <d v="2017-05-14T00:00:00"/>
    <b v="0"/>
    <s v="Approved"/>
    <s v="Giant Bicycles"/>
    <s v="Standard"/>
    <s v="medium"/>
    <s v="large"/>
    <n v="1765.3"/>
    <n v="709.48"/>
    <n v="1055.82"/>
    <d v="2004-07-25T00:00:00"/>
    <n v="230"/>
  </r>
  <r>
    <s v="5555"/>
    <s v="52"/>
    <x v="744"/>
    <d v="2017-08-15T00:00:00"/>
    <b v="1"/>
    <s v="Approved"/>
    <s v="Solex"/>
    <s v="Road"/>
    <s v="medium"/>
    <s v="large"/>
    <n v="1777.8"/>
    <n v="820.78"/>
    <n v="957.02"/>
    <d v="2011-05-07T00:00:00"/>
    <n v="137"/>
  </r>
  <r>
    <s v="5556"/>
    <s v="0"/>
    <x v="1822"/>
    <d v="2017-06-06T00:00:00"/>
    <b v="0"/>
    <s v="Approved"/>
    <s v="OHM Cycles"/>
    <s v="Road"/>
    <s v="high"/>
    <s v="large"/>
    <n v="12.01"/>
    <n v="7.21"/>
    <n v="4.8"/>
    <d v="1996-04-05T00:00:00"/>
    <n v="207"/>
  </r>
  <r>
    <s v="5557"/>
    <s v="13"/>
    <x v="219"/>
    <d v="2017-11-22T00:00:00"/>
    <b v="1"/>
    <s v="Approved"/>
    <s v="Solex"/>
    <s v="Standard"/>
    <s v="medium"/>
    <s v="medium"/>
    <n v="1163.8900000000001"/>
    <n v="589.27"/>
    <n v="574.62"/>
    <d v="2016-07-09T00:00:00"/>
    <n v="38"/>
  </r>
  <r>
    <s v="5558"/>
    <s v="40"/>
    <x v="2790"/>
    <d v="2017-10-10T00:00:00"/>
    <b v="0"/>
    <s v="Approved"/>
    <s v="Trek Bicycles"/>
    <s v="Road"/>
    <s v="medium"/>
    <s v="large"/>
    <n v="1894.19"/>
    <n v="598.76"/>
    <n v="1295.43"/>
    <d v="2003-07-21T00:00:00"/>
    <n v="81"/>
  </r>
  <r>
    <s v="5559"/>
    <s v="99"/>
    <x v="2791"/>
    <d v="2017-02-27T00:00:00"/>
    <b v="0"/>
    <s v="Approved"/>
    <s v="OHM Cycles"/>
    <s v="Standard"/>
    <s v="medium"/>
    <s v="medium"/>
    <n v="1227.3399999999999"/>
    <n v="770.89"/>
    <n v="456.45"/>
    <d v="1994-08-10T00:00:00"/>
    <n v="306"/>
  </r>
  <r>
    <s v="5560"/>
    <s v="82"/>
    <x v="1674"/>
    <d v="2017-05-22T00:00:00"/>
    <b v="1"/>
    <s v="Approved"/>
    <s v="Norco Bicycles"/>
    <s v="Standard"/>
    <s v="high"/>
    <s v="medium"/>
    <n v="1148.6400000000001"/>
    <n v="689.18"/>
    <n v="459.46"/>
    <d v="2015-08-10T00:00:00"/>
    <n v="222"/>
  </r>
  <r>
    <s v="5561"/>
    <s v="37"/>
    <x v="1485"/>
    <d v="2017-01-22T00:00:00"/>
    <b v="0"/>
    <s v="Approved"/>
    <s v="OHM Cycles"/>
    <s v="Standard"/>
    <s v="low"/>
    <s v="medium"/>
    <n v="1793.43"/>
    <n v="248.82"/>
    <n v="1544.61"/>
    <d v="1998-12-17T00:00:00"/>
    <n v="342"/>
  </r>
  <r>
    <s v="5563"/>
    <s v="39"/>
    <x v="2792"/>
    <d v="2017-04-15T00:00:00"/>
    <b v="1"/>
    <s v="Approved"/>
    <s v="Giant Bicycles"/>
    <s v="Standard"/>
    <s v="medium"/>
    <s v="large"/>
    <n v="1812.75"/>
    <n v="582.48"/>
    <n v="1230.27"/>
    <d v="2010-06-07T00:00:00"/>
    <n v="259"/>
  </r>
  <r>
    <s v="5564"/>
    <s v="60"/>
    <x v="2413"/>
    <d v="2017-10-24T00:00:00"/>
    <b v="0"/>
    <s v="Approved"/>
    <s v="Giant Bicycles"/>
    <s v="Standard"/>
    <s v="high"/>
    <s v="small"/>
    <n v="1977.36"/>
    <n v="1759.85"/>
    <n v="217.51"/>
    <d v="2011-08-24T00:00:00"/>
    <n v="67"/>
  </r>
  <r>
    <s v="5565"/>
    <s v="20"/>
    <x v="1914"/>
    <d v="2017-02-14T00:00:00"/>
    <b v="1"/>
    <s v="Approved"/>
    <s v="Trek Bicycles"/>
    <s v="Standard"/>
    <s v="medium"/>
    <s v="small"/>
    <n v="1775.81"/>
    <n v="1580.47"/>
    <n v="195.34"/>
    <d v="2010-05-05T00:00:00"/>
    <n v="319"/>
  </r>
  <r>
    <s v="5566"/>
    <s v="30"/>
    <x v="1335"/>
    <d v="2017-06-26T00:00:00"/>
    <b v="1"/>
    <s v="Approved"/>
    <s v="Solex"/>
    <s v="Standard"/>
    <s v="high"/>
    <s v="medium"/>
    <n v="748.17"/>
    <n v="448.9"/>
    <n v="299.27"/>
    <d v="1991-11-10T00:00:00"/>
    <n v="187"/>
  </r>
  <r>
    <s v="5567"/>
    <s v="5"/>
    <x v="162"/>
    <d v="2017-10-09T00:00:00"/>
    <b v="0"/>
    <s v="Approved"/>
    <s v="Trek Bicycles"/>
    <s v="Mountain"/>
    <s v="low"/>
    <s v="medium"/>
    <n v="574.64"/>
    <n v="459.71"/>
    <n v="114.93"/>
    <d v="2011-04-16T00:00:00"/>
    <n v="82"/>
  </r>
  <r>
    <s v="5568"/>
    <s v="17"/>
    <x v="1998"/>
    <d v="2017-02-18T00:00:00"/>
    <b v="1"/>
    <s v="Approved"/>
    <s v="Solex"/>
    <s v="Standard"/>
    <s v="high"/>
    <s v="medium"/>
    <n v="1024.6600000000001"/>
    <n v="614.79999999999995"/>
    <n v="409.86"/>
    <d v="1996-11-09T00:00:00"/>
    <n v="315"/>
  </r>
  <r>
    <s v="5569"/>
    <s v="95"/>
    <x v="1447"/>
    <d v="2017-08-18T00:00:00"/>
    <b v="1"/>
    <s v="Approved"/>
    <s v="OHM Cycles"/>
    <s v="Touring"/>
    <s v="low"/>
    <s v="medium"/>
    <n v="1073.07"/>
    <n v="933.84"/>
    <n v="139.22999999999999"/>
    <d v="1997-01-25T00:00:00"/>
    <n v="134"/>
  </r>
  <r>
    <s v="5570"/>
    <s v="1"/>
    <x v="211"/>
    <d v="2017-08-06T00:00:00"/>
    <b v="0"/>
    <s v="Approved"/>
    <s v="Giant Bicycles"/>
    <s v="Standard"/>
    <s v="medium"/>
    <s v="medium"/>
    <n v="1403.5"/>
    <n v="954.82"/>
    <n v="448.68"/>
    <d v="2016-11-14T00:00:00"/>
    <n v="146"/>
  </r>
  <r>
    <s v="5571"/>
    <s v="7"/>
    <x v="108"/>
    <d v="2017-03-16T00:00:00"/>
    <b v="1"/>
    <s v="Approved"/>
    <s v="Trek Bicycles"/>
    <s v="Road"/>
    <s v="low"/>
    <s v="medium"/>
    <n v="980.37"/>
    <n v="234.43"/>
    <n v="745.94"/>
    <d v="2004-08-17T00:00:00"/>
    <n v="289"/>
  </r>
  <r>
    <s v="5572"/>
    <s v="38"/>
    <x v="1821"/>
    <d v="2017-10-23T00:00:00"/>
    <b v="1"/>
    <s v="Approved"/>
    <s v="Solex"/>
    <s v="Standard"/>
    <s v="medium"/>
    <s v="medium"/>
    <n v="1577.53"/>
    <n v="826.51"/>
    <n v="751.02"/>
    <d v="2007-12-11T00:00:00"/>
    <n v="68"/>
  </r>
  <r>
    <s v="5573"/>
    <s v="93"/>
    <x v="287"/>
    <d v="2017-06-29T00:00:00"/>
    <b v="0"/>
    <s v="Approved"/>
    <s v="WeareA2B"/>
    <s v="Standard"/>
    <s v="medium"/>
    <s v="medium"/>
    <n v="1065.03"/>
    <n v="230.09"/>
    <n v="834.94"/>
    <d v="1991-05-06T00:00:00"/>
    <n v="184"/>
  </r>
  <r>
    <s v="5574"/>
    <s v="92"/>
    <x v="898"/>
    <d v="2017-11-15T00:00:00"/>
    <b v="1"/>
    <s v="Approved"/>
    <s v="WeareA2B"/>
    <s v="Standard"/>
    <s v="medium"/>
    <s v="small"/>
    <n v="1415.01"/>
    <n v="1259.3599999999999"/>
    <n v="155.65"/>
    <d v="2002-10-10T00:00:00"/>
    <n v="45"/>
  </r>
  <r>
    <s v="5576"/>
    <s v="49"/>
    <x v="1734"/>
    <d v="2017-05-31T00:00:00"/>
    <b v="1"/>
    <s v="Approved"/>
    <s v="Solex"/>
    <s v="Standard"/>
    <s v="medium"/>
    <s v="large"/>
    <n v="1061.56"/>
    <n v="733.58"/>
    <n v="327.98"/>
    <d v="1993-07-20T00:00:00"/>
    <n v="213"/>
  </r>
  <r>
    <s v="5577"/>
    <s v="92"/>
    <x v="1856"/>
    <d v="2017-06-30T00:00:00"/>
    <b v="1"/>
    <s v="Approved"/>
    <s v="WeareA2B"/>
    <s v="Standard"/>
    <s v="medium"/>
    <s v="small"/>
    <n v="1415.01"/>
    <n v="1259.3599999999999"/>
    <n v="155.65"/>
    <d v="2003-01-05T00:00:00"/>
    <n v="183"/>
  </r>
  <r>
    <s v="5578"/>
    <s v="91"/>
    <x v="2586"/>
    <d v="2017-08-18T00:00:00"/>
    <b v="1"/>
    <s v="Approved"/>
    <s v="Solex"/>
    <s v="Standard"/>
    <s v="medium"/>
    <s v="medium"/>
    <n v="100.35"/>
    <n v="75.260000000000005"/>
    <n v="25.09"/>
    <d v="1999-07-26T00:00:00"/>
    <n v="134"/>
  </r>
  <r>
    <s v="5579"/>
    <s v="18"/>
    <x v="2793"/>
    <d v="2017-09-09T00:00:00"/>
    <b v="0"/>
    <s v="Approved"/>
    <s v="Norco Bicycles"/>
    <s v="Standard"/>
    <s v="high"/>
    <s v="medium"/>
    <n v="1148.6400000000001"/>
    <n v="689.18"/>
    <n v="459.46"/>
    <d v="2013-09-16T00:00:00"/>
    <n v="112"/>
  </r>
  <r>
    <s v="5580"/>
    <s v="78"/>
    <x v="2400"/>
    <d v="2017-10-02T00:00:00"/>
    <b v="1"/>
    <s v="Approved"/>
    <s v="Giant Bicycles"/>
    <s v="Standard"/>
    <s v="medium"/>
    <s v="large"/>
    <n v="1765.3"/>
    <n v="709.48"/>
    <n v="1055.82"/>
    <d v="2004-08-07T00:00:00"/>
    <n v="89"/>
  </r>
  <r>
    <s v="5581"/>
    <s v="90"/>
    <x v="1818"/>
    <d v="2017-02-27T00:00:00"/>
    <b v="1"/>
    <s v="Approved"/>
    <s v="Solex"/>
    <s v="Standard"/>
    <s v="low"/>
    <s v="medium"/>
    <n v="945.04"/>
    <n v="507.58"/>
    <n v="437.46"/>
    <d v="2010-06-07T00:00:00"/>
    <n v="306"/>
  </r>
  <r>
    <s v="5582"/>
    <s v="58"/>
    <x v="756"/>
    <d v="2017-05-10T00:00:00"/>
    <b v="0"/>
    <s v="Approved"/>
    <s v="OHM Cycles"/>
    <s v="Standard"/>
    <s v="medium"/>
    <s v="medium"/>
    <n v="912.52"/>
    <n v="141.4"/>
    <n v="771.12"/>
    <d v="1993-07-20T00:00:00"/>
    <n v="234"/>
  </r>
  <r>
    <s v="5583"/>
    <s v="26"/>
    <x v="223"/>
    <d v="2017-04-12T00:00:00"/>
    <b v="1"/>
    <s v="Approved"/>
    <s v="WeareA2B"/>
    <s v="Standard"/>
    <s v="medium"/>
    <s v="medium"/>
    <n v="1992.93"/>
    <n v="762.63"/>
    <n v="1230.3"/>
    <d v="1993-05-26T00:00:00"/>
    <n v="262"/>
  </r>
  <r>
    <s v="5584"/>
    <s v="3"/>
    <x v="2794"/>
    <d v="2017-10-09T00:00:00"/>
    <b v="0"/>
    <s v="Approved"/>
    <s v="Trek Bicycles"/>
    <s v="Standard"/>
    <s v="medium"/>
    <s v="large"/>
    <n v="2091.4699999999998"/>
    <n v="388.92"/>
    <n v="1702.55"/>
    <d v="1993-05-26T00:00:00"/>
    <n v="82"/>
  </r>
  <r>
    <s v="5585"/>
    <s v="8"/>
    <x v="441"/>
    <d v="2017-01-07T00:00:00"/>
    <b v="1"/>
    <s v="Approved"/>
    <s v="Solex"/>
    <s v="Road"/>
    <s v="medium"/>
    <s v="small"/>
    <n v="1703.52"/>
    <n v="1516.13"/>
    <n v="187.39"/>
    <d v="2005-05-10T00:00:00"/>
    <n v="357"/>
  </r>
  <r>
    <s v="5586"/>
    <s v="1"/>
    <x v="2795"/>
    <d v="2017-03-20T00:00:00"/>
    <b v="1"/>
    <s v="Approved"/>
    <s v="Giant Bicycles"/>
    <s v="Standard"/>
    <s v="medium"/>
    <s v="medium"/>
    <n v="1403.5"/>
    <n v="954.82"/>
    <n v="448.68"/>
    <d v="2012-12-02T00:00:00"/>
    <n v="285"/>
  </r>
  <r>
    <s v="5587"/>
    <s v="7"/>
    <x v="426"/>
    <d v="2017-08-21T00:00:00"/>
    <b v="0"/>
    <s v="Approved"/>
    <s v="Trek Bicycles"/>
    <s v="Road"/>
    <s v="low"/>
    <s v="medium"/>
    <n v="980.37"/>
    <n v="234.43"/>
    <n v="745.94"/>
    <d v="2014-03-03T00:00:00"/>
    <n v="131"/>
  </r>
  <r>
    <s v="5588"/>
    <s v="81"/>
    <x v="2043"/>
    <d v="2017-10-15T00:00:00"/>
    <b v="0"/>
    <s v="Approved"/>
    <s v="Norco Bicycles"/>
    <s v="Standard"/>
    <s v="medium"/>
    <s v="small"/>
    <n v="586.45000000000005"/>
    <n v="521.94000000000005"/>
    <n v="64.510000000000005"/>
    <d v="1993-04-20T00:00:00"/>
    <n v="76"/>
  </r>
  <r>
    <s v="5589"/>
    <s v="0"/>
    <x v="1583"/>
    <d v="2017-06-01T00:00:00"/>
    <b v="1"/>
    <s v="Approved"/>
    <s v="Solex"/>
    <s v="Standard"/>
    <s v="medium"/>
    <s v="medium"/>
    <n v="478.16"/>
    <n v="298.72000000000003"/>
    <n v="179.44"/>
    <d v="2011-04-16T00:00:00"/>
    <n v="212"/>
  </r>
  <r>
    <s v="5590"/>
    <s v="29"/>
    <x v="1339"/>
    <d v="2017-07-29T00:00:00"/>
    <b v="0"/>
    <s v="Approved"/>
    <s v="Norco Bicycles"/>
    <s v="Road"/>
    <s v="medium"/>
    <s v="medium"/>
    <n v="543.39"/>
    <n v="407.54"/>
    <n v="135.85"/>
    <d v="1994-08-10T00:00:00"/>
    <n v="154"/>
  </r>
  <r>
    <s v="5591"/>
    <s v="32"/>
    <x v="2707"/>
    <d v="2017-10-08T00:00:00"/>
    <b v="1"/>
    <s v="Approved"/>
    <s v="Giant Bicycles"/>
    <s v="Standard"/>
    <s v="medium"/>
    <s v="medium"/>
    <n v="642.70000000000005"/>
    <n v="211.37"/>
    <n v="431.33"/>
    <d v="2003-03-18T00:00:00"/>
    <n v="83"/>
  </r>
  <r>
    <s v="5592"/>
    <s v="2"/>
    <x v="1361"/>
    <d v="2017-10-01T00:00:00"/>
    <b v="0"/>
    <s v="Approved"/>
    <s v="Solex"/>
    <s v="Standard"/>
    <s v="medium"/>
    <s v="medium"/>
    <n v="71.489999999999995"/>
    <n v="53.62"/>
    <n v="17.87"/>
    <d v="2012-12-02T00:00:00"/>
    <n v="90"/>
  </r>
  <r>
    <s v="5593"/>
    <s v="0"/>
    <x v="1406"/>
    <d v="2017-03-07T00:00:00"/>
    <b v="1"/>
    <s v="Approved"/>
    <s v="Norco Bicycles"/>
    <s v="Road"/>
    <s v="medium"/>
    <s v="medium"/>
    <n v="544.04999999999995"/>
    <n v="376.84"/>
    <n v="167.21"/>
    <d v="2005-10-22T00:00:00"/>
    <n v="298"/>
  </r>
  <r>
    <s v="5594"/>
    <s v="73"/>
    <x v="251"/>
    <d v="2017-07-17T00:00:00"/>
    <b v="0"/>
    <s v="Approved"/>
    <s v="Solex"/>
    <s v="Standard"/>
    <s v="medium"/>
    <s v="medium"/>
    <n v="1945.43"/>
    <n v="333.18"/>
    <n v="1612.25"/>
    <d v="2002-08-31T00:00:00"/>
    <n v="166"/>
  </r>
  <r>
    <s v="5595"/>
    <s v="26"/>
    <x v="2146"/>
    <d v="2017-07-19T00:00:00"/>
    <b v="0"/>
    <s v="Approved"/>
    <s v="WeareA2B"/>
    <s v="Standard"/>
    <s v="medium"/>
    <s v="medium"/>
    <n v="1992.93"/>
    <n v="762.63"/>
    <n v="1230.3"/>
    <d v="1991-08-05T00:00:00"/>
    <n v="164"/>
  </r>
  <r>
    <s v="5596"/>
    <s v="45"/>
    <x v="512"/>
    <d v="2017-06-03T00:00:00"/>
    <b v="0"/>
    <s v="Approved"/>
    <s v="Solex"/>
    <s v="Standard"/>
    <s v="medium"/>
    <s v="medium"/>
    <n v="441.49"/>
    <n v="84.99"/>
    <n v="356.5"/>
    <d v="2007-12-11T00:00:00"/>
    <n v="210"/>
  </r>
  <r>
    <s v="5597"/>
    <s v="26"/>
    <x v="2283"/>
    <d v="2017-07-17T00:00:00"/>
    <b v="1"/>
    <s v="Approved"/>
    <s v="WeareA2B"/>
    <s v="Standard"/>
    <s v="medium"/>
    <s v="medium"/>
    <n v="1992.93"/>
    <n v="762.63"/>
    <n v="1230.3"/>
    <d v="1991-11-10T00:00:00"/>
    <n v="166"/>
  </r>
  <r>
    <s v="5598"/>
    <s v="85"/>
    <x v="2796"/>
    <d v="2017-12-20T00:00:00"/>
    <b v="0"/>
    <s v="Approved"/>
    <s v="WeareA2B"/>
    <s v="Standard"/>
    <s v="medium"/>
    <s v="medium"/>
    <n v="1228.07"/>
    <n v="400.91"/>
    <n v="827.16"/>
    <d v="2015-08-10T00:00:00"/>
    <n v="10"/>
  </r>
  <r>
    <s v="5599"/>
    <s v="82"/>
    <x v="200"/>
    <d v="2017-12-22T00:00:00"/>
    <b v="1"/>
    <s v="Approved"/>
    <s v="Norco Bicycles"/>
    <s v="Standard"/>
    <s v="high"/>
    <s v="medium"/>
    <n v="1148.6400000000001"/>
    <n v="689.18"/>
    <n v="459.46"/>
    <d v="1997-08-25T00:00:00"/>
    <n v="8"/>
  </r>
  <r>
    <s v="5600"/>
    <s v="87"/>
    <x v="1234"/>
    <d v="2017-01-30T00:00:00"/>
    <b v="1"/>
    <s v="Approved"/>
    <s v="Giant Bicycles"/>
    <s v="Standard"/>
    <s v="high"/>
    <s v="medium"/>
    <n v="1179"/>
    <n v="707.4"/>
    <n v="471.6"/>
    <d v="1994-09-09T00:00:00"/>
    <n v="334"/>
  </r>
  <r>
    <s v="5601"/>
    <s v="40"/>
    <x v="1086"/>
    <d v="2017-09-14T00:00:00"/>
    <b v="0"/>
    <s v="Approved"/>
    <s v="Trek Bicycles"/>
    <s v="Road"/>
    <s v="medium"/>
    <s v="large"/>
    <n v="1894.19"/>
    <n v="598.76"/>
    <n v="1295.43"/>
    <d v="2015-06-17T00:00:00"/>
    <n v="107"/>
  </r>
  <r>
    <s v="5602"/>
    <s v="8"/>
    <x v="1109"/>
    <d v="2017-04-10T00:00:00"/>
    <b v="0"/>
    <s v="Approved"/>
    <s v="Solex"/>
    <s v="Road"/>
    <s v="medium"/>
    <s v="small"/>
    <n v="1703.52"/>
    <n v="1516.13"/>
    <n v="187.39"/>
    <d v="2011-04-16T00:00:00"/>
    <n v="264"/>
  </r>
  <r>
    <s v="5603"/>
    <s v="0"/>
    <x v="103"/>
    <d v="2017-06-15T00:00:00"/>
    <b v="0"/>
    <s v="Approved"/>
    <m/>
    <m/>
    <m/>
    <m/>
    <n v="1192.33"/>
    <m/>
    <m/>
    <m/>
    <n v="198"/>
  </r>
  <r>
    <s v="5604"/>
    <s v="19"/>
    <x v="1673"/>
    <d v="2017-11-02T00:00:00"/>
    <b v="0"/>
    <s v="Approved"/>
    <s v="OHM Cycles"/>
    <s v="Road"/>
    <s v="high"/>
    <s v="large"/>
    <n v="12.01"/>
    <n v="7.21"/>
    <n v="4.8"/>
    <d v="2009-03-08T00:00:00"/>
    <n v="58"/>
  </r>
  <r>
    <s v="5605"/>
    <s v="62"/>
    <x v="182"/>
    <d v="2017-09-06T00:00:00"/>
    <b v="1"/>
    <s v="Approved"/>
    <s v="Solex"/>
    <s v="Standard"/>
    <s v="medium"/>
    <s v="medium"/>
    <n v="478.16"/>
    <n v="298.72000000000003"/>
    <n v="179.44"/>
    <d v="1993-06-23T00:00:00"/>
    <n v="115"/>
  </r>
  <r>
    <s v="5606"/>
    <s v="53"/>
    <x v="1381"/>
    <d v="2017-01-05T00:00:00"/>
    <b v="1"/>
    <s v="Approved"/>
    <s v="OHM Cycles"/>
    <s v="Standard"/>
    <s v="medium"/>
    <s v="medium"/>
    <n v="795.34"/>
    <n v="101.58"/>
    <n v="693.76"/>
    <d v="2015-10-18T00:00:00"/>
    <n v="359"/>
  </r>
  <r>
    <s v="5607"/>
    <s v="0"/>
    <x v="395"/>
    <d v="2017-05-08T00:00:00"/>
    <b v="1"/>
    <s v="Approved"/>
    <s v="Norco Bicycles"/>
    <s v="Standard"/>
    <s v="medium"/>
    <s v="medium"/>
    <n v="360.4"/>
    <n v="270.3"/>
    <n v="90.1"/>
    <d v="2000-05-22T00:00:00"/>
    <n v="236"/>
  </r>
  <r>
    <s v="5608"/>
    <s v="3"/>
    <x v="370"/>
    <d v="2017-08-29T00:00:00"/>
    <b v="1"/>
    <s v="Approved"/>
    <s v="Trek Bicycles"/>
    <s v="Standard"/>
    <s v="medium"/>
    <s v="large"/>
    <n v="2091.4699999999998"/>
    <n v="388.92"/>
    <n v="1702.55"/>
    <d v="1991-01-21T00:00:00"/>
    <n v="123"/>
  </r>
  <r>
    <s v="5609"/>
    <s v="93"/>
    <x v="2797"/>
    <d v="2017-10-18T00:00:00"/>
    <b v="1"/>
    <s v="Approved"/>
    <s v="WeareA2B"/>
    <s v="Standard"/>
    <s v="medium"/>
    <s v="medium"/>
    <n v="1065.03"/>
    <n v="230.09"/>
    <n v="834.94"/>
    <d v="2000-11-03T00:00:00"/>
    <n v="73"/>
  </r>
  <r>
    <s v="5610"/>
    <s v="0"/>
    <x v="1447"/>
    <d v="2017-10-23T00:00:00"/>
    <b v="1"/>
    <s v="Approved"/>
    <s v="OHM Cycles"/>
    <s v="Standard"/>
    <s v="low"/>
    <s v="medium"/>
    <n v="71.16"/>
    <n v="56.93"/>
    <n v="14.23"/>
    <d v="2015-06-17T00:00:00"/>
    <n v="68"/>
  </r>
  <r>
    <s v="5611"/>
    <s v="22"/>
    <x v="1569"/>
    <d v="2017-06-04T00:00:00"/>
    <b v="0"/>
    <s v="Approved"/>
    <s v="WeareA2B"/>
    <s v="Standard"/>
    <s v="medium"/>
    <s v="medium"/>
    <n v="60.34"/>
    <n v="45.26"/>
    <n v="15.08"/>
    <d v="1993-07-15T00:00:00"/>
    <n v="209"/>
  </r>
  <r>
    <s v="5612"/>
    <s v="74"/>
    <x v="718"/>
    <d v="2017-08-27T00:00:00"/>
    <b v="1"/>
    <s v="Approved"/>
    <s v="WeareA2B"/>
    <s v="Standard"/>
    <s v="medium"/>
    <s v="medium"/>
    <n v="1228.07"/>
    <n v="400.91"/>
    <n v="827.16"/>
    <d v="1997-01-25T00:00:00"/>
    <n v="125"/>
  </r>
  <r>
    <s v="5613"/>
    <s v="1"/>
    <x v="2798"/>
    <d v="2017-11-18T00:00:00"/>
    <b v="0"/>
    <s v="Approved"/>
    <s v="Giant Bicycles"/>
    <s v="Touring"/>
    <s v="medium"/>
    <s v="large"/>
    <n v="1873.97"/>
    <n v="863.95"/>
    <n v="1010.02"/>
    <d v="2011-01-10T00:00:00"/>
    <n v="42"/>
  </r>
  <r>
    <s v="5614"/>
    <s v="23"/>
    <x v="182"/>
    <d v="2017-02-02T00:00:00"/>
    <b v="1"/>
    <s v="Approved"/>
    <s v="Norco Bicycles"/>
    <s v="Mountain"/>
    <s v="low"/>
    <s v="small"/>
    <n v="688.63"/>
    <n v="612.88"/>
    <n v="75.75"/>
    <d v="1993-10-02T00:00:00"/>
    <n v="331"/>
  </r>
  <r>
    <s v="5615"/>
    <s v="11"/>
    <x v="2771"/>
    <d v="2017-12-14T00:00:00"/>
    <b v="1"/>
    <s v="Approved"/>
    <s v="Trek Bicycles"/>
    <s v="Standard"/>
    <s v="medium"/>
    <s v="small"/>
    <n v="1775.81"/>
    <n v="1580.47"/>
    <n v="195.34"/>
    <d v="1994-09-09T00:00:00"/>
    <n v="16"/>
  </r>
  <r>
    <s v="5616"/>
    <s v="58"/>
    <x v="567"/>
    <d v="2017-09-28T00:00:00"/>
    <b v="1"/>
    <s v="Approved"/>
    <s v="OHM Cycles"/>
    <s v="Road"/>
    <s v="medium"/>
    <s v="medium"/>
    <n v="1280.28"/>
    <n v="829.51"/>
    <n v="450.77"/>
    <d v="1993-07-20T00:00:00"/>
    <n v="93"/>
  </r>
  <r>
    <s v="5617"/>
    <s v="98"/>
    <x v="1647"/>
    <d v="2017-01-11T00:00:00"/>
    <b v="0"/>
    <s v="Approved"/>
    <s v="OHM Cycles"/>
    <s v="Standard"/>
    <s v="medium"/>
    <s v="medium"/>
    <n v="795.34"/>
    <n v="101.58"/>
    <n v="693.76"/>
    <d v="1997-02-09T00:00:00"/>
    <n v="353"/>
  </r>
  <r>
    <s v="5618"/>
    <s v="0"/>
    <x v="327"/>
    <d v="2017-08-18T00:00:00"/>
    <b v="1"/>
    <s v="Approved"/>
    <s v="Norco Bicycles"/>
    <s v="Road"/>
    <s v="medium"/>
    <s v="medium"/>
    <n v="544.04999999999995"/>
    <n v="376.84"/>
    <n v="167.21"/>
    <d v="2005-10-22T00:00:00"/>
    <n v="134"/>
  </r>
  <r>
    <s v="5619"/>
    <s v="56"/>
    <x v="933"/>
    <d v="2017-10-20T00:00:00"/>
    <b v="1"/>
    <s v="Approved"/>
    <s v="OHM Cycles"/>
    <s v="Standard"/>
    <s v="medium"/>
    <s v="medium"/>
    <n v="183.86"/>
    <n v="137.9"/>
    <n v="45.96"/>
    <d v="1997-10-04T00:00:00"/>
    <n v="71"/>
  </r>
  <r>
    <s v="5620"/>
    <s v="67"/>
    <x v="1504"/>
    <d v="2017-08-02T00:00:00"/>
    <b v="0"/>
    <s v="Approved"/>
    <s v="Norco Bicycles"/>
    <s v="Road"/>
    <s v="medium"/>
    <s v="medium"/>
    <n v="544.04999999999995"/>
    <n v="376.84"/>
    <n v="167.21"/>
    <d v="2005-10-22T00:00:00"/>
    <n v="150"/>
  </r>
  <r>
    <s v="5621"/>
    <s v="7"/>
    <x v="2393"/>
    <d v="2017-02-11T00:00:00"/>
    <b v="0"/>
    <s v="Approved"/>
    <s v="Trek Bicycles"/>
    <s v="Road"/>
    <s v="low"/>
    <s v="medium"/>
    <n v="980.37"/>
    <n v="234.43"/>
    <n v="745.94"/>
    <d v="2004-09-28T00:00:00"/>
    <n v="322"/>
  </r>
  <r>
    <s v="5622"/>
    <s v="11"/>
    <x v="625"/>
    <d v="2017-01-02T00:00:00"/>
    <b v="0"/>
    <s v="Approved"/>
    <s v="Giant Bicycles"/>
    <s v="Standard"/>
    <s v="high"/>
    <s v="medium"/>
    <n v="1274.93"/>
    <n v="764.96"/>
    <n v="509.97"/>
    <d v="2007-08-04T00:00:00"/>
    <n v="362"/>
  </r>
  <r>
    <s v="5623"/>
    <s v="6"/>
    <x v="1440"/>
    <d v="2017-10-27T00:00:00"/>
    <b v="1"/>
    <s v="Approved"/>
    <s v="OHM Cycles"/>
    <s v="Standard"/>
    <s v="high"/>
    <s v="medium"/>
    <n v="227.88"/>
    <n v="136.72999999999999"/>
    <n v="91.15"/>
    <d v="2003-02-07T00:00:00"/>
    <n v="64"/>
  </r>
  <r>
    <s v="5624"/>
    <s v="3"/>
    <x v="2317"/>
    <d v="2017-12-16T00:00:00"/>
    <b v="0"/>
    <s v="Approved"/>
    <s v="Trek Bicycles"/>
    <s v="Standard"/>
    <s v="medium"/>
    <s v="large"/>
    <n v="2091.4699999999998"/>
    <n v="388.92"/>
    <n v="1702.55"/>
    <d v="2012-09-15T00:00:00"/>
    <n v="14"/>
  </r>
  <r>
    <s v="5625"/>
    <s v="34"/>
    <x v="215"/>
    <d v="2017-06-25T00:00:00"/>
    <b v="0"/>
    <s v="Approved"/>
    <s v="WeareA2B"/>
    <s v="Standard"/>
    <s v="medium"/>
    <s v="medium"/>
    <n v="1231.1500000000001"/>
    <n v="161.6"/>
    <n v="1069.55"/>
    <d v="2009-03-08T00:00:00"/>
    <n v="188"/>
  </r>
  <r>
    <s v="5626"/>
    <s v="59"/>
    <x v="1852"/>
    <d v="2017-04-30T00:00:00"/>
    <b v="1"/>
    <s v="Approved"/>
    <s v="Solex"/>
    <s v="Standard"/>
    <s v="medium"/>
    <s v="large"/>
    <n v="1061.56"/>
    <n v="733.58"/>
    <n v="327.98"/>
    <d v="1993-07-20T00:00:00"/>
    <n v="244"/>
  </r>
  <r>
    <s v="5627"/>
    <s v="76"/>
    <x v="2799"/>
    <d v="2017-02-06T00:00:00"/>
    <b v="0"/>
    <s v="Approved"/>
    <s v="WeareA2B"/>
    <s v="Standard"/>
    <s v="low"/>
    <s v="medium"/>
    <n v="642.30999999999995"/>
    <n v="513.85"/>
    <n v="128.46"/>
    <d v="1997-01-25T00:00:00"/>
    <n v="327"/>
  </r>
  <r>
    <s v="5628"/>
    <s v="60"/>
    <x v="346"/>
    <d v="2017-05-25T00:00:00"/>
    <b v="0"/>
    <s v="Approved"/>
    <s v="Giant Bicycles"/>
    <s v="Standard"/>
    <s v="high"/>
    <s v="small"/>
    <n v="1977.36"/>
    <n v="1759.85"/>
    <n v="217.51"/>
    <d v="2015-05-21T00:00:00"/>
    <n v="219"/>
  </r>
  <r>
    <s v="5629"/>
    <s v="84"/>
    <x v="1911"/>
    <d v="2017-12-14T00:00:00"/>
    <b v="1"/>
    <s v="Approved"/>
    <s v="Trek Bicycles"/>
    <s v="Road"/>
    <s v="medium"/>
    <s v="medium"/>
    <n v="290.62"/>
    <n v="215.14"/>
    <n v="75.48"/>
    <d v="1993-04-20T00:00:00"/>
    <n v="16"/>
  </r>
  <r>
    <s v="5630"/>
    <s v="0"/>
    <x v="2629"/>
    <d v="2017-02-05T00:00:00"/>
    <b v="0"/>
    <s v="Approved"/>
    <s v="Norco Bicycles"/>
    <s v="Road"/>
    <s v="medium"/>
    <s v="medium"/>
    <n v="543.39"/>
    <n v="407.54"/>
    <n v="135.85"/>
    <d v="2003-03-18T00:00:00"/>
    <n v="328"/>
  </r>
  <r>
    <s v="5631"/>
    <s v="88"/>
    <x v="1405"/>
    <d v="2017-04-14T00:00:00"/>
    <b v="0"/>
    <s v="Approved"/>
    <s v="Norco Bicycles"/>
    <s v="Standard"/>
    <s v="medium"/>
    <s v="medium"/>
    <n v="1198.46"/>
    <n v="381.1"/>
    <n v="817.36"/>
    <d v="1998-12-16T00:00:00"/>
    <n v="260"/>
  </r>
  <r>
    <s v="5632"/>
    <s v="90"/>
    <x v="1602"/>
    <d v="2017-06-16T00:00:00"/>
    <b v="1"/>
    <s v="Approved"/>
    <s v="Solex"/>
    <s v="Standard"/>
    <s v="low"/>
    <s v="medium"/>
    <n v="945.04"/>
    <n v="507.58"/>
    <n v="437.46"/>
    <d v="1999-12-04T00:00:00"/>
    <n v="197"/>
  </r>
  <r>
    <s v="5633"/>
    <s v="42"/>
    <x v="1439"/>
    <d v="2017-03-11T00:00:00"/>
    <b v="1"/>
    <s v="Approved"/>
    <s v="OHM Cycles"/>
    <s v="Road"/>
    <s v="medium"/>
    <s v="small"/>
    <n v="1810"/>
    <n v="1610.9"/>
    <n v="199.1"/>
    <d v="1993-04-12T00:00:00"/>
    <n v="294"/>
  </r>
  <r>
    <s v="5634"/>
    <s v="5"/>
    <x v="1297"/>
    <d v="2017-04-21T00:00:00"/>
    <b v="0"/>
    <s v="Approved"/>
    <s v="Trek Bicycles"/>
    <s v="Mountain"/>
    <s v="low"/>
    <s v="medium"/>
    <n v="574.64"/>
    <n v="459.71"/>
    <n v="114.93"/>
    <d v="2011-08-29T00:00:00"/>
    <n v="253"/>
  </r>
  <r>
    <s v="5635"/>
    <s v="5"/>
    <x v="1161"/>
    <d v="2017-08-18T00:00:00"/>
    <b v="1"/>
    <s v="Approved"/>
    <s v="Giant Bicycles"/>
    <s v="Standard"/>
    <s v="high"/>
    <s v="medium"/>
    <n v="1129.1300000000001"/>
    <n v="677.48"/>
    <n v="451.65"/>
    <d v="2005-08-09T00:00:00"/>
    <n v="134"/>
  </r>
  <r>
    <s v="5636"/>
    <s v="43"/>
    <x v="1665"/>
    <d v="2017-08-18T00:00:00"/>
    <b v="1"/>
    <s v="Approved"/>
    <s v="Solex"/>
    <s v="Standard"/>
    <s v="medium"/>
    <s v="medium"/>
    <n v="1151.96"/>
    <n v="649.49"/>
    <n v="502.47"/>
    <d v="2012-06-04T00:00:00"/>
    <n v="134"/>
  </r>
  <r>
    <s v="5637"/>
    <s v="98"/>
    <x v="2173"/>
    <d v="2017-06-23T00:00:00"/>
    <b v="0"/>
    <s v="Approved"/>
    <s v="OHM Cycles"/>
    <s v="Standard"/>
    <s v="medium"/>
    <s v="medium"/>
    <n v="795.34"/>
    <n v="101.58"/>
    <n v="693.76"/>
    <d v="2016-12-06T00:00:00"/>
    <n v="190"/>
  </r>
  <r>
    <s v="5638"/>
    <s v="92"/>
    <x v="1114"/>
    <d v="2017-12-12T00:00:00"/>
    <b v="1"/>
    <s v="Approved"/>
    <s v="WeareA2B"/>
    <s v="Standard"/>
    <s v="medium"/>
    <s v="small"/>
    <n v="1415.01"/>
    <n v="1259.3599999999999"/>
    <n v="155.65"/>
    <d v="2003-01-05T00:00:00"/>
    <n v="18"/>
  </r>
  <r>
    <s v="5639"/>
    <s v="6"/>
    <x v="2800"/>
    <d v="2017-12-11T00:00:00"/>
    <b v="1"/>
    <s v="Approved"/>
    <s v="OHM Cycles"/>
    <s v="Standard"/>
    <s v="high"/>
    <s v="medium"/>
    <n v="227.88"/>
    <n v="136.72999999999999"/>
    <n v="91.15"/>
    <d v="2016-07-09T00:00:00"/>
    <n v="19"/>
  </r>
  <r>
    <s v="5640"/>
    <s v="7"/>
    <x v="1953"/>
    <d v="2017-11-23T00:00:00"/>
    <b v="0"/>
    <s v="Approved"/>
    <s v="Trek Bicycles"/>
    <s v="Road"/>
    <s v="low"/>
    <s v="medium"/>
    <n v="980.37"/>
    <n v="234.43"/>
    <n v="745.94"/>
    <d v="2011-04-16T00:00:00"/>
    <n v="37"/>
  </r>
  <r>
    <s v="5641"/>
    <s v="74"/>
    <x v="2801"/>
    <d v="2017-09-15T00:00:00"/>
    <b v="0"/>
    <s v="Approved"/>
    <s v="WeareA2B"/>
    <s v="Standard"/>
    <s v="medium"/>
    <s v="medium"/>
    <n v="1228.07"/>
    <n v="400.91"/>
    <n v="827.16"/>
    <d v="2000-05-22T00:00:00"/>
    <n v="106"/>
  </r>
  <r>
    <s v="5644"/>
    <s v="20"/>
    <x v="962"/>
    <d v="2017-03-03T00:00:00"/>
    <b v="0"/>
    <s v="Approved"/>
    <s v="Trek Bicycles"/>
    <s v="Standard"/>
    <s v="medium"/>
    <s v="small"/>
    <n v="1775.81"/>
    <n v="1580.47"/>
    <n v="195.34"/>
    <d v="1991-08-05T00:00:00"/>
    <n v="302"/>
  </r>
  <r>
    <s v="5645"/>
    <s v="63"/>
    <x v="2802"/>
    <d v="2017-12-13T00:00:00"/>
    <b v="0"/>
    <s v="Approved"/>
    <s v="Solex"/>
    <s v="Standard"/>
    <s v="medium"/>
    <s v="medium"/>
    <n v="1483.2"/>
    <n v="99.59"/>
    <n v="1383.61"/>
    <d v="2015-05-21T00:00:00"/>
    <n v="17"/>
  </r>
  <r>
    <s v="5646"/>
    <s v="35"/>
    <x v="2729"/>
    <d v="2017-03-19T00:00:00"/>
    <b v="0"/>
    <s v="Approved"/>
    <s v="Giant Bicycles"/>
    <s v="Standard"/>
    <s v="medium"/>
    <s v="medium"/>
    <n v="1403.5"/>
    <n v="954.82"/>
    <n v="448.68"/>
    <d v="2016-11-14T00:00:00"/>
    <n v="286"/>
  </r>
  <r>
    <s v="5647"/>
    <s v="100"/>
    <x v="84"/>
    <d v="2017-06-02T00:00:00"/>
    <b v="1"/>
    <s v="Approved"/>
    <s v="Trek Bicycles"/>
    <s v="Standard"/>
    <s v="medium"/>
    <s v="small"/>
    <n v="1386.84"/>
    <n v="1234.29"/>
    <n v="152.55000000000001"/>
    <d v="1993-07-15T00:00:00"/>
    <n v="211"/>
  </r>
  <r>
    <s v="5648"/>
    <s v="37"/>
    <x v="2803"/>
    <d v="2017-05-08T00:00:00"/>
    <b v="0"/>
    <s v="Approved"/>
    <s v="OHM Cycles"/>
    <s v="Standard"/>
    <s v="low"/>
    <s v="medium"/>
    <n v="1793.43"/>
    <n v="248.82"/>
    <n v="1544.61"/>
    <d v="1999-07-20T00:00:00"/>
    <n v="236"/>
  </r>
  <r>
    <s v="5650"/>
    <s v="57"/>
    <x v="2804"/>
    <d v="2017-10-20T00:00:00"/>
    <b v="1"/>
    <s v="Approved"/>
    <s v="WeareA2B"/>
    <s v="Touring"/>
    <s v="medium"/>
    <s v="large"/>
    <n v="1890.39"/>
    <n v="260.14"/>
    <n v="1630.25"/>
    <d v="2015-06-17T00:00:00"/>
    <n v="71"/>
  </r>
  <r>
    <s v="5651"/>
    <s v="25"/>
    <x v="176"/>
    <d v="2017-12-30T00:00:00"/>
    <b v="1"/>
    <s v="Approved"/>
    <s v="Giant Bicycles"/>
    <s v="Road"/>
    <s v="medium"/>
    <s v="medium"/>
    <n v="1538.99"/>
    <n v="829.65"/>
    <n v="709.34"/>
    <d v="1993-05-26T00:00:00"/>
    <n v="0"/>
  </r>
  <r>
    <s v="5652"/>
    <s v="45"/>
    <x v="846"/>
    <d v="2017-10-30T00:00:00"/>
    <b v="0"/>
    <s v="Approved"/>
    <s v="Solex"/>
    <s v="Standard"/>
    <s v="medium"/>
    <s v="medium"/>
    <n v="441.49"/>
    <n v="84.99"/>
    <n v="356.5"/>
    <d v="1998-12-17T00:00:00"/>
    <n v="61"/>
  </r>
  <r>
    <s v="5653"/>
    <s v="6"/>
    <x v="2805"/>
    <d v="2017-09-25T00:00:00"/>
    <b v="0"/>
    <s v="Approved"/>
    <s v="Solex"/>
    <s v="Standard"/>
    <s v="high"/>
    <s v="medium"/>
    <n v="748.17"/>
    <n v="448.9"/>
    <n v="299.27"/>
    <d v="2011-03-16T00:00:00"/>
    <n v="96"/>
  </r>
  <r>
    <s v="5654"/>
    <s v="84"/>
    <x v="2806"/>
    <d v="2017-11-04T00:00:00"/>
    <b v="1"/>
    <s v="Approved"/>
    <s v="Trek Bicycles"/>
    <s v="Road"/>
    <s v="medium"/>
    <s v="medium"/>
    <n v="290.62"/>
    <n v="215.14"/>
    <n v="75.48"/>
    <d v="1997-08-25T00:00:00"/>
    <n v="56"/>
  </r>
  <r>
    <s v="5655"/>
    <s v="0"/>
    <x v="2807"/>
    <d v="2017-01-04T00:00:00"/>
    <b v="1"/>
    <s v="Approved"/>
    <s v="OHM Cycles"/>
    <s v="Road"/>
    <s v="high"/>
    <s v="large"/>
    <n v="12.01"/>
    <n v="7.21"/>
    <n v="4.8"/>
    <d v="1993-05-26T00:00:00"/>
    <n v="360"/>
  </r>
  <r>
    <s v="5656"/>
    <s v="96"/>
    <x v="1290"/>
    <d v="2017-02-22T00:00:00"/>
    <b v="1"/>
    <s v="Approved"/>
    <s v="WeareA2B"/>
    <s v="Road"/>
    <s v="low"/>
    <s v="small"/>
    <n v="1172.78"/>
    <n v="1043.77"/>
    <n v="129.01"/>
    <d v="2004-01-16T00:00:00"/>
    <n v="311"/>
  </r>
  <r>
    <s v="5657"/>
    <s v="18"/>
    <x v="310"/>
    <d v="2017-02-15T00:00:00"/>
    <b v="0"/>
    <s v="Approved"/>
    <s v="Solex"/>
    <s v="Standard"/>
    <s v="medium"/>
    <s v="medium"/>
    <n v="575.27"/>
    <n v="431.45"/>
    <n v="143.82"/>
    <d v="1993-07-15T00:00:00"/>
    <n v="318"/>
  </r>
  <r>
    <s v="5658"/>
    <s v="38"/>
    <x v="2808"/>
    <d v="2017-12-29T00:00:00"/>
    <b v="1"/>
    <s v="Approved"/>
    <s v="Solex"/>
    <s v="Standard"/>
    <s v="medium"/>
    <s v="medium"/>
    <n v="1577.53"/>
    <n v="826.51"/>
    <n v="751.02"/>
    <d v="2011-03-16T00:00:00"/>
    <n v="1"/>
  </r>
  <r>
    <s v="5659"/>
    <s v="4"/>
    <x v="2809"/>
    <d v="2017-12-09T00:00:00"/>
    <b v="1"/>
    <s v="Approved"/>
    <s v="Solex"/>
    <s v="Standard"/>
    <s v="medium"/>
    <s v="medium"/>
    <n v="1483.2"/>
    <n v="99.59"/>
    <n v="1383.61"/>
    <d v="2010-11-05T00:00:00"/>
    <n v="21"/>
  </r>
  <r>
    <s v="5660"/>
    <s v="68"/>
    <x v="1080"/>
    <d v="2017-09-02T00:00:00"/>
    <b v="1"/>
    <s v="Approved"/>
    <s v="OHM Cycles"/>
    <s v="Standard"/>
    <s v="medium"/>
    <s v="medium"/>
    <n v="1636.9"/>
    <n v="44.71"/>
    <n v="1592.19"/>
    <d v="2010-08-20T00:00:00"/>
    <n v="119"/>
  </r>
  <r>
    <s v="5661"/>
    <s v="67"/>
    <x v="2810"/>
    <d v="2017-11-03T00:00:00"/>
    <b v="0"/>
    <s v="Approved"/>
    <s v="Norco Bicycles"/>
    <s v="Road"/>
    <s v="medium"/>
    <s v="medium"/>
    <n v="544.04999999999995"/>
    <n v="376.84"/>
    <n v="167.21"/>
    <d v="2005-10-22T00:00:00"/>
    <n v="57"/>
  </r>
  <r>
    <s v="5662"/>
    <s v="92"/>
    <x v="741"/>
    <d v="2017-05-28T00:00:00"/>
    <b v="1"/>
    <s v="Approved"/>
    <s v="WeareA2B"/>
    <s v="Standard"/>
    <s v="medium"/>
    <s v="small"/>
    <n v="1415.01"/>
    <n v="1259.3599999999999"/>
    <n v="155.65"/>
    <d v="2000-11-03T00:00:00"/>
    <n v="216"/>
  </r>
  <r>
    <s v="5663"/>
    <s v="11"/>
    <x v="2076"/>
    <d v="2017-04-24T00:00:00"/>
    <b v="1"/>
    <s v="Approved"/>
    <s v="Giant Bicycles"/>
    <s v="Standard"/>
    <s v="high"/>
    <s v="medium"/>
    <n v="1274.93"/>
    <n v="764.96"/>
    <n v="509.97"/>
    <d v="2013-03-12T00:00:00"/>
    <n v="250"/>
  </r>
  <r>
    <s v="5664"/>
    <s v="8"/>
    <x v="128"/>
    <d v="2017-10-08T00:00:00"/>
    <b v="1"/>
    <s v="Approved"/>
    <s v="Solex"/>
    <s v="Road"/>
    <s v="medium"/>
    <s v="small"/>
    <n v="1703.52"/>
    <n v="1516.13"/>
    <n v="187.39"/>
    <d v="1994-09-09T00:00:00"/>
    <n v="83"/>
  </r>
  <r>
    <s v="5665"/>
    <s v="58"/>
    <x v="1540"/>
    <d v="2017-08-20T00:00:00"/>
    <b v="1"/>
    <s v="Approved"/>
    <s v="OHM Cycles"/>
    <s v="Road"/>
    <s v="medium"/>
    <s v="medium"/>
    <n v="1280.28"/>
    <n v="829.51"/>
    <n v="450.77"/>
    <d v="2001-11-25T00:00:00"/>
    <n v="132"/>
  </r>
  <r>
    <s v="5666"/>
    <s v="75"/>
    <x v="2811"/>
    <d v="2017-07-17T00:00:00"/>
    <b v="1"/>
    <s v="Approved"/>
    <s v="Giant Bicycles"/>
    <s v="Touring"/>
    <s v="medium"/>
    <s v="large"/>
    <n v="1873.97"/>
    <n v="863.95"/>
    <n v="1010.02"/>
    <d v="1991-07-10T00:00:00"/>
    <n v="166"/>
  </r>
  <r>
    <s v="5667"/>
    <s v="30"/>
    <x v="2401"/>
    <d v="2017-08-09T00:00:00"/>
    <b v="0"/>
    <s v="Approved"/>
    <s v="Solex"/>
    <s v="Standard"/>
    <s v="high"/>
    <s v="medium"/>
    <n v="748.17"/>
    <n v="448.9"/>
    <n v="299.27"/>
    <d v="1995-10-24T00:00:00"/>
    <n v="143"/>
  </r>
  <r>
    <s v="5668"/>
    <s v="77"/>
    <x v="2812"/>
    <d v="2017-06-19T00:00:00"/>
    <b v="0"/>
    <s v="Approved"/>
    <s v="WeareA2B"/>
    <s v="Standard"/>
    <s v="medium"/>
    <s v="medium"/>
    <n v="1769.64"/>
    <n v="108.76"/>
    <n v="1660.88"/>
    <d v="2012-06-04T00:00:00"/>
    <n v="194"/>
  </r>
  <r>
    <s v="5669"/>
    <s v="35"/>
    <x v="2524"/>
    <d v="2017-09-02T00:00:00"/>
    <b v="0"/>
    <s v="Approved"/>
    <s v="Trek Bicycles"/>
    <s v="Standard"/>
    <s v="low"/>
    <s v="medium"/>
    <n v="1057.51"/>
    <n v="154.4"/>
    <n v="903.11"/>
    <d v="2011-03-16T00:00:00"/>
    <n v="119"/>
  </r>
  <r>
    <s v="5670"/>
    <s v="75"/>
    <x v="1985"/>
    <d v="2017-05-17T00:00:00"/>
    <b v="1"/>
    <s v="Approved"/>
    <s v="Giant Bicycles"/>
    <s v="Touring"/>
    <s v="medium"/>
    <s v="large"/>
    <n v="1873.97"/>
    <n v="863.95"/>
    <n v="1010.02"/>
    <d v="2006-05-22T00:00:00"/>
    <n v="227"/>
  </r>
  <r>
    <s v="5671"/>
    <s v="46"/>
    <x v="1573"/>
    <d v="2017-02-25T00:00:00"/>
    <b v="0"/>
    <s v="Approved"/>
    <s v="Solex"/>
    <s v="Standard"/>
    <s v="low"/>
    <s v="medium"/>
    <n v="1289.8499999999999"/>
    <n v="74.510000000000005"/>
    <n v="1215.3399999999999"/>
    <d v="2012-04-10T00:00:00"/>
    <n v="308"/>
  </r>
  <r>
    <s v="5672"/>
    <s v="36"/>
    <x v="2813"/>
    <d v="2017-11-10T00:00:00"/>
    <b v="1"/>
    <s v="Approved"/>
    <s v="Solex"/>
    <s v="Standard"/>
    <s v="low"/>
    <s v="medium"/>
    <n v="945.04"/>
    <n v="507.58"/>
    <n v="437.46"/>
    <d v="1995-12-19T00:00:00"/>
    <n v="50"/>
  </r>
  <r>
    <s v="5674"/>
    <s v="85"/>
    <x v="861"/>
    <d v="2017-10-28T00:00:00"/>
    <b v="1"/>
    <s v="Approved"/>
    <s v="WeareA2B"/>
    <s v="Standard"/>
    <s v="medium"/>
    <s v="medium"/>
    <n v="752.64"/>
    <n v="205.36"/>
    <n v="547.28"/>
    <d v="2015-08-02T00:00:00"/>
    <n v="63"/>
  </r>
  <r>
    <s v="5675"/>
    <s v="29"/>
    <x v="2684"/>
    <d v="2017-08-19T00:00:00"/>
    <b v="1"/>
    <s v="Approved"/>
    <s v="Norco Bicycles"/>
    <s v="Road"/>
    <s v="medium"/>
    <s v="medium"/>
    <n v="543.39"/>
    <n v="407.54"/>
    <n v="135.85"/>
    <d v="1991-11-10T00:00:00"/>
    <n v="133"/>
  </r>
  <r>
    <s v="5676"/>
    <s v="3"/>
    <x v="2255"/>
    <d v="2017-06-28T00:00:00"/>
    <b v="0"/>
    <s v="Approved"/>
    <s v="Trek Bicycles"/>
    <s v="Standard"/>
    <s v="medium"/>
    <s v="large"/>
    <n v="2091.4699999999998"/>
    <n v="388.92"/>
    <n v="1702.55"/>
    <d v="2015-05-21T00:00:00"/>
    <n v="185"/>
  </r>
  <r>
    <s v="5677"/>
    <s v="35"/>
    <x v="913"/>
    <d v="2017-01-20T00:00:00"/>
    <b v="1"/>
    <s v="Approved"/>
    <s v="Giant Bicycles"/>
    <s v="Standard"/>
    <s v="medium"/>
    <s v="medium"/>
    <n v="1403.5"/>
    <n v="954.82"/>
    <n v="448.68"/>
    <d v="2016-11-14T00:00:00"/>
    <n v="344"/>
  </r>
  <r>
    <s v="5678"/>
    <s v="62"/>
    <x v="2814"/>
    <d v="2017-12-16T00:00:00"/>
    <b v="1"/>
    <s v="Approved"/>
    <s v="Solex"/>
    <s v="Standard"/>
    <s v="medium"/>
    <s v="medium"/>
    <n v="478.16"/>
    <n v="298.72000000000003"/>
    <n v="179.44"/>
    <d v="1993-06-23T00:00:00"/>
    <n v="14"/>
  </r>
  <r>
    <s v="5679"/>
    <s v="87"/>
    <x v="1937"/>
    <d v="2017-02-21T00:00:00"/>
    <b v="1"/>
    <s v="Approved"/>
    <s v="Giant Bicycles"/>
    <s v="Standard"/>
    <s v="high"/>
    <s v="medium"/>
    <n v="1179"/>
    <n v="707.4"/>
    <n v="471.6"/>
    <d v="1997-08-25T00:00:00"/>
    <n v="312"/>
  </r>
  <r>
    <s v="5680"/>
    <s v="48"/>
    <x v="847"/>
    <d v="2017-07-23T00:00:00"/>
    <b v="0"/>
    <s v="Approved"/>
    <s v="WeareA2B"/>
    <s v="Standard"/>
    <s v="medium"/>
    <s v="medium"/>
    <n v="1762.96"/>
    <n v="950.52"/>
    <n v="812.44"/>
    <d v="2014-07-28T00:00:00"/>
    <n v="160"/>
  </r>
  <r>
    <s v="5681"/>
    <s v="32"/>
    <x v="13"/>
    <d v="2017-11-19T00:00:00"/>
    <b v="1"/>
    <s v="Approved"/>
    <s v="Giant Bicycles"/>
    <s v="Standard"/>
    <s v="medium"/>
    <s v="medium"/>
    <n v="642.70000000000005"/>
    <n v="211.37"/>
    <n v="431.33"/>
    <d v="2002-03-22T00:00:00"/>
    <n v="41"/>
  </r>
  <r>
    <s v="5682"/>
    <s v="96"/>
    <x v="1204"/>
    <d v="2017-06-05T00:00:00"/>
    <b v="1"/>
    <s v="Approved"/>
    <s v="WeareA2B"/>
    <s v="Road"/>
    <s v="low"/>
    <s v="small"/>
    <n v="1172.78"/>
    <n v="1043.77"/>
    <n v="129.01"/>
    <d v="2002-10-10T00:00:00"/>
    <n v="208"/>
  </r>
  <r>
    <s v="5683"/>
    <s v="66"/>
    <x v="2815"/>
    <d v="2017-01-06T00:00:00"/>
    <b v="1"/>
    <s v="Approved"/>
    <s v="Giant Bicycles"/>
    <s v="Road"/>
    <s v="low"/>
    <s v="small"/>
    <n v="590.26"/>
    <n v="525.33000000000004"/>
    <n v="64.930000000000007"/>
    <d v="2015-04-11T00:00:00"/>
    <n v="358"/>
  </r>
  <r>
    <s v="5684"/>
    <s v="16"/>
    <x v="2564"/>
    <d v="2017-07-15T00:00:00"/>
    <b v="0"/>
    <s v="Approved"/>
    <s v="Norco Bicycles"/>
    <s v="Standard"/>
    <s v="high"/>
    <s v="small"/>
    <n v="1661.92"/>
    <n v="1479.11"/>
    <n v="182.81"/>
    <d v="1994-09-09T00:00:00"/>
    <n v="168"/>
  </r>
  <r>
    <s v="5685"/>
    <s v="94"/>
    <x v="2816"/>
    <d v="2017-01-02T00:00:00"/>
    <b v="0"/>
    <s v="Approved"/>
    <s v="Giant Bicycles"/>
    <s v="Standard"/>
    <s v="medium"/>
    <s v="large"/>
    <n v="1635.3"/>
    <n v="993.66"/>
    <n v="641.64"/>
    <d v="2013-06-09T00:00:00"/>
    <n v="362"/>
  </r>
  <r>
    <s v="5686"/>
    <s v="5"/>
    <x v="1141"/>
    <d v="2017-09-07T00:00:00"/>
    <b v="1"/>
    <s v="Approved"/>
    <s v="Giant Bicycles"/>
    <s v="Standard"/>
    <s v="high"/>
    <s v="medium"/>
    <n v="1129.1300000000001"/>
    <n v="677.48"/>
    <n v="451.65"/>
    <d v="2005-08-09T00:00:00"/>
    <n v="114"/>
  </r>
  <r>
    <s v="5687"/>
    <s v="50"/>
    <x v="2375"/>
    <d v="2017-03-30T00:00:00"/>
    <b v="0"/>
    <s v="Approved"/>
    <s v="Giant Bicycles"/>
    <s v="Standard"/>
    <s v="medium"/>
    <s v="medium"/>
    <n v="642.70000000000005"/>
    <n v="211.37"/>
    <n v="431.33"/>
    <d v="2002-03-22T00:00:00"/>
    <n v="275"/>
  </r>
  <r>
    <s v="5688"/>
    <s v="70"/>
    <x v="468"/>
    <d v="2017-04-23T00:00:00"/>
    <b v="0"/>
    <s v="Approved"/>
    <s v="Trek Bicycles"/>
    <s v="Standard"/>
    <s v="high"/>
    <s v="medium"/>
    <n v="495.72"/>
    <n v="297.43"/>
    <n v="198.29"/>
    <d v="2015-04-11T00:00:00"/>
    <n v="251"/>
  </r>
  <r>
    <s v="5689"/>
    <s v="45"/>
    <x v="1755"/>
    <d v="2017-07-30T00:00:00"/>
    <b v="0"/>
    <s v="Approved"/>
    <s v="Solex"/>
    <s v="Standard"/>
    <s v="medium"/>
    <s v="medium"/>
    <n v="441.49"/>
    <n v="84.99"/>
    <n v="356.5"/>
    <d v="2014-07-28T00:00:00"/>
    <n v="153"/>
  </r>
  <r>
    <s v="5690"/>
    <s v="36"/>
    <x v="2817"/>
    <d v="2017-12-10T00:00:00"/>
    <b v="0"/>
    <s v="Approved"/>
    <s v="Solex"/>
    <s v="Standard"/>
    <s v="low"/>
    <s v="medium"/>
    <n v="945.04"/>
    <n v="507.58"/>
    <n v="437.46"/>
    <d v="2011-05-09T00:00:00"/>
    <n v="20"/>
  </r>
  <r>
    <s v="5691"/>
    <s v="70"/>
    <x v="2521"/>
    <d v="2017-12-23T00:00:00"/>
    <b v="0"/>
    <s v="Approved"/>
    <s v="Norco Bicycles"/>
    <s v="Road"/>
    <s v="medium"/>
    <s v="medium"/>
    <n v="1036.5899999999999"/>
    <n v="206.35"/>
    <n v="830.24"/>
    <d v="1991-07-10T00:00:00"/>
    <n v="7"/>
  </r>
  <r>
    <s v="5692"/>
    <s v="42"/>
    <x v="1314"/>
    <d v="2017-09-03T00:00:00"/>
    <b v="1"/>
    <s v="Approved"/>
    <s v="OHM Cycles"/>
    <s v="Road"/>
    <s v="medium"/>
    <s v="small"/>
    <n v="1810"/>
    <n v="1610.9"/>
    <n v="199.1"/>
    <d v="2008-03-19T00:00:00"/>
    <n v="118"/>
  </r>
  <r>
    <s v="5693"/>
    <s v="7"/>
    <x v="791"/>
    <d v="2017-02-10T00:00:00"/>
    <b v="0"/>
    <s v="Approved"/>
    <s v="Trek Bicycles"/>
    <s v="Road"/>
    <s v="low"/>
    <s v="medium"/>
    <n v="980.37"/>
    <n v="234.43"/>
    <n v="745.94"/>
    <d v="2004-08-17T00:00:00"/>
    <n v="323"/>
  </r>
  <r>
    <s v="5694"/>
    <s v="90"/>
    <x v="2350"/>
    <d v="2017-07-25T00:00:00"/>
    <b v="0"/>
    <s v="Approved"/>
    <s v="Solex"/>
    <s v="Standard"/>
    <s v="low"/>
    <s v="medium"/>
    <n v="945.04"/>
    <n v="507.58"/>
    <n v="437.46"/>
    <d v="1995-12-19T00:00:00"/>
    <n v="158"/>
  </r>
  <r>
    <s v="5695"/>
    <s v="5"/>
    <x v="1734"/>
    <d v="2017-11-01T00:00:00"/>
    <b v="0"/>
    <s v="Approved"/>
    <s v="Giant Bicycles"/>
    <s v="Standard"/>
    <s v="high"/>
    <s v="medium"/>
    <n v="1129.1300000000001"/>
    <n v="677.48"/>
    <n v="451.65"/>
    <d v="2005-08-09T00:00:00"/>
    <n v="59"/>
  </r>
  <r>
    <s v="5696"/>
    <s v="8"/>
    <x v="162"/>
    <d v="2017-12-11T00:00:00"/>
    <b v="0"/>
    <s v="Approved"/>
    <s v="Solex"/>
    <s v="Road"/>
    <s v="medium"/>
    <s v="small"/>
    <n v="1703.52"/>
    <n v="1516.13"/>
    <n v="187.39"/>
    <d v="2003-08-05T00:00:00"/>
    <n v="19"/>
  </r>
  <r>
    <s v="5697"/>
    <s v="6"/>
    <x v="19"/>
    <d v="2017-11-16T00:00:00"/>
    <b v="1"/>
    <s v="Approved"/>
    <s v="OHM Cycles"/>
    <s v="Standard"/>
    <s v="high"/>
    <s v="medium"/>
    <n v="227.88"/>
    <n v="136.72999999999999"/>
    <n v="91.15"/>
    <d v="2004-08-17T00:00:00"/>
    <n v="44"/>
  </r>
  <r>
    <s v="5698"/>
    <s v="93"/>
    <x v="2205"/>
    <d v="2017-05-22T00:00:00"/>
    <b v="0"/>
    <s v="Approved"/>
    <s v="WeareA2B"/>
    <s v="Standard"/>
    <s v="medium"/>
    <s v="medium"/>
    <n v="1065.03"/>
    <n v="230.09"/>
    <n v="834.94"/>
    <d v="2000-11-03T00:00:00"/>
    <n v="222"/>
  </r>
  <r>
    <s v="5699"/>
    <s v="22"/>
    <x v="2623"/>
    <d v="2017-11-20T00:00:00"/>
    <b v="1"/>
    <s v="Approved"/>
    <s v="WeareA2B"/>
    <s v="Standard"/>
    <s v="medium"/>
    <s v="medium"/>
    <n v="60.34"/>
    <n v="45.26"/>
    <n v="15.08"/>
    <d v="2016-02-04T00:00:00"/>
    <n v="40"/>
  </r>
  <r>
    <s v="5700"/>
    <s v="47"/>
    <x v="2488"/>
    <d v="2017-09-13T00:00:00"/>
    <b v="0"/>
    <s v="Approved"/>
    <s v="Trek Bicycles"/>
    <s v="Road"/>
    <s v="low"/>
    <s v="small"/>
    <n v="1720.7"/>
    <n v="1531.42"/>
    <n v="189.28"/>
    <d v="2014-07-28T00:00:00"/>
    <n v="108"/>
  </r>
  <r>
    <s v="5701"/>
    <s v="10"/>
    <x v="243"/>
    <d v="2017-12-25T00:00:00"/>
    <b v="0"/>
    <s v="Approved"/>
    <s v="WeareA2B"/>
    <s v="Touring"/>
    <s v="medium"/>
    <s v="medium"/>
    <n v="1466.68"/>
    <n v="363.25"/>
    <n v="1103.43"/>
    <d v="2014-03-03T00:00:00"/>
    <n v="5"/>
  </r>
  <r>
    <s v="5702"/>
    <s v="0"/>
    <x v="2703"/>
    <d v="2017-04-08T00:00:00"/>
    <b v="1"/>
    <s v="Approved"/>
    <s v="Trek Bicycles"/>
    <s v="Road"/>
    <s v="medium"/>
    <s v="medium"/>
    <n v="533.51"/>
    <n v="400.13"/>
    <n v="133.38"/>
    <d v="2012-06-04T00:00:00"/>
    <n v="266"/>
  </r>
  <r>
    <s v="5703"/>
    <s v="5"/>
    <x v="1365"/>
    <d v="2017-06-11T00:00:00"/>
    <b v="0"/>
    <s v="Approved"/>
    <s v="Giant Bicycles"/>
    <s v="Standard"/>
    <s v="high"/>
    <s v="medium"/>
    <n v="1129.1300000000001"/>
    <n v="677.48"/>
    <n v="451.65"/>
    <d v="2005-08-09T00:00:00"/>
    <n v="202"/>
  </r>
  <r>
    <s v="5704"/>
    <s v="2"/>
    <x v="2818"/>
    <d v="2017-03-20T00:00:00"/>
    <b v="0"/>
    <s v="Approved"/>
    <s v="Giant Bicycles"/>
    <s v="Road"/>
    <s v="low"/>
    <s v="small"/>
    <n v="590.26"/>
    <n v="525.33000000000004"/>
    <n v="64.930000000000007"/>
    <d v="2005-10-22T00:00:00"/>
    <n v="285"/>
  </r>
  <r>
    <s v="5705"/>
    <s v="71"/>
    <x v="2253"/>
    <d v="2017-02-11T00:00:00"/>
    <b v="1"/>
    <s v="Approved"/>
    <s v="Solex"/>
    <s v="Standard"/>
    <s v="high"/>
    <s v="large"/>
    <n v="1842.92"/>
    <n v="1105.75"/>
    <n v="737.17"/>
    <d v="2006-05-22T00:00:00"/>
    <n v="322"/>
  </r>
  <r>
    <s v="5706"/>
    <s v="3"/>
    <x v="1850"/>
    <d v="2017-10-15T00:00:00"/>
    <b v="1"/>
    <s v="Approved"/>
    <s v="Trek Bicycles"/>
    <s v="Standard"/>
    <s v="medium"/>
    <s v="large"/>
    <n v="2091.4699999999998"/>
    <n v="388.92"/>
    <n v="1702.55"/>
    <d v="2003-07-21T00:00:00"/>
    <n v="76"/>
  </r>
  <r>
    <s v="5707"/>
    <s v="53"/>
    <x v="2819"/>
    <d v="2017-12-10T00:00:00"/>
    <b v="1"/>
    <s v="Approved"/>
    <s v="OHM Cycles"/>
    <s v="Standard"/>
    <s v="medium"/>
    <s v="medium"/>
    <n v="795.34"/>
    <n v="101.58"/>
    <n v="693.76"/>
    <d v="1997-02-09T00:00:00"/>
    <n v="20"/>
  </r>
  <r>
    <s v="5708"/>
    <s v="83"/>
    <x v="2112"/>
    <d v="2017-02-09T00:00:00"/>
    <b v="0"/>
    <s v="Approved"/>
    <s v="Solex"/>
    <s v="Touring"/>
    <s v="medium"/>
    <s v="large"/>
    <n v="2083.94"/>
    <n v="675.03"/>
    <n v="1408.91"/>
    <d v="2005-05-10T00:00:00"/>
    <n v="324"/>
  </r>
  <r>
    <s v="5709"/>
    <s v="0"/>
    <x v="1844"/>
    <d v="2017-08-14T00:00:00"/>
    <b v="0"/>
    <s v="Approved"/>
    <s v="OHM Cycles"/>
    <s v="Standard"/>
    <s v="high"/>
    <s v="medium"/>
    <n v="227.88"/>
    <n v="136.72999999999999"/>
    <n v="91.15"/>
    <d v="2014-03-03T00:00:00"/>
    <n v="138"/>
  </r>
  <r>
    <s v="5710"/>
    <s v="90"/>
    <x v="2820"/>
    <d v="2017-02-26T00:00:00"/>
    <b v="0"/>
    <s v="Approved"/>
    <s v="Solex"/>
    <s v="Standard"/>
    <s v="low"/>
    <s v="medium"/>
    <n v="945.04"/>
    <n v="507.58"/>
    <n v="437.46"/>
    <d v="2010-06-07T00:00:00"/>
    <n v="307"/>
  </r>
  <r>
    <s v="5711"/>
    <s v="42"/>
    <x v="186"/>
    <d v="2017-04-25T00:00:00"/>
    <b v="1"/>
    <s v="Approved"/>
    <s v="OHM Cycles"/>
    <s v="Road"/>
    <s v="medium"/>
    <s v="small"/>
    <n v="1810"/>
    <n v="1610.9"/>
    <n v="199.1"/>
    <d v="2008-03-19T00:00:00"/>
    <n v="249"/>
  </r>
  <r>
    <s v="5712"/>
    <s v="47"/>
    <x v="2457"/>
    <d v="2017-03-26T00:00:00"/>
    <b v="0"/>
    <s v="Approved"/>
    <s v="Trek Bicycles"/>
    <s v="Road"/>
    <s v="low"/>
    <s v="small"/>
    <n v="1720.7"/>
    <n v="1531.42"/>
    <n v="189.28"/>
    <d v="2006-10-01T00:00:00"/>
    <n v="279"/>
  </r>
  <r>
    <s v="5713"/>
    <s v="54"/>
    <x v="2821"/>
    <d v="2017-04-29T00:00:00"/>
    <b v="0"/>
    <s v="Approved"/>
    <s v="WeareA2B"/>
    <s v="Standard"/>
    <s v="medium"/>
    <s v="medium"/>
    <n v="1292.8399999999999"/>
    <n v="13.44"/>
    <n v="1279.4000000000001"/>
    <d v="2009-04-12T00:00:00"/>
    <n v="245"/>
  </r>
  <r>
    <s v="5714"/>
    <s v="71"/>
    <x v="2822"/>
    <d v="2017-05-20T00:00:00"/>
    <b v="0"/>
    <s v="Approved"/>
    <s v="Solex"/>
    <s v="Standard"/>
    <s v="high"/>
    <s v="large"/>
    <n v="1842.92"/>
    <n v="1105.75"/>
    <n v="737.17"/>
    <d v="1995-10-24T00:00:00"/>
    <n v="224"/>
  </r>
  <r>
    <s v="5715"/>
    <s v="91"/>
    <x v="1314"/>
    <d v="2017-02-05T00:00:00"/>
    <b v="0"/>
    <s v="Approved"/>
    <s v="Solex"/>
    <s v="Standard"/>
    <s v="medium"/>
    <s v="medium"/>
    <n v="100.35"/>
    <n v="75.260000000000005"/>
    <n v="25.09"/>
    <d v="1999-07-26T00:00:00"/>
    <n v="328"/>
  </r>
  <r>
    <s v="5716"/>
    <s v="57"/>
    <x v="2823"/>
    <d v="2017-06-24T00:00:00"/>
    <b v="1"/>
    <s v="Approved"/>
    <s v="WeareA2B"/>
    <s v="Touring"/>
    <s v="medium"/>
    <s v="large"/>
    <n v="1890.39"/>
    <n v="260.14"/>
    <n v="1630.25"/>
    <d v="1991-01-21T00:00:00"/>
    <n v="189"/>
  </r>
  <r>
    <s v="5717"/>
    <s v="84"/>
    <x v="2111"/>
    <d v="2017-08-17T00:00:00"/>
    <b v="0"/>
    <s v="Approved"/>
    <s v="Trek Bicycles"/>
    <s v="Road"/>
    <s v="medium"/>
    <s v="medium"/>
    <n v="290.62"/>
    <n v="215.14"/>
    <n v="75.48"/>
    <d v="1993-04-20T00:00:00"/>
    <n v="135"/>
  </r>
  <r>
    <s v="5719"/>
    <s v="100"/>
    <x v="2824"/>
    <d v="2017-06-23T00:00:00"/>
    <b v="0"/>
    <s v="Approved"/>
    <s v="Trek Bicycles"/>
    <s v="Standard"/>
    <s v="medium"/>
    <s v="small"/>
    <n v="1386.84"/>
    <n v="1234.29"/>
    <n v="152.55000000000001"/>
    <d v="2003-08-05T00:00:00"/>
    <n v="190"/>
  </r>
  <r>
    <s v="5720"/>
    <s v="59"/>
    <x v="2226"/>
    <d v="2017-09-19T00:00:00"/>
    <b v="0"/>
    <s v="Approved"/>
    <s v="Solex"/>
    <s v="Standard"/>
    <s v="medium"/>
    <s v="large"/>
    <n v="1061.56"/>
    <n v="733.58"/>
    <n v="327.98"/>
    <d v="2010-11-05T00:00:00"/>
    <n v="102"/>
  </r>
  <r>
    <s v="5721"/>
    <s v="0"/>
    <x v="2825"/>
    <d v="2017-02-03T00:00:00"/>
    <b v="0"/>
    <s v="Approved"/>
    <s v="OHM Cycles"/>
    <s v="Standard"/>
    <s v="low"/>
    <s v="medium"/>
    <n v="71.16"/>
    <n v="56.93"/>
    <n v="14.23"/>
    <d v="2015-06-17T00:00:00"/>
    <n v="330"/>
  </r>
  <r>
    <s v="5722"/>
    <s v="32"/>
    <x v="737"/>
    <d v="2017-12-17T00:00:00"/>
    <b v="0"/>
    <s v="Approved"/>
    <s v="Giant Bicycles"/>
    <s v="Standard"/>
    <s v="medium"/>
    <s v="medium"/>
    <n v="642.70000000000005"/>
    <n v="211.37"/>
    <n v="431.33"/>
    <d v="1995-12-19T00:00:00"/>
    <n v="13"/>
  </r>
  <r>
    <s v="5723"/>
    <s v="70"/>
    <x v="2171"/>
    <d v="2017-12-04T00:00:00"/>
    <b v="0"/>
    <s v="Approved"/>
    <s v="Trek Bicycles"/>
    <s v="Standard"/>
    <s v="high"/>
    <s v="medium"/>
    <n v="495.72"/>
    <n v="297.43"/>
    <n v="198.29"/>
    <d v="2011-01-10T00:00:00"/>
    <n v="26"/>
  </r>
  <r>
    <s v="5724"/>
    <s v="44"/>
    <x v="2826"/>
    <d v="2017-09-24T00:00:00"/>
    <b v="0"/>
    <s v="Approved"/>
    <s v="WeareA2B"/>
    <s v="Standard"/>
    <s v="medium"/>
    <s v="medium"/>
    <n v="1769.64"/>
    <n v="108.76"/>
    <n v="1660.88"/>
    <d v="2011-05-09T00:00:00"/>
    <n v="97"/>
  </r>
  <r>
    <s v="5725"/>
    <s v="8"/>
    <x v="1651"/>
    <d v="2017-10-18T00:00:00"/>
    <b v="1"/>
    <s v="Approved"/>
    <s v="Solex"/>
    <s v="Road"/>
    <s v="medium"/>
    <s v="small"/>
    <n v="1703.52"/>
    <n v="1516.13"/>
    <n v="187.39"/>
    <d v="2011-04-16T00:00:00"/>
    <n v="73"/>
  </r>
  <r>
    <s v="5726"/>
    <s v="78"/>
    <x v="2827"/>
    <d v="2017-01-19T00:00:00"/>
    <b v="1"/>
    <s v="Approved"/>
    <s v="Giant Bicycles"/>
    <s v="Standard"/>
    <s v="medium"/>
    <s v="large"/>
    <n v="1765.3"/>
    <n v="709.48"/>
    <n v="1055.82"/>
    <d v="1997-01-25T00:00:00"/>
    <n v="345"/>
  </r>
  <r>
    <s v="5727"/>
    <s v="77"/>
    <x v="2828"/>
    <d v="2017-01-09T00:00:00"/>
    <b v="1"/>
    <s v="Approved"/>
    <s v="Norco Bicycles"/>
    <s v="Road"/>
    <s v="medium"/>
    <s v="large"/>
    <n v="1240.31"/>
    <n v="795.1"/>
    <n v="445.21"/>
    <d v="2011-01-10T00:00:00"/>
    <n v="355"/>
  </r>
  <r>
    <s v="5728"/>
    <s v="47"/>
    <x v="1143"/>
    <d v="2017-01-09T00:00:00"/>
    <b v="1"/>
    <s v="Approved"/>
    <s v="Trek Bicycles"/>
    <s v="Road"/>
    <s v="low"/>
    <s v="small"/>
    <n v="1720.7"/>
    <n v="1531.42"/>
    <n v="189.28"/>
    <d v="2006-10-01T00:00:00"/>
    <n v="355"/>
  </r>
  <r>
    <s v="5729"/>
    <s v="69"/>
    <x v="2829"/>
    <d v="2017-09-13T00:00:00"/>
    <b v="0"/>
    <s v="Approved"/>
    <s v="Giant Bicycles"/>
    <s v="Road"/>
    <s v="medium"/>
    <s v="medium"/>
    <n v="792.9"/>
    <n v="594.67999999999995"/>
    <n v="198.22"/>
    <d v="1992-10-02T00:00:00"/>
    <n v="108"/>
  </r>
  <r>
    <s v="5730"/>
    <s v="2"/>
    <x v="307"/>
    <d v="2017-02-06T00:00:00"/>
    <b v="0"/>
    <s v="Approved"/>
    <s v="Giant Bicycles"/>
    <s v="Road"/>
    <s v="low"/>
    <s v="small"/>
    <n v="590.26"/>
    <n v="525.33000000000004"/>
    <n v="64.930000000000007"/>
    <d v="1995-10-24T00:00:00"/>
    <n v="327"/>
  </r>
  <r>
    <s v="5731"/>
    <s v="88"/>
    <x v="1395"/>
    <d v="2017-04-29T00:00:00"/>
    <b v="0"/>
    <s v="Approved"/>
    <s v="Norco Bicycles"/>
    <s v="Standard"/>
    <s v="high"/>
    <s v="small"/>
    <n v="1661.92"/>
    <n v="1479.11"/>
    <n v="182.81"/>
    <d v="1994-09-09T00:00:00"/>
    <n v="245"/>
  </r>
  <r>
    <s v="5732"/>
    <s v="45"/>
    <x v="2251"/>
    <d v="2017-10-29T00:00:00"/>
    <b v="0"/>
    <s v="Approved"/>
    <s v="Solex"/>
    <s v="Standard"/>
    <s v="medium"/>
    <s v="medium"/>
    <n v="441.49"/>
    <n v="84.99"/>
    <n v="356.5"/>
    <d v="2014-07-28T00:00:00"/>
    <n v="62"/>
  </r>
  <r>
    <s v="5733"/>
    <s v="52"/>
    <x v="2830"/>
    <d v="2017-01-08T00:00:00"/>
    <b v="0"/>
    <s v="Approved"/>
    <s v="OHM Cycles"/>
    <s v="Road"/>
    <s v="medium"/>
    <s v="medium"/>
    <n v="1280.28"/>
    <n v="829.51"/>
    <n v="450.77"/>
    <d v="2001-11-25T00:00:00"/>
    <n v="356"/>
  </r>
  <r>
    <s v="5734"/>
    <s v="3"/>
    <x v="885"/>
    <d v="2017-08-18T00:00:00"/>
    <b v="1"/>
    <s v="Approved"/>
    <s v="Trek Bicycles"/>
    <s v="Standard"/>
    <s v="medium"/>
    <s v="large"/>
    <n v="2091.4699999999998"/>
    <n v="388.92"/>
    <n v="1702.55"/>
    <d v="1991-01-21T00:00:00"/>
    <n v="134"/>
  </r>
  <r>
    <s v="5735"/>
    <s v="21"/>
    <x v="2085"/>
    <d v="2017-11-27T00:00:00"/>
    <b v="0"/>
    <s v="Approved"/>
    <s v="Solex"/>
    <s v="Standard"/>
    <s v="medium"/>
    <s v="large"/>
    <n v="1071.23"/>
    <n v="380.74"/>
    <n v="690.49"/>
    <d v="1996-04-05T00:00:00"/>
    <n v="33"/>
  </r>
  <r>
    <s v="5736"/>
    <s v="46"/>
    <x v="395"/>
    <d v="2017-12-23T00:00:00"/>
    <b v="0"/>
    <s v="Approved"/>
    <s v="OHM Cycles"/>
    <s v="Standard"/>
    <s v="low"/>
    <s v="medium"/>
    <n v="1793.43"/>
    <n v="248.82"/>
    <n v="1544.61"/>
    <d v="2008-03-19T00:00:00"/>
    <n v="7"/>
  </r>
  <r>
    <s v="5737"/>
    <s v="0"/>
    <x v="1404"/>
    <d v="2017-01-23T00:00:00"/>
    <b v="1"/>
    <s v="Approved"/>
    <s v="Trek Bicycles"/>
    <s v="Standard"/>
    <s v="medium"/>
    <s v="medium"/>
    <n v="499.53"/>
    <n v="388.72"/>
    <n v="110.81"/>
    <d v="1999-06-23T00:00:00"/>
    <n v="341"/>
  </r>
  <r>
    <s v="5738"/>
    <s v="64"/>
    <x v="1380"/>
    <d v="2017-01-03T00:00:00"/>
    <b v="1"/>
    <s v="Approved"/>
    <s v="Giant Bicycles"/>
    <s v="Standard"/>
    <s v="high"/>
    <s v="small"/>
    <n v="1977.36"/>
    <n v="1759.85"/>
    <n v="217.51"/>
    <d v="1998-12-17T00:00:00"/>
    <n v="361"/>
  </r>
  <r>
    <s v="5739"/>
    <s v="64"/>
    <x v="2475"/>
    <d v="2017-03-02T00:00:00"/>
    <b v="1"/>
    <s v="Approved"/>
    <s v="Trek Bicycles"/>
    <s v="Standard"/>
    <s v="medium"/>
    <s v="large"/>
    <n v="1469.44"/>
    <n v="596.54999999999995"/>
    <n v="872.89"/>
    <d v="2015-05-21T00:00:00"/>
    <n v="303"/>
  </r>
  <r>
    <s v="5740"/>
    <s v="7"/>
    <x v="425"/>
    <d v="2017-12-16T00:00:00"/>
    <b v="0"/>
    <s v="Approved"/>
    <s v="Giant Bicycles"/>
    <s v="Standard"/>
    <s v="medium"/>
    <s v="small"/>
    <n v="1311.44"/>
    <n v="1167.18"/>
    <n v="144.26"/>
    <d v="2003-03-18T00:00:00"/>
    <n v="14"/>
  </r>
  <r>
    <s v="5741"/>
    <s v="53"/>
    <x v="2590"/>
    <d v="2017-08-18T00:00:00"/>
    <b v="1"/>
    <s v="Approved"/>
    <s v="OHM Cycles"/>
    <s v="Standard"/>
    <s v="medium"/>
    <s v="medium"/>
    <n v="795.34"/>
    <n v="101.58"/>
    <n v="693.76"/>
    <d v="1993-07-20T00:00:00"/>
    <n v="134"/>
  </r>
  <r>
    <s v="5742"/>
    <s v="57"/>
    <x v="2185"/>
    <d v="2017-11-21T00:00:00"/>
    <b v="1"/>
    <s v="Approved"/>
    <s v="WeareA2B"/>
    <s v="Touring"/>
    <s v="medium"/>
    <s v="large"/>
    <n v="1890.39"/>
    <n v="260.14"/>
    <n v="1630.25"/>
    <d v="1991-01-21T00:00:00"/>
    <n v="39"/>
  </r>
  <r>
    <s v="5744"/>
    <s v="56"/>
    <x v="1660"/>
    <d v="2017-01-14T00:00:00"/>
    <b v="1"/>
    <s v="Approved"/>
    <s v="Norco Bicycles"/>
    <s v="Mountain"/>
    <s v="low"/>
    <s v="small"/>
    <n v="688.63"/>
    <n v="612.88"/>
    <n v="75.75"/>
    <d v="1993-10-02T00:00:00"/>
    <n v="350"/>
  </r>
  <r>
    <s v="5745"/>
    <s v="37"/>
    <x v="868"/>
    <d v="2017-10-24T00:00:00"/>
    <b v="1"/>
    <s v="Approved"/>
    <s v="OHM Cycles"/>
    <s v="Standard"/>
    <s v="low"/>
    <s v="medium"/>
    <n v="1793.43"/>
    <n v="248.82"/>
    <n v="1544.61"/>
    <d v="2010-06-07T00:00:00"/>
    <n v="67"/>
  </r>
  <r>
    <s v="5746"/>
    <s v="84"/>
    <x v="1472"/>
    <d v="2017-03-18T00:00:00"/>
    <b v="1"/>
    <s v="Approved"/>
    <s v="Trek Bicycles"/>
    <s v="Road"/>
    <s v="medium"/>
    <s v="medium"/>
    <n v="290.62"/>
    <n v="215.14"/>
    <n v="75.48"/>
    <d v="2015-08-02T00:00:00"/>
    <n v="287"/>
  </r>
  <r>
    <s v="5747"/>
    <s v="64"/>
    <x v="2831"/>
    <d v="2017-07-25T00:00:00"/>
    <b v="0"/>
    <s v="Approved"/>
    <s v="Trek Bicycles"/>
    <s v="Standard"/>
    <s v="medium"/>
    <s v="large"/>
    <n v="1469.44"/>
    <n v="596.54999999999995"/>
    <n v="872.89"/>
    <d v="2012-05-18T00:00:00"/>
    <n v="158"/>
  </r>
  <r>
    <s v="5748"/>
    <s v="91"/>
    <x v="24"/>
    <d v="2017-06-10T00:00:00"/>
    <b v="1"/>
    <s v="Approved"/>
    <s v="Solex"/>
    <s v="Standard"/>
    <s v="medium"/>
    <s v="medium"/>
    <n v="100.35"/>
    <n v="75.260000000000005"/>
    <n v="25.09"/>
    <d v="1999-07-26T00:00:00"/>
    <n v="203"/>
  </r>
  <r>
    <s v="5749"/>
    <s v="54"/>
    <x v="785"/>
    <d v="2017-10-27T00:00:00"/>
    <b v="1"/>
    <s v="Approved"/>
    <s v="WeareA2B"/>
    <s v="Standard"/>
    <s v="medium"/>
    <s v="medium"/>
    <n v="1807.45"/>
    <n v="778.69"/>
    <n v="1028.76"/>
    <d v="2010-08-20T00:00:00"/>
    <n v="64"/>
  </r>
  <r>
    <s v="5750"/>
    <s v="87"/>
    <x v="2661"/>
    <d v="2017-07-26T00:00:00"/>
    <b v="1"/>
    <s v="Approved"/>
    <s v="Giant Bicycles"/>
    <s v="Standard"/>
    <s v="high"/>
    <s v="medium"/>
    <n v="1179"/>
    <n v="707.4"/>
    <n v="471.6"/>
    <d v="2003-01-05T00:00:00"/>
    <n v="157"/>
  </r>
  <r>
    <s v="5751"/>
    <s v="84"/>
    <x v="2490"/>
    <d v="2017-04-23T00:00:00"/>
    <b v="0"/>
    <s v="Approved"/>
    <s v="Trek Bicycles"/>
    <s v="Road"/>
    <s v="medium"/>
    <s v="medium"/>
    <n v="290.62"/>
    <n v="215.14"/>
    <n v="75.48"/>
    <d v="1993-04-20T00:00:00"/>
    <n v="251"/>
  </r>
  <r>
    <s v="5752"/>
    <s v="16"/>
    <x v="1877"/>
    <d v="2017-06-02T00:00:00"/>
    <b v="1"/>
    <s v="Approved"/>
    <s v="Norco Bicycles"/>
    <s v="Standard"/>
    <s v="high"/>
    <s v="small"/>
    <n v="1661.92"/>
    <n v="1479.11"/>
    <n v="182.81"/>
    <d v="2009-03-08T00:00:00"/>
    <n v="211"/>
  </r>
  <r>
    <s v="5753"/>
    <s v="13"/>
    <x v="148"/>
    <d v="2017-07-27T00:00:00"/>
    <b v="0"/>
    <s v="Approved"/>
    <s v="Solex"/>
    <s v="Standard"/>
    <s v="medium"/>
    <s v="medium"/>
    <n v="1577.53"/>
    <n v="826.51"/>
    <n v="751.02"/>
    <d v="2001-11-25T00:00:00"/>
    <n v="156"/>
  </r>
  <r>
    <s v="5754"/>
    <s v="0"/>
    <x v="1978"/>
    <d v="2017-09-06T00:00:00"/>
    <b v="1"/>
    <s v="Approved"/>
    <s v="Norco Bicycles"/>
    <s v="Standard"/>
    <s v="low"/>
    <s v="medium"/>
    <n v="363.01"/>
    <n v="290.41000000000003"/>
    <n v="72.599999999999994"/>
    <d v="2002-10-10T00:00:00"/>
    <n v="115"/>
  </r>
  <r>
    <s v="5755"/>
    <s v="81"/>
    <x v="2832"/>
    <d v="2017-09-02T00:00:00"/>
    <b v="0"/>
    <s v="Approved"/>
    <s v="Norco Bicycles"/>
    <s v="Standard"/>
    <s v="medium"/>
    <s v="small"/>
    <n v="586.45000000000005"/>
    <n v="521.94000000000005"/>
    <n v="64.510000000000005"/>
    <d v="1991-05-06T00:00:00"/>
    <n v="119"/>
  </r>
  <r>
    <s v="5757"/>
    <s v="49"/>
    <x v="1384"/>
    <d v="2017-03-18T00:00:00"/>
    <b v="1"/>
    <s v="Approved"/>
    <s v="Solex"/>
    <s v="Standard"/>
    <s v="medium"/>
    <s v="large"/>
    <n v="1061.56"/>
    <n v="733.58"/>
    <n v="327.98"/>
    <d v="1993-07-20T00:00:00"/>
    <n v="287"/>
  </r>
  <r>
    <s v="5758"/>
    <s v="3"/>
    <x v="2357"/>
    <d v="2017-12-14T00:00:00"/>
    <b v="1"/>
    <s v="Approved"/>
    <s v="Trek Bicycles"/>
    <s v="Standard"/>
    <s v="medium"/>
    <s v="large"/>
    <n v="2091.4699999999998"/>
    <n v="388.92"/>
    <n v="1702.55"/>
    <d v="2003-02-07T00:00:00"/>
    <n v="16"/>
  </r>
  <r>
    <s v="5759"/>
    <s v="43"/>
    <x v="2482"/>
    <d v="2017-01-26T00:00:00"/>
    <b v="1"/>
    <s v="Approved"/>
    <s v="Solex"/>
    <s v="Standard"/>
    <s v="medium"/>
    <s v="medium"/>
    <n v="1151.96"/>
    <n v="649.49"/>
    <n v="502.47"/>
    <d v="2012-06-04T00:00:00"/>
    <n v="338"/>
  </r>
  <r>
    <s v="5760"/>
    <s v="42"/>
    <x v="976"/>
    <d v="2017-01-21T00:00:00"/>
    <b v="1"/>
    <s v="Approved"/>
    <s v="OHM Cycles"/>
    <s v="Road"/>
    <s v="medium"/>
    <s v="small"/>
    <n v="1810"/>
    <n v="1610.9"/>
    <n v="199.1"/>
    <d v="2008-03-19T00:00:00"/>
    <n v="343"/>
  </r>
  <r>
    <s v="5761"/>
    <s v="0"/>
    <x v="738"/>
    <d v="2017-02-20T00:00:00"/>
    <b v="0"/>
    <s v="Approved"/>
    <s v="WeareA2B"/>
    <s v="Standard"/>
    <s v="medium"/>
    <s v="medium"/>
    <n v="60.34"/>
    <n v="45.26"/>
    <n v="15.08"/>
    <d v="1993-07-15T00:00:00"/>
    <n v="313"/>
  </r>
  <r>
    <s v="5762"/>
    <s v="41"/>
    <x v="387"/>
    <d v="2017-05-20T00:00:00"/>
    <b v="0"/>
    <s v="Approved"/>
    <s v="Solex"/>
    <s v="Road"/>
    <s v="medium"/>
    <s v="medium"/>
    <n v="416.98"/>
    <n v="312.74"/>
    <n v="104.24"/>
    <d v="2012-06-04T00:00:00"/>
    <n v="224"/>
  </r>
  <r>
    <s v="5763"/>
    <s v="48"/>
    <x v="441"/>
    <d v="2017-11-27T00:00:00"/>
    <b v="1"/>
    <s v="Approved"/>
    <s v="WeareA2B"/>
    <s v="Standard"/>
    <s v="medium"/>
    <s v="medium"/>
    <n v="1762.96"/>
    <n v="950.52"/>
    <n v="812.44"/>
    <d v="2016-11-14T00:00:00"/>
    <n v="33"/>
  </r>
  <r>
    <s v="5764"/>
    <s v="31"/>
    <x v="2541"/>
    <d v="2017-06-16T00:00:00"/>
    <b v="1"/>
    <s v="Approved"/>
    <s v="WeareA2B"/>
    <s v="Standard"/>
    <s v="medium"/>
    <s v="medium"/>
    <n v="752.64"/>
    <n v="205.36"/>
    <n v="547.28"/>
    <d v="1998-12-16T00:00:00"/>
    <n v="197"/>
  </r>
  <r>
    <s v="5765"/>
    <s v="1"/>
    <x v="2208"/>
    <d v="2017-07-07T00:00:00"/>
    <b v="0"/>
    <s v="Approved"/>
    <s v="Giant Bicycles"/>
    <s v="Standard"/>
    <s v="medium"/>
    <s v="medium"/>
    <n v="1403.5"/>
    <n v="954.82"/>
    <n v="448.68"/>
    <d v="2016-11-14T00:00:00"/>
    <n v="176"/>
  </r>
  <r>
    <s v="5767"/>
    <s v="5"/>
    <x v="1028"/>
    <d v="2017-07-09T00:00:00"/>
    <b v="0"/>
    <s v="Approved"/>
    <s v="Trek Bicycles"/>
    <s v="Mountain"/>
    <s v="low"/>
    <s v="medium"/>
    <n v="574.64"/>
    <n v="459.71"/>
    <n v="114.93"/>
    <d v="2016-07-09T00:00:00"/>
    <n v="174"/>
  </r>
  <r>
    <s v="5768"/>
    <s v="24"/>
    <x v="868"/>
    <d v="2017-07-22T00:00:00"/>
    <b v="0"/>
    <s v="Approved"/>
    <s v="Solex"/>
    <s v="Road"/>
    <s v="medium"/>
    <s v="large"/>
    <n v="1777.8"/>
    <n v="820.78"/>
    <n v="957.02"/>
    <d v="1991-11-10T00:00:00"/>
    <n v="161"/>
  </r>
  <r>
    <s v="5769"/>
    <s v="11"/>
    <x v="1890"/>
    <d v="2017-09-26T00:00:00"/>
    <b v="0"/>
    <s v="Approved"/>
    <s v="Trek Bicycles"/>
    <s v="Standard"/>
    <s v="medium"/>
    <s v="small"/>
    <n v="1775.81"/>
    <n v="1580.47"/>
    <n v="195.34"/>
    <d v="2010-05-05T00:00:00"/>
    <n v="95"/>
  </r>
  <r>
    <s v="5770"/>
    <s v="41"/>
    <x v="1695"/>
    <d v="2017-09-04T00:00:00"/>
    <b v="1"/>
    <s v="Approved"/>
    <s v="Solex"/>
    <s v="Road"/>
    <s v="medium"/>
    <s v="medium"/>
    <n v="416.98"/>
    <n v="312.74"/>
    <n v="104.24"/>
    <d v="2008-03-19T00:00:00"/>
    <n v="117"/>
  </r>
  <r>
    <s v="5771"/>
    <s v="87"/>
    <x v="163"/>
    <d v="2017-10-04T00:00:00"/>
    <b v="1"/>
    <s v="Approved"/>
    <s v="Giant Bicycles"/>
    <s v="Standard"/>
    <s v="high"/>
    <s v="medium"/>
    <n v="1179"/>
    <n v="707.4"/>
    <n v="471.6"/>
    <d v="1999-07-26T00:00:00"/>
    <n v="87"/>
  </r>
  <r>
    <s v="5772"/>
    <s v="0"/>
    <x v="1696"/>
    <d v="2017-03-30T00:00:00"/>
    <b v="1"/>
    <s v="Approved"/>
    <s v="Solex"/>
    <s v="Standard"/>
    <s v="medium"/>
    <s v="medium"/>
    <n v="441.49"/>
    <n v="84.99"/>
    <n v="356.5"/>
    <d v="1993-04-12T00:00:00"/>
    <n v="275"/>
  </r>
  <r>
    <s v="5773"/>
    <s v="34"/>
    <x v="1768"/>
    <d v="2017-07-26T00:00:00"/>
    <b v="1"/>
    <s v="Approved"/>
    <s v="Norco Bicycles"/>
    <s v="Road"/>
    <s v="high"/>
    <s v="large"/>
    <n v="774.53"/>
    <n v="464.72"/>
    <n v="309.81"/>
    <d v="2008-03-19T00:00:00"/>
    <n v="157"/>
  </r>
  <r>
    <s v="5774"/>
    <s v="61"/>
    <x v="1882"/>
    <d v="2017-12-11T00:00:00"/>
    <b v="0"/>
    <s v="Approved"/>
    <s v="OHM Cycles"/>
    <s v="Standard"/>
    <s v="low"/>
    <s v="medium"/>
    <n v="71.16"/>
    <n v="56.93"/>
    <n v="14.23"/>
    <d v="2015-06-17T00:00:00"/>
    <n v="19"/>
  </r>
  <r>
    <s v="5775"/>
    <s v="48"/>
    <x v="1956"/>
    <d v="2017-09-16T00:00:00"/>
    <b v="0"/>
    <s v="Approved"/>
    <s v="WeareA2B"/>
    <s v="Standard"/>
    <s v="medium"/>
    <s v="medium"/>
    <n v="1762.96"/>
    <n v="950.52"/>
    <n v="812.44"/>
    <d v="2009-04-12T00:00:00"/>
    <n v="105"/>
  </r>
  <r>
    <s v="5776"/>
    <s v="33"/>
    <x v="204"/>
    <d v="2017-04-25T00:00:00"/>
    <b v="0"/>
    <s v="Approved"/>
    <s v="Giant Bicycles"/>
    <s v="Standard"/>
    <s v="medium"/>
    <s v="small"/>
    <n v="1311.44"/>
    <n v="1167.18"/>
    <n v="144.26"/>
    <d v="2003-03-18T00:00:00"/>
    <n v="249"/>
  </r>
  <r>
    <s v="5777"/>
    <s v="16"/>
    <x v="2710"/>
    <d v="2017-05-18T00:00:00"/>
    <b v="0"/>
    <s v="Approved"/>
    <s v="Norco Bicycles"/>
    <s v="Standard"/>
    <s v="high"/>
    <s v="small"/>
    <n v="1661.92"/>
    <n v="1479.11"/>
    <n v="182.81"/>
    <d v="2009-03-08T00:00:00"/>
    <n v="226"/>
  </r>
  <r>
    <s v="5778"/>
    <s v="79"/>
    <x v="2065"/>
    <d v="2017-03-30T00:00:00"/>
    <b v="1"/>
    <s v="Approved"/>
    <s v="Norco Bicycles"/>
    <s v="Standard"/>
    <s v="medium"/>
    <s v="medium"/>
    <n v="1555.58"/>
    <n v="818.01"/>
    <n v="737.57"/>
    <d v="2004-08-07T00:00:00"/>
    <n v="275"/>
  </r>
  <r>
    <s v="5779"/>
    <s v="88"/>
    <x v="664"/>
    <d v="2017-08-18T00:00:00"/>
    <b v="0"/>
    <s v="Approved"/>
    <s v="Norco Bicycles"/>
    <s v="Standard"/>
    <s v="medium"/>
    <s v="medium"/>
    <n v="1198.46"/>
    <n v="381.1"/>
    <n v="817.36"/>
    <d v="1998-12-16T00:00:00"/>
    <n v="134"/>
  </r>
  <r>
    <s v="5780"/>
    <s v="15"/>
    <x v="2767"/>
    <d v="2017-02-15T00:00:00"/>
    <b v="0"/>
    <s v="Approved"/>
    <s v="Norco Bicycles"/>
    <s v="Standard"/>
    <s v="low"/>
    <s v="medium"/>
    <n v="958.74"/>
    <n v="748.9"/>
    <n v="209.84"/>
    <d v="2005-12-07T00:00:00"/>
    <n v="318"/>
  </r>
  <r>
    <s v="5781"/>
    <s v="8"/>
    <x v="2725"/>
    <d v="2017-04-09T00:00:00"/>
    <b v="1"/>
    <s v="Approved"/>
    <s v="Solex"/>
    <s v="Road"/>
    <s v="medium"/>
    <s v="small"/>
    <n v="1703.52"/>
    <n v="1516.13"/>
    <n v="187.39"/>
    <d v="2005-12-07T00:00:00"/>
    <n v="265"/>
  </r>
  <r>
    <s v="5782"/>
    <s v="63"/>
    <x v="2517"/>
    <d v="2017-03-31T00:00:00"/>
    <b v="1"/>
    <s v="Approved"/>
    <s v="Solex"/>
    <s v="Standard"/>
    <s v="medium"/>
    <s v="medium"/>
    <n v="1483.2"/>
    <n v="99.59"/>
    <n v="1383.61"/>
    <d v="2004-08-17T00:00:00"/>
    <n v="274"/>
  </r>
  <r>
    <s v="5783"/>
    <s v="88"/>
    <x v="240"/>
    <d v="2017-06-01T00:00:00"/>
    <b v="0"/>
    <s v="Approved"/>
    <s v="Norco Bicycles"/>
    <s v="Standard"/>
    <s v="medium"/>
    <s v="medium"/>
    <n v="1198.46"/>
    <n v="381.1"/>
    <n v="817.36"/>
    <d v="2014-03-03T00:00:00"/>
    <n v="212"/>
  </r>
  <r>
    <s v="5784"/>
    <s v="0"/>
    <x v="2685"/>
    <d v="2017-09-09T00:00:00"/>
    <b v="0"/>
    <s v="Approved"/>
    <s v="Trek Bicycles"/>
    <s v="Standard"/>
    <s v="medium"/>
    <s v="medium"/>
    <n v="499.53"/>
    <n v="388.72"/>
    <n v="110.81"/>
    <d v="2002-03-22T00:00:00"/>
    <n v="112"/>
  </r>
  <r>
    <s v="5785"/>
    <s v="28"/>
    <x v="1653"/>
    <d v="2017-01-27T00:00:00"/>
    <b v="0"/>
    <s v="Approved"/>
    <s v="Norco Bicycles"/>
    <s v="Standard"/>
    <s v="medium"/>
    <s v="small"/>
    <n v="1216.1400000000001"/>
    <n v="1082.3599999999999"/>
    <n v="133.78"/>
    <d v="1991-08-05T00:00:00"/>
    <n v="337"/>
  </r>
  <r>
    <s v="5786"/>
    <s v="76"/>
    <x v="2490"/>
    <d v="2017-07-20T00:00:00"/>
    <b v="0"/>
    <s v="Approved"/>
    <s v="WeareA2B"/>
    <s v="Standard"/>
    <s v="low"/>
    <s v="medium"/>
    <n v="642.30999999999995"/>
    <n v="513.85"/>
    <n v="128.46"/>
    <d v="2011-01-10T00:00:00"/>
    <n v="163"/>
  </r>
  <r>
    <s v="5788"/>
    <s v="67"/>
    <x v="2518"/>
    <d v="2017-10-09T00:00:00"/>
    <b v="1"/>
    <s v="Approved"/>
    <s v="Norco Bicycles"/>
    <s v="Road"/>
    <s v="medium"/>
    <s v="medium"/>
    <n v="544.04999999999995"/>
    <n v="376.84"/>
    <n v="167.21"/>
    <d v="2005-10-22T00:00:00"/>
    <n v="82"/>
  </r>
  <r>
    <s v="5789"/>
    <s v="62"/>
    <x v="1275"/>
    <d v="2017-11-02T00:00:00"/>
    <b v="0"/>
    <s v="Approved"/>
    <s v="Solex"/>
    <s v="Standard"/>
    <s v="medium"/>
    <s v="medium"/>
    <n v="478.16"/>
    <n v="298.72000000000003"/>
    <n v="179.44"/>
    <d v="2014-03-03T00:00:00"/>
    <n v="58"/>
  </r>
  <r>
    <s v="5790"/>
    <s v="37"/>
    <x v="2499"/>
    <d v="2017-12-19T00:00:00"/>
    <b v="1"/>
    <s v="Approved"/>
    <s v="OHM Cycles"/>
    <s v="Standard"/>
    <s v="low"/>
    <s v="medium"/>
    <n v="1793.43"/>
    <n v="248.82"/>
    <n v="1544.61"/>
    <d v="2010-06-07T00:00:00"/>
    <n v="11"/>
  </r>
  <r>
    <s v="5791"/>
    <s v="52"/>
    <x v="1295"/>
    <d v="2017-08-24T00:00:00"/>
    <b v="1"/>
    <s v="Approved"/>
    <s v="OHM Cycles"/>
    <s v="Road"/>
    <s v="medium"/>
    <s v="medium"/>
    <n v="1280.28"/>
    <n v="829.51"/>
    <n v="450.77"/>
    <d v="1997-02-09T00:00:00"/>
    <n v="128"/>
  </r>
  <r>
    <s v="5792"/>
    <s v="5"/>
    <x v="1436"/>
    <d v="2017-09-03T00:00:00"/>
    <b v="1"/>
    <s v="Approved"/>
    <s v="Giant Bicycles"/>
    <s v="Standard"/>
    <s v="high"/>
    <s v="medium"/>
    <n v="1129.1300000000001"/>
    <n v="677.48"/>
    <n v="451.65"/>
    <d v="2004-09-28T00:00:00"/>
    <n v="118"/>
  </r>
  <r>
    <s v="5793"/>
    <s v="49"/>
    <x v="833"/>
    <d v="2017-01-20T00:00:00"/>
    <b v="0"/>
    <s v="Approved"/>
    <s v="Trek Bicycles"/>
    <s v="Road"/>
    <s v="medium"/>
    <s v="medium"/>
    <n v="533.51"/>
    <n v="400.13"/>
    <n v="133.38"/>
    <d v="2012-06-04T00:00:00"/>
    <n v="344"/>
  </r>
  <r>
    <s v="5794"/>
    <s v="87"/>
    <x v="2614"/>
    <d v="2017-03-29T00:00:00"/>
    <b v="1"/>
    <s v="Approved"/>
    <s v="Giant Bicycles"/>
    <s v="Standard"/>
    <s v="high"/>
    <s v="medium"/>
    <n v="1179"/>
    <n v="707.4"/>
    <n v="471.6"/>
    <d v="2005-12-07T00:00:00"/>
    <n v="276"/>
  </r>
  <r>
    <s v="5795"/>
    <s v="56"/>
    <x v="1714"/>
    <d v="2017-05-17T00:00:00"/>
    <b v="1"/>
    <s v="Approved"/>
    <s v="Norco Bicycles"/>
    <s v="Mountain"/>
    <s v="low"/>
    <s v="small"/>
    <n v="688.63"/>
    <n v="612.88"/>
    <n v="75.75"/>
    <d v="1993-10-02T00:00:00"/>
    <n v="227"/>
  </r>
  <r>
    <s v="5796"/>
    <s v="16"/>
    <x v="2025"/>
    <d v="2017-09-07T00:00:00"/>
    <b v="0"/>
    <s v="Approved"/>
    <s v="Norco Bicycles"/>
    <s v="Standard"/>
    <s v="high"/>
    <s v="small"/>
    <n v="1661.92"/>
    <n v="1479.11"/>
    <n v="182.81"/>
    <d v="1994-09-09T00:00:00"/>
    <n v="114"/>
  </r>
  <r>
    <s v="5797"/>
    <s v="36"/>
    <x v="699"/>
    <d v="2017-04-30T00:00:00"/>
    <b v="0"/>
    <s v="Approved"/>
    <s v="Solex"/>
    <s v="Standard"/>
    <s v="low"/>
    <s v="medium"/>
    <n v="1289.8499999999999"/>
    <n v="74.510000000000005"/>
    <n v="1215.3399999999999"/>
    <d v="2006-10-01T00:00:00"/>
    <n v="244"/>
  </r>
  <r>
    <s v="5798"/>
    <s v="38"/>
    <x v="944"/>
    <d v="2017-09-11T00:00:00"/>
    <b v="1"/>
    <s v="Approved"/>
    <s v="Solex"/>
    <s v="Standard"/>
    <s v="medium"/>
    <s v="medium"/>
    <n v="1577.53"/>
    <n v="826.51"/>
    <n v="751.02"/>
    <d v="2011-05-09T00:00:00"/>
    <n v="110"/>
  </r>
  <r>
    <s v="5799"/>
    <s v="74"/>
    <x v="205"/>
    <d v="2017-03-28T00:00:00"/>
    <b v="0"/>
    <s v="Approved"/>
    <s v="WeareA2B"/>
    <s v="Standard"/>
    <s v="medium"/>
    <s v="medium"/>
    <n v="1762.96"/>
    <n v="950.52"/>
    <n v="812.44"/>
    <d v="2014-07-28T00:00:00"/>
    <n v="277"/>
  </r>
  <r>
    <s v="5800"/>
    <s v="37"/>
    <x v="884"/>
    <d v="2017-06-18T00:00:00"/>
    <b v="1"/>
    <s v="Approved"/>
    <s v="OHM Cycles"/>
    <s v="Standard"/>
    <s v="low"/>
    <s v="medium"/>
    <n v="1793.43"/>
    <n v="248.82"/>
    <n v="1544.61"/>
    <d v="1999-07-20T00:00:00"/>
    <n v="195"/>
  </r>
  <r>
    <s v="5801"/>
    <s v="3"/>
    <x v="422"/>
    <d v="2017-08-16T00:00:00"/>
    <b v="0"/>
    <s v="Approved"/>
    <s v="Trek Bicycles"/>
    <s v="Standard"/>
    <s v="medium"/>
    <s v="large"/>
    <n v="2091.4699999999998"/>
    <n v="388.92"/>
    <n v="1702.55"/>
    <d v="2005-08-09T00:00:00"/>
    <n v="136"/>
  </r>
  <r>
    <s v="5803"/>
    <s v="60"/>
    <x v="507"/>
    <d v="2017-07-25T00:00:00"/>
    <b v="1"/>
    <s v="Approved"/>
    <s v="Giant Bicycles"/>
    <s v="Standard"/>
    <s v="high"/>
    <s v="small"/>
    <n v="1977.36"/>
    <n v="1759.85"/>
    <n v="217.51"/>
    <d v="2010-11-05T00:00:00"/>
    <n v="158"/>
  </r>
  <r>
    <s v="5804"/>
    <s v="67"/>
    <x v="12"/>
    <d v="2017-01-24T00:00:00"/>
    <b v="1"/>
    <s v="Approved"/>
    <s v="Norco Bicycles"/>
    <s v="Road"/>
    <s v="medium"/>
    <s v="medium"/>
    <n v="544.04999999999995"/>
    <n v="376.84"/>
    <n v="167.21"/>
    <d v="2005-10-22T00:00:00"/>
    <n v="340"/>
  </r>
  <r>
    <s v="5805"/>
    <s v="83"/>
    <x v="2833"/>
    <d v="2017-09-27T00:00:00"/>
    <b v="0"/>
    <s v="Approved"/>
    <s v="Solex"/>
    <s v="Touring"/>
    <s v="medium"/>
    <s v="large"/>
    <n v="2083.94"/>
    <n v="675.03"/>
    <n v="1408.91"/>
    <d v="1998-12-16T00:00:00"/>
    <n v="94"/>
  </r>
  <r>
    <s v="5806"/>
    <s v="2"/>
    <x v="1665"/>
    <d v="2017-02-20T00:00:00"/>
    <b v="0"/>
    <s v="Approved"/>
    <s v="Solex"/>
    <s v="Standard"/>
    <s v="medium"/>
    <s v="medium"/>
    <n v="71.489999999999995"/>
    <n v="53.62"/>
    <n v="17.87"/>
    <d v="2012-12-02T00:00:00"/>
    <n v="313"/>
  </r>
  <r>
    <s v="5807"/>
    <s v="49"/>
    <x v="2621"/>
    <d v="2017-10-24T00:00:00"/>
    <b v="1"/>
    <s v="Approved"/>
    <s v="Trek Bicycles"/>
    <s v="Road"/>
    <s v="medium"/>
    <s v="medium"/>
    <n v="533.51"/>
    <n v="400.13"/>
    <n v="133.38"/>
    <d v="2012-06-04T00:00:00"/>
    <n v="67"/>
  </r>
  <r>
    <s v="5808"/>
    <s v="37"/>
    <x v="2834"/>
    <d v="2017-01-25T00:00:00"/>
    <b v="0"/>
    <s v="Approved"/>
    <s v="OHM Cycles"/>
    <s v="Standard"/>
    <s v="low"/>
    <s v="medium"/>
    <n v="1793.43"/>
    <n v="248.82"/>
    <n v="1544.61"/>
    <d v="2011-03-16T00:00:00"/>
    <n v="339"/>
  </r>
  <r>
    <s v="5810"/>
    <s v="43"/>
    <x v="1282"/>
    <d v="2017-03-23T00:00:00"/>
    <b v="1"/>
    <s v="Approved"/>
    <s v="Norco Bicycles"/>
    <s v="Standard"/>
    <s v="medium"/>
    <s v="medium"/>
    <n v="1555.58"/>
    <n v="818.01"/>
    <n v="737.57"/>
    <d v="2003-09-09T00:00:00"/>
    <n v="282"/>
  </r>
  <r>
    <s v="5811"/>
    <s v="27"/>
    <x v="1650"/>
    <d v="2017-07-27T00:00:00"/>
    <b v="0"/>
    <s v="Approved"/>
    <s v="Trek Bicycles"/>
    <s v="Standard"/>
    <s v="medium"/>
    <s v="medium"/>
    <n v="499.53"/>
    <n v="388.72"/>
    <n v="110.81"/>
    <d v="1999-06-23T00:00:00"/>
    <n v="156"/>
  </r>
  <r>
    <s v="5812"/>
    <s v="10"/>
    <x v="2519"/>
    <d v="2017-05-27T00:00:00"/>
    <b v="1"/>
    <s v="Approved"/>
    <s v="WeareA2B"/>
    <s v="Touring"/>
    <s v="medium"/>
    <s v="medium"/>
    <n v="1466.68"/>
    <n v="363.25"/>
    <n v="1103.43"/>
    <d v="2014-03-03T00:00:00"/>
    <n v="217"/>
  </r>
  <r>
    <s v="5813"/>
    <s v="63"/>
    <x v="2736"/>
    <d v="2017-05-25T00:00:00"/>
    <b v="1"/>
    <s v="Approved"/>
    <s v="Solex"/>
    <s v="Standard"/>
    <s v="medium"/>
    <s v="medium"/>
    <n v="1483.2"/>
    <n v="99.59"/>
    <n v="1383.61"/>
    <d v="1992-10-02T00:00:00"/>
    <n v="219"/>
  </r>
  <r>
    <s v="5814"/>
    <s v="0"/>
    <x v="1587"/>
    <d v="2017-02-09T00:00:00"/>
    <b v="0"/>
    <s v="Approved"/>
    <s v="OHM Cycles"/>
    <s v="Standard"/>
    <s v="medium"/>
    <s v="medium"/>
    <n v="235.63"/>
    <n v="125.07"/>
    <n v="110.56"/>
    <d v="2004-08-07T00:00:00"/>
    <n v="324"/>
  </r>
  <r>
    <s v="5815"/>
    <s v="54"/>
    <x v="629"/>
    <d v="2017-08-31T00:00:00"/>
    <b v="1"/>
    <s v="Approved"/>
    <s v="WeareA2B"/>
    <s v="Standard"/>
    <s v="medium"/>
    <s v="medium"/>
    <n v="1292.8399999999999"/>
    <n v="13.44"/>
    <n v="1279.4000000000001"/>
    <d v="2009-04-12T00:00:00"/>
    <n v="121"/>
  </r>
  <r>
    <s v="5816"/>
    <s v="57"/>
    <x v="771"/>
    <d v="2017-12-04T00:00:00"/>
    <b v="1"/>
    <s v="Approved"/>
    <s v="WeareA2B"/>
    <s v="Touring"/>
    <s v="medium"/>
    <s v="large"/>
    <n v="1890.39"/>
    <n v="260.14"/>
    <n v="1630.25"/>
    <d v="1991-01-21T00:00:00"/>
    <n v="26"/>
  </r>
  <r>
    <s v="5817"/>
    <s v="42"/>
    <x v="1550"/>
    <d v="2017-10-25T00:00:00"/>
    <b v="0"/>
    <s v="Approved"/>
    <s v="OHM Cycles"/>
    <s v="Road"/>
    <s v="medium"/>
    <s v="small"/>
    <n v="1810"/>
    <n v="1610.9"/>
    <n v="199.1"/>
    <d v="2008-03-19T00:00:00"/>
    <n v="66"/>
  </r>
  <r>
    <s v="5818"/>
    <s v="36"/>
    <x v="1313"/>
    <d v="2017-05-25T00:00:00"/>
    <b v="1"/>
    <s v="Approved"/>
    <s v="Solex"/>
    <s v="Standard"/>
    <s v="low"/>
    <s v="medium"/>
    <n v="945.04"/>
    <n v="507.58"/>
    <n v="437.46"/>
    <d v="1995-12-19T00:00:00"/>
    <n v="219"/>
  </r>
  <r>
    <s v="5819"/>
    <s v="77"/>
    <x v="415"/>
    <d v="2017-12-06T00:00:00"/>
    <b v="1"/>
    <s v="Approved"/>
    <s v="Norco Bicycles"/>
    <s v="Road"/>
    <s v="medium"/>
    <s v="large"/>
    <n v="1240.31"/>
    <n v="795.1"/>
    <n v="445.21"/>
    <d v="2004-01-16T00:00:00"/>
    <n v="24"/>
  </r>
  <r>
    <s v="5820"/>
    <s v="8"/>
    <x v="2754"/>
    <d v="2017-04-18T00:00:00"/>
    <b v="0"/>
    <s v="Approved"/>
    <s v="Solex"/>
    <s v="Road"/>
    <s v="medium"/>
    <s v="small"/>
    <n v="1703.52"/>
    <n v="1516.13"/>
    <n v="187.39"/>
    <d v="2011-04-16T00:00:00"/>
    <n v="256"/>
  </r>
  <r>
    <s v="5821"/>
    <s v="54"/>
    <x v="2764"/>
    <d v="2017-12-19T00:00:00"/>
    <b v="0"/>
    <s v="Approved"/>
    <s v="WeareA2B"/>
    <s v="Standard"/>
    <s v="medium"/>
    <s v="medium"/>
    <n v="1807.45"/>
    <n v="778.69"/>
    <n v="1028.76"/>
    <d v="2005-10-22T00:00:00"/>
    <n v="11"/>
  </r>
  <r>
    <s v="5822"/>
    <s v="19"/>
    <x v="1754"/>
    <d v="2017-06-12T00:00:00"/>
    <b v="1"/>
    <s v="Approved"/>
    <s v="OHM Cycles"/>
    <s v="Road"/>
    <s v="high"/>
    <s v="large"/>
    <n v="12.01"/>
    <n v="7.21"/>
    <n v="4.8"/>
    <d v="2009-03-08T00:00:00"/>
    <n v="201"/>
  </r>
  <r>
    <s v="5823"/>
    <s v="84"/>
    <x v="1562"/>
    <d v="2017-02-10T00:00:00"/>
    <b v="0"/>
    <s v="Approved"/>
    <s v="Trek Bicycles"/>
    <s v="Road"/>
    <s v="medium"/>
    <s v="medium"/>
    <n v="290.62"/>
    <n v="215.14"/>
    <n v="75.48"/>
    <d v="2004-12-18T00:00:00"/>
    <n v="323"/>
  </r>
  <r>
    <s v="5824"/>
    <s v="12"/>
    <x v="826"/>
    <d v="2017-12-10T00:00:00"/>
    <b v="0"/>
    <s v="Approved"/>
    <s v="WeareA2B"/>
    <s v="Standard"/>
    <s v="medium"/>
    <s v="medium"/>
    <n v="1231.1500000000001"/>
    <n v="161.6"/>
    <n v="1069.55"/>
    <d v="2004-08-17T00:00:00"/>
    <n v="20"/>
  </r>
  <r>
    <s v="5825"/>
    <s v="35"/>
    <x v="2016"/>
    <d v="2017-06-23T00:00:00"/>
    <b v="1"/>
    <s v="Approved"/>
    <s v="Giant Bicycles"/>
    <s v="Standard"/>
    <s v="medium"/>
    <s v="medium"/>
    <n v="1403.5"/>
    <n v="954.82"/>
    <n v="448.68"/>
    <d v="2016-11-14T00:00:00"/>
    <n v="190"/>
  </r>
  <r>
    <s v="5826"/>
    <s v="67"/>
    <x v="342"/>
    <d v="2017-09-10T00:00:00"/>
    <b v="0"/>
    <s v="Approved"/>
    <s v="Norco Bicycles"/>
    <s v="Road"/>
    <s v="medium"/>
    <s v="medium"/>
    <n v="544.04999999999995"/>
    <n v="376.84"/>
    <n v="167.21"/>
    <d v="2005-10-22T00:00:00"/>
    <n v="111"/>
  </r>
  <r>
    <s v="5827"/>
    <s v="43"/>
    <x v="2669"/>
    <d v="2017-09-20T00:00:00"/>
    <b v="1"/>
    <s v="Approved"/>
    <s v="Solex"/>
    <s v="Standard"/>
    <s v="medium"/>
    <s v="medium"/>
    <n v="1151.96"/>
    <n v="649.49"/>
    <n v="502.47"/>
    <d v="2012-06-04T00:00:00"/>
    <n v="101"/>
  </r>
  <r>
    <s v="5828"/>
    <s v="69"/>
    <x v="1103"/>
    <d v="2017-11-20T00:00:00"/>
    <b v="0"/>
    <s v="Approved"/>
    <s v="Giant Bicycles"/>
    <s v="Road"/>
    <s v="medium"/>
    <s v="medium"/>
    <n v="792.9"/>
    <n v="594.67999999999995"/>
    <n v="198.22"/>
    <d v="1995-10-24T00:00:00"/>
    <n v="40"/>
  </r>
  <r>
    <s v="5829"/>
    <s v="90"/>
    <x v="590"/>
    <d v="2017-07-26T00:00:00"/>
    <b v="1"/>
    <s v="Approved"/>
    <s v="Norco Bicycles"/>
    <s v="Standard"/>
    <s v="low"/>
    <s v="medium"/>
    <n v="363.01"/>
    <n v="290.41000000000003"/>
    <n v="72.599999999999994"/>
    <d v="2005-05-10T00:00:00"/>
    <n v="157"/>
  </r>
  <r>
    <s v="5830"/>
    <s v="50"/>
    <x v="652"/>
    <d v="2017-02-06T00:00:00"/>
    <b v="1"/>
    <s v="Approved"/>
    <s v="WeareA2B"/>
    <s v="Standard"/>
    <s v="medium"/>
    <s v="small"/>
    <n v="175.89"/>
    <n v="131.91999999999999"/>
    <n v="43.97"/>
    <d v="2003-02-16T00:00:00"/>
    <n v="327"/>
  </r>
  <r>
    <s v="5831"/>
    <s v="29"/>
    <x v="1611"/>
    <d v="2017-10-29T00:00:00"/>
    <b v="0"/>
    <s v="Approved"/>
    <s v="Norco Bicycles"/>
    <s v="Road"/>
    <s v="medium"/>
    <s v="medium"/>
    <n v="543.39"/>
    <n v="407.54"/>
    <n v="135.85"/>
    <d v="2006-11-10T00:00:00"/>
    <n v="62"/>
  </r>
  <r>
    <s v="5832"/>
    <s v="16"/>
    <x v="1290"/>
    <d v="2017-06-16T00:00:00"/>
    <b v="0"/>
    <s v="Approved"/>
    <s v="Norco Bicycles"/>
    <s v="Standard"/>
    <s v="high"/>
    <s v="small"/>
    <n v="1661.92"/>
    <n v="1479.11"/>
    <n v="182.81"/>
    <d v="1996-04-05T00:00:00"/>
    <n v="197"/>
  </r>
  <r>
    <s v="5833"/>
    <s v="32"/>
    <x v="2835"/>
    <d v="2017-07-19T00:00:00"/>
    <b v="0"/>
    <s v="Approved"/>
    <s v="Giant Bicycles"/>
    <s v="Standard"/>
    <s v="medium"/>
    <s v="medium"/>
    <n v="642.70000000000005"/>
    <n v="211.37"/>
    <n v="431.33"/>
    <d v="2002-03-22T00:00:00"/>
    <n v="164"/>
  </r>
  <r>
    <s v="5834"/>
    <s v="47"/>
    <x v="1503"/>
    <d v="2017-01-19T00:00:00"/>
    <b v="0"/>
    <s v="Approved"/>
    <s v="Trek Bicycles"/>
    <s v="Road"/>
    <s v="low"/>
    <s v="small"/>
    <n v="1720.7"/>
    <n v="1531.42"/>
    <n v="189.28"/>
    <d v="2003-07-21T00:00:00"/>
    <n v="345"/>
  </r>
  <r>
    <s v="5836"/>
    <s v="0"/>
    <x v="987"/>
    <d v="2017-09-10T00:00:00"/>
    <b v="1"/>
    <s v="Approved"/>
    <s v="OHM Cycles"/>
    <s v="Standard"/>
    <s v="medium"/>
    <s v="medium"/>
    <n v="183.86"/>
    <n v="137.9"/>
    <n v="45.96"/>
    <d v="1993-07-20T00:00:00"/>
    <n v="111"/>
  </r>
  <r>
    <s v="5837"/>
    <s v="56"/>
    <x v="2164"/>
    <d v="2017-08-24T00:00:00"/>
    <b v="0"/>
    <s v="Approved"/>
    <s v="OHM Cycles"/>
    <s v="Standard"/>
    <s v="medium"/>
    <s v="medium"/>
    <n v="183.86"/>
    <n v="137.9"/>
    <n v="45.96"/>
    <d v="1997-10-04T00:00:00"/>
    <n v="128"/>
  </r>
  <r>
    <s v="5838"/>
    <s v="4"/>
    <x v="406"/>
    <d v="2017-01-06T00:00:00"/>
    <b v="0"/>
    <s v="Approved"/>
    <s v="Giant Bicycles"/>
    <s v="Standard"/>
    <s v="high"/>
    <s v="medium"/>
    <n v="1129.1300000000001"/>
    <n v="677.48"/>
    <n v="451.65"/>
    <d v="2011-08-29T00:00:00"/>
    <n v="358"/>
  </r>
  <r>
    <s v="5839"/>
    <s v="68"/>
    <x v="2836"/>
    <d v="2017-03-07T00:00:00"/>
    <b v="0"/>
    <s v="Approved"/>
    <s v="OHM Cycles"/>
    <s v="Standard"/>
    <s v="medium"/>
    <s v="medium"/>
    <n v="1636.9"/>
    <n v="44.71"/>
    <n v="1592.19"/>
    <d v="2015-04-11T00:00:00"/>
    <n v="298"/>
  </r>
  <r>
    <s v="5840"/>
    <s v="81"/>
    <x v="575"/>
    <d v="2017-08-03T00:00:00"/>
    <b v="1"/>
    <s v="Approved"/>
    <s v="Norco Bicycles"/>
    <s v="Standard"/>
    <s v="medium"/>
    <s v="small"/>
    <n v="586.45000000000005"/>
    <n v="521.94000000000005"/>
    <n v="64.510000000000005"/>
    <d v="1991-07-10T00:00:00"/>
    <n v="149"/>
  </r>
  <r>
    <s v="5841"/>
    <s v="78"/>
    <x v="455"/>
    <d v="2017-05-30T00:00:00"/>
    <b v="1"/>
    <s v="Approved"/>
    <s v="Giant Bicycles"/>
    <s v="Standard"/>
    <s v="medium"/>
    <s v="large"/>
    <n v="1765.3"/>
    <n v="709.48"/>
    <n v="1055.82"/>
    <d v="1994-08-10T00:00:00"/>
    <n v="214"/>
  </r>
  <r>
    <s v="5842"/>
    <s v="4"/>
    <x v="1472"/>
    <d v="2017-03-22T00:00:00"/>
    <b v="1"/>
    <s v="Approved"/>
    <s v="Giant Bicycles"/>
    <s v="Standard"/>
    <s v="high"/>
    <s v="medium"/>
    <n v="1129.1300000000001"/>
    <n v="677.48"/>
    <n v="451.65"/>
    <d v="2004-08-17T00:00:00"/>
    <n v="283"/>
  </r>
  <r>
    <s v="5843"/>
    <s v="0"/>
    <x v="2837"/>
    <d v="2017-12-09T00:00:00"/>
    <b v="0"/>
    <s v="Approved"/>
    <s v="Norco Bicycles"/>
    <s v="Road"/>
    <s v="medium"/>
    <s v="medium"/>
    <n v="543.39"/>
    <n v="407.54"/>
    <n v="135.85"/>
    <d v="1992-10-11T00:00:00"/>
    <n v="21"/>
  </r>
  <r>
    <s v="5844"/>
    <s v="96"/>
    <x v="2838"/>
    <d v="2017-08-21T00:00:00"/>
    <b v="0"/>
    <s v="Approved"/>
    <s v="WeareA2B"/>
    <s v="Road"/>
    <s v="low"/>
    <s v="small"/>
    <n v="1172.78"/>
    <n v="1043.77"/>
    <n v="129.01"/>
    <d v="2002-10-10T00:00:00"/>
    <n v="131"/>
  </r>
  <r>
    <s v="5845"/>
    <s v="64"/>
    <x v="2199"/>
    <d v="2017-06-17T00:00:00"/>
    <b v="1"/>
    <s v="Approved"/>
    <s v="Giant Bicycles"/>
    <s v="Standard"/>
    <s v="high"/>
    <s v="small"/>
    <n v="1977.36"/>
    <n v="1759.85"/>
    <n v="217.51"/>
    <d v="1998-12-17T00:00:00"/>
    <n v="196"/>
  </r>
  <r>
    <s v="5846"/>
    <s v="50"/>
    <x v="2536"/>
    <d v="2017-10-15T00:00:00"/>
    <b v="0"/>
    <s v="Approved"/>
    <s v="WeareA2B"/>
    <s v="Standard"/>
    <s v="medium"/>
    <s v="small"/>
    <n v="175.89"/>
    <n v="131.91999999999999"/>
    <n v="43.97"/>
    <d v="2003-02-16T00:00:00"/>
    <n v="76"/>
  </r>
  <r>
    <s v="5847"/>
    <s v="98"/>
    <x v="2673"/>
    <d v="2017-06-27T00:00:00"/>
    <b v="1"/>
    <s v="Approved"/>
    <s v="Trek Bicycles"/>
    <s v="Standard"/>
    <s v="high"/>
    <s v="medium"/>
    <n v="358.39"/>
    <n v="215.03"/>
    <n v="143.36000000000001"/>
    <d v="2004-01-16T00:00:00"/>
    <n v="186"/>
  </r>
  <r>
    <s v="5848"/>
    <s v="67"/>
    <x v="2657"/>
    <d v="2017-03-31T00:00:00"/>
    <b v="1"/>
    <s v="Approved"/>
    <s v="Norco Bicycles"/>
    <s v="Road"/>
    <s v="medium"/>
    <s v="medium"/>
    <n v="544.04999999999995"/>
    <n v="376.84"/>
    <n v="167.21"/>
    <d v="2005-10-22T00:00:00"/>
    <n v="274"/>
  </r>
  <r>
    <s v="5849"/>
    <s v="22"/>
    <x v="2288"/>
    <d v="2017-05-18T00:00:00"/>
    <b v="0"/>
    <s v="Approved"/>
    <s v="WeareA2B"/>
    <s v="Standard"/>
    <s v="medium"/>
    <s v="medium"/>
    <n v="60.34"/>
    <n v="45.26"/>
    <n v="15.08"/>
    <d v="1993-07-15T00:00:00"/>
    <n v="226"/>
  </r>
  <r>
    <s v="5850"/>
    <s v="100"/>
    <x v="317"/>
    <d v="2017-01-10T00:00:00"/>
    <b v="1"/>
    <s v="Approved"/>
    <s v="Norco Bicycles"/>
    <s v="Road"/>
    <s v="medium"/>
    <s v="medium"/>
    <n v="1036.5899999999999"/>
    <n v="206.35"/>
    <n v="830.24"/>
    <d v="1991-05-06T00:00:00"/>
    <n v="354"/>
  </r>
  <r>
    <s v="5851"/>
    <s v="43"/>
    <x v="2839"/>
    <d v="2017-04-23T00:00:00"/>
    <b v="0"/>
    <s v="Approved"/>
    <s v="Solex"/>
    <s v="Standard"/>
    <s v="medium"/>
    <s v="medium"/>
    <n v="1151.96"/>
    <n v="649.49"/>
    <n v="502.47"/>
    <d v="1999-12-04T00:00:00"/>
    <n v="251"/>
  </r>
  <r>
    <s v="5852"/>
    <s v="77"/>
    <x v="2804"/>
    <d v="2017-10-10T00:00:00"/>
    <b v="1"/>
    <s v="Approved"/>
    <s v="Norco Bicycles"/>
    <s v="Road"/>
    <s v="medium"/>
    <s v="large"/>
    <n v="1240.31"/>
    <n v="795.1"/>
    <n v="445.21"/>
    <d v="2004-07-25T00:00:00"/>
    <n v="81"/>
  </r>
  <r>
    <s v="5853"/>
    <s v="5"/>
    <x v="2840"/>
    <d v="2017-09-15T00:00:00"/>
    <b v="0"/>
    <s v="Approved"/>
    <s v="Trek Bicycles"/>
    <s v="Mountain"/>
    <s v="low"/>
    <s v="medium"/>
    <n v="574.64"/>
    <n v="459.71"/>
    <n v="114.93"/>
    <d v="2011-08-29T00:00:00"/>
    <n v="106"/>
  </r>
  <r>
    <s v="5854"/>
    <s v="42"/>
    <x v="2841"/>
    <d v="2017-01-21T00:00:00"/>
    <b v="0"/>
    <s v="Approved"/>
    <s v="OHM Cycles"/>
    <s v="Road"/>
    <s v="medium"/>
    <s v="small"/>
    <n v="1810"/>
    <n v="1610.9"/>
    <n v="199.1"/>
    <d v="2003-09-09T00:00:00"/>
    <n v="343"/>
  </r>
  <r>
    <s v="5855"/>
    <s v="90"/>
    <x v="156"/>
    <d v="2017-08-05T00:00:00"/>
    <b v="1"/>
    <s v="Approved"/>
    <s v="Norco Bicycles"/>
    <s v="Standard"/>
    <s v="low"/>
    <s v="medium"/>
    <n v="363.01"/>
    <n v="290.41000000000003"/>
    <n v="72.599999999999994"/>
    <d v="2016-03-29T00:00:00"/>
    <n v="147"/>
  </r>
  <r>
    <s v="5856"/>
    <s v="100"/>
    <x v="1193"/>
    <d v="2017-05-18T00:00:00"/>
    <b v="0"/>
    <s v="Approved"/>
    <s v="Norco Bicycles"/>
    <s v="Road"/>
    <s v="medium"/>
    <s v="medium"/>
    <n v="1036.5899999999999"/>
    <n v="206.35"/>
    <n v="830.24"/>
    <d v="1991-05-06T00:00:00"/>
    <n v="226"/>
  </r>
  <r>
    <s v="5857"/>
    <s v="62"/>
    <x v="2043"/>
    <d v="2017-07-16T00:00:00"/>
    <b v="1"/>
    <s v="Approved"/>
    <s v="Solex"/>
    <s v="Standard"/>
    <s v="medium"/>
    <s v="medium"/>
    <n v="478.16"/>
    <n v="298.72000000000003"/>
    <n v="179.44"/>
    <d v="1998-12-17T00:00:00"/>
    <n v="167"/>
  </r>
  <r>
    <s v="5858"/>
    <s v="87"/>
    <x v="1950"/>
    <d v="2017-08-31T00:00:00"/>
    <b v="0"/>
    <s v="Approved"/>
    <s v="Giant Bicycles"/>
    <s v="Standard"/>
    <s v="high"/>
    <s v="medium"/>
    <n v="1179"/>
    <n v="707.4"/>
    <n v="471.6"/>
    <d v="1998-12-16T00:00:00"/>
    <n v="121"/>
  </r>
  <r>
    <s v="5859"/>
    <s v="14"/>
    <x v="2842"/>
    <d v="2017-08-19T00:00:00"/>
    <b v="0"/>
    <s v="Approved"/>
    <s v="Trek Bicycles"/>
    <s v="Standard"/>
    <s v="medium"/>
    <s v="small"/>
    <n v="1386.84"/>
    <n v="1234.29"/>
    <n v="152.55000000000001"/>
    <d v="2003-08-05T00:00:00"/>
    <n v="133"/>
  </r>
  <r>
    <s v="5860"/>
    <s v="52"/>
    <x v="1790"/>
    <d v="2017-12-06T00:00:00"/>
    <b v="1"/>
    <s v="Approved"/>
    <s v="OHM Cycles"/>
    <s v="Road"/>
    <s v="medium"/>
    <s v="medium"/>
    <n v="1280.28"/>
    <n v="829.51"/>
    <n v="450.77"/>
    <d v="2003-07-21T00:00:00"/>
    <n v="24"/>
  </r>
  <r>
    <s v="5861"/>
    <s v="37"/>
    <x v="2843"/>
    <d v="2017-06-12T00:00:00"/>
    <b v="1"/>
    <s v="Approved"/>
    <s v="OHM Cycles"/>
    <s v="Standard"/>
    <s v="low"/>
    <s v="medium"/>
    <n v="1793.43"/>
    <n v="248.82"/>
    <n v="1544.61"/>
    <d v="1999-07-20T00:00:00"/>
    <n v="201"/>
  </r>
  <r>
    <s v="5862"/>
    <s v="0"/>
    <x v="2261"/>
    <d v="2017-12-28T00:00:00"/>
    <b v="0"/>
    <s v="Approved"/>
    <m/>
    <m/>
    <m/>
    <m/>
    <n v="1672.07"/>
    <m/>
    <m/>
    <m/>
    <n v="2"/>
  </r>
  <r>
    <s v="5863"/>
    <s v="0"/>
    <x v="2844"/>
    <d v="2017-03-21T00:00:00"/>
    <b v="1"/>
    <s v="Approved"/>
    <s v="WeareA2B"/>
    <s v="Standard"/>
    <s v="medium"/>
    <s v="medium"/>
    <n v="60.34"/>
    <n v="45.26"/>
    <n v="15.08"/>
    <d v="1993-07-15T00:00:00"/>
    <n v="284"/>
  </r>
  <r>
    <s v="5864"/>
    <s v="4"/>
    <x v="135"/>
    <d v="2017-12-15T00:00:00"/>
    <b v="1"/>
    <s v="Approved"/>
    <s v="Giant Bicycles"/>
    <s v="Standard"/>
    <s v="high"/>
    <s v="medium"/>
    <n v="1129.1300000000001"/>
    <n v="677.48"/>
    <n v="451.65"/>
    <d v="2003-02-07T00:00:00"/>
    <n v="15"/>
  </r>
  <r>
    <s v="5865"/>
    <s v="60"/>
    <x v="117"/>
    <d v="2017-11-28T00:00:00"/>
    <b v="1"/>
    <s v="Approved"/>
    <s v="Giant Bicycles"/>
    <s v="Standard"/>
    <s v="high"/>
    <s v="small"/>
    <n v="1977.36"/>
    <n v="1759.85"/>
    <n v="217.51"/>
    <d v="1993-06-23T00:00:00"/>
    <n v="32"/>
  </r>
  <r>
    <s v="5866"/>
    <s v="80"/>
    <x v="2041"/>
    <d v="2017-02-20T00:00:00"/>
    <b v="0"/>
    <s v="Approved"/>
    <s v="OHM Cycles"/>
    <s v="Touring"/>
    <s v="low"/>
    <s v="medium"/>
    <n v="1073.07"/>
    <n v="933.84"/>
    <n v="139.22999999999999"/>
    <d v="2015-08-10T00:00:00"/>
    <n v="313"/>
  </r>
  <r>
    <s v="5867"/>
    <s v="10"/>
    <x v="2270"/>
    <d v="2017-02-18T00:00:00"/>
    <b v="1"/>
    <s v="Approved"/>
    <s v="Solex"/>
    <s v="Standard"/>
    <s v="medium"/>
    <s v="medium"/>
    <n v="1945.43"/>
    <n v="333.18"/>
    <n v="1612.25"/>
    <d v="2014-10-10T00:00:00"/>
    <n v="315"/>
  </r>
  <r>
    <s v="5868"/>
    <s v="35"/>
    <x v="1411"/>
    <d v="2017-11-23T00:00:00"/>
    <b v="0"/>
    <s v="Approved"/>
    <s v="Giant Bicycles"/>
    <s v="Standard"/>
    <s v="medium"/>
    <s v="medium"/>
    <n v="1403.5"/>
    <n v="954.82"/>
    <n v="448.68"/>
    <d v="2011-08-29T00:00:00"/>
    <n v="37"/>
  </r>
  <r>
    <s v="5869"/>
    <s v="66"/>
    <x v="1973"/>
    <d v="2017-01-09T00:00:00"/>
    <b v="1"/>
    <s v="Approved"/>
    <s v="Giant Bicycles"/>
    <s v="Road"/>
    <s v="low"/>
    <s v="small"/>
    <n v="590.26"/>
    <n v="525.33000000000004"/>
    <n v="64.930000000000007"/>
    <d v="2010-08-20T00:00:00"/>
    <n v="355"/>
  </r>
  <r>
    <s v="5870"/>
    <s v="9"/>
    <x v="954"/>
    <d v="2017-11-19T00:00:00"/>
    <b v="1"/>
    <s v="Approved"/>
    <s v="Norco Bicycles"/>
    <s v="Standard"/>
    <s v="medium"/>
    <s v="small"/>
    <n v="1216.1400000000001"/>
    <n v="1082.3599999999999"/>
    <n v="133.78"/>
    <d v="2006-11-10T00:00:00"/>
    <n v="41"/>
  </r>
  <r>
    <s v="5871"/>
    <s v="8"/>
    <x v="388"/>
    <d v="2017-11-27T00:00:00"/>
    <b v="1"/>
    <s v="Approved"/>
    <s v="Solex"/>
    <s v="Road"/>
    <s v="medium"/>
    <s v="small"/>
    <n v="1703.52"/>
    <n v="1516.13"/>
    <n v="187.39"/>
    <d v="2005-12-07T00:00:00"/>
    <n v="33"/>
  </r>
  <r>
    <s v="5872"/>
    <s v="56"/>
    <x v="2747"/>
    <d v="2017-02-13T00:00:00"/>
    <b v="0"/>
    <s v="Approved"/>
    <s v="OHM Cycles"/>
    <s v="Standard"/>
    <s v="medium"/>
    <s v="medium"/>
    <n v="183.86"/>
    <n v="137.9"/>
    <n v="45.96"/>
    <d v="2011-08-24T00:00:00"/>
    <n v="320"/>
  </r>
  <r>
    <s v="5873"/>
    <s v="55"/>
    <x v="2412"/>
    <d v="2017-03-21T00:00:00"/>
    <b v="0"/>
    <s v="Approved"/>
    <s v="Trek Bicycles"/>
    <s v="Road"/>
    <s v="medium"/>
    <s v="large"/>
    <n v="1894.19"/>
    <n v="598.76"/>
    <n v="1295.43"/>
    <d v="2003-07-21T00:00:00"/>
    <n v="284"/>
  </r>
  <r>
    <s v="5874"/>
    <s v="40"/>
    <x v="765"/>
    <d v="2017-06-11T00:00:00"/>
    <b v="0"/>
    <s v="Approved"/>
    <s v="OHM Cycles"/>
    <s v="Standard"/>
    <s v="high"/>
    <s v="medium"/>
    <n v="1458.17"/>
    <n v="874.9"/>
    <n v="583.27"/>
    <d v="2008-03-19T00:00:00"/>
    <n v="202"/>
  </r>
  <r>
    <s v="5875"/>
    <s v="87"/>
    <x v="826"/>
    <d v="2017-01-23T00:00:00"/>
    <b v="0"/>
    <s v="Approved"/>
    <s v="Giant Bicycles"/>
    <s v="Standard"/>
    <s v="high"/>
    <s v="medium"/>
    <n v="1179"/>
    <n v="707.4"/>
    <n v="471.6"/>
    <d v="2003-09-10T00:00:00"/>
    <n v="341"/>
  </r>
  <r>
    <s v="5876"/>
    <s v="95"/>
    <x v="1316"/>
    <d v="2017-06-21T00:00:00"/>
    <b v="0"/>
    <s v="Approved"/>
    <s v="OHM Cycles"/>
    <s v="Touring"/>
    <s v="low"/>
    <s v="medium"/>
    <n v="1073.07"/>
    <n v="933.84"/>
    <n v="139.22999999999999"/>
    <d v="1997-01-25T00:00:00"/>
    <n v="192"/>
  </r>
  <r>
    <s v="5877"/>
    <s v="67"/>
    <x v="2697"/>
    <d v="2017-01-01T00:00:00"/>
    <b v="0"/>
    <s v="Approved"/>
    <s v="Norco Bicycles"/>
    <s v="Road"/>
    <s v="medium"/>
    <s v="medium"/>
    <n v="544.04999999999995"/>
    <n v="376.84"/>
    <n v="167.21"/>
    <d v="2005-10-22T00:00:00"/>
    <n v="363"/>
  </r>
  <r>
    <s v="5878"/>
    <s v="73"/>
    <x v="2845"/>
    <d v="2017-08-18T00:00:00"/>
    <b v="1"/>
    <s v="Approved"/>
    <s v="Solex"/>
    <s v="Standard"/>
    <s v="medium"/>
    <s v="medium"/>
    <n v="1945.43"/>
    <n v="333.18"/>
    <n v="1612.25"/>
    <d v="2002-08-31T00:00:00"/>
    <n v="134"/>
  </r>
  <r>
    <s v="5879"/>
    <s v="20"/>
    <x v="2779"/>
    <d v="2017-08-21T00:00:00"/>
    <b v="0"/>
    <s v="Approved"/>
    <s v="Trek Bicycles"/>
    <s v="Standard"/>
    <s v="medium"/>
    <s v="small"/>
    <n v="1775.81"/>
    <n v="1580.47"/>
    <n v="195.34"/>
    <d v="2010-05-05T00:00:00"/>
    <n v="131"/>
  </r>
  <r>
    <s v="5880"/>
    <s v="56"/>
    <x v="2846"/>
    <d v="2017-04-18T00:00:00"/>
    <b v="0"/>
    <s v="Approved"/>
    <s v="OHM Cycles"/>
    <s v="Standard"/>
    <s v="medium"/>
    <s v="medium"/>
    <n v="183.86"/>
    <n v="137.9"/>
    <n v="45.96"/>
    <d v="1997-10-04T00:00:00"/>
    <n v="256"/>
  </r>
  <r>
    <s v="5881"/>
    <s v="89"/>
    <x v="54"/>
    <d v="2017-10-18T00:00:00"/>
    <b v="1"/>
    <s v="Approved"/>
    <s v="WeareA2B"/>
    <s v="Touring"/>
    <s v="medium"/>
    <s v="large"/>
    <n v="1362.99"/>
    <n v="57.74"/>
    <n v="1305.25"/>
    <d v="1993-04-20T00:00:00"/>
    <n v="73"/>
  </r>
  <r>
    <s v="5882"/>
    <s v="44"/>
    <x v="1331"/>
    <d v="2017-01-09T00:00:00"/>
    <b v="0"/>
    <s v="Approved"/>
    <s v="WeareA2B"/>
    <s v="Standard"/>
    <s v="medium"/>
    <s v="medium"/>
    <n v="1769.64"/>
    <n v="108.76"/>
    <n v="1660.88"/>
    <d v="2012-06-04T00:00:00"/>
    <n v="355"/>
  </r>
  <r>
    <s v="5883"/>
    <s v="0"/>
    <x v="2375"/>
    <d v="2017-12-02T00:00:00"/>
    <b v="0"/>
    <s v="Approved"/>
    <s v="OHM Cycles"/>
    <s v="Standard"/>
    <s v="medium"/>
    <s v="medium"/>
    <n v="235.63"/>
    <n v="125.07"/>
    <n v="110.56"/>
    <d v="2004-08-07T00:00:00"/>
    <n v="28"/>
  </r>
  <r>
    <s v="5884"/>
    <s v="86"/>
    <x v="2385"/>
    <d v="2017-08-07T00:00:00"/>
    <b v="1"/>
    <s v="Approved"/>
    <s v="Norco Bicycles"/>
    <s v="Road"/>
    <s v="high"/>
    <s v="large"/>
    <n v="774.53"/>
    <n v="464.72"/>
    <n v="309.81"/>
    <d v="2003-03-18T00:00:00"/>
    <n v="145"/>
  </r>
  <r>
    <s v="5885"/>
    <s v="88"/>
    <x v="2657"/>
    <d v="2017-07-10T00:00:00"/>
    <b v="0"/>
    <s v="Approved"/>
    <s v="Norco Bicycles"/>
    <s v="Standard"/>
    <s v="medium"/>
    <s v="medium"/>
    <n v="1198.46"/>
    <n v="381.1"/>
    <n v="817.36"/>
    <d v="2003-09-10T00:00:00"/>
    <n v="173"/>
  </r>
  <r>
    <s v="5886"/>
    <s v="0"/>
    <x v="2847"/>
    <d v="2017-03-05T00:00:00"/>
    <b v="1"/>
    <s v="Approved"/>
    <s v="Trek Bicycles"/>
    <s v="Road"/>
    <s v="medium"/>
    <s v="medium"/>
    <n v="533.51"/>
    <n v="400.13"/>
    <n v="133.38"/>
    <d v="2012-06-04T00:00:00"/>
    <n v="300"/>
  </r>
  <r>
    <s v="5887"/>
    <s v="38"/>
    <x v="2211"/>
    <d v="2017-10-28T00:00:00"/>
    <b v="0"/>
    <s v="Approved"/>
    <s v="Solex"/>
    <s v="Standard"/>
    <s v="medium"/>
    <s v="medium"/>
    <n v="1577.53"/>
    <n v="826.51"/>
    <n v="751.02"/>
    <d v="2011-03-16T00:00:00"/>
    <n v="63"/>
  </r>
  <r>
    <s v="5889"/>
    <s v="81"/>
    <x v="1680"/>
    <d v="2017-01-19T00:00:00"/>
    <b v="0"/>
    <s v="Approved"/>
    <s v="Norco Bicycles"/>
    <s v="Standard"/>
    <s v="medium"/>
    <s v="small"/>
    <n v="586.45000000000005"/>
    <n v="521.94000000000005"/>
    <n v="64.510000000000005"/>
    <d v="1997-08-25T00:00:00"/>
    <n v="345"/>
  </r>
  <r>
    <s v="5890"/>
    <s v="13"/>
    <x v="2848"/>
    <d v="2017-02-06T00:00:00"/>
    <b v="0"/>
    <s v="Approved"/>
    <s v="Solex"/>
    <s v="Standard"/>
    <s v="medium"/>
    <s v="medium"/>
    <n v="1163.8900000000001"/>
    <n v="589.27"/>
    <n v="574.62"/>
    <d v="2016-07-09T00:00:00"/>
    <n v="327"/>
  </r>
  <r>
    <s v="5891"/>
    <s v="81"/>
    <x v="1236"/>
    <d v="2017-01-12T00:00:00"/>
    <b v="1"/>
    <s v="Approved"/>
    <s v="Solex"/>
    <s v="Standard"/>
    <s v="medium"/>
    <s v="medium"/>
    <n v="1151.96"/>
    <n v="649.49"/>
    <n v="502.47"/>
    <d v="2006-10-01T00:00:00"/>
    <n v="352"/>
  </r>
  <r>
    <s v="5892"/>
    <s v="3"/>
    <x v="2849"/>
    <d v="2017-03-22T00:00:00"/>
    <b v="0"/>
    <s v="Approved"/>
    <s v="Trek Bicycles"/>
    <s v="Standard"/>
    <s v="medium"/>
    <s v="large"/>
    <n v="2091.4699999999998"/>
    <n v="388.92"/>
    <n v="1702.55"/>
    <d v="2003-07-21T00:00:00"/>
    <n v="283"/>
  </r>
  <r>
    <s v="5894"/>
    <s v="94"/>
    <x v="2251"/>
    <d v="2017-05-07T00:00:00"/>
    <b v="0"/>
    <s v="Approved"/>
    <s v="Giant Bicycles"/>
    <s v="Standard"/>
    <s v="medium"/>
    <s v="large"/>
    <n v="1635.3"/>
    <n v="993.66"/>
    <n v="641.64"/>
    <d v="2013-06-09T00:00:00"/>
    <n v="237"/>
  </r>
  <r>
    <s v="5895"/>
    <s v="38"/>
    <x v="2175"/>
    <d v="2017-03-02T00:00:00"/>
    <b v="0"/>
    <s v="Approved"/>
    <s v="Solex"/>
    <s v="Standard"/>
    <s v="medium"/>
    <s v="medium"/>
    <n v="1577.53"/>
    <n v="826.51"/>
    <n v="751.02"/>
    <d v="2011-03-16T00:00:00"/>
    <n v="303"/>
  </r>
  <r>
    <s v="5896"/>
    <s v="2"/>
    <x v="1747"/>
    <d v="2017-04-03T00:00:00"/>
    <b v="1"/>
    <s v="Approved"/>
    <s v="Giant Bicycles"/>
    <s v="Road"/>
    <s v="low"/>
    <s v="small"/>
    <n v="590.26"/>
    <n v="525.33000000000004"/>
    <n v="64.930000000000007"/>
    <d v="2011-01-10T00:00:00"/>
    <n v="271"/>
  </r>
  <r>
    <s v="5897"/>
    <s v="46"/>
    <x v="2238"/>
    <d v="2017-09-07T00:00:00"/>
    <b v="1"/>
    <s v="Approved"/>
    <s v="Solex"/>
    <s v="Standard"/>
    <s v="low"/>
    <s v="medium"/>
    <n v="1289.8499999999999"/>
    <n v="74.510000000000005"/>
    <n v="1215.3399999999999"/>
    <d v="2007-12-11T00:00:00"/>
    <n v="114"/>
  </r>
  <r>
    <s v="5898"/>
    <s v="0"/>
    <x v="1777"/>
    <d v="2017-09-28T00:00:00"/>
    <b v="1"/>
    <s v="Approved"/>
    <s v="Solex"/>
    <s v="Standard"/>
    <s v="medium"/>
    <s v="medium"/>
    <n v="478.16"/>
    <n v="298.72000000000003"/>
    <n v="179.44"/>
    <d v="1993-06-23T00:00:00"/>
    <n v="93"/>
  </r>
  <r>
    <s v="5899"/>
    <s v="73"/>
    <x v="2305"/>
    <d v="2017-12-23T00:00:00"/>
    <b v="0"/>
    <s v="Approved"/>
    <s v="Solex"/>
    <s v="Standard"/>
    <s v="medium"/>
    <s v="medium"/>
    <n v="1945.43"/>
    <n v="333.18"/>
    <n v="1612.25"/>
    <d v="2002-08-31T00:00:00"/>
    <n v="7"/>
  </r>
  <r>
    <s v="5900"/>
    <s v="85"/>
    <x v="471"/>
    <d v="2017-12-13T00:00:00"/>
    <b v="1"/>
    <s v="Approved"/>
    <s v="WeareA2B"/>
    <s v="Standard"/>
    <s v="medium"/>
    <s v="medium"/>
    <n v="752.64"/>
    <n v="205.36"/>
    <n v="547.28"/>
    <d v="1993-04-20T00:00:00"/>
    <n v="17"/>
  </r>
  <r>
    <s v="5901"/>
    <s v="57"/>
    <x v="625"/>
    <d v="2017-10-06T00:00:00"/>
    <b v="0"/>
    <s v="Approved"/>
    <s v="WeareA2B"/>
    <s v="Touring"/>
    <s v="medium"/>
    <s v="large"/>
    <n v="1890.39"/>
    <n v="260.14"/>
    <n v="1630.25"/>
    <d v="1991-01-21T00:00:00"/>
    <n v="85"/>
  </r>
  <r>
    <s v="5902"/>
    <s v="15"/>
    <x v="1709"/>
    <d v="2017-02-22T00:00:00"/>
    <b v="0"/>
    <s v="Approved"/>
    <s v="Norco Bicycles"/>
    <s v="Standard"/>
    <s v="low"/>
    <s v="medium"/>
    <n v="958.74"/>
    <n v="748.9"/>
    <n v="209.84"/>
    <d v="2013-03-12T00:00:00"/>
    <n v="311"/>
  </r>
  <r>
    <s v="5903"/>
    <s v="0"/>
    <x v="2850"/>
    <d v="2017-05-21T00:00:00"/>
    <b v="0"/>
    <s v="Approved"/>
    <s v="Trek Bicycles"/>
    <s v="Road"/>
    <s v="medium"/>
    <s v="medium"/>
    <n v="533.51"/>
    <n v="400.13"/>
    <n v="133.38"/>
    <d v="2001-11-25T00:00:00"/>
    <n v="223"/>
  </r>
  <r>
    <s v="5904"/>
    <s v="2"/>
    <x v="2851"/>
    <d v="2017-08-15T00:00:00"/>
    <b v="1"/>
    <s v="Approved"/>
    <s v="Solex"/>
    <s v="Standard"/>
    <s v="medium"/>
    <s v="medium"/>
    <n v="71.489999999999995"/>
    <n v="53.62"/>
    <n v="17.87"/>
    <d v="2005-08-09T00:00:00"/>
    <n v="137"/>
  </r>
  <r>
    <s v="5905"/>
    <s v="0"/>
    <x v="2852"/>
    <d v="2017-10-07T00:00:00"/>
    <b v="1"/>
    <s v="Approved"/>
    <s v="OHM Cycles"/>
    <s v="Standard"/>
    <s v="medium"/>
    <s v="medium"/>
    <n v="183.86"/>
    <n v="137.9"/>
    <n v="45.96"/>
    <d v="1997-10-04T00:00:00"/>
    <n v="84"/>
  </r>
  <r>
    <s v="5907"/>
    <s v="29"/>
    <x v="1619"/>
    <d v="2017-02-05T00:00:00"/>
    <b v="1"/>
    <s v="Approved"/>
    <s v="Norco Bicycles"/>
    <s v="Road"/>
    <s v="medium"/>
    <s v="medium"/>
    <n v="543.39"/>
    <n v="407.54"/>
    <n v="135.85"/>
    <d v="2003-03-18T00:00:00"/>
    <n v="328"/>
  </r>
  <r>
    <s v="5908"/>
    <s v="71"/>
    <x v="526"/>
    <d v="2017-08-14T00:00:00"/>
    <b v="0"/>
    <s v="Approved"/>
    <s v="Solex"/>
    <s v="Standard"/>
    <s v="high"/>
    <s v="large"/>
    <n v="1842.92"/>
    <n v="1105.75"/>
    <n v="737.17"/>
    <d v="1995-10-24T00:00:00"/>
    <n v="138"/>
  </r>
  <r>
    <s v="5909"/>
    <s v="74"/>
    <x v="549"/>
    <d v="2017-01-11T00:00:00"/>
    <b v="1"/>
    <s v="Approved"/>
    <s v="WeareA2B"/>
    <s v="Standard"/>
    <s v="medium"/>
    <s v="medium"/>
    <n v="1228.07"/>
    <n v="400.91"/>
    <n v="827.16"/>
    <d v="2015-08-10T00:00:00"/>
    <n v="353"/>
  </r>
  <r>
    <s v="5910"/>
    <s v="25"/>
    <x v="1325"/>
    <d v="2017-02-22T00:00:00"/>
    <b v="0"/>
    <s v="Approved"/>
    <s v="Giant Bicycles"/>
    <s v="Road"/>
    <s v="medium"/>
    <s v="medium"/>
    <n v="1538.99"/>
    <n v="829.65"/>
    <n v="709.34"/>
    <d v="2016-02-04T00:00:00"/>
    <n v="311"/>
  </r>
  <r>
    <s v="5911"/>
    <s v="86"/>
    <x v="1556"/>
    <d v="2017-09-02T00:00:00"/>
    <b v="0"/>
    <s v="Approved"/>
    <s v="OHM Cycles"/>
    <s v="Standard"/>
    <s v="medium"/>
    <s v="medium"/>
    <n v="235.63"/>
    <n v="125.07"/>
    <n v="110.56"/>
    <d v="2004-08-07T00:00:00"/>
    <n v="119"/>
  </r>
  <r>
    <s v="5912"/>
    <s v="14"/>
    <x v="2704"/>
    <d v="2017-04-24T00:00:00"/>
    <b v="1"/>
    <s v="Approved"/>
    <s v="Trek Bicycles"/>
    <s v="Standard"/>
    <s v="medium"/>
    <s v="small"/>
    <n v="1386.84"/>
    <n v="1234.29"/>
    <n v="152.55000000000001"/>
    <d v="2003-08-05T00:00:00"/>
    <n v="250"/>
  </r>
  <r>
    <s v="5913"/>
    <s v="87"/>
    <x v="2787"/>
    <d v="2017-08-03T00:00:00"/>
    <b v="1"/>
    <s v="Approved"/>
    <s v="Giant Bicycles"/>
    <s v="Standard"/>
    <s v="high"/>
    <s v="medium"/>
    <n v="1179"/>
    <n v="707.4"/>
    <n v="471.6"/>
    <d v="1997-08-25T00:00:00"/>
    <n v="149"/>
  </r>
  <r>
    <s v="5914"/>
    <s v="26"/>
    <x v="1448"/>
    <d v="2017-06-04T00:00:00"/>
    <b v="1"/>
    <s v="Approved"/>
    <s v="WeareA2B"/>
    <s v="Standard"/>
    <s v="medium"/>
    <s v="medium"/>
    <n v="1992.93"/>
    <n v="762.63"/>
    <n v="1230.3"/>
    <d v="1992-10-11T00:00:00"/>
    <n v="209"/>
  </r>
  <r>
    <s v="5915"/>
    <s v="59"/>
    <x v="2853"/>
    <d v="2017-04-15T00:00:00"/>
    <b v="1"/>
    <s v="Approved"/>
    <s v="Solex"/>
    <s v="Standard"/>
    <s v="medium"/>
    <s v="large"/>
    <n v="1061.56"/>
    <n v="733.58"/>
    <n v="327.98"/>
    <d v="1993-07-20T00:00:00"/>
    <n v="259"/>
  </r>
  <r>
    <s v="5916"/>
    <s v="23"/>
    <x v="2854"/>
    <d v="2017-10-15T00:00:00"/>
    <b v="1"/>
    <s v="Approved"/>
    <s v="Norco Bicycles"/>
    <s v="Standard"/>
    <s v="medium"/>
    <s v="medium"/>
    <n v="1198.46"/>
    <n v="381.1"/>
    <n v="817.36"/>
    <d v="2000-11-03T00:00:00"/>
    <n v="76"/>
  </r>
  <r>
    <s v="5917"/>
    <s v="59"/>
    <x v="2422"/>
    <d v="2017-06-24T00:00:00"/>
    <b v="0"/>
    <s v="Approved"/>
    <s v="Solex"/>
    <s v="Standard"/>
    <s v="medium"/>
    <s v="large"/>
    <n v="1061.56"/>
    <n v="733.58"/>
    <n v="327.98"/>
    <d v="1993-07-20T00:00:00"/>
    <n v="189"/>
  </r>
  <r>
    <s v="5918"/>
    <s v="23"/>
    <x v="2855"/>
    <d v="2017-01-13T00:00:00"/>
    <b v="1"/>
    <s v="Approved"/>
    <s v="Norco Bicycles"/>
    <s v="Mountain"/>
    <s v="low"/>
    <s v="small"/>
    <n v="688.63"/>
    <n v="612.88"/>
    <n v="75.75"/>
    <d v="2011-05-07T00:00:00"/>
    <n v="351"/>
  </r>
  <r>
    <s v="5919"/>
    <s v="100"/>
    <x v="827"/>
    <d v="2017-05-28T00:00:00"/>
    <b v="1"/>
    <s v="Approved"/>
    <s v="Norco Bicycles"/>
    <s v="Road"/>
    <s v="medium"/>
    <s v="medium"/>
    <n v="1036.5899999999999"/>
    <n v="206.35"/>
    <n v="830.24"/>
    <d v="1991-05-06T00:00:00"/>
    <n v="216"/>
  </r>
  <r>
    <s v="5920"/>
    <s v="98"/>
    <x v="1977"/>
    <d v="2017-09-21T00:00:00"/>
    <b v="1"/>
    <s v="Approved"/>
    <s v="Trek Bicycles"/>
    <s v="Standard"/>
    <s v="high"/>
    <s v="medium"/>
    <n v="358.39"/>
    <n v="215.03"/>
    <n v="143.36000000000001"/>
    <d v="2004-01-16T00:00:00"/>
    <n v="100"/>
  </r>
  <r>
    <s v="5921"/>
    <s v="11"/>
    <x v="2618"/>
    <d v="2017-08-31T00:00:00"/>
    <b v="0"/>
    <s v="Approved"/>
    <s v="Giant Bicycles"/>
    <s v="Standard"/>
    <s v="high"/>
    <s v="medium"/>
    <n v="1274.93"/>
    <n v="764.96"/>
    <n v="509.97"/>
    <d v="2007-08-04T00:00:00"/>
    <n v="121"/>
  </r>
  <r>
    <s v="5922"/>
    <s v="8"/>
    <x v="2607"/>
    <d v="2017-04-01T00:00:00"/>
    <b v="1"/>
    <s v="Approved"/>
    <s v="Solex"/>
    <s v="Road"/>
    <s v="medium"/>
    <s v="small"/>
    <n v="1703.52"/>
    <n v="1516.13"/>
    <n v="187.39"/>
    <d v="2011-04-16T00:00:00"/>
    <n v="273"/>
  </r>
  <r>
    <s v="5923"/>
    <s v="9"/>
    <x v="2605"/>
    <d v="2017-01-25T00:00:00"/>
    <b v="1"/>
    <s v="Approved"/>
    <s v="OHM Cycles"/>
    <s v="Road"/>
    <s v="medium"/>
    <s v="medium"/>
    <n v="742.54"/>
    <n v="667.4"/>
    <n v="75.14"/>
    <d v="1991-11-07T00:00:00"/>
    <n v="339"/>
  </r>
  <r>
    <s v="5924"/>
    <s v="66"/>
    <x v="678"/>
    <d v="2017-11-25T00:00:00"/>
    <b v="1"/>
    <s v="Approved"/>
    <s v="Giant Bicycles"/>
    <s v="Road"/>
    <s v="low"/>
    <s v="small"/>
    <n v="590.26"/>
    <n v="525.33000000000004"/>
    <n v="64.930000000000007"/>
    <d v="2002-08-31T00:00:00"/>
    <n v="35"/>
  </r>
  <r>
    <s v="5925"/>
    <s v="51"/>
    <x v="2856"/>
    <d v="2017-05-10T00:00:00"/>
    <b v="1"/>
    <s v="Approved"/>
    <s v="OHM Cycles"/>
    <s v="Standard"/>
    <s v="high"/>
    <s v="medium"/>
    <n v="2005.66"/>
    <n v="1203.4000000000001"/>
    <n v="802.26"/>
    <d v="2014-07-28T00:00:00"/>
    <n v="234"/>
  </r>
  <r>
    <s v="5926"/>
    <s v="21"/>
    <x v="2857"/>
    <d v="2017-06-28T00:00:00"/>
    <b v="0"/>
    <s v="Approved"/>
    <s v="Solex"/>
    <s v="Standard"/>
    <s v="medium"/>
    <s v="large"/>
    <n v="1071.23"/>
    <n v="380.74"/>
    <n v="690.49"/>
    <d v="1999-06-23T00:00:00"/>
    <n v="185"/>
  </r>
  <r>
    <s v="5927"/>
    <s v="66"/>
    <x v="2066"/>
    <d v="2017-11-25T00:00:00"/>
    <b v="0"/>
    <s v="Approved"/>
    <s v="Giant Bicycles"/>
    <s v="Road"/>
    <s v="low"/>
    <s v="small"/>
    <n v="590.26"/>
    <n v="525.33000000000004"/>
    <n v="64.930000000000007"/>
    <d v="2010-11-05T00:00:00"/>
    <n v="35"/>
  </r>
  <r>
    <s v="5928"/>
    <s v="88"/>
    <x v="429"/>
    <d v="2017-04-05T00:00:00"/>
    <b v="1"/>
    <s v="Approved"/>
    <s v="Norco Bicycles"/>
    <s v="Standard"/>
    <s v="medium"/>
    <s v="medium"/>
    <n v="1198.46"/>
    <n v="381.1"/>
    <n v="817.36"/>
    <d v="1998-12-16T00:00:00"/>
    <n v="269"/>
  </r>
  <r>
    <s v="5929"/>
    <s v="59"/>
    <x v="2555"/>
    <d v="2017-06-10T00:00:00"/>
    <b v="1"/>
    <s v="Approved"/>
    <s v="Solex"/>
    <s v="Standard"/>
    <s v="medium"/>
    <s v="large"/>
    <n v="1061.56"/>
    <n v="733.58"/>
    <n v="327.98"/>
    <d v="1993-07-20T00:00:00"/>
    <n v="203"/>
  </r>
  <r>
    <s v="5930"/>
    <s v="26"/>
    <x v="2858"/>
    <d v="2017-04-13T00:00:00"/>
    <b v="0"/>
    <s v="Approved"/>
    <s v="WeareA2B"/>
    <s v="Standard"/>
    <s v="medium"/>
    <s v="medium"/>
    <n v="1992.93"/>
    <n v="762.63"/>
    <n v="1230.3"/>
    <d v="1993-05-26T00:00:00"/>
    <n v="261"/>
  </r>
  <r>
    <s v="5931"/>
    <s v="53"/>
    <x v="1884"/>
    <d v="2017-07-25T00:00:00"/>
    <b v="0"/>
    <s v="Approved"/>
    <s v="OHM Cycles"/>
    <s v="Standard"/>
    <s v="medium"/>
    <s v="medium"/>
    <n v="795.34"/>
    <n v="101.58"/>
    <n v="693.76"/>
    <d v="1997-02-09T00:00:00"/>
    <n v="158"/>
  </r>
  <r>
    <s v="5932"/>
    <s v="41"/>
    <x v="2859"/>
    <d v="2017-05-30T00:00:00"/>
    <b v="0"/>
    <s v="Approved"/>
    <s v="Solex"/>
    <s v="Road"/>
    <s v="medium"/>
    <s v="medium"/>
    <n v="416.98"/>
    <n v="312.74"/>
    <n v="104.24"/>
    <d v="1997-05-10T00:00:00"/>
    <n v="214"/>
  </r>
  <r>
    <s v="5933"/>
    <s v="44"/>
    <x v="1396"/>
    <d v="2017-02-13T00:00:00"/>
    <b v="1"/>
    <s v="Approved"/>
    <s v="WeareA2B"/>
    <s v="Standard"/>
    <s v="medium"/>
    <s v="medium"/>
    <n v="1769.64"/>
    <n v="108.76"/>
    <n v="1660.88"/>
    <d v="1993-04-12T00:00:00"/>
    <n v="320"/>
  </r>
  <r>
    <s v="5934"/>
    <s v="74"/>
    <x v="2611"/>
    <d v="2017-06-25T00:00:00"/>
    <b v="1"/>
    <s v="Approved"/>
    <s v="WeareA2B"/>
    <s v="Standard"/>
    <s v="medium"/>
    <s v="medium"/>
    <n v="1228.07"/>
    <n v="400.91"/>
    <n v="827.16"/>
    <d v="2000-05-22T00:00:00"/>
    <n v="188"/>
  </r>
  <r>
    <s v="5935"/>
    <s v="45"/>
    <x v="380"/>
    <d v="2017-12-14T00:00:00"/>
    <b v="0"/>
    <s v="Approved"/>
    <s v="Trek Bicycles"/>
    <s v="Road"/>
    <s v="low"/>
    <s v="medium"/>
    <n v="980.37"/>
    <n v="234.43"/>
    <n v="745.94"/>
    <d v="2004-09-28T00:00:00"/>
    <n v="16"/>
  </r>
  <r>
    <s v="5936"/>
    <s v="74"/>
    <x v="2217"/>
    <d v="2017-04-11T00:00:00"/>
    <b v="1"/>
    <s v="Approved"/>
    <s v="WeareA2B"/>
    <s v="Standard"/>
    <s v="medium"/>
    <s v="medium"/>
    <n v="1228.07"/>
    <n v="400.91"/>
    <n v="827.16"/>
    <d v="1991-07-10T00:00:00"/>
    <n v="263"/>
  </r>
  <r>
    <s v="5937"/>
    <s v="64"/>
    <x v="2860"/>
    <d v="2017-04-17T00:00:00"/>
    <b v="0"/>
    <s v="Approved"/>
    <s v="Trek Bicycles"/>
    <s v="Standard"/>
    <s v="medium"/>
    <s v="large"/>
    <n v="1469.44"/>
    <n v="596.54999999999995"/>
    <n v="872.89"/>
    <d v="2000-05-22T00:00:00"/>
    <n v="257"/>
  </r>
  <r>
    <s v="5938"/>
    <s v="31"/>
    <x v="2861"/>
    <d v="2017-12-09T00:00:00"/>
    <b v="0"/>
    <s v="Approved"/>
    <s v="Giant Bicycles"/>
    <s v="Standard"/>
    <s v="medium"/>
    <s v="medium"/>
    <n v="230.91"/>
    <n v="173.18"/>
    <n v="57.73"/>
    <d v="2006-11-10T00:00:00"/>
    <n v="21"/>
  </r>
  <r>
    <s v="5939"/>
    <s v="59"/>
    <x v="2862"/>
    <d v="2017-12-28T00:00:00"/>
    <b v="1"/>
    <s v="Approved"/>
    <s v="Solex"/>
    <s v="Standard"/>
    <s v="medium"/>
    <s v="large"/>
    <n v="1061.56"/>
    <n v="733.58"/>
    <n v="327.98"/>
    <d v="1993-07-20T00:00:00"/>
    <n v="2"/>
  </r>
  <r>
    <s v="5940"/>
    <s v="35"/>
    <x v="2863"/>
    <d v="2017-02-09T00:00:00"/>
    <b v="1"/>
    <s v="Approved"/>
    <s v="Giant Bicycles"/>
    <s v="Standard"/>
    <s v="medium"/>
    <s v="medium"/>
    <n v="1403.5"/>
    <n v="954.82"/>
    <n v="448.68"/>
    <d v="2003-02-07T00:00:00"/>
    <n v="324"/>
  </r>
  <r>
    <s v="5941"/>
    <s v="26"/>
    <x v="2119"/>
    <d v="2017-08-05T00:00:00"/>
    <b v="1"/>
    <s v="Approved"/>
    <s v="WeareA2B"/>
    <s v="Standard"/>
    <s v="medium"/>
    <s v="medium"/>
    <n v="1992.93"/>
    <n v="762.63"/>
    <n v="1230.3"/>
    <d v="1991-08-05T00:00:00"/>
    <n v="147"/>
  </r>
  <r>
    <s v="5942"/>
    <s v="35"/>
    <x v="616"/>
    <d v="2017-10-07T00:00:00"/>
    <b v="0"/>
    <s v="Approved"/>
    <s v="Giant Bicycles"/>
    <s v="Standard"/>
    <s v="medium"/>
    <s v="medium"/>
    <n v="1403.5"/>
    <n v="954.82"/>
    <n v="448.68"/>
    <d v="2012-12-02T00:00:00"/>
    <n v="84"/>
  </r>
  <r>
    <s v="5943"/>
    <s v="12"/>
    <x v="195"/>
    <d v="2017-08-27T00:00:00"/>
    <b v="1"/>
    <s v="Approved"/>
    <s v="Giant Bicycles"/>
    <s v="Standard"/>
    <s v="medium"/>
    <s v="large"/>
    <n v="1765.3"/>
    <n v="709.48"/>
    <n v="1055.82"/>
    <d v="2004-07-25T00:00:00"/>
    <n v="125"/>
  </r>
  <r>
    <s v="5944"/>
    <s v="1"/>
    <x v="765"/>
    <d v="2017-07-23T00:00:00"/>
    <b v="0"/>
    <s v="Approved"/>
    <s v="Giant Bicycles"/>
    <s v="Standard"/>
    <s v="medium"/>
    <s v="medium"/>
    <n v="1403.5"/>
    <n v="954.82"/>
    <n v="448.68"/>
    <d v="2005-08-09T00:00:00"/>
    <n v="160"/>
  </r>
  <r>
    <s v="5945"/>
    <s v="47"/>
    <x v="2142"/>
    <d v="2017-04-19T00:00:00"/>
    <b v="1"/>
    <s v="Approved"/>
    <s v="Trek Bicycles"/>
    <s v="Road"/>
    <s v="low"/>
    <s v="small"/>
    <n v="1720.7"/>
    <n v="1531.42"/>
    <n v="189.28"/>
    <d v="2012-06-04T00:00:00"/>
    <n v="255"/>
  </r>
  <r>
    <s v="5946"/>
    <s v="0"/>
    <x v="1186"/>
    <d v="2017-10-02T00:00:00"/>
    <b v="1"/>
    <s v="Approved"/>
    <s v="Norco Bicycles"/>
    <s v="Standard"/>
    <s v="low"/>
    <s v="medium"/>
    <n v="363.01"/>
    <n v="290.41000000000003"/>
    <n v="72.599999999999994"/>
    <d v="2005-05-10T00:00:00"/>
    <n v="89"/>
  </r>
  <r>
    <s v="5947"/>
    <s v="63"/>
    <x v="1577"/>
    <d v="2017-08-14T00:00:00"/>
    <b v="1"/>
    <s v="Approved"/>
    <s v="WeareA2B"/>
    <s v="Standard"/>
    <s v="medium"/>
    <s v="medium"/>
    <n v="1992.93"/>
    <n v="762.63"/>
    <n v="1230.3"/>
    <d v="1993-05-26T00:00:00"/>
    <n v="138"/>
  </r>
  <r>
    <s v="5948"/>
    <s v="12"/>
    <x v="730"/>
    <d v="2017-04-27T00:00:00"/>
    <b v="1"/>
    <s v="Approved"/>
    <s v="WeareA2B"/>
    <s v="Standard"/>
    <s v="medium"/>
    <s v="medium"/>
    <n v="1231.1500000000001"/>
    <n v="161.6"/>
    <n v="1069.55"/>
    <d v="2004-08-17T00:00:00"/>
    <n v="247"/>
  </r>
  <r>
    <s v="5949"/>
    <s v="53"/>
    <x v="1726"/>
    <d v="2017-09-06T00:00:00"/>
    <b v="1"/>
    <s v="Approved"/>
    <s v="OHM Cycles"/>
    <s v="Standard"/>
    <s v="medium"/>
    <s v="medium"/>
    <n v="795.34"/>
    <n v="101.58"/>
    <n v="693.76"/>
    <d v="1991-01-21T00:00:00"/>
    <n v="115"/>
  </r>
  <r>
    <s v="5950"/>
    <s v="20"/>
    <x v="324"/>
    <d v="2017-07-20T00:00:00"/>
    <b v="0"/>
    <s v="Approved"/>
    <s v="Trek Bicycles"/>
    <s v="Standard"/>
    <s v="medium"/>
    <s v="small"/>
    <n v="1775.81"/>
    <n v="1580.47"/>
    <n v="195.34"/>
    <d v="2010-05-05T00:00:00"/>
    <n v="163"/>
  </r>
  <r>
    <s v="5951"/>
    <s v="100"/>
    <x v="2864"/>
    <d v="2017-06-29T00:00:00"/>
    <b v="0"/>
    <s v="Approved"/>
    <s v="Trek Bicycles"/>
    <s v="Standard"/>
    <s v="medium"/>
    <s v="small"/>
    <n v="1386.84"/>
    <n v="1234.29"/>
    <n v="152.55000000000001"/>
    <d v="2003-08-05T00:00:00"/>
    <n v="184"/>
  </r>
  <r>
    <s v="5952"/>
    <s v="87"/>
    <x v="357"/>
    <d v="2017-12-28T00:00:00"/>
    <b v="1"/>
    <s v="Approved"/>
    <s v="OHM Cycles"/>
    <s v="Standard"/>
    <s v="medium"/>
    <s v="medium"/>
    <n v="1636.9"/>
    <n v="44.71"/>
    <n v="1592.19"/>
    <d v="2000-05-22T00:00:00"/>
    <n v="2"/>
  </r>
  <r>
    <s v="5953"/>
    <s v="58"/>
    <x v="2865"/>
    <d v="2017-05-17T00:00:00"/>
    <b v="1"/>
    <s v="Approved"/>
    <s v="OHM Cycles"/>
    <s v="Road"/>
    <s v="medium"/>
    <s v="medium"/>
    <n v="1280.28"/>
    <n v="829.51"/>
    <n v="450.77"/>
    <d v="2004-12-18T00:00:00"/>
    <n v="227"/>
  </r>
  <r>
    <s v="5954"/>
    <s v="23"/>
    <x v="2341"/>
    <d v="2017-04-18T00:00:00"/>
    <b v="1"/>
    <s v="Approved"/>
    <s v="Norco Bicycles"/>
    <s v="Mountain"/>
    <s v="low"/>
    <s v="small"/>
    <n v="688.63"/>
    <n v="612.88"/>
    <n v="75.75"/>
    <d v="1993-10-02T00:00:00"/>
    <n v="256"/>
  </r>
  <r>
    <s v="5955"/>
    <s v="6"/>
    <x v="2746"/>
    <d v="2017-08-18T00:00:00"/>
    <b v="1"/>
    <s v="Approved"/>
    <s v="OHM Cycles"/>
    <s v="Standard"/>
    <s v="high"/>
    <s v="medium"/>
    <n v="227.88"/>
    <n v="136.72999999999999"/>
    <n v="91.15"/>
    <d v="2004-08-17T00:00:00"/>
    <n v="134"/>
  </r>
  <r>
    <s v="5956"/>
    <s v="21"/>
    <x v="2537"/>
    <d v="2017-06-20T00:00:00"/>
    <b v="1"/>
    <s v="Approved"/>
    <s v="Solex"/>
    <s v="Standard"/>
    <s v="medium"/>
    <s v="large"/>
    <n v="1071.23"/>
    <n v="380.74"/>
    <n v="690.49"/>
    <d v="1993-05-26T00:00:00"/>
    <n v="193"/>
  </r>
  <r>
    <s v="5957"/>
    <s v="10"/>
    <x v="1573"/>
    <d v="2017-06-23T00:00:00"/>
    <b v="1"/>
    <s v="Approved"/>
    <s v="WeareA2B"/>
    <s v="Touring"/>
    <s v="medium"/>
    <s v="medium"/>
    <n v="1466.68"/>
    <n v="363.25"/>
    <n v="1103.43"/>
    <d v="2016-07-09T00:00:00"/>
    <n v="190"/>
  </r>
  <r>
    <s v="5958"/>
    <s v="73"/>
    <x v="742"/>
    <d v="2017-06-29T00:00:00"/>
    <b v="1"/>
    <s v="Approved"/>
    <s v="Solex"/>
    <s v="Standard"/>
    <s v="medium"/>
    <s v="medium"/>
    <n v="1945.43"/>
    <n v="333.18"/>
    <n v="1612.25"/>
    <d v="2000-05-22T00:00:00"/>
    <n v="184"/>
  </r>
  <r>
    <s v="5959"/>
    <s v="31"/>
    <x v="2858"/>
    <d v="2017-01-27T00:00:00"/>
    <b v="0"/>
    <s v="Approved"/>
    <s v="Giant Bicycles"/>
    <s v="Standard"/>
    <s v="medium"/>
    <s v="medium"/>
    <n v="230.91"/>
    <n v="173.18"/>
    <n v="57.73"/>
    <d v="2006-11-10T00:00:00"/>
    <n v="337"/>
  </r>
  <r>
    <s v="5960"/>
    <s v="0"/>
    <x v="1364"/>
    <d v="2017-07-11T00:00:00"/>
    <b v="0"/>
    <s v="Approved"/>
    <s v="Norco Bicycles"/>
    <s v="Road"/>
    <s v="medium"/>
    <s v="medium"/>
    <n v="543.39"/>
    <n v="407.54"/>
    <n v="135.85"/>
    <d v="1991-11-10T00:00:00"/>
    <n v="172"/>
  </r>
  <r>
    <s v="5961"/>
    <s v="19"/>
    <x v="2850"/>
    <d v="2017-01-25T00:00:00"/>
    <b v="1"/>
    <s v="Approved"/>
    <s v="Trek Bicycles"/>
    <s v="Mountain"/>
    <s v="low"/>
    <s v="medium"/>
    <n v="574.64"/>
    <n v="459.71"/>
    <n v="114.93"/>
    <d v="2016-07-09T00:00:00"/>
    <n v="339"/>
  </r>
  <r>
    <s v="5962"/>
    <s v="75"/>
    <x v="684"/>
    <d v="2017-10-06T00:00:00"/>
    <b v="1"/>
    <s v="Approved"/>
    <s v="Giant Bicycles"/>
    <s v="Touring"/>
    <s v="medium"/>
    <s v="large"/>
    <n v="1873.97"/>
    <n v="863.95"/>
    <n v="1010.02"/>
    <d v="2006-05-22T00:00:00"/>
    <n v="85"/>
  </r>
  <r>
    <s v="5963"/>
    <s v="71"/>
    <x v="2621"/>
    <d v="2017-11-24T00:00:00"/>
    <b v="0"/>
    <s v="Approved"/>
    <s v="Solex"/>
    <s v="Standard"/>
    <s v="high"/>
    <s v="large"/>
    <n v="1842.92"/>
    <n v="1105.75"/>
    <n v="737.17"/>
    <d v="1995-10-24T00:00:00"/>
    <n v="36"/>
  </r>
  <r>
    <s v="5965"/>
    <s v="86"/>
    <x v="2632"/>
    <d v="2017-06-16T00:00:00"/>
    <b v="1"/>
    <s v="Approved"/>
    <s v="OHM Cycles"/>
    <s v="Standard"/>
    <s v="medium"/>
    <s v="medium"/>
    <n v="235.63"/>
    <n v="125.07"/>
    <n v="110.56"/>
    <d v="1998-12-16T00:00:00"/>
    <n v="197"/>
  </r>
  <r>
    <s v="5966"/>
    <s v="10"/>
    <x v="2866"/>
    <d v="2017-09-26T00:00:00"/>
    <b v="0"/>
    <s v="Approved"/>
    <s v="WeareA2B"/>
    <s v="Touring"/>
    <s v="medium"/>
    <s v="medium"/>
    <n v="1466.68"/>
    <n v="363.25"/>
    <n v="1103.43"/>
    <d v="2014-03-03T00:00:00"/>
    <n v="95"/>
  </r>
  <r>
    <s v="5967"/>
    <s v="34"/>
    <x v="1287"/>
    <d v="2017-07-19T00:00:00"/>
    <b v="1"/>
    <s v="Approved"/>
    <s v="Norco Bicycles"/>
    <s v="Road"/>
    <s v="high"/>
    <s v="large"/>
    <n v="774.53"/>
    <n v="464.72"/>
    <n v="309.81"/>
    <d v="1999-07-20T00:00:00"/>
    <n v="164"/>
  </r>
  <r>
    <s v="5968"/>
    <s v="20"/>
    <x v="2867"/>
    <d v="2017-04-30T00:00:00"/>
    <b v="0"/>
    <s v="Approved"/>
    <s v="Trek Bicycles"/>
    <s v="Standard"/>
    <s v="medium"/>
    <s v="small"/>
    <n v="1775.81"/>
    <n v="1580.47"/>
    <n v="195.34"/>
    <d v="2014-03-03T00:00:00"/>
    <n v="244"/>
  </r>
  <r>
    <s v="5969"/>
    <s v="8"/>
    <x v="982"/>
    <d v="2017-05-26T00:00:00"/>
    <b v="0"/>
    <s v="Approved"/>
    <s v="Solex"/>
    <s v="Road"/>
    <s v="medium"/>
    <s v="small"/>
    <n v="1703.52"/>
    <n v="1516.13"/>
    <n v="187.39"/>
    <d v="2004-08-17T00:00:00"/>
    <n v="218"/>
  </r>
  <r>
    <s v="5970"/>
    <s v="15"/>
    <x v="741"/>
    <d v="2017-06-18T00:00:00"/>
    <b v="0"/>
    <s v="Approved"/>
    <s v="Norco Bicycles"/>
    <s v="Standard"/>
    <s v="low"/>
    <s v="medium"/>
    <n v="958.74"/>
    <n v="748.9"/>
    <n v="209.84"/>
    <d v="2013-03-12T00:00:00"/>
    <n v="195"/>
  </r>
  <r>
    <s v="5971"/>
    <s v="0"/>
    <x v="2868"/>
    <d v="2017-01-28T00:00:00"/>
    <b v="0"/>
    <s v="Approved"/>
    <s v="Giant Bicycles"/>
    <s v="Standard"/>
    <s v="medium"/>
    <s v="large"/>
    <n v="569.55999999999995"/>
    <n v="528.42999999999995"/>
    <n v="41.13"/>
    <d v="2003-09-10T00:00:00"/>
    <n v="336"/>
  </r>
  <r>
    <s v="5972"/>
    <s v="58"/>
    <x v="1896"/>
    <d v="2017-01-20T00:00:00"/>
    <b v="0"/>
    <s v="Approved"/>
    <s v="OHM Cycles"/>
    <s v="Standard"/>
    <s v="medium"/>
    <s v="medium"/>
    <n v="912.52"/>
    <n v="141.4"/>
    <n v="771.12"/>
    <d v="2015-10-18T00:00:00"/>
    <n v="344"/>
  </r>
  <r>
    <s v="5973"/>
    <s v="88"/>
    <x v="636"/>
    <d v="2017-08-10T00:00:00"/>
    <b v="0"/>
    <s v="Approved"/>
    <s v="Norco Bicycles"/>
    <s v="Standard"/>
    <s v="medium"/>
    <s v="medium"/>
    <n v="1198.46"/>
    <n v="381.1"/>
    <n v="817.36"/>
    <d v="1998-12-16T00:00:00"/>
    <n v="142"/>
  </r>
  <r>
    <s v="5974"/>
    <s v="7"/>
    <x v="1496"/>
    <d v="2017-03-24T00:00:00"/>
    <b v="1"/>
    <s v="Approved"/>
    <s v="Trek Bicycles"/>
    <s v="Road"/>
    <s v="low"/>
    <s v="medium"/>
    <n v="980.37"/>
    <n v="234.43"/>
    <n v="745.94"/>
    <d v="2005-12-07T00:00:00"/>
    <n v="281"/>
  </r>
  <r>
    <s v="5975"/>
    <s v="72"/>
    <x v="1522"/>
    <d v="2017-09-07T00:00:00"/>
    <b v="0"/>
    <s v="Approved"/>
    <s v="Norco Bicycles"/>
    <s v="Standard"/>
    <s v="medium"/>
    <s v="medium"/>
    <n v="360.4"/>
    <n v="270.3"/>
    <n v="90.1"/>
    <d v="2016-12-06T00:00:00"/>
    <n v="114"/>
  </r>
  <r>
    <s v="5976"/>
    <s v="57"/>
    <x v="1632"/>
    <d v="2017-10-11T00:00:00"/>
    <b v="0"/>
    <s v="Approved"/>
    <s v="WeareA2B"/>
    <s v="Touring"/>
    <s v="medium"/>
    <s v="large"/>
    <n v="1890.39"/>
    <n v="260.14"/>
    <n v="1630.25"/>
    <d v="2011-08-24T00:00:00"/>
    <n v="80"/>
  </r>
  <r>
    <s v="5977"/>
    <s v="36"/>
    <x v="2566"/>
    <d v="2017-06-24T00:00:00"/>
    <b v="0"/>
    <s v="Approved"/>
    <s v="Solex"/>
    <s v="Standard"/>
    <s v="low"/>
    <s v="medium"/>
    <n v="945.04"/>
    <n v="507.58"/>
    <n v="437.46"/>
    <d v="2011-03-16T00:00:00"/>
    <n v="189"/>
  </r>
  <r>
    <s v="5979"/>
    <s v="58"/>
    <x v="64"/>
    <d v="2017-05-26T00:00:00"/>
    <b v="0"/>
    <s v="Approved"/>
    <s v="OHM Cycles"/>
    <s v="Standard"/>
    <s v="medium"/>
    <s v="medium"/>
    <n v="912.52"/>
    <n v="141.4"/>
    <n v="771.12"/>
    <d v="2015-10-18T00:00:00"/>
    <n v="218"/>
  </r>
  <r>
    <s v="5980"/>
    <s v="44"/>
    <x v="2672"/>
    <d v="2017-09-15T00:00:00"/>
    <b v="0"/>
    <s v="Approved"/>
    <s v="WeareA2B"/>
    <s v="Standard"/>
    <s v="medium"/>
    <s v="medium"/>
    <n v="1769.64"/>
    <n v="108.76"/>
    <n v="1660.88"/>
    <d v="2012-04-10T00:00:00"/>
    <n v="106"/>
  </r>
  <r>
    <s v="5981"/>
    <s v="42"/>
    <x v="1172"/>
    <d v="2017-07-15T00:00:00"/>
    <b v="1"/>
    <s v="Approved"/>
    <s v="OHM Cycles"/>
    <s v="Road"/>
    <s v="medium"/>
    <s v="small"/>
    <n v="1810"/>
    <n v="1610.9"/>
    <n v="199.1"/>
    <d v="2011-05-09T00:00:00"/>
    <n v="168"/>
  </r>
  <r>
    <s v="5982"/>
    <s v="98"/>
    <x v="418"/>
    <d v="2017-11-03T00:00:00"/>
    <b v="0"/>
    <s v="Approved"/>
    <s v="OHM Cycles"/>
    <s v="Standard"/>
    <s v="medium"/>
    <s v="medium"/>
    <n v="795.34"/>
    <n v="101.58"/>
    <n v="693.76"/>
    <d v="2015-10-18T00:00:00"/>
    <n v="57"/>
  </r>
  <r>
    <s v="5983"/>
    <s v="82"/>
    <x v="2869"/>
    <d v="2017-09-11T00:00:00"/>
    <b v="1"/>
    <s v="Approved"/>
    <s v="Giant Bicycles"/>
    <s v="Road"/>
    <s v="medium"/>
    <s v="medium"/>
    <n v="1538.99"/>
    <n v="829.65"/>
    <n v="709.34"/>
    <d v="1992-10-11T00:00:00"/>
    <n v="110"/>
  </r>
  <r>
    <s v="5984"/>
    <s v="84"/>
    <x v="1115"/>
    <d v="2017-10-07T00:00:00"/>
    <b v="0"/>
    <s v="Approved"/>
    <s v="Giant Bicycles"/>
    <s v="Road"/>
    <s v="medium"/>
    <s v="medium"/>
    <n v="792.9"/>
    <n v="594.67999999999995"/>
    <n v="198.22"/>
    <d v="2016-11-22T00:00:00"/>
    <n v="84"/>
  </r>
  <r>
    <s v="5985"/>
    <s v="39"/>
    <x v="2870"/>
    <d v="2017-08-21T00:00:00"/>
    <b v="0"/>
    <s v="Approved"/>
    <s v="Giant Bicycles"/>
    <s v="Standard"/>
    <s v="medium"/>
    <s v="large"/>
    <n v="1812.75"/>
    <n v="582.48"/>
    <n v="1230.27"/>
    <d v="2010-06-07T00:00:00"/>
    <n v="131"/>
  </r>
  <r>
    <s v="5986"/>
    <s v="92"/>
    <x v="1672"/>
    <d v="2017-06-12T00:00:00"/>
    <b v="1"/>
    <s v="Approved"/>
    <s v="WeareA2B"/>
    <s v="Touring"/>
    <s v="medium"/>
    <s v="large"/>
    <n v="1890.39"/>
    <n v="260.14"/>
    <n v="1630.25"/>
    <d v="1991-01-21T00:00:00"/>
    <n v="201"/>
  </r>
  <r>
    <s v="5987"/>
    <s v="25"/>
    <x v="1579"/>
    <d v="2017-07-30T00:00:00"/>
    <b v="1"/>
    <s v="Approved"/>
    <s v="Giant Bicycles"/>
    <s v="Road"/>
    <s v="medium"/>
    <s v="medium"/>
    <n v="1538.99"/>
    <n v="829.65"/>
    <n v="709.34"/>
    <d v="2016-02-04T00:00:00"/>
    <n v="153"/>
  </r>
  <r>
    <s v="5988"/>
    <s v="0"/>
    <x v="2871"/>
    <d v="2017-12-19T00:00:00"/>
    <b v="0"/>
    <s v="Approved"/>
    <s v="Norco Bicycles"/>
    <s v="Standard"/>
    <s v="low"/>
    <s v="medium"/>
    <n v="363.01"/>
    <n v="290.41000000000003"/>
    <n v="72.599999999999994"/>
    <d v="2005-05-10T00:00:00"/>
    <n v="11"/>
  </r>
  <r>
    <s v="5989"/>
    <s v="9"/>
    <x v="1275"/>
    <d v="2017-11-01T00:00:00"/>
    <b v="0"/>
    <s v="Approved"/>
    <s v="OHM Cycles"/>
    <s v="Road"/>
    <s v="medium"/>
    <s v="medium"/>
    <n v="742.54"/>
    <n v="667.4"/>
    <n v="75.14"/>
    <d v="1992-10-02T00:00:00"/>
    <n v="59"/>
  </r>
  <r>
    <s v="5990"/>
    <s v="12"/>
    <x v="2872"/>
    <d v="2017-05-11T00:00:00"/>
    <b v="0"/>
    <s v="Approved"/>
    <s v="WeareA2B"/>
    <s v="Standard"/>
    <s v="medium"/>
    <s v="medium"/>
    <n v="1231.1500000000001"/>
    <n v="161.6"/>
    <n v="1069.55"/>
    <d v="2003-08-05T00:00:00"/>
    <n v="233"/>
  </r>
  <r>
    <s v="5991"/>
    <s v="77"/>
    <x v="602"/>
    <d v="2017-04-05T00:00:00"/>
    <b v="1"/>
    <s v="Approved"/>
    <s v="Norco Bicycles"/>
    <s v="Road"/>
    <s v="medium"/>
    <s v="large"/>
    <n v="1240.31"/>
    <n v="795.1"/>
    <n v="445.21"/>
    <d v="2011-01-10T00:00:00"/>
    <n v="269"/>
  </r>
  <r>
    <s v="5992"/>
    <s v="35"/>
    <x v="1839"/>
    <d v="2017-05-08T00:00:00"/>
    <b v="0"/>
    <s v="Approved"/>
    <s v="Giant Bicycles"/>
    <s v="Standard"/>
    <s v="medium"/>
    <s v="medium"/>
    <n v="1403.5"/>
    <n v="954.82"/>
    <n v="448.68"/>
    <d v="2012-12-02T00:00:00"/>
    <n v="236"/>
  </r>
  <r>
    <s v="5993"/>
    <s v="55"/>
    <x v="677"/>
    <d v="2017-03-15T00:00:00"/>
    <b v="1"/>
    <s v="Approved"/>
    <s v="Trek Bicycles"/>
    <s v="Road"/>
    <s v="medium"/>
    <s v="large"/>
    <n v="1894.19"/>
    <n v="598.76"/>
    <n v="1295.43"/>
    <d v="2003-07-21T00:00:00"/>
    <n v="290"/>
  </r>
  <r>
    <s v="5994"/>
    <s v="0"/>
    <x v="2837"/>
    <d v="2017-02-07T00:00:00"/>
    <b v="1"/>
    <s v="Approved"/>
    <s v="Trek Bicycles"/>
    <s v="Road"/>
    <s v="medium"/>
    <s v="medium"/>
    <n v="533.51"/>
    <n v="400.13"/>
    <n v="133.38"/>
    <d v="2003-02-16T00:00:00"/>
    <n v="326"/>
  </r>
  <r>
    <s v="5995"/>
    <s v="65"/>
    <x v="875"/>
    <d v="2017-09-08T00:00:00"/>
    <b v="1"/>
    <s v="Approved"/>
    <s v="WeareA2B"/>
    <s v="Standard"/>
    <s v="medium"/>
    <s v="medium"/>
    <n v="1807.45"/>
    <n v="778.69"/>
    <n v="1028.76"/>
    <d v="2015-05-21T00:00:00"/>
    <n v="113"/>
  </r>
  <r>
    <s v="5996"/>
    <s v="0"/>
    <x v="2873"/>
    <d v="2017-06-28T00:00:00"/>
    <b v="0"/>
    <s v="Approved"/>
    <s v="Trek Bicycles"/>
    <s v="Road"/>
    <s v="medium"/>
    <s v="medium"/>
    <n v="290.62"/>
    <n v="215.14"/>
    <n v="75.48"/>
    <d v="1997-08-25T00:00:00"/>
    <n v="185"/>
  </r>
  <r>
    <s v="5997"/>
    <s v="76"/>
    <x v="2874"/>
    <d v="2017-06-08T00:00:00"/>
    <b v="0"/>
    <s v="Approved"/>
    <s v="WeareA2B"/>
    <s v="Standard"/>
    <s v="low"/>
    <s v="medium"/>
    <n v="642.30999999999995"/>
    <n v="513.85"/>
    <n v="128.46"/>
    <d v="2004-07-25T00:00:00"/>
    <n v="205"/>
  </r>
  <r>
    <s v="5998"/>
    <s v="0"/>
    <x v="214"/>
    <d v="2017-07-05T00:00:00"/>
    <b v="1"/>
    <s v="Approved"/>
    <s v="Solex"/>
    <s v="Standard"/>
    <s v="medium"/>
    <s v="medium"/>
    <n v="478.16"/>
    <n v="298.72000000000003"/>
    <n v="179.44"/>
    <d v="1993-06-23T00:00:00"/>
    <n v="178"/>
  </r>
  <r>
    <s v="5999"/>
    <s v="66"/>
    <x v="1848"/>
    <d v="2017-11-12T00:00:00"/>
    <b v="0"/>
    <s v="Approved"/>
    <s v="Giant Bicycles"/>
    <s v="Road"/>
    <s v="low"/>
    <s v="small"/>
    <n v="590.26"/>
    <n v="525.33000000000004"/>
    <n v="64.930000000000007"/>
    <d v="2010-11-05T00:00:00"/>
    <n v="48"/>
  </r>
  <r>
    <s v="6000"/>
    <s v="1"/>
    <x v="1168"/>
    <d v="2017-09-13T00:00:00"/>
    <b v="1"/>
    <s v="Approved"/>
    <s v="Giant Bicycles"/>
    <s v="Standard"/>
    <s v="medium"/>
    <s v="medium"/>
    <n v="1403.5"/>
    <n v="954.82"/>
    <n v="448.68"/>
    <d v="2013-06-09T00:00:00"/>
    <n v="108"/>
  </r>
  <r>
    <s v="6001"/>
    <s v="46"/>
    <x v="2875"/>
    <d v="2017-01-18T00:00:00"/>
    <b v="0"/>
    <s v="Approved"/>
    <s v="Solex"/>
    <s v="Standard"/>
    <s v="low"/>
    <s v="medium"/>
    <n v="1289.8499999999999"/>
    <n v="74.510000000000005"/>
    <n v="1215.3399999999999"/>
    <d v="2005-08-09T00:00:00"/>
    <n v="346"/>
  </r>
  <r>
    <s v="6002"/>
    <s v="29"/>
    <x v="545"/>
    <d v="2017-11-11T00:00:00"/>
    <b v="0"/>
    <s v="Approved"/>
    <s v="Norco Bicycles"/>
    <s v="Road"/>
    <s v="medium"/>
    <s v="medium"/>
    <n v="543.39"/>
    <n v="407.54"/>
    <n v="135.85"/>
    <d v="2016-03-29T00:00:00"/>
    <n v="49"/>
  </r>
  <r>
    <s v="6003"/>
    <s v="9"/>
    <x v="1430"/>
    <d v="2017-01-09T00:00:00"/>
    <b v="1"/>
    <s v="Approved"/>
    <s v="OHM Cycles"/>
    <s v="Road"/>
    <s v="medium"/>
    <s v="medium"/>
    <n v="742.54"/>
    <n v="667.4"/>
    <n v="75.14"/>
    <d v="1994-09-09T00:00:00"/>
    <n v="355"/>
  </r>
  <r>
    <s v="6004"/>
    <s v="28"/>
    <x v="2876"/>
    <d v="2017-04-02T00:00:00"/>
    <b v="0"/>
    <s v="Approved"/>
    <s v="Norco Bicycles"/>
    <s v="Standard"/>
    <s v="medium"/>
    <s v="small"/>
    <n v="1216.1400000000001"/>
    <n v="1082.3599999999999"/>
    <n v="133.78"/>
    <d v="1991-08-05T00:00:00"/>
    <n v="272"/>
  </r>
  <r>
    <s v="6005"/>
    <s v="65"/>
    <x v="2019"/>
    <d v="2017-09-10T00:00:00"/>
    <b v="0"/>
    <s v="Approved"/>
    <s v="WeareA2B"/>
    <s v="Standard"/>
    <s v="medium"/>
    <s v="medium"/>
    <n v="1807.45"/>
    <n v="778.69"/>
    <n v="1028.76"/>
    <d v="1992-10-02T00:00:00"/>
    <n v="111"/>
  </r>
  <r>
    <s v="6006"/>
    <s v="88"/>
    <x v="535"/>
    <d v="2017-03-18T00:00:00"/>
    <b v="0"/>
    <s v="Approved"/>
    <s v="Norco Bicycles"/>
    <s v="Standard"/>
    <s v="high"/>
    <s v="small"/>
    <n v="1661.92"/>
    <n v="1479.11"/>
    <n v="182.81"/>
    <d v="1993-07-15T00:00:00"/>
    <n v="287"/>
  </r>
  <r>
    <s v="6007"/>
    <s v="80"/>
    <x v="2877"/>
    <d v="2017-11-25T00:00:00"/>
    <b v="0"/>
    <s v="Approved"/>
    <s v="OHM Cycles"/>
    <s v="Touring"/>
    <s v="low"/>
    <s v="medium"/>
    <n v="1073.07"/>
    <n v="933.84"/>
    <n v="139.22999999999999"/>
    <d v="1997-08-25T00:00:00"/>
    <n v="35"/>
  </r>
  <r>
    <s v="6008"/>
    <s v="99"/>
    <x v="1076"/>
    <d v="2017-02-19T00:00:00"/>
    <b v="0"/>
    <s v="Approved"/>
    <s v="OHM Cycles"/>
    <s v="Standard"/>
    <s v="medium"/>
    <s v="medium"/>
    <n v="1227.3399999999999"/>
    <n v="770.89"/>
    <n v="456.45"/>
    <d v="1994-08-10T00:00:00"/>
    <n v="314"/>
  </r>
  <r>
    <s v="6009"/>
    <s v="64"/>
    <x v="208"/>
    <d v="2017-07-16T00:00:00"/>
    <b v="1"/>
    <s v="Approved"/>
    <s v="Trek Bicycles"/>
    <s v="Standard"/>
    <s v="medium"/>
    <s v="large"/>
    <n v="1469.44"/>
    <n v="596.54999999999995"/>
    <n v="872.89"/>
    <d v="2012-05-18T00:00:00"/>
    <n v="167"/>
  </r>
  <r>
    <s v="6010"/>
    <s v="79"/>
    <x v="2878"/>
    <d v="2017-01-17T00:00:00"/>
    <b v="0"/>
    <s v="Approved"/>
    <s v="Solex"/>
    <s v="Touring"/>
    <s v="medium"/>
    <s v="large"/>
    <n v="2083.94"/>
    <n v="675.03"/>
    <n v="1408.91"/>
    <d v="2005-05-10T00:00:00"/>
    <n v="347"/>
  </r>
  <r>
    <s v="6011"/>
    <s v="81"/>
    <x v="1290"/>
    <d v="2017-05-22T00:00:00"/>
    <b v="1"/>
    <s v="Approved"/>
    <s v="Norco Bicycles"/>
    <s v="Standard"/>
    <s v="medium"/>
    <s v="small"/>
    <n v="586.45000000000005"/>
    <n v="521.94000000000005"/>
    <n v="64.510000000000005"/>
    <d v="1998-12-16T00:00:00"/>
    <n v="222"/>
  </r>
  <r>
    <s v="6012"/>
    <s v="5"/>
    <x v="2662"/>
    <d v="2017-04-18T00:00:00"/>
    <b v="1"/>
    <s v="Approved"/>
    <s v="Trek Bicycles"/>
    <s v="Mountain"/>
    <s v="low"/>
    <s v="medium"/>
    <n v="574.64"/>
    <n v="459.71"/>
    <n v="114.93"/>
    <d v="2016-07-09T00:00:00"/>
    <n v="256"/>
  </r>
  <r>
    <s v="6013"/>
    <s v="11"/>
    <x v="618"/>
    <d v="2017-01-11T00:00:00"/>
    <b v="0"/>
    <s v="Approved"/>
    <s v="Giant Bicycles"/>
    <s v="Standard"/>
    <s v="high"/>
    <s v="medium"/>
    <n v="1274.93"/>
    <n v="764.96"/>
    <n v="509.97"/>
    <d v="2007-08-04T00:00:00"/>
    <n v="353"/>
  </r>
  <r>
    <s v="6014"/>
    <s v="65"/>
    <x v="2879"/>
    <d v="2017-02-12T00:00:00"/>
    <b v="0"/>
    <s v="Approved"/>
    <s v="WeareA2B"/>
    <s v="Standard"/>
    <s v="medium"/>
    <s v="medium"/>
    <n v="1807.45"/>
    <n v="778.69"/>
    <n v="1028.76"/>
    <d v="2015-05-21T00:00:00"/>
    <n v="321"/>
  </r>
  <r>
    <s v="6015"/>
    <s v="9"/>
    <x v="654"/>
    <d v="2017-06-21T00:00:00"/>
    <b v="1"/>
    <s v="Approved"/>
    <s v="OHM Cycles"/>
    <s v="Road"/>
    <s v="medium"/>
    <s v="medium"/>
    <n v="742.54"/>
    <n v="667.4"/>
    <n v="75.14"/>
    <d v="2003-08-05T00:00:00"/>
    <n v="192"/>
  </r>
  <r>
    <s v="6016"/>
    <s v="56"/>
    <x v="511"/>
    <d v="2017-09-24T00:00:00"/>
    <b v="0"/>
    <s v="Approved"/>
    <s v="OHM Cycles"/>
    <s v="Standard"/>
    <s v="medium"/>
    <s v="medium"/>
    <n v="183.86"/>
    <n v="137.9"/>
    <n v="45.96"/>
    <d v="1998-12-17T00:00:00"/>
    <n v="97"/>
  </r>
  <r>
    <s v="6017"/>
    <s v="34"/>
    <x v="2880"/>
    <d v="2017-09-03T00:00:00"/>
    <b v="1"/>
    <s v="Approved"/>
    <s v="Norco Bicycles"/>
    <s v="Road"/>
    <s v="high"/>
    <s v="large"/>
    <n v="774.53"/>
    <n v="464.72"/>
    <n v="309.81"/>
    <d v="1997-05-10T00:00:00"/>
    <n v="118"/>
  </r>
  <r>
    <s v="6018"/>
    <s v="71"/>
    <x v="387"/>
    <d v="2017-01-16T00:00:00"/>
    <b v="0"/>
    <s v="Approved"/>
    <s v="Solex"/>
    <s v="Standard"/>
    <s v="high"/>
    <s v="large"/>
    <n v="1842.92"/>
    <n v="1105.75"/>
    <n v="737.17"/>
    <d v="2004-07-25T00:00:00"/>
    <n v="348"/>
  </r>
  <r>
    <s v="6019"/>
    <s v="0"/>
    <x v="592"/>
    <d v="2017-11-09T00:00:00"/>
    <b v="1"/>
    <s v="Approved"/>
    <s v="Norco Bicycles"/>
    <s v="Standard"/>
    <s v="low"/>
    <s v="medium"/>
    <n v="363.01"/>
    <n v="290.41000000000003"/>
    <n v="72.599999999999994"/>
    <d v="2016-03-29T00:00:00"/>
    <n v="51"/>
  </r>
  <r>
    <s v="6020"/>
    <s v="1"/>
    <x v="2881"/>
    <d v="2017-12-20T00:00:00"/>
    <b v="0"/>
    <s v="Approved"/>
    <s v="Giant Bicycles"/>
    <s v="Standard"/>
    <s v="medium"/>
    <s v="medium"/>
    <n v="1403.5"/>
    <n v="954.82"/>
    <n v="448.68"/>
    <d v="2016-11-14T00:00:00"/>
    <n v="10"/>
  </r>
  <r>
    <s v="6021"/>
    <s v="8"/>
    <x v="655"/>
    <d v="2017-11-22T00:00:00"/>
    <b v="1"/>
    <s v="Approved"/>
    <s v="Solex"/>
    <s v="Road"/>
    <s v="medium"/>
    <s v="small"/>
    <n v="1703.52"/>
    <n v="1516.13"/>
    <n v="187.39"/>
    <d v="2005-12-07T00:00:00"/>
    <n v="38"/>
  </r>
  <r>
    <s v="6022"/>
    <s v="2"/>
    <x v="2882"/>
    <d v="2017-09-14T00:00:00"/>
    <b v="0"/>
    <s v="Approved"/>
    <s v="Solex"/>
    <s v="Standard"/>
    <s v="medium"/>
    <s v="medium"/>
    <n v="71.489999999999995"/>
    <n v="53.62"/>
    <n v="17.87"/>
    <d v="2003-02-07T00:00:00"/>
    <n v="107"/>
  </r>
  <r>
    <s v="6023"/>
    <s v="97"/>
    <x v="903"/>
    <d v="2017-04-28T00:00:00"/>
    <b v="0"/>
    <s v="Approved"/>
    <s v="OHM Cycles"/>
    <s v="Road"/>
    <s v="medium"/>
    <s v="medium"/>
    <n v="742.54"/>
    <n v="667.4"/>
    <n v="75.14"/>
    <d v="1996-11-09T00:00:00"/>
    <n v="246"/>
  </r>
  <r>
    <s v="6024"/>
    <s v="0"/>
    <x v="480"/>
    <d v="2017-08-02T00:00:00"/>
    <b v="1"/>
    <s v="Approved"/>
    <s v="Norco Bicycles"/>
    <s v="Standard"/>
    <s v="low"/>
    <s v="medium"/>
    <n v="363.01"/>
    <n v="290.41000000000003"/>
    <n v="72.599999999999994"/>
    <d v="2000-11-03T00:00:00"/>
    <n v="150"/>
  </r>
  <r>
    <s v="6025"/>
    <s v="92"/>
    <x v="2279"/>
    <d v="2017-02-28T00:00:00"/>
    <b v="1"/>
    <s v="Approved"/>
    <s v="WeareA2B"/>
    <s v="Standard"/>
    <s v="medium"/>
    <s v="small"/>
    <n v="1415.01"/>
    <n v="1259.3599999999999"/>
    <n v="155.65"/>
    <d v="2003-09-10T00:00:00"/>
    <n v="305"/>
  </r>
  <r>
    <s v="6026"/>
    <s v="17"/>
    <x v="1098"/>
    <d v="2017-01-19T00:00:00"/>
    <b v="1"/>
    <s v="Approved"/>
    <s v="Solex"/>
    <s v="Standard"/>
    <s v="high"/>
    <s v="medium"/>
    <n v="1024.6600000000001"/>
    <n v="614.79999999999995"/>
    <n v="409.86"/>
    <d v="1996-11-09T00:00:00"/>
    <n v="345"/>
  </r>
  <r>
    <s v="6027"/>
    <s v="13"/>
    <x v="2883"/>
    <d v="2017-08-11T00:00:00"/>
    <b v="0"/>
    <s v="Approved"/>
    <s v="Solex"/>
    <s v="Standard"/>
    <s v="medium"/>
    <s v="medium"/>
    <n v="1163.8900000000001"/>
    <n v="589.27"/>
    <n v="574.62"/>
    <d v="2013-03-12T00:00:00"/>
    <n v="141"/>
  </r>
  <r>
    <s v="6028"/>
    <s v="5"/>
    <x v="2884"/>
    <d v="2017-06-29T00:00:00"/>
    <b v="0"/>
    <s v="Approved"/>
    <s v="Giant Bicycles"/>
    <s v="Standard"/>
    <s v="high"/>
    <s v="medium"/>
    <n v="1129.1300000000001"/>
    <n v="677.48"/>
    <n v="451.65"/>
    <d v="2005-08-09T00:00:00"/>
    <n v="184"/>
  </r>
  <r>
    <s v="6029"/>
    <s v="49"/>
    <x v="2233"/>
    <d v="2017-09-03T00:00:00"/>
    <b v="0"/>
    <s v="Approved"/>
    <s v="Trek Bicycles"/>
    <s v="Road"/>
    <s v="medium"/>
    <s v="medium"/>
    <n v="533.51"/>
    <n v="400.13"/>
    <n v="133.38"/>
    <d v="2012-06-04T00:00:00"/>
    <n v="118"/>
  </r>
  <r>
    <s v="6030"/>
    <s v="35"/>
    <x v="2113"/>
    <d v="2017-06-03T00:00:00"/>
    <b v="0"/>
    <s v="Approved"/>
    <s v="Trek Bicycles"/>
    <s v="Standard"/>
    <s v="low"/>
    <s v="medium"/>
    <n v="1057.51"/>
    <n v="154.4"/>
    <n v="903.11"/>
    <d v="1994-07-12T00:00:00"/>
    <n v="210"/>
  </r>
  <r>
    <s v="6031"/>
    <s v="91"/>
    <x v="2166"/>
    <d v="2017-08-11T00:00:00"/>
    <b v="0"/>
    <s v="Approved"/>
    <s v="Solex"/>
    <s v="Standard"/>
    <s v="medium"/>
    <s v="medium"/>
    <n v="100.35"/>
    <n v="75.260000000000005"/>
    <n v="25.09"/>
    <d v="2004-01-16T00:00:00"/>
    <n v="141"/>
  </r>
  <r>
    <s v="6032"/>
    <s v="22"/>
    <x v="236"/>
    <d v="2017-01-03T00:00:00"/>
    <b v="0"/>
    <s v="Approved"/>
    <s v="WeareA2B"/>
    <s v="Standard"/>
    <s v="medium"/>
    <s v="medium"/>
    <n v="60.34"/>
    <n v="45.26"/>
    <n v="15.08"/>
    <d v="1993-07-15T00:00:00"/>
    <n v="361"/>
  </r>
  <r>
    <s v="6033"/>
    <s v="32"/>
    <x v="1871"/>
    <d v="2017-08-15T00:00:00"/>
    <b v="0"/>
    <s v="Approved"/>
    <s v="Giant Bicycles"/>
    <s v="Standard"/>
    <s v="medium"/>
    <s v="medium"/>
    <n v="642.70000000000005"/>
    <n v="211.37"/>
    <n v="431.33"/>
    <d v="2002-03-22T00:00:00"/>
    <n v="137"/>
  </r>
  <r>
    <s v="6034"/>
    <s v="60"/>
    <x v="730"/>
    <d v="2017-12-05T00:00:00"/>
    <b v="0"/>
    <s v="Approved"/>
    <s v="Giant Bicycles"/>
    <s v="Standard"/>
    <s v="high"/>
    <s v="small"/>
    <n v="1977.36"/>
    <n v="1759.85"/>
    <n v="217.51"/>
    <d v="2011-08-24T00:00:00"/>
    <n v="25"/>
  </r>
  <r>
    <s v="6035"/>
    <s v="85"/>
    <x v="2885"/>
    <d v="2017-12-05T00:00:00"/>
    <b v="1"/>
    <s v="Approved"/>
    <s v="WeareA2B"/>
    <s v="Standard"/>
    <s v="medium"/>
    <s v="medium"/>
    <n v="752.64"/>
    <n v="205.36"/>
    <n v="547.28"/>
    <d v="1998-12-16T00:00:00"/>
    <n v="25"/>
  </r>
  <r>
    <s v="6036"/>
    <s v="71"/>
    <x v="1431"/>
    <d v="2017-09-19T00:00:00"/>
    <b v="1"/>
    <s v="Approved"/>
    <s v="Solex"/>
    <s v="Standard"/>
    <s v="high"/>
    <s v="large"/>
    <n v="1842.92"/>
    <n v="1105.75"/>
    <n v="737.17"/>
    <d v="2004-07-25T00:00:00"/>
    <n v="102"/>
  </r>
  <r>
    <s v="6037"/>
    <s v="31"/>
    <x v="754"/>
    <d v="2017-03-16T00:00:00"/>
    <b v="1"/>
    <s v="Approved"/>
    <s v="Giant Bicycles"/>
    <s v="Standard"/>
    <s v="medium"/>
    <s v="medium"/>
    <n v="230.91"/>
    <n v="173.18"/>
    <n v="57.73"/>
    <d v="2006-11-10T00:00:00"/>
    <n v="289"/>
  </r>
  <r>
    <s v="6039"/>
    <s v="53"/>
    <x v="314"/>
    <d v="2017-05-03T00:00:00"/>
    <b v="1"/>
    <s v="Approved"/>
    <s v="Giant Bicycles"/>
    <s v="Standard"/>
    <s v="high"/>
    <s v="medium"/>
    <n v="1274.93"/>
    <n v="764.96"/>
    <n v="509.97"/>
    <d v="2007-08-04T00:00:00"/>
    <n v="241"/>
  </r>
  <r>
    <s v="6040"/>
    <s v="0"/>
    <x v="1077"/>
    <d v="2017-05-26T00:00:00"/>
    <b v="1"/>
    <s v="Approved"/>
    <s v="Norco Bicycles"/>
    <s v="Road"/>
    <s v="medium"/>
    <s v="medium"/>
    <n v="543.39"/>
    <n v="407.54"/>
    <n v="135.85"/>
    <d v="1995-12-19T00:00:00"/>
    <n v="218"/>
  </r>
  <r>
    <s v="6041"/>
    <s v="44"/>
    <x v="2660"/>
    <d v="2017-08-22T00:00:00"/>
    <b v="0"/>
    <s v="Approved"/>
    <s v="WeareA2B"/>
    <s v="Standard"/>
    <s v="medium"/>
    <s v="medium"/>
    <n v="1769.64"/>
    <n v="108.76"/>
    <n v="1660.88"/>
    <d v="2014-07-28T00:00:00"/>
    <n v="130"/>
  </r>
  <r>
    <s v="6042"/>
    <s v="33"/>
    <x v="1177"/>
    <d v="2017-02-10T00:00:00"/>
    <b v="0"/>
    <s v="Approved"/>
    <s v="Giant Bicycles"/>
    <s v="Standard"/>
    <s v="medium"/>
    <s v="small"/>
    <n v="1311.44"/>
    <n v="1167.18"/>
    <n v="144.26"/>
    <d v="1999-12-04T00:00:00"/>
    <n v="323"/>
  </r>
  <r>
    <s v="6043"/>
    <s v="46"/>
    <x v="811"/>
    <d v="2017-07-09T00:00:00"/>
    <b v="1"/>
    <s v="Approved"/>
    <s v="Solex"/>
    <s v="Standard"/>
    <s v="low"/>
    <s v="medium"/>
    <n v="1289.8499999999999"/>
    <n v="74.510000000000005"/>
    <n v="1215.3399999999999"/>
    <d v="2012-06-04T00:00:00"/>
    <n v="174"/>
  </r>
  <r>
    <s v="6044"/>
    <s v="56"/>
    <x v="2886"/>
    <d v="2017-11-13T00:00:00"/>
    <b v="1"/>
    <s v="Approved"/>
    <s v="OHM Cycles"/>
    <s v="Standard"/>
    <s v="medium"/>
    <s v="medium"/>
    <n v="183.86"/>
    <n v="137.9"/>
    <n v="45.96"/>
    <d v="1997-10-04T00:00:00"/>
    <n v="47"/>
  </r>
  <r>
    <s v="6045"/>
    <s v="76"/>
    <x v="1417"/>
    <d v="2017-05-03T00:00:00"/>
    <b v="0"/>
    <s v="Approved"/>
    <s v="WeareA2B"/>
    <s v="Road"/>
    <s v="low"/>
    <s v="small"/>
    <n v="1172.78"/>
    <n v="1043.77"/>
    <n v="129.01"/>
    <d v="1999-12-04T00:00:00"/>
    <n v="241"/>
  </r>
  <r>
    <s v="6046"/>
    <s v="21"/>
    <x v="1345"/>
    <d v="2017-04-01T00:00:00"/>
    <b v="0"/>
    <s v="Approved"/>
    <s v="Solex"/>
    <s v="Standard"/>
    <s v="medium"/>
    <s v="large"/>
    <n v="1071.23"/>
    <n v="380.74"/>
    <n v="690.49"/>
    <d v="1996-04-05T00:00:00"/>
    <n v="273"/>
  </r>
  <r>
    <s v="6047"/>
    <s v="91"/>
    <x v="988"/>
    <d v="2017-03-12T00:00:00"/>
    <b v="1"/>
    <s v="Approved"/>
    <s v="Solex"/>
    <s v="Standard"/>
    <s v="medium"/>
    <s v="medium"/>
    <n v="100.35"/>
    <n v="75.260000000000005"/>
    <n v="25.09"/>
    <d v="1999-07-26T00:00:00"/>
    <n v="293"/>
  </r>
  <r>
    <s v="6048"/>
    <s v="91"/>
    <x v="1674"/>
    <d v="2017-07-23T00:00:00"/>
    <b v="0"/>
    <s v="Approved"/>
    <s v="Solex"/>
    <s v="Standard"/>
    <s v="medium"/>
    <s v="medium"/>
    <n v="100.35"/>
    <n v="75.260000000000005"/>
    <n v="25.09"/>
    <d v="2004-01-16T00:00:00"/>
    <n v="160"/>
  </r>
  <r>
    <s v="6049"/>
    <s v="33"/>
    <x v="479"/>
    <d v="2017-04-25T00:00:00"/>
    <b v="1"/>
    <s v="Approved"/>
    <s v="Giant Bicycles"/>
    <s v="Standard"/>
    <s v="medium"/>
    <s v="small"/>
    <n v="1311.44"/>
    <n v="1167.18"/>
    <n v="144.26"/>
    <d v="1995-12-19T00:00:00"/>
    <n v="249"/>
  </r>
  <r>
    <s v="6050"/>
    <s v="83"/>
    <x v="1809"/>
    <d v="2017-01-23T00:00:00"/>
    <b v="0"/>
    <s v="Approved"/>
    <s v="Solex"/>
    <s v="Touring"/>
    <s v="medium"/>
    <s v="large"/>
    <n v="2083.94"/>
    <n v="675.03"/>
    <n v="1408.91"/>
    <d v="2013-09-16T00:00:00"/>
    <n v="341"/>
  </r>
  <r>
    <s v="6051"/>
    <s v="39"/>
    <x v="150"/>
    <d v="2017-11-17T00:00:00"/>
    <b v="0"/>
    <s v="Approved"/>
    <s v="Giant Bicycles"/>
    <s v="Standard"/>
    <s v="medium"/>
    <s v="large"/>
    <n v="1812.75"/>
    <n v="582.48"/>
    <n v="1230.27"/>
    <d v="2011-05-09T00:00:00"/>
    <n v="43"/>
  </r>
  <r>
    <s v="6052"/>
    <s v="30"/>
    <x v="2887"/>
    <d v="2017-02-24T00:00:00"/>
    <b v="0"/>
    <s v="Approved"/>
    <s v="Solex"/>
    <s v="Standard"/>
    <s v="high"/>
    <s v="medium"/>
    <n v="748.17"/>
    <n v="448.9"/>
    <n v="299.27"/>
    <d v="1991-11-10T00:00:00"/>
    <n v="309"/>
  </r>
  <r>
    <s v="6053"/>
    <s v="90"/>
    <x v="1618"/>
    <d v="2017-09-04T00:00:00"/>
    <b v="1"/>
    <s v="Approved"/>
    <s v="Norco Bicycles"/>
    <s v="Standard"/>
    <s v="low"/>
    <s v="medium"/>
    <n v="363.01"/>
    <n v="290.41000000000003"/>
    <n v="72.599999999999994"/>
    <d v="2005-05-10T00:00:00"/>
    <n v="117"/>
  </r>
  <r>
    <s v="6054"/>
    <s v="64"/>
    <x v="312"/>
    <d v="2017-07-20T00:00:00"/>
    <b v="0"/>
    <s v="Approved"/>
    <s v="Trek Bicycles"/>
    <s v="Standard"/>
    <s v="medium"/>
    <s v="large"/>
    <n v="1469.44"/>
    <n v="596.54999999999995"/>
    <n v="872.89"/>
    <d v="2005-10-22T00:00:00"/>
    <n v="163"/>
  </r>
  <r>
    <s v="6055"/>
    <s v="80"/>
    <x v="1839"/>
    <d v="2017-08-12T00:00:00"/>
    <b v="0"/>
    <s v="Approved"/>
    <s v="Trek Bicycles"/>
    <s v="Standard"/>
    <s v="medium"/>
    <s v="large"/>
    <n v="1469.44"/>
    <n v="596.54999999999995"/>
    <n v="872.89"/>
    <d v="2010-11-05T00:00:00"/>
    <n v="140"/>
  </r>
  <r>
    <s v="6056"/>
    <s v="39"/>
    <x v="2246"/>
    <d v="2017-01-22T00:00:00"/>
    <b v="0"/>
    <s v="Approved"/>
    <s v="Giant Bicycles"/>
    <s v="Standard"/>
    <s v="medium"/>
    <s v="large"/>
    <n v="1812.75"/>
    <n v="582.48"/>
    <n v="1230.27"/>
    <d v="2010-06-07T00:00:00"/>
    <n v="342"/>
  </r>
  <r>
    <s v="6057"/>
    <s v="52"/>
    <x v="1011"/>
    <d v="2017-02-09T00:00:00"/>
    <b v="1"/>
    <s v="Approved"/>
    <s v="OHM Cycles"/>
    <s v="Road"/>
    <s v="medium"/>
    <s v="medium"/>
    <n v="1280.28"/>
    <n v="829.51"/>
    <n v="450.77"/>
    <d v="2001-11-25T00:00:00"/>
    <n v="324"/>
  </r>
  <r>
    <s v="6058"/>
    <s v="27"/>
    <x v="2775"/>
    <d v="2017-08-03T00:00:00"/>
    <b v="1"/>
    <s v="Approved"/>
    <s v="Trek Bicycles"/>
    <s v="Standard"/>
    <s v="medium"/>
    <s v="medium"/>
    <n v="499.53"/>
    <n v="388.72"/>
    <n v="110.81"/>
    <d v="2003-03-18T00:00:00"/>
    <n v="149"/>
  </r>
  <r>
    <s v="6059"/>
    <s v="81"/>
    <x v="763"/>
    <d v="2017-08-12T00:00:00"/>
    <b v="1"/>
    <s v="Approved"/>
    <s v="Norco Bicycles"/>
    <s v="Standard"/>
    <s v="medium"/>
    <s v="small"/>
    <n v="586.45000000000005"/>
    <n v="521.94000000000005"/>
    <n v="64.510000000000005"/>
    <d v="1991-07-10T00:00:00"/>
    <n v="140"/>
  </r>
  <r>
    <s v="6060"/>
    <s v="10"/>
    <x v="1900"/>
    <d v="2017-03-26T00:00:00"/>
    <b v="0"/>
    <s v="Approved"/>
    <s v="Solex"/>
    <s v="Standard"/>
    <s v="medium"/>
    <s v="medium"/>
    <n v="1945.43"/>
    <n v="333.18"/>
    <n v="1612.25"/>
    <d v="2003-09-09T00:00:00"/>
    <n v="279"/>
  </r>
  <r>
    <s v="6061"/>
    <s v="89"/>
    <x v="1231"/>
    <d v="2017-04-18T00:00:00"/>
    <b v="0"/>
    <s v="Approved"/>
    <s v="WeareA2B"/>
    <s v="Touring"/>
    <s v="medium"/>
    <s v="large"/>
    <n v="1362.99"/>
    <n v="57.74"/>
    <n v="1305.25"/>
    <d v="1999-07-26T00:00:00"/>
    <n v="256"/>
  </r>
  <r>
    <s v="6062"/>
    <s v="80"/>
    <x v="2118"/>
    <d v="2017-09-20T00:00:00"/>
    <b v="0"/>
    <s v="Approved"/>
    <s v="OHM Cycles"/>
    <s v="Touring"/>
    <s v="low"/>
    <s v="medium"/>
    <n v="1073.07"/>
    <n v="933.84"/>
    <n v="139.22999999999999"/>
    <d v="2015-08-10T00:00:00"/>
    <n v="101"/>
  </r>
  <r>
    <s v="6063"/>
    <s v="88"/>
    <x v="2888"/>
    <d v="2017-10-01T00:00:00"/>
    <b v="1"/>
    <s v="Approved"/>
    <s v="Norco Bicycles"/>
    <s v="Standard"/>
    <s v="high"/>
    <s v="small"/>
    <n v="1661.92"/>
    <n v="1479.11"/>
    <n v="182.81"/>
    <d v="1993-07-15T00:00:00"/>
    <n v="90"/>
  </r>
  <r>
    <s v="6064"/>
    <s v="50"/>
    <x v="1481"/>
    <d v="2017-09-15T00:00:00"/>
    <b v="1"/>
    <s v="Approved"/>
    <s v="Giant Bicycles"/>
    <s v="Standard"/>
    <s v="medium"/>
    <s v="medium"/>
    <n v="642.70000000000005"/>
    <n v="211.37"/>
    <n v="431.33"/>
    <d v="1995-12-19T00:00:00"/>
    <n v="106"/>
  </r>
  <r>
    <s v="6065"/>
    <s v="56"/>
    <x v="1279"/>
    <d v="2017-05-12T00:00:00"/>
    <b v="0"/>
    <s v="Approved"/>
    <s v="OHM Cycles"/>
    <s v="Standard"/>
    <s v="medium"/>
    <s v="medium"/>
    <n v="183.86"/>
    <n v="137.9"/>
    <n v="45.96"/>
    <d v="1997-10-04T00:00:00"/>
    <n v="232"/>
  </r>
  <r>
    <s v="6066"/>
    <s v="5"/>
    <x v="768"/>
    <d v="2017-10-18T00:00:00"/>
    <b v="1"/>
    <s v="Approved"/>
    <s v="Giant Bicycles"/>
    <s v="Standard"/>
    <s v="high"/>
    <s v="medium"/>
    <n v="1129.1300000000001"/>
    <n v="677.48"/>
    <n v="451.65"/>
    <d v="2011-08-29T00:00:00"/>
    <n v="73"/>
  </r>
  <r>
    <s v="6067"/>
    <s v="57"/>
    <x v="755"/>
    <d v="2017-05-22T00:00:00"/>
    <b v="1"/>
    <s v="Approved"/>
    <s v="WeareA2B"/>
    <s v="Touring"/>
    <s v="medium"/>
    <s v="large"/>
    <n v="1890.39"/>
    <n v="260.14"/>
    <n v="1630.25"/>
    <d v="2011-08-24T00:00:00"/>
    <n v="222"/>
  </r>
  <r>
    <s v="6068"/>
    <s v="21"/>
    <x v="562"/>
    <d v="2017-05-20T00:00:00"/>
    <b v="0"/>
    <s v="Approved"/>
    <s v="WeareA2B"/>
    <s v="Touring"/>
    <s v="medium"/>
    <s v="medium"/>
    <n v="1466.68"/>
    <n v="363.25"/>
    <n v="1103.43"/>
    <d v="2014-03-03T00:00:00"/>
    <n v="224"/>
  </r>
  <r>
    <s v="6069"/>
    <s v="18"/>
    <x v="2889"/>
    <d v="2017-06-20T00:00:00"/>
    <b v="1"/>
    <s v="Approved"/>
    <s v="Norco Bicycles"/>
    <s v="Standard"/>
    <s v="high"/>
    <s v="medium"/>
    <n v="1148.6400000000001"/>
    <n v="689.18"/>
    <n v="459.46"/>
    <d v="2013-09-16T00:00:00"/>
    <n v="193"/>
  </r>
  <r>
    <s v="6070"/>
    <s v="60"/>
    <x v="1280"/>
    <d v="2017-12-16T00:00:00"/>
    <b v="0"/>
    <s v="Approved"/>
    <s v="Giant Bicycles"/>
    <s v="Standard"/>
    <s v="high"/>
    <s v="small"/>
    <n v="1977.36"/>
    <n v="1759.85"/>
    <n v="217.51"/>
    <d v="2015-06-17T00:00:00"/>
    <n v="14"/>
  </r>
  <r>
    <s v="6071"/>
    <s v="83"/>
    <x v="2190"/>
    <d v="2017-08-30T00:00:00"/>
    <b v="0"/>
    <s v="Approved"/>
    <s v="Solex"/>
    <s v="Touring"/>
    <s v="medium"/>
    <s v="large"/>
    <n v="2083.94"/>
    <n v="675.03"/>
    <n v="1408.91"/>
    <d v="1999-07-26T00:00:00"/>
    <n v="122"/>
  </r>
  <r>
    <s v="6072"/>
    <s v="0"/>
    <x v="317"/>
    <d v="2017-03-01T00:00:00"/>
    <b v="1"/>
    <s v="Approved"/>
    <m/>
    <m/>
    <m/>
    <m/>
    <n v="1099.68"/>
    <m/>
    <m/>
    <m/>
    <n v="304"/>
  </r>
  <r>
    <s v="6073"/>
    <s v="17"/>
    <x v="828"/>
    <d v="2017-12-20T00:00:00"/>
    <b v="1"/>
    <s v="Approved"/>
    <s v="WeareA2B"/>
    <s v="Touring"/>
    <s v="medium"/>
    <s v="large"/>
    <n v="1362.99"/>
    <n v="57.74"/>
    <n v="1305.25"/>
    <d v="1993-04-20T00:00:00"/>
    <n v="10"/>
  </r>
  <r>
    <s v="6074"/>
    <s v="22"/>
    <x v="2890"/>
    <d v="2017-05-05T00:00:00"/>
    <b v="1"/>
    <s v="Approved"/>
    <s v="WeareA2B"/>
    <s v="Standard"/>
    <s v="medium"/>
    <s v="medium"/>
    <n v="60.34"/>
    <n v="45.26"/>
    <n v="15.08"/>
    <d v="1999-06-23T00:00:00"/>
    <n v="239"/>
  </r>
  <r>
    <s v="6075"/>
    <s v="62"/>
    <x v="2506"/>
    <d v="2017-04-28T00:00:00"/>
    <b v="1"/>
    <s v="Approved"/>
    <s v="Solex"/>
    <s v="Standard"/>
    <s v="medium"/>
    <s v="medium"/>
    <n v="478.16"/>
    <n v="298.72000000000003"/>
    <n v="179.44"/>
    <d v="1993-06-23T00:00:00"/>
    <n v="246"/>
  </r>
  <r>
    <s v="6076"/>
    <s v="22"/>
    <x v="526"/>
    <d v="2017-11-03T00:00:00"/>
    <b v="1"/>
    <s v="Approved"/>
    <s v="WeareA2B"/>
    <s v="Standard"/>
    <s v="medium"/>
    <s v="medium"/>
    <n v="60.34"/>
    <n v="45.26"/>
    <n v="15.08"/>
    <d v="1993-07-15T00:00:00"/>
    <n v="57"/>
  </r>
  <r>
    <s v="6077"/>
    <s v="14"/>
    <x v="1255"/>
    <d v="2017-08-21T00:00:00"/>
    <b v="0"/>
    <s v="Approved"/>
    <s v="Solex"/>
    <s v="Standard"/>
    <s v="high"/>
    <s v="large"/>
    <n v="1842.92"/>
    <n v="1105.75"/>
    <n v="737.17"/>
    <d v="2006-05-22T00:00:00"/>
    <n v="131"/>
  </r>
  <r>
    <s v="6078"/>
    <s v="22"/>
    <x v="2363"/>
    <d v="2017-03-04T00:00:00"/>
    <b v="1"/>
    <s v="Approved"/>
    <s v="WeareA2B"/>
    <s v="Standard"/>
    <s v="medium"/>
    <s v="medium"/>
    <n v="60.34"/>
    <n v="45.26"/>
    <n v="15.08"/>
    <d v="1993-07-15T00:00:00"/>
    <n v="301"/>
  </r>
  <r>
    <s v="6079"/>
    <s v="6"/>
    <x v="2786"/>
    <d v="2017-03-04T00:00:00"/>
    <b v="1"/>
    <s v="Approved"/>
    <s v="OHM Cycles"/>
    <s v="Standard"/>
    <s v="high"/>
    <s v="medium"/>
    <n v="227.88"/>
    <n v="136.72999999999999"/>
    <n v="91.15"/>
    <d v="2003-02-07T00:00:00"/>
    <n v="301"/>
  </r>
  <r>
    <s v="6080"/>
    <s v="0"/>
    <x v="2776"/>
    <d v="2017-12-16T00:00:00"/>
    <b v="0"/>
    <s v="Approved"/>
    <s v="OHM Cycles"/>
    <s v="Standard"/>
    <s v="high"/>
    <s v="medium"/>
    <n v="227.88"/>
    <n v="136.72999999999999"/>
    <n v="91.15"/>
    <d v="2003-02-07T00:00:00"/>
    <n v="14"/>
  </r>
  <r>
    <s v="6081"/>
    <s v="88"/>
    <x v="2891"/>
    <d v="2017-03-21T00:00:00"/>
    <b v="0"/>
    <s v="Approved"/>
    <s v="Norco Bicycles"/>
    <s v="Standard"/>
    <s v="medium"/>
    <s v="medium"/>
    <n v="1198.46"/>
    <n v="381.1"/>
    <n v="817.36"/>
    <d v="1999-07-26T00:00:00"/>
    <n v="284"/>
  </r>
  <r>
    <s v="6082"/>
    <s v="99"/>
    <x v="611"/>
    <d v="2017-03-21T00:00:00"/>
    <b v="0"/>
    <s v="Approved"/>
    <s v="OHM Cycles"/>
    <s v="Standard"/>
    <s v="medium"/>
    <s v="medium"/>
    <n v="1227.3399999999999"/>
    <n v="770.89"/>
    <n v="456.45"/>
    <d v="1994-08-10T00:00:00"/>
    <n v="284"/>
  </r>
  <r>
    <s v="6083"/>
    <s v="79"/>
    <x v="1336"/>
    <d v="2017-04-10T00:00:00"/>
    <b v="1"/>
    <s v="Approved"/>
    <s v="Norco Bicycles"/>
    <s v="Standard"/>
    <s v="medium"/>
    <s v="medium"/>
    <n v="1555.58"/>
    <n v="818.01"/>
    <n v="737.57"/>
    <d v="2003-09-09T00:00:00"/>
    <n v="264"/>
  </r>
  <r>
    <s v="6084"/>
    <s v="9"/>
    <x v="382"/>
    <d v="2017-02-14T00:00:00"/>
    <b v="0"/>
    <s v="Approved"/>
    <s v="Norco Bicycles"/>
    <s v="Standard"/>
    <s v="medium"/>
    <s v="small"/>
    <n v="1216.1400000000001"/>
    <n v="1082.3599999999999"/>
    <n v="133.78"/>
    <d v="1991-08-05T00:00:00"/>
    <n v="319"/>
  </r>
  <r>
    <s v="6085"/>
    <s v="60"/>
    <x v="1913"/>
    <d v="2017-02-23T00:00:00"/>
    <b v="0"/>
    <s v="Approved"/>
    <s v="Giant Bicycles"/>
    <s v="Standard"/>
    <s v="high"/>
    <s v="small"/>
    <n v="1977.36"/>
    <n v="1759.85"/>
    <n v="217.51"/>
    <d v="2011-08-24T00:00:00"/>
    <n v="310"/>
  </r>
  <r>
    <s v="6086"/>
    <s v="3"/>
    <x v="2892"/>
    <d v="2017-09-08T00:00:00"/>
    <b v="0"/>
    <s v="Approved"/>
    <s v="Trek Bicycles"/>
    <s v="Standard"/>
    <s v="medium"/>
    <s v="large"/>
    <n v="2091.4699999999998"/>
    <n v="388.92"/>
    <n v="1702.55"/>
    <d v="2003-07-21T00:00:00"/>
    <n v="113"/>
  </r>
  <r>
    <s v="6087"/>
    <s v="80"/>
    <x v="2612"/>
    <d v="2017-02-11T00:00:00"/>
    <b v="1"/>
    <s v="Approved"/>
    <s v="OHM Cycles"/>
    <s v="Touring"/>
    <s v="low"/>
    <s v="medium"/>
    <n v="1073.07"/>
    <n v="933.84"/>
    <n v="139.22999999999999"/>
    <d v="2015-08-02T00:00:00"/>
    <n v="322"/>
  </r>
  <r>
    <s v="6088"/>
    <s v="0"/>
    <x v="519"/>
    <d v="2017-11-20T00:00:00"/>
    <b v="0"/>
    <s v="Approved"/>
    <s v="Norco Bicycles"/>
    <s v="Road"/>
    <s v="medium"/>
    <s v="medium"/>
    <n v="544.04999999999995"/>
    <n v="376.84"/>
    <n v="167.21"/>
    <d v="2005-10-22T00:00:00"/>
    <n v="40"/>
  </r>
  <r>
    <s v="6089"/>
    <s v="89"/>
    <x v="84"/>
    <d v="2017-12-29T00:00:00"/>
    <b v="0"/>
    <s v="Approved"/>
    <s v="Giant Bicycles"/>
    <s v="Standard"/>
    <s v="medium"/>
    <s v="large"/>
    <n v="1812.75"/>
    <n v="582.48"/>
    <n v="1230.27"/>
    <d v="2010-06-07T00:00:00"/>
    <n v="1"/>
  </r>
  <r>
    <s v="6090"/>
    <s v="22"/>
    <x v="319"/>
    <d v="2017-07-05T00:00:00"/>
    <b v="0"/>
    <s v="Approved"/>
    <s v="WeareA2B"/>
    <s v="Standard"/>
    <s v="medium"/>
    <s v="medium"/>
    <n v="60.34"/>
    <n v="45.26"/>
    <n v="15.08"/>
    <d v="2016-11-22T00:00:00"/>
    <n v="178"/>
  </r>
  <r>
    <s v="6091"/>
    <s v="94"/>
    <x v="2205"/>
    <d v="2017-09-22T00:00:00"/>
    <b v="1"/>
    <s v="Approved"/>
    <s v="Giant Bicycles"/>
    <s v="Standard"/>
    <s v="medium"/>
    <s v="large"/>
    <n v="1635.3"/>
    <n v="993.66"/>
    <n v="641.64"/>
    <d v="2013-06-09T00:00:00"/>
    <n v="99"/>
  </r>
  <r>
    <s v="6092"/>
    <s v="27"/>
    <x v="2525"/>
    <d v="2017-06-07T00:00:00"/>
    <b v="0"/>
    <s v="Approved"/>
    <s v="Trek Bicycles"/>
    <s v="Standard"/>
    <s v="medium"/>
    <s v="medium"/>
    <n v="499.53"/>
    <n v="388.72"/>
    <n v="110.81"/>
    <d v="2006-11-10T00:00:00"/>
    <n v="206"/>
  </r>
  <r>
    <s v="6093"/>
    <s v="0"/>
    <x v="1943"/>
    <d v="2017-03-05T00:00:00"/>
    <b v="0"/>
    <s v="Approved"/>
    <s v="Solex"/>
    <s v="Road"/>
    <s v="medium"/>
    <s v="medium"/>
    <n v="416.98"/>
    <n v="312.74"/>
    <n v="104.24"/>
    <d v="1991-08-05T00:00:00"/>
    <n v="300"/>
  </r>
  <r>
    <s v="6094"/>
    <s v="32"/>
    <x v="2651"/>
    <d v="2017-09-07T00:00:00"/>
    <b v="0"/>
    <s v="Approved"/>
    <s v="Giant Bicycles"/>
    <s v="Standard"/>
    <s v="medium"/>
    <s v="medium"/>
    <n v="642.70000000000005"/>
    <n v="211.37"/>
    <n v="431.33"/>
    <d v="2002-03-22T00:00:00"/>
    <n v="114"/>
  </r>
  <r>
    <s v="6095"/>
    <s v="62"/>
    <x v="1300"/>
    <d v="2017-10-04T00:00:00"/>
    <b v="0"/>
    <s v="Approved"/>
    <s v="Solex"/>
    <s v="Standard"/>
    <s v="high"/>
    <s v="medium"/>
    <n v="1024.6600000000001"/>
    <n v="614.79999999999995"/>
    <n v="409.86"/>
    <d v="1996-11-09T00:00:00"/>
    <n v="87"/>
  </r>
  <r>
    <s v="6096"/>
    <s v="82"/>
    <x v="2893"/>
    <d v="2017-12-13T00:00:00"/>
    <b v="0"/>
    <s v="Approved"/>
    <s v="Norco Bicycles"/>
    <s v="Standard"/>
    <s v="high"/>
    <s v="medium"/>
    <n v="1148.6400000000001"/>
    <n v="689.18"/>
    <n v="459.46"/>
    <d v="2015-08-10T00:00:00"/>
    <n v="17"/>
  </r>
  <r>
    <s v="6097"/>
    <s v="86"/>
    <x v="717"/>
    <d v="2017-03-18T00:00:00"/>
    <b v="1"/>
    <s v="Approved"/>
    <s v="Norco Bicycles"/>
    <s v="Road"/>
    <s v="high"/>
    <s v="large"/>
    <n v="774.53"/>
    <n v="464.72"/>
    <n v="309.81"/>
    <d v="1997-05-10T00:00:00"/>
    <n v="287"/>
  </r>
  <r>
    <s v="6098"/>
    <s v="69"/>
    <x v="879"/>
    <d v="2017-05-11T00:00:00"/>
    <b v="1"/>
    <s v="Approved"/>
    <s v="Giant Bicycles"/>
    <s v="Road"/>
    <s v="medium"/>
    <s v="medium"/>
    <n v="792.9"/>
    <n v="594.67999999999995"/>
    <n v="198.22"/>
    <d v="1992-10-02T00:00:00"/>
    <n v="233"/>
  </r>
  <r>
    <s v="6099"/>
    <s v="74"/>
    <x v="1882"/>
    <d v="2017-05-27T00:00:00"/>
    <b v="1"/>
    <s v="Approved"/>
    <s v="WeareA2B"/>
    <s v="Standard"/>
    <s v="medium"/>
    <s v="medium"/>
    <n v="1228.07"/>
    <n v="400.91"/>
    <n v="827.16"/>
    <d v="2000-05-22T00:00:00"/>
    <n v="217"/>
  </r>
  <r>
    <s v="6100"/>
    <s v="66"/>
    <x v="1670"/>
    <d v="2017-11-17T00:00:00"/>
    <b v="0"/>
    <s v="Approved"/>
    <s v="Giant Bicycles"/>
    <s v="Road"/>
    <s v="low"/>
    <s v="small"/>
    <n v="590.26"/>
    <n v="525.33000000000004"/>
    <n v="64.930000000000007"/>
    <d v="1992-10-02T00:00:00"/>
    <n v="43"/>
  </r>
  <r>
    <s v="6101"/>
    <s v="96"/>
    <x v="1675"/>
    <d v="2017-09-04T00:00:00"/>
    <b v="0"/>
    <s v="Approved"/>
    <s v="Giant Bicycles"/>
    <s v="Standard"/>
    <s v="medium"/>
    <s v="large"/>
    <n v="1635.3"/>
    <n v="993.66"/>
    <n v="641.64"/>
    <d v="2013-06-09T00:00:00"/>
    <n v="117"/>
  </r>
  <r>
    <s v="6102"/>
    <s v="22"/>
    <x v="496"/>
    <d v="2017-07-14T00:00:00"/>
    <b v="1"/>
    <s v="Approved"/>
    <s v="WeareA2B"/>
    <s v="Standard"/>
    <s v="medium"/>
    <s v="medium"/>
    <n v="60.34"/>
    <n v="45.26"/>
    <n v="15.08"/>
    <d v="1991-08-05T00:00:00"/>
    <n v="169"/>
  </r>
  <r>
    <s v="6103"/>
    <s v="18"/>
    <x v="1855"/>
    <d v="2017-08-28T00:00:00"/>
    <b v="0"/>
    <s v="Approved"/>
    <s v="Solex"/>
    <s v="Standard"/>
    <s v="medium"/>
    <s v="medium"/>
    <n v="575.27"/>
    <n v="431.45"/>
    <n v="143.82"/>
    <d v="2016-02-04T00:00:00"/>
    <n v="124"/>
  </r>
  <r>
    <s v="6104"/>
    <s v="25"/>
    <x v="1594"/>
    <d v="2017-08-18T00:00:00"/>
    <b v="1"/>
    <s v="Approved"/>
    <s v="Giant Bicycles"/>
    <s v="Road"/>
    <s v="medium"/>
    <s v="medium"/>
    <n v="1538.99"/>
    <n v="829.65"/>
    <n v="709.34"/>
    <d v="2016-02-04T00:00:00"/>
    <n v="134"/>
  </r>
  <r>
    <s v="6105"/>
    <s v="86"/>
    <x v="311"/>
    <d v="2017-11-30T00:00:00"/>
    <b v="1"/>
    <s v="Approved"/>
    <s v="OHM Cycles"/>
    <s v="Standard"/>
    <s v="medium"/>
    <s v="medium"/>
    <n v="235.63"/>
    <n v="125.07"/>
    <n v="110.56"/>
    <d v="2004-08-07T00:00:00"/>
    <n v="30"/>
  </r>
  <r>
    <s v="6106"/>
    <s v="90"/>
    <x v="2600"/>
    <d v="2017-10-08T00:00:00"/>
    <b v="0"/>
    <s v="Approved"/>
    <s v="Norco Bicycles"/>
    <s v="Standard"/>
    <s v="low"/>
    <s v="medium"/>
    <n v="363.01"/>
    <n v="290.41000000000003"/>
    <n v="72.599999999999994"/>
    <d v="2005-05-10T00:00:00"/>
    <n v="83"/>
  </r>
  <r>
    <s v="6107"/>
    <s v="10"/>
    <x v="852"/>
    <d v="2017-10-03T00:00:00"/>
    <b v="1"/>
    <s v="Approved"/>
    <s v="WeareA2B"/>
    <s v="Touring"/>
    <s v="medium"/>
    <s v="medium"/>
    <n v="1466.68"/>
    <n v="363.25"/>
    <n v="1103.43"/>
    <d v="2013-03-12T00:00:00"/>
    <n v="88"/>
  </r>
  <r>
    <s v="6108"/>
    <s v="90"/>
    <x v="1334"/>
    <d v="2017-12-25T00:00:00"/>
    <b v="0"/>
    <s v="Approved"/>
    <s v="Solex"/>
    <s v="Standard"/>
    <s v="low"/>
    <s v="medium"/>
    <n v="945.04"/>
    <n v="507.58"/>
    <n v="437.46"/>
    <d v="1995-12-19T00:00:00"/>
    <n v="5"/>
  </r>
  <r>
    <s v="6109"/>
    <s v="79"/>
    <x v="967"/>
    <d v="2017-03-03T00:00:00"/>
    <b v="0"/>
    <s v="Approved"/>
    <s v="Norco Bicycles"/>
    <s v="Standard"/>
    <s v="medium"/>
    <s v="medium"/>
    <n v="1555.58"/>
    <n v="818.01"/>
    <n v="737.57"/>
    <d v="2004-08-07T00:00:00"/>
    <n v="302"/>
  </r>
  <r>
    <s v="6110"/>
    <s v="94"/>
    <x v="2894"/>
    <d v="2017-12-29T00:00:00"/>
    <b v="0"/>
    <s v="Approved"/>
    <s v="Giant Bicycles"/>
    <s v="Standard"/>
    <s v="medium"/>
    <s v="large"/>
    <n v="1635.3"/>
    <n v="993.66"/>
    <n v="641.64"/>
    <d v="2013-06-09T00:00:00"/>
    <n v="1"/>
  </r>
  <r>
    <s v="6111"/>
    <s v="37"/>
    <x v="2895"/>
    <d v="2017-04-12T00:00:00"/>
    <b v="0"/>
    <s v="Approved"/>
    <s v="OHM Cycles"/>
    <s v="Standard"/>
    <s v="low"/>
    <s v="medium"/>
    <n v="1793.43"/>
    <n v="248.82"/>
    <n v="1544.61"/>
    <d v="1999-07-20T00:00:00"/>
    <n v="262"/>
  </r>
  <r>
    <s v="6113"/>
    <s v="38"/>
    <x v="1415"/>
    <d v="2017-11-23T00:00:00"/>
    <b v="0"/>
    <s v="Approved"/>
    <s v="Trek Bicycles"/>
    <s v="Standard"/>
    <s v="medium"/>
    <s v="large"/>
    <n v="2091.4699999999998"/>
    <n v="388.92"/>
    <n v="1702.55"/>
    <d v="2014-03-03T00:00:00"/>
    <n v="37"/>
  </r>
  <r>
    <s v="6114"/>
    <s v="99"/>
    <x v="2781"/>
    <d v="2017-08-04T00:00:00"/>
    <b v="1"/>
    <s v="Approved"/>
    <s v="Trek Bicycles"/>
    <s v="Road"/>
    <s v="low"/>
    <s v="small"/>
    <n v="1720.7"/>
    <n v="1531.42"/>
    <n v="189.28"/>
    <d v="2012-04-10T00:00:00"/>
    <n v="148"/>
  </r>
  <r>
    <s v="6115"/>
    <s v="82"/>
    <x v="2064"/>
    <d v="2017-10-12T00:00:00"/>
    <b v="0"/>
    <s v="Approved"/>
    <s v="Giant Bicycles"/>
    <s v="Road"/>
    <s v="medium"/>
    <s v="medium"/>
    <n v="1538.99"/>
    <n v="829.65"/>
    <n v="709.34"/>
    <d v="1993-05-26T00:00:00"/>
    <n v="79"/>
  </r>
  <r>
    <s v="6116"/>
    <s v="77"/>
    <x v="2041"/>
    <d v="2017-11-19T00:00:00"/>
    <b v="1"/>
    <s v="Approved"/>
    <s v="Norco Bicycles"/>
    <s v="Road"/>
    <s v="medium"/>
    <s v="large"/>
    <n v="1240.31"/>
    <n v="795.1"/>
    <n v="445.21"/>
    <d v="2013-09-16T00:00:00"/>
    <n v="41"/>
  </r>
  <r>
    <s v="6117"/>
    <s v="66"/>
    <x v="2707"/>
    <d v="2017-10-06T00:00:00"/>
    <b v="1"/>
    <s v="Approved"/>
    <s v="Giant Bicycles"/>
    <s v="Road"/>
    <s v="low"/>
    <s v="small"/>
    <n v="590.26"/>
    <n v="525.33000000000004"/>
    <n v="64.930000000000007"/>
    <d v="2010-11-05T00:00:00"/>
    <n v="85"/>
  </r>
  <r>
    <s v="6118"/>
    <s v="11"/>
    <x v="2768"/>
    <d v="2017-03-19T00:00:00"/>
    <b v="1"/>
    <s v="Approved"/>
    <s v="Giant Bicycles"/>
    <s v="Standard"/>
    <s v="high"/>
    <s v="medium"/>
    <n v="1274.93"/>
    <n v="764.96"/>
    <n v="509.97"/>
    <d v="2007-08-04T00:00:00"/>
    <n v="286"/>
  </r>
  <r>
    <s v="6119"/>
    <s v="19"/>
    <x v="2896"/>
    <d v="2017-01-21T00:00:00"/>
    <b v="1"/>
    <s v="Approved"/>
    <s v="OHM Cycles"/>
    <s v="Road"/>
    <s v="high"/>
    <s v="large"/>
    <n v="12.01"/>
    <n v="7.21"/>
    <n v="4.8"/>
    <d v="1993-10-02T00:00:00"/>
    <n v="343"/>
  </r>
  <r>
    <s v="6120"/>
    <s v="71"/>
    <x v="662"/>
    <d v="2017-03-03T00:00:00"/>
    <b v="0"/>
    <s v="Approved"/>
    <s v="Solex"/>
    <s v="Standard"/>
    <s v="high"/>
    <s v="large"/>
    <n v="1842.92"/>
    <n v="1105.75"/>
    <n v="737.17"/>
    <d v="1995-10-24T00:00:00"/>
    <n v="302"/>
  </r>
  <r>
    <s v="6121"/>
    <s v="44"/>
    <x v="187"/>
    <d v="2017-03-08T00:00:00"/>
    <b v="1"/>
    <s v="Approved"/>
    <s v="WeareA2B"/>
    <s v="Standard"/>
    <s v="medium"/>
    <s v="medium"/>
    <n v="1769.64"/>
    <n v="108.76"/>
    <n v="1660.88"/>
    <d v="2014-07-28T00:00:00"/>
    <n v="297"/>
  </r>
  <r>
    <s v="6122"/>
    <s v="34"/>
    <x v="2267"/>
    <d v="2017-02-11T00:00:00"/>
    <b v="0"/>
    <s v="Approved"/>
    <s v="Norco Bicycles"/>
    <s v="Road"/>
    <s v="high"/>
    <s v="large"/>
    <n v="774.53"/>
    <n v="464.72"/>
    <n v="309.81"/>
    <d v="2008-03-19T00:00:00"/>
    <n v="322"/>
  </r>
  <r>
    <s v="6123"/>
    <s v="47"/>
    <x v="1763"/>
    <d v="2017-05-03T00:00:00"/>
    <b v="1"/>
    <s v="Approved"/>
    <s v="Trek Bicycles"/>
    <s v="Road"/>
    <s v="low"/>
    <s v="small"/>
    <n v="1720.7"/>
    <n v="1531.42"/>
    <n v="189.28"/>
    <d v="2006-10-01T00:00:00"/>
    <n v="241"/>
  </r>
  <r>
    <s v="6124"/>
    <s v="23"/>
    <x v="2417"/>
    <d v="2017-03-16T00:00:00"/>
    <b v="0"/>
    <s v="Approved"/>
    <s v="Norco Bicycles"/>
    <s v="Mountain"/>
    <s v="low"/>
    <s v="small"/>
    <n v="688.63"/>
    <n v="612.88"/>
    <n v="75.75"/>
    <d v="2016-11-22T00:00:00"/>
    <n v="289"/>
  </r>
  <r>
    <s v="6125"/>
    <s v="53"/>
    <x v="1127"/>
    <d v="2017-11-20T00:00:00"/>
    <b v="1"/>
    <s v="Approved"/>
    <s v="OHM Cycles"/>
    <s v="Standard"/>
    <s v="medium"/>
    <s v="medium"/>
    <n v="795.34"/>
    <n v="101.58"/>
    <n v="693.76"/>
    <d v="1997-02-09T00:00:00"/>
    <n v="40"/>
  </r>
  <r>
    <s v="6126"/>
    <s v="53"/>
    <x v="96"/>
    <d v="2017-03-29T00:00:00"/>
    <b v="1"/>
    <s v="Approved"/>
    <s v="Giant Bicycles"/>
    <s v="Standard"/>
    <s v="high"/>
    <s v="medium"/>
    <n v="1274.93"/>
    <n v="764.96"/>
    <n v="509.97"/>
    <d v="2007-08-04T00:00:00"/>
    <n v="276"/>
  </r>
  <r>
    <s v="6127"/>
    <s v="98"/>
    <x v="1722"/>
    <d v="2017-12-26T00:00:00"/>
    <b v="0"/>
    <s v="Approved"/>
    <s v="OHM Cycles"/>
    <s v="Standard"/>
    <s v="medium"/>
    <s v="medium"/>
    <n v="795.34"/>
    <n v="101.58"/>
    <n v="693.76"/>
    <d v="1997-02-09T00:00:00"/>
    <n v="4"/>
  </r>
  <r>
    <s v="6128"/>
    <s v="23"/>
    <x v="1049"/>
    <d v="2017-08-17T00:00:00"/>
    <b v="1"/>
    <s v="Approved"/>
    <s v="Norco Bicycles"/>
    <s v="Mountain"/>
    <s v="low"/>
    <s v="small"/>
    <n v="688.63"/>
    <n v="612.88"/>
    <n v="75.75"/>
    <d v="1993-10-02T00:00:00"/>
    <n v="135"/>
  </r>
  <r>
    <s v="6129"/>
    <s v="77"/>
    <x v="2897"/>
    <d v="2017-10-22T00:00:00"/>
    <b v="1"/>
    <s v="Approved"/>
    <s v="Norco Bicycles"/>
    <s v="Road"/>
    <s v="medium"/>
    <s v="large"/>
    <n v="1240.31"/>
    <n v="795.1"/>
    <n v="445.21"/>
    <d v="2011-01-10T00:00:00"/>
    <n v="69"/>
  </r>
  <r>
    <s v="6130"/>
    <s v="86"/>
    <x v="208"/>
    <d v="2017-02-11T00:00:00"/>
    <b v="1"/>
    <s v="Approved"/>
    <s v="OHM Cycles"/>
    <s v="Standard"/>
    <s v="medium"/>
    <s v="medium"/>
    <n v="235.63"/>
    <n v="125.07"/>
    <n v="110.56"/>
    <d v="2004-08-07T00:00:00"/>
    <n v="322"/>
  </r>
  <r>
    <s v="6131"/>
    <s v="6"/>
    <x v="1169"/>
    <d v="2017-05-16T00:00:00"/>
    <b v="1"/>
    <s v="Approved"/>
    <s v="OHM Cycles"/>
    <s v="Standard"/>
    <s v="high"/>
    <s v="medium"/>
    <n v="227.88"/>
    <n v="136.72999999999999"/>
    <n v="91.15"/>
    <d v="2003-02-07T00:00:00"/>
    <n v="228"/>
  </r>
  <r>
    <s v="6132"/>
    <s v="54"/>
    <x v="2898"/>
    <d v="2017-05-21T00:00:00"/>
    <b v="0"/>
    <s v="Approved"/>
    <s v="WeareA2B"/>
    <s v="Standard"/>
    <s v="medium"/>
    <s v="medium"/>
    <n v="1292.8399999999999"/>
    <n v="13.44"/>
    <n v="1279.4000000000001"/>
    <d v="2009-04-12T00:00:00"/>
    <n v="223"/>
  </r>
  <r>
    <s v="6133"/>
    <s v="80"/>
    <x v="1259"/>
    <d v="2017-10-30T00:00:00"/>
    <b v="0"/>
    <s v="Approved"/>
    <s v="Trek Bicycles"/>
    <s v="Standard"/>
    <s v="medium"/>
    <s v="large"/>
    <n v="1469.44"/>
    <n v="596.54999999999995"/>
    <n v="872.89"/>
    <d v="2015-05-21T00:00:00"/>
    <n v="61"/>
  </r>
  <r>
    <s v="6134"/>
    <s v="95"/>
    <x v="2834"/>
    <d v="2017-08-29T00:00:00"/>
    <b v="1"/>
    <s v="Approved"/>
    <s v="Giant Bicycles"/>
    <s v="Standard"/>
    <s v="medium"/>
    <s v="large"/>
    <n v="569.55999999999995"/>
    <n v="528.42999999999995"/>
    <n v="41.13"/>
    <d v="1991-05-06T00:00:00"/>
    <n v="123"/>
  </r>
  <r>
    <s v="6135"/>
    <s v="14"/>
    <x v="2236"/>
    <d v="2017-12-11T00:00:00"/>
    <b v="1"/>
    <s v="Approved"/>
    <s v="Trek Bicycles"/>
    <s v="Standard"/>
    <s v="medium"/>
    <s v="small"/>
    <n v="1386.84"/>
    <n v="1234.29"/>
    <n v="152.55000000000001"/>
    <d v="2010-05-05T00:00:00"/>
    <n v="19"/>
  </r>
  <r>
    <s v="6136"/>
    <s v="46"/>
    <x v="1077"/>
    <d v="2017-08-25T00:00:00"/>
    <b v="1"/>
    <s v="Approved"/>
    <s v="OHM Cycles"/>
    <s v="Standard"/>
    <s v="low"/>
    <s v="medium"/>
    <n v="1793.43"/>
    <n v="248.82"/>
    <n v="1544.61"/>
    <d v="1999-07-20T00:00:00"/>
    <n v="127"/>
  </r>
  <r>
    <s v="6137"/>
    <s v="54"/>
    <x v="351"/>
    <d v="2017-09-05T00:00:00"/>
    <b v="0"/>
    <s v="Approved"/>
    <s v="WeareA2B"/>
    <s v="Standard"/>
    <s v="medium"/>
    <s v="medium"/>
    <n v="1292.8399999999999"/>
    <n v="13.44"/>
    <n v="1279.4000000000001"/>
    <d v="2009-04-12T00:00:00"/>
    <n v="116"/>
  </r>
  <r>
    <s v="6138"/>
    <s v="0"/>
    <x v="2522"/>
    <d v="2017-01-17T00:00:00"/>
    <b v="0"/>
    <s v="Approved"/>
    <m/>
    <m/>
    <m/>
    <m/>
    <n v="1281.5999999999999"/>
    <m/>
    <m/>
    <m/>
    <n v="347"/>
  </r>
  <r>
    <s v="6139"/>
    <s v="92"/>
    <x v="1627"/>
    <d v="2017-11-02T00:00:00"/>
    <b v="1"/>
    <s v="Approved"/>
    <s v="WeareA2B"/>
    <s v="Standard"/>
    <s v="medium"/>
    <s v="small"/>
    <n v="1415.01"/>
    <n v="1259.3599999999999"/>
    <n v="155.65"/>
    <d v="2016-03-29T00:00:00"/>
    <n v="58"/>
  </r>
  <r>
    <s v="6140"/>
    <s v="30"/>
    <x v="2899"/>
    <d v="2017-02-17T00:00:00"/>
    <b v="0"/>
    <s v="Approved"/>
    <s v="Solex"/>
    <s v="Standard"/>
    <s v="high"/>
    <s v="medium"/>
    <n v="748.17"/>
    <n v="448.9"/>
    <n v="299.27"/>
    <d v="1992-10-11T00:00:00"/>
    <n v="316"/>
  </r>
  <r>
    <s v="6142"/>
    <s v="74"/>
    <x v="2048"/>
    <d v="2017-02-22T00:00:00"/>
    <b v="0"/>
    <s v="Approved"/>
    <s v="WeareA2B"/>
    <s v="Standard"/>
    <s v="medium"/>
    <s v="medium"/>
    <n v="1762.96"/>
    <n v="950.52"/>
    <n v="812.44"/>
    <d v="2003-02-16T00:00:00"/>
    <n v="311"/>
  </r>
  <r>
    <s v="6143"/>
    <s v="59"/>
    <x v="1869"/>
    <d v="2017-10-22T00:00:00"/>
    <b v="1"/>
    <s v="Approved"/>
    <s v="Solex"/>
    <s v="Standard"/>
    <s v="medium"/>
    <s v="large"/>
    <n v="1061.56"/>
    <n v="733.58"/>
    <n v="327.98"/>
    <d v="2015-06-17T00:00:00"/>
    <n v="69"/>
  </r>
  <r>
    <s v="6144"/>
    <s v="75"/>
    <x v="2900"/>
    <d v="2017-12-28T00:00:00"/>
    <b v="0"/>
    <s v="Approved"/>
    <s v="Giant Bicycles"/>
    <s v="Touring"/>
    <s v="medium"/>
    <s v="large"/>
    <n v="1873.97"/>
    <n v="863.95"/>
    <n v="1010.02"/>
    <d v="2003-09-09T00:00:00"/>
    <n v="2"/>
  </r>
  <r>
    <s v="6145"/>
    <s v="1"/>
    <x v="1489"/>
    <d v="2017-07-16T00:00:00"/>
    <b v="0"/>
    <s v="Approved"/>
    <s v="Giant Bicycles"/>
    <s v="Standard"/>
    <s v="medium"/>
    <s v="medium"/>
    <n v="1403.5"/>
    <n v="954.82"/>
    <n v="448.68"/>
    <d v="2012-09-15T00:00:00"/>
    <n v="167"/>
  </r>
  <r>
    <s v="6146"/>
    <s v="0"/>
    <x v="2569"/>
    <d v="2017-11-08T00:00:00"/>
    <b v="0"/>
    <s v="Approved"/>
    <s v="OHM Cycles"/>
    <s v="Standard"/>
    <s v="medium"/>
    <s v="medium"/>
    <n v="235.63"/>
    <n v="125.07"/>
    <n v="110.56"/>
    <d v="2013-06-09T00:00:00"/>
    <n v="52"/>
  </r>
  <r>
    <s v="6147"/>
    <s v="34"/>
    <x v="2901"/>
    <d v="2017-02-17T00:00:00"/>
    <b v="1"/>
    <s v="Approved"/>
    <s v="Norco Bicycles"/>
    <s v="Road"/>
    <s v="high"/>
    <s v="large"/>
    <n v="774.53"/>
    <n v="464.72"/>
    <n v="309.81"/>
    <d v="2003-03-18T00:00:00"/>
    <n v="316"/>
  </r>
  <r>
    <s v="6149"/>
    <s v="95"/>
    <x v="2871"/>
    <d v="2017-05-23T00:00:00"/>
    <b v="1"/>
    <s v="Approved"/>
    <s v="OHM Cycles"/>
    <s v="Touring"/>
    <s v="low"/>
    <s v="medium"/>
    <n v="1073.07"/>
    <n v="933.84"/>
    <n v="139.22999999999999"/>
    <d v="1997-01-25T00:00:00"/>
    <n v="221"/>
  </r>
  <r>
    <s v="6150"/>
    <s v="69"/>
    <x v="1747"/>
    <d v="2017-08-31T00:00:00"/>
    <b v="0"/>
    <s v="Approved"/>
    <s v="Norco Bicycles"/>
    <s v="Road"/>
    <s v="medium"/>
    <s v="large"/>
    <n v="1240.31"/>
    <n v="795.1"/>
    <n v="445.21"/>
    <d v="2016-03-29T00:00:00"/>
    <n v="121"/>
  </r>
  <r>
    <s v="6151"/>
    <s v="55"/>
    <x v="528"/>
    <d v="2017-05-24T00:00:00"/>
    <b v="0"/>
    <s v="Approved"/>
    <s v="Trek Bicycles"/>
    <s v="Road"/>
    <s v="medium"/>
    <s v="large"/>
    <n v="1894.19"/>
    <n v="598.76"/>
    <n v="1295.43"/>
    <d v="2003-07-21T00:00:00"/>
    <n v="220"/>
  </r>
  <r>
    <s v="6152"/>
    <s v="26"/>
    <x v="2154"/>
    <d v="2017-03-03T00:00:00"/>
    <b v="0"/>
    <s v="Approved"/>
    <s v="WeareA2B"/>
    <s v="Standard"/>
    <s v="medium"/>
    <s v="medium"/>
    <n v="1992.93"/>
    <n v="762.63"/>
    <n v="1230.3"/>
    <d v="1993-05-26T00:00:00"/>
    <n v="302"/>
  </r>
  <r>
    <s v="6153"/>
    <s v="74"/>
    <x v="1431"/>
    <d v="2017-10-04T00:00:00"/>
    <b v="0"/>
    <s v="Approved"/>
    <s v="WeareA2B"/>
    <s v="Standard"/>
    <s v="medium"/>
    <s v="medium"/>
    <n v="1228.07"/>
    <n v="400.91"/>
    <n v="827.16"/>
    <d v="2006-05-22T00:00:00"/>
    <n v="87"/>
  </r>
  <r>
    <s v="6154"/>
    <s v="77"/>
    <x v="418"/>
    <d v="2017-06-24T00:00:00"/>
    <b v="0"/>
    <s v="Approved"/>
    <s v="WeareA2B"/>
    <s v="Standard"/>
    <s v="medium"/>
    <s v="medium"/>
    <n v="1769.64"/>
    <n v="108.76"/>
    <n v="1660.88"/>
    <d v="1993-04-12T00:00:00"/>
    <n v="189"/>
  </r>
  <r>
    <s v="6155"/>
    <s v="27"/>
    <x v="486"/>
    <d v="2017-02-20T00:00:00"/>
    <b v="1"/>
    <s v="Approved"/>
    <s v="Trek Bicycles"/>
    <s v="Standard"/>
    <s v="low"/>
    <s v="medium"/>
    <n v="1057.51"/>
    <n v="154.4"/>
    <n v="903.11"/>
    <d v="2008-03-19T00:00:00"/>
    <n v="313"/>
  </r>
  <r>
    <s v="6156"/>
    <s v="99"/>
    <x v="2281"/>
    <d v="2017-03-20T00:00:00"/>
    <b v="1"/>
    <s v="Approved"/>
    <s v="OHM Cycles"/>
    <s v="Standard"/>
    <s v="medium"/>
    <s v="medium"/>
    <n v="1227.3399999999999"/>
    <n v="770.89"/>
    <n v="456.45"/>
    <d v="1994-08-10T00:00:00"/>
    <n v="285"/>
  </r>
  <r>
    <s v="6157"/>
    <s v="48"/>
    <x v="2212"/>
    <d v="2017-01-27T00:00:00"/>
    <b v="1"/>
    <s v="Approved"/>
    <s v="WeareA2B"/>
    <s v="Standard"/>
    <s v="medium"/>
    <s v="medium"/>
    <n v="1762.96"/>
    <n v="950.52"/>
    <n v="812.44"/>
    <d v="2014-07-28T00:00:00"/>
    <n v="337"/>
  </r>
  <r>
    <s v="6158"/>
    <s v="96"/>
    <x v="1815"/>
    <d v="2017-02-22T00:00:00"/>
    <b v="0"/>
    <s v="Approved"/>
    <s v="WeareA2B"/>
    <s v="Road"/>
    <s v="low"/>
    <s v="small"/>
    <n v="1172.78"/>
    <n v="1043.77"/>
    <n v="129.01"/>
    <d v="2002-10-10T00:00:00"/>
    <n v="311"/>
  </r>
  <r>
    <s v="6159"/>
    <s v="54"/>
    <x v="2902"/>
    <d v="2017-01-24T00:00:00"/>
    <b v="1"/>
    <s v="Approved"/>
    <s v="WeareA2B"/>
    <s v="Standard"/>
    <s v="medium"/>
    <s v="medium"/>
    <n v="1292.8399999999999"/>
    <n v="13.44"/>
    <n v="1279.4000000000001"/>
    <d v="2011-08-24T00:00:00"/>
    <n v="340"/>
  </r>
  <r>
    <s v="6160"/>
    <s v="40"/>
    <x v="920"/>
    <d v="2017-09-20T00:00:00"/>
    <b v="0"/>
    <s v="Approved"/>
    <s v="OHM Cycles"/>
    <s v="Standard"/>
    <s v="high"/>
    <s v="medium"/>
    <n v="1458.17"/>
    <n v="874.9"/>
    <n v="583.27"/>
    <d v="2006-02-02T00:00:00"/>
    <n v="101"/>
  </r>
  <r>
    <s v="6161"/>
    <s v="55"/>
    <x v="2596"/>
    <d v="2017-10-23T00:00:00"/>
    <b v="1"/>
    <s v="Approved"/>
    <s v="Trek Bicycles"/>
    <s v="Road"/>
    <s v="medium"/>
    <s v="large"/>
    <n v="1894.19"/>
    <n v="598.76"/>
    <n v="1295.43"/>
    <d v="2003-07-21T00:00:00"/>
    <n v="68"/>
  </r>
  <r>
    <s v="6162"/>
    <s v="90"/>
    <x v="1554"/>
    <d v="2017-06-09T00:00:00"/>
    <b v="0"/>
    <s v="Approved"/>
    <s v="Norco Bicycles"/>
    <s v="Standard"/>
    <s v="low"/>
    <s v="medium"/>
    <n v="363.01"/>
    <n v="290.41000000000003"/>
    <n v="72.599999999999994"/>
    <d v="2005-05-10T00:00:00"/>
    <n v="204"/>
  </r>
  <r>
    <s v="6163"/>
    <s v="51"/>
    <x v="75"/>
    <d v="2017-04-10T00:00:00"/>
    <b v="1"/>
    <s v="Approved"/>
    <s v="OHM Cycles"/>
    <s v="Standard"/>
    <s v="high"/>
    <s v="medium"/>
    <n v="2005.66"/>
    <n v="1203.4000000000001"/>
    <n v="802.26"/>
    <d v="1997-02-09T00:00:00"/>
    <n v="264"/>
  </r>
  <r>
    <s v="6164"/>
    <s v="0"/>
    <x v="1447"/>
    <d v="2017-08-30T00:00:00"/>
    <b v="1"/>
    <s v="Approved"/>
    <s v="OHM Cycles"/>
    <s v="Standard"/>
    <s v="high"/>
    <s v="medium"/>
    <n v="227.88"/>
    <n v="136.72999999999999"/>
    <n v="91.15"/>
    <d v="2003-02-07T00:00:00"/>
    <n v="122"/>
  </r>
  <r>
    <s v="6165"/>
    <s v="47"/>
    <x v="629"/>
    <d v="2017-06-19T00:00:00"/>
    <b v="0"/>
    <s v="Approved"/>
    <s v="Trek Bicycles"/>
    <s v="Road"/>
    <s v="low"/>
    <s v="small"/>
    <n v="1720.7"/>
    <n v="1531.42"/>
    <n v="189.28"/>
    <d v="2006-10-01T00:00:00"/>
    <n v="194"/>
  </r>
  <r>
    <s v="6166"/>
    <s v="40"/>
    <x v="2903"/>
    <d v="2017-01-12T00:00:00"/>
    <b v="1"/>
    <s v="Approved"/>
    <s v="OHM Cycles"/>
    <s v="Standard"/>
    <s v="high"/>
    <s v="medium"/>
    <n v="1458.17"/>
    <n v="874.9"/>
    <n v="583.27"/>
    <d v="2006-02-02T00:00:00"/>
    <n v="352"/>
  </r>
  <r>
    <s v="6167"/>
    <s v="14"/>
    <x v="1680"/>
    <d v="2017-01-07T00:00:00"/>
    <b v="0"/>
    <s v="Approved"/>
    <s v="Trek Bicycles"/>
    <s v="Standard"/>
    <s v="medium"/>
    <s v="small"/>
    <n v="1386.84"/>
    <n v="1234.29"/>
    <n v="152.55000000000001"/>
    <d v="2009-03-08T00:00:00"/>
    <n v="357"/>
  </r>
  <r>
    <s v="6168"/>
    <s v="0"/>
    <x v="114"/>
    <d v="2017-11-15T00:00:00"/>
    <b v="1"/>
    <s v="Approved"/>
    <m/>
    <m/>
    <m/>
    <m/>
    <n v="1220.6600000000001"/>
    <m/>
    <m/>
    <m/>
    <n v="45"/>
  </r>
  <r>
    <s v="6169"/>
    <s v="30"/>
    <x v="1707"/>
    <d v="2017-02-27T00:00:00"/>
    <b v="0"/>
    <s v="Approved"/>
    <s v="Solex"/>
    <s v="Standard"/>
    <s v="high"/>
    <s v="medium"/>
    <n v="748.17"/>
    <n v="448.9"/>
    <n v="299.27"/>
    <d v="1992-10-11T00:00:00"/>
    <n v="306"/>
  </r>
  <r>
    <s v="6170"/>
    <s v="19"/>
    <x v="1589"/>
    <d v="2017-11-22T00:00:00"/>
    <b v="0"/>
    <s v="Approved"/>
    <s v="OHM Cycles"/>
    <s v="Road"/>
    <s v="high"/>
    <s v="large"/>
    <n v="12.01"/>
    <n v="7.21"/>
    <n v="4.8"/>
    <d v="2010-05-05T00:00:00"/>
    <n v="38"/>
  </r>
  <r>
    <s v="6171"/>
    <s v="85"/>
    <x v="907"/>
    <d v="2017-05-22T00:00:00"/>
    <b v="0"/>
    <s v="Approved"/>
    <s v="WeareA2B"/>
    <s v="Standard"/>
    <s v="medium"/>
    <s v="medium"/>
    <n v="752.64"/>
    <n v="205.36"/>
    <n v="547.28"/>
    <d v="1999-07-26T00:00:00"/>
    <n v="222"/>
  </r>
  <r>
    <s v="6172"/>
    <s v="18"/>
    <x v="2467"/>
    <d v="2017-04-28T00:00:00"/>
    <b v="0"/>
    <s v="Approved"/>
    <s v="Solex"/>
    <s v="Standard"/>
    <s v="medium"/>
    <s v="medium"/>
    <n v="575.27"/>
    <n v="431.45"/>
    <n v="143.82"/>
    <d v="2013-03-12T00:00:00"/>
    <n v="246"/>
  </r>
  <r>
    <s v="6173"/>
    <s v="35"/>
    <x v="2322"/>
    <d v="2017-03-18T00:00:00"/>
    <b v="0"/>
    <s v="Approved"/>
    <s v="Trek Bicycles"/>
    <s v="Standard"/>
    <s v="low"/>
    <s v="medium"/>
    <n v="1057.51"/>
    <n v="154.4"/>
    <n v="903.11"/>
    <d v="1994-07-12T00:00:00"/>
    <n v="287"/>
  </r>
  <r>
    <s v="6174"/>
    <s v="54"/>
    <x v="1736"/>
    <d v="2017-05-16T00:00:00"/>
    <b v="1"/>
    <s v="Approved"/>
    <s v="WeareA2B"/>
    <s v="Standard"/>
    <s v="medium"/>
    <s v="medium"/>
    <n v="1807.45"/>
    <n v="778.69"/>
    <n v="1028.76"/>
    <d v="1995-10-24T00:00:00"/>
    <n v="228"/>
  </r>
  <r>
    <s v="6175"/>
    <s v="76"/>
    <x v="2559"/>
    <d v="2017-01-07T00:00:00"/>
    <b v="1"/>
    <s v="Approved"/>
    <s v="WeareA2B"/>
    <s v="Road"/>
    <s v="low"/>
    <s v="small"/>
    <n v="1172.78"/>
    <n v="1043.77"/>
    <n v="129.01"/>
    <d v="1991-05-06T00:00:00"/>
    <n v="357"/>
  </r>
  <r>
    <s v="6176"/>
    <s v="12"/>
    <x v="1876"/>
    <d v="2017-10-28T00:00:00"/>
    <b v="0"/>
    <s v="Approved"/>
    <s v="WeareA2B"/>
    <s v="Standard"/>
    <s v="medium"/>
    <s v="medium"/>
    <n v="1231.1500000000001"/>
    <n v="161.6"/>
    <n v="1069.55"/>
    <d v="2004-08-17T00:00:00"/>
    <n v="63"/>
  </r>
  <r>
    <s v="6177"/>
    <s v="50"/>
    <x v="740"/>
    <d v="2017-01-26T00:00:00"/>
    <b v="0"/>
    <s v="Approved"/>
    <s v="WeareA2B"/>
    <s v="Standard"/>
    <s v="medium"/>
    <s v="small"/>
    <n v="175.89"/>
    <n v="131.91999999999999"/>
    <n v="43.97"/>
    <d v="1997-10-04T00:00:00"/>
    <n v="338"/>
  </r>
  <r>
    <s v="6178"/>
    <s v="74"/>
    <x v="2346"/>
    <d v="2017-04-02T00:00:00"/>
    <b v="0"/>
    <s v="Approved"/>
    <s v="WeareA2B"/>
    <s v="Standard"/>
    <s v="medium"/>
    <s v="medium"/>
    <n v="1228.07"/>
    <n v="400.91"/>
    <n v="827.16"/>
    <d v="2000-05-22T00:00:00"/>
    <n v="272"/>
  </r>
  <r>
    <s v="6179"/>
    <s v="93"/>
    <x v="1429"/>
    <d v="2017-02-11T00:00:00"/>
    <b v="0"/>
    <s v="Approved"/>
    <s v="WeareA2B"/>
    <s v="Standard"/>
    <s v="medium"/>
    <s v="medium"/>
    <n v="1065.03"/>
    <n v="230.09"/>
    <n v="834.94"/>
    <d v="1991-05-06T00:00:00"/>
    <n v="322"/>
  </r>
  <r>
    <s v="6180"/>
    <s v="90"/>
    <x v="2904"/>
    <d v="2017-09-17T00:00:00"/>
    <b v="1"/>
    <s v="Approved"/>
    <s v="Norco Bicycles"/>
    <s v="Standard"/>
    <s v="low"/>
    <s v="medium"/>
    <n v="363.01"/>
    <n v="290.41000000000003"/>
    <n v="72.599999999999994"/>
    <d v="2005-05-10T00:00:00"/>
    <n v="104"/>
  </r>
  <r>
    <s v="6181"/>
    <s v="84"/>
    <x v="1012"/>
    <d v="2017-02-07T00:00:00"/>
    <b v="0"/>
    <s v="Approved"/>
    <s v="Giant Bicycles"/>
    <s v="Road"/>
    <s v="medium"/>
    <s v="medium"/>
    <n v="792.9"/>
    <n v="594.67999999999995"/>
    <n v="198.22"/>
    <d v="1992-10-02T00:00:00"/>
    <n v="326"/>
  </r>
  <r>
    <s v="6182"/>
    <s v="48"/>
    <x v="2127"/>
    <d v="2017-10-06T00:00:00"/>
    <b v="0"/>
    <s v="Approved"/>
    <s v="WeareA2B"/>
    <s v="Standard"/>
    <s v="medium"/>
    <s v="medium"/>
    <n v="1762.96"/>
    <n v="950.52"/>
    <n v="812.44"/>
    <d v="2003-07-21T00:00:00"/>
    <n v="85"/>
  </r>
  <r>
    <s v="6183"/>
    <s v="78"/>
    <x v="2601"/>
    <d v="2017-11-08T00:00:00"/>
    <b v="0"/>
    <s v="Approved"/>
    <s v="Giant Bicycles"/>
    <s v="Standard"/>
    <s v="medium"/>
    <s v="large"/>
    <n v="1765.3"/>
    <n v="709.48"/>
    <n v="1055.82"/>
    <d v="2004-07-25T00:00:00"/>
    <n v="52"/>
  </r>
  <r>
    <s v="6184"/>
    <s v="87"/>
    <x v="2515"/>
    <d v="2017-12-01T00:00:00"/>
    <b v="0"/>
    <s v="Approved"/>
    <s v="Giant Bicycles"/>
    <s v="Standard"/>
    <s v="high"/>
    <s v="medium"/>
    <n v="1179"/>
    <n v="707.4"/>
    <n v="471.6"/>
    <d v="1993-04-20T00:00:00"/>
    <n v="29"/>
  </r>
  <r>
    <s v="6185"/>
    <s v="13"/>
    <x v="657"/>
    <d v="2017-02-02T00:00:00"/>
    <b v="1"/>
    <s v="Approved"/>
    <s v="Solex"/>
    <s v="Standard"/>
    <s v="medium"/>
    <s v="medium"/>
    <n v="1163.8900000000001"/>
    <n v="589.27"/>
    <n v="574.62"/>
    <d v="2005-12-07T00:00:00"/>
    <n v="331"/>
  </r>
  <r>
    <s v="6186"/>
    <s v="69"/>
    <x v="2905"/>
    <d v="2017-06-26T00:00:00"/>
    <b v="0"/>
    <s v="Approved"/>
    <s v="Giant Bicycles"/>
    <s v="Road"/>
    <s v="medium"/>
    <s v="medium"/>
    <n v="792.9"/>
    <n v="594.67999999999995"/>
    <n v="198.22"/>
    <d v="1992-10-02T00:00:00"/>
    <n v="187"/>
  </r>
  <r>
    <s v="6187"/>
    <s v="45"/>
    <x v="973"/>
    <d v="2017-12-05T00:00:00"/>
    <b v="1"/>
    <s v="Approved"/>
    <s v="Solex"/>
    <s v="Standard"/>
    <s v="medium"/>
    <s v="medium"/>
    <n v="441.49"/>
    <n v="84.99"/>
    <n v="356.5"/>
    <d v="2003-02-16T00:00:00"/>
    <n v="25"/>
  </r>
  <r>
    <s v="6188"/>
    <s v="81"/>
    <x v="1270"/>
    <d v="2017-03-30T00:00:00"/>
    <b v="0"/>
    <s v="Approved"/>
    <s v="Norco Bicycles"/>
    <s v="Standard"/>
    <s v="medium"/>
    <s v="small"/>
    <n v="586.45000000000005"/>
    <n v="521.94000000000005"/>
    <n v="64.510000000000005"/>
    <d v="1997-08-25T00:00:00"/>
    <n v="275"/>
  </r>
  <r>
    <s v="6189"/>
    <s v="35"/>
    <x v="1174"/>
    <d v="2017-06-21T00:00:00"/>
    <b v="1"/>
    <s v="Approved"/>
    <s v="Giant Bicycles"/>
    <s v="Standard"/>
    <s v="medium"/>
    <s v="medium"/>
    <n v="1403.5"/>
    <n v="954.82"/>
    <n v="448.68"/>
    <d v="2016-11-14T00:00:00"/>
    <n v="192"/>
  </r>
  <r>
    <s v="6190"/>
    <s v="0"/>
    <x v="2809"/>
    <d v="2017-08-07T00:00:00"/>
    <b v="0"/>
    <s v="Approved"/>
    <s v="Solex"/>
    <s v="Standard"/>
    <s v="medium"/>
    <s v="medium"/>
    <n v="71.489999999999995"/>
    <n v="53.62"/>
    <n v="17.87"/>
    <d v="2012-12-02T00:00:00"/>
    <n v="145"/>
  </r>
  <r>
    <s v="6191"/>
    <s v="50"/>
    <x v="457"/>
    <d v="2017-06-12T00:00:00"/>
    <b v="0"/>
    <s v="Approved"/>
    <s v="WeareA2B"/>
    <s v="Standard"/>
    <s v="medium"/>
    <s v="small"/>
    <n v="175.89"/>
    <n v="131.91999999999999"/>
    <n v="43.97"/>
    <d v="2003-02-16T00:00:00"/>
    <n v="201"/>
  </r>
  <r>
    <s v="6192"/>
    <s v="15"/>
    <x v="2307"/>
    <d v="2017-12-07T00:00:00"/>
    <b v="0"/>
    <s v="Approved"/>
    <s v="Norco Bicycles"/>
    <s v="Standard"/>
    <s v="low"/>
    <s v="medium"/>
    <n v="958.74"/>
    <n v="748.9"/>
    <n v="209.84"/>
    <d v="2005-12-07T00:00:00"/>
    <n v="23"/>
  </r>
  <r>
    <s v="6193"/>
    <s v="70"/>
    <x v="2468"/>
    <d v="2017-05-05T00:00:00"/>
    <b v="0"/>
    <s v="Approved"/>
    <s v="Trek Bicycles"/>
    <s v="Standard"/>
    <s v="high"/>
    <s v="medium"/>
    <n v="495.72"/>
    <n v="297.43"/>
    <n v="198.29"/>
    <d v="2015-04-11T00:00:00"/>
    <n v="239"/>
  </r>
  <r>
    <s v="6194"/>
    <s v="100"/>
    <x v="2852"/>
    <d v="2017-07-19T00:00:00"/>
    <b v="0"/>
    <s v="Approved"/>
    <s v="Trek Bicycles"/>
    <s v="Standard"/>
    <s v="medium"/>
    <s v="small"/>
    <n v="1386.84"/>
    <n v="1234.29"/>
    <n v="152.55000000000001"/>
    <d v="2003-08-05T00:00:00"/>
    <n v="164"/>
  </r>
  <r>
    <s v="6195"/>
    <s v="60"/>
    <x v="71"/>
    <d v="2017-03-21T00:00:00"/>
    <b v="1"/>
    <s v="Approved"/>
    <s v="Giant Bicycles"/>
    <s v="Standard"/>
    <s v="high"/>
    <s v="small"/>
    <n v="1977.36"/>
    <n v="1759.85"/>
    <n v="217.51"/>
    <d v="2011-08-24T00:00:00"/>
    <n v="284"/>
  </r>
  <r>
    <s v="6196"/>
    <s v="85"/>
    <x v="227"/>
    <d v="2017-07-18T00:00:00"/>
    <b v="0"/>
    <s v="Approved"/>
    <s v="WeareA2B"/>
    <s v="Standard"/>
    <s v="medium"/>
    <s v="medium"/>
    <n v="752.64"/>
    <n v="205.36"/>
    <n v="547.28"/>
    <d v="1998-12-16T00:00:00"/>
    <n v="165"/>
  </r>
  <r>
    <s v="6197"/>
    <s v="18"/>
    <x v="1974"/>
    <d v="2017-10-22T00:00:00"/>
    <b v="0"/>
    <s v="Approved"/>
    <s v="Solex"/>
    <s v="Standard"/>
    <s v="medium"/>
    <s v="medium"/>
    <n v="575.27"/>
    <n v="431.45"/>
    <n v="143.82"/>
    <d v="2013-03-12T00:00:00"/>
    <n v="69"/>
  </r>
  <r>
    <s v="6198"/>
    <s v="58"/>
    <x v="1188"/>
    <d v="2017-06-10T00:00:00"/>
    <b v="1"/>
    <s v="Approved"/>
    <s v="OHM Cycles"/>
    <s v="Road"/>
    <s v="medium"/>
    <s v="medium"/>
    <n v="1280.28"/>
    <n v="829.51"/>
    <n v="450.77"/>
    <d v="1993-07-20T00:00:00"/>
    <n v="203"/>
  </r>
  <r>
    <s v="6199"/>
    <s v="95"/>
    <x v="97"/>
    <d v="2017-01-19T00:00:00"/>
    <b v="0"/>
    <s v="Approved"/>
    <s v="Giant Bicycles"/>
    <s v="Standard"/>
    <s v="medium"/>
    <s v="large"/>
    <n v="569.55999999999995"/>
    <n v="528.42999999999995"/>
    <n v="41.13"/>
    <d v="2016-03-29T00:00:00"/>
    <n v="345"/>
  </r>
  <r>
    <s v="6200"/>
    <s v="69"/>
    <x v="541"/>
    <d v="2017-10-25T00:00:00"/>
    <b v="1"/>
    <s v="Approved"/>
    <s v="Giant Bicycles"/>
    <s v="Road"/>
    <s v="medium"/>
    <s v="medium"/>
    <n v="792.9"/>
    <n v="594.67999999999995"/>
    <n v="198.22"/>
    <d v="2014-10-10T00:00:00"/>
    <n v="66"/>
  </r>
  <r>
    <s v="6201"/>
    <s v="70"/>
    <x v="1050"/>
    <d v="2017-08-17T00:00:00"/>
    <b v="0"/>
    <s v="Approved"/>
    <s v="Trek Bicycles"/>
    <s v="Standard"/>
    <s v="high"/>
    <s v="medium"/>
    <n v="495.72"/>
    <n v="297.43"/>
    <n v="198.29"/>
    <d v="2015-04-11T00:00:00"/>
    <n v="135"/>
  </r>
  <r>
    <s v="6202"/>
    <s v="27"/>
    <x v="2906"/>
    <d v="2017-02-17T00:00:00"/>
    <b v="0"/>
    <s v="Approved"/>
    <s v="Trek Bicycles"/>
    <s v="Standard"/>
    <s v="low"/>
    <s v="medium"/>
    <n v="1057.51"/>
    <n v="154.4"/>
    <n v="903.11"/>
    <d v="1994-07-12T00:00:00"/>
    <n v="316"/>
  </r>
  <r>
    <s v="6204"/>
    <s v="93"/>
    <x v="2527"/>
    <d v="2017-06-28T00:00:00"/>
    <b v="0"/>
    <s v="Approved"/>
    <s v="WeareA2B"/>
    <s v="Standard"/>
    <s v="medium"/>
    <s v="medium"/>
    <n v="1065.03"/>
    <n v="230.09"/>
    <n v="834.94"/>
    <d v="2013-06-09T00:00:00"/>
    <n v="185"/>
  </r>
  <r>
    <s v="6205"/>
    <s v="92"/>
    <x v="2907"/>
    <d v="2017-12-16T00:00:00"/>
    <b v="0"/>
    <s v="Approved"/>
    <s v="WeareA2B"/>
    <s v="Standard"/>
    <s v="medium"/>
    <s v="small"/>
    <n v="1415.01"/>
    <n v="1259.3599999999999"/>
    <n v="155.65"/>
    <d v="1991-05-06T00:00:00"/>
    <n v="14"/>
  </r>
  <r>
    <s v="6206"/>
    <s v="84"/>
    <x v="13"/>
    <d v="2017-06-13T00:00:00"/>
    <b v="1"/>
    <s v="Approved"/>
    <s v="Trek Bicycles"/>
    <s v="Road"/>
    <s v="medium"/>
    <s v="medium"/>
    <n v="290.62"/>
    <n v="215.14"/>
    <n v="75.48"/>
    <d v="2004-12-18T00:00:00"/>
    <n v="200"/>
  </r>
  <r>
    <s v="6207"/>
    <s v="92"/>
    <x v="2341"/>
    <d v="2017-09-30T00:00:00"/>
    <b v="1"/>
    <s v="Approved"/>
    <s v="WeareA2B"/>
    <s v="Standard"/>
    <s v="medium"/>
    <s v="small"/>
    <n v="1415.01"/>
    <n v="1259.3599999999999"/>
    <n v="155.65"/>
    <d v="2003-01-05T00:00:00"/>
    <n v="91"/>
  </r>
  <r>
    <s v="6208"/>
    <s v="99"/>
    <x v="2908"/>
    <d v="2017-04-19T00:00:00"/>
    <b v="1"/>
    <s v="Approved"/>
    <s v="OHM Cycles"/>
    <s v="Standard"/>
    <s v="medium"/>
    <s v="medium"/>
    <n v="1227.3399999999999"/>
    <n v="770.89"/>
    <n v="456.45"/>
    <d v="1994-08-10T00:00:00"/>
    <n v="255"/>
  </r>
  <r>
    <s v="6209"/>
    <s v="90"/>
    <x v="479"/>
    <d v="2017-12-12T00:00:00"/>
    <b v="0"/>
    <s v="Approved"/>
    <s v="Norco Bicycles"/>
    <s v="Standard"/>
    <s v="low"/>
    <s v="medium"/>
    <n v="363.01"/>
    <n v="290.41000000000003"/>
    <n v="72.599999999999994"/>
    <d v="2013-06-09T00:00:00"/>
    <n v="18"/>
  </r>
  <r>
    <s v="6210"/>
    <s v="0"/>
    <x v="84"/>
    <d v="2017-12-03T00:00:00"/>
    <b v="0"/>
    <s v="Approved"/>
    <s v="OHM Cycles"/>
    <s v="Standard"/>
    <s v="high"/>
    <s v="medium"/>
    <n v="227.88"/>
    <n v="136.72999999999999"/>
    <n v="91.15"/>
    <d v="2016-07-09T00:00:00"/>
    <n v="27"/>
  </r>
  <r>
    <s v="6211"/>
    <s v="9"/>
    <x v="1521"/>
    <d v="2017-10-07T00:00:00"/>
    <b v="1"/>
    <s v="Approved"/>
    <s v="OHM Cycles"/>
    <s v="Road"/>
    <s v="medium"/>
    <s v="medium"/>
    <n v="742.54"/>
    <n v="667.4"/>
    <n v="75.14"/>
    <d v="1991-11-07T00:00:00"/>
    <n v="84"/>
  </r>
  <r>
    <s v="6212"/>
    <s v="94"/>
    <x v="1283"/>
    <d v="2017-08-05T00:00:00"/>
    <b v="1"/>
    <s v="Approved"/>
    <s v="Giant Bicycles"/>
    <s v="Standard"/>
    <s v="medium"/>
    <s v="large"/>
    <n v="1635.3"/>
    <n v="993.66"/>
    <n v="641.64"/>
    <d v="2016-03-29T00:00:00"/>
    <n v="147"/>
  </r>
  <r>
    <s v="6213"/>
    <s v="99"/>
    <x v="106"/>
    <d v="2017-08-07T00:00:00"/>
    <b v="0"/>
    <s v="Approved"/>
    <s v="Trek Bicycles"/>
    <s v="Road"/>
    <s v="low"/>
    <s v="small"/>
    <n v="1720.7"/>
    <n v="1531.42"/>
    <n v="189.28"/>
    <d v="2006-10-01T00:00:00"/>
    <n v="145"/>
  </r>
  <r>
    <s v="6214"/>
    <s v="77"/>
    <x v="1416"/>
    <d v="2017-10-21T00:00:00"/>
    <b v="0"/>
    <s v="Approved"/>
    <s v="Norco Bicycles"/>
    <s v="Road"/>
    <s v="medium"/>
    <s v="large"/>
    <n v="1240.31"/>
    <n v="795.1"/>
    <n v="445.21"/>
    <d v="2004-12-18T00:00:00"/>
    <n v="70"/>
  </r>
  <r>
    <s v="6215"/>
    <s v="81"/>
    <x v="1952"/>
    <d v="2017-03-19T00:00:00"/>
    <b v="1"/>
    <s v="Approved"/>
    <s v="Norco Bicycles"/>
    <s v="Standard"/>
    <s v="medium"/>
    <s v="small"/>
    <n v="586.45000000000005"/>
    <n v="521.94000000000005"/>
    <n v="64.510000000000005"/>
    <d v="1998-12-16T00:00:00"/>
    <n v="286"/>
  </r>
  <r>
    <s v="6216"/>
    <s v="75"/>
    <x v="208"/>
    <d v="2017-10-21T00:00:00"/>
    <b v="0"/>
    <s v="Approved"/>
    <s v="Giant Bicycles"/>
    <s v="Touring"/>
    <s v="medium"/>
    <s v="large"/>
    <n v="1873.97"/>
    <n v="863.95"/>
    <n v="1010.02"/>
    <d v="2006-05-22T00:00:00"/>
    <n v="70"/>
  </r>
  <r>
    <s v="6217"/>
    <s v="92"/>
    <x v="2909"/>
    <d v="2017-12-17T00:00:00"/>
    <b v="1"/>
    <s v="Approved"/>
    <s v="WeareA2B"/>
    <s v="Standard"/>
    <s v="medium"/>
    <s v="small"/>
    <n v="1415.01"/>
    <n v="1259.3599999999999"/>
    <n v="155.65"/>
    <d v="2003-01-05T00:00:00"/>
    <n v="13"/>
  </r>
  <r>
    <s v="6218"/>
    <s v="52"/>
    <x v="1901"/>
    <d v="2017-05-26T00:00:00"/>
    <b v="0"/>
    <s v="Approved"/>
    <s v="OHM Cycles"/>
    <s v="Road"/>
    <s v="medium"/>
    <s v="medium"/>
    <n v="1280.28"/>
    <n v="829.51"/>
    <n v="450.77"/>
    <d v="2001-11-25T00:00:00"/>
    <n v="218"/>
  </r>
  <r>
    <s v="6219"/>
    <s v="64"/>
    <x v="2464"/>
    <d v="2017-03-23T00:00:00"/>
    <b v="1"/>
    <s v="Approved"/>
    <s v="Trek Bicycles"/>
    <s v="Standard"/>
    <s v="medium"/>
    <s v="large"/>
    <n v="1469.44"/>
    <n v="596.54999999999995"/>
    <n v="872.89"/>
    <d v="2012-05-18T00:00:00"/>
    <n v="282"/>
  </r>
  <r>
    <s v="6220"/>
    <s v="38"/>
    <x v="1255"/>
    <d v="2017-09-15T00:00:00"/>
    <b v="1"/>
    <s v="Approved"/>
    <s v="Trek Bicycles"/>
    <s v="Standard"/>
    <s v="medium"/>
    <s v="large"/>
    <n v="2091.4699999999998"/>
    <n v="388.92"/>
    <n v="1702.55"/>
    <d v="2012-09-15T00:00:00"/>
    <n v="106"/>
  </r>
  <r>
    <s v="6221"/>
    <s v="22"/>
    <x v="2781"/>
    <d v="2017-07-12T00:00:00"/>
    <b v="0"/>
    <s v="Approved"/>
    <s v="Solex"/>
    <s v="Standard"/>
    <s v="medium"/>
    <s v="medium"/>
    <n v="575.27"/>
    <n v="431.45"/>
    <n v="143.82"/>
    <d v="1996-04-05T00:00:00"/>
    <n v="171"/>
  </r>
  <r>
    <s v="6222"/>
    <s v="44"/>
    <x v="153"/>
    <d v="2017-10-29T00:00:00"/>
    <b v="0"/>
    <s v="Approved"/>
    <s v="WeareA2B"/>
    <s v="Standard"/>
    <s v="medium"/>
    <s v="medium"/>
    <n v="1769.64"/>
    <n v="108.76"/>
    <n v="1660.88"/>
    <d v="2011-05-09T00:00:00"/>
    <n v="62"/>
  </r>
  <r>
    <s v="6223"/>
    <s v="73"/>
    <x v="2910"/>
    <d v="2017-07-20T00:00:00"/>
    <b v="1"/>
    <s v="Approved"/>
    <s v="Solex"/>
    <s v="Standard"/>
    <s v="medium"/>
    <s v="medium"/>
    <n v="1945.43"/>
    <n v="333.18"/>
    <n v="1612.25"/>
    <d v="2000-05-22T00:00:00"/>
    <n v="163"/>
  </r>
  <r>
    <s v="6224"/>
    <s v="38"/>
    <x v="1662"/>
    <d v="2017-03-14T00:00:00"/>
    <b v="0"/>
    <s v="Approved"/>
    <s v="Trek Bicycles"/>
    <s v="Standard"/>
    <s v="medium"/>
    <s v="large"/>
    <n v="2091.4699999999998"/>
    <n v="388.92"/>
    <n v="1702.55"/>
    <d v="2010-06-07T00:00:00"/>
    <n v="291"/>
  </r>
  <r>
    <s v="6225"/>
    <s v="73"/>
    <x v="1351"/>
    <d v="2017-04-19T00:00:00"/>
    <b v="0"/>
    <s v="Approved"/>
    <s v="Solex"/>
    <s v="Standard"/>
    <s v="medium"/>
    <s v="medium"/>
    <n v="1945.43"/>
    <n v="333.18"/>
    <n v="1612.25"/>
    <d v="2002-08-31T00:00:00"/>
    <n v="255"/>
  </r>
  <r>
    <s v="6226"/>
    <s v="4"/>
    <x v="1548"/>
    <d v="2017-08-06T00:00:00"/>
    <b v="0"/>
    <s v="Approved"/>
    <s v="Giant Bicycles"/>
    <s v="Standard"/>
    <s v="high"/>
    <s v="medium"/>
    <n v="1129.1300000000001"/>
    <n v="677.48"/>
    <n v="451.65"/>
    <d v="1994-07-12T00:00:00"/>
    <n v="146"/>
  </r>
  <r>
    <s v="6227"/>
    <s v="74"/>
    <x v="781"/>
    <d v="2017-06-05T00:00:00"/>
    <b v="1"/>
    <s v="Approved"/>
    <s v="WeareA2B"/>
    <s v="Standard"/>
    <s v="medium"/>
    <s v="medium"/>
    <n v="1228.07"/>
    <n v="400.91"/>
    <n v="827.16"/>
    <d v="2000-05-22T00:00:00"/>
    <n v="208"/>
  </r>
  <r>
    <s v="6228"/>
    <s v="16"/>
    <x v="818"/>
    <d v="2017-03-16T00:00:00"/>
    <b v="0"/>
    <s v="Approved"/>
    <s v="Norco Bicycles"/>
    <s v="Standard"/>
    <s v="high"/>
    <s v="small"/>
    <n v="1661.92"/>
    <n v="1479.11"/>
    <n v="182.81"/>
    <d v="1994-09-09T00:00:00"/>
    <n v="289"/>
  </r>
  <r>
    <s v="6229"/>
    <s v="38"/>
    <x v="2911"/>
    <d v="2017-11-15T00:00:00"/>
    <b v="0"/>
    <s v="Approved"/>
    <s v="Solex"/>
    <s v="Standard"/>
    <s v="medium"/>
    <s v="medium"/>
    <n v="1577.53"/>
    <n v="826.51"/>
    <n v="751.02"/>
    <d v="1993-04-12T00:00:00"/>
    <n v="45"/>
  </r>
  <r>
    <s v="6230"/>
    <s v="51"/>
    <x v="32"/>
    <d v="2017-06-23T00:00:00"/>
    <b v="0"/>
    <s v="Approved"/>
    <s v="OHM Cycles"/>
    <s v="Standard"/>
    <s v="high"/>
    <s v="medium"/>
    <n v="2005.66"/>
    <n v="1203.4000000000001"/>
    <n v="802.26"/>
    <d v="2012-04-10T00:00:00"/>
    <n v="190"/>
  </r>
  <r>
    <s v="6231"/>
    <s v="7"/>
    <x v="2281"/>
    <d v="2017-09-12T00:00:00"/>
    <b v="0"/>
    <s v="Approved"/>
    <s v="Trek Bicycles"/>
    <s v="Road"/>
    <s v="low"/>
    <s v="medium"/>
    <n v="980.37"/>
    <n v="234.43"/>
    <n v="745.94"/>
    <d v="2016-07-09T00:00:00"/>
    <n v="109"/>
  </r>
  <r>
    <s v="6232"/>
    <s v="3"/>
    <x v="984"/>
    <d v="2017-06-09T00:00:00"/>
    <b v="1"/>
    <s v="Approved"/>
    <s v="Trek Bicycles"/>
    <s v="Standard"/>
    <s v="medium"/>
    <s v="large"/>
    <n v="2091.4699999999998"/>
    <n v="388.92"/>
    <n v="1702.55"/>
    <d v="1991-11-07T00:00:00"/>
    <n v="204"/>
  </r>
  <r>
    <s v="6233"/>
    <s v="63"/>
    <x v="1988"/>
    <d v="2017-03-06T00:00:00"/>
    <b v="0"/>
    <s v="Approved"/>
    <s v="Solex"/>
    <s v="Standard"/>
    <s v="medium"/>
    <s v="medium"/>
    <n v="1483.2"/>
    <n v="99.59"/>
    <n v="1383.61"/>
    <d v="1998-12-17T00:00:00"/>
    <n v="299"/>
  </r>
  <r>
    <s v="6234"/>
    <s v="0"/>
    <x v="2199"/>
    <d v="2017-06-25T00:00:00"/>
    <b v="0"/>
    <s v="Approved"/>
    <s v="OHM Cycles"/>
    <s v="Standard"/>
    <s v="high"/>
    <s v="medium"/>
    <n v="227.88"/>
    <n v="136.72999999999999"/>
    <n v="91.15"/>
    <d v="2007-08-04T00:00:00"/>
    <n v="188"/>
  </r>
  <r>
    <s v="6235"/>
    <s v="26"/>
    <x v="2302"/>
    <d v="2017-03-15T00:00:00"/>
    <b v="0"/>
    <s v="Approved"/>
    <s v="WeareA2B"/>
    <s v="Standard"/>
    <s v="medium"/>
    <s v="medium"/>
    <n v="1992.93"/>
    <n v="762.63"/>
    <n v="1230.3"/>
    <d v="1993-05-26T00:00:00"/>
    <n v="290"/>
  </r>
  <r>
    <s v="6236"/>
    <s v="30"/>
    <x v="2912"/>
    <d v="2017-05-17T00:00:00"/>
    <b v="0"/>
    <s v="Approved"/>
    <s v="Solex"/>
    <s v="Standard"/>
    <s v="high"/>
    <s v="medium"/>
    <n v="748.17"/>
    <n v="448.9"/>
    <n v="299.27"/>
    <d v="1991-11-10T00:00:00"/>
    <n v="227"/>
  </r>
  <r>
    <s v="6237"/>
    <s v="75"/>
    <x v="2178"/>
    <d v="2017-02-09T00:00:00"/>
    <b v="0"/>
    <s v="Approved"/>
    <s v="Giant Bicycles"/>
    <s v="Touring"/>
    <s v="medium"/>
    <s v="large"/>
    <n v="1873.97"/>
    <n v="863.95"/>
    <n v="1010.02"/>
    <d v="2006-05-22T00:00:00"/>
    <n v="324"/>
  </r>
  <r>
    <s v="6238"/>
    <s v="92"/>
    <x v="2570"/>
    <d v="2017-01-05T00:00:00"/>
    <b v="1"/>
    <s v="Approved"/>
    <s v="WeareA2B"/>
    <s v="Standard"/>
    <s v="medium"/>
    <s v="small"/>
    <n v="1415.01"/>
    <n v="1259.3599999999999"/>
    <n v="155.65"/>
    <d v="2002-10-10T00:00:00"/>
    <n v="359"/>
  </r>
  <r>
    <s v="6239"/>
    <s v="72"/>
    <x v="100"/>
    <d v="2017-11-27T00:00:00"/>
    <b v="1"/>
    <s v="Approved"/>
    <s v="Norco Bicycles"/>
    <s v="Standard"/>
    <s v="medium"/>
    <s v="medium"/>
    <n v="360.4"/>
    <n v="270.3"/>
    <n v="90.1"/>
    <d v="2006-05-22T00:00:00"/>
    <n v="33"/>
  </r>
  <r>
    <s v="6240"/>
    <s v="0"/>
    <x v="2249"/>
    <d v="2017-03-02T00:00:00"/>
    <b v="1"/>
    <s v="Approved"/>
    <s v="OHM Cycles"/>
    <s v="Road"/>
    <s v="high"/>
    <s v="large"/>
    <n v="12.01"/>
    <n v="7.21"/>
    <n v="4.8"/>
    <d v="1993-07-15T00:00:00"/>
    <n v="303"/>
  </r>
  <r>
    <s v="6241"/>
    <s v="28"/>
    <x v="1841"/>
    <d v="2017-02-18T00:00:00"/>
    <b v="1"/>
    <s v="Approved"/>
    <s v="Norco Bicycles"/>
    <s v="Standard"/>
    <s v="medium"/>
    <s v="small"/>
    <n v="1216.1400000000001"/>
    <n v="1082.3599999999999"/>
    <n v="133.78"/>
    <d v="1991-08-05T00:00:00"/>
    <n v="315"/>
  </r>
  <r>
    <s v="6242"/>
    <s v="50"/>
    <x v="2282"/>
    <d v="2017-07-26T00:00:00"/>
    <b v="0"/>
    <s v="Approved"/>
    <s v="WeareA2B"/>
    <s v="Standard"/>
    <s v="medium"/>
    <s v="small"/>
    <n v="175.89"/>
    <n v="131.91999999999999"/>
    <n v="43.97"/>
    <d v="2015-10-18T00:00:00"/>
    <n v="157"/>
  </r>
  <r>
    <s v="6243"/>
    <s v="9"/>
    <x v="2031"/>
    <d v="2017-11-21T00:00:00"/>
    <b v="0"/>
    <s v="Approved"/>
    <s v="Norco Bicycles"/>
    <s v="Standard"/>
    <s v="medium"/>
    <s v="small"/>
    <n v="1216.1400000000001"/>
    <n v="1082.3599999999999"/>
    <n v="133.78"/>
    <d v="1991-08-05T00:00:00"/>
    <n v="39"/>
  </r>
  <r>
    <s v="6244"/>
    <s v="32"/>
    <x v="529"/>
    <d v="2017-01-24T00:00:00"/>
    <b v="0"/>
    <s v="Approved"/>
    <s v="Giant Bicycles"/>
    <s v="Standard"/>
    <s v="medium"/>
    <s v="medium"/>
    <n v="642.70000000000005"/>
    <n v="211.37"/>
    <n v="431.33"/>
    <d v="1997-05-10T00:00:00"/>
    <n v="340"/>
  </r>
  <r>
    <s v="6245"/>
    <s v="16"/>
    <x v="2724"/>
    <d v="2017-05-14T00:00:00"/>
    <b v="1"/>
    <s v="Approved"/>
    <s v="Norco Bicycles"/>
    <s v="Standard"/>
    <s v="high"/>
    <s v="small"/>
    <n v="1661.92"/>
    <n v="1479.11"/>
    <n v="182.81"/>
    <d v="1996-11-09T00:00:00"/>
    <n v="230"/>
  </r>
  <r>
    <s v="6246"/>
    <s v="1"/>
    <x v="2109"/>
    <d v="2017-01-09T00:00:00"/>
    <b v="1"/>
    <s v="Approved"/>
    <s v="Giant Bicycles"/>
    <s v="Standard"/>
    <s v="medium"/>
    <s v="medium"/>
    <n v="1403.5"/>
    <n v="954.82"/>
    <n v="448.68"/>
    <d v="2016-11-14T00:00:00"/>
    <n v="355"/>
  </r>
  <r>
    <s v="6247"/>
    <s v="59"/>
    <x v="2913"/>
    <d v="2017-10-01T00:00:00"/>
    <b v="0"/>
    <s v="Approved"/>
    <s v="WeareA2B"/>
    <s v="Standard"/>
    <s v="medium"/>
    <s v="small"/>
    <n v="1415.01"/>
    <n v="1259.3599999999999"/>
    <n v="155.65"/>
    <d v="1993-04-20T00:00:00"/>
    <n v="90"/>
  </r>
  <r>
    <s v="6248"/>
    <s v="31"/>
    <x v="275"/>
    <d v="2017-03-02T00:00:00"/>
    <b v="0"/>
    <s v="Approved"/>
    <s v="Giant Bicycles"/>
    <s v="Standard"/>
    <s v="medium"/>
    <s v="medium"/>
    <n v="230.91"/>
    <n v="173.18"/>
    <n v="57.73"/>
    <d v="1995-12-19T00:00:00"/>
    <n v="303"/>
  </r>
  <r>
    <s v="6249"/>
    <s v="31"/>
    <x v="283"/>
    <d v="2017-10-23T00:00:00"/>
    <b v="1"/>
    <s v="Approved"/>
    <s v="Giant Bicycles"/>
    <s v="Standard"/>
    <s v="medium"/>
    <s v="medium"/>
    <n v="230.91"/>
    <n v="173.18"/>
    <n v="57.73"/>
    <d v="2006-11-10T00:00:00"/>
    <n v="68"/>
  </r>
  <r>
    <s v="6251"/>
    <s v="0"/>
    <x v="1065"/>
    <d v="2017-08-31T00:00:00"/>
    <b v="1"/>
    <s v="Approved"/>
    <m/>
    <m/>
    <m/>
    <m/>
    <n v="1061.92"/>
    <m/>
    <m/>
    <m/>
    <n v="121"/>
  </r>
  <r>
    <s v="6252"/>
    <s v="59"/>
    <x v="78"/>
    <d v="2017-12-07T00:00:00"/>
    <b v="1"/>
    <s v="Approved"/>
    <s v="WeareA2B"/>
    <s v="Standard"/>
    <s v="medium"/>
    <s v="small"/>
    <n v="1415.01"/>
    <n v="1259.3599999999999"/>
    <n v="155.65"/>
    <d v="2003-01-05T00:00:00"/>
    <n v="23"/>
  </r>
  <r>
    <s v="6253"/>
    <s v="4"/>
    <x v="2914"/>
    <d v="2017-11-01T00:00:00"/>
    <b v="0"/>
    <s v="Approved"/>
    <s v="Solex"/>
    <s v="Standard"/>
    <s v="medium"/>
    <s v="medium"/>
    <n v="1483.2"/>
    <n v="99.59"/>
    <n v="1383.61"/>
    <d v="2012-05-18T00:00:00"/>
    <n v="59"/>
  </r>
  <r>
    <s v="6254"/>
    <s v="15"/>
    <x v="393"/>
    <d v="2017-05-26T00:00:00"/>
    <b v="1"/>
    <s v="Approved"/>
    <s v="Norco Bicycles"/>
    <s v="Standard"/>
    <s v="low"/>
    <s v="medium"/>
    <n v="958.74"/>
    <n v="748.9"/>
    <n v="209.84"/>
    <d v="1994-09-09T00:00:00"/>
    <n v="218"/>
  </r>
  <r>
    <s v="6255"/>
    <s v="0"/>
    <x v="1411"/>
    <d v="2017-10-20T00:00:00"/>
    <b v="0"/>
    <s v="Approved"/>
    <s v="Solex"/>
    <s v="Standard"/>
    <s v="medium"/>
    <s v="medium"/>
    <n v="100.35"/>
    <n v="75.260000000000005"/>
    <n v="25.09"/>
    <d v="2003-09-10T00:00:00"/>
    <n v="71"/>
  </r>
  <r>
    <s v="6256"/>
    <s v="52"/>
    <x v="2528"/>
    <d v="2017-06-13T00:00:00"/>
    <b v="0"/>
    <s v="Approved"/>
    <s v="Solex"/>
    <s v="Road"/>
    <s v="medium"/>
    <s v="large"/>
    <n v="1777.8"/>
    <n v="820.78"/>
    <n v="957.02"/>
    <d v="2002-03-22T00:00:00"/>
    <n v="200"/>
  </r>
  <r>
    <s v="6257"/>
    <s v="77"/>
    <x v="1998"/>
    <d v="2017-10-08T00:00:00"/>
    <b v="0"/>
    <s v="Approved"/>
    <s v="Norco Bicycles"/>
    <s v="Road"/>
    <s v="medium"/>
    <s v="large"/>
    <n v="1240.31"/>
    <n v="795.1"/>
    <n v="445.21"/>
    <d v="2011-01-10T00:00:00"/>
    <n v="83"/>
  </r>
  <r>
    <s v="6258"/>
    <s v="12"/>
    <x v="2058"/>
    <d v="2017-09-12T00:00:00"/>
    <b v="0"/>
    <s v="Approved"/>
    <s v="WeareA2B"/>
    <s v="Standard"/>
    <s v="medium"/>
    <s v="medium"/>
    <n v="1231.1500000000001"/>
    <n v="161.6"/>
    <n v="1069.55"/>
    <d v="2004-08-17T00:00:00"/>
    <n v="109"/>
  </r>
  <r>
    <s v="6259"/>
    <s v="73"/>
    <x v="1580"/>
    <d v="2017-04-28T00:00:00"/>
    <b v="1"/>
    <s v="Approved"/>
    <s v="Solex"/>
    <s v="Standard"/>
    <s v="medium"/>
    <s v="medium"/>
    <n v="1945.43"/>
    <n v="333.18"/>
    <n v="1612.25"/>
    <d v="2004-07-25T00:00:00"/>
    <n v="246"/>
  </r>
  <r>
    <s v="6260"/>
    <s v="63"/>
    <x v="426"/>
    <d v="2017-10-18T00:00:00"/>
    <b v="1"/>
    <s v="Approved"/>
    <s v="Solex"/>
    <s v="Standard"/>
    <s v="medium"/>
    <s v="medium"/>
    <n v="1483.2"/>
    <n v="99.59"/>
    <n v="1383.61"/>
    <d v="2010-11-05T00:00:00"/>
    <n v="73"/>
  </r>
  <r>
    <s v="6261"/>
    <s v="28"/>
    <x v="2915"/>
    <d v="2017-09-26T00:00:00"/>
    <b v="1"/>
    <s v="Approved"/>
    <s v="Norco Bicycles"/>
    <s v="Standard"/>
    <s v="medium"/>
    <s v="small"/>
    <n v="1216.1400000000001"/>
    <n v="1082.3599999999999"/>
    <n v="133.78"/>
    <d v="2016-11-22T00:00:00"/>
    <n v="95"/>
  </r>
  <r>
    <s v="6262"/>
    <s v="26"/>
    <x v="2408"/>
    <d v="2017-04-04T00:00:00"/>
    <b v="0"/>
    <s v="Approved"/>
    <s v="WeareA2B"/>
    <s v="Standard"/>
    <s v="medium"/>
    <s v="medium"/>
    <n v="1992.93"/>
    <n v="762.63"/>
    <n v="1230.3"/>
    <d v="1993-05-26T00:00:00"/>
    <n v="270"/>
  </r>
  <r>
    <s v="6263"/>
    <s v="16"/>
    <x v="965"/>
    <d v="2017-07-13T00:00:00"/>
    <b v="1"/>
    <s v="Approved"/>
    <s v="Norco Bicycles"/>
    <s v="Standard"/>
    <s v="high"/>
    <s v="small"/>
    <n v="1661.92"/>
    <n v="1479.11"/>
    <n v="182.81"/>
    <d v="1994-09-09T00:00:00"/>
    <n v="170"/>
  </r>
  <r>
    <s v="6264"/>
    <s v="48"/>
    <x v="1721"/>
    <d v="2017-06-25T00:00:00"/>
    <b v="0"/>
    <s v="Approved"/>
    <s v="WeareA2B"/>
    <s v="Standard"/>
    <s v="medium"/>
    <s v="medium"/>
    <n v="1762.96"/>
    <n v="950.52"/>
    <n v="812.44"/>
    <d v="2014-07-28T00:00:00"/>
    <n v="188"/>
  </r>
  <r>
    <s v="6265"/>
    <s v="45"/>
    <x v="1580"/>
    <d v="2017-09-29T00:00:00"/>
    <b v="0"/>
    <s v="Approved"/>
    <s v="Solex"/>
    <s v="Standard"/>
    <s v="medium"/>
    <s v="medium"/>
    <n v="441.49"/>
    <n v="84.99"/>
    <n v="356.5"/>
    <d v="2007-12-11T00:00:00"/>
    <n v="92"/>
  </r>
  <r>
    <s v="6266"/>
    <s v="69"/>
    <x v="2916"/>
    <d v="2017-04-24T00:00:00"/>
    <b v="1"/>
    <s v="Approved"/>
    <s v="Norco Bicycles"/>
    <s v="Road"/>
    <s v="medium"/>
    <s v="large"/>
    <n v="1240.31"/>
    <n v="795.1"/>
    <n v="445.21"/>
    <d v="2011-01-10T00:00:00"/>
    <n v="250"/>
  </r>
  <r>
    <s v="6267"/>
    <s v="3"/>
    <x v="413"/>
    <d v="2017-09-02T00:00:00"/>
    <b v="1"/>
    <s v="Approved"/>
    <s v="Trek Bicycles"/>
    <s v="Standard"/>
    <s v="medium"/>
    <s v="large"/>
    <n v="2091.4699999999998"/>
    <n v="388.92"/>
    <n v="1702.55"/>
    <d v="1998-12-17T00:00:00"/>
    <n v="119"/>
  </r>
  <r>
    <s v="6268"/>
    <s v="81"/>
    <x v="1279"/>
    <d v="2017-07-13T00:00:00"/>
    <b v="0"/>
    <s v="Approved"/>
    <s v="Norco Bicycles"/>
    <s v="Standard"/>
    <s v="medium"/>
    <s v="small"/>
    <n v="586.45000000000005"/>
    <n v="521.94000000000005"/>
    <n v="64.510000000000005"/>
    <d v="1991-07-10T00:00:00"/>
    <n v="170"/>
  </r>
  <r>
    <s v="6269"/>
    <s v="0"/>
    <x v="1563"/>
    <d v="2017-01-10T00:00:00"/>
    <b v="0"/>
    <s v="Approved"/>
    <m/>
    <m/>
    <m/>
    <m/>
    <n v="1502.93"/>
    <m/>
    <m/>
    <m/>
    <n v="354"/>
  </r>
  <r>
    <s v="6270"/>
    <s v="45"/>
    <x v="2471"/>
    <d v="2017-04-04T00:00:00"/>
    <b v="0"/>
    <s v="Approved"/>
    <s v="Solex"/>
    <s v="Standard"/>
    <s v="medium"/>
    <s v="medium"/>
    <n v="441.49"/>
    <n v="84.99"/>
    <n v="356.5"/>
    <d v="2007-12-11T00:00:00"/>
    <n v="270"/>
  </r>
  <r>
    <s v="6271"/>
    <s v="98"/>
    <x v="2917"/>
    <d v="2017-04-17T00:00:00"/>
    <b v="1"/>
    <s v="Approved"/>
    <s v="OHM Cycles"/>
    <s v="Standard"/>
    <s v="medium"/>
    <s v="medium"/>
    <n v="795.34"/>
    <n v="101.58"/>
    <n v="693.76"/>
    <d v="1997-10-04T00:00:00"/>
    <n v="257"/>
  </r>
  <r>
    <s v="6272"/>
    <s v="91"/>
    <x v="500"/>
    <d v="2017-09-08T00:00:00"/>
    <b v="0"/>
    <s v="Approved"/>
    <s v="WeareA2B"/>
    <s v="Standard"/>
    <s v="low"/>
    <s v="medium"/>
    <n v="642.30999999999995"/>
    <n v="513.85"/>
    <n v="128.46"/>
    <d v="2014-10-10T00:00:00"/>
    <n v="113"/>
  </r>
  <r>
    <s v="6273"/>
    <s v="35"/>
    <x v="1815"/>
    <d v="2017-04-15T00:00:00"/>
    <b v="1"/>
    <s v="Approved"/>
    <s v="Trek Bicycles"/>
    <s v="Standard"/>
    <s v="low"/>
    <s v="medium"/>
    <n v="1057.51"/>
    <n v="154.4"/>
    <n v="903.11"/>
    <d v="1994-07-12T00:00:00"/>
    <n v="259"/>
  </r>
  <r>
    <s v="6274"/>
    <s v="76"/>
    <x v="2501"/>
    <d v="2017-04-25T00:00:00"/>
    <b v="1"/>
    <s v="Approved"/>
    <s v="WeareA2B"/>
    <s v="Road"/>
    <s v="low"/>
    <s v="small"/>
    <n v="1172.78"/>
    <n v="1043.77"/>
    <n v="129.01"/>
    <d v="1994-08-10T00:00:00"/>
    <n v="249"/>
  </r>
  <r>
    <s v="6275"/>
    <s v="22"/>
    <x v="2362"/>
    <d v="2017-01-25T00:00:00"/>
    <b v="0"/>
    <s v="Approved"/>
    <s v="WeareA2B"/>
    <s v="Standard"/>
    <s v="medium"/>
    <s v="medium"/>
    <n v="60.34"/>
    <n v="45.26"/>
    <n v="15.08"/>
    <d v="1993-07-15T00:00:00"/>
    <n v="339"/>
  </r>
  <r>
    <s v="6277"/>
    <s v="2"/>
    <x v="2357"/>
    <d v="2017-06-18T00:00:00"/>
    <b v="0"/>
    <s v="Approved"/>
    <s v="Solex"/>
    <s v="Standard"/>
    <s v="medium"/>
    <s v="medium"/>
    <n v="71.489999999999995"/>
    <n v="53.62"/>
    <n v="17.87"/>
    <d v="2004-09-28T00:00:00"/>
    <n v="195"/>
  </r>
  <r>
    <s v="6278"/>
    <s v="100"/>
    <x v="734"/>
    <d v="2017-01-27T00:00:00"/>
    <b v="0"/>
    <s v="Approved"/>
    <s v="Norco Bicycles"/>
    <s v="Road"/>
    <s v="medium"/>
    <s v="medium"/>
    <n v="1036.5899999999999"/>
    <n v="206.35"/>
    <n v="830.24"/>
    <d v="1991-05-06T00:00:00"/>
    <n v="337"/>
  </r>
  <r>
    <s v="6279"/>
    <s v="79"/>
    <x v="1312"/>
    <d v="2017-09-06T00:00:00"/>
    <b v="0"/>
    <s v="Approved"/>
    <s v="Norco Bicycles"/>
    <s v="Standard"/>
    <s v="medium"/>
    <s v="medium"/>
    <n v="1555.58"/>
    <n v="818.01"/>
    <n v="737.57"/>
    <d v="2015-08-02T00:00:00"/>
    <n v="115"/>
  </r>
  <r>
    <s v="6280"/>
    <s v="8"/>
    <x v="89"/>
    <d v="2017-09-18T00:00:00"/>
    <b v="0"/>
    <s v="Approved"/>
    <s v="Solex"/>
    <s v="Road"/>
    <s v="medium"/>
    <s v="small"/>
    <n v="1703.52"/>
    <n v="1516.13"/>
    <n v="187.39"/>
    <d v="1993-04-20T00:00:00"/>
    <n v="103"/>
  </r>
  <r>
    <s v="6281"/>
    <s v="48"/>
    <x v="2112"/>
    <d v="2017-10-18T00:00:00"/>
    <b v="1"/>
    <s v="Approved"/>
    <s v="WeareA2B"/>
    <s v="Standard"/>
    <s v="medium"/>
    <s v="medium"/>
    <n v="1762.96"/>
    <n v="950.52"/>
    <n v="812.44"/>
    <d v="2003-02-16T00:00:00"/>
    <n v="73"/>
  </r>
  <r>
    <s v="6282"/>
    <s v="64"/>
    <x v="1202"/>
    <d v="2017-12-01T00:00:00"/>
    <b v="0"/>
    <s v="Approved"/>
    <s v="Giant Bicycles"/>
    <s v="Standard"/>
    <s v="high"/>
    <s v="small"/>
    <n v="1977.36"/>
    <n v="1759.85"/>
    <n v="217.51"/>
    <d v="2011-08-24T00:00:00"/>
    <n v="29"/>
  </r>
  <r>
    <s v="6283"/>
    <s v="7"/>
    <x v="1560"/>
    <d v="2017-10-22T00:00:00"/>
    <b v="1"/>
    <s v="Approved"/>
    <s v="Giant Bicycles"/>
    <s v="Standard"/>
    <s v="medium"/>
    <s v="small"/>
    <n v="1311.44"/>
    <n v="1167.18"/>
    <n v="144.26"/>
    <d v="1992-10-11T00:00:00"/>
    <n v="69"/>
  </r>
  <r>
    <s v="6284"/>
    <s v="58"/>
    <x v="925"/>
    <d v="2017-03-17T00:00:00"/>
    <b v="1"/>
    <s v="Approved"/>
    <s v="OHM Cycles"/>
    <s v="Road"/>
    <s v="medium"/>
    <s v="medium"/>
    <n v="1280.28"/>
    <n v="829.51"/>
    <n v="450.77"/>
    <d v="2001-11-25T00:00:00"/>
    <n v="288"/>
  </r>
  <r>
    <s v="6285"/>
    <s v="9"/>
    <x v="2463"/>
    <d v="2017-11-18T00:00:00"/>
    <b v="1"/>
    <s v="Approved"/>
    <s v="Norco Bicycles"/>
    <s v="Standard"/>
    <s v="medium"/>
    <s v="small"/>
    <n v="1216.1400000000001"/>
    <n v="1082.3599999999999"/>
    <n v="133.78"/>
    <d v="1991-08-05T00:00:00"/>
    <n v="42"/>
  </r>
  <r>
    <s v="6286"/>
    <s v="74"/>
    <x v="2813"/>
    <d v="2017-01-04T00:00:00"/>
    <b v="1"/>
    <s v="Approved"/>
    <s v="WeareA2B"/>
    <s v="Standard"/>
    <s v="medium"/>
    <s v="medium"/>
    <n v="1228.07"/>
    <n v="400.91"/>
    <n v="827.16"/>
    <d v="2000-05-22T00:00:00"/>
    <n v="360"/>
  </r>
  <r>
    <s v="6287"/>
    <s v="32"/>
    <x v="2918"/>
    <d v="2017-08-07T00:00:00"/>
    <b v="0"/>
    <s v="Approved"/>
    <s v="Giant Bicycles"/>
    <s v="Standard"/>
    <s v="medium"/>
    <s v="medium"/>
    <n v="642.70000000000005"/>
    <n v="211.37"/>
    <n v="431.33"/>
    <d v="2002-03-22T00:00:00"/>
    <n v="145"/>
  </r>
  <r>
    <s v="6288"/>
    <s v="43"/>
    <x v="2919"/>
    <d v="2017-10-30T00:00:00"/>
    <b v="1"/>
    <s v="Approved"/>
    <s v="Solex"/>
    <s v="Standard"/>
    <s v="medium"/>
    <s v="medium"/>
    <n v="1151.96"/>
    <n v="649.49"/>
    <n v="502.47"/>
    <d v="1999-12-04T00:00:00"/>
    <n v="61"/>
  </r>
  <r>
    <s v="6289"/>
    <s v="97"/>
    <x v="862"/>
    <d v="2017-05-12T00:00:00"/>
    <b v="1"/>
    <s v="Approved"/>
    <s v="Solex"/>
    <s v="Standard"/>
    <s v="medium"/>
    <s v="large"/>
    <n v="202.62"/>
    <n v="151.96"/>
    <n v="50.66"/>
    <d v="2016-03-29T00:00:00"/>
    <n v="232"/>
  </r>
  <r>
    <s v="6290"/>
    <s v="25"/>
    <x v="2396"/>
    <d v="2017-12-15T00:00:00"/>
    <b v="1"/>
    <s v="Approved"/>
    <s v="Giant Bicycles"/>
    <s v="Road"/>
    <s v="medium"/>
    <s v="medium"/>
    <n v="1538.99"/>
    <n v="829.65"/>
    <n v="709.34"/>
    <d v="2016-02-04T00:00:00"/>
    <n v="15"/>
  </r>
  <r>
    <s v="6291"/>
    <s v="4"/>
    <x v="2608"/>
    <d v="2017-10-13T00:00:00"/>
    <b v="0"/>
    <s v="Approved"/>
    <s v="Solex"/>
    <s v="Standard"/>
    <s v="medium"/>
    <s v="medium"/>
    <n v="1483.2"/>
    <n v="99.59"/>
    <n v="1383.61"/>
    <d v="1998-12-17T00:00:00"/>
    <n v="78"/>
  </r>
  <r>
    <s v="6292"/>
    <s v="42"/>
    <x v="2686"/>
    <d v="2017-06-28T00:00:00"/>
    <b v="0"/>
    <s v="Approved"/>
    <s v="OHM Cycles"/>
    <s v="Road"/>
    <s v="medium"/>
    <s v="small"/>
    <n v="1810"/>
    <n v="1610.9"/>
    <n v="199.1"/>
    <d v="2008-03-19T00:00:00"/>
    <n v="185"/>
  </r>
  <r>
    <s v="6293"/>
    <s v="10"/>
    <x v="1243"/>
    <d v="2017-03-18T00:00:00"/>
    <b v="1"/>
    <s v="Approved"/>
    <s v="Solex"/>
    <s v="Standard"/>
    <s v="medium"/>
    <s v="medium"/>
    <n v="1945.43"/>
    <n v="333.18"/>
    <n v="1612.25"/>
    <d v="2011-01-10T00:00:00"/>
    <n v="287"/>
  </r>
  <r>
    <s v="6294"/>
    <s v="2"/>
    <x v="2675"/>
    <d v="2017-11-02T00:00:00"/>
    <b v="0"/>
    <s v="Approved"/>
    <s v="Giant Bicycles"/>
    <s v="Road"/>
    <s v="low"/>
    <s v="small"/>
    <n v="590.26"/>
    <n v="525.33000000000004"/>
    <n v="64.930000000000007"/>
    <d v="2010-11-05T00:00:00"/>
    <n v="58"/>
  </r>
  <r>
    <s v="6295"/>
    <s v="55"/>
    <x v="1080"/>
    <d v="2017-12-24T00:00:00"/>
    <b v="0"/>
    <s v="Approved"/>
    <s v="Trek Bicycles"/>
    <s v="Road"/>
    <s v="medium"/>
    <s v="large"/>
    <n v="1894.19"/>
    <n v="598.76"/>
    <n v="1295.43"/>
    <d v="2003-07-21T00:00:00"/>
    <n v="6"/>
  </r>
  <r>
    <s v="6296"/>
    <s v="62"/>
    <x v="2920"/>
    <d v="2017-07-03T00:00:00"/>
    <b v="1"/>
    <s v="Approved"/>
    <s v="Solex"/>
    <s v="Standard"/>
    <s v="medium"/>
    <s v="medium"/>
    <n v="478.16"/>
    <n v="298.72000000000003"/>
    <n v="179.44"/>
    <d v="1993-06-23T00:00:00"/>
    <n v="180"/>
  </r>
  <r>
    <s v="6297"/>
    <s v="53"/>
    <x v="2921"/>
    <d v="2017-02-26T00:00:00"/>
    <b v="0"/>
    <s v="Approved"/>
    <s v="Giant Bicycles"/>
    <s v="Standard"/>
    <s v="high"/>
    <s v="medium"/>
    <n v="1274.93"/>
    <n v="764.96"/>
    <n v="509.97"/>
    <d v="1994-09-09T00:00:00"/>
    <n v="307"/>
  </r>
  <r>
    <s v="6298"/>
    <s v="23"/>
    <x v="1780"/>
    <d v="2017-02-16T00:00:00"/>
    <b v="0"/>
    <s v="Approved"/>
    <s v="Norco Bicycles"/>
    <s v="Mountain"/>
    <s v="low"/>
    <s v="small"/>
    <n v="688.63"/>
    <n v="612.88"/>
    <n v="75.75"/>
    <d v="2012-04-10T00:00:00"/>
    <n v="317"/>
  </r>
  <r>
    <s v="6299"/>
    <s v="3"/>
    <x v="1320"/>
    <d v="2017-10-02T00:00:00"/>
    <b v="1"/>
    <s v="Approved"/>
    <s v="Trek Bicycles"/>
    <s v="Standard"/>
    <s v="medium"/>
    <s v="large"/>
    <n v="2091.4699999999998"/>
    <n v="388.92"/>
    <n v="1702.55"/>
    <d v="2005-08-09T00:00:00"/>
    <n v="89"/>
  </r>
  <r>
    <s v="6300"/>
    <s v="19"/>
    <x v="2394"/>
    <d v="2017-12-14T00:00:00"/>
    <b v="1"/>
    <s v="Approved"/>
    <s v="Trek Bicycles"/>
    <s v="Mountain"/>
    <s v="low"/>
    <s v="medium"/>
    <n v="574.64"/>
    <n v="459.71"/>
    <n v="114.93"/>
    <d v="2011-08-29T00:00:00"/>
    <n v="16"/>
  </r>
  <r>
    <s v="6301"/>
    <s v="22"/>
    <x v="513"/>
    <d v="2017-01-15T00:00:00"/>
    <b v="1"/>
    <s v="Approved"/>
    <s v="Solex"/>
    <s v="Standard"/>
    <s v="medium"/>
    <s v="medium"/>
    <n v="575.27"/>
    <n v="431.45"/>
    <n v="143.82"/>
    <d v="2013-03-12T00:00:00"/>
    <n v="349"/>
  </r>
  <r>
    <s v="6302"/>
    <s v="30"/>
    <x v="98"/>
    <d v="2017-11-21T00:00:00"/>
    <b v="1"/>
    <s v="Approved"/>
    <s v="Solex"/>
    <s v="Standard"/>
    <s v="high"/>
    <s v="medium"/>
    <n v="748.17"/>
    <n v="448.9"/>
    <n v="299.27"/>
    <d v="1991-11-10T00:00:00"/>
    <n v="39"/>
  </r>
  <r>
    <s v="6303"/>
    <s v="0"/>
    <x v="2676"/>
    <d v="2017-10-20T00:00:00"/>
    <b v="1"/>
    <s v="Approved"/>
    <s v="OHM Cycles"/>
    <s v="Road"/>
    <s v="high"/>
    <s v="large"/>
    <n v="12.01"/>
    <n v="7.21"/>
    <n v="4.8"/>
    <d v="2009-03-08T00:00:00"/>
    <n v="71"/>
  </r>
  <r>
    <s v="6304"/>
    <s v="0"/>
    <x v="357"/>
    <d v="2017-01-31T00:00:00"/>
    <b v="1"/>
    <s v="Approved"/>
    <s v="Solex"/>
    <s v="Standard"/>
    <s v="medium"/>
    <s v="medium"/>
    <n v="100.35"/>
    <n v="75.260000000000005"/>
    <n v="25.09"/>
    <d v="2013-06-09T00:00:00"/>
    <n v="333"/>
  </r>
  <r>
    <s v="6305"/>
    <s v="17"/>
    <x v="223"/>
    <d v="2017-07-12T00:00:00"/>
    <b v="1"/>
    <s v="Approved"/>
    <s v="Solex"/>
    <s v="Standard"/>
    <s v="high"/>
    <s v="medium"/>
    <n v="1024.6600000000001"/>
    <n v="614.79999999999995"/>
    <n v="409.86"/>
    <d v="2011-05-07T00:00:00"/>
    <n v="171"/>
  </r>
  <r>
    <s v="6306"/>
    <s v="81"/>
    <x v="2922"/>
    <d v="2017-06-11T00:00:00"/>
    <b v="1"/>
    <s v="Approved"/>
    <s v="Norco Bicycles"/>
    <s v="Standard"/>
    <s v="medium"/>
    <s v="small"/>
    <n v="586.45000000000005"/>
    <n v="521.94000000000005"/>
    <n v="64.510000000000005"/>
    <d v="2004-01-16T00:00:00"/>
    <n v="202"/>
  </r>
  <r>
    <s v="6307"/>
    <s v="37"/>
    <x v="168"/>
    <d v="2017-03-17T00:00:00"/>
    <b v="1"/>
    <s v="Approved"/>
    <s v="OHM Cycles"/>
    <s v="Standard"/>
    <s v="low"/>
    <s v="medium"/>
    <n v="1793.43"/>
    <n v="248.82"/>
    <n v="1544.61"/>
    <d v="1997-05-10T00:00:00"/>
    <n v="288"/>
  </r>
  <r>
    <s v="6308"/>
    <s v="82"/>
    <x v="2196"/>
    <d v="2017-02-13T00:00:00"/>
    <b v="1"/>
    <s v="Approved"/>
    <s v="Giant Bicycles"/>
    <s v="Road"/>
    <s v="medium"/>
    <s v="medium"/>
    <n v="1538.99"/>
    <n v="829.65"/>
    <n v="709.34"/>
    <d v="2016-02-04T00:00:00"/>
    <n v="320"/>
  </r>
  <r>
    <s v="6309"/>
    <s v="69"/>
    <x v="1751"/>
    <d v="2017-01-09T00:00:00"/>
    <b v="1"/>
    <s v="Approved"/>
    <s v="Giant Bicycles"/>
    <s v="Road"/>
    <s v="medium"/>
    <s v="medium"/>
    <n v="792.9"/>
    <n v="594.67999999999995"/>
    <n v="198.22"/>
    <d v="1992-10-02T00:00:00"/>
    <n v="355"/>
  </r>
  <r>
    <s v="6310"/>
    <s v="45"/>
    <x v="2354"/>
    <d v="2017-06-13T00:00:00"/>
    <b v="1"/>
    <s v="Approved"/>
    <s v="Solex"/>
    <s v="Standard"/>
    <s v="medium"/>
    <s v="medium"/>
    <n v="441.49"/>
    <n v="84.99"/>
    <n v="356.5"/>
    <d v="2012-04-10T00:00:00"/>
    <n v="200"/>
  </r>
  <r>
    <s v="6311"/>
    <s v="69"/>
    <x v="793"/>
    <d v="2017-06-15T00:00:00"/>
    <b v="0"/>
    <s v="Approved"/>
    <s v="Giant Bicycles"/>
    <s v="Road"/>
    <s v="medium"/>
    <s v="medium"/>
    <n v="792.9"/>
    <n v="594.67999999999995"/>
    <n v="198.22"/>
    <d v="2014-10-10T00:00:00"/>
    <n v="198"/>
  </r>
  <r>
    <s v="6312"/>
    <s v="99"/>
    <x v="2884"/>
    <d v="2017-09-27T00:00:00"/>
    <b v="0"/>
    <s v="Approved"/>
    <s v="Trek Bicycles"/>
    <s v="Road"/>
    <s v="low"/>
    <s v="small"/>
    <n v="1720.7"/>
    <n v="1531.42"/>
    <n v="189.28"/>
    <d v="1997-02-09T00:00:00"/>
    <n v="94"/>
  </r>
  <r>
    <s v="6313"/>
    <s v="14"/>
    <x v="2859"/>
    <d v="2017-02-14T00:00:00"/>
    <b v="0"/>
    <s v="Approved"/>
    <s v="Trek Bicycles"/>
    <s v="Standard"/>
    <s v="medium"/>
    <s v="small"/>
    <n v="1386.84"/>
    <n v="1234.29"/>
    <n v="152.55000000000001"/>
    <d v="2003-08-05T00:00:00"/>
    <n v="319"/>
  </r>
  <r>
    <s v="6314"/>
    <s v="38"/>
    <x v="2510"/>
    <d v="2017-02-25T00:00:00"/>
    <b v="1"/>
    <s v="Approved"/>
    <s v="Trek Bicycles"/>
    <s v="Standard"/>
    <s v="medium"/>
    <s v="large"/>
    <n v="2091.4699999999998"/>
    <n v="388.92"/>
    <n v="1702.55"/>
    <d v="1991-01-21T00:00:00"/>
    <n v="308"/>
  </r>
  <r>
    <s v="6315"/>
    <s v="33"/>
    <x v="2726"/>
    <d v="2017-03-29T00:00:00"/>
    <b v="1"/>
    <s v="Approved"/>
    <s v="OHM Cycles"/>
    <s v="Road"/>
    <s v="medium"/>
    <s v="small"/>
    <n v="1810"/>
    <n v="1610.9"/>
    <n v="199.1"/>
    <d v="2008-03-19T00:00:00"/>
    <n v="276"/>
  </r>
  <r>
    <s v="6316"/>
    <s v="79"/>
    <x v="10"/>
    <d v="2017-08-31T00:00:00"/>
    <b v="1"/>
    <s v="Approved"/>
    <s v="Norco Bicycles"/>
    <s v="Standard"/>
    <s v="medium"/>
    <s v="medium"/>
    <n v="1555.58"/>
    <n v="818.01"/>
    <n v="737.57"/>
    <d v="2003-09-09T00:00:00"/>
    <n v="121"/>
  </r>
  <r>
    <s v="6317"/>
    <s v="36"/>
    <x v="2749"/>
    <d v="2017-08-03T00:00:00"/>
    <b v="0"/>
    <s v="Approved"/>
    <s v="Solex"/>
    <s v="Standard"/>
    <s v="low"/>
    <s v="medium"/>
    <n v="945.04"/>
    <n v="507.58"/>
    <n v="437.46"/>
    <d v="1995-12-19T00:00:00"/>
    <n v="149"/>
  </r>
  <r>
    <s v="6318"/>
    <s v="17"/>
    <x v="2801"/>
    <d v="2017-09-13T00:00:00"/>
    <b v="0"/>
    <s v="Approved"/>
    <s v="Solex"/>
    <s v="Standard"/>
    <s v="high"/>
    <s v="medium"/>
    <n v="1024.6600000000001"/>
    <n v="614.79999999999995"/>
    <n v="409.86"/>
    <d v="1996-11-09T00:00:00"/>
    <n v="108"/>
  </r>
  <r>
    <s v="6319"/>
    <s v="90"/>
    <x v="1835"/>
    <d v="2017-04-16T00:00:00"/>
    <b v="0"/>
    <s v="Approved"/>
    <s v="Norco Bicycles"/>
    <s v="Standard"/>
    <s v="low"/>
    <s v="medium"/>
    <n v="363.01"/>
    <n v="290.41000000000003"/>
    <n v="72.599999999999994"/>
    <d v="2005-05-10T00:00:00"/>
    <n v="258"/>
  </r>
  <r>
    <s v="6320"/>
    <s v="59"/>
    <x v="2923"/>
    <d v="2017-01-20T00:00:00"/>
    <b v="1"/>
    <s v="Approved"/>
    <s v="Solex"/>
    <s v="Standard"/>
    <s v="medium"/>
    <s v="large"/>
    <n v="1061.56"/>
    <n v="733.58"/>
    <n v="327.98"/>
    <d v="1993-07-20T00:00:00"/>
    <n v="344"/>
  </r>
  <r>
    <s v="6321"/>
    <s v="71"/>
    <x v="2924"/>
    <d v="2017-11-05T00:00:00"/>
    <b v="1"/>
    <s v="Approved"/>
    <s v="Solex"/>
    <s v="Standard"/>
    <s v="high"/>
    <s v="large"/>
    <n v="1842.92"/>
    <n v="1105.75"/>
    <n v="737.17"/>
    <d v="2003-09-09T00:00:00"/>
    <n v="55"/>
  </r>
  <r>
    <s v="6322"/>
    <s v="56"/>
    <x v="2925"/>
    <d v="2017-10-12T00:00:00"/>
    <b v="0"/>
    <s v="Approved"/>
    <s v="OHM Cycles"/>
    <s v="Standard"/>
    <s v="medium"/>
    <s v="medium"/>
    <n v="183.86"/>
    <n v="137.9"/>
    <n v="45.96"/>
    <d v="2011-08-24T00:00:00"/>
    <n v="79"/>
  </r>
  <r>
    <s v="6323"/>
    <s v="19"/>
    <x v="751"/>
    <d v="2017-02-28T00:00:00"/>
    <b v="0"/>
    <s v="Approved"/>
    <s v="OHM Cycles"/>
    <s v="Road"/>
    <s v="high"/>
    <s v="large"/>
    <n v="12.01"/>
    <n v="7.21"/>
    <n v="4.8"/>
    <d v="2009-03-08T00:00:00"/>
    <n v="305"/>
  </r>
  <r>
    <s v="6324"/>
    <s v="87"/>
    <x v="1883"/>
    <d v="2017-03-22T00:00:00"/>
    <b v="1"/>
    <s v="Approved"/>
    <s v="Giant Bicycles"/>
    <s v="Standard"/>
    <s v="high"/>
    <s v="medium"/>
    <n v="1179"/>
    <n v="707.4"/>
    <n v="471.6"/>
    <d v="1997-08-25T00:00:00"/>
    <n v="283"/>
  </r>
  <r>
    <s v="6325"/>
    <s v="51"/>
    <x v="2926"/>
    <d v="2017-07-07T00:00:00"/>
    <b v="1"/>
    <s v="Approved"/>
    <s v="OHM Cycles"/>
    <s v="Standard"/>
    <s v="high"/>
    <s v="medium"/>
    <n v="2005.66"/>
    <n v="1203.4000000000001"/>
    <n v="802.26"/>
    <d v="1991-01-21T00:00:00"/>
    <n v="176"/>
  </r>
  <r>
    <s v="6326"/>
    <s v="62"/>
    <x v="2927"/>
    <d v="2017-01-25T00:00:00"/>
    <b v="1"/>
    <s v="Approved"/>
    <s v="Solex"/>
    <s v="Standard"/>
    <s v="medium"/>
    <s v="medium"/>
    <n v="478.16"/>
    <n v="298.72000000000003"/>
    <n v="179.44"/>
    <d v="1992-10-02T00:00:00"/>
    <n v="339"/>
  </r>
  <r>
    <s v="6327"/>
    <s v="43"/>
    <x v="2152"/>
    <d v="2017-01-25T00:00:00"/>
    <b v="0"/>
    <s v="Approved"/>
    <s v="Norco Bicycles"/>
    <s v="Standard"/>
    <s v="medium"/>
    <s v="medium"/>
    <n v="1555.58"/>
    <n v="818.01"/>
    <n v="737.57"/>
    <d v="2015-08-02T00:00:00"/>
    <n v="339"/>
  </r>
  <r>
    <s v="6328"/>
    <s v="61"/>
    <x v="1174"/>
    <d v="2017-01-24T00:00:00"/>
    <b v="0"/>
    <s v="Approved"/>
    <s v="Norco Bicycles"/>
    <s v="Standard"/>
    <s v="medium"/>
    <s v="small"/>
    <n v="586.45000000000005"/>
    <n v="521.94000000000005"/>
    <n v="64.510000000000005"/>
    <d v="1991-07-10T00:00:00"/>
    <n v="340"/>
  </r>
  <r>
    <s v="6329"/>
    <s v="1"/>
    <x v="2928"/>
    <d v="2017-05-12T00:00:00"/>
    <b v="1"/>
    <s v="Approved"/>
    <s v="Giant Bicycles"/>
    <s v="Standard"/>
    <s v="medium"/>
    <s v="medium"/>
    <n v="1403.5"/>
    <n v="954.82"/>
    <n v="448.68"/>
    <d v="2005-08-09T00:00:00"/>
    <n v="232"/>
  </r>
  <r>
    <s v="6330"/>
    <s v="6"/>
    <x v="2800"/>
    <d v="2017-09-29T00:00:00"/>
    <b v="0"/>
    <s v="Approved"/>
    <s v="OHM Cycles"/>
    <s v="Standard"/>
    <s v="high"/>
    <s v="medium"/>
    <n v="227.88"/>
    <n v="136.72999999999999"/>
    <n v="91.15"/>
    <d v="2014-03-03T00:00:00"/>
    <n v="92"/>
  </r>
  <r>
    <s v="6331"/>
    <s v="31"/>
    <x v="2929"/>
    <d v="2017-12-17T00:00:00"/>
    <b v="1"/>
    <s v="Approved"/>
    <s v="Giant Bicycles"/>
    <s v="Standard"/>
    <s v="medium"/>
    <s v="medium"/>
    <n v="230.91"/>
    <n v="173.18"/>
    <n v="57.73"/>
    <d v="2006-11-10T00:00:00"/>
    <n v="13"/>
  </r>
  <r>
    <s v="6332"/>
    <s v="95"/>
    <x v="2930"/>
    <d v="2017-05-01T00:00:00"/>
    <b v="1"/>
    <s v="Approved"/>
    <s v="Giant Bicycles"/>
    <s v="Standard"/>
    <s v="medium"/>
    <s v="large"/>
    <n v="569.55999999999995"/>
    <n v="528.42999999999995"/>
    <n v="41.13"/>
    <d v="2003-09-10T00:00:00"/>
    <n v="243"/>
  </r>
  <r>
    <s v="6333"/>
    <s v="11"/>
    <x v="2535"/>
    <d v="2017-06-13T00:00:00"/>
    <b v="0"/>
    <s v="Approved"/>
    <s v="Giant Bicycles"/>
    <s v="Standard"/>
    <s v="high"/>
    <s v="medium"/>
    <n v="1274.93"/>
    <n v="764.96"/>
    <n v="509.97"/>
    <d v="2007-08-04T00:00:00"/>
    <n v="200"/>
  </r>
  <r>
    <s v="6334"/>
    <s v="38"/>
    <x v="1791"/>
    <d v="2017-03-10T00:00:00"/>
    <b v="0"/>
    <s v="Approved"/>
    <s v="Solex"/>
    <s v="Standard"/>
    <s v="medium"/>
    <s v="medium"/>
    <n v="1577.53"/>
    <n v="826.51"/>
    <n v="751.02"/>
    <d v="2011-03-16T00:00:00"/>
    <n v="295"/>
  </r>
  <r>
    <s v="6335"/>
    <s v="57"/>
    <x v="2931"/>
    <d v="2017-02-04T00:00:00"/>
    <b v="1"/>
    <s v="Approved"/>
    <s v="WeareA2B"/>
    <s v="Touring"/>
    <s v="medium"/>
    <s v="large"/>
    <n v="1890.39"/>
    <n v="260.14"/>
    <n v="1630.25"/>
    <d v="2012-05-18T00:00:00"/>
    <n v="329"/>
  </r>
  <r>
    <s v="6336"/>
    <s v="8"/>
    <x v="2373"/>
    <d v="2017-05-05T00:00:00"/>
    <b v="0"/>
    <s v="Approved"/>
    <s v="Solex"/>
    <s v="Road"/>
    <s v="medium"/>
    <s v="small"/>
    <n v="1703.52"/>
    <n v="1516.13"/>
    <n v="187.39"/>
    <d v="2004-08-17T00:00:00"/>
    <n v="239"/>
  </r>
  <r>
    <s v="6337"/>
    <s v="95"/>
    <x v="2600"/>
    <d v="2017-07-18T00:00:00"/>
    <b v="1"/>
    <s v="Approved"/>
    <s v="Giant Bicycles"/>
    <s v="Standard"/>
    <s v="medium"/>
    <s v="large"/>
    <n v="569.55999999999995"/>
    <n v="528.42999999999995"/>
    <n v="41.13"/>
    <d v="2003-09-10T00:00:00"/>
    <n v="165"/>
  </r>
  <r>
    <s v="6338"/>
    <s v="60"/>
    <x v="1017"/>
    <d v="2017-08-19T00:00:00"/>
    <b v="1"/>
    <s v="Approved"/>
    <s v="Giant Bicycles"/>
    <s v="Standard"/>
    <s v="high"/>
    <s v="small"/>
    <n v="1977.36"/>
    <n v="1759.85"/>
    <n v="217.51"/>
    <d v="2011-08-24T00:00:00"/>
    <n v="133"/>
  </r>
  <r>
    <s v="6339"/>
    <s v="66"/>
    <x v="2932"/>
    <d v="2017-11-14T00:00:00"/>
    <b v="0"/>
    <s v="Approved"/>
    <s v="Giant Bicycles"/>
    <s v="Road"/>
    <s v="low"/>
    <s v="small"/>
    <n v="590.26"/>
    <n v="525.33000000000004"/>
    <n v="64.930000000000007"/>
    <d v="2016-12-06T00:00:00"/>
    <n v="46"/>
  </r>
  <r>
    <s v="6340"/>
    <s v="36"/>
    <x v="2933"/>
    <d v="2017-01-28T00:00:00"/>
    <b v="1"/>
    <s v="Approved"/>
    <s v="Solex"/>
    <s v="Standard"/>
    <s v="low"/>
    <s v="medium"/>
    <n v="1289.8499999999999"/>
    <n v="74.510000000000005"/>
    <n v="1215.3399999999999"/>
    <d v="2005-08-09T00:00:00"/>
    <n v="336"/>
  </r>
  <r>
    <s v="6341"/>
    <s v="61"/>
    <x v="2111"/>
    <d v="2017-03-17T00:00:00"/>
    <b v="1"/>
    <s v="Approved"/>
    <s v="OHM Cycles"/>
    <s v="Standard"/>
    <s v="low"/>
    <s v="medium"/>
    <n v="71.16"/>
    <n v="56.93"/>
    <n v="14.23"/>
    <d v="2015-06-17T00:00:00"/>
    <n v="288"/>
  </r>
  <r>
    <s v="6342"/>
    <s v="61"/>
    <x v="1913"/>
    <d v="2017-11-25T00:00:00"/>
    <b v="0"/>
    <s v="Approved"/>
    <s v="OHM Cycles"/>
    <s v="Standard"/>
    <s v="low"/>
    <s v="medium"/>
    <n v="71.16"/>
    <n v="56.93"/>
    <n v="14.23"/>
    <d v="2015-06-17T00:00:00"/>
    <n v="35"/>
  </r>
  <r>
    <s v="6344"/>
    <s v="49"/>
    <x v="2786"/>
    <d v="2017-12-29T00:00:00"/>
    <b v="1"/>
    <s v="Approved"/>
    <s v="Trek Bicycles"/>
    <s v="Road"/>
    <s v="medium"/>
    <s v="medium"/>
    <n v="533.51"/>
    <n v="400.13"/>
    <n v="133.38"/>
    <d v="2012-06-04T00:00:00"/>
    <n v="1"/>
  </r>
  <r>
    <s v="6345"/>
    <s v="46"/>
    <x v="881"/>
    <d v="2017-11-06T00:00:00"/>
    <b v="0"/>
    <s v="Approved"/>
    <s v="OHM Cycles"/>
    <s v="Standard"/>
    <s v="low"/>
    <s v="medium"/>
    <n v="1793.43"/>
    <n v="248.82"/>
    <n v="1544.61"/>
    <d v="1999-07-20T00:00:00"/>
    <n v="54"/>
  </r>
  <r>
    <s v="6346"/>
    <s v="89"/>
    <x v="1532"/>
    <d v="2017-11-12T00:00:00"/>
    <b v="1"/>
    <s v="Approved"/>
    <s v="Giant Bicycles"/>
    <s v="Standard"/>
    <s v="medium"/>
    <s v="large"/>
    <n v="1812.75"/>
    <n v="582.48"/>
    <n v="1230.27"/>
    <d v="2010-06-07T00:00:00"/>
    <n v="48"/>
  </r>
  <r>
    <s v="6347"/>
    <s v="3"/>
    <x v="2128"/>
    <d v="2017-12-07T00:00:00"/>
    <b v="0"/>
    <s v="Approved"/>
    <s v="Trek Bicycles"/>
    <s v="Standard"/>
    <s v="medium"/>
    <s v="large"/>
    <n v="2091.4699999999998"/>
    <n v="388.92"/>
    <n v="1702.55"/>
    <d v="2011-08-29T00:00:00"/>
    <n v="23"/>
  </r>
  <r>
    <s v="6348"/>
    <s v="54"/>
    <x v="690"/>
    <d v="2017-08-21T00:00:00"/>
    <b v="0"/>
    <s v="Approved"/>
    <s v="WeareA2B"/>
    <s v="Standard"/>
    <s v="medium"/>
    <s v="medium"/>
    <n v="1292.8399999999999"/>
    <n v="13.44"/>
    <n v="1279.4000000000001"/>
    <d v="2009-04-12T00:00:00"/>
    <n v="131"/>
  </r>
  <r>
    <s v="6349"/>
    <s v="71"/>
    <x v="1023"/>
    <d v="2017-07-02T00:00:00"/>
    <b v="0"/>
    <s v="Approved"/>
    <s v="Solex"/>
    <s v="Standard"/>
    <s v="high"/>
    <s v="large"/>
    <n v="1842.92"/>
    <n v="1105.75"/>
    <n v="737.17"/>
    <d v="2004-07-25T00:00:00"/>
    <n v="181"/>
  </r>
  <r>
    <s v="6350"/>
    <s v="22"/>
    <x v="2934"/>
    <d v="2017-10-05T00:00:00"/>
    <b v="0"/>
    <s v="Approved"/>
    <s v="WeareA2B"/>
    <s v="Standard"/>
    <s v="medium"/>
    <s v="medium"/>
    <n v="60.34"/>
    <n v="45.26"/>
    <n v="15.08"/>
    <d v="1993-07-15T00:00:00"/>
    <n v="86"/>
  </r>
  <r>
    <s v="6351"/>
    <s v="86"/>
    <x v="2935"/>
    <d v="2017-06-13T00:00:00"/>
    <b v="1"/>
    <s v="Approved"/>
    <s v="OHM Cycles"/>
    <s v="Standard"/>
    <s v="medium"/>
    <s v="medium"/>
    <n v="235.63"/>
    <n v="125.07"/>
    <n v="110.56"/>
    <d v="2003-01-05T00:00:00"/>
    <n v="200"/>
  </r>
  <r>
    <s v="6352"/>
    <s v="79"/>
    <x v="2342"/>
    <d v="2017-05-23T00:00:00"/>
    <b v="0"/>
    <s v="Approved"/>
    <s v="Norco Bicycles"/>
    <s v="Standard"/>
    <s v="medium"/>
    <s v="medium"/>
    <n v="1555.58"/>
    <n v="818.01"/>
    <n v="737.57"/>
    <d v="2003-09-09T00:00:00"/>
    <n v="221"/>
  </r>
  <r>
    <s v="6353"/>
    <s v="64"/>
    <x v="1273"/>
    <d v="2017-02-01T00:00:00"/>
    <b v="1"/>
    <s v="Approved"/>
    <s v="Trek Bicycles"/>
    <s v="Standard"/>
    <s v="medium"/>
    <s v="large"/>
    <n v="1469.44"/>
    <n v="596.54999999999995"/>
    <n v="872.89"/>
    <d v="2015-04-11T00:00:00"/>
    <n v="332"/>
  </r>
  <r>
    <s v="6354"/>
    <s v="27"/>
    <x v="2347"/>
    <d v="2017-09-13T00:00:00"/>
    <b v="1"/>
    <s v="Approved"/>
    <s v="Trek Bicycles"/>
    <s v="Standard"/>
    <s v="medium"/>
    <s v="medium"/>
    <n v="499.53"/>
    <n v="388.72"/>
    <n v="110.81"/>
    <d v="1999-06-23T00:00:00"/>
    <n v="108"/>
  </r>
  <r>
    <s v="6355"/>
    <s v="1"/>
    <x v="2936"/>
    <d v="2017-01-18T00:00:00"/>
    <b v="1"/>
    <s v="Approved"/>
    <s v="Giant Bicycles"/>
    <s v="Touring"/>
    <s v="medium"/>
    <s v="large"/>
    <n v="1873.97"/>
    <n v="863.95"/>
    <n v="1010.02"/>
    <d v="2015-08-10T00:00:00"/>
    <n v="346"/>
  </r>
  <r>
    <s v="6357"/>
    <s v="81"/>
    <x v="2937"/>
    <d v="2017-11-10T00:00:00"/>
    <b v="1"/>
    <s v="Approved"/>
    <s v="Solex"/>
    <s v="Standard"/>
    <s v="medium"/>
    <s v="medium"/>
    <n v="1151.96"/>
    <n v="649.49"/>
    <n v="502.47"/>
    <d v="1993-04-12T00:00:00"/>
    <n v="50"/>
  </r>
  <r>
    <s v="6358"/>
    <s v="59"/>
    <x v="2035"/>
    <d v="2017-10-17T00:00:00"/>
    <b v="0"/>
    <s v="Approved"/>
    <s v="Solex"/>
    <s v="Standard"/>
    <s v="medium"/>
    <s v="large"/>
    <n v="1061.56"/>
    <n v="733.58"/>
    <n v="327.98"/>
    <d v="1993-07-20T00:00:00"/>
    <n v="74"/>
  </r>
  <r>
    <s v="6359"/>
    <s v="88"/>
    <x v="580"/>
    <d v="2017-03-31T00:00:00"/>
    <b v="1"/>
    <s v="Approved"/>
    <s v="Norco Bicycles"/>
    <s v="Standard"/>
    <s v="medium"/>
    <s v="medium"/>
    <n v="1198.46"/>
    <n v="381.1"/>
    <n v="817.36"/>
    <d v="1998-12-16T00:00:00"/>
    <n v="274"/>
  </r>
  <r>
    <s v="6360"/>
    <s v="78"/>
    <x v="1138"/>
    <d v="2017-03-10T00:00:00"/>
    <b v="0"/>
    <s v="Approved"/>
    <s v="Giant Bicycles"/>
    <s v="Standard"/>
    <s v="medium"/>
    <s v="large"/>
    <n v="1765.3"/>
    <n v="709.48"/>
    <n v="1055.82"/>
    <d v="2003-09-09T00:00:00"/>
    <n v="295"/>
  </r>
  <r>
    <s v="6361"/>
    <s v="17"/>
    <x v="2050"/>
    <d v="2017-08-12T00:00:00"/>
    <b v="0"/>
    <s v="Approved"/>
    <s v="Solex"/>
    <s v="Standard"/>
    <s v="high"/>
    <s v="medium"/>
    <n v="1024.6600000000001"/>
    <n v="614.79999999999995"/>
    <n v="409.86"/>
    <d v="2010-05-05T00:00:00"/>
    <n v="140"/>
  </r>
  <r>
    <s v="6362"/>
    <s v="19"/>
    <x v="1489"/>
    <d v="2017-11-23T00:00:00"/>
    <b v="1"/>
    <s v="Approved"/>
    <s v="OHM Cycles"/>
    <s v="Road"/>
    <s v="high"/>
    <s v="large"/>
    <n v="12.01"/>
    <n v="7.21"/>
    <n v="4.8"/>
    <d v="2016-02-04T00:00:00"/>
    <n v="37"/>
  </r>
  <r>
    <s v="6363"/>
    <s v="74"/>
    <x v="1737"/>
    <d v="2017-11-16T00:00:00"/>
    <b v="0"/>
    <s v="Approved"/>
    <s v="WeareA2B"/>
    <s v="Standard"/>
    <s v="medium"/>
    <s v="medium"/>
    <n v="1228.07"/>
    <n v="400.91"/>
    <n v="827.16"/>
    <d v="2006-05-22T00:00:00"/>
    <n v="44"/>
  </r>
  <r>
    <s v="6364"/>
    <s v="33"/>
    <x v="2938"/>
    <d v="2017-04-18T00:00:00"/>
    <b v="1"/>
    <s v="Approved"/>
    <s v="Giant Bicycles"/>
    <s v="Standard"/>
    <s v="medium"/>
    <s v="small"/>
    <n v="1311.44"/>
    <n v="1167.18"/>
    <n v="144.26"/>
    <d v="1992-10-11T00:00:00"/>
    <n v="256"/>
  </r>
  <r>
    <s v="6365"/>
    <s v="85"/>
    <x v="2891"/>
    <d v="2017-12-27T00:00:00"/>
    <b v="0"/>
    <s v="Approved"/>
    <s v="WeareA2B"/>
    <s v="Standard"/>
    <s v="medium"/>
    <s v="medium"/>
    <n v="752.64"/>
    <n v="205.36"/>
    <n v="547.28"/>
    <d v="1998-12-16T00:00:00"/>
    <n v="3"/>
  </r>
  <r>
    <s v="6366"/>
    <s v="0"/>
    <x v="320"/>
    <d v="2017-03-14T00:00:00"/>
    <b v="1"/>
    <s v="Approved"/>
    <s v="OHM Cycles"/>
    <s v="Standard"/>
    <s v="medium"/>
    <s v="medium"/>
    <n v="183.86"/>
    <n v="137.9"/>
    <n v="45.96"/>
    <d v="1997-10-04T00:00:00"/>
    <n v="291"/>
  </r>
  <r>
    <s v="6367"/>
    <s v="0"/>
    <x v="84"/>
    <d v="2017-08-26T00:00:00"/>
    <b v="0"/>
    <s v="Approved"/>
    <s v="Solex"/>
    <s v="Standard"/>
    <s v="medium"/>
    <s v="medium"/>
    <n v="478.16"/>
    <n v="298.72000000000003"/>
    <n v="179.44"/>
    <d v="2010-11-05T00:00:00"/>
    <n v="126"/>
  </r>
  <r>
    <s v="6368"/>
    <s v="36"/>
    <x v="2610"/>
    <d v="2017-11-28T00:00:00"/>
    <b v="1"/>
    <s v="Approved"/>
    <s v="Solex"/>
    <s v="Standard"/>
    <s v="low"/>
    <s v="medium"/>
    <n v="945.04"/>
    <n v="507.58"/>
    <n v="437.46"/>
    <d v="1999-07-20T00:00:00"/>
    <n v="32"/>
  </r>
  <r>
    <s v="6369"/>
    <s v="41"/>
    <x v="977"/>
    <d v="2017-12-14T00:00:00"/>
    <b v="1"/>
    <s v="Approved"/>
    <s v="Solex"/>
    <s v="Road"/>
    <s v="medium"/>
    <s v="medium"/>
    <n v="416.98"/>
    <n v="312.74"/>
    <n v="104.24"/>
    <d v="1997-05-10T00:00:00"/>
    <n v="16"/>
  </r>
  <r>
    <s v="6370"/>
    <s v="41"/>
    <x v="2532"/>
    <d v="2017-03-14T00:00:00"/>
    <b v="1"/>
    <s v="Approved"/>
    <s v="Solex"/>
    <s v="Road"/>
    <s v="medium"/>
    <s v="medium"/>
    <n v="416.98"/>
    <n v="312.74"/>
    <n v="104.24"/>
    <d v="1997-05-10T00:00:00"/>
    <n v="291"/>
  </r>
  <r>
    <s v="6371"/>
    <s v="25"/>
    <x v="2532"/>
    <d v="2017-11-24T00:00:00"/>
    <b v="0"/>
    <s v="Approved"/>
    <s v="Giant Bicycles"/>
    <s v="Road"/>
    <s v="medium"/>
    <s v="medium"/>
    <n v="1538.99"/>
    <n v="829.65"/>
    <n v="709.34"/>
    <d v="2016-02-04T00:00:00"/>
    <n v="36"/>
  </r>
  <r>
    <s v="6372"/>
    <s v="0"/>
    <x v="812"/>
    <d v="2017-01-11T00:00:00"/>
    <b v="0"/>
    <s v="Approved"/>
    <s v="Solex"/>
    <s v="Standard"/>
    <s v="medium"/>
    <s v="medium"/>
    <n v="71.489999999999995"/>
    <n v="53.62"/>
    <n v="17.87"/>
    <d v="2012-12-02T00:00:00"/>
    <n v="353"/>
  </r>
  <r>
    <s v="6373"/>
    <s v="30"/>
    <x v="2553"/>
    <d v="2017-12-21T00:00:00"/>
    <b v="0"/>
    <s v="Approved"/>
    <s v="Solex"/>
    <s v="Standard"/>
    <s v="high"/>
    <s v="medium"/>
    <n v="748.17"/>
    <n v="448.9"/>
    <n v="299.27"/>
    <d v="1992-10-11T00:00:00"/>
    <n v="9"/>
  </r>
  <r>
    <s v="6374"/>
    <s v="52"/>
    <x v="2392"/>
    <d v="2017-09-05T00:00:00"/>
    <b v="0"/>
    <s v="Approved"/>
    <s v="OHM Cycles"/>
    <s v="Road"/>
    <s v="medium"/>
    <s v="medium"/>
    <n v="1280.28"/>
    <n v="829.51"/>
    <n v="450.77"/>
    <d v="2001-11-25T00:00:00"/>
    <n v="116"/>
  </r>
  <r>
    <s v="6375"/>
    <s v="45"/>
    <x v="495"/>
    <d v="2017-01-03T00:00:00"/>
    <b v="1"/>
    <s v="Approved"/>
    <s v="Solex"/>
    <s v="Standard"/>
    <s v="medium"/>
    <s v="medium"/>
    <n v="441.49"/>
    <n v="84.99"/>
    <n v="356.5"/>
    <d v="1993-04-12T00:00:00"/>
    <n v="361"/>
  </r>
  <r>
    <s v="6376"/>
    <s v="50"/>
    <x v="2133"/>
    <d v="2017-06-06T00:00:00"/>
    <b v="0"/>
    <s v="Approved"/>
    <s v="WeareA2B"/>
    <s v="Standard"/>
    <s v="medium"/>
    <s v="small"/>
    <n v="175.89"/>
    <n v="131.91999999999999"/>
    <n v="43.97"/>
    <d v="2003-02-16T00:00:00"/>
    <n v="207"/>
  </r>
  <r>
    <s v="6377"/>
    <s v="36"/>
    <x v="2939"/>
    <d v="2017-02-25T00:00:00"/>
    <b v="1"/>
    <s v="Approved"/>
    <s v="Solex"/>
    <s v="Standard"/>
    <s v="low"/>
    <s v="medium"/>
    <n v="945.04"/>
    <n v="507.58"/>
    <n v="437.46"/>
    <d v="2011-05-09T00:00:00"/>
    <n v="308"/>
  </r>
  <r>
    <s v="6379"/>
    <s v="69"/>
    <x v="872"/>
    <d v="2017-01-20T00:00:00"/>
    <b v="0"/>
    <s v="Approved"/>
    <s v="Norco Bicycles"/>
    <s v="Road"/>
    <s v="medium"/>
    <s v="large"/>
    <n v="1240.31"/>
    <n v="795.1"/>
    <n v="445.21"/>
    <d v="2013-09-16T00:00:00"/>
    <n v="344"/>
  </r>
  <r>
    <s v="6380"/>
    <s v="96"/>
    <x v="104"/>
    <d v="2017-11-08T00:00:00"/>
    <b v="0"/>
    <s v="Approved"/>
    <s v="WeareA2B"/>
    <s v="Road"/>
    <s v="low"/>
    <s v="small"/>
    <n v="1172.78"/>
    <n v="1043.77"/>
    <n v="129.01"/>
    <d v="2004-01-16T00:00:00"/>
    <n v="52"/>
  </r>
  <r>
    <s v="6381"/>
    <s v="23"/>
    <x v="693"/>
    <d v="2017-08-06T00:00:00"/>
    <b v="1"/>
    <s v="Approved"/>
    <s v="Norco Bicycles"/>
    <s v="Mountain"/>
    <s v="low"/>
    <s v="small"/>
    <n v="688.63"/>
    <n v="612.88"/>
    <n v="75.75"/>
    <d v="2016-11-22T00:00:00"/>
    <n v="146"/>
  </r>
  <r>
    <s v="6382"/>
    <s v="50"/>
    <x v="708"/>
    <d v="2017-07-21T00:00:00"/>
    <b v="1"/>
    <s v="Approved"/>
    <s v="Giant Bicycles"/>
    <s v="Standard"/>
    <s v="medium"/>
    <s v="medium"/>
    <n v="642.70000000000005"/>
    <n v="211.37"/>
    <n v="431.33"/>
    <d v="1994-07-12T00:00:00"/>
    <n v="162"/>
  </r>
  <r>
    <s v="6383"/>
    <s v="7"/>
    <x v="386"/>
    <d v="2017-06-08T00:00:00"/>
    <b v="1"/>
    <s v="Approved"/>
    <s v="Trek Bicycles"/>
    <s v="Road"/>
    <s v="low"/>
    <s v="medium"/>
    <n v="980.37"/>
    <n v="234.43"/>
    <n v="745.94"/>
    <d v="2007-08-04T00:00:00"/>
    <n v="205"/>
  </r>
  <r>
    <s v="6384"/>
    <s v="93"/>
    <x v="1011"/>
    <d v="2017-02-22T00:00:00"/>
    <b v="0"/>
    <s v="Approved"/>
    <s v="WeareA2B"/>
    <s v="Standard"/>
    <s v="medium"/>
    <s v="medium"/>
    <n v="1065.03"/>
    <n v="230.09"/>
    <n v="834.94"/>
    <d v="2000-11-03T00:00:00"/>
    <n v="311"/>
  </r>
  <r>
    <s v="6385"/>
    <s v="70"/>
    <x v="830"/>
    <d v="2017-09-01T00:00:00"/>
    <b v="1"/>
    <s v="Approved"/>
    <s v="Trek Bicycles"/>
    <s v="Standard"/>
    <s v="high"/>
    <s v="medium"/>
    <n v="495.72"/>
    <n v="297.43"/>
    <n v="198.29"/>
    <d v="2015-04-11T00:00:00"/>
    <n v="120"/>
  </r>
  <r>
    <s v="6386"/>
    <s v="21"/>
    <x v="2587"/>
    <d v="2017-12-25T00:00:00"/>
    <b v="0"/>
    <s v="Approved"/>
    <s v="Solex"/>
    <s v="Standard"/>
    <s v="medium"/>
    <s v="large"/>
    <n v="1071.23"/>
    <n v="380.74"/>
    <n v="690.49"/>
    <d v="1996-04-05T00:00:00"/>
    <n v="5"/>
  </r>
  <r>
    <s v="6387"/>
    <s v="54"/>
    <x v="1300"/>
    <d v="2017-11-17T00:00:00"/>
    <b v="1"/>
    <s v="Approved"/>
    <s v="WeareA2B"/>
    <s v="Standard"/>
    <s v="medium"/>
    <s v="medium"/>
    <n v="1807.45"/>
    <n v="778.69"/>
    <n v="1028.76"/>
    <d v="2010-08-20T00:00:00"/>
    <n v="43"/>
  </r>
  <r>
    <s v="6388"/>
    <s v="66"/>
    <x v="1930"/>
    <d v="2017-02-14T00:00:00"/>
    <b v="1"/>
    <s v="Approved"/>
    <s v="Giant Bicycles"/>
    <s v="Road"/>
    <s v="low"/>
    <s v="small"/>
    <n v="590.26"/>
    <n v="525.33000000000004"/>
    <n v="64.930000000000007"/>
    <d v="2010-08-20T00:00:00"/>
    <n v="319"/>
  </r>
  <r>
    <s v="6389"/>
    <s v="70"/>
    <x v="209"/>
    <d v="2017-06-04T00:00:00"/>
    <b v="1"/>
    <s v="Approved"/>
    <s v="Trek Bicycles"/>
    <s v="Standard"/>
    <s v="high"/>
    <s v="medium"/>
    <n v="495.72"/>
    <n v="297.43"/>
    <n v="198.29"/>
    <d v="2015-04-11T00:00:00"/>
    <n v="209"/>
  </r>
  <r>
    <s v="6390"/>
    <s v="49"/>
    <x v="764"/>
    <d v="2017-08-07T00:00:00"/>
    <b v="0"/>
    <s v="Approved"/>
    <s v="Trek Bicycles"/>
    <s v="Road"/>
    <s v="medium"/>
    <s v="medium"/>
    <n v="533.51"/>
    <n v="400.13"/>
    <n v="133.38"/>
    <d v="2001-11-25T00:00:00"/>
    <n v="145"/>
  </r>
  <r>
    <s v="6391"/>
    <s v="71"/>
    <x v="1797"/>
    <d v="2017-03-12T00:00:00"/>
    <b v="0"/>
    <s v="Approved"/>
    <s v="Solex"/>
    <s v="Standard"/>
    <s v="high"/>
    <s v="large"/>
    <n v="1842.92"/>
    <n v="1105.75"/>
    <n v="737.17"/>
    <d v="1995-10-24T00:00:00"/>
    <n v="293"/>
  </r>
  <r>
    <s v="6392"/>
    <s v="32"/>
    <x v="2940"/>
    <d v="2017-07-03T00:00:00"/>
    <b v="0"/>
    <s v="Approved"/>
    <s v="Giant Bicycles"/>
    <s v="Standard"/>
    <s v="medium"/>
    <s v="medium"/>
    <n v="642.70000000000005"/>
    <n v="211.37"/>
    <n v="431.33"/>
    <d v="2002-03-22T00:00:00"/>
    <n v="180"/>
  </r>
  <r>
    <s v="6393"/>
    <s v="76"/>
    <x v="1068"/>
    <d v="2017-02-03T00:00:00"/>
    <b v="0"/>
    <s v="Approved"/>
    <s v="WeareA2B"/>
    <s v="Standard"/>
    <s v="low"/>
    <s v="medium"/>
    <n v="642.30999999999995"/>
    <n v="513.85"/>
    <n v="128.46"/>
    <d v="1991-07-10T00:00:00"/>
    <n v="330"/>
  </r>
  <r>
    <s v="6394"/>
    <s v="82"/>
    <x v="370"/>
    <d v="2017-02-23T00:00:00"/>
    <b v="0"/>
    <s v="Approved"/>
    <s v="Norco Bicycles"/>
    <s v="Standard"/>
    <s v="high"/>
    <s v="medium"/>
    <n v="1148.6400000000001"/>
    <n v="689.18"/>
    <n v="459.46"/>
    <d v="1992-10-02T00:00:00"/>
    <n v="310"/>
  </r>
  <r>
    <s v="6395"/>
    <s v="71"/>
    <x v="1620"/>
    <d v="2017-02-01T00:00:00"/>
    <b v="1"/>
    <s v="Approved"/>
    <s v="Solex"/>
    <s v="Standard"/>
    <s v="high"/>
    <s v="large"/>
    <n v="1842.92"/>
    <n v="1105.75"/>
    <n v="737.17"/>
    <d v="1995-10-24T00:00:00"/>
    <n v="332"/>
  </r>
  <r>
    <s v="6396"/>
    <s v="0"/>
    <x v="1860"/>
    <d v="2017-03-11T00:00:00"/>
    <b v="1"/>
    <s v="Approved"/>
    <s v="Solex"/>
    <s v="Standard"/>
    <s v="medium"/>
    <s v="medium"/>
    <n v="478.16"/>
    <n v="298.72000000000003"/>
    <n v="179.44"/>
    <d v="2005-08-09T00:00:00"/>
    <n v="294"/>
  </r>
  <r>
    <s v="6397"/>
    <s v="27"/>
    <x v="1927"/>
    <d v="2017-03-07T00:00:00"/>
    <b v="1"/>
    <s v="Approved"/>
    <s v="Trek Bicycles"/>
    <s v="Standard"/>
    <s v="medium"/>
    <s v="medium"/>
    <n v="499.53"/>
    <n v="388.72"/>
    <n v="110.81"/>
    <d v="1999-06-23T00:00:00"/>
    <n v="298"/>
  </r>
  <r>
    <s v="6398"/>
    <s v="72"/>
    <x v="1602"/>
    <d v="2017-12-20T00:00:00"/>
    <b v="0"/>
    <s v="Approved"/>
    <s v="OHM Cycles"/>
    <s v="Standard"/>
    <s v="medium"/>
    <s v="medium"/>
    <n v="912.52"/>
    <n v="141.4"/>
    <n v="771.12"/>
    <d v="1993-06-23T00:00:00"/>
    <n v="10"/>
  </r>
  <r>
    <s v="6399"/>
    <s v="66"/>
    <x v="1362"/>
    <d v="2017-06-08T00:00:00"/>
    <b v="1"/>
    <s v="Approved"/>
    <s v="Giant Bicycles"/>
    <s v="Road"/>
    <s v="low"/>
    <s v="small"/>
    <n v="590.26"/>
    <n v="525.33000000000004"/>
    <n v="64.930000000000007"/>
    <d v="1992-10-02T00:00:00"/>
    <n v="205"/>
  </r>
  <r>
    <s v="6401"/>
    <s v="6"/>
    <x v="2071"/>
    <d v="2017-02-22T00:00:00"/>
    <b v="0"/>
    <s v="Approved"/>
    <s v="OHM Cycles"/>
    <s v="Standard"/>
    <s v="high"/>
    <s v="medium"/>
    <n v="227.88"/>
    <n v="136.72999999999999"/>
    <n v="91.15"/>
    <d v="2003-08-05T00:00:00"/>
    <n v="311"/>
  </r>
  <r>
    <s v="6402"/>
    <s v="46"/>
    <x v="566"/>
    <d v="2017-05-20T00:00:00"/>
    <b v="1"/>
    <s v="Approved"/>
    <s v="Solex"/>
    <s v="Standard"/>
    <s v="low"/>
    <s v="medium"/>
    <n v="1289.8499999999999"/>
    <n v="74.510000000000005"/>
    <n v="1215.3399999999999"/>
    <d v="2007-12-11T00:00:00"/>
    <n v="224"/>
  </r>
  <r>
    <s v="6403"/>
    <s v="24"/>
    <x v="2735"/>
    <d v="2017-10-08T00:00:00"/>
    <b v="0"/>
    <s v="Approved"/>
    <s v="Solex"/>
    <s v="Road"/>
    <s v="medium"/>
    <s v="large"/>
    <n v="1777.8"/>
    <n v="820.78"/>
    <n v="957.02"/>
    <d v="2011-05-07T00:00:00"/>
    <n v="83"/>
  </r>
  <r>
    <s v="6404"/>
    <s v="87"/>
    <x v="2188"/>
    <d v="2017-05-27T00:00:00"/>
    <b v="0"/>
    <s v="Approved"/>
    <s v="Giant Bicycles"/>
    <s v="Standard"/>
    <s v="high"/>
    <s v="medium"/>
    <n v="1179"/>
    <n v="707.4"/>
    <n v="471.6"/>
    <d v="1997-08-25T00:00:00"/>
    <n v="217"/>
  </r>
  <r>
    <s v="6405"/>
    <s v="59"/>
    <x v="1085"/>
    <d v="2017-09-09T00:00:00"/>
    <b v="0"/>
    <s v="Approved"/>
    <s v="Solex"/>
    <s v="Standard"/>
    <s v="medium"/>
    <s v="large"/>
    <n v="1061.56"/>
    <n v="733.58"/>
    <n v="327.98"/>
    <d v="2011-05-07T00:00:00"/>
    <n v="112"/>
  </r>
  <r>
    <s v="6406"/>
    <s v="4"/>
    <x v="2204"/>
    <d v="2017-01-03T00:00:00"/>
    <b v="1"/>
    <s v="Approved"/>
    <s v="Giant Bicycles"/>
    <s v="Standard"/>
    <s v="high"/>
    <s v="medium"/>
    <n v="1129.1300000000001"/>
    <n v="677.48"/>
    <n v="451.65"/>
    <d v="2005-08-09T00:00:00"/>
    <n v="361"/>
  </r>
  <r>
    <s v="6407"/>
    <s v="52"/>
    <x v="2941"/>
    <d v="2017-01-14T00:00:00"/>
    <b v="1"/>
    <s v="Approved"/>
    <s v="OHM Cycles"/>
    <s v="Road"/>
    <s v="medium"/>
    <s v="medium"/>
    <n v="1280.28"/>
    <n v="829.51"/>
    <n v="450.77"/>
    <d v="2001-11-25T00:00:00"/>
    <n v="350"/>
  </r>
  <r>
    <s v="6408"/>
    <s v="52"/>
    <x v="312"/>
    <d v="2017-08-05T00:00:00"/>
    <b v="1"/>
    <s v="Approved"/>
    <s v="OHM Cycles"/>
    <s v="Road"/>
    <s v="medium"/>
    <s v="medium"/>
    <n v="1280.28"/>
    <n v="829.51"/>
    <n v="450.77"/>
    <d v="2011-08-24T00:00:00"/>
    <n v="147"/>
  </r>
  <r>
    <s v="6409"/>
    <s v="78"/>
    <x v="2942"/>
    <d v="2017-06-19T00:00:00"/>
    <b v="0"/>
    <s v="Approved"/>
    <s v="Giant Bicycles"/>
    <s v="Standard"/>
    <s v="medium"/>
    <s v="large"/>
    <n v="1765.3"/>
    <n v="709.48"/>
    <n v="1055.82"/>
    <d v="1991-07-10T00:00:00"/>
    <n v="194"/>
  </r>
  <r>
    <s v="6410"/>
    <s v="60"/>
    <x v="353"/>
    <d v="2017-11-14T00:00:00"/>
    <b v="1"/>
    <s v="Approved"/>
    <s v="Giant Bicycles"/>
    <s v="Standard"/>
    <s v="high"/>
    <s v="small"/>
    <n v="1977.36"/>
    <n v="1759.85"/>
    <n v="217.51"/>
    <d v="2014-07-28T00:00:00"/>
    <n v="46"/>
  </r>
  <r>
    <s v="6411"/>
    <s v="5"/>
    <x v="2748"/>
    <d v="2017-08-08T00:00:00"/>
    <b v="1"/>
    <s v="Approved"/>
    <s v="Giant Bicycles"/>
    <s v="Standard"/>
    <s v="high"/>
    <s v="medium"/>
    <n v="1129.1300000000001"/>
    <n v="677.48"/>
    <n v="451.65"/>
    <d v="2005-08-09T00:00:00"/>
    <n v="144"/>
  </r>
  <r>
    <s v="6412"/>
    <s v="100"/>
    <x v="981"/>
    <d v="2017-07-21T00:00:00"/>
    <b v="1"/>
    <s v="Approved"/>
    <s v="Norco Bicycles"/>
    <s v="Road"/>
    <s v="medium"/>
    <s v="medium"/>
    <n v="1036.5899999999999"/>
    <n v="206.35"/>
    <n v="830.24"/>
    <d v="1991-05-06T00:00:00"/>
    <n v="162"/>
  </r>
  <r>
    <s v="6413"/>
    <s v="29"/>
    <x v="745"/>
    <d v="2017-04-30T00:00:00"/>
    <b v="1"/>
    <s v="Approved"/>
    <s v="Norco Bicycles"/>
    <s v="Road"/>
    <s v="medium"/>
    <s v="medium"/>
    <n v="543.39"/>
    <n v="407.54"/>
    <n v="135.85"/>
    <d v="1999-07-20T00:00:00"/>
    <n v="244"/>
  </r>
  <r>
    <s v="6414"/>
    <s v="23"/>
    <x v="1359"/>
    <d v="2017-10-26T00:00:00"/>
    <b v="0"/>
    <s v="Approved"/>
    <s v="Norco Bicycles"/>
    <s v="Standard"/>
    <s v="medium"/>
    <s v="medium"/>
    <n v="1198.46"/>
    <n v="381.1"/>
    <n v="817.36"/>
    <d v="1998-12-16T00:00:00"/>
    <n v="65"/>
  </r>
  <r>
    <s v="6416"/>
    <s v="32"/>
    <x v="1714"/>
    <d v="2017-11-01T00:00:00"/>
    <b v="0"/>
    <s v="Approved"/>
    <s v="Giant Bicycles"/>
    <s v="Standard"/>
    <s v="high"/>
    <s v="medium"/>
    <n v="1179"/>
    <n v="707.4"/>
    <n v="471.6"/>
    <d v="1997-08-25T00:00:00"/>
    <n v="59"/>
  </r>
  <r>
    <s v="6417"/>
    <s v="17"/>
    <x v="2943"/>
    <d v="2017-09-02T00:00:00"/>
    <b v="1"/>
    <s v="Approved"/>
    <s v="Solex"/>
    <s v="Standard"/>
    <s v="high"/>
    <s v="medium"/>
    <n v="1024.6600000000001"/>
    <n v="614.79999999999995"/>
    <n v="409.86"/>
    <d v="1996-11-09T00:00:00"/>
    <n v="119"/>
  </r>
  <r>
    <s v="6418"/>
    <s v="0"/>
    <x v="1205"/>
    <d v="2017-05-14T00:00:00"/>
    <b v="0"/>
    <s v="Approved"/>
    <s v="Solex"/>
    <s v="Standard"/>
    <s v="medium"/>
    <s v="medium"/>
    <n v="100.35"/>
    <n v="75.260000000000005"/>
    <n v="25.09"/>
    <d v="2003-09-10T00:00:00"/>
    <n v="230"/>
  </r>
  <r>
    <s v="6419"/>
    <s v="0"/>
    <x v="500"/>
    <d v="2017-09-03T00:00:00"/>
    <b v="0"/>
    <s v="Approved"/>
    <m/>
    <m/>
    <m/>
    <m/>
    <n v="398.08"/>
    <m/>
    <m/>
    <m/>
    <n v="118"/>
  </r>
  <r>
    <s v="6420"/>
    <s v="98"/>
    <x v="2944"/>
    <d v="2017-11-22T00:00:00"/>
    <b v="0"/>
    <s v="Approved"/>
    <s v="Trek Bicycles"/>
    <s v="Standard"/>
    <s v="high"/>
    <s v="medium"/>
    <n v="358.39"/>
    <n v="215.03"/>
    <n v="143.36000000000001"/>
    <d v="2004-01-16T00:00:00"/>
    <n v="38"/>
  </r>
  <r>
    <s v="6421"/>
    <s v="95"/>
    <x v="1271"/>
    <d v="2017-02-05T00:00:00"/>
    <b v="0"/>
    <s v="Approved"/>
    <s v="OHM Cycles"/>
    <s v="Touring"/>
    <s v="low"/>
    <s v="medium"/>
    <n v="1073.07"/>
    <n v="933.84"/>
    <n v="139.22999999999999"/>
    <d v="1991-07-10T00:00:00"/>
    <n v="328"/>
  </r>
  <r>
    <s v="6422"/>
    <s v="29"/>
    <x v="2945"/>
    <d v="2017-03-06T00:00:00"/>
    <b v="0"/>
    <s v="Approved"/>
    <s v="Norco Bicycles"/>
    <s v="Road"/>
    <s v="medium"/>
    <s v="medium"/>
    <n v="543.39"/>
    <n v="407.54"/>
    <n v="135.85"/>
    <d v="2016-11-22T00:00:00"/>
    <n v="299"/>
  </r>
  <r>
    <s v="6423"/>
    <s v="99"/>
    <x v="2639"/>
    <d v="2017-10-09T00:00:00"/>
    <b v="0"/>
    <s v="Approved"/>
    <s v="Trek Bicycles"/>
    <s v="Road"/>
    <s v="low"/>
    <s v="small"/>
    <n v="1720.7"/>
    <n v="1531.42"/>
    <n v="189.28"/>
    <d v="2003-07-21T00:00:00"/>
    <n v="82"/>
  </r>
  <r>
    <s v="6424"/>
    <s v="91"/>
    <x v="1338"/>
    <d v="2017-02-06T00:00:00"/>
    <b v="0"/>
    <s v="Approved"/>
    <s v="Solex"/>
    <s v="Standard"/>
    <s v="medium"/>
    <s v="medium"/>
    <n v="100.35"/>
    <n v="75.260000000000005"/>
    <n v="25.09"/>
    <d v="2013-06-09T00:00:00"/>
    <n v="327"/>
  </r>
  <r>
    <s v="6425"/>
    <s v="23"/>
    <x v="2035"/>
    <d v="2017-12-17T00:00:00"/>
    <b v="0"/>
    <s v="Approved"/>
    <s v="Norco Bicycles"/>
    <s v="Mountain"/>
    <s v="low"/>
    <s v="small"/>
    <n v="688.63"/>
    <n v="612.88"/>
    <n v="75.75"/>
    <d v="1993-10-02T00:00:00"/>
    <n v="13"/>
  </r>
  <r>
    <s v="6426"/>
    <s v="39"/>
    <x v="2050"/>
    <d v="2017-02-09T00:00:00"/>
    <b v="1"/>
    <s v="Approved"/>
    <s v="Giant Bicycles"/>
    <s v="Standard"/>
    <s v="medium"/>
    <s v="large"/>
    <n v="1812.75"/>
    <n v="582.48"/>
    <n v="1230.27"/>
    <d v="2007-12-11T00:00:00"/>
    <n v="324"/>
  </r>
  <r>
    <s v="6427"/>
    <s v="20"/>
    <x v="2436"/>
    <d v="2017-09-09T00:00:00"/>
    <b v="1"/>
    <s v="Approved"/>
    <s v="Trek Bicycles"/>
    <s v="Standard"/>
    <s v="medium"/>
    <s v="small"/>
    <n v="1775.81"/>
    <n v="1580.47"/>
    <n v="195.34"/>
    <d v="2010-05-05T00:00:00"/>
    <n v="112"/>
  </r>
  <r>
    <s v="6428"/>
    <s v="16"/>
    <x v="1051"/>
    <d v="2017-06-28T00:00:00"/>
    <b v="1"/>
    <s v="Approved"/>
    <s v="Norco Bicycles"/>
    <s v="Standard"/>
    <s v="high"/>
    <s v="small"/>
    <n v="1661.92"/>
    <n v="1479.11"/>
    <n v="182.81"/>
    <d v="1992-10-11T00:00:00"/>
    <n v="185"/>
  </r>
  <r>
    <s v="6429"/>
    <s v="9"/>
    <x v="203"/>
    <d v="2017-12-28T00:00:00"/>
    <b v="0"/>
    <s v="Approved"/>
    <s v="Norco Bicycles"/>
    <s v="Standard"/>
    <s v="medium"/>
    <s v="small"/>
    <n v="1216.1400000000001"/>
    <n v="1082.3599999999999"/>
    <n v="133.78"/>
    <d v="1991-08-05T00:00:00"/>
    <n v="2"/>
  </r>
  <r>
    <s v="6430"/>
    <s v="0"/>
    <x v="2480"/>
    <d v="2017-10-16T00:00:00"/>
    <b v="1"/>
    <s v="Approved"/>
    <m/>
    <m/>
    <m/>
    <m/>
    <n v="101.55"/>
    <m/>
    <m/>
    <m/>
    <n v="75"/>
  </r>
  <r>
    <s v="6431"/>
    <s v="4"/>
    <x v="1815"/>
    <d v="2017-04-13T00:00:00"/>
    <b v="1"/>
    <s v="Approved"/>
    <s v="Giant Bicycles"/>
    <s v="Standard"/>
    <s v="high"/>
    <s v="medium"/>
    <n v="1129.1300000000001"/>
    <n v="677.48"/>
    <n v="451.65"/>
    <d v="2005-08-09T00:00:00"/>
    <n v="261"/>
  </r>
  <r>
    <s v="6432"/>
    <s v="14"/>
    <x v="686"/>
    <d v="2017-01-24T00:00:00"/>
    <b v="1"/>
    <s v="Approved"/>
    <s v="Trek Bicycles"/>
    <s v="Standard"/>
    <s v="medium"/>
    <s v="small"/>
    <n v="1386.84"/>
    <n v="1234.29"/>
    <n v="152.55000000000001"/>
    <d v="2009-03-08T00:00:00"/>
    <n v="340"/>
  </r>
  <r>
    <s v="6433"/>
    <s v="96"/>
    <x v="2946"/>
    <d v="2017-05-01T00:00:00"/>
    <b v="1"/>
    <s v="Approved"/>
    <s v="WeareA2B"/>
    <s v="Road"/>
    <s v="low"/>
    <s v="small"/>
    <n v="1172.78"/>
    <n v="1043.77"/>
    <n v="129.01"/>
    <d v="2002-10-10T00:00:00"/>
    <n v="243"/>
  </r>
  <r>
    <s v="6434"/>
    <s v="58"/>
    <x v="2947"/>
    <d v="2017-11-15T00:00:00"/>
    <b v="1"/>
    <s v="Approved"/>
    <s v="OHM Cycles"/>
    <s v="Standard"/>
    <s v="medium"/>
    <s v="medium"/>
    <n v="912.52"/>
    <n v="141.4"/>
    <n v="771.12"/>
    <d v="2015-10-18T00:00:00"/>
    <n v="45"/>
  </r>
  <r>
    <s v="6435"/>
    <s v="36"/>
    <x v="2948"/>
    <d v="2017-02-18T00:00:00"/>
    <b v="0"/>
    <s v="Approved"/>
    <s v="Solex"/>
    <s v="Standard"/>
    <s v="low"/>
    <s v="medium"/>
    <n v="945.04"/>
    <n v="507.58"/>
    <n v="437.46"/>
    <d v="1995-12-19T00:00:00"/>
    <n v="315"/>
  </r>
  <r>
    <s v="6436"/>
    <s v="32"/>
    <x v="715"/>
    <d v="2017-09-03T00:00:00"/>
    <b v="0"/>
    <s v="Approved"/>
    <s v="Giant Bicycles"/>
    <s v="Standard"/>
    <s v="medium"/>
    <s v="medium"/>
    <n v="642.70000000000005"/>
    <n v="211.37"/>
    <n v="431.33"/>
    <d v="2002-03-22T00:00:00"/>
    <n v="118"/>
  </r>
  <r>
    <s v="6437"/>
    <s v="5"/>
    <x v="1306"/>
    <d v="2017-03-16T00:00:00"/>
    <b v="1"/>
    <s v="Approved"/>
    <s v="Giant Bicycles"/>
    <s v="Standard"/>
    <s v="high"/>
    <s v="medium"/>
    <n v="1129.1300000000001"/>
    <n v="677.48"/>
    <n v="451.65"/>
    <d v="2005-08-09T00:00:00"/>
    <n v="289"/>
  </r>
  <r>
    <s v="6438"/>
    <s v="46"/>
    <x v="2369"/>
    <d v="2017-04-01T00:00:00"/>
    <b v="1"/>
    <s v="Approved"/>
    <s v="Solex"/>
    <s v="Standard"/>
    <s v="low"/>
    <s v="medium"/>
    <n v="1289.8499999999999"/>
    <n v="74.510000000000005"/>
    <n v="1215.3399999999999"/>
    <d v="2007-12-11T00:00:00"/>
    <n v="273"/>
  </r>
  <r>
    <s v="6439"/>
    <s v="43"/>
    <x v="119"/>
    <d v="2017-02-05T00:00:00"/>
    <b v="1"/>
    <s v="Approved"/>
    <s v="Norco Bicycles"/>
    <s v="Standard"/>
    <s v="medium"/>
    <s v="medium"/>
    <n v="1555.58"/>
    <n v="818.01"/>
    <n v="737.57"/>
    <d v="2003-09-09T00:00:00"/>
    <n v="328"/>
  </r>
  <r>
    <s v="6440"/>
    <s v="17"/>
    <x v="20"/>
    <d v="2017-06-30T00:00:00"/>
    <b v="0"/>
    <s v="Approved"/>
    <s v="Solex"/>
    <s v="Standard"/>
    <s v="high"/>
    <s v="medium"/>
    <n v="1024.6600000000001"/>
    <n v="614.79999999999995"/>
    <n v="409.86"/>
    <d v="1996-11-09T00:00:00"/>
    <n v="183"/>
  </r>
  <r>
    <s v="6441"/>
    <s v="67"/>
    <x v="1120"/>
    <d v="2017-09-08T00:00:00"/>
    <b v="0"/>
    <s v="Approved"/>
    <s v="Norco Bicycles"/>
    <s v="Road"/>
    <s v="medium"/>
    <s v="medium"/>
    <n v="544.04999999999995"/>
    <n v="376.84"/>
    <n v="167.21"/>
    <d v="2016-07-09T00:00:00"/>
    <n v="113"/>
  </r>
  <r>
    <s v="6442"/>
    <s v="100"/>
    <x v="2875"/>
    <d v="2017-05-19T00:00:00"/>
    <b v="0"/>
    <s v="Approved"/>
    <s v="Norco Bicycles"/>
    <s v="Road"/>
    <s v="medium"/>
    <s v="medium"/>
    <n v="1036.5899999999999"/>
    <n v="206.35"/>
    <n v="830.24"/>
    <d v="2011-01-10T00:00:00"/>
    <n v="225"/>
  </r>
  <r>
    <s v="6443"/>
    <s v="8"/>
    <x v="54"/>
    <d v="2017-09-27T00:00:00"/>
    <b v="0"/>
    <s v="Approved"/>
    <s v="Solex"/>
    <s v="Road"/>
    <s v="medium"/>
    <s v="small"/>
    <n v="1703.52"/>
    <n v="1516.13"/>
    <n v="187.39"/>
    <d v="2011-04-16T00:00:00"/>
    <n v="94"/>
  </r>
  <r>
    <s v="6444"/>
    <s v="1"/>
    <x v="2949"/>
    <d v="2017-10-12T00:00:00"/>
    <b v="1"/>
    <s v="Approved"/>
    <s v="Giant Bicycles"/>
    <s v="Standard"/>
    <s v="medium"/>
    <s v="medium"/>
    <n v="1403.5"/>
    <n v="954.82"/>
    <n v="448.68"/>
    <d v="2012-12-02T00:00:00"/>
    <n v="79"/>
  </r>
  <r>
    <s v="6445"/>
    <s v="4"/>
    <x v="992"/>
    <d v="2017-12-23T00:00:00"/>
    <b v="0"/>
    <s v="Approved"/>
    <s v="Solex"/>
    <s v="Standard"/>
    <s v="medium"/>
    <s v="medium"/>
    <n v="1483.2"/>
    <n v="99.59"/>
    <n v="1383.61"/>
    <d v="2003-08-05T00:00:00"/>
    <n v="7"/>
  </r>
  <r>
    <s v="6446"/>
    <s v="25"/>
    <x v="1493"/>
    <d v="2017-01-28T00:00:00"/>
    <b v="0"/>
    <s v="Approved"/>
    <s v="OHM Cycles"/>
    <s v="Standard"/>
    <s v="high"/>
    <s v="medium"/>
    <n v="2005.66"/>
    <n v="1203.4000000000001"/>
    <n v="802.26"/>
    <d v="2012-04-10T00:00:00"/>
    <n v="336"/>
  </r>
  <r>
    <s v="6447"/>
    <s v="85"/>
    <x v="2950"/>
    <d v="2017-03-29T00:00:00"/>
    <b v="0"/>
    <s v="Approved"/>
    <s v="WeareA2B"/>
    <s v="Standard"/>
    <s v="medium"/>
    <s v="medium"/>
    <n v="752.64"/>
    <n v="205.36"/>
    <n v="547.28"/>
    <d v="1998-12-16T00:00:00"/>
    <n v="276"/>
  </r>
  <r>
    <s v="6448"/>
    <s v="50"/>
    <x v="2111"/>
    <d v="2017-12-19T00:00:00"/>
    <b v="0"/>
    <s v="Approved"/>
    <s v="WeareA2B"/>
    <s v="Standard"/>
    <s v="medium"/>
    <s v="small"/>
    <n v="175.89"/>
    <n v="131.91999999999999"/>
    <n v="43.97"/>
    <d v="2015-10-18T00:00:00"/>
    <n v="11"/>
  </r>
  <r>
    <s v="6449"/>
    <s v="67"/>
    <x v="2951"/>
    <d v="2017-05-14T00:00:00"/>
    <b v="0"/>
    <s v="Approved"/>
    <s v="Norco Bicycles"/>
    <s v="Road"/>
    <s v="medium"/>
    <s v="medium"/>
    <n v="544.04999999999995"/>
    <n v="376.84"/>
    <n v="167.21"/>
    <d v="2010-08-20T00:00:00"/>
    <n v="230"/>
  </r>
  <r>
    <s v="6450"/>
    <s v="54"/>
    <x v="1320"/>
    <d v="2017-01-09T00:00:00"/>
    <b v="1"/>
    <s v="Approved"/>
    <s v="WeareA2B"/>
    <s v="Standard"/>
    <s v="medium"/>
    <s v="medium"/>
    <n v="1292.8399999999999"/>
    <n v="13.44"/>
    <n v="1279.4000000000001"/>
    <d v="2009-04-12T00:00:00"/>
    <n v="355"/>
  </r>
  <r>
    <s v="6451"/>
    <s v="35"/>
    <x v="1405"/>
    <d v="2017-08-13T00:00:00"/>
    <b v="1"/>
    <s v="Approved"/>
    <s v="Trek Bicycles"/>
    <s v="Standard"/>
    <s v="low"/>
    <s v="medium"/>
    <n v="1057.51"/>
    <n v="154.4"/>
    <n v="903.11"/>
    <d v="1994-07-12T00:00:00"/>
    <n v="139"/>
  </r>
  <r>
    <s v="6452"/>
    <s v="32"/>
    <x v="1383"/>
    <d v="2017-07-08T00:00:00"/>
    <b v="1"/>
    <s v="Approved"/>
    <s v="Giant Bicycles"/>
    <s v="Standard"/>
    <s v="medium"/>
    <s v="medium"/>
    <n v="642.70000000000005"/>
    <n v="211.37"/>
    <n v="431.33"/>
    <d v="1992-10-11T00:00:00"/>
    <n v="175"/>
  </r>
  <r>
    <s v="6453"/>
    <s v="1"/>
    <x v="2952"/>
    <d v="2017-07-18T00:00:00"/>
    <b v="0"/>
    <s v="Approved"/>
    <s v="Giant Bicycles"/>
    <s v="Standard"/>
    <s v="medium"/>
    <s v="medium"/>
    <n v="1403.5"/>
    <n v="954.82"/>
    <n v="448.68"/>
    <d v="2016-11-14T00:00:00"/>
    <n v="165"/>
  </r>
  <r>
    <s v="6454"/>
    <s v="1"/>
    <x v="2230"/>
    <d v="2017-08-08T00:00:00"/>
    <b v="1"/>
    <s v="Approved"/>
    <s v="Giant Bicycles"/>
    <s v="Touring"/>
    <s v="medium"/>
    <s v="large"/>
    <n v="1873.97"/>
    <n v="863.95"/>
    <n v="1010.02"/>
    <d v="2013-09-16T00:00:00"/>
    <n v="144"/>
  </r>
  <r>
    <s v="6455"/>
    <s v="88"/>
    <x v="1075"/>
    <d v="2017-07-22T00:00:00"/>
    <b v="1"/>
    <s v="Approved"/>
    <s v="Norco Bicycles"/>
    <s v="Standard"/>
    <s v="medium"/>
    <s v="medium"/>
    <n v="1198.46"/>
    <n v="381.1"/>
    <n v="817.36"/>
    <d v="1998-12-16T00:00:00"/>
    <n v="161"/>
  </r>
  <r>
    <s v="6456"/>
    <s v="74"/>
    <x v="1646"/>
    <d v="2017-08-28T00:00:00"/>
    <b v="1"/>
    <s v="Approved"/>
    <s v="WeareA2B"/>
    <s v="Standard"/>
    <s v="medium"/>
    <s v="medium"/>
    <n v="1762.96"/>
    <n v="950.52"/>
    <n v="812.44"/>
    <d v="2014-07-28T00:00:00"/>
    <n v="124"/>
  </r>
  <r>
    <s v="6457"/>
    <s v="39"/>
    <x v="662"/>
    <d v="2017-02-18T00:00:00"/>
    <b v="1"/>
    <s v="Approved"/>
    <s v="Giant Bicycles"/>
    <s v="Standard"/>
    <s v="medium"/>
    <s v="large"/>
    <n v="1812.75"/>
    <n v="582.48"/>
    <n v="1230.27"/>
    <d v="2010-06-07T00:00:00"/>
    <n v="315"/>
  </r>
  <r>
    <s v="6458"/>
    <s v="60"/>
    <x v="2769"/>
    <d v="2017-08-08T00:00:00"/>
    <b v="0"/>
    <s v="Approved"/>
    <s v="Giant Bicycles"/>
    <s v="Standard"/>
    <s v="high"/>
    <s v="small"/>
    <n v="1977.36"/>
    <n v="1759.85"/>
    <n v="217.51"/>
    <d v="2001-11-25T00:00:00"/>
    <n v="144"/>
  </r>
  <r>
    <s v="6459"/>
    <s v="50"/>
    <x v="299"/>
    <d v="2017-01-01T00:00:00"/>
    <b v="0"/>
    <s v="Approved"/>
    <s v="WeareA2B"/>
    <s v="Standard"/>
    <s v="medium"/>
    <s v="small"/>
    <n v="175.89"/>
    <n v="131.91999999999999"/>
    <n v="43.97"/>
    <d v="2003-02-16T00:00:00"/>
    <n v="363"/>
  </r>
  <r>
    <s v="6460"/>
    <s v="26"/>
    <x v="677"/>
    <d v="2017-04-12T00:00:00"/>
    <b v="1"/>
    <s v="Approved"/>
    <s v="WeareA2B"/>
    <s v="Standard"/>
    <s v="medium"/>
    <s v="medium"/>
    <n v="1992.93"/>
    <n v="762.63"/>
    <n v="1230.3"/>
    <d v="1993-05-26T00:00:00"/>
    <n v="262"/>
  </r>
  <r>
    <s v="6461"/>
    <s v="56"/>
    <x v="2953"/>
    <d v="2017-08-22T00:00:00"/>
    <b v="1"/>
    <s v="Approved"/>
    <s v="OHM Cycles"/>
    <s v="Standard"/>
    <s v="medium"/>
    <s v="medium"/>
    <n v="183.86"/>
    <n v="137.9"/>
    <n v="45.96"/>
    <d v="1997-10-04T00:00:00"/>
    <n v="130"/>
  </r>
  <r>
    <s v="6462"/>
    <s v="0"/>
    <x v="2340"/>
    <d v="2017-12-28T00:00:00"/>
    <b v="1"/>
    <s v="Approved"/>
    <s v="Norco Bicycles"/>
    <s v="Standard"/>
    <s v="low"/>
    <s v="medium"/>
    <n v="363.01"/>
    <n v="290.41000000000003"/>
    <n v="72.599999999999994"/>
    <d v="2005-05-10T00:00:00"/>
    <n v="2"/>
  </r>
  <r>
    <s v="6463"/>
    <s v="79"/>
    <x v="2524"/>
    <d v="2017-07-16T00:00:00"/>
    <b v="0"/>
    <s v="Approved"/>
    <s v="Norco Bicycles"/>
    <s v="Standard"/>
    <s v="medium"/>
    <s v="medium"/>
    <n v="1555.58"/>
    <n v="818.01"/>
    <n v="737.57"/>
    <d v="2003-09-09T00:00:00"/>
    <n v="167"/>
  </r>
  <r>
    <s v="6464"/>
    <s v="0"/>
    <x v="2650"/>
    <d v="2017-01-06T00:00:00"/>
    <b v="0"/>
    <s v="Approved"/>
    <s v="WeareA2B"/>
    <s v="Standard"/>
    <s v="medium"/>
    <s v="small"/>
    <n v="175.89"/>
    <n v="131.91999999999999"/>
    <n v="43.97"/>
    <d v="2015-10-18T00:00:00"/>
    <n v="358"/>
  </r>
  <r>
    <s v="6465"/>
    <s v="75"/>
    <x v="1875"/>
    <d v="2017-10-02T00:00:00"/>
    <b v="1"/>
    <s v="Approved"/>
    <s v="Giant Bicycles"/>
    <s v="Touring"/>
    <s v="medium"/>
    <s v="large"/>
    <n v="1873.97"/>
    <n v="863.95"/>
    <n v="1010.02"/>
    <d v="2006-05-22T00:00:00"/>
    <n v="89"/>
  </r>
  <r>
    <s v="6466"/>
    <s v="10"/>
    <x v="2415"/>
    <d v="2017-08-13T00:00:00"/>
    <b v="1"/>
    <s v="Approved"/>
    <s v="Solex"/>
    <s v="Standard"/>
    <s v="medium"/>
    <s v="medium"/>
    <n v="1945.43"/>
    <n v="333.18"/>
    <n v="1612.25"/>
    <d v="2004-07-25T00:00:00"/>
    <n v="139"/>
  </r>
  <r>
    <s v="6468"/>
    <s v="20"/>
    <x v="891"/>
    <d v="2017-08-18T00:00:00"/>
    <b v="1"/>
    <s v="Approved"/>
    <s v="Trek Bicycles"/>
    <s v="Standard"/>
    <s v="medium"/>
    <s v="small"/>
    <n v="1775.81"/>
    <n v="1580.47"/>
    <n v="195.34"/>
    <d v="2016-02-04T00:00:00"/>
    <n v="134"/>
  </r>
  <r>
    <s v="6469"/>
    <s v="24"/>
    <x v="1901"/>
    <d v="2017-05-20T00:00:00"/>
    <b v="1"/>
    <s v="Approved"/>
    <s v="Solex"/>
    <s v="Road"/>
    <s v="medium"/>
    <s v="large"/>
    <n v="1777.8"/>
    <n v="820.78"/>
    <n v="957.02"/>
    <d v="2011-05-07T00:00:00"/>
    <n v="224"/>
  </r>
  <r>
    <s v="6470"/>
    <s v="38"/>
    <x v="1055"/>
    <d v="2017-06-21T00:00:00"/>
    <b v="0"/>
    <s v="Approved"/>
    <s v="Trek Bicycles"/>
    <s v="Standard"/>
    <s v="medium"/>
    <s v="large"/>
    <n v="2091.4699999999998"/>
    <n v="388.92"/>
    <n v="1702.55"/>
    <d v="2006-10-01T00:00:00"/>
    <n v="192"/>
  </r>
  <r>
    <s v="6472"/>
    <s v="16"/>
    <x v="797"/>
    <d v="2017-06-12T00:00:00"/>
    <b v="0"/>
    <s v="Approved"/>
    <s v="Norco Bicycles"/>
    <s v="Standard"/>
    <s v="high"/>
    <s v="small"/>
    <n v="1661.92"/>
    <n v="1479.11"/>
    <n v="182.81"/>
    <d v="1994-09-09T00:00:00"/>
    <n v="201"/>
  </r>
  <r>
    <s v="6473"/>
    <s v="85"/>
    <x v="2954"/>
    <d v="2017-07-17T00:00:00"/>
    <b v="0"/>
    <s v="Approved"/>
    <s v="WeareA2B"/>
    <s v="Standard"/>
    <s v="medium"/>
    <s v="medium"/>
    <n v="752.64"/>
    <n v="205.36"/>
    <n v="547.28"/>
    <d v="1999-07-26T00:00:00"/>
    <n v="166"/>
  </r>
  <r>
    <s v="6474"/>
    <s v="6"/>
    <x v="2955"/>
    <d v="2017-02-14T00:00:00"/>
    <b v="0"/>
    <s v="Approved"/>
    <s v="Solex"/>
    <s v="Standard"/>
    <s v="high"/>
    <s v="medium"/>
    <n v="748.17"/>
    <n v="448.9"/>
    <n v="299.27"/>
    <d v="1995-12-19T00:00:00"/>
    <n v="319"/>
  </r>
  <r>
    <s v="6476"/>
    <s v="31"/>
    <x v="2253"/>
    <d v="2017-11-17T00:00:00"/>
    <b v="1"/>
    <s v="Approved"/>
    <s v="Giant Bicycles"/>
    <s v="Standard"/>
    <s v="medium"/>
    <s v="medium"/>
    <n v="230.91"/>
    <n v="173.18"/>
    <n v="57.73"/>
    <d v="1994-07-12T00:00:00"/>
    <n v="43"/>
  </r>
  <r>
    <s v="6477"/>
    <s v="45"/>
    <x v="1617"/>
    <d v="2017-07-09T00:00:00"/>
    <b v="1"/>
    <s v="Approved"/>
    <s v="Solex"/>
    <s v="Standard"/>
    <s v="medium"/>
    <s v="medium"/>
    <n v="441.49"/>
    <n v="84.99"/>
    <n v="356.5"/>
    <d v="1993-04-12T00:00:00"/>
    <n v="174"/>
  </r>
  <r>
    <s v="6478"/>
    <s v="50"/>
    <x v="2848"/>
    <d v="2017-02-03T00:00:00"/>
    <b v="0"/>
    <s v="Approved"/>
    <s v="WeareA2B"/>
    <s v="Standard"/>
    <s v="medium"/>
    <s v="small"/>
    <n v="175.89"/>
    <n v="131.91999999999999"/>
    <n v="43.97"/>
    <d v="2003-02-16T00:00:00"/>
    <n v="330"/>
  </r>
  <r>
    <s v="6479"/>
    <s v="29"/>
    <x v="160"/>
    <d v="2017-12-29T00:00:00"/>
    <b v="1"/>
    <s v="Approved"/>
    <s v="Norco Bicycles"/>
    <s v="Road"/>
    <s v="medium"/>
    <s v="medium"/>
    <n v="543.39"/>
    <n v="407.54"/>
    <n v="135.85"/>
    <d v="2002-03-22T00:00:00"/>
    <n v="1"/>
  </r>
  <r>
    <s v="6480"/>
    <s v="72"/>
    <x v="2810"/>
    <d v="2017-02-28T00:00:00"/>
    <b v="1"/>
    <s v="Approved"/>
    <s v="Norco Bicycles"/>
    <s v="Standard"/>
    <s v="medium"/>
    <s v="medium"/>
    <n v="360.4"/>
    <n v="270.3"/>
    <n v="90.1"/>
    <d v="2016-12-06T00:00:00"/>
    <n v="305"/>
  </r>
  <r>
    <s v="6481"/>
    <s v="35"/>
    <x v="2605"/>
    <d v="2017-01-10T00:00:00"/>
    <b v="0"/>
    <s v="Approved"/>
    <s v="Trek Bicycles"/>
    <s v="Standard"/>
    <s v="low"/>
    <s v="medium"/>
    <n v="1057.51"/>
    <n v="154.4"/>
    <n v="903.11"/>
    <d v="1994-07-12T00:00:00"/>
    <n v="354"/>
  </r>
  <r>
    <s v="6482"/>
    <s v="26"/>
    <x v="2956"/>
    <d v="2017-11-08T00:00:00"/>
    <b v="0"/>
    <s v="Approved"/>
    <s v="WeareA2B"/>
    <s v="Standard"/>
    <s v="medium"/>
    <s v="medium"/>
    <n v="1992.93"/>
    <n v="762.63"/>
    <n v="1230.3"/>
    <d v="1993-05-26T00:00:00"/>
    <n v="52"/>
  </r>
  <r>
    <s v="6483"/>
    <s v="74"/>
    <x v="2957"/>
    <d v="2017-04-19T00:00:00"/>
    <b v="0"/>
    <s v="Approved"/>
    <s v="WeareA2B"/>
    <s v="Standard"/>
    <s v="medium"/>
    <s v="medium"/>
    <n v="1228.07"/>
    <n v="400.91"/>
    <n v="827.16"/>
    <d v="1994-07-12T00:00:00"/>
    <n v="255"/>
  </r>
  <r>
    <s v="6484"/>
    <s v="53"/>
    <x v="9"/>
    <d v="2017-12-16T00:00:00"/>
    <b v="0"/>
    <s v="Approved"/>
    <s v="OHM Cycles"/>
    <s v="Standard"/>
    <s v="medium"/>
    <s v="medium"/>
    <n v="795.34"/>
    <n v="101.58"/>
    <n v="693.76"/>
    <d v="1997-02-09T00:00:00"/>
    <n v="14"/>
  </r>
  <r>
    <s v="6485"/>
    <s v="24"/>
    <x v="189"/>
    <d v="2017-09-10T00:00:00"/>
    <b v="0"/>
    <s v="Approved"/>
    <s v="Solex"/>
    <s v="Road"/>
    <s v="medium"/>
    <s v="large"/>
    <n v="1777.8"/>
    <n v="820.78"/>
    <n v="957.02"/>
    <d v="1991-08-05T00:00:00"/>
    <n v="111"/>
  </r>
  <r>
    <s v="6486"/>
    <s v="11"/>
    <x v="1042"/>
    <d v="2017-06-10T00:00:00"/>
    <b v="1"/>
    <s v="Approved"/>
    <s v="Giant Bicycles"/>
    <s v="Standard"/>
    <s v="high"/>
    <s v="medium"/>
    <n v="1274.93"/>
    <n v="764.96"/>
    <n v="509.97"/>
    <d v="2007-08-04T00:00:00"/>
    <n v="203"/>
  </r>
  <r>
    <s v="6487"/>
    <s v="53"/>
    <x v="467"/>
    <d v="2017-06-17T00:00:00"/>
    <b v="1"/>
    <s v="Approved"/>
    <s v="Giant Bicycles"/>
    <s v="Standard"/>
    <s v="high"/>
    <s v="medium"/>
    <n v="1274.93"/>
    <n v="764.96"/>
    <n v="509.97"/>
    <d v="2007-08-04T00:00:00"/>
    <n v="196"/>
  </r>
  <r>
    <s v="6488"/>
    <s v="17"/>
    <x v="2345"/>
    <d v="2017-12-04T00:00:00"/>
    <b v="0"/>
    <s v="Approved"/>
    <s v="WeareA2B"/>
    <s v="Touring"/>
    <s v="medium"/>
    <s v="large"/>
    <n v="1362.99"/>
    <n v="57.74"/>
    <n v="1305.25"/>
    <d v="1999-07-26T00:00:00"/>
    <n v="26"/>
  </r>
  <r>
    <s v="6489"/>
    <s v="3"/>
    <x v="581"/>
    <d v="2017-11-10T00:00:00"/>
    <b v="1"/>
    <s v="Approved"/>
    <s v="Trek Bicycles"/>
    <s v="Standard"/>
    <s v="medium"/>
    <s v="large"/>
    <n v="2091.4699999999998"/>
    <n v="388.92"/>
    <n v="1702.55"/>
    <d v="1991-07-10T00:00:00"/>
    <n v="50"/>
  </r>
  <r>
    <s v="6490"/>
    <s v="38"/>
    <x v="354"/>
    <d v="2017-06-20T00:00:00"/>
    <b v="0"/>
    <s v="Approved"/>
    <s v="Trek Bicycles"/>
    <s v="Standard"/>
    <s v="medium"/>
    <s v="large"/>
    <n v="2091.4699999999998"/>
    <n v="388.92"/>
    <n v="1702.55"/>
    <d v="2003-03-18T00:00:00"/>
    <n v="193"/>
  </r>
  <r>
    <s v="6491"/>
    <s v="20"/>
    <x v="1940"/>
    <d v="2017-07-29T00:00:00"/>
    <b v="0"/>
    <s v="Approved"/>
    <s v="Trek Bicycles"/>
    <s v="Standard"/>
    <s v="medium"/>
    <s v="small"/>
    <n v="1775.81"/>
    <n v="1580.47"/>
    <n v="195.34"/>
    <d v="1996-11-09T00:00:00"/>
    <n v="154"/>
  </r>
  <r>
    <s v="6492"/>
    <s v="41"/>
    <x v="2689"/>
    <d v="2017-01-14T00:00:00"/>
    <b v="1"/>
    <s v="Approved"/>
    <s v="Norco Bicycles"/>
    <s v="Standard"/>
    <s v="low"/>
    <s v="medium"/>
    <n v="958.74"/>
    <n v="748.9"/>
    <n v="209.84"/>
    <d v="2005-12-07T00:00:00"/>
    <n v="350"/>
  </r>
  <r>
    <s v="6493"/>
    <s v="54"/>
    <x v="2958"/>
    <d v="2017-11-17T00:00:00"/>
    <b v="1"/>
    <s v="Approved"/>
    <s v="WeareA2B"/>
    <s v="Standard"/>
    <s v="medium"/>
    <s v="medium"/>
    <n v="1807.45"/>
    <n v="778.69"/>
    <n v="1028.76"/>
    <d v="2015-04-11T00:00:00"/>
    <n v="43"/>
  </r>
  <r>
    <s v="6494"/>
    <s v="25"/>
    <x v="211"/>
    <d v="2017-09-20T00:00:00"/>
    <b v="1"/>
    <s v="Approved"/>
    <s v="Giant Bicycles"/>
    <s v="Road"/>
    <s v="medium"/>
    <s v="medium"/>
    <n v="1538.99"/>
    <n v="829.65"/>
    <n v="709.34"/>
    <d v="2016-02-04T00:00:00"/>
    <n v="101"/>
  </r>
  <r>
    <s v="6495"/>
    <s v="69"/>
    <x v="2959"/>
    <d v="2017-08-06T00:00:00"/>
    <b v="1"/>
    <s v="Approved"/>
    <s v="Giant Bicycles"/>
    <s v="Road"/>
    <s v="medium"/>
    <s v="medium"/>
    <n v="792.9"/>
    <n v="594.67999999999995"/>
    <n v="198.22"/>
    <d v="1992-10-02T00:00:00"/>
    <n v="146"/>
  </r>
  <r>
    <s v="6497"/>
    <s v="81"/>
    <x v="1209"/>
    <d v="2017-10-04T00:00:00"/>
    <b v="1"/>
    <s v="Approved"/>
    <s v="Norco Bicycles"/>
    <s v="Standard"/>
    <s v="medium"/>
    <s v="small"/>
    <n v="586.45000000000005"/>
    <n v="521.94000000000005"/>
    <n v="64.510000000000005"/>
    <d v="2015-08-02T00:00:00"/>
    <n v="87"/>
  </r>
  <r>
    <s v="6498"/>
    <s v="64"/>
    <x v="2960"/>
    <d v="2017-09-20T00:00:00"/>
    <b v="0"/>
    <s v="Approved"/>
    <s v="Giant Bicycles"/>
    <s v="Standard"/>
    <s v="high"/>
    <s v="small"/>
    <n v="1977.36"/>
    <n v="1759.85"/>
    <n v="217.51"/>
    <d v="2015-06-17T00:00:00"/>
    <n v="101"/>
  </r>
  <r>
    <s v="6499"/>
    <s v="32"/>
    <x v="1655"/>
    <d v="2017-10-20T00:00:00"/>
    <b v="1"/>
    <s v="Approved"/>
    <s v="Giant Bicycles"/>
    <s v="Standard"/>
    <s v="medium"/>
    <s v="medium"/>
    <n v="642.70000000000005"/>
    <n v="211.37"/>
    <n v="431.33"/>
    <d v="2011-03-16T00:00:00"/>
    <n v="71"/>
  </r>
  <r>
    <s v="6500"/>
    <s v="0"/>
    <x v="537"/>
    <d v="2017-07-20T00:00:00"/>
    <b v="0"/>
    <s v="Approved"/>
    <m/>
    <m/>
    <m/>
    <m/>
    <n v="1957.87"/>
    <m/>
    <m/>
    <m/>
    <n v="163"/>
  </r>
  <r>
    <s v="6501"/>
    <s v="59"/>
    <x v="2849"/>
    <d v="2017-10-05T00:00:00"/>
    <b v="0"/>
    <s v="Approved"/>
    <s v="Solex"/>
    <s v="Standard"/>
    <s v="medium"/>
    <s v="large"/>
    <n v="1061.56"/>
    <n v="733.58"/>
    <n v="327.98"/>
    <d v="1993-10-02T00:00:00"/>
    <n v="86"/>
  </r>
  <r>
    <s v="6502"/>
    <s v="90"/>
    <x v="1411"/>
    <d v="2017-11-16T00:00:00"/>
    <b v="1"/>
    <s v="Approved"/>
    <s v="Solex"/>
    <s v="Standard"/>
    <s v="low"/>
    <s v="medium"/>
    <n v="945.04"/>
    <n v="507.58"/>
    <n v="437.46"/>
    <d v="2011-05-09T00:00:00"/>
    <n v="44"/>
  </r>
  <r>
    <s v="6503"/>
    <s v="7"/>
    <x v="2961"/>
    <d v="2017-12-15T00:00:00"/>
    <b v="1"/>
    <s v="Approved"/>
    <s v="Trek Bicycles"/>
    <s v="Road"/>
    <s v="low"/>
    <s v="medium"/>
    <n v="980.37"/>
    <n v="234.43"/>
    <n v="745.94"/>
    <d v="2004-09-28T00:00:00"/>
    <n v="15"/>
  </r>
  <r>
    <s v="6504"/>
    <s v="57"/>
    <x v="2962"/>
    <d v="2017-09-06T00:00:00"/>
    <b v="1"/>
    <s v="Approved"/>
    <s v="WeareA2B"/>
    <s v="Touring"/>
    <s v="medium"/>
    <s v="large"/>
    <n v="1890.39"/>
    <n v="260.14"/>
    <n v="1630.25"/>
    <d v="1994-09-09T00:00:00"/>
    <n v="115"/>
  </r>
  <r>
    <s v="6505"/>
    <s v="0"/>
    <x v="1689"/>
    <d v="2017-05-21T00:00:00"/>
    <b v="0"/>
    <s v="Approved"/>
    <s v="Trek Bicycles"/>
    <s v="Standard"/>
    <s v="high"/>
    <s v="medium"/>
    <n v="358.39"/>
    <n v="215.03"/>
    <n v="143.36000000000001"/>
    <d v="2004-01-16T00:00:00"/>
    <n v="223"/>
  </r>
  <r>
    <s v="6506"/>
    <s v="6"/>
    <x v="2963"/>
    <d v="2017-04-26T00:00:00"/>
    <b v="0"/>
    <s v="Approved"/>
    <s v="Solex"/>
    <s v="Standard"/>
    <s v="high"/>
    <s v="medium"/>
    <n v="748.17"/>
    <n v="448.9"/>
    <n v="299.27"/>
    <d v="1991-11-10T00:00:00"/>
    <n v="248"/>
  </r>
  <r>
    <s v="6507"/>
    <s v="20"/>
    <x v="2964"/>
    <d v="2017-09-06T00:00:00"/>
    <b v="1"/>
    <s v="Approved"/>
    <s v="Trek Bicycles"/>
    <s v="Standard"/>
    <s v="medium"/>
    <s v="small"/>
    <n v="1775.81"/>
    <n v="1580.47"/>
    <n v="195.34"/>
    <d v="2010-05-05T00:00:00"/>
    <n v="115"/>
  </r>
  <r>
    <s v="6508"/>
    <s v="79"/>
    <x v="1391"/>
    <d v="2017-05-30T00:00:00"/>
    <b v="0"/>
    <s v="Approved"/>
    <s v="Solex"/>
    <s v="Touring"/>
    <s v="medium"/>
    <s v="large"/>
    <n v="2083.94"/>
    <n v="675.03"/>
    <n v="1408.91"/>
    <d v="2013-09-16T00:00:00"/>
    <n v="214"/>
  </r>
  <r>
    <s v="6509"/>
    <s v="26"/>
    <x v="2875"/>
    <d v="2017-02-02T00:00:00"/>
    <b v="1"/>
    <s v="Approved"/>
    <s v="WeareA2B"/>
    <s v="Standard"/>
    <s v="medium"/>
    <s v="medium"/>
    <n v="1992.93"/>
    <n v="762.63"/>
    <n v="1230.3"/>
    <d v="2004-07-25T00:00:00"/>
    <n v="331"/>
  </r>
  <r>
    <s v="6510"/>
    <s v="77"/>
    <x v="2726"/>
    <d v="2017-05-11T00:00:00"/>
    <b v="0"/>
    <s v="Approved"/>
    <s v="WeareA2B"/>
    <s v="Standard"/>
    <s v="medium"/>
    <s v="medium"/>
    <n v="1769.64"/>
    <n v="108.76"/>
    <n v="1660.88"/>
    <d v="2011-05-09T00:00:00"/>
    <n v="233"/>
  </r>
  <r>
    <s v="6511"/>
    <s v="59"/>
    <x v="2965"/>
    <d v="2017-09-07T00:00:00"/>
    <b v="0"/>
    <s v="Approved"/>
    <s v="Solex"/>
    <s v="Standard"/>
    <s v="medium"/>
    <s v="large"/>
    <n v="1061.56"/>
    <n v="733.58"/>
    <n v="327.98"/>
    <d v="2010-11-05T00:00:00"/>
    <n v="114"/>
  </r>
  <r>
    <s v="6512"/>
    <s v="32"/>
    <x v="1439"/>
    <d v="2017-06-13T00:00:00"/>
    <b v="1"/>
    <s v="Approved"/>
    <s v="Giant Bicycles"/>
    <s v="Standard"/>
    <s v="medium"/>
    <s v="medium"/>
    <n v="642.70000000000005"/>
    <n v="211.37"/>
    <n v="431.33"/>
    <d v="2006-02-02T00:00:00"/>
    <n v="200"/>
  </r>
  <r>
    <s v="6513"/>
    <s v="60"/>
    <x v="1154"/>
    <d v="2017-09-21T00:00:00"/>
    <b v="1"/>
    <s v="Approved"/>
    <s v="Giant Bicycles"/>
    <s v="Standard"/>
    <s v="high"/>
    <s v="small"/>
    <n v="1977.36"/>
    <n v="1759.85"/>
    <n v="217.51"/>
    <d v="2005-10-22T00:00:00"/>
    <n v="100"/>
  </r>
  <r>
    <s v="6514"/>
    <s v="57"/>
    <x v="1657"/>
    <d v="2017-12-09T00:00:00"/>
    <b v="0"/>
    <s v="Approved"/>
    <s v="WeareA2B"/>
    <s v="Touring"/>
    <s v="medium"/>
    <s v="large"/>
    <n v="1890.39"/>
    <n v="260.14"/>
    <n v="1630.25"/>
    <d v="2015-05-21T00:00:00"/>
    <n v="21"/>
  </r>
  <r>
    <s v="6515"/>
    <s v="100"/>
    <x v="2959"/>
    <d v="2017-12-14T00:00:00"/>
    <b v="1"/>
    <s v="Approved"/>
    <s v="Norco Bicycles"/>
    <s v="Road"/>
    <s v="medium"/>
    <s v="medium"/>
    <n v="1036.5899999999999"/>
    <n v="206.35"/>
    <n v="830.24"/>
    <d v="1991-05-06T00:00:00"/>
    <n v="16"/>
  </r>
  <r>
    <s v="6516"/>
    <s v="32"/>
    <x v="742"/>
    <d v="2017-03-14T00:00:00"/>
    <b v="0"/>
    <s v="Approved"/>
    <s v="Giant Bicycles"/>
    <s v="Standard"/>
    <s v="medium"/>
    <s v="medium"/>
    <n v="642.70000000000005"/>
    <n v="211.37"/>
    <n v="431.33"/>
    <d v="1994-07-12T00:00:00"/>
    <n v="291"/>
  </r>
  <r>
    <s v="6517"/>
    <s v="29"/>
    <x v="166"/>
    <d v="2017-05-27T00:00:00"/>
    <b v="1"/>
    <s v="Approved"/>
    <s v="Norco Bicycles"/>
    <s v="Road"/>
    <s v="medium"/>
    <s v="medium"/>
    <n v="543.39"/>
    <n v="407.54"/>
    <n v="135.85"/>
    <d v="2016-11-22T00:00:00"/>
    <n v="217"/>
  </r>
  <r>
    <s v="6518"/>
    <s v="40"/>
    <x v="1300"/>
    <d v="2017-11-28T00:00:00"/>
    <b v="1"/>
    <s v="Approved"/>
    <s v="Trek Bicycles"/>
    <s v="Road"/>
    <s v="medium"/>
    <s v="large"/>
    <n v="1894.19"/>
    <n v="598.76"/>
    <n v="1295.43"/>
    <d v="1991-01-21T00:00:00"/>
    <n v="32"/>
  </r>
  <r>
    <s v="6519"/>
    <s v="34"/>
    <x v="576"/>
    <d v="2017-08-25T00:00:00"/>
    <b v="0"/>
    <s v="Approved"/>
    <s v="Norco Bicycles"/>
    <s v="Road"/>
    <s v="high"/>
    <s v="large"/>
    <n v="774.53"/>
    <n v="464.72"/>
    <n v="309.81"/>
    <d v="2008-03-19T00:00:00"/>
    <n v="127"/>
  </r>
  <r>
    <s v="6521"/>
    <s v="82"/>
    <x v="1404"/>
    <d v="2017-09-09T00:00:00"/>
    <b v="1"/>
    <s v="Approved"/>
    <s v="Giant Bicycles"/>
    <s v="Road"/>
    <s v="medium"/>
    <s v="medium"/>
    <n v="1538.99"/>
    <n v="829.65"/>
    <n v="709.34"/>
    <d v="2016-02-04T00:00:00"/>
    <n v="112"/>
  </r>
  <r>
    <s v="6522"/>
    <s v="79"/>
    <x v="1215"/>
    <d v="2017-09-18T00:00:00"/>
    <b v="0"/>
    <s v="Approved"/>
    <s v="Norco Bicycles"/>
    <s v="Standard"/>
    <s v="medium"/>
    <s v="medium"/>
    <n v="1555.58"/>
    <n v="818.01"/>
    <n v="737.57"/>
    <d v="2003-09-09T00:00:00"/>
    <n v="103"/>
  </r>
  <r>
    <s v="6523"/>
    <s v="95"/>
    <x v="311"/>
    <d v="2017-02-03T00:00:00"/>
    <b v="0"/>
    <s v="Approved"/>
    <s v="Giant Bicycles"/>
    <s v="Standard"/>
    <s v="medium"/>
    <s v="large"/>
    <n v="569.55999999999995"/>
    <n v="528.42999999999995"/>
    <n v="41.13"/>
    <d v="2003-09-10T00:00:00"/>
    <n v="330"/>
  </r>
  <r>
    <s v="6524"/>
    <s v="31"/>
    <x v="2966"/>
    <d v="2017-06-08T00:00:00"/>
    <b v="1"/>
    <s v="Approved"/>
    <s v="Giant Bicycles"/>
    <s v="Standard"/>
    <s v="medium"/>
    <s v="medium"/>
    <n v="230.91"/>
    <n v="173.18"/>
    <n v="57.73"/>
    <d v="2006-11-10T00:00:00"/>
    <n v="205"/>
  </r>
  <r>
    <s v="6525"/>
    <s v="79"/>
    <x v="459"/>
    <d v="2017-04-05T00:00:00"/>
    <b v="0"/>
    <s v="Approved"/>
    <s v="Norco Bicycles"/>
    <s v="Standard"/>
    <s v="medium"/>
    <s v="medium"/>
    <n v="1555.58"/>
    <n v="818.01"/>
    <n v="737.57"/>
    <d v="1997-08-25T00:00:00"/>
    <n v="269"/>
  </r>
  <r>
    <s v="6526"/>
    <s v="57"/>
    <x v="1235"/>
    <d v="2017-08-16T00:00:00"/>
    <b v="1"/>
    <s v="Approved"/>
    <s v="WeareA2B"/>
    <s v="Touring"/>
    <s v="medium"/>
    <s v="large"/>
    <n v="1890.39"/>
    <n v="260.14"/>
    <n v="1630.25"/>
    <d v="1998-12-17T00:00:00"/>
    <n v="136"/>
  </r>
  <r>
    <s v="6527"/>
    <s v="67"/>
    <x v="2203"/>
    <d v="2017-12-26T00:00:00"/>
    <b v="1"/>
    <s v="Approved"/>
    <s v="Norco Bicycles"/>
    <s v="Road"/>
    <s v="medium"/>
    <s v="medium"/>
    <n v="544.04999999999995"/>
    <n v="376.84"/>
    <n v="167.21"/>
    <d v="2003-02-07T00:00:00"/>
    <n v="4"/>
  </r>
  <r>
    <s v="6528"/>
    <s v="96"/>
    <x v="1757"/>
    <d v="2017-05-11T00:00:00"/>
    <b v="1"/>
    <s v="Approved"/>
    <s v="Giant Bicycles"/>
    <s v="Standard"/>
    <s v="medium"/>
    <s v="large"/>
    <n v="1635.3"/>
    <n v="993.66"/>
    <n v="641.64"/>
    <d v="2013-06-09T00:00:00"/>
    <n v="233"/>
  </r>
  <r>
    <s v="6529"/>
    <s v="82"/>
    <x v="232"/>
    <d v="2017-10-20T00:00:00"/>
    <b v="1"/>
    <s v="Approved"/>
    <s v="Norco Bicycles"/>
    <s v="Standard"/>
    <s v="high"/>
    <s v="medium"/>
    <n v="1148.6400000000001"/>
    <n v="689.18"/>
    <n v="459.46"/>
    <d v="1993-04-20T00:00:00"/>
    <n v="71"/>
  </r>
  <r>
    <s v="6530"/>
    <s v="35"/>
    <x v="2967"/>
    <d v="2017-11-15T00:00:00"/>
    <b v="0"/>
    <s v="Approved"/>
    <s v="Giant Bicycles"/>
    <s v="Standard"/>
    <s v="medium"/>
    <s v="medium"/>
    <n v="1403.5"/>
    <n v="954.82"/>
    <n v="448.68"/>
    <d v="2016-11-14T00:00:00"/>
    <n v="45"/>
  </r>
  <r>
    <s v="6531"/>
    <s v="75"/>
    <x v="618"/>
    <d v="2017-05-12T00:00:00"/>
    <b v="0"/>
    <s v="Approved"/>
    <s v="Giant Bicycles"/>
    <s v="Touring"/>
    <s v="medium"/>
    <s v="large"/>
    <n v="1873.97"/>
    <n v="863.95"/>
    <n v="1010.02"/>
    <d v="2006-05-22T00:00:00"/>
    <n v="232"/>
  </r>
  <r>
    <s v="6532"/>
    <s v="0"/>
    <x v="2968"/>
    <d v="2017-01-09T00:00:00"/>
    <b v="0"/>
    <s v="Approved"/>
    <s v="OHM Cycles"/>
    <s v="Standard"/>
    <s v="medium"/>
    <s v="medium"/>
    <n v="235.63"/>
    <n v="125.07"/>
    <n v="110.56"/>
    <d v="2013-06-09T00:00:00"/>
    <n v="355"/>
  </r>
  <r>
    <s v="6533"/>
    <s v="2"/>
    <x v="2969"/>
    <d v="2017-08-12T00:00:00"/>
    <b v="0"/>
    <s v="Approved"/>
    <s v="Solex"/>
    <s v="Standard"/>
    <s v="medium"/>
    <s v="medium"/>
    <n v="71.489999999999995"/>
    <n v="53.62"/>
    <n v="17.87"/>
    <d v="2012-12-02T00:00:00"/>
    <n v="140"/>
  </r>
  <r>
    <s v="6534"/>
    <s v="67"/>
    <x v="1699"/>
    <d v="2017-10-29T00:00:00"/>
    <b v="1"/>
    <s v="Approved"/>
    <s v="Norco Bicycles"/>
    <s v="Road"/>
    <s v="medium"/>
    <s v="medium"/>
    <n v="544.04999999999995"/>
    <n v="376.84"/>
    <n v="167.21"/>
    <d v="2015-04-11T00:00:00"/>
    <n v="62"/>
  </r>
  <r>
    <s v="6535"/>
    <s v="10"/>
    <x v="2970"/>
    <d v="2017-03-18T00:00:00"/>
    <b v="1"/>
    <s v="Approved"/>
    <s v="WeareA2B"/>
    <s v="Touring"/>
    <s v="medium"/>
    <s v="medium"/>
    <n v="1466.68"/>
    <n v="363.25"/>
    <n v="1103.43"/>
    <d v="2003-08-05T00:00:00"/>
    <n v="287"/>
  </r>
  <r>
    <s v="6536"/>
    <s v="91"/>
    <x v="2637"/>
    <d v="2017-03-13T00:00:00"/>
    <b v="1"/>
    <s v="Approved"/>
    <s v="Solex"/>
    <s v="Standard"/>
    <s v="medium"/>
    <s v="medium"/>
    <n v="100.35"/>
    <n v="75.260000000000005"/>
    <n v="25.09"/>
    <d v="2013-06-09T00:00:00"/>
    <n v="292"/>
  </r>
  <r>
    <s v="6537"/>
    <s v="1"/>
    <x v="1429"/>
    <d v="2017-09-26T00:00:00"/>
    <b v="1"/>
    <s v="Approved"/>
    <s v="Giant Bicycles"/>
    <s v="Standard"/>
    <s v="medium"/>
    <s v="medium"/>
    <n v="1403.5"/>
    <n v="954.82"/>
    <n v="448.68"/>
    <d v="2003-02-07T00:00:00"/>
    <n v="95"/>
  </r>
  <r>
    <s v="6538"/>
    <s v="70"/>
    <x v="2971"/>
    <d v="2017-09-15T00:00:00"/>
    <b v="1"/>
    <s v="Approved"/>
    <s v="Trek Bicycles"/>
    <s v="Standard"/>
    <s v="high"/>
    <s v="medium"/>
    <n v="495.72"/>
    <n v="297.43"/>
    <n v="198.29"/>
    <d v="2004-07-25T00:00:00"/>
    <n v="106"/>
  </r>
  <r>
    <s v="6539"/>
    <s v="72"/>
    <x v="361"/>
    <d v="2017-02-28T00:00:00"/>
    <b v="1"/>
    <s v="Approved"/>
    <s v="Norco Bicycles"/>
    <s v="Standard"/>
    <s v="medium"/>
    <s v="medium"/>
    <n v="360.4"/>
    <n v="270.3"/>
    <n v="90.1"/>
    <d v="2002-08-31T00:00:00"/>
    <n v="305"/>
  </r>
  <r>
    <s v="6540"/>
    <s v="67"/>
    <x v="1514"/>
    <d v="2017-05-16T00:00:00"/>
    <b v="0"/>
    <s v="Approved"/>
    <s v="Norco Bicycles"/>
    <s v="Road"/>
    <s v="medium"/>
    <s v="medium"/>
    <n v="544.04999999999995"/>
    <n v="376.84"/>
    <n v="167.21"/>
    <d v="2005-10-22T00:00:00"/>
    <n v="228"/>
  </r>
  <r>
    <s v="6541"/>
    <s v="0"/>
    <x v="1917"/>
    <d v="2017-04-25T00:00:00"/>
    <b v="1"/>
    <s v="Approved"/>
    <s v="Trek Bicycles"/>
    <s v="Standard"/>
    <s v="high"/>
    <s v="medium"/>
    <n v="358.39"/>
    <n v="215.03"/>
    <n v="143.36000000000001"/>
    <d v="2004-01-16T00:00:00"/>
    <n v="249"/>
  </r>
  <r>
    <s v="6542"/>
    <s v="43"/>
    <x v="152"/>
    <d v="2017-11-29T00:00:00"/>
    <b v="1"/>
    <s v="Approved"/>
    <s v="Solex"/>
    <s v="Standard"/>
    <s v="medium"/>
    <s v="medium"/>
    <n v="1151.96"/>
    <n v="649.49"/>
    <n v="502.47"/>
    <d v="2007-12-11T00:00:00"/>
    <n v="31"/>
  </r>
  <r>
    <s v="6543"/>
    <s v="62"/>
    <x v="1988"/>
    <d v="2017-01-24T00:00:00"/>
    <b v="1"/>
    <s v="Approved"/>
    <s v="Solex"/>
    <s v="Standard"/>
    <s v="medium"/>
    <s v="medium"/>
    <n v="478.16"/>
    <n v="298.72000000000003"/>
    <n v="179.44"/>
    <d v="1993-06-23T00:00:00"/>
    <n v="340"/>
  </r>
  <r>
    <s v="6544"/>
    <s v="31"/>
    <x v="1953"/>
    <d v="2017-08-01T00:00:00"/>
    <b v="0"/>
    <s v="Approved"/>
    <s v="Giant Bicycles"/>
    <s v="Standard"/>
    <s v="medium"/>
    <s v="medium"/>
    <n v="230.91"/>
    <n v="173.18"/>
    <n v="57.73"/>
    <d v="2010-06-07T00:00:00"/>
    <n v="151"/>
  </r>
  <r>
    <s v="6545"/>
    <s v="65"/>
    <x v="273"/>
    <d v="2017-03-16T00:00:00"/>
    <b v="1"/>
    <s v="Approved"/>
    <s v="WeareA2B"/>
    <s v="Standard"/>
    <s v="medium"/>
    <s v="medium"/>
    <n v="1807.45"/>
    <n v="778.69"/>
    <n v="1028.76"/>
    <d v="2015-05-21T00:00:00"/>
    <n v="289"/>
  </r>
  <r>
    <s v="6546"/>
    <s v="8"/>
    <x v="1651"/>
    <d v="2017-01-30T00:00:00"/>
    <b v="1"/>
    <s v="Approved"/>
    <s v="Solex"/>
    <s v="Road"/>
    <s v="medium"/>
    <s v="small"/>
    <n v="1703.52"/>
    <n v="1516.13"/>
    <n v="187.39"/>
    <d v="2011-04-16T00:00:00"/>
    <n v="334"/>
  </r>
  <r>
    <s v="6547"/>
    <s v="9"/>
    <x v="949"/>
    <d v="2017-02-19T00:00:00"/>
    <b v="1"/>
    <s v="Approved"/>
    <s v="Norco Bicycles"/>
    <s v="Standard"/>
    <s v="medium"/>
    <s v="small"/>
    <n v="1216.1400000000001"/>
    <n v="1082.3599999999999"/>
    <n v="133.78"/>
    <d v="1991-08-05T00:00:00"/>
    <n v="314"/>
  </r>
  <r>
    <s v="6548"/>
    <s v="46"/>
    <x v="1407"/>
    <d v="2017-05-10T00:00:00"/>
    <b v="0"/>
    <s v="Approved"/>
    <s v="OHM Cycles"/>
    <s v="Standard"/>
    <s v="low"/>
    <s v="medium"/>
    <n v="1793.43"/>
    <n v="248.82"/>
    <n v="1544.61"/>
    <d v="2011-05-09T00:00:00"/>
    <n v="234"/>
  </r>
  <r>
    <s v="6549"/>
    <s v="0"/>
    <x v="2152"/>
    <d v="2017-04-21T00:00:00"/>
    <b v="0"/>
    <s v="Approved"/>
    <s v="Norco Bicycles"/>
    <s v="Road"/>
    <s v="medium"/>
    <s v="medium"/>
    <n v="544.04999999999995"/>
    <n v="376.84"/>
    <n v="167.21"/>
    <d v="2000-05-22T00:00:00"/>
    <n v="253"/>
  </r>
  <r>
    <s v="6550"/>
    <s v="23"/>
    <x v="210"/>
    <d v="2017-08-07T00:00:00"/>
    <b v="0"/>
    <s v="Approved"/>
    <s v="Norco Bicycles"/>
    <s v="Mountain"/>
    <s v="low"/>
    <s v="small"/>
    <n v="688.63"/>
    <n v="612.88"/>
    <n v="75.75"/>
    <d v="1993-04-12T00:00:00"/>
    <n v="145"/>
  </r>
  <r>
    <s v="6551"/>
    <s v="48"/>
    <x v="2172"/>
    <d v="2017-02-06T00:00:00"/>
    <b v="1"/>
    <s v="Approved"/>
    <s v="WeareA2B"/>
    <s v="Standard"/>
    <s v="medium"/>
    <s v="medium"/>
    <n v="1762.96"/>
    <n v="950.52"/>
    <n v="812.44"/>
    <d v="2014-07-28T00:00:00"/>
    <n v="327"/>
  </r>
  <r>
    <s v="6552"/>
    <s v="54"/>
    <x v="1695"/>
    <d v="2017-04-15T00:00:00"/>
    <b v="0"/>
    <s v="Approved"/>
    <s v="WeareA2B"/>
    <s v="Standard"/>
    <s v="medium"/>
    <s v="medium"/>
    <n v="1292.8399999999999"/>
    <n v="13.44"/>
    <n v="1279.4000000000001"/>
    <d v="2015-10-18T00:00:00"/>
    <n v="259"/>
  </r>
  <r>
    <s v="6553"/>
    <s v="28"/>
    <x v="1276"/>
    <d v="2017-04-26T00:00:00"/>
    <b v="1"/>
    <s v="Approved"/>
    <s v="Norco Bicycles"/>
    <s v="Standard"/>
    <s v="medium"/>
    <s v="small"/>
    <n v="1216.1400000000001"/>
    <n v="1082.3599999999999"/>
    <n v="133.78"/>
    <d v="1991-08-05T00:00:00"/>
    <n v="248"/>
  </r>
  <r>
    <s v="6554"/>
    <s v="13"/>
    <x v="2972"/>
    <d v="2017-04-26T00:00:00"/>
    <b v="1"/>
    <s v="Approved"/>
    <s v="Solex"/>
    <s v="Standard"/>
    <s v="medium"/>
    <s v="medium"/>
    <n v="1577.53"/>
    <n v="826.51"/>
    <n v="751.02"/>
    <d v="2011-03-16T00:00:00"/>
    <n v="248"/>
  </r>
  <r>
    <s v="6555"/>
    <s v="81"/>
    <x v="1121"/>
    <d v="2017-10-22T00:00:00"/>
    <b v="1"/>
    <s v="Approved"/>
    <s v="Norco Bicycles"/>
    <s v="Standard"/>
    <s v="medium"/>
    <s v="small"/>
    <n v="586.45000000000005"/>
    <n v="521.94000000000005"/>
    <n v="64.510000000000005"/>
    <d v="2004-01-16T00:00:00"/>
    <n v="69"/>
  </r>
  <r>
    <s v="6556"/>
    <s v="53"/>
    <x v="1009"/>
    <d v="2017-12-08T00:00:00"/>
    <b v="0"/>
    <s v="Approved"/>
    <s v="OHM Cycles"/>
    <s v="Standard"/>
    <s v="medium"/>
    <s v="medium"/>
    <n v="795.34"/>
    <n v="101.58"/>
    <n v="693.76"/>
    <d v="2009-04-12T00:00:00"/>
    <n v="22"/>
  </r>
  <r>
    <s v="6557"/>
    <s v="19"/>
    <x v="2973"/>
    <d v="2017-10-29T00:00:00"/>
    <b v="1"/>
    <s v="Approved"/>
    <s v="OHM Cycles"/>
    <s v="Road"/>
    <s v="high"/>
    <s v="large"/>
    <n v="12.01"/>
    <n v="7.21"/>
    <n v="4.8"/>
    <d v="2009-03-08T00:00:00"/>
    <n v="62"/>
  </r>
  <r>
    <s v="6558"/>
    <s v="23"/>
    <x v="2279"/>
    <d v="2017-05-23T00:00:00"/>
    <b v="1"/>
    <s v="Approved"/>
    <s v="Norco Bicycles"/>
    <s v="Mountain"/>
    <s v="low"/>
    <s v="small"/>
    <n v="688.63"/>
    <n v="612.88"/>
    <n v="75.75"/>
    <d v="1993-05-26T00:00:00"/>
    <n v="221"/>
  </r>
  <r>
    <s v="6559"/>
    <s v="24"/>
    <x v="793"/>
    <d v="2017-01-29T00:00:00"/>
    <b v="1"/>
    <s v="Approved"/>
    <s v="Solex"/>
    <s v="Road"/>
    <s v="medium"/>
    <s v="large"/>
    <n v="1777.8"/>
    <n v="820.78"/>
    <n v="957.02"/>
    <d v="2011-05-07T00:00:00"/>
    <n v="335"/>
  </r>
  <r>
    <s v="6560"/>
    <s v="8"/>
    <x v="315"/>
    <d v="2017-12-21T00:00:00"/>
    <b v="0"/>
    <s v="Approved"/>
    <s v="Solex"/>
    <s v="Road"/>
    <s v="medium"/>
    <s v="small"/>
    <n v="1703.52"/>
    <n v="1516.13"/>
    <n v="187.39"/>
    <d v="2011-04-16T00:00:00"/>
    <n v="9"/>
  </r>
  <r>
    <s v="6561"/>
    <s v="84"/>
    <x v="1341"/>
    <d v="2017-02-06T00:00:00"/>
    <b v="0"/>
    <s v="Approved"/>
    <s v="Giant Bicycles"/>
    <s v="Road"/>
    <s v="medium"/>
    <s v="medium"/>
    <n v="792.9"/>
    <n v="594.67999999999995"/>
    <n v="198.22"/>
    <d v="2006-05-22T00:00:00"/>
    <n v="327"/>
  </r>
  <r>
    <s v="6562"/>
    <s v="63"/>
    <x v="966"/>
    <d v="2017-05-01T00:00:00"/>
    <b v="0"/>
    <s v="Approved"/>
    <s v="WeareA2B"/>
    <s v="Standard"/>
    <s v="medium"/>
    <s v="medium"/>
    <n v="1992.93"/>
    <n v="762.63"/>
    <n v="1230.3"/>
    <d v="1993-05-26T00:00:00"/>
    <n v="243"/>
  </r>
  <r>
    <s v="6563"/>
    <s v="38"/>
    <x v="2974"/>
    <d v="2017-07-22T00:00:00"/>
    <b v="1"/>
    <s v="Approved"/>
    <s v="Solex"/>
    <s v="Standard"/>
    <s v="medium"/>
    <s v="medium"/>
    <n v="1577.53"/>
    <n v="826.51"/>
    <n v="751.02"/>
    <d v="2007-12-11T00:00:00"/>
    <n v="161"/>
  </r>
  <r>
    <s v="6564"/>
    <s v="83"/>
    <x v="597"/>
    <d v="2017-12-02T00:00:00"/>
    <b v="0"/>
    <s v="Approved"/>
    <s v="Solex"/>
    <s v="Touring"/>
    <s v="medium"/>
    <s v="large"/>
    <n v="2083.94"/>
    <n v="675.03"/>
    <n v="1408.91"/>
    <d v="2013-09-16T00:00:00"/>
    <n v="28"/>
  </r>
  <r>
    <s v="6565"/>
    <s v="60"/>
    <x v="2975"/>
    <d v="2017-08-08T00:00:00"/>
    <b v="1"/>
    <s v="Approved"/>
    <s v="Giant Bicycles"/>
    <s v="Standard"/>
    <s v="high"/>
    <s v="small"/>
    <n v="1977.36"/>
    <n v="1759.85"/>
    <n v="217.51"/>
    <d v="2014-07-28T00:00:00"/>
    <n v="144"/>
  </r>
  <r>
    <s v="6566"/>
    <s v="12"/>
    <x v="837"/>
    <d v="2017-06-04T00:00:00"/>
    <b v="1"/>
    <s v="Approved"/>
    <s v="WeareA2B"/>
    <s v="Standard"/>
    <s v="medium"/>
    <s v="medium"/>
    <n v="1231.1500000000001"/>
    <n v="161.6"/>
    <n v="1069.55"/>
    <d v="2004-08-17T00:00:00"/>
    <n v="209"/>
  </r>
  <r>
    <s v="6567"/>
    <s v="53"/>
    <x v="2976"/>
    <d v="2017-08-01T00:00:00"/>
    <b v="1"/>
    <s v="Approved"/>
    <s v="OHM Cycles"/>
    <s v="Standard"/>
    <s v="medium"/>
    <s v="medium"/>
    <n v="795.34"/>
    <n v="101.58"/>
    <n v="693.76"/>
    <d v="1993-07-20T00:00:00"/>
    <n v="151"/>
  </r>
  <r>
    <s v="6568"/>
    <s v="43"/>
    <x v="569"/>
    <d v="2017-08-01T00:00:00"/>
    <b v="0"/>
    <s v="Approved"/>
    <s v="Solex"/>
    <s v="Standard"/>
    <s v="medium"/>
    <s v="medium"/>
    <n v="1151.96"/>
    <n v="649.49"/>
    <n v="502.47"/>
    <d v="2012-06-04T00:00:00"/>
    <n v="151"/>
  </r>
  <r>
    <s v="6569"/>
    <s v="32"/>
    <x v="1067"/>
    <d v="2017-06-24T00:00:00"/>
    <b v="1"/>
    <s v="Approved"/>
    <s v="Giant Bicycles"/>
    <s v="Standard"/>
    <s v="medium"/>
    <s v="medium"/>
    <n v="642.70000000000005"/>
    <n v="211.37"/>
    <n v="431.33"/>
    <d v="2002-03-22T00:00:00"/>
    <n v="189"/>
  </r>
  <r>
    <s v="6570"/>
    <s v="0"/>
    <x v="1272"/>
    <d v="2017-06-27T00:00:00"/>
    <b v="1"/>
    <s v="Approved"/>
    <s v="Solex"/>
    <s v="Standard"/>
    <s v="medium"/>
    <s v="medium"/>
    <n v="441.49"/>
    <n v="84.99"/>
    <n v="356.5"/>
    <d v="1993-04-12T00:00:00"/>
    <n v="186"/>
  </r>
  <r>
    <s v="6571"/>
    <s v="25"/>
    <x v="1617"/>
    <d v="2017-01-05T00:00:00"/>
    <b v="1"/>
    <s v="Approved"/>
    <s v="Giant Bicycles"/>
    <s v="Road"/>
    <s v="medium"/>
    <s v="medium"/>
    <n v="1538.99"/>
    <n v="829.65"/>
    <n v="709.34"/>
    <d v="2016-02-04T00:00:00"/>
    <n v="359"/>
  </r>
  <r>
    <s v="6572"/>
    <s v="53"/>
    <x v="1380"/>
    <d v="2017-03-23T00:00:00"/>
    <b v="1"/>
    <s v="Approved"/>
    <s v="Giant Bicycles"/>
    <s v="Standard"/>
    <s v="high"/>
    <s v="medium"/>
    <n v="1274.93"/>
    <n v="764.96"/>
    <n v="509.97"/>
    <d v="2003-08-05T00:00:00"/>
    <n v="282"/>
  </r>
  <r>
    <s v="6574"/>
    <s v="62"/>
    <x v="2827"/>
    <d v="2017-09-05T00:00:00"/>
    <b v="1"/>
    <s v="Approved"/>
    <s v="Solex"/>
    <s v="Standard"/>
    <s v="medium"/>
    <s v="medium"/>
    <n v="478.16"/>
    <n v="298.72000000000003"/>
    <n v="179.44"/>
    <d v="1998-12-17T00:00:00"/>
    <n v="116"/>
  </r>
  <r>
    <s v="6575"/>
    <s v="97"/>
    <x v="2622"/>
    <d v="2017-01-25T00:00:00"/>
    <b v="0"/>
    <s v="Approved"/>
    <s v="OHM Cycles"/>
    <s v="Road"/>
    <s v="medium"/>
    <s v="medium"/>
    <n v="742.54"/>
    <n v="667.4"/>
    <n v="75.14"/>
    <d v="2016-07-09T00:00:00"/>
    <n v="339"/>
  </r>
  <r>
    <s v="6576"/>
    <s v="49"/>
    <x v="2897"/>
    <d v="2017-03-15T00:00:00"/>
    <b v="1"/>
    <s v="Approved"/>
    <s v="Trek Bicycles"/>
    <s v="Road"/>
    <s v="medium"/>
    <s v="medium"/>
    <n v="533.51"/>
    <n v="400.13"/>
    <n v="133.38"/>
    <d v="2012-06-04T00:00:00"/>
    <n v="290"/>
  </r>
  <r>
    <s v="6577"/>
    <s v="85"/>
    <x v="59"/>
    <d v="2017-03-03T00:00:00"/>
    <b v="0"/>
    <s v="Approved"/>
    <s v="WeareA2B"/>
    <s v="Standard"/>
    <s v="medium"/>
    <s v="medium"/>
    <n v="752.64"/>
    <n v="205.36"/>
    <n v="547.28"/>
    <d v="1993-04-20T00:00:00"/>
    <n v="302"/>
  </r>
  <r>
    <s v="6578"/>
    <s v="63"/>
    <x v="2451"/>
    <d v="2017-07-29T00:00:00"/>
    <b v="0"/>
    <s v="Approved"/>
    <s v="Solex"/>
    <s v="Standard"/>
    <s v="medium"/>
    <s v="medium"/>
    <n v="1483.2"/>
    <n v="99.59"/>
    <n v="1383.61"/>
    <d v="2015-05-21T00:00:00"/>
    <n v="154"/>
  </r>
  <r>
    <s v="6579"/>
    <s v="0"/>
    <x v="2977"/>
    <d v="2017-06-05T00:00:00"/>
    <b v="0"/>
    <s v="Approved"/>
    <s v="OHM Cycles"/>
    <s v="Standard"/>
    <s v="medium"/>
    <s v="medium"/>
    <n v="183.86"/>
    <n v="137.9"/>
    <n v="45.96"/>
    <d v="2012-05-18T00:00:00"/>
    <n v="208"/>
  </r>
  <r>
    <s v="6580"/>
    <s v="18"/>
    <x v="911"/>
    <d v="2017-05-25T00:00:00"/>
    <b v="0"/>
    <s v="Approved"/>
    <s v="Norco Bicycles"/>
    <s v="Standard"/>
    <s v="high"/>
    <s v="medium"/>
    <n v="1148.6400000000001"/>
    <n v="689.18"/>
    <n v="459.46"/>
    <d v="2015-08-10T00:00:00"/>
    <n v="219"/>
  </r>
  <r>
    <s v="6581"/>
    <s v="7"/>
    <x v="2955"/>
    <d v="2017-12-06T00:00:00"/>
    <b v="0"/>
    <s v="Approved"/>
    <s v="Giant Bicycles"/>
    <s v="Standard"/>
    <s v="medium"/>
    <s v="small"/>
    <n v="1311.44"/>
    <n v="1167.18"/>
    <n v="144.26"/>
    <d v="1997-05-10T00:00:00"/>
    <n v="24"/>
  </r>
  <r>
    <s v="6582"/>
    <s v="28"/>
    <x v="1237"/>
    <d v="2017-01-21T00:00:00"/>
    <b v="1"/>
    <s v="Approved"/>
    <s v="Norco Bicycles"/>
    <s v="Standard"/>
    <s v="medium"/>
    <s v="small"/>
    <n v="1216.1400000000001"/>
    <n v="1082.3599999999999"/>
    <n v="133.78"/>
    <d v="1991-08-05T00:00:00"/>
    <n v="343"/>
  </r>
  <r>
    <s v="6583"/>
    <s v="8"/>
    <x v="654"/>
    <d v="2017-05-01T00:00:00"/>
    <b v="0"/>
    <s v="Approved"/>
    <s v="Solex"/>
    <s v="Road"/>
    <s v="medium"/>
    <s v="small"/>
    <n v="1703.52"/>
    <n v="1516.13"/>
    <n v="187.39"/>
    <d v="1991-11-07T00:00:00"/>
    <n v="243"/>
  </r>
  <r>
    <s v="6584"/>
    <s v="45"/>
    <x v="2978"/>
    <d v="2017-12-13T00:00:00"/>
    <b v="0"/>
    <s v="Approved"/>
    <s v="Solex"/>
    <s v="Standard"/>
    <s v="medium"/>
    <s v="medium"/>
    <n v="441.49"/>
    <n v="84.99"/>
    <n v="356.5"/>
    <d v="2006-10-01T00:00:00"/>
    <n v="17"/>
  </r>
  <r>
    <s v="6585"/>
    <s v="17"/>
    <x v="2101"/>
    <d v="2017-02-28T00:00:00"/>
    <b v="1"/>
    <s v="Approved"/>
    <s v="WeareA2B"/>
    <s v="Touring"/>
    <s v="medium"/>
    <s v="large"/>
    <n v="1362.99"/>
    <n v="57.74"/>
    <n v="1305.25"/>
    <d v="1993-04-20T00:00:00"/>
    <n v="305"/>
  </r>
  <r>
    <s v="6586"/>
    <s v="21"/>
    <x v="2979"/>
    <d v="2017-10-10T00:00:00"/>
    <b v="0"/>
    <s v="Approved"/>
    <s v="Solex"/>
    <s v="Standard"/>
    <s v="medium"/>
    <s v="large"/>
    <n v="1071.23"/>
    <n v="380.74"/>
    <n v="690.49"/>
    <d v="1994-07-12T00:00:00"/>
    <n v="81"/>
  </r>
  <r>
    <s v="6587"/>
    <s v="16"/>
    <x v="2552"/>
    <d v="2017-08-11T00:00:00"/>
    <b v="0"/>
    <s v="Approved"/>
    <s v="Norco Bicycles"/>
    <s v="Standard"/>
    <s v="high"/>
    <s v="small"/>
    <n v="1661.92"/>
    <n v="1479.11"/>
    <n v="182.81"/>
    <d v="2010-05-05T00:00:00"/>
    <n v="141"/>
  </r>
  <r>
    <s v="6588"/>
    <s v="0"/>
    <x v="824"/>
    <d v="2017-04-06T00:00:00"/>
    <b v="0"/>
    <s v="Approved"/>
    <s v="WeareA2B"/>
    <s v="Standard"/>
    <s v="medium"/>
    <s v="medium"/>
    <n v="60.34"/>
    <n v="45.26"/>
    <n v="15.08"/>
    <d v="1993-07-15T00:00:00"/>
    <n v="268"/>
  </r>
  <r>
    <s v="6589"/>
    <s v="36"/>
    <x v="609"/>
    <d v="2017-06-21T00:00:00"/>
    <b v="1"/>
    <s v="Approved"/>
    <s v="Solex"/>
    <s v="Standard"/>
    <s v="low"/>
    <s v="medium"/>
    <n v="945.04"/>
    <n v="507.58"/>
    <n v="437.46"/>
    <d v="1995-12-19T00:00:00"/>
    <n v="192"/>
  </r>
  <r>
    <s v="6590"/>
    <s v="42"/>
    <x v="2019"/>
    <d v="2017-04-06T00:00:00"/>
    <b v="1"/>
    <s v="Approved"/>
    <s v="OHM Cycles"/>
    <s v="Road"/>
    <s v="medium"/>
    <s v="small"/>
    <n v="1810"/>
    <n v="1610.9"/>
    <n v="199.1"/>
    <d v="2006-10-01T00:00:00"/>
    <n v="268"/>
  </r>
  <r>
    <s v="6591"/>
    <s v="4"/>
    <x v="2980"/>
    <d v="2017-05-14T00:00:00"/>
    <b v="0"/>
    <s v="Approved"/>
    <s v="Giant Bicycles"/>
    <s v="Standard"/>
    <s v="high"/>
    <s v="medium"/>
    <n v="1129.1300000000001"/>
    <n v="677.48"/>
    <n v="451.65"/>
    <d v="2004-08-17T00:00:00"/>
    <n v="230"/>
  </r>
  <r>
    <s v="6592"/>
    <s v="0"/>
    <x v="2981"/>
    <d v="2017-11-01T00:00:00"/>
    <b v="0"/>
    <s v="Approved"/>
    <s v="Solex"/>
    <s v="Standard"/>
    <s v="medium"/>
    <s v="medium"/>
    <n v="71.489999999999995"/>
    <n v="53.62"/>
    <n v="17.87"/>
    <d v="2005-08-09T00:00:00"/>
    <n v="59"/>
  </r>
  <r>
    <s v="6593"/>
    <s v="27"/>
    <x v="1799"/>
    <d v="2017-09-16T00:00:00"/>
    <b v="1"/>
    <s v="Approved"/>
    <s v="Trek Bicycles"/>
    <s v="Standard"/>
    <s v="medium"/>
    <s v="medium"/>
    <n v="499.53"/>
    <n v="388.72"/>
    <n v="110.81"/>
    <d v="1999-06-23T00:00:00"/>
    <n v="105"/>
  </r>
  <r>
    <s v="6594"/>
    <s v="65"/>
    <x v="1723"/>
    <d v="2017-06-12T00:00:00"/>
    <b v="0"/>
    <s v="Approved"/>
    <s v="WeareA2B"/>
    <s v="Standard"/>
    <s v="medium"/>
    <s v="medium"/>
    <n v="1807.45"/>
    <n v="778.69"/>
    <n v="1028.76"/>
    <d v="2015-05-21T00:00:00"/>
    <n v="201"/>
  </r>
  <r>
    <s v="6595"/>
    <s v="97"/>
    <x v="1141"/>
    <d v="2017-11-17T00:00:00"/>
    <b v="1"/>
    <s v="Approved"/>
    <s v="OHM Cycles"/>
    <s v="Road"/>
    <s v="medium"/>
    <s v="medium"/>
    <n v="742.54"/>
    <n v="667.4"/>
    <n v="75.14"/>
    <d v="1991-11-07T00:00:00"/>
    <n v="43"/>
  </r>
  <r>
    <s v="6596"/>
    <s v="0"/>
    <x v="2352"/>
    <d v="2017-01-27T00:00:00"/>
    <b v="1"/>
    <s v="Approved"/>
    <m/>
    <m/>
    <m/>
    <m/>
    <n v="1095.6600000000001"/>
    <m/>
    <m/>
    <m/>
    <n v="337"/>
  </r>
  <r>
    <s v="6597"/>
    <s v="19"/>
    <x v="2982"/>
    <d v="2017-09-22T00:00:00"/>
    <b v="1"/>
    <s v="Approved"/>
    <s v="OHM Cycles"/>
    <s v="Road"/>
    <s v="high"/>
    <s v="large"/>
    <n v="12.01"/>
    <n v="7.21"/>
    <n v="4.8"/>
    <d v="2009-03-08T00:00:00"/>
    <n v="99"/>
  </r>
  <r>
    <s v="6598"/>
    <s v="1"/>
    <x v="1855"/>
    <d v="2017-03-25T00:00:00"/>
    <b v="0"/>
    <s v="Approved"/>
    <s v="Giant Bicycles"/>
    <s v="Standard"/>
    <s v="medium"/>
    <s v="medium"/>
    <n v="1403.5"/>
    <n v="954.82"/>
    <n v="448.68"/>
    <d v="2016-11-14T00:00:00"/>
    <n v="280"/>
  </r>
  <r>
    <s v="6599"/>
    <s v="3"/>
    <x v="1382"/>
    <d v="2017-02-11T00:00:00"/>
    <b v="1"/>
    <s v="Approved"/>
    <s v="Trek Bicycles"/>
    <s v="Standard"/>
    <s v="medium"/>
    <s v="large"/>
    <n v="2091.4699999999998"/>
    <n v="388.92"/>
    <n v="1702.55"/>
    <d v="2011-08-24T00:00:00"/>
    <n v="322"/>
  </r>
  <r>
    <s v="6600"/>
    <s v="53"/>
    <x v="312"/>
    <d v="2017-07-08T00:00:00"/>
    <b v="0"/>
    <s v="Approved"/>
    <s v="OHM Cycles"/>
    <s v="Standard"/>
    <s v="medium"/>
    <s v="medium"/>
    <n v="795.34"/>
    <n v="101.58"/>
    <n v="693.76"/>
    <d v="2003-07-21T00:00:00"/>
    <n v="175"/>
  </r>
  <r>
    <s v="6601"/>
    <s v="14"/>
    <x v="1136"/>
    <d v="2017-08-16T00:00:00"/>
    <b v="1"/>
    <s v="Approved"/>
    <s v="Trek Bicycles"/>
    <s v="Standard"/>
    <s v="medium"/>
    <s v="small"/>
    <n v="1386.84"/>
    <n v="1234.29"/>
    <n v="152.55000000000001"/>
    <d v="2003-08-05T00:00:00"/>
    <n v="136"/>
  </r>
  <r>
    <s v="6602"/>
    <s v="2"/>
    <x v="1142"/>
    <d v="2017-11-22T00:00:00"/>
    <b v="1"/>
    <s v="Approved"/>
    <s v="Solex"/>
    <s v="Standard"/>
    <s v="medium"/>
    <s v="medium"/>
    <n v="71.489999999999995"/>
    <n v="53.62"/>
    <n v="17.87"/>
    <d v="2004-09-28T00:00:00"/>
    <n v="38"/>
  </r>
  <r>
    <s v="6603"/>
    <s v="79"/>
    <x v="455"/>
    <d v="2017-02-25T00:00:00"/>
    <b v="1"/>
    <s v="Approved"/>
    <s v="Norco Bicycles"/>
    <s v="Standard"/>
    <s v="medium"/>
    <s v="medium"/>
    <n v="1555.58"/>
    <n v="818.01"/>
    <n v="737.57"/>
    <d v="2009-03-08T00:00:00"/>
    <n v="308"/>
  </r>
  <r>
    <s v="6604"/>
    <s v="34"/>
    <x v="2705"/>
    <d v="2017-08-31T00:00:00"/>
    <b v="1"/>
    <s v="Approved"/>
    <s v="Norco Bicycles"/>
    <s v="Road"/>
    <s v="high"/>
    <s v="large"/>
    <n v="774.53"/>
    <n v="464.72"/>
    <n v="309.81"/>
    <d v="2003-03-18T00:00:00"/>
    <n v="121"/>
  </r>
  <r>
    <s v="6605"/>
    <s v="40"/>
    <x v="2798"/>
    <d v="2017-06-12T00:00:00"/>
    <b v="0"/>
    <s v="Approved"/>
    <s v="Trek Bicycles"/>
    <s v="Road"/>
    <s v="medium"/>
    <s v="large"/>
    <n v="1894.19"/>
    <n v="598.76"/>
    <n v="1295.43"/>
    <d v="1998-12-17T00:00:00"/>
    <n v="201"/>
  </r>
  <r>
    <s v="6606"/>
    <s v="38"/>
    <x v="1811"/>
    <d v="2017-12-14T00:00:00"/>
    <b v="0"/>
    <s v="Approved"/>
    <s v="Solex"/>
    <s v="Standard"/>
    <s v="medium"/>
    <s v="medium"/>
    <n v="1577.53"/>
    <n v="826.51"/>
    <n v="751.02"/>
    <d v="2011-03-16T00:00:00"/>
    <n v="16"/>
  </r>
  <r>
    <s v="6607"/>
    <s v="8"/>
    <x v="9"/>
    <d v="2017-03-15T00:00:00"/>
    <b v="1"/>
    <s v="Approved"/>
    <s v="Solex"/>
    <s v="Road"/>
    <s v="medium"/>
    <s v="small"/>
    <n v="1703.52"/>
    <n v="1516.13"/>
    <n v="187.39"/>
    <d v="2011-04-16T00:00:00"/>
    <n v="290"/>
  </r>
  <r>
    <s v="6608"/>
    <s v="28"/>
    <x v="2528"/>
    <d v="2017-01-14T00:00:00"/>
    <b v="1"/>
    <s v="Approved"/>
    <s v="Solex"/>
    <s v="Road"/>
    <s v="medium"/>
    <s v="small"/>
    <n v="1703.52"/>
    <n v="1516.13"/>
    <n v="187.39"/>
    <d v="2014-03-03T00:00:00"/>
    <n v="350"/>
  </r>
  <r>
    <s v="6609"/>
    <s v="84"/>
    <x v="2983"/>
    <d v="2017-03-16T00:00:00"/>
    <b v="1"/>
    <s v="Approved"/>
    <s v="Trek Bicycles"/>
    <s v="Road"/>
    <s v="medium"/>
    <s v="medium"/>
    <n v="290.62"/>
    <n v="215.14"/>
    <n v="75.48"/>
    <d v="2004-12-18T00:00:00"/>
    <n v="289"/>
  </r>
  <r>
    <s v="6610"/>
    <s v="3"/>
    <x v="842"/>
    <d v="2017-09-06T00:00:00"/>
    <b v="1"/>
    <s v="Approved"/>
    <s v="Trek Bicycles"/>
    <s v="Standard"/>
    <s v="medium"/>
    <s v="large"/>
    <n v="2091.4699999999998"/>
    <n v="388.92"/>
    <n v="1702.55"/>
    <d v="1999-07-20T00:00:00"/>
    <n v="115"/>
  </r>
  <r>
    <s v="6611"/>
    <s v="21"/>
    <x v="2385"/>
    <d v="2017-10-20T00:00:00"/>
    <b v="0"/>
    <s v="Approved"/>
    <s v="WeareA2B"/>
    <s v="Touring"/>
    <s v="medium"/>
    <s v="medium"/>
    <n v="1466.68"/>
    <n v="363.25"/>
    <n v="1103.43"/>
    <d v="2014-03-03T00:00:00"/>
    <n v="71"/>
  </r>
  <r>
    <s v="6612"/>
    <s v="1"/>
    <x v="2984"/>
    <d v="2017-08-09T00:00:00"/>
    <b v="1"/>
    <s v="Approved"/>
    <s v="Giant Bicycles"/>
    <s v="Touring"/>
    <s v="medium"/>
    <s v="large"/>
    <n v="1873.97"/>
    <n v="863.95"/>
    <n v="1010.02"/>
    <d v="2013-09-16T00:00:00"/>
    <n v="143"/>
  </r>
  <r>
    <s v="6613"/>
    <s v="39"/>
    <x v="706"/>
    <d v="2017-06-09T00:00:00"/>
    <b v="1"/>
    <s v="Approved"/>
    <s v="Giant Bicycles"/>
    <s v="Standard"/>
    <s v="medium"/>
    <s v="large"/>
    <n v="1812.75"/>
    <n v="582.48"/>
    <n v="1230.27"/>
    <d v="2011-03-16T00:00:00"/>
    <n v="204"/>
  </r>
  <r>
    <s v="6614"/>
    <s v="92"/>
    <x v="781"/>
    <d v="2017-11-03T00:00:00"/>
    <b v="1"/>
    <s v="Approved"/>
    <s v="WeareA2B"/>
    <s v="Standard"/>
    <s v="medium"/>
    <s v="small"/>
    <n v="1415.01"/>
    <n v="1259.3599999999999"/>
    <n v="155.65"/>
    <d v="2003-01-05T00:00:00"/>
    <n v="57"/>
  </r>
  <r>
    <s v="6615"/>
    <s v="40"/>
    <x v="2444"/>
    <d v="2017-06-09T00:00:00"/>
    <b v="1"/>
    <s v="Approved"/>
    <s v="OHM Cycles"/>
    <s v="Standard"/>
    <s v="high"/>
    <s v="medium"/>
    <n v="1458.17"/>
    <n v="874.9"/>
    <n v="583.27"/>
    <d v="2011-05-09T00:00:00"/>
    <n v="204"/>
  </r>
  <r>
    <s v="6616"/>
    <s v="87"/>
    <x v="1255"/>
    <d v="2017-05-17T00:00:00"/>
    <b v="0"/>
    <s v="Approved"/>
    <s v="OHM Cycles"/>
    <s v="Standard"/>
    <s v="medium"/>
    <s v="medium"/>
    <n v="1636.9"/>
    <n v="44.71"/>
    <n v="1592.19"/>
    <d v="2006-05-22T00:00:00"/>
    <n v="227"/>
  </r>
  <r>
    <s v="6617"/>
    <s v="90"/>
    <x v="31"/>
    <d v="2017-02-22T00:00:00"/>
    <b v="0"/>
    <s v="Approved"/>
    <s v="Norco Bicycles"/>
    <s v="Standard"/>
    <s v="low"/>
    <s v="medium"/>
    <n v="363.01"/>
    <n v="290.41000000000003"/>
    <n v="72.599999999999994"/>
    <d v="2004-01-16T00:00:00"/>
    <n v="311"/>
  </r>
  <r>
    <s v="6619"/>
    <s v="8"/>
    <x v="2422"/>
    <d v="2017-06-10T00:00:00"/>
    <b v="1"/>
    <s v="Approved"/>
    <s v="Solex"/>
    <s v="Road"/>
    <s v="medium"/>
    <s v="small"/>
    <n v="1703.52"/>
    <n v="1516.13"/>
    <n v="187.39"/>
    <d v="2011-04-16T00:00:00"/>
    <n v="203"/>
  </r>
  <r>
    <s v="6620"/>
    <s v="53"/>
    <x v="2409"/>
    <d v="2017-05-22T00:00:00"/>
    <b v="1"/>
    <s v="Approved"/>
    <s v="OHM Cycles"/>
    <s v="Standard"/>
    <s v="medium"/>
    <s v="medium"/>
    <n v="795.34"/>
    <n v="101.58"/>
    <n v="693.76"/>
    <d v="1997-02-09T00:00:00"/>
    <n v="222"/>
  </r>
  <r>
    <s v="6621"/>
    <s v="37"/>
    <x v="1486"/>
    <d v="2017-01-05T00:00:00"/>
    <b v="1"/>
    <s v="Approved"/>
    <s v="OHM Cycles"/>
    <s v="Standard"/>
    <s v="low"/>
    <s v="medium"/>
    <n v="1793.43"/>
    <n v="248.82"/>
    <n v="1544.61"/>
    <d v="1999-07-20T00:00:00"/>
    <n v="359"/>
  </r>
  <r>
    <s v="6622"/>
    <s v="59"/>
    <x v="658"/>
    <d v="2017-06-01T00:00:00"/>
    <b v="0"/>
    <s v="Approved"/>
    <s v="Solex"/>
    <s v="Standard"/>
    <s v="medium"/>
    <s v="large"/>
    <n v="1061.56"/>
    <n v="733.58"/>
    <n v="327.98"/>
    <d v="1993-07-20T00:00:00"/>
    <n v="212"/>
  </r>
  <r>
    <s v="6623"/>
    <s v="86"/>
    <x v="1920"/>
    <d v="2017-04-08T00:00:00"/>
    <b v="0"/>
    <s v="Approved"/>
    <s v="OHM Cycles"/>
    <s v="Standard"/>
    <s v="medium"/>
    <s v="medium"/>
    <n v="235.63"/>
    <n v="125.07"/>
    <n v="110.56"/>
    <d v="2005-05-10T00:00:00"/>
    <n v="266"/>
  </r>
  <r>
    <s v="6624"/>
    <s v="50"/>
    <x v="2525"/>
    <d v="2017-08-14T00:00:00"/>
    <b v="1"/>
    <s v="Approved"/>
    <s v="WeareA2B"/>
    <s v="Standard"/>
    <s v="medium"/>
    <s v="small"/>
    <n v="175.89"/>
    <n v="131.91999999999999"/>
    <n v="43.97"/>
    <d v="2001-11-25T00:00:00"/>
    <n v="138"/>
  </r>
  <r>
    <s v="6625"/>
    <s v="30"/>
    <x v="383"/>
    <d v="2017-05-28T00:00:00"/>
    <b v="1"/>
    <s v="Approved"/>
    <s v="OHM Cycles"/>
    <s v="Standard"/>
    <s v="medium"/>
    <s v="medium"/>
    <n v="1227.3399999999999"/>
    <n v="770.89"/>
    <n v="456.45"/>
    <d v="1994-08-10T00:00:00"/>
    <n v="216"/>
  </r>
  <r>
    <s v="6626"/>
    <s v="75"/>
    <x v="1846"/>
    <d v="2017-01-03T00:00:00"/>
    <b v="0"/>
    <s v="Approved"/>
    <s v="Giant Bicycles"/>
    <s v="Touring"/>
    <s v="medium"/>
    <s v="large"/>
    <n v="1873.97"/>
    <n v="863.95"/>
    <n v="1010.02"/>
    <d v="2006-05-22T00:00:00"/>
    <n v="361"/>
  </r>
  <r>
    <s v="6627"/>
    <s v="99"/>
    <x v="1974"/>
    <d v="2017-02-04T00:00:00"/>
    <b v="0"/>
    <s v="Approved"/>
    <s v="OHM Cycles"/>
    <s v="Standard"/>
    <s v="medium"/>
    <s v="medium"/>
    <n v="1227.3399999999999"/>
    <n v="770.89"/>
    <n v="456.45"/>
    <d v="1994-08-10T00:00:00"/>
    <n v="329"/>
  </r>
  <r>
    <s v="6629"/>
    <s v="20"/>
    <x v="1866"/>
    <d v="2017-03-19T00:00:00"/>
    <b v="0"/>
    <s v="Approved"/>
    <s v="Trek Bicycles"/>
    <s v="Standard"/>
    <s v="medium"/>
    <s v="small"/>
    <n v="1775.81"/>
    <n v="1580.47"/>
    <n v="195.34"/>
    <d v="2011-05-07T00:00:00"/>
    <n v="286"/>
  </r>
  <r>
    <s v="6630"/>
    <s v="77"/>
    <x v="2501"/>
    <d v="2017-12-03T00:00:00"/>
    <b v="0"/>
    <s v="Approved"/>
    <s v="WeareA2B"/>
    <s v="Standard"/>
    <s v="medium"/>
    <s v="medium"/>
    <n v="1769.64"/>
    <n v="108.76"/>
    <n v="1660.88"/>
    <d v="2003-02-16T00:00:00"/>
    <n v="27"/>
  </r>
  <r>
    <s v="6631"/>
    <s v="90"/>
    <x v="1424"/>
    <d v="2017-05-18T00:00:00"/>
    <b v="1"/>
    <s v="Approved"/>
    <s v="Norco Bicycles"/>
    <s v="Standard"/>
    <s v="low"/>
    <s v="medium"/>
    <n v="363.01"/>
    <n v="290.41000000000003"/>
    <n v="72.599999999999994"/>
    <d v="2005-05-10T00:00:00"/>
    <n v="226"/>
  </r>
  <r>
    <s v="6632"/>
    <s v="41"/>
    <x v="792"/>
    <d v="2017-10-20T00:00:00"/>
    <b v="0"/>
    <s v="Approved"/>
    <s v="Solex"/>
    <s v="Road"/>
    <s v="medium"/>
    <s v="medium"/>
    <n v="416.98"/>
    <n v="312.74"/>
    <n v="104.24"/>
    <d v="2012-06-04T00:00:00"/>
    <n v="71"/>
  </r>
  <r>
    <s v="6633"/>
    <s v="61"/>
    <x v="329"/>
    <d v="2017-01-09T00:00:00"/>
    <b v="1"/>
    <s v="Approved"/>
    <s v="OHM Cycles"/>
    <s v="Standard"/>
    <s v="low"/>
    <s v="medium"/>
    <n v="71.16"/>
    <n v="56.93"/>
    <n v="14.23"/>
    <d v="1992-10-02T00:00:00"/>
    <n v="355"/>
  </r>
  <r>
    <s v="6634"/>
    <s v="2"/>
    <x v="21"/>
    <d v="2017-05-18T00:00:00"/>
    <b v="1"/>
    <s v="Approved"/>
    <s v="Solex"/>
    <s v="Standard"/>
    <s v="medium"/>
    <s v="medium"/>
    <n v="71.489999999999995"/>
    <n v="53.62"/>
    <n v="17.87"/>
    <d v="2012-12-02T00:00:00"/>
    <n v="226"/>
  </r>
  <r>
    <s v="6635"/>
    <s v="83"/>
    <x v="2907"/>
    <d v="2017-03-30T00:00:00"/>
    <b v="0"/>
    <s v="Approved"/>
    <s v="Solex"/>
    <s v="Touring"/>
    <s v="medium"/>
    <s v="large"/>
    <n v="2083.94"/>
    <n v="675.03"/>
    <n v="1408.91"/>
    <d v="2015-08-02T00:00:00"/>
    <n v="275"/>
  </r>
  <r>
    <s v="6636"/>
    <s v="12"/>
    <x v="1676"/>
    <d v="2017-11-18T00:00:00"/>
    <b v="1"/>
    <s v="Approved"/>
    <s v="WeareA2B"/>
    <s v="Standard"/>
    <s v="medium"/>
    <s v="medium"/>
    <n v="1231.1500000000001"/>
    <n v="161.6"/>
    <n v="1069.55"/>
    <d v="1996-11-09T00:00:00"/>
    <n v="42"/>
  </r>
  <r>
    <s v="6637"/>
    <s v="47"/>
    <x v="2895"/>
    <d v="2017-05-20T00:00:00"/>
    <b v="1"/>
    <s v="Approved"/>
    <s v="Trek Bicycles"/>
    <s v="Road"/>
    <s v="low"/>
    <s v="small"/>
    <n v="1720.7"/>
    <n v="1531.42"/>
    <n v="189.28"/>
    <d v="2006-10-01T00:00:00"/>
    <n v="224"/>
  </r>
  <r>
    <s v="6638"/>
    <s v="97"/>
    <x v="1905"/>
    <d v="2017-04-18T00:00:00"/>
    <b v="0"/>
    <s v="Approved"/>
    <s v="Solex"/>
    <s v="Standard"/>
    <s v="medium"/>
    <s v="large"/>
    <n v="202.62"/>
    <n v="151.96"/>
    <n v="50.66"/>
    <d v="1994-08-10T00:00:00"/>
    <n v="256"/>
  </r>
  <r>
    <s v="6639"/>
    <s v="15"/>
    <x v="1683"/>
    <d v="2017-12-02T00:00:00"/>
    <b v="1"/>
    <s v="Approved"/>
    <s v="Norco Bicycles"/>
    <s v="Standard"/>
    <s v="low"/>
    <s v="medium"/>
    <n v="958.74"/>
    <n v="748.9"/>
    <n v="209.84"/>
    <d v="2013-03-12T00:00:00"/>
    <n v="28"/>
  </r>
  <r>
    <s v="6640"/>
    <s v="36"/>
    <x v="2440"/>
    <d v="2017-01-25T00:00:00"/>
    <b v="1"/>
    <s v="Approved"/>
    <s v="Solex"/>
    <s v="Standard"/>
    <s v="low"/>
    <s v="medium"/>
    <n v="945.04"/>
    <n v="507.58"/>
    <n v="437.46"/>
    <d v="1999-07-20T00:00:00"/>
    <n v="339"/>
  </r>
  <r>
    <s v="6641"/>
    <s v="92"/>
    <x v="535"/>
    <d v="2017-12-04T00:00:00"/>
    <b v="1"/>
    <s v="Approved"/>
    <s v="WeareA2B"/>
    <s v="Touring"/>
    <s v="medium"/>
    <s v="large"/>
    <n v="1890.39"/>
    <n v="260.14"/>
    <n v="1630.25"/>
    <d v="1993-07-20T00:00:00"/>
    <n v="26"/>
  </r>
  <r>
    <s v="6642"/>
    <s v="35"/>
    <x v="883"/>
    <d v="2017-06-02T00:00:00"/>
    <b v="0"/>
    <s v="Approved"/>
    <s v="Trek Bicycles"/>
    <s v="Standard"/>
    <s v="low"/>
    <s v="medium"/>
    <n v="1057.51"/>
    <n v="154.4"/>
    <n v="903.11"/>
    <d v="2008-03-19T00:00:00"/>
    <n v="211"/>
  </r>
  <r>
    <s v="6643"/>
    <s v="3"/>
    <x v="400"/>
    <d v="2017-03-05T00:00:00"/>
    <b v="1"/>
    <s v="Approved"/>
    <s v="Trek Bicycles"/>
    <s v="Standard"/>
    <s v="medium"/>
    <s v="large"/>
    <n v="2091.4699999999998"/>
    <n v="388.92"/>
    <n v="1702.55"/>
    <d v="2004-09-28T00:00:00"/>
    <n v="300"/>
  </r>
  <r>
    <s v="6644"/>
    <s v="0"/>
    <x v="2985"/>
    <d v="2017-02-22T00:00:00"/>
    <b v="1"/>
    <s v="Approved"/>
    <m/>
    <m/>
    <m/>
    <m/>
    <n v="1776.08"/>
    <m/>
    <m/>
    <m/>
    <n v="311"/>
  </r>
  <r>
    <s v="6645"/>
    <s v="40"/>
    <x v="2986"/>
    <d v="2017-03-15T00:00:00"/>
    <b v="1"/>
    <s v="Approved"/>
    <s v="Trek Bicycles"/>
    <s v="Road"/>
    <s v="medium"/>
    <s v="large"/>
    <n v="1894.19"/>
    <n v="598.76"/>
    <n v="1295.43"/>
    <d v="2003-07-21T00:00:00"/>
    <n v="290"/>
  </r>
  <r>
    <s v="6646"/>
    <s v="5"/>
    <x v="2987"/>
    <d v="2017-04-05T00:00:00"/>
    <b v="0"/>
    <s v="Approved"/>
    <s v="Trek Bicycles"/>
    <s v="Mountain"/>
    <s v="low"/>
    <s v="medium"/>
    <n v="574.64"/>
    <n v="459.71"/>
    <n v="114.93"/>
    <d v="2003-02-07T00:00:00"/>
    <n v="269"/>
  </r>
  <r>
    <s v="6647"/>
    <s v="10"/>
    <x v="873"/>
    <d v="2017-07-07T00:00:00"/>
    <b v="0"/>
    <s v="Approved"/>
    <s v="WeareA2B"/>
    <s v="Touring"/>
    <s v="medium"/>
    <s v="medium"/>
    <n v="1466.68"/>
    <n v="363.25"/>
    <n v="1103.43"/>
    <d v="2014-03-03T00:00:00"/>
    <n v="176"/>
  </r>
  <r>
    <s v="6648"/>
    <s v="51"/>
    <x v="468"/>
    <d v="2017-01-27T00:00:00"/>
    <b v="0"/>
    <s v="Approved"/>
    <s v="OHM Cycles"/>
    <s v="Standard"/>
    <s v="high"/>
    <s v="medium"/>
    <n v="2005.66"/>
    <n v="1203.4000000000001"/>
    <n v="802.26"/>
    <d v="2012-04-10T00:00:00"/>
    <n v="337"/>
  </r>
  <r>
    <s v="6649"/>
    <s v="71"/>
    <x v="1726"/>
    <d v="2017-07-01T00:00:00"/>
    <b v="0"/>
    <s v="Approved"/>
    <s v="Solex"/>
    <s v="Standard"/>
    <s v="high"/>
    <s v="large"/>
    <n v="1842.92"/>
    <n v="1105.75"/>
    <n v="737.17"/>
    <d v="2011-01-10T00:00:00"/>
    <n v="182"/>
  </r>
  <r>
    <s v="6650"/>
    <s v="54"/>
    <x v="178"/>
    <d v="2017-01-20T00:00:00"/>
    <b v="1"/>
    <s v="Approved"/>
    <s v="WeareA2B"/>
    <s v="Standard"/>
    <s v="medium"/>
    <s v="medium"/>
    <n v="1292.8399999999999"/>
    <n v="13.44"/>
    <n v="1279.4000000000001"/>
    <d v="2003-07-21T00:00:00"/>
    <n v="344"/>
  </r>
  <r>
    <s v="6651"/>
    <s v="63"/>
    <x v="1919"/>
    <d v="2017-03-13T00:00:00"/>
    <b v="0"/>
    <s v="Approved"/>
    <s v="Solex"/>
    <s v="Standard"/>
    <s v="medium"/>
    <s v="medium"/>
    <n v="1483.2"/>
    <n v="99.59"/>
    <n v="1383.61"/>
    <d v="1998-12-17T00:00:00"/>
    <n v="292"/>
  </r>
  <r>
    <s v="6652"/>
    <s v="50"/>
    <x v="1470"/>
    <d v="2017-04-08T00:00:00"/>
    <b v="1"/>
    <s v="Approved"/>
    <s v="Giant Bicycles"/>
    <s v="Standard"/>
    <s v="medium"/>
    <s v="medium"/>
    <n v="642.70000000000005"/>
    <n v="211.37"/>
    <n v="431.33"/>
    <d v="1995-12-19T00:00:00"/>
    <n v="266"/>
  </r>
  <r>
    <s v="6653"/>
    <s v="18"/>
    <x v="1934"/>
    <d v="2017-07-05T00:00:00"/>
    <b v="0"/>
    <s v="Approved"/>
    <s v="Solex"/>
    <s v="Standard"/>
    <s v="medium"/>
    <s v="medium"/>
    <n v="575.27"/>
    <n v="431.45"/>
    <n v="143.82"/>
    <d v="2013-03-12T00:00:00"/>
    <n v="178"/>
  </r>
  <r>
    <s v="6654"/>
    <s v="85"/>
    <x v="2379"/>
    <d v="2017-05-07T00:00:00"/>
    <b v="1"/>
    <s v="Approved"/>
    <s v="WeareA2B"/>
    <s v="Standard"/>
    <s v="medium"/>
    <s v="medium"/>
    <n v="752.64"/>
    <n v="205.36"/>
    <n v="547.28"/>
    <d v="1999-06-23T00:00:00"/>
    <n v="237"/>
  </r>
  <r>
    <s v="6655"/>
    <s v="52"/>
    <x v="1859"/>
    <d v="2017-01-05T00:00:00"/>
    <b v="0"/>
    <s v="Approved"/>
    <s v="OHM Cycles"/>
    <s v="Road"/>
    <s v="medium"/>
    <s v="medium"/>
    <n v="1280.28"/>
    <n v="829.51"/>
    <n v="450.77"/>
    <d v="2001-11-25T00:00:00"/>
    <n v="359"/>
  </r>
  <r>
    <s v="6656"/>
    <s v="48"/>
    <x v="485"/>
    <d v="2017-07-17T00:00:00"/>
    <b v="0"/>
    <s v="Approved"/>
    <s v="WeareA2B"/>
    <s v="Standard"/>
    <s v="medium"/>
    <s v="medium"/>
    <n v="1762.96"/>
    <n v="950.52"/>
    <n v="812.44"/>
    <d v="2011-08-29T00:00:00"/>
    <n v="166"/>
  </r>
  <r>
    <s v="6657"/>
    <s v="4"/>
    <x v="2988"/>
    <d v="2017-11-01T00:00:00"/>
    <b v="1"/>
    <s v="Approved"/>
    <s v="Giant Bicycles"/>
    <s v="Standard"/>
    <s v="high"/>
    <s v="medium"/>
    <n v="1129.1300000000001"/>
    <n v="677.48"/>
    <n v="451.65"/>
    <d v="2003-03-18T00:00:00"/>
    <n v="59"/>
  </r>
  <r>
    <s v="6658"/>
    <s v="33"/>
    <x v="2132"/>
    <d v="2017-06-15T00:00:00"/>
    <b v="1"/>
    <s v="Approved"/>
    <s v="OHM Cycles"/>
    <s v="Road"/>
    <s v="medium"/>
    <s v="small"/>
    <n v="1810"/>
    <n v="1610.9"/>
    <n v="199.1"/>
    <d v="2008-03-19T00:00:00"/>
    <n v="198"/>
  </r>
  <r>
    <s v="6659"/>
    <s v="12"/>
    <x v="1567"/>
    <d v="2017-09-07T00:00:00"/>
    <b v="1"/>
    <s v="Approved"/>
    <s v="WeareA2B"/>
    <s v="Standard"/>
    <s v="medium"/>
    <s v="medium"/>
    <n v="1231.1500000000001"/>
    <n v="161.6"/>
    <n v="1069.55"/>
    <d v="2004-08-17T00:00:00"/>
    <n v="114"/>
  </r>
  <r>
    <s v="6661"/>
    <s v="52"/>
    <x v="2225"/>
    <d v="2017-02-05T00:00:00"/>
    <b v="1"/>
    <s v="Approved"/>
    <s v="OHM Cycles"/>
    <s v="Road"/>
    <s v="medium"/>
    <s v="medium"/>
    <n v="1280.28"/>
    <n v="829.51"/>
    <n v="450.77"/>
    <d v="2009-04-12T00:00:00"/>
    <n v="328"/>
  </r>
  <r>
    <s v="6662"/>
    <s v="56"/>
    <x v="2315"/>
    <d v="2017-04-16T00:00:00"/>
    <b v="0"/>
    <s v="Approved"/>
    <s v="OHM Cycles"/>
    <s v="Standard"/>
    <s v="medium"/>
    <s v="medium"/>
    <n v="183.86"/>
    <n v="137.9"/>
    <n v="45.96"/>
    <d v="2015-06-17T00:00:00"/>
    <n v="258"/>
  </r>
  <r>
    <s v="6663"/>
    <s v="34"/>
    <x v="2936"/>
    <d v="2017-11-07T00:00:00"/>
    <b v="0"/>
    <s v="Approved"/>
    <s v="WeareA2B"/>
    <s v="Standard"/>
    <s v="medium"/>
    <s v="medium"/>
    <n v="1231.1500000000001"/>
    <n v="161.6"/>
    <n v="1069.55"/>
    <d v="2016-07-09T00:00:00"/>
    <n v="53"/>
  </r>
  <r>
    <s v="6664"/>
    <s v="86"/>
    <x v="214"/>
    <d v="2017-05-01T00:00:00"/>
    <b v="0"/>
    <s v="Approved"/>
    <s v="Norco Bicycles"/>
    <s v="Road"/>
    <s v="high"/>
    <s v="large"/>
    <n v="774.53"/>
    <n v="464.72"/>
    <n v="309.81"/>
    <d v="2003-03-18T00:00:00"/>
    <n v="243"/>
  </r>
  <r>
    <s v="6665"/>
    <s v="62"/>
    <x v="2468"/>
    <d v="2017-11-18T00:00:00"/>
    <b v="0"/>
    <s v="Approved"/>
    <s v="Solex"/>
    <s v="Standard"/>
    <s v="medium"/>
    <s v="medium"/>
    <n v="478.16"/>
    <n v="298.72000000000003"/>
    <n v="179.44"/>
    <d v="1993-06-23T00:00:00"/>
    <n v="42"/>
  </r>
  <r>
    <s v="6666"/>
    <s v="27"/>
    <x v="2850"/>
    <d v="2017-05-26T00:00:00"/>
    <b v="1"/>
    <s v="Approved"/>
    <s v="Trek Bicycles"/>
    <s v="Standard"/>
    <s v="low"/>
    <s v="medium"/>
    <n v="1057.51"/>
    <n v="154.4"/>
    <n v="903.11"/>
    <d v="1999-12-04T00:00:00"/>
    <n v="218"/>
  </r>
  <r>
    <s v="6667"/>
    <s v="97"/>
    <x v="658"/>
    <d v="2017-03-19T00:00:00"/>
    <b v="1"/>
    <s v="Approved"/>
    <s v="Solex"/>
    <s v="Standard"/>
    <s v="medium"/>
    <s v="large"/>
    <n v="202.62"/>
    <n v="151.96"/>
    <n v="50.66"/>
    <d v="2016-03-29T00:00:00"/>
    <n v="286"/>
  </r>
  <r>
    <s v="6668"/>
    <s v="90"/>
    <x v="1308"/>
    <d v="2017-12-12T00:00:00"/>
    <b v="1"/>
    <s v="Approved"/>
    <s v="Norco Bicycles"/>
    <s v="Standard"/>
    <s v="low"/>
    <s v="medium"/>
    <n v="363.01"/>
    <n v="290.41000000000003"/>
    <n v="72.599999999999994"/>
    <d v="2002-10-10T00:00:00"/>
    <n v="18"/>
  </r>
  <r>
    <s v="6669"/>
    <s v="94"/>
    <x v="837"/>
    <d v="2017-09-29T00:00:00"/>
    <b v="1"/>
    <s v="Approved"/>
    <s v="Giant Bicycles"/>
    <s v="Standard"/>
    <s v="medium"/>
    <s v="large"/>
    <n v="1635.3"/>
    <n v="993.66"/>
    <n v="641.64"/>
    <d v="2013-06-09T00:00:00"/>
    <n v="92"/>
  </r>
  <r>
    <s v="6670"/>
    <s v="46"/>
    <x v="989"/>
    <d v="2017-02-05T00:00:00"/>
    <b v="0"/>
    <s v="Approved"/>
    <s v="OHM Cycles"/>
    <s v="Standard"/>
    <s v="low"/>
    <s v="medium"/>
    <n v="1793.43"/>
    <n v="248.82"/>
    <n v="1544.61"/>
    <d v="2011-03-16T00:00:00"/>
    <n v="328"/>
  </r>
  <r>
    <s v="6671"/>
    <s v="31"/>
    <x v="409"/>
    <d v="2017-03-21T00:00:00"/>
    <b v="0"/>
    <s v="Approved"/>
    <s v="Giant Bicycles"/>
    <s v="Standard"/>
    <s v="medium"/>
    <s v="medium"/>
    <n v="230.91"/>
    <n v="173.18"/>
    <n v="57.73"/>
    <d v="2006-11-10T00:00:00"/>
    <n v="284"/>
  </r>
  <r>
    <s v="6672"/>
    <s v="94"/>
    <x v="1053"/>
    <d v="2017-04-13T00:00:00"/>
    <b v="1"/>
    <s v="Approved"/>
    <s v="Giant Bicycles"/>
    <s v="Standard"/>
    <s v="medium"/>
    <s v="large"/>
    <n v="1635.3"/>
    <n v="993.66"/>
    <n v="641.64"/>
    <d v="2013-06-09T00:00:00"/>
    <n v="261"/>
  </r>
  <r>
    <s v="6673"/>
    <s v="13"/>
    <x v="1064"/>
    <d v="2017-01-14T00:00:00"/>
    <b v="1"/>
    <s v="Approved"/>
    <s v="Solex"/>
    <s v="Standard"/>
    <s v="medium"/>
    <s v="medium"/>
    <n v="1577.53"/>
    <n v="826.51"/>
    <n v="751.02"/>
    <d v="2011-03-16T00:00:00"/>
    <n v="350"/>
  </r>
  <r>
    <s v="6674"/>
    <s v="76"/>
    <x v="2515"/>
    <d v="2017-09-20T00:00:00"/>
    <b v="0"/>
    <s v="Approved"/>
    <s v="WeareA2B"/>
    <s v="Standard"/>
    <s v="low"/>
    <s v="medium"/>
    <n v="642.30999999999995"/>
    <n v="513.85"/>
    <n v="128.46"/>
    <d v="1991-07-10T00:00:00"/>
    <n v="101"/>
  </r>
  <r>
    <s v="6675"/>
    <s v="0"/>
    <x v="236"/>
    <d v="2017-09-08T00:00:00"/>
    <b v="0"/>
    <s v="Approved"/>
    <m/>
    <m/>
    <m/>
    <m/>
    <n v="752.36"/>
    <m/>
    <m/>
    <m/>
    <n v="113"/>
  </r>
  <r>
    <s v="6676"/>
    <s v="12"/>
    <x v="1594"/>
    <d v="2017-12-24T00:00:00"/>
    <b v="1"/>
    <s v="Approved"/>
    <s v="WeareA2B"/>
    <s v="Standard"/>
    <s v="medium"/>
    <s v="medium"/>
    <n v="1231.1500000000001"/>
    <n v="161.6"/>
    <n v="1069.55"/>
    <d v="2004-08-17T00:00:00"/>
    <n v="6"/>
  </r>
  <r>
    <s v="6677"/>
    <s v="62"/>
    <x v="521"/>
    <d v="2017-08-12T00:00:00"/>
    <b v="0"/>
    <s v="Approved"/>
    <s v="Solex"/>
    <s v="Standard"/>
    <s v="medium"/>
    <s v="medium"/>
    <n v="478.16"/>
    <n v="298.72000000000003"/>
    <n v="179.44"/>
    <d v="1998-12-17T00:00:00"/>
    <n v="140"/>
  </r>
  <r>
    <s v="6678"/>
    <s v="50"/>
    <x v="2388"/>
    <d v="2017-07-09T00:00:00"/>
    <b v="0"/>
    <s v="Approved"/>
    <s v="Giant Bicycles"/>
    <s v="Standard"/>
    <s v="medium"/>
    <s v="medium"/>
    <n v="642.70000000000005"/>
    <n v="211.37"/>
    <n v="431.33"/>
    <d v="1995-12-19T00:00:00"/>
    <n v="174"/>
  </r>
  <r>
    <s v="6679"/>
    <s v="79"/>
    <x v="183"/>
    <d v="2017-10-04T00:00:00"/>
    <b v="1"/>
    <s v="Approved"/>
    <s v="Norco Bicycles"/>
    <s v="Standard"/>
    <s v="medium"/>
    <s v="medium"/>
    <n v="1555.58"/>
    <n v="818.01"/>
    <n v="737.57"/>
    <d v="1997-01-25T00:00:00"/>
    <n v="87"/>
  </r>
  <r>
    <s v="6680"/>
    <s v="45"/>
    <x v="1206"/>
    <d v="2017-05-21T00:00:00"/>
    <b v="1"/>
    <s v="Approved"/>
    <s v="Trek Bicycles"/>
    <s v="Road"/>
    <s v="low"/>
    <s v="medium"/>
    <n v="980.37"/>
    <n v="234.43"/>
    <n v="745.94"/>
    <d v="2004-09-28T00:00:00"/>
    <n v="223"/>
  </r>
  <r>
    <s v="6681"/>
    <s v="55"/>
    <x v="2989"/>
    <d v="2017-10-20T00:00:00"/>
    <b v="0"/>
    <s v="Approved"/>
    <s v="Trek Bicycles"/>
    <s v="Road"/>
    <s v="medium"/>
    <s v="large"/>
    <n v="1894.19"/>
    <n v="598.76"/>
    <n v="1295.43"/>
    <d v="1997-10-04T00:00:00"/>
    <n v="71"/>
  </r>
  <r>
    <s v="6682"/>
    <s v="6"/>
    <x v="784"/>
    <d v="2017-11-23T00:00:00"/>
    <b v="0"/>
    <s v="Approved"/>
    <s v="OHM Cycles"/>
    <s v="Standard"/>
    <s v="high"/>
    <s v="medium"/>
    <n v="227.88"/>
    <n v="136.72999999999999"/>
    <n v="91.15"/>
    <d v="2003-02-07T00:00:00"/>
    <n v="37"/>
  </r>
  <r>
    <s v="6683"/>
    <s v="92"/>
    <x v="2453"/>
    <d v="2017-08-06T00:00:00"/>
    <b v="1"/>
    <s v="Approved"/>
    <s v="WeareA2B"/>
    <s v="Standard"/>
    <s v="medium"/>
    <s v="small"/>
    <n v="1415.01"/>
    <n v="1259.3599999999999"/>
    <n v="155.65"/>
    <d v="1991-05-06T00:00:00"/>
    <n v="146"/>
  </r>
  <r>
    <s v="6684"/>
    <s v="50"/>
    <x v="1383"/>
    <d v="2017-10-21T00:00:00"/>
    <b v="1"/>
    <s v="Approved"/>
    <s v="WeareA2B"/>
    <s v="Standard"/>
    <s v="medium"/>
    <s v="small"/>
    <n v="175.89"/>
    <n v="131.91999999999999"/>
    <n v="43.97"/>
    <d v="2001-11-25T00:00:00"/>
    <n v="70"/>
  </r>
  <r>
    <s v="6685"/>
    <s v="52"/>
    <x v="2990"/>
    <d v="2017-06-09T00:00:00"/>
    <b v="0"/>
    <s v="Approved"/>
    <s v="OHM Cycles"/>
    <s v="Road"/>
    <s v="medium"/>
    <s v="medium"/>
    <n v="1280.28"/>
    <n v="829.51"/>
    <n v="450.77"/>
    <d v="2015-10-18T00:00:00"/>
    <n v="204"/>
  </r>
  <r>
    <s v="6686"/>
    <s v="22"/>
    <x v="857"/>
    <d v="2017-12-03T00:00:00"/>
    <b v="0"/>
    <s v="Approved"/>
    <s v="Solex"/>
    <s v="Standard"/>
    <s v="medium"/>
    <s v="medium"/>
    <n v="575.27"/>
    <n v="431.45"/>
    <n v="143.82"/>
    <d v="2016-02-04T00:00:00"/>
    <n v="27"/>
  </r>
  <r>
    <s v="6688"/>
    <s v="18"/>
    <x v="1381"/>
    <d v="2017-01-26T00:00:00"/>
    <b v="1"/>
    <s v="Approved"/>
    <s v="Solex"/>
    <s v="Standard"/>
    <s v="medium"/>
    <s v="medium"/>
    <n v="575.27"/>
    <n v="431.45"/>
    <n v="143.82"/>
    <d v="2009-03-08T00:00:00"/>
    <n v="338"/>
  </r>
  <r>
    <s v="6689"/>
    <s v="57"/>
    <x v="311"/>
    <d v="2017-01-24T00:00:00"/>
    <b v="0"/>
    <s v="Approved"/>
    <s v="WeareA2B"/>
    <s v="Touring"/>
    <s v="medium"/>
    <s v="large"/>
    <n v="1890.39"/>
    <n v="260.14"/>
    <n v="1630.25"/>
    <d v="1991-01-21T00:00:00"/>
    <n v="340"/>
  </r>
  <r>
    <s v="6690"/>
    <s v="72"/>
    <x v="2620"/>
    <d v="2017-05-18T00:00:00"/>
    <b v="0"/>
    <s v="Approved"/>
    <s v="Norco Bicycles"/>
    <s v="Standard"/>
    <s v="medium"/>
    <s v="medium"/>
    <n v="360.4"/>
    <n v="270.3"/>
    <n v="90.1"/>
    <d v="1997-01-25T00:00:00"/>
    <n v="226"/>
  </r>
  <r>
    <s v="6691"/>
    <s v="22"/>
    <x v="68"/>
    <d v="2017-09-16T00:00:00"/>
    <b v="1"/>
    <s v="Approved"/>
    <s v="WeareA2B"/>
    <s v="Standard"/>
    <s v="medium"/>
    <s v="medium"/>
    <n v="60.34"/>
    <n v="45.26"/>
    <n v="15.08"/>
    <d v="1993-07-15T00:00:00"/>
    <n v="105"/>
  </r>
  <r>
    <s v="6692"/>
    <s v="96"/>
    <x v="1183"/>
    <d v="2017-06-03T00:00:00"/>
    <b v="0"/>
    <s v="Approved"/>
    <s v="WeareA2B"/>
    <s v="Road"/>
    <s v="low"/>
    <s v="small"/>
    <n v="1172.78"/>
    <n v="1043.77"/>
    <n v="129.01"/>
    <d v="2002-10-10T00:00:00"/>
    <n v="210"/>
  </r>
  <r>
    <s v="6693"/>
    <s v="74"/>
    <x v="2991"/>
    <d v="2017-06-15T00:00:00"/>
    <b v="0"/>
    <s v="Approved"/>
    <s v="WeareA2B"/>
    <s v="Standard"/>
    <s v="medium"/>
    <s v="medium"/>
    <n v="1228.07"/>
    <n v="400.91"/>
    <n v="827.16"/>
    <d v="2006-05-22T00:00:00"/>
    <n v="198"/>
  </r>
  <r>
    <s v="6694"/>
    <s v="42"/>
    <x v="1042"/>
    <d v="2017-03-07T00:00:00"/>
    <b v="0"/>
    <s v="Approved"/>
    <s v="OHM Cycles"/>
    <s v="Road"/>
    <s v="medium"/>
    <s v="small"/>
    <n v="1810"/>
    <n v="1610.9"/>
    <n v="199.1"/>
    <d v="2008-03-19T00:00:00"/>
    <n v="298"/>
  </r>
  <r>
    <s v="6695"/>
    <s v="14"/>
    <x v="2992"/>
    <d v="2017-06-06T00:00:00"/>
    <b v="1"/>
    <s v="Approved"/>
    <s v="Trek Bicycles"/>
    <s v="Standard"/>
    <s v="medium"/>
    <s v="small"/>
    <n v="1386.84"/>
    <n v="1234.29"/>
    <n v="152.55000000000001"/>
    <d v="1996-04-05T00:00:00"/>
    <n v="207"/>
  </r>
  <r>
    <s v="6696"/>
    <s v="53"/>
    <x v="2993"/>
    <d v="2017-08-22T00:00:00"/>
    <b v="1"/>
    <s v="Approved"/>
    <s v="Giant Bicycles"/>
    <s v="Standard"/>
    <s v="high"/>
    <s v="medium"/>
    <n v="1274.93"/>
    <n v="764.96"/>
    <n v="509.97"/>
    <d v="2007-08-04T00:00:00"/>
    <n v="130"/>
  </r>
  <r>
    <s v="6697"/>
    <s v="11"/>
    <x v="2569"/>
    <d v="2017-06-02T00:00:00"/>
    <b v="1"/>
    <s v="Approved"/>
    <s v="Trek Bicycles"/>
    <s v="Standard"/>
    <s v="medium"/>
    <s v="small"/>
    <n v="1775.81"/>
    <n v="1580.47"/>
    <n v="195.34"/>
    <d v="2010-05-05T00:00:00"/>
    <n v="211"/>
  </r>
  <r>
    <s v="6698"/>
    <s v="64"/>
    <x v="2593"/>
    <d v="2017-08-01T00:00:00"/>
    <b v="0"/>
    <s v="Approved"/>
    <s v="Trek Bicycles"/>
    <s v="Standard"/>
    <s v="medium"/>
    <s v="large"/>
    <n v="1469.44"/>
    <n v="596.54999999999995"/>
    <n v="872.89"/>
    <d v="2015-05-21T00:00:00"/>
    <n v="151"/>
  </r>
  <r>
    <s v="6699"/>
    <s v="0"/>
    <x v="1493"/>
    <d v="2017-08-02T00:00:00"/>
    <b v="0"/>
    <s v="Approved"/>
    <s v="Trek Bicycles"/>
    <s v="Road"/>
    <s v="medium"/>
    <s v="medium"/>
    <n v="533.51"/>
    <n v="400.13"/>
    <n v="133.38"/>
    <d v="2012-06-04T00:00:00"/>
    <n v="150"/>
  </r>
  <r>
    <s v="6700"/>
    <s v="59"/>
    <x v="661"/>
    <d v="2017-02-18T00:00:00"/>
    <b v="0"/>
    <s v="Approved"/>
    <s v="WeareA2B"/>
    <s v="Standard"/>
    <s v="medium"/>
    <s v="small"/>
    <n v="1415.01"/>
    <n v="1259.3599999999999"/>
    <n v="155.65"/>
    <d v="2003-01-05T00:00:00"/>
    <n v="315"/>
  </r>
  <r>
    <s v="6701"/>
    <s v="96"/>
    <x v="152"/>
    <d v="2017-11-05T00:00:00"/>
    <b v="0"/>
    <s v="Approved"/>
    <s v="WeareA2B"/>
    <s v="Road"/>
    <s v="low"/>
    <s v="small"/>
    <n v="1172.78"/>
    <n v="1043.77"/>
    <n v="129.01"/>
    <d v="1994-08-10T00:00:00"/>
    <n v="55"/>
  </r>
  <r>
    <s v="6702"/>
    <s v="59"/>
    <x v="2994"/>
    <d v="2017-05-04T00:00:00"/>
    <b v="0"/>
    <s v="Approved"/>
    <s v="WeareA2B"/>
    <s v="Standard"/>
    <s v="medium"/>
    <s v="small"/>
    <n v="1415.01"/>
    <n v="1259.3599999999999"/>
    <n v="155.65"/>
    <d v="2002-10-10T00:00:00"/>
    <n v="240"/>
  </r>
  <r>
    <s v="6703"/>
    <s v="53"/>
    <x v="2786"/>
    <d v="2017-10-05T00:00:00"/>
    <b v="0"/>
    <s v="Approved"/>
    <s v="OHM Cycles"/>
    <s v="Standard"/>
    <s v="medium"/>
    <s v="medium"/>
    <n v="795.34"/>
    <n v="101.58"/>
    <n v="693.76"/>
    <d v="1997-02-09T00:00:00"/>
    <n v="86"/>
  </r>
  <r>
    <s v="6704"/>
    <s v="22"/>
    <x v="1790"/>
    <d v="2017-05-18T00:00:00"/>
    <b v="1"/>
    <s v="Approved"/>
    <s v="WeareA2B"/>
    <s v="Standard"/>
    <s v="medium"/>
    <s v="medium"/>
    <n v="60.34"/>
    <n v="45.26"/>
    <n v="15.08"/>
    <d v="1991-08-05T00:00:00"/>
    <n v="226"/>
  </r>
  <r>
    <s v="6705"/>
    <s v="72"/>
    <x v="2870"/>
    <d v="2017-09-04T00:00:00"/>
    <b v="1"/>
    <s v="Approved"/>
    <s v="Norco Bicycles"/>
    <s v="Standard"/>
    <s v="medium"/>
    <s v="medium"/>
    <n v="360.4"/>
    <n v="270.3"/>
    <n v="90.1"/>
    <d v="2016-12-06T00:00:00"/>
    <n v="117"/>
  </r>
  <r>
    <s v="6706"/>
    <s v="35"/>
    <x v="318"/>
    <d v="2017-05-31T00:00:00"/>
    <b v="1"/>
    <s v="Approved"/>
    <s v="Trek Bicycles"/>
    <s v="Standard"/>
    <s v="low"/>
    <s v="medium"/>
    <n v="1057.51"/>
    <n v="154.4"/>
    <n v="903.11"/>
    <d v="1994-07-12T00:00:00"/>
    <n v="213"/>
  </r>
  <r>
    <s v="6707"/>
    <s v="2"/>
    <x v="286"/>
    <d v="2017-12-01T00:00:00"/>
    <b v="1"/>
    <s v="Approved"/>
    <s v="Giant Bicycles"/>
    <s v="Road"/>
    <s v="low"/>
    <s v="small"/>
    <n v="590.26"/>
    <n v="525.33000000000004"/>
    <n v="64.930000000000007"/>
    <d v="2010-11-05T00:00:00"/>
    <n v="29"/>
  </r>
  <r>
    <s v="6708"/>
    <s v="17"/>
    <x v="2118"/>
    <d v="2017-09-12T00:00:00"/>
    <b v="0"/>
    <s v="Approved"/>
    <s v="Solex"/>
    <s v="Standard"/>
    <s v="high"/>
    <s v="medium"/>
    <n v="1024.6600000000001"/>
    <n v="614.79999999999995"/>
    <n v="409.86"/>
    <d v="2010-05-05T00:00:00"/>
    <n v="109"/>
  </r>
  <r>
    <s v="6709"/>
    <s v="40"/>
    <x v="516"/>
    <d v="2017-11-30T00:00:00"/>
    <b v="1"/>
    <s v="Approved"/>
    <s v="Trek Bicycles"/>
    <s v="Road"/>
    <s v="medium"/>
    <s v="large"/>
    <n v="1894.19"/>
    <n v="598.76"/>
    <n v="1295.43"/>
    <d v="1998-12-17T00:00:00"/>
    <n v="30"/>
  </r>
  <r>
    <s v="6710"/>
    <s v="43"/>
    <x v="2995"/>
    <d v="2017-03-31T00:00:00"/>
    <b v="1"/>
    <s v="Approved"/>
    <s v="Solex"/>
    <s v="Standard"/>
    <s v="medium"/>
    <s v="medium"/>
    <n v="1151.96"/>
    <n v="649.49"/>
    <n v="502.47"/>
    <d v="1997-02-09T00:00:00"/>
    <n v="274"/>
  </r>
  <r>
    <s v="6711"/>
    <s v="41"/>
    <x v="2996"/>
    <d v="2017-01-14T00:00:00"/>
    <b v="0"/>
    <s v="Approved"/>
    <s v="Norco Bicycles"/>
    <s v="Standard"/>
    <s v="low"/>
    <s v="medium"/>
    <n v="958.74"/>
    <n v="748.9"/>
    <n v="209.84"/>
    <d v="2005-12-07T00:00:00"/>
    <n v="350"/>
  </r>
  <r>
    <s v="6712"/>
    <s v="82"/>
    <x v="1807"/>
    <d v="2017-11-25T00:00:00"/>
    <b v="0"/>
    <s v="Approved"/>
    <s v="Norco Bicycles"/>
    <s v="Standard"/>
    <s v="high"/>
    <s v="medium"/>
    <n v="1148.6400000000001"/>
    <n v="689.18"/>
    <n v="459.46"/>
    <d v="2015-08-10T00:00:00"/>
    <n v="35"/>
  </r>
  <r>
    <s v="6713"/>
    <s v="84"/>
    <x v="2917"/>
    <d v="2017-10-08T00:00:00"/>
    <b v="0"/>
    <s v="Approved"/>
    <s v="Giant Bicycles"/>
    <s v="Road"/>
    <s v="medium"/>
    <s v="medium"/>
    <n v="792.9"/>
    <n v="594.67999999999995"/>
    <n v="198.22"/>
    <d v="2011-01-10T00:00:00"/>
    <n v="83"/>
  </r>
  <r>
    <s v="6714"/>
    <s v="99"/>
    <x v="2095"/>
    <d v="2017-07-31T00:00:00"/>
    <b v="0"/>
    <s v="Approved"/>
    <s v="Trek Bicycles"/>
    <s v="Road"/>
    <s v="low"/>
    <s v="small"/>
    <n v="1720.7"/>
    <n v="1531.42"/>
    <n v="189.28"/>
    <d v="2006-10-01T00:00:00"/>
    <n v="152"/>
  </r>
  <r>
    <s v="6715"/>
    <s v="35"/>
    <x v="1997"/>
    <d v="2017-02-05T00:00:00"/>
    <b v="0"/>
    <s v="Approved"/>
    <s v="Trek Bicycles"/>
    <s v="Standard"/>
    <s v="low"/>
    <s v="medium"/>
    <n v="1057.51"/>
    <n v="154.4"/>
    <n v="903.11"/>
    <d v="2011-03-16T00:00:00"/>
    <n v="328"/>
  </r>
  <r>
    <s v="6716"/>
    <s v="80"/>
    <x v="1421"/>
    <d v="2017-06-21T00:00:00"/>
    <b v="0"/>
    <s v="Approved"/>
    <s v="OHM Cycles"/>
    <s v="Touring"/>
    <s v="low"/>
    <s v="medium"/>
    <n v="1073.07"/>
    <n v="933.84"/>
    <n v="139.22999999999999"/>
    <d v="2013-09-16T00:00:00"/>
    <n v="192"/>
  </r>
  <r>
    <s v="6717"/>
    <s v="30"/>
    <x v="2667"/>
    <d v="2017-04-01T00:00:00"/>
    <b v="1"/>
    <s v="Approved"/>
    <s v="Solex"/>
    <s v="Standard"/>
    <s v="high"/>
    <s v="medium"/>
    <n v="748.17"/>
    <n v="448.9"/>
    <n v="299.27"/>
    <d v="2003-03-18T00:00:00"/>
    <n v="273"/>
  </r>
  <r>
    <s v="6718"/>
    <s v="95"/>
    <x v="1449"/>
    <d v="2017-06-09T00:00:00"/>
    <b v="0"/>
    <s v="Approved"/>
    <s v="Giant Bicycles"/>
    <s v="Standard"/>
    <s v="medium"/>
    <s v="large"/>
    <n v="569.55999999999995"/>
    <n v="528.42999999999995"/>
    <n v="41.13"/>
    <d v="2016-03-29T00:00:00"/>
    <n v="204"/>
  </r>
  <r>
    <s v="6719"/>
    <s v="24"/>
    <x v="549"/>
    <d v="2017-03-12T00:00:00"/>
    <b v="0"/>
    <s v="Approved"/>
    <s v="Solex"/>
    <s v="Road"/>
    <s v="medium"/>
    <s v="large"/>
    <n v="1777.8"/>
    <n v="820.78"/>
    <n v="957.02"/>
    <d v="2006-11-10T00:00:00"/>
    <n v="293"/>
  </r>
  <r>
    <s v="6720"/>
    <s v="11"/>
    <x v="408"/>
    <d v="2017-08-18T00:00:00"/>
    <b v="0"/>
    <s v="Approved"/>
    <s v="Giant Bicycles"/>
    <s v="Standard"/>
    <s v="high"/>
    <s v="medium"/>
    <n v="1274.93"/>
    <n v="764.96"/>
    <n v="509.97"/>
    <d v="1994-09-09T00:00:00"/>
    <n v="134"/>
  </r>
  <r>
    <s v="6721"/>
    <s v="77"/>
    <x v="1508"/>
    <d v="2017-03-11T00:00:00"/>
    <b v="0"/>
    <s v="Approved"/>
    <s v="Norco Bicycles"/>
    <s v="Road"/>
    <s v="medium"/>
    <s v="large"/>
    <n v="1240.31"/>
    <n v="795.1"/>
    <n v="445.21"/>
    <d v="2004-12-18T00:00:00"/>
    <n v="294"/>
  </r>
  <r>
    <s v="6722"/>
    <s v="19"/>
    <x v="1719"/>
    <d v="2017-09-24T00:00:00"/>
    <b v="1"/>
    <s v="Approved"/>
    <s v="OHM Cycles"/>
    <s v="Road"/>
    <s v="high"/>
    <s v="large"/>
    <n v="12.01"/>
    <n v="7.21"/>
    <n v="4.8"/>
    <d v="2010-05-05T00:00:00"/>
    <n v="97"/>
  </r>
  <r>
    <s v="6723"/>
    <s v="45"/>
    <x v="909"/>
    <d v="2017-04-05T00:00:00"/>
    <b v="1"/>
    <s v="Approved"/>
    <s v="Solex"/>
    <s v="Standard"/>
    <s v="medium"/>
    <s v="medium"/>
    <n v="441.49"/>
    <n v="84.99"/>
    <n v="356.5"/>
    <d v="2003-02-16T00:00:00"/>
    <n v="269"/>
  </r>
  <r>
    <s v="6724"/>
    <s v="44"/>
    <x v="2519"/>
    <d v="2017-01-21T00:00:00"/>
    <b v="0"/>
    <s v="Approved"/>
    <s v="WeareA2B"/>
    <s v="Standard"/>
    <s v="medium"/>
    <s v="medium"/>
    <n v="1769.64"/>
    <n v="108.76"/>
    <n v="1660.88"/>
    <d v="2011-05-09T00:00:00"/>
    <n v="343"/>
  </r>
  <r>
    <s v="6725"/>
    <s v="0"/>
    <x v="2230"/>
    <d v="2017-04-04T00:00:00"/>
    <b v="0"/>
    <s v="Approved"/>
    <s v="Trek Bicycles"/>
    <s v="Standard"/>
    <s v="high"/>
    <s v="medium"/>
    <n v="358.39"/>
    <n v="215.03"/>
    <n v="143.36000000000001"/>
    <d v="1991-05-06T00:00:00"/>
    <n v="270"/>
  </r>
  <r>
    <s v="6726"/>
    <s v="93"/>
    <x v="974"/>
    <d v="2017-10-27T00:00:00"/>
    <b v="1"/>
    <s v="Approved"/>
    <s v="WeareA2B"/>
    <s v="Standard"/>
    <s v="medium"/>
    <s v="medium"/>
    <n v="1065.03"/>
    <n v="230.09"/>
    <n v="834.94"/>
    <d v="2000-11-03T00:00:00"/>
    <n v="64"/>
  </r>
  <r>
    <s v="6727"/>
    <s v="81"/>
    <x v="423"/>
    <d v="2017-02-25T00:00:00"/>
    <b v="1"/>
    <s v="Approved"/>
    <s v="Norco Bicycles"/>
    <s v="Standard"/>
    <s v="medium"/>
    <s v="small"/>
    <n v="586.45000000000005"/>
    <n v="521.94000000000005"/>
    <n v="64.510000000000005"/>
    <d v="1998-12-16T00:00:00"/>
    <n v="308"/>
  </r>
  <r>
    <s v="6728"/>
    <s v="77"/>
    <x v="604"/>
    <d v="2017-11-17T00:00:00"/>
    <b v="0"/>
    <s v="Approved"/>
    <s v="Norco Bicycles"/>
    <s v="Road"/>
    <s v="medium"/>
    <s v="large"/>
    <n v="1240.31"/>
    <n v="795.1"/>
    <n v="445.21"/>
    <d v="2011-01-10T00:00:00"/>
    <n v="43"/>
  </r>
  <r>
    <s v="6729"/>
    <s v="32"/>
    <x v="86"/>
    <d v="2017-06-28T00:00:00"/>
    <b v="0"/>
    <s v="Approved"/>
    <s v="Giant Bicycles"/>
    <s v="Standard"/>
    <s v="medium"/>
    <s v="medium"/>
    <n v="642.70000000000005"/>
    <n v="211.37"/>
    <n v="431.33"/>
    <d v="2002-03-22T00:00:00"/>
    <n v="185"/>
  </r>
  <r>
    <s v="6730"/>
    <s v="86"/>
    <x v="2997"/>
    <d v="2017-03-01T00:00:00"/>
    <b v="1"/>
    <s v="Approved"/>
    <s v="Norco Bicycles"/>
    <s v="Road"/>
    <s v="high"/>
    <s v="large"/>
    <n v="774.53"/>
    <n v="464.72"/>
    <n v="309.81"/>
    <d v="2011-03-16T00:00:00"/>
    <n v="304"/>
  </r>
  <r>
    <s v="6731"/>
    <s v="7"/>
    <x v="2369"/>
    <d v="2017-05-19T00:00:00"/>
    <b v="0"/>
    <s v="Approved"/>
    <s v="Trek Bicycles"/>
    <s v="Road"/>
    <s v="low"/>
    <s v="medium"/>
    <n v="980.37"/>
    <n v="234.43"/>
    <n v="745.94"/>
    <d v="2004-09-28T00:00:00"/>
    <n v="225"/>
  </r>
  <r>
    <s v="6732"/>
    <s v="58"/>
    <x v="1742"/>
    <d v="2017-03-12T00:00:00"/>
    <b v="1"/>
    <s v="Approved"/>
    <s v="OHM Cycles"/>
    <s v="Road"/>
    <s v="medium"/>
    <s v="medium"/>
    <n v="1280.28"/>
    <n v="829.51"/>
    <n v="450.77"/>
    <d v="2009-04-12T00:00:00"/>
    <n v="293"/>
  </r>
  <r>
    <s v="6733"/>
    <s v="78"/>
    <x v="1914"/>
    <d v="2017-04-05T00:00:00"/>
    <b v="0"/>
    <s v="Approved"/>
    <s v="Giant Bicycles"/>
    <s v="Standard"/>
    <s v="medium"/>
    <s v="large"/>
    <n v="1765.3"/>
    <n v="709.48"/>
    <n v="1055.82"/>
    <d v="2015-08-02T00:00:00"/>
    <n v="269"/>
  </r>
  <r>
    <s v="6734"/>
    <s v="52"/>
    <x v="1950"/>
    <d v="2017-09-07T00:00:00"/>
    <b v="0"/>
    <s v="Approved"/>
    <s v="OHM Cycles"/>
    <s v="Road"/>
    <s v="medium"/>
    <s v="medium"/>
    <n v="1280.28"/>
    <n v="829.51"/>
    <n v="450.77"/>
    <d v="1997-02-09T00:00:00"/>
    <n v="114"/>
  </r>
  <r>
    <s v="6735"/>
    <s v="4"/>
    <x v="2998"/>
    <d v="2017-03-05T00:00:00"/>
    <b v="1"/>
    <s v="Approved"/>
    <s v="Giant Bicycles"/>
    <s v="Standard"/>
    <s v="high"/>
    <s v="medium"/>
    <n v="1129.1300000000001"/>
    <n v="677.48"/>
    <n v="451.65"/>
    <d v="2011-08-29T00:00:00"/>
    <n v="300"/>
  </r>
  <r>
    <s v="6736"/>
    <s v="99"/>
    <x v="2999"/>
    <d v="2017-03-10T00:00:00"/>
    <b v="0"/>
    <s v="Approved"/>
    <s v="OHM Cycles"/>
    <s v="Standard"/>
    <s v="medium"/>
    <s v="medium"/>
    <n v="1227.3399999999999"/>
    <n v="770.89"/>
    <n v="456.45"/>
    <d v="1994-08-10T00:00:00"/>
    <n v="295"/>
  </r>
  <r>
    <s v="6737"/>
    <s v="46"/>
    <x v="2176"/>
    <d v="2017-12-18T00:00:00"/>
    <b v="1"/>
    <s v="Approved"/>
    <s v="Solex"/>
    <s v="Standard"/>
    <s v="low"/>
    <s v="medium"/>
    <n v="1289.8499999999999"/>
    <n v="74.510000000000005"/>
    <n v="1215.3399999999999"/>
    <d v="2007-12-11T00:00:00"/>
    <n v="12"/>
  </r>
  <r>
    <s v="6738"/>
    <s v="31"/>
    <x v="910"/>
    <d v="2017-03-10T00:00:00"/>
    <b v="0"/>
    <s v="Approved"/>
    <s v="Giant Bicycles"/>
    <s v="Standard"/>
    <s v="medium"/>
    <s v="medium"/>
    <n v="230.91"/>
    <n v="173.18"/>
    <n v="57.73"/>
    <d v="2010-06-07T00:00:00"/>
    <n v="295"/>
  </r>
  <r>
    <s v="6739"/>
    <s v="69"/>
    <x v="709"/>
    <d v="2017-04-21T00:00:00"/>
    <b v="0"/>
    <s v="Approved"/>
    <s v="Giant Bicycles"/>
    <s v="Road"/>
    <s v="medium"/>
    <s v="medium"/>
    <n v="792.9"/>
    <n v="594.67999999999995"/>
    <n v="198.22"/>
    <d v="1992-10-02T00:00:00"/>
    <n v="253"/>
  </r>
  <r>
    <s v="6740"/>
    <s v="11"/>
    <x v="903"/>
    <d v="2017-08-21T00:00:00"/>
    <b v="1"/>
    <s v="Approved"/>
    <s v="Trek Bicycles"/>
    <s v="Standard"/>
    <s v="medium"/>
    <s v="small"/>
    <n v="1775.81"/>
    <n v="1580.47"/>
    <n v="195.34"/>
    <d v="1996-04-05T00:00:00"/>
    <n v="131"/>
  </r>
  <r>
    <s v="6741"/>
    <s v="72"/>
    <x v="2870"/>
    <d v="2017-02-12T00:00:00"/>
    <b v="1"/>
    <s v="Approved"/>
    <s v="Norco Bicycles"/>
    <s v="Standard"/>
    <s v="medium"/>
    <s v="medium"/>
    <n v="360.4"/>
    <n v="270.3"/>
    <n v="90.1"/>
    <d v="2016-12-06T00:00:00"/>
    <n v="321"/>
  </r>
  <r>
    <s v="6742"/>
    <s v="0"/>
    <x v="362"/>
    <d v="2017-06-16T00:00:00"/>
    <b v="0"/>
    <s v="Approved"/>
    <s v="Solex"/>
    <s v="Standard"/>
    <s v="medium"/>
    <s v="medium"/>
    <n v="441.49"/>
    <n v="84.99"/>
    <n v="356.5"/>
    <d v="1993-04-12T00:00:00"/>
    <n v="197"/>
  </r>
  <r>
    <s v="6743"/>
    <s v="85"/>
    <x v="1652"/>
    <d v="2017-06-11T00:00:00"/>
    <b v="0"/>
    <s v="Approved"/>
    <s v="WeareA2B"/>
    <s v="Standard"/>
    <s v="medium"/>
    <s v="medium"/>
    <n v="752.64"/>
    <n v="205.36"/>
    <n v="547.28"/>
    <d v="2004-08-07T00:00:00"/>
    <n v="202"/>
  </r>
  <r>
    <s v="6745"/>
    <s v="22"/>
    <x v="2307"/>
    <d v="2017-11-26T00:00:00"/>
    <b v="1"/>
    <s v="Approved"/>
    <s v="WeareA2B"/>
    <s v="Standard"/>
    <s v="medium"/>
    <s v="medium"/>
    <n v="60.34"/>
    <n v="45.26"/>
    <n v="15.08"/>
    <d v="1993-07-15T00:00:00"/>
    <n v="34"/>
  </r>
  <r>
    <s v="6746"/>
    <s v="4"/>
    <x v="2471"/>
    <d v="2017-05-16T00:00:00"/>
    <b v="0"/>
    <s v="Approved"/>
    <s v="Giant Bicycles"/>
    <s v="Standard"/>
    <s v="high"/>
    <s v="medium"/>
    <n v="1129.1300000000001"/>
    <n v="677.48"/>
    <n v="451.65"/>
    <d v="2014-03-03T00:00:00"/>
    <n v="228"/>
  </r>
  <r>
    <s v="6747"/>
    <s v="59"/>
    <x v="2291"/>
    <d v="2017-09-05T00:00:00"/>
    <b v="1"/>
    <s v="Approved"/>
    <s v="WeareA2B"/>
    <s v="Standard"/>
    <s v="medium"/>
    <s v="small"/>
    <n v="1415.01"/>
    <n v="1259.3599999999999"/>
    <n v="155.65"/>
    <d v="2003-01-05T00:00:00"/>
    <n v="116"/>
  </r>
  <r>
    <s v="6748"/>
    <s v="4"/>
    <x v="2142"/>
    <d v="2017-06-24T00:00:00"/>
    <b v="1"/>
    <s v="Approved"/>
    <s v="Giant Bicycles"/>
    <s v="Standard"/>
    <s v="high"/>
    <s v="medium"/>
    <n v="1129.1300000000001"/>
    <n v="677.48"/>
    <n v="451.65"/>
    <d v="2011-04-16T00:00:00"/>
    <n v="189"/>
  </r>
  <r>
    <s v="6749"/>
    <s v="81"/>
    <x v="2335"/>
    <d v="2017-04-16T00:00:00"/>
    <b v="0"/>
    <s v="Approved"/>
    <s v="Solex"/>
    <s v="Standard"/>
    <s v="medium"/>
    <s v="medium"/>
    <n v="1151.96"/>
    <n v="649.49"/>
    <n v="502.47"/>
    <d v="1999-12-04T00:00:00"/>
    <n v="258"/>
  </r>
  <r>
    <s v="6750"/>
    <s v="84"/>
    <x v="1143"/>
    <d v="2017-10-02T00:00:00"/>
    <b v="1"/>
    <s v="Approved"/>
    <s v="Trek Bicycles"/>
    <s v="Road"/>
    <s v="medium"/>
    <s v="medium"/>
    <n v="290.62"/>
    <n v="215.14"/>
    <n v="75.48"/>
    <d v="2004-12-18T00:00:00"/>
    <n v="89"/>
  </r>
  <r>
    <s v="6751"/>
    <s v="20"/>
    <x v="2477"/>
    <d v="2017-12-12T00:00:00"/>
    <b v="0"/>
    <s v="Approved"/>
    <s v="Trek Bicycles"/>
    <s v="Standard"/>
    <s v="medium"/>
    <s v="small"/>
    <n v="1775.81"/>
    <n v="1580.47"/>
    <n v="195.34"/>
    <d v="2016-02-04T00:00:00"/>
    <n v="18"/>
  </r>
  <r>
    <s v="6752"/>
    <s v="38"/>
    <x v="1235"/>
    <d v="2017-08-30T00:00:00"/>
    <b v="0"/>
    <s v="Approved"/>
    <s v="Solex"/>
    <s v="Standard"/>
    <s v="medium"/>
    <s v="medium"/>
    <n v="1577.53"/>
    <n v="826.51"/>
    <n v="751.02"/>
    <d v="2008-03-19T00:00:00"/>
    <n v="122"/>
  </r>
  <r>
    <s v="6753"/>
    <s v="82"/>
    <x v="1962"/>
    <d v="2017-08-01T00:00:00"/>
    <b v="0"/>
    <s v="Approved"/>
    <s v="Norco Bicycles"/>
    <s v="Standard"/>
    <s v="high"/>
    <s v="medium"/>
    <n v="1148.6400000000001"/>
    <n v="689.18"/>
    <n v="459.46"/>
    <d v="2015-08-10T00:00:00"/>
    <n v="151"/>
  </r>
  <r>
    <s v="6754"/>
    <s v="88"/>
    <x v="3000"/>
    <d v="2017-04-10T00:00:00"/>
    <b v="0"/>
    <s v="Approved"/>
    <s v="Norco Bicycles"/>
    <s v="Standard"/>
    <s v="medium"/>
    <s v="medium"/>
    <n v="1198.46"/>
    <n v="381.1"/>
    <n v="817.36"/>
    <d v="1998-12-16T00:00:00"/>
    <n v="264"/>
  </r>
  <r>
    <s v="6755"/>
    <s v="0"/>
    <x v="3001"/>
    <d v="2017-11-29T00:00:00"/>
    <b v="0"/>
    <s v="Approved"/>
    <s v="WeareA2B"/>
    <s v="Standard"/>
    <s v="medium"/>
    <s v="medium"/>
    <n v="60.34"/>
    <n v="45.26"/>
    <n v="15.08"/>
    <d v="1993-10-02T00:00:00"/>
    <n v="31"/>
  </r>
  <r>
    <s v="6756"/>
    <s v="53"/>
    <x v="612"/>
    <d v="2017-01-14T00:00:00"/>
    <b v="0"/>
    <s v="Approved"/>
    <s v="OHM Cycles"/>
    <s v="Standard"/>
    <s v="medium"/>
    <s v="medium"/>
    <n v="795.34"/>
    <n v="101.58"/>
    <n v="693.76"/>
    <d v="2009-04-12T00:00:00"/>
    <n v="350"/>
  </r>
  <r>
    <s v="6757"/>
    <s v="51"/>
    <x v="3002"/>
    <d v="2017-05-17T00:00:00"/>
    <b v="0"/>
    <s v="Approved"/>
    <s v="OHM Cycles"/>
    <s v="Standard"/>
    <s v="high"/>
    <s v="medium"/>
    <n v="2005.66"/>
    <n v="1203.4000000000001"/>
    <n v="802.26"/>
    <d v="2012-04-10T00:00:00"/>
    <n v="227"/>
  </r>
  <r>
    <s v="6758"/>
    <s v="0"/>
    <x v="641"/>
    <d v="2017-08-10T00:00:00"/>
    <b v="1"/>
    <s v="Approved"/>
    <s v="Trek Bicycles"/>
    <s v="Road"/>
    <s v="medium"/>
    <s v="medium"/>
    <n v="533.51"/>
    <n v="400.13"/>
    <n v="133.38"/>
    <d v="2003-07-21T00:00:00"/>
    <n v="142"/>
  </r>
  <r>
    <s v="6759"/>
    <s v="3"/>
    <x v="135"/>
    <d v="2017-07-29T00:00:00"/>
    <b v="0"/>
    <s v="Approved"/>
    <s v="Trek Bicycles"/>
    <s v="Standard"/>
    <s v="medium"/>
    <s v="large"/>
    <n v="2091.4699999999998"/>
    <n v="388.92"/>
    <n v="1702.55"/>
    <d v="2012-09-15T00:00:00"/>
    <n v="154"/>
  </r>
  <r>
    <s v="6760"/>
    <s v="84"/>
    <x v="1246"/>
    <d v="2017-04-17T00:00:00"/>
    <b v="0"/>
    <s v="Approved"/>
    <s v="Giant Bicycles"/>
    <s v="Road"/>
    <s v="medium"/>
    <s v="medium"/>
    <n v="792.9"/>
    <n v="594.67999999999995"/>
    <n v="198.22"/>
    <d v="1992-10-02T00:00:00"/>
    <n v="257"/>
  </r>
  <r>
    <s v="6761"/>
    <s v="72"/>
    <x v="294"/>
    <d v="2017-06-25T00:00:00"/>
    <b v="1"/>
    <s v="Approved"/>
    <s v="Norco Bicycles"/>
    <s v="Standard"/>
    <s v="medium"/>
    <s v="medium"/>
    <n v="360.4"/>
    <n v="270.3"/>
    <n v="90.1"/>
    <d v="2000-05-22T00:00:00"/>
    <n v="188"/>
  </r>
  <r>
    <s v="6762"/>
    <s v="45"/>
    <x v="2383"/>
    <d v="2017-04-08T00:00:00"/>
    <b v="1"/>
    <s v="Approved"/>
    <s v="Solex"/>
    <s v="Standard"/>
    <s v="medium"/>
    <s v="medium"/>
    <n v="441.49"/>
    <n v="84.99"/>
    <n v="356.5"/>
    <d v="1993-04-12T00:00:00"/>
    <n v="266"/>
  </r>
  <r>
    <s v="6763"/>
    <s v="36"/>
    <x v="2981"/>
    <d v="2017-06-22T00:00:00"/>
    <b v="1"/>
    <s v="Approved"/>
    <s v="Solex"/>
    <s v="Standard"/>
    <s v="low"/>
    <s v="medium"/>
    <n v="1289.8499999999999"/>
    <n v="74.510000000000005"/>
    <n v="1215.3399999999999"/>
    <d v="2001-11-25T00:00:00"/>
    <n v="191"/>
  </r>
  <r>
    <s v="6764"/>
    <s v="83"/>
    <x v="1887"/>
    <d v="2017-08-28T00:00:00"/>
    <b v="0"/>
    <s v="Approved"/>
    <s v="Solex"/>
    <s v="Touring"/>
    <s v="medium"/>
    <s v="large"/>
    <n v="2083.94"/>
    <n v="675.03"/>
    <n v="1408.91"/>
    <d v="2011-05-07T00:00:00"/>
    <n v="124"/>
  </r>
  <r>
    <s v="6765"/>
    <s v="37"/>
    <x v="3003"/>
    <d v="2017-09-03T00:00:00"/>
    <b v="0"/>
    <s v="Approved"/>
    <s v="OHM Cycles"/>
    <s v="Standard"/>
    <s v="low"/>
    <s v="medium"/>
    <n v="1793.43"/>
    <n v="248.82"/>
    <n v="1544.61"/>
    <d v="1999-07-20T00:00:00"/>
    <n v="118"/>
  </r>
  <r>
    <s v="6766"/>
    <s v="32"/>
    <x v="682"/>
    <d v="2017-05-07T00:00:00"/>
    <b v="1"/>
    <s v="Approved"/>
    <s v="Giant Bicycles"/>
    <s v="Standard"/>
    <s v="medium"/>
    <s v="medium"/>
    <n v="642.70000000000005"/>
    <n v="211.37"/>
    <n v="431.33"/>
    <d v="1994-07-12T00:00:00"/>
    <n v="237"/>
  </r>
  <r>
    <s v="6767"/>
    <s v="77"/>
    <x v="3004"/>
    <d v="2017-09-21T00:00:00"/>
    <b v="0"/>
    <s v="Approved"/>
    <s v="WeareA2B"/>
    <s v="Standard"/>
    <s v="medium"/>
    <s v="medium"/>
    <n v="1769.64"/>
    <n v="108.76"/>
    <n v="1660.88"/>
    <d v="2011-05-09T00:00:00"/>
    <n v="100"/>
  </r>
  <r>
    <s v="6768"/>
    <s v="7"/>
    <x v="435"/>
    <d v="2017-07-22T00:00:00"/>
    <b v="0"/>
    <s v="Approved"/>
    <s v="Giant Bicycles"/>
    <s v="Standard"/>
    <s v="medium"/>
    <s v="small"/>
    <n v="1311.44"/>
    <n v="1167.18"/>
    <n v="144.26"/>
    <d v="1997-05-10T00:00:00"/>
    <n v="161"/>
  </r>
  <r>
    <s v="6769"/>
    <s v="14"/>
    <x v="465"/>
    <d v="2017-05-02T00:00:00"/>
    <b v="1"/>
    <s v="Approved"/>
    <s v="Trek Bicycles"/>
    <s v="Standard"/>
    <s v="medium"/>
    <s v="small"/>
    <n v="1386.84"/>
    <n v="1234.29"/>
    <n v="152.55000000000001"/>
    <d v="1996-04-05T00:00:00"/>
    <n v="242"/>
  </r>
  <r>
    <s v="6770"/>
    <s v="57"/>
    <x v="2208"/>
    <d v="2017-04-29T00:00:00"/>
    <b v="0"/>
    <s v="Approved"/>
    <s v="WeareA2B"/>
    <s v="Touring"/>
    <s v="medium"/>
    <s v="large"/>
    <n v="1890.39"/>
    <n v="260.14"/>
    <n v="1630.25"/>
    <d v="1991-01-21T00:00:00"/>
    <n v="245"/>
  </r>
  <r>
    <s v="6771"/>
    <s v="100"/>
    <x v="620"/>
    <d v="2017-05-13T00:00:00"/>
    <b v="1"/>
    <s v="Approved"/>
    <s v="Trek Bicycles"/>
    <s v="Standard"/>
    <s v="medium"/>
    <s v="small"/>
    <n v="1386.84"/>
    <n v="1234.29"/>
    <n v="152.55000000000001"/>
    <d v="2002-10-10T00:00:00"/>
    <n v="231"/>
  </r>
  <r>
    <s v="6772"/>
    <s v="33"/>
    <x v="885"/>
    <d v="2017-10-06T00:00:00"/>
    <b v="0"/>
    <s v="Approved"/>
    <s v="Giant Bicycles"/>
    <s v="Standard"/>
    <s v="medium"/>
    <s v="small"/>
    <n v="1311.44"/>
    <n v="1167.18"/>
    <n v="144.26"/>
    <d v="1999-12-04T00:00:00"/>
    <n v="85"/>
  </r>
  <r>
    <s v="6773"/>
    <s v="51"/>
    <x v="847"/>
    <d v="2017-02-13T00:00:00"/>
    <b v="0"/>
    <s v="Approved"/>
    <s v="OHM Cycles"/>
    <s v="Standard"/>
    <s v="high"/>
    <s v="medium"/>
    <n v="2005.66"/>
    <n v="1203.4000000000001"/>
    <n v="802.26"/>
    <d v="2012-04-10T00:00:00"/>
    <n v="320"/>
  </r>
  <r>
    <s v="6774"/>
    <s v="37"/>
    <x v="379"/>
    <d v="2017-08-06T00:00:00"/>
    <b v="0"/>
    <s v="Approved"/>
    <s v="OHM Cycles"/>
    <s v="Standard"/>
    <s v="low"/>
    <s v="medium"/>
    <n v="1793.43"/>
    <n v="248.82"/>
    <n v="1544.61"/>
    <d v="1999-07-20T00:00:00"/>
    <n v="146"/>
  </r>
  <r>
    <s v="6775"/>
    <s v="45"/>
    <x v="1140"/>
    <d v="2017-04-15T00:00:00"/>
    <b v="0"/>
    <s v="Approved"/>
    <s v="Solex"/>
    <s v="Standard"/>
    <s v="medium"/>
    <s v="medium"/>
    <n v="441.49"/>
    <n v="84.99"/>
    <n v="356.5"/>
    <d v="1993-04-12T00:00:00"/>
    <n v="259"/>
  </r>
  <r>
    <s v="6776"/>
    <s v="64"/>
    <x v="2054"/>
    <d v="2017-08-30T00:00:00"/>
    <b v="0"/>
    <s v="Approved"/>
    <s v="Trek Bicycles"/>
    <s v="Standard"/>
    <s v="medium"/>
    <s v="large"/>
    <n v="1469.44"/>
    <n v="596.54999999999995"/>
    <n v="872.89"/>
    <d v="2012-05-18T00:00:00"/>
    <n v="122"/>
  </r>
  <r>
    <s v="6777"/>
    <s v="48"/>
    <x v="1033"/>
    <d v="2017-06-20T00:00:00"/>
    <b v="1"/>
    <s v="Approved"/>
    <s v="WeareA2B"/>
    <s v="Standard"/>
    <s v="medium"/>
    <s v="medium"/>
    <n v="1762.96"/>
    <n v="950.52"/>
    <n v="812.44"/>
    <d v="2009-04-12T00:00:00"/>
    <n v="193"/>
  </r>
  <r>
    <s v="6778"/>
    <s v="54"/>
    <x v="2756"/>
    <d v="2017-01-30T00:00:00"/>
    <b v="1"/>
    <s v="Approved"/>
    <s v="WeareA2B"/>
    <s v="Standard"/>
    <s v="medium"/>
    <s v="medium"/>
    <n v="1292.8399999999999"/>
    <n v="13.44"/>
    <n v="1279.4000000000001"/>
    <d v="2009-04-12T00:00:00"/>
    <n v="334"/>
  </r>
  <r>
    <s v="6779"/>
    <s v="37"/>
    <x v="2638"/>
    <d v="2017-12-13T00:00:00"/>
    <b v="0"/>
    <s v="Approved"/>
    <s v="OHM Cycles"/>
    <s v="Standard"/>
    <s v="low"/>
    <s v="medium"/>
    <n v="1793.43"/>
    <n v="248.82"/>
    <n v="1544.61"/>
    <d v="2010-06-07T00:00:00"/>
    <n v="17"/>
  </r>
  <r>
    <s v="6780"/>
    <s v="27"/>
    <x v="2618"/>
    <d v="2017-09-15T00:00:00"/>
    <b v="1"/>
    <s v="Approved"/>
    <s v="Trek Bicycles"/>
    <s v="Standard"/>
    <s v="medium"/>
    <s v="medium"/>
    <n v="499.53"/>
    <n v="388.72"/>
    <n v="110.81"/>
    <d v="1999-06-23T00:00:00"/>
    <n v="106"/>
  </r>
  <r>
    <s v="6781"/>
    <s v="37"/>
    <x v="3005"/>
    <d v="2017-10-29T00:00:00"/>
    <b v="1"/>
    <s v="Approved"/>
    <s v="OHM Cycles"/>
    <s v="Standard"/>
    <s v="low"/>
    <s v="medium"/>
    <n v="1793.43"/>
    <n v="248.82"/>
    <n v="1544.61"/>
    <d v="1999-07-20T00:00:00"/>
    <n v="62"/>
  </r>
  <r>
    <s v="6783"/>
    <s v="15"/>
    <x v="3006"/>
    <d v="2017-08-25T00:00:00"/>
    <b v="0"/>
    <s v="Approved"/>
    <s v="Norco Bicycles"/>
    <s v="Standard"/>
    <s v="low"/>
    <s v="medium"/>
    <n v="958.74"/>
    <n v="748.9"/>
    <n v="209.84"/>
    <d v="2005-12-07T00:00:00"/>
    <n v="127"/>
  </r>
  <r>
    <s v="6784"/>
    <s v="3"/>
    <x v="2241"/>
    <d v="2017-02-24T00:00:00"/>
    <b v="1"/>
    <s v="Approved"/>
    <s v="Trek Bicycles"/>
    <s v="Standard"/>
    <s v="medium"/>
    <s v="large"/>
    <n v="2091.4699999999998"/>
    <n v="388.92"/>
    <n v="1702.55"/>
    <d v="2012-09-15T00:00:00"/>
    <n v="309"/>
  </r>
  <r>
    <s v="6786"/>
    <s v="15"/>
    <x v="2378"/>
    <d v="2017-11-16T00:00:00"/>
    <b v="0"/>
    <s v="Approved"/>
    <s v="Norco Bicycles"/>
    <s v="Standard"/>
    <s v="low"/>
    <s v="medium"/>
    <n v="958.74"/>
    <n v="748.9"/>
    <n v="209.84"/>
    <d v="2005-12-07T00:00:00"/>
    <n v="44"/>
  </r>
  <r>
    <s v="6787"/>
    <s v="36"/>
    <x v="840"/>
    <d v="2017-01-31T00:00:00"/>
    <b v="1"/>
    <s v="Approved"/>
    <s v="Solex"/>
    <s v="Standard"/>
    <s v="low"/>
    <s v="medium"/>
    <n v="945.04"/>
    <n v="507.58"/>
    <n v="437.46"/>
    <d v="1995-12-19T00:00:00"/>
    <n v="333"/>
  </r>
  <r>
    <s v="6788"/>
    <s v="86"/>
    <x v="250"/>
    <d v="2017-02-26T00:00:00"/>
    <b v="0"/>
    <s v="Approved"/>
    <s v="Norco Bicycles"/>
    <s v="Road"/>
    <s v="high"/>
    <s v="large"/>
    <n v="774.53"/>
    <n v="464.72"/>
    <n v="309.81"/>
    <d v="2012-06-04T00:00:00"/>
    <n v="307"/>
  </r>
  <r>
    <s v="6789"/>
    <s v="94"/>
    <x v="1869"/>
    <d v="2017-12-23T00:00:00"/>
    <b v="0"/>
    <s v="Approved"/>
    <s v="Giant Bicycles"/>
    <s v="Standard"/>
    <s v="medium"/>
    <s v="large"/>
    <n v="1635.3"/>
    <n v="993.66"/>
    <n v="641.64"/>
    <d v="2002-10-10T00:00:00"/>
    <n v="7"/>
  </r>
  <r>
    <s v="6790"/>
    <s v="65"/>
    <x v="3007"/>
    <d v="2017-10-02T00:00:00"/>
    <b v="0"/>
    <s v="Approved"/>
    <s v="WeareA2B"/>
    <s v="Standard"/>
    <s v="medium"/>
    <s v="medium"/>
    <n v="1807.45"/>
    <n v="778.69"/>
    <n v="1028.76"/>
    <d v="2015-05-21T00:00:00"/>
    <n v="89"/>
  </r>
  <r>
    <s v="6791"/>
    <s v="3"/>
    <x v="2311"/>
    <d v="2017-02-05T00:00:00"/>
    <b v="1"/>
    <s v="Approved"/>
    <s v="Trek Bicycles"/>
    <s v="Standard"/>
    <s v="medium"/>
    <s v="large"/>
    <n v="2091.4699999999998"/>
    <n v="388.92"/>
    <n v="1702.55"/>
    <d v="2002-08-31T00:00:00"/>
    <n v="328"/>
  </r>
  <r>
    <s v="6792"/>
    <s v="0"/>
    <x v="3008"/>
    <d v="2017-08-26T00:00:00"/>
    <b v="0"/>
    <s v="Approved"/>
    <s v="Solex"/>
    <s v="Standard"/>
    <s v="medium"/>
    <s v="large"/>
    <n v="202.62"/>
    <n v="151.96"/>
    <n v="50.66"/>
    <d v="2016-03-29T00:00:00"/>
    <n v="126"/>
  </r>
  <r>
    <s v="6793"/>
    <s v="66"/>
    <x v="1323"/>
    <d v="2017-09-14T00:00:00"/>
    <b v="1"/>
    <s v="Approved"/>
    <s v="Giant Bicycles"/>
    <s v="Road"/>
    <s v="low"/>
    <s v="small"/>
    <n v="590.26"/>
    <n v="525.33000000000004"/>
    <n v="64.930000000000007"/>
    <d v="2010-08-20T00:00:00"/>
    <n v="107"/>
  </r>
  <r>
    <s v="6794"/>
    <s v="0"/>
    <x v="2494"/>
    <d v="2017-11-11T00:00:00"/>
    <b v="1"/>
    <s v="Approved"/>
    <s v="Norco Bicycles"/>
    <s v="Road"/>
    <s v="medium"/>
    <s v="medium"/>
    <n v="543.39"/>
    <n v="407.54"/>
    <n v="135.85"/>
    <d v="2002-03-22T00:00:00"/>
    <n v="49"/>
  </r>
  <r>
    <s v="6795"/>
    <s v="5"/>
    <x v="1039"/>
    <d v="2017-09-25T00:00:00"/>
    <b v="0"/>
    <s v="Approved"/>
    <s v="Giant Bicycles"/>
    <s v="Standard"/>
    <s v="high"/>
    <s v="medium"/>
    <n v="1129.1300000000001"/>
    <n v="677.48"/>
    <n v="451.65"/>
    <d v="1991-11-07T00:00:00"/>
    <n v="96"/>
  </r>
  <r>
    <s v="6796"/>
    <s v="76"/>
    <x v="3009"/>
    <d v="2017-07-03T00:00:00"/>
    <b v="0"/>
    <s v="Approved"/>
    <s v="WeareA2B"/>
    <s v="Standard"/>
    <s v="low"/>
    <s v="medium"/>
    <n v="642.30999999999995"/>
    <n v="513.85"/>
    <n v="128.46"/>
    <d v="2003-09-09T00:00:00"/>
    <n v="180"/>
  </r>
  <r>
    <s v="6797"/>
    <s v="0"/>
    <x v="964"/>
    <d v="2017-05-29T00:00:00"/>
    <b v="1"/>
    <s v="Approved"/>
    <s v="Norco Bicycles"/>
    <s v="Standard"/>
    <s v="medium"/>
    <s v="medium"/>
    <n v="360.4"/>
    <n v="270.3"/>
    <n v="90.1"/>
    <d v="2004-07-25T00:00:00"/>
    <n v="215"/>
  </r>
  <r>
    <s v="6798"/>
    <s v="84"/>
    <x v="2809"/>
    <d v="2017-01-23T00:00:00"/>
    <b v="0"/>
    <s v="Approved"/>
    <s v="Giant Bicycles"/>
    <s v="Road"/>
    <s v="medium"/>
    <s v="medium"/>
    <n v="792.9"/>
    <n v="594.67999999999995"/>
    <n v="198.22"/>
    <d v="1992-10-02T00:00:00"/>
    <n v="341"/>
  </r>
  <r>
    <s v="6800"/>
    <s v="0"/>
    <x v="3010"/>
    <d v="2017-01-03T00:00:00"/>
    <b v="0"/>
    <s v="Approved"/>
    <s v="Norco Bicycles"/>
    <s v="Standard"/>
    <s v="medium"/>
    <s v="medium"/>
    <n v="360.4"/>
    <n v="270.3"/>
    <n v="90.1"/>
    <d v="2016-12-06T00:00:00"/>
    <n v="361"/>
  </r>
  <r>
    <s v="6801"/>
    <s v="5"/>
    <x v="2085"/>
    <d v="2017-04-26T00:00:00"/>
    <b v="0"/>
    <s v="Approved"/>
    <s v="Trek Bicycles"/>
    <s v="Mountain"/>
    <s v="low"/>
    <s v="medium"/>
    <n v="574.64"/>
    <n v="459.71"/>
    <n v="114.93"/>
    <d v="2011-08-29T00:00:00"/>
    <n v="248"/>
  </r>
  <r>
    <s v="6802"/>
    <s v="65"/>
    <x v="1525"/>
    <d v="2017-02-03T00:00:00"/>
    <b v="1"/>
    <s v="Approved"/>
    <s v="WeareA2B"/>
    <s v="Standard"/>
    <s v="medium"/>
    <s v="medium"/>
    <n v="1807.45"/>
    <n v="778.69"/>
    <n v="1028.76"/>
    <d v="2015-05-21T00:00:00"/>
    <n v="330"/>
  </r>
  <r>
    <s v="6803"/>
    <s v="75"/>
    <x v="854"/>
    <d v="2017-07-01T00:00:00"/>
    <b v="1"/>
    <s v="Approved"/>
    <s v="Giant Bicycles"/>
    <s v="Touring"/>
    <s v="medium"/>
    <s v="large"/>
    <n v="1873.97"/>
    <n v="863.95"/>
    <n v="1010.02"/>
    <d v="2006-05-22T00:00:00"/>
    <n v="182"/>
  </r>
  <r>
    <s v="6804"/>
    <s v="85"/>
    <x v="469"/>
    <d v="2017-09-23T00:00:00"/>
    <b v="0"/>
    <s v="Approved"/>
    <s v="WeareA2B"/>
    <s v="Standard"/>
    <s v="medium"/>
    <s v="medium"/>
    <n v="752.64"/>
    <n v="205.36"/>
    <n v="547.28"/>
    <d v="1998-12-16T00:00:00"/>
    <n v="98"/>
  </r>
  <r>
    <s v="6805"/>
    <s v="29"/>
    <x v="1527"/>
    <d v="2017-02-05T00:00:00"/>
    <b v="1"/>
    <s v="Approved"/>
    <s v="WeareA2B"/>
    <s v="Standard"/>
    <s v="medium"/>
    <s v="medium"/>
    <n v="1065.03"/>
    <n v="230.09"/>
    <n v="834.94"/>
    <d v="2000-11-03T00:00:00"/>
    <n v="328"/>
  </r>
  <r>
    <s v="6806"/>
    <s v="77"/>
    <x v="1519"/>
    <d v="2017-10-04T00:00:00"/>
    <b v="0"/>
    <s v="Approved"/>
    <s v="Norco Bicycles"/>
    <s v="Road"/>
    <s v="medium"/>
    <s v="large"/>
    <n v="1240.31"/>
    <n v="795.1"/>
    <n v="445.21"/>
    <d v="2000-11-03T00:00:00"/>
    <n v="87"/>
  </r>
  <r>
    <s v="6807"/>
    <s v="37"/>
    <x v="335"/>
    <d v="2017-09-16T00:00:00"/>
    <b v="0"/>
    <s v="Approved"/>
    <s v="OHM Cycles"/>
    <s v="Standard"/>
    <s v="low"/>
    <s v="medium"/>
    <n v="1793.43"/>
    <n v="248.82"/>
    <n v="1544.61"/>
    <d v="2011-05-09T00:00:00"/>
    <n v="105"/>
  </r>
  <r>
    <s v="6808"/>
    <s v="0"/>
    <x v="2055"/>
    <d v="2017-05-31T00:00:00"/>
    <b v="1"/>
    <s v="Approved"/>
    <s v="Solex"/>
    <s v="Standard"/>
    <s v="medium"/>
    <s v="medium"/>
    <n v="441.49"/>
    <n v="84.99"/>
    <n v="356.5"/>
    <d v="1993-04-12T00:00:00"/>
    <n v="213"/>
  </r>
  <r>
    <s v="6809"/>
    <s v="7"/>
    <x v="3008"/>
    <d v="2017-05-28T00:00:00"/>
    <b v="1"/>
    <s v="Approved"/>
    <s v="Giant Bicycles"/>
    <s v="Standard"/>
    <s v="medium"/>
    <s v="small"/>
    <n v="1311.44"/>
    <n v="1167.18"/>
    <n v="144.26"/>
    <d v="1995-12-19T00:00:00"/>
    <n v="216"/>
  </r>
  <r>
    <s v="6810"/>
    <s v="72"/>
    <x v="3011"/>
    <d v="2017-12-23T00:00:00"/>
    <b v="0"/>
    <s v="Approved"/>
    <s v="Norco Bicycles"/>
    <s v="Standard"/>
    <s v="medium"/>
    <s v="medium"/>
    <n v="360.4"/>
    <n v="270.3"/>
    <n v="90.1"/>
    <d v="2016-12-06T00:00:00"/>
    <n v="7"/>
  </r>
  <r>
    <s v="6811"/>
    <s v="38"/>
    <x v="2543"/>
    <d v="2017-10-21T00:00:00"/>
    <b v="0"/>
    <s v="Approved"/>
    <s v="Trek Bicycles"/>
    <s v="Standard"/>
    <s v="medium"/>
    <s v="large"/>
    <n v="2091.4699999999998"/>
    <n v="388.92"/>
    <n v="1702.55"/>
    <d v="2012-09-15T00:00:00"/>
    <n v="70"/>
  </r>
  <r>
    <s v="6812"/>
    <s v="0"/>
    <x v="23"/>
    <d v="2017-04-24T00:00:00"/>
    <b v="0"/>
    <s v="Approved"/>
    <s v="Giant Bicycles"/>
    <s v="Standard"/>
    <s v="medium"/>
    <s v="large"/>
    <n v="569.55999999999995"/>
    <n v="528.42999999999995"/>
    <n v="41.13"/>
    <d v="2003-09-10T00:00:00"/>
    <n v="250"/>
  </r>
  <r>
    <s v="6813"/>
    <s v="21"/>
    <x v="468"/>
    <d v="2017-03-03T00:00:00"/>
    <b v="0"/>
    <s v="Approved"/>
    <s v="Solex"/>
    <s v="Standard"/>
    <s v="medium"/>
    <s v="large"/>
    <n v="1071.23"/>
    <n v="380.74"/>
    <n v="690.49"/>
    <d v="1996-04-05T00:00:00"/>
    <n v="302"/>
  </r>
  <r>
    <s v="6814"/>
    <s v="0"/>
    <x v="2997"/>
    <d v="2017-08-16T00:00:00"/>
    <b v="0"/>
    <s v="Approved"/>
    <s v="Norco Bicycles"/>
    <s v="Road"/>
    <s v="medium"/>
    <s v="medium"/>
    <n v="543.39"/>
    <n v="407.54"/>
    <n v="135.85"/>
    <d v="2016-11-22T00:00:00"/>
    <n v="136"/>
  </r>
  <r>
    <s v="6815"/>
    <s v="77"/>
    <x v="2606"/>
    <d v="2017-11-02T00:00:00"/>
    <b v="1"/>
    <s v="Approved"/>
    <s v="WeareA2B"/>
    <s v="Standard"/>
    <s v="medium"/>
    <s v="medium"/>
    <n v="1769.64"/>
    <n v="108.76"/>
    <n v="1660.88"/>
    <d v="2012-06-04T00:00:00"/>
    <n v="58"/>
  </r>
  <r>
    <s v="6816"/>
    <s v="38"/>
    <x v="1077"/>
    <d v="2017-04-22T00:00:00"/>
    <b v="0"/>
    <s v="Approved"/>
    <s v="Trek Bicycles"/>
    <s v="Standard"/>
    <s v="medium"/>
    <s v="large"/>
    <n v="2091.4699999999998"/>
    <n v="388.92"/>
    <n v="1702.55"/>
    <d v="2012-09-15T00:00:00"/>
    <n v="252"/>
  </r>
  <r>
    <s v="6817"/>
    <s v="42"/>
    <x v="272"/>
    <d v="2017-06-28T00:00:00"/>
    <b v="0"/>
    <s v="Approved"/>
    <s v="OHM Cycles"/>
    <s v="Road"/>
    <s v="medium"/>
    <s v="small"/>
    <n v="1810"/>
    <n v="1610.9"/>
    <n v="199.1"/>
    <d v="2008-03-19T00:00:00"/>
    <n v="185"/>
  </r>
  <r>
    <s v="6818"/>
    <s v="93"/>
    <x v="2032"/>
    <d v="2017-04-24T00:00:00"/>
    <b v="0"/>
    <s v="Approved"/>
    <s v="OHM Cycles"/>
    <s v="Standard"/>
    <s v="high"/>
    <s v="medium"/>
    <n v="1458.17"/>
    <n v="874.9"/>
    <n v="583.27"/>
    <d v="2006-02-02T00:00:00"/>
    <n v="250"/>
  </r>
  <r>
    <s v="6819"/>
    <s v="28"/>
    <x v="473"/>
    <d v="2017-05-01T00:00:00"/>
    <b v="0"/>
    <s v="Approved"/>
    <s v="Norco Bicycles"/>
    <s v="Standard"/>
    <s v="medium"/>
    <s v="small"/>
    <n v="1216.1400000000001"/>
    <n v="1082.3599999999999"/>
    <n v="133.78"/>
    <d v="2010-05-05T00:00:00"/>
    <n v="243"/>
  </r>
  <r>
    <s v="6820"/>
    <s v="82"/>
    <x v="1892"/>
    <d v="2017-11-17T00:00:00"/>
    <b v="0"/>
    <s v="Approved"/>
    <s v="Norco Bicycles"/>
    <s v="Standard"/>
    <s v="high"/>
    <s v="medium"/>
    <n v="1148.6400000000001"/>
    <n v="689.18"/>
    <n v="459.46"/>
    <d v="2015-08-10T00:00:00"/>
    <n v="43"/>
  </r>
  <r>
    <s v="6821"/>
    <s v="23"/>
    <x v="2322"/>
    <d v="2017-10-11T00:00:00"/>
    <b v="0"/>
    <s v="Approved"/>
    <s v="Norco Bicycles"/>
    <s v="Mountain"/>
    <s v="low"/>
    <s v="small"/>
    <n v="688.63"/>
    <n v="612.88"/>
    <n v="75.75"/>
    <d v="1993-10-02T00:00:00"/>
    <n v="80"/>
  </r>
  <r>
    <s v="6822"/>
    <s v="77"/>
    <x v="757"/>
    <d v="2017-06-22T00:00:00"/>
    <b v="1"/>
    <s v="Approved"/>
    <s v="Norco Bicycles"/>
    <s v="Road"/>
    <s v="medium"/>
    <s v="large"/>
    <n v="1240.31"/>
    <n v="795.1"/>
    <n v="445.21"/>
    <d v="2011-01-10T00:00:00"/>
    <n v="191"/>
  </r>
  <r>
    <s v="6823"/>
    <s v="66"/>
    <x v="1267"/>
    <d v="2017-06-14T00:00:00"/>
    <b v="0"/>
    <s v="Approved"/>
    <s v="Giant Bicycles"/>
    <s v="Road"/>
    <s v="low"/>
    <s v="small"/>
    <n v="590.26"/>
    <n v="525.33000000000004"/>
    <n v="64.930000000000007"/>
    <d v="2002-08-31T00:00:00"/>
    <n v="199"/>
  </r>
  <r>
    <s v="6824"/>
    <s v="38"/>
    <x v="371"/>
    <d v="2017-08-02T00:00:00"/>
    <b v="0"/>
    <s v="Approved"/>
    <s v="Trek Bicycles"/>
    <s v="Standard"/>
    <s v="medium"/>
    <s v="large"/>
    <n v="2091.4699999999998"/>
    <n v="388.92"/>
    <n v="1702.55"/>
    <d v="2002-08-31T00:00:00"/>
    <n v="150"/>
  </r>
  <r>
    <s v="6825"/>
    <s v="1"/>
    <x v="729"/>
    <d v="2017-01-14T00:00:00"/>
    <b v="0"/>
    <s v="Approved"/>
    <s v="Giant Bicycles"/>
    <s v="Standard"/>
    <s v="medium"/>
    <s v="medium"/>
    <n v="1403.5"/>
    <n v="954.82"/>
    <n v="448.68"/>
    <d v="1991-11-07T00:00:00"/>
    <n v="350"/>
  </r>
  <r>
    <s v="6826"/>
    <s v="47"/>
    <x v="705"/>
    <d v="2017-08-16T00:00:00"/>
    <b v="1"/>
    <s v="Approved"/>
    <s v="Trek Bicycles"/>
    <s v="Road"/>
    <s v="low"/>
    <s v="small"/>
    <n v="1720.7"/>
    <n v="1531.42"/>
    <n v="189.28"/>
    <d v="2003-08-05T00:00:00"/>
    <n v="136"/>
  </r>
  <r>
    <s v="6827"/>
    <s v="81"/>
    <x v="3012"/>
    <d v="2017-03-09T00:00:00"/>
    <b v="1"/>
    <s v="Approved"/>
    <s v="Norco Bicycles"/>
    <s v="Standard"/>
    <s v="medium"/>
    <s v="small"/>
    <n v="586.45000000000005"/>
    <n v="521.94000000000005"/>
    <n v="64.510000000000005"/>
    <d v="2015-08-02T00:00:00"/>
    <n v="296"/>
  </r>
  <r>
    <s v="6828"/>
    <s v="66"/>
    <x v="591"/>
    <d v="2017-05-04T00:00:00"/>
    <b v="1"/>
    <s v="Approved"/>
    <s v="Giant Bicycles"/>
    <s v="Road"/>
    <s v="low"/>
    <s v="small"/>
    <n v="590.26"/>
    <n v="525.33000000000004"/>
    <n v="64.930000000000007"/>
    <d v="1995-10-24T00:00:00"/>
    <n v="240"/>
  </r>
  <r>
    <s v="6829"/>
    <s v="80"/>
    <x v="2983"/>
    <d v="2017-02-24T00:00:00"/>
    <b v="0"/>
    <s v="Approved"/>
    <s v="OHM Cycles"/>
    <s v="Touring"/>
    <s v="low"/>
    <s v="medium"/>
    <n v="1073.07"/>
    <n v="933.84"/>
    <n v="139.22999999999999"/>
    <d v="1997-01-25T00:00:00"/>
    <n v="309"/>
  </r>
  <r>
    <s v="6830"/>
    <s v="16"/>
    <x v="3013"/>
    <d v="2017-09-26T00:00:00"/>
    <b v="0"/>
    <s v="Approved"/>
    <s v="Norco Bicycles"/>
    <s v="Standard"/>
    <s v="high"/>
    <s v="small"/>
    <n v="1661.92"/>
    <n v="1479.11"/>
    <n v="182.81"/>
    <d v="1994-09-09T00:00:00"/>
    <n v="95"/>
  </r>
  <r>
    <s v="6831"/>
    <s v="72"/>
    <x v="160"/>
    <d v="2017-01-11T00:00:00"/>
    <b v="0"/>
    <s v="Approved"/>
    <s v="Norco Bicycles"/>
    <s v="Standard"/>
    <s v="medium"/>
    <s v="medium"/>
    <n v="360.4"/>
    <n v="270.3"/>
    <n v="90.1"/>
    <d v="2002-08-31T00:00:00"/>
    <n v="353"/>
  </r>
  <r>
    <s v="6832"/>
    <s v="100"/>
    <x v="2163"/>
    <d v="2017-05-11T00:00:00"/>
    <b v="1"/>
    <s v="Approved"/>
    <s v="Trek Bicycles"/>
    <s v="Standard"/>
    <s v="medium"/>
    <s v="small"/>
    <n v="1386.84"/>
    <n v="1234.29"/>
    <n v="152.55000000000001"/>
    <d v="2003-08-05T00:00:00"/>
    <n v="233"/>
  </r>
  <r>
    <s v="6833"/>
    <s v="95"/>
    <x v="339"/>
    <d v="2017-07-07T00:00:00"/>
    <b v="0"/>
    <s v="Approved"/>
    <s v="OHM Cycles"/>
    <s v="Touring"/>
    <s v="low"/>
    <s v="medium"/>
    <n v="1073.07"/>
    <n v="933.84"/>
    <n v="139.22999999999999"/>
    <d v="1997-01-25T00:00:00"/>
    <n v="176"/>
  </r>
  <r>
    <s v="6834"/>
    <s v="2"/>
    <x v="281"/>
    <d v="2017-06-15T00:00:00"/>
    <b v="0"/>
    <s v="Approved"/>
    <s v="Solex"/>
    <s v="Standard"/>
    <s v="medium"/>
    <s v="medium"/>
    <n v="71.489999999999995"/>
    <n v="53.62"/>
    <n v="17.87"/>
    <d v="2011-04-16T00:00:00"/>
    <n v="198"/>
  </r>
  <r>
    <s v="6835"/>
    <s v="23"/>
    <x v="3014"/>
    <d v="2017-05-08T00:00:00"/>
    <b v="0"/>
    <s v="Approved"/>
    <s v="Norco Bicycles"/>
    <s v="Mountain"/>
    <s v="low"/>
    <s v="small"/>
    <n v="688.63"/>
    <n v="612.88"/>
    <n v="75.75"/>
    <d v="1993-05-26T00:00:00"/>
    <n v="236"/>
  </r>
  <r>
    <s v="6836"/>
    <s v="72"/>
    <x v="1171"/>
    <d v="2017-09-24T00:00:00"/>
    <b v="0"/>
    <s v="Approved"/>
    <s v="Norco Bicycles"/>
    <s v="Standard"/>
    <s v="medium"/>
    <s v="medium"/>
    <n v="360.4"/>
    <n v="270.3"/>
    <n v="90.1"/>
    <d v="2016-12-06T00:00:00"/>
    <n v="97"/>
  </r>
  <r>
    <s v="6837"/>
    <s v="35"/>
    <x v="2106"/>
    <d v="2017-11-04T00:00:00"/>
    <b v="1"/>
    <s v="Approved"/>
    <s v="Giant Bicycles"/>
    <s v="Standard"/>
    <s v="medium"/>
    <s v="medium"/>
    <n v="1403.5"/>
    <n v="954.82"/>
    <n v="448.68"/>
    <d v="2016-11-14T00:00:00"/>
    <n v="56"/>
  </r>
  <r>
    <s v="6838"/>
    <s v="49"/>
    <x v="982"/>
    <d v="2017-06-07T00:00:00"/>
    <b v="1"/>
    <s v="Approved"/>
    <s v="Trek Bicycles"/>
    <s v="Road"/>
    <s v="medium"/>
    <s v="medium"/>
    <n v="533.51"/>
    <n v="400.13"/>
    <n v="133.38"/>
    <d v="2012-06-04T00:00:00"/>
    <n v="206"/>
  </r>
  <r>
    <s v="6839"/>
    <s v="10"/>
    <x v="2174"/>
    <d v="2017-01-06T00:00:00"/>
    <b v="0"/>
    <s v="Approved"/>
    <s v="WeareA2B"/>
    <s v="Touring"/>
    <s v="medium"/>
    <s v="medium"/>
    <n v="1466.68"/>
    <n v="363.25"/>
    <n v="1103.43"/>
    <d v="2003-08-05T00:00:00"/>
    <n v="358"/>
  </r>
  <r>
    <s v="6840"/>
    <s v="1"/>
    <x v="1426"/>
    <d v="2017-02-22T00:00:00"/>
    <b v="0"/>
    <s v="Approved"/>
    <s v="Giant Bicycles"/>
    <s v="Standard"/>
    <s v="medium"/>
    <s v="medium"/>
    <n v="1403.5"/>
    <n v="954.82"/>
    <n v="448.68"/>
    <d v="2012-12-02T00:00:00"/>
    <n v="311"/>
  </r>
  <r>
    <s v="6841"/>
    <s v="71"/>
    <x v="2231"/>
    <d v="2017-11-27T00:00:00"/>
    <b v="0"/>
    <s v="Approved"/>
    <s v="Solex"/>
    <s v="Standard"/>
    <s v="high"/>
    <s v="large"/>
    <n v="1842.92"/>
    <n v="1105.75"/>
    <n v="737.17"/>
    <d v="1995-10-24T00:00:00"/>
    <n v="33"/>
  </r>
  <r>
    <s v="6842"/>
    <s v="33"/>
    <x v="2535"/>
    <d v="2017-08-26T00:00:00"/>
    <b v="1"/>
    <s v="Approved"/>
    <s v="Giant Bicycles"/>
    <s v="Standard"/>
    <s v="medium"/>
    <s v="small"/>
    <n v="1311.44"/>
    <n v="1167.18"/>
    <n v="144.26"/>
    <d v="1992-10-11T00:00:00"/>
    <n v="126"/>
  </r>
  <r>
    <s v="6843"/>
    <s v="15"/>
    <x v="3015"/>
    <d v="2017-04-07T00:00:00"/>
    <b v="0"/>
    <s v="Approved"/>
    <s v="Norco Bicycles"/>
    <s v="Standard"/>
    <s v="low"/>
    <s v="medium"/>
    <n v="958.74"/>
    <n v="748.9"/>
    <n v="209.84"/>
    <d v="2005-12-07T00:00:00"/>
    <n v="267"/>
  </r>
  <r>
    <s v="6844"/>
    <s v="62"/>
    <x v="413"/>
    <d v="2017-08-25T00:00:00"/>
    <b v="0"/>
    <s v="Approved"/>
    <s v="Solex"/>
    <s v="Standard"/>
    <s v="medium"/>
    <s v="medium"/>
    <n v="478.16"/>
    <n v="298.72000000000003"/>
    <n v="179.44"/>
    <d v="2014-03-03T00:00:00"/>
    <n v="127"/>
  </r>
  <r>
    <s v="6845"/>
    <s v="88"/>
    <x v="1736"/>
    <d v="2017-05-07T00:00:00"/>
    <b v="1"/>
    <s v="Approved"/>
    <s v="Norco Bicycles"/>
    <s v="Standard"/>
    <s v="high"/>
    <s v="small"/>
    <n v="1661.92"/>
    <n v="1479.11"/>
    <n v="182.81"/>
    <d v="2013-03-12T00:00:00"/>
    <n v="237"/>
  </r>
  <r>
    <s v="6846"/>
    <s v="0"/>
    <x v="777"/>
    <d v="2017-11-01T00:00:00"/>
    <b v="0"/>
    <s v="Approved"/>
    <s v="OHM Cycles"/>
    <s v="Standard"/>
    <s v="high"/>
    <s v="medium"/>
    <n v="227.88"/>
    <n v="136.72999999999999"/>
    <n v="91.15"/>
    <d v="2007-08-04T00:00:00"/>
    <n v="59"/>
  </r>
  <r>
    <s v="6847"/>
    <s v="26"/>
    <x v="3016"/>
    <d v="2017-12-24T00:00:00"/>
    <b v="1"/>
    <s v="Approved"/>
    <s v="WeareA2B"/>
    <s v="Standard"/>
    <s v="medium"/>
    <s v="medium"/>
    <n v="1992.93"/>
    <n v="762.63"/>
    <n v="1230.3"/>
    <d v="1991-08-05T00:00:00"/>
    <n v="6"/>
  </r>
  <r>
    <s v="6848"/>
    <s v="98"/>
    <x v="1399"/>
    <d v="2017-10-01T00:00:00"/>
    <b v="1"/>
    <s v="Approved"/>
    <s v="Trek Bicycles"/>
    <s v="Standard"/>
    <s v="high"/>
    <s v="medium"/>
    <n v="358.39"/>
    <n v="215.03"/>
    <n v="143.36000000000001"/>
    <d v="1991-05-06T00:00:00"/>
    <n v="90"/>
  </r>
  <r>
    <s v="6849"/>
    <s v="64"/>
    <x v="1614"/>
    <d v="2017-03-13T00:00:00"/>
    <b v="0"/>
    <s v="Approved"/>
    <s v="Trek Bicycles"/>
    <s v="Standard"/>
    <s v="medium"/>
    <s v="large"/>
    <n v="1469.44"/>
    <n v="596.54999999999995"/>
    <n v="872.89"/>
    <d v="2012-05-18T00:00:00"/>
    <n v="292"/>
  </r>
  <r>
    <s v="6850"/>
    <s v="50"/>
    <x v="3017"/>
    <d v="2017-01-29T00:00:00"/>
    <b v="0"/>
    <s v="Approved"/>
    <s v="WeareA2B"/>
    <s v="Standard"/>
    <s v="medium"/>
    <s v="small"/>
    <n v="175.89"/>
    <n v="131.91999999999999"/>
    <n v="43.97"/>
    <d v="2003-02-16T00:00:00"/>
    <n v="335"/>
  </r>
  <r>
    <s v="6851"/>
    <s v="17"/>
    <x v="2562"/>
    <d v="2017-02-27T00:00:00"/>
    <b v="1"/>
    <s v="Approved"/>
    <s v="Solex"/>
    <s v="Standard"/>
    <s v="high"/>
    <s v="medium"/>
    <n v="1024.6600000000001"/>
    <n v="614.79999999999995"/>
    <n v="409.86"/>
    <d v="1993-10-02T00:00:00"/>
    <n v="306"/>
  </r>
  <r>
    <s v="6852"/>
    <s v="33"/>
    <x v="1558"/>
    <d v="2017-11-06T00:00:00"/>
    <b v="1"/>
    <s v="Approved"/>
    <s v="Giant Bicycles"/>
    <s v="Standard"/>
    <s v="medium"/>
    <s v="small"/>
    <n v="1311.44"/>
    <n v="1167.18"/>
    <n v="144.26"/>
    <d v="2003-03-18T00:00:00"/>
    <n v="54"/>
  </r>
  <r>
    <s v="6854"/>
    <s v="69"/>
    <x v="2426"/>
    <d v="2017-05-09T00:00:00"/>
    <b v="1"/>
    <s v="Approved"/>
    <s v="Giant Bicycles"/>
    <s v="Road"/>
    <s v="medium"/>
    <s v="medium"/>
    <n v="792.9"/>
    <n v="594.67999999999995"/>
    <n v="198.22"/>
    <d v="1992-10-02T00:00:00"/>
    <n v="235"/>
  </r>
  <r>
    <s v="6855"/>
    <s v="65"/>
    <x v="1899"/>
    <d v="2017-12-17T00:00:00"/>
    <b v="0"/>
    <s v="Approved"/>
    <s v="WeareA2B"/>
    <s v="Standard"/>
    <s v="medium"/>
    <s v="medium"/>
    <n v="1807.45"/>
    <n v="778.69"/>
    <n v="1028.76"/>
    <d v="2016-12-06T00:00:00"/>
    <n v="13"/>
  </r>
  <r>
    <s v="6856"/>
    <s v="59"/>
    <x v="1342"/>
    <d v="2017-03-27T00:00:00"/>
    <b v="1"/>
    <s v="Approved"/>
    <s v="Solex"/>
    <s v="Standard"/>
    <s v="medium"/>
    <s v="large"/>
    <n v="1061.56"/>
    <n v="733.58"/>
    <n v="327.98"/>
    <d v="1993-07-20T00:00:00"/>
    <n v="278"/>
  </r>
  <r>
    <s v="6857"/>
    <s v="49"/>
    <x v="779"/>
    <d v="2017-04-11T00:00:00"/>
    <b v="0"/>
    <s v="Approved"/>
    <s v="Trek Bicycles"/>
    <s v="Road"/>
    <s v="medium"/>
    <s v="medium"/>
    <n v="533.51"/>
    <n v="400.13"/>
    <n v="133.38"/>
    <d v="2001-11-25T00:00:00"/>
    <n v="263"/>
  </r>
  <r>
    <s v="6858"/>
    <s v="85"/>
    <x v="190"/>
    <d v="2017-04-13T00:00:00"/>
    <b v="1"/>
    <s v="Approved"/>
    <s v="WeareA2B"/>
    <s v="Standard"/>
    <s v="medium"/>
    <s v="medium"/>
    <n v="752.64"/>
    <n v="205.36"/>
    <n v="547.28"/>
    <d v="2015-08-02T00:00:00"/>
    <n v="261"/>
  </r>
  <r>
    <s v="6859"/>
    <s v="75"/>
    <x v="271"/>
    <d v="2017-04-09T00:00:00"/>
    <b v="1"/>
    <s v="Approved"/>
    <s v="Giant Bicycles"/>
    <s v="Touring"/>
    <s v="medium"/>
    <s v="large"/>
    <n v="1873.97"/>
    <n v="863.95"/>
    <n v="1010.02"/>
    <d v="2014-10-10T00:00:00"/>
    <n v="265"/>
  </r>
  <r>
    <s v="6860"/>
    <s v="30"/>
    <x v="3018"/>
    <d v="2017-01-13T00:00:00"/>
    <b v="1"/>
    <s v="Approved"/>
    <s v="OHM Cycles"/>
    <s v="Standard"/>
    <s v="medium"/>
    <s v="medium"/>
    <n v="1227.3399999999999"/>
    <n v="770.89"/>
    <n v="456.45"/>
    <d v="1994-08-10T00:00:00"/>
    <n v="351"/>
  </r>
  <r>
    <s v="6861"/>
    <s v="95"/>
    <x v="868"/>
    <d v="2017-04-22T00:00:00"/>
    <b v="0"/>
    <s v="Approved"/>
    <s v="Giant Bicycles"/>
    <s v="Standard"/>
    <s v="medium"/>
    <s v="large"/>
    <n v="569.55999999999995"/>
    <n v="528.42999999999995"/>
    <n v="41.13"/>
    <d v="2003-09-10T00:00:00"/>
    <n v="252"/>
  </r>
  <r>
    <s v="6862"/>
    <s v="4"/>
    <x v="1"/>
    <d v="2017-10-05T00:00:00"/>
    <b v="0"/>
    <s v="Approved"/>
    <s v="Giant Bicycles"/>
    <s v="Standard"/>
    <s v="high"/>
    <s v="medium"/>
    <n v="1129.1300000000001"/>
    <n v="677.48"/>
    <n v="451.65"/>
    <d v="2011-04-16T00:00:00"/>
    <n v="86"/>
  </r>
  <r>
    <s v="6863"/>
    <s v="63"/>
    <x v="384"/>
    <d v="2017-09-02T00:00:00"/>
    <b v="0"/>
    <s v="Approved"/>
    <s v="WeareA2B"/>
    <s v="Standard"/>
    <s v="medium"/>
    <s v="medium"/>
    <n v="1992.93"/>
    <n v="762.63"/>
    <n v="1230.3"/>
    <d v="2003-03-18T00:00:00"/>
    <n v="119"/>
  </r>
  <r>
    <s v="6864"/>
    <s v="45"/>
    <x v="2795"/>
    <d v="2017-08-15T00:00:00"/>
    <b v="1"/>
    <s v="Approved"/>
    <s v="Solex"/>
    <s v="Standard"/>
    <s v="medium"/>
    <s v="medium"/>
    <n v="441.49"/>
    <n v="84.99"/>
    <n v="356.5"/>
    <d v="2007-12-11T00:00:00"/>
    <n v="137"/>
  </r>
  <r>
    <s v="6865"/>
    <s v="14"/>
    <x v="963"/>
    <d v="2017-06-02T00:00:00"/>
    <b v="1"/>
    <s v="Approved"/>
    <s v="Solex"/>
    <s v="Standard"/>
    <s v="high"/>
    <s v="large"/>
    <n v="1842.92"/>
    <n v="1105.75"/>
    <n v="737.17"/>
    <d v="2014-10-10T00:00:00"/>
    <n v="211"/>
  </r>
  <r>
    <s v="6866"/>
    <s v="82"/>
    <x v="904"/>
    <d v="2017-01-30T00:00:00"/>
    <b v="1"/>
    <s v="Approved"/>
    <s v="Norco Bicycles"/>
    <s v="Standard"/>
    <s v="high"/>
    <s v="medium"/>
    <n v="1148.6400000000001"/>
    <n v="689.18"/>
    <n v="459.46"/>
    <d v="2015-08-10T00:00:00"/>
    <n v="334"/>
  </r>
  <r>
    <s v="6867"/>
    <s v="50"/>
    <x v="644"/>
    <d v="2017-06-21T00:00:00"/>
    <b v="0"/>
    <s v="Approved"/>
    <s v="WeareA2B"/>
    <s v="Standard"/>
    <s v="medium"/>
    <s v="small"/>
    <n v="175.89"/>
    <n v="131.91999999999999"/>
    <n v="43.97"/>
    <d v="2003-02-16T00:00:00"/>
    <n v="192"/>
  </r>
  <r>
    <s v="6868"/>
    <s v="16"/>
    <x v="1608"/>
    <d v="2017-10-23T00:00:00"/>
    <b v="0"/>
    <s v="Approved"/>
    <s v="Norco Bicycles"/>
    <s v="Standard"/>
    <s v="high"/>
    <s v="small"/>
    <n v="1661.92"/>
    <n v="1479.11"/>
    <n v="182.81"/>
    <d v="1996-11-09T00:00:00"/>
    <n v="68"/>
  </r>
  <r>
    <s v="6869"/>
    <s v="12"/>
    <x v="1463"/>
    <d v="2017-05-05T00:00:00"/>
    <b v="0"/>
    <s v="Approved"/>
    <s v="WeareA2B"/>
    <s v="Standard"/>
    <s v="medium"/>
    <s v="medium"/>
    <n v="1231.1500000000001"/>
    <n v="161.6"/>
    <n v="1069.55"/>
    <d v="2004-08-17T00:00:00"/>
    <n v="239"/>
  </r>
  <r>
    <s v="6870"/>
    <s v="69"/>
    <x v="3019"/>
    <d v="2017-07-12T00:00:00"/>
    <b v="1"/>
    <s v="Approved"/>
    <s v="Giant Bicycles"/>
    <s v="Road"/>
    <s v="medium"/>
    <s v="medium"/>
    <n v="792.9"/>
    <n v="594.67999999999995"/>
    <n v="198.22"/>
    <d v="2016-11-22T00:00:00"/>
    <n v="171"/>
  </r>
  <r>
    <s v="6871"/>
    <s v="77"/>
    <x v="2500"/>
    <d v="2017-09-03T00:00:00"/>
    <b v="0"/>
    <s v="Approved"/>
    <s v="Norco Bicycles"/>
    <s v="Road"/>
    <s v="medium"/>
    <s v="large"/>
    <n v="1240.31"/>
    <n v="795.1"/>
    <n v="445.21"/>
    <d v="2011-01-10T00:00:00"/>
    <n v="118"/>
  </r>
  <r>
    <s v="6872"/>
    <s v="2"/>
    <x v="531"/>
    <d v="2017-01-29T00:00:00"/>
    <b v="0"/>
    <s v="Approved"/>
    <s v="Solex"/>
    <s v="Standard"/>
    <s v="medium"/>
    <s v="medium"/>
    <n v="71.489999999999995"/>
    <n v="53.62"/>
    <n v="17.87"/>
    <d v="2011-04-16T00:00:00"/>
    <n v="335"/>
  </r>
  <r>
    <s v="6873"/>
    <s v="46"/>
    <x v="2133"/>
    <d v="2017-06-17T00:00:00"/>
    <b v="1"/>
    <s v="Approved"/>
    <s v="Solex"/>
    <s v="Standard"/>
    <s v="low"/>
    <s v="medium"/>
    <n v="1289.8499999999999"/>
    <n v="74.510000000000005"/>
    <n v="1215.3399999999999"/>
    <d v="2012-04-10T00:00:00"/>
    <n v="196"/>
  </r>
  <r>
    <s v="6874"/>
    <s v="45"/>
    <x v="336"/>
    <d v="2017-08-20T00:00:00"/>
    <b v="0"/>
    <s v="Approved"/>
    <s v="Solex"/>
    <s v="Standard"/>
    <s v="medium"/>
    <s v="medium"/>
    <n v="441.49"/>
    <n v="84.99"/>
    <n v="356.5"/>
    <d v="2003-02-16T00:00:00"/>
    <n v="132"/>
  </r>
  <r>
    <s v="6875"/>
    <s v="59"/>
    <x v="3020"/>
    <d v="2017-10-27T00:00:00"/>
    <b v="1"/>
    <s v="Approved"/>
    <s v="Solex"/>
    <s v="Standard"/>
    <s v="medium"/>
    <s v="large"/>
    <n v="1061.56"/>
    <n v="733.58"/>
    <n v="327.98"/>
    <d v="1993-07-20T00:00:00"/>
    <n v="64"/>
  </r>
  <r>
    <s v="6876"/>
    <s v="9"/>
    <x v="38"/>
    <d v="2017-04-04T00:00:00"/>
    <b v="0"/>
    <s v="Approved"/>
    <s v="OHM Cycles"/>
    <s v="Road"/>
    <s v="medium"/>
    <s v="medium"/>
    <n v="742.54"/>
    <n v="667.4"/>
    <n v="75.14"/>
    <d v="2004-08-17T00:00:00"/>
    <n v="270"/>
  </r>
  <r>
    <s v="6877"/>
    <s v="12"/>
    <x v="1339"/>
    <d v="2017-03-24T00:00:00"/>
    <b v="0"/>
    <s v="Approved"/>
    <s v="WeareA2B"/>
    <s v="Standard"/>
    <s v="medium"/>
    <s v="medium"/>
    <n v="1231.1500000000001"/>
    <n v="161.6"/>
    <n v="1069.55"/>
    <d v="2015-06-17T00:00:00"/>
    <n v="281"/>
  </r>
  <r>
    <s v="6878"/>
    <s v="42"/>
    <x v="1287"/>
    <d v="2017-04-12T00:00:00"/>
    <b v="0"/>
    <s v="Approved"/>
    <s v="OHM Cycles"/>
    <s v="Road"/>
    <s v="medium"/>
    <s v="small"/>
    <n v="1810"/>
    <n v="1610.9"/>
    <n v="199.1"/>
    <d v="2012-06-04T00:00:00"/>
    <n v="262"/>
  </r>
  <r>
    <s v="6879"/>
    <s v="30"/>
    <x v="2545"/>
    <d v="2017-06-12T00:00:00"/>
    <b v="0"/>
    <s v="Approved"/>
    <s v="Solex"/>
    <s v="Standard"/>
    <s v="high"/>
    <s v="medium"/>
    <n v="748.17"/>
    <n v="448.9"/>
    <n v="299.27"/>
    <d v="2002-03-22T00:00:00"/>
    <n v="201"/>
  </r>
  <r>
    <s v="6880"/>
    <s v="79"/>
    <x v="3021"/>
    <d v="2017-03-18T00:00:00"/>
    <b v="0"/>
    <s v="Approved"/>
    <s v="Norco Bicycles"/>
    <s v="Standard"/>
    <s v="medium"/>
    <s v="medium"/>
    <n v="1555.58"/>
    <n v="818.01"/>
    <n v="737.57"/>
    <d v="2004-08-07T00:00:00"/>
    <n v="287"/>
  </r>
  <r>
    <s v="6881"/>
    <s v="16"/>
    <x v="1484"/>
    <d v="2017-02-02T00:00:00"/>
    <b v="0"/>
    <s v="Approved"/>
    <s v="Norco Bicycles"/>
    <s v="Standard"/>
    <s v="high"/>
    <s v="small"/>
    <n v="1661.92"/>
    <n v="1479.11"/>
    <n v="182.81"/>
    <d v="1994-09-09T00:00:00"/>
    <n v="331"/>
  </r>
  <r>
    <s v="6882"/>
    <s v="79"/>
    <x v="2922"/>
    <d v="2017-08-15T00:00:00"/>
    <b v="0"/>
    <s v="Approved"/>
    <s v="Norco Bicycles"/>
    <s v="Standard"/>
    <s v="medium"/>
    <s v="medium"/>
    <n v="1555.58"/>
    <n v="818.01"/>
    <n v="737.57"/>
    <d v="2007-08-04T00:00:00"/>
    <n v="137"/>
  </r>
  <r>
    <s v="6883"/>
    <s v="100"/>
    <x v="2461"/>
    <d v="2017-09-19T00:00:00"/>
    <b v="1"/>
    <s v="Approved"/>
    <s v="Trek Bicycles"/>
    <s v="Standard"/>
    <s v="medium"/>
    <s v="small"/>
    <n v="1386.84"/>
    <n v="1234.29"/>
    <n v="152.55000000000001"/>
    <d v="1996-11-09T00:00:00"/>
    <n v="102"/>
  </r>
  <r>
    <s v="6884"/>
    <s v="24"/>
    <x v="2724"/>
    <d v="2017-07-17T00:00:00"/>
    <b v="1"/>
    <s v="Approved"/>
    <s v="Solex"/>
    <s v="Road"/>
    <s v="medium"/>
    <s v="large"/>
    <n v="1777.8"/>
    <n v="820.78"/>
    <n v="957.02"/>
    <d v="1993-05-26T00:00:00"/>
    <n v="166"/>
  </r>
  <r>
    <s v="6885"/>
    <s v="4"/>
    <x v="1369"/>
    <d v="2017-07-28T00:00:00"/>
    <b v="1"/>
    <s v="Approved"/>
    <s v="Giant Bicycles"/>
    <s v="Standard"/>
    <s v="high"/>
    <s v="medium"/>
    <n v="1129.1300000000001"/>
    <n v="677.48"/>
    <n v="451.65"/>
    <d v="2005-08-09T00:00:00"/>
    <n v="155"/>
  </r>
  <r>
    <s v="6886"/>
    <s v="1"/>
    <x v="719"/>
    <d v="2017-12-15T00:00:00"/>
    <b v="1"/>
    <s v="Approved"/>
    <s v="Giant Bicycles"/>
    <s v="Standard"/>
    <s v="medium"/>
    <s v="medium"/>
    <n v="1403.5"/>
    <n v="954.82"/>
    <n v="448.68"/>
    <d v="2016-11-14T00:00:00"/>
    <n v="15"/>
  </r>
  <r>
    <s v="6887"/>
    <s v="34"/>
    <x v="98"/>
    <d v="2017-02-16T00:00:00"/>
    <b v="1"/>
    <s v="Approved"/>
    <s v="Norco Bicycles"/>
    <s v="Road"/>
    <s v="high"/>
    <s v="large"/>
    <n v="774.53"/>
    <n v="464.72"/>
    <n v="309.81"/>
    <d v="2003-03-18T00:00:00"/>
    <n v="317"/>
  </r>
  <r>
    <s v="6888"/>
    <s v="0"/>
    <x v="1926"/>
    <d v="2017-01-20T00:00:00"/>
    <b v="0"/>
    <s v="Approved"/>
    <s v="Solex"/>
    <s v="Standard"/>
    <s v="medium"/>
    <s v="medium"/>
    <n v="441.49"/>
    <n v="84.99"/>
    <n v="356.5"/>
    <d v="1993-04-12T00:00:00"/>
    <n v="344"/>
  </r>
  <r>
    <s v="6889"/>
    <s v="76"/>
    <x v="2169"/>
    <d v="2017-03-24T00:00:00"/>
    <b v="0"/>
    <s v="Approved"/>
    <s v="WeareA2B"/>
    <s v="Standard"/>
    <s v="low"/>
    <s v="medium"/>
    <n v="642.30999999999995"/>
    <n v="513.85"/>
    <n v="128.46"/>
    <d v="2004-12-18T00:00:00"/>
    <n v="281"/>
  </r>
  <r>
    <s v="6890"/>
    <s v="32"/>
    <x v="924"/>
    <d v="2017-08-18T00:00:00"/>
    <b v="1"/>
    <s v="Approved"/>
    <s v="Giant Bicycles"/>
    <s v="Standard"/>
    <s v="medium"/>
    <s v="medium"/>
    <n v="642.70000000000005"/>
    <n v="211.37"/>
    <n v="431.33"/>
    <d v="2006-02-02T00:00:00"/>
    <n v="134"/>
  </r>
  <r>
    <s v="6891"/>
    <s v="78"/>
    <x v="1087"/>
    <d v="2017-02-12T00:00:00"/>
    <b v="1"/>
    <s v="Approved"/>
    <s v="Giant Bicycles"/>
    <s v="Standard"/>
    <s v="medium"/>
    <s v="large"/>
    <n v="1765.3"/>
    <n v="709.48"/>
    <n v="1055.82"/>
    <d v="2004-07-25T00:00:00"/>
    <n v="321"/>
  </r>
  <r>
    <s v="6892"/>
    <s v="57"/>
    <x v="722"/>
    <d v="2017-07-21T00:00:00"/>
    <b v="1"/>
    <s v="Approved"/>
    <s v="WeareA2B"/>
    <s v="Touring"/>
    <s v="medium"/>
    <s v="large"/>
    <n v="1890.39"/>
    <n v="260.14"/>
    <n v="1630.25"/>
    <d v="2011-05-07T00:00:00"/>
    <n v="162"/>
  </r>
  <r>
    <s v="6893"/>
    <s v="54"/>
    <x v="2292"/>
    <d v="2017-12-10T00:00:00"/>
    <b v="0"/>
    <s v="Approved"/>
    <s v="WeareA2B"/>
    <s v="Standard"/>
    <s v="medium"/>
    <s v="medium"/>
    <n v="1807.45"/>
    <n v="778.69"/>
    <n v="1028.76"/>
    <d v="2015-05-21T00:00:00"/>
    <n v="20"/>
  </r>
  <r>
    <s v="6894"/>
    <s v="63"/>
    <x v="858"/>
    <d v="2017-10-16T00:00:00"/>
    <b v="1"/>
    <s v="Approved"/>
    <s v="Solex"/>
    <s v="Standard"/>
    <s v="medium"/>
    <s v="medium"/>
    <n v="1483.2"/>
    <n v="99.59"/>
    <n v="1383.61"/>
    <d v="2004-08-17T00:00:00"/>
    <n v="75"/>
  </r>
  <r>
    <s v="6895"/>
    <s v="95"/>
    <x v="609"/>
    <d v="2017-05-06T00:00:00"/>
    <b v="1"/>
    <s v="Approved"/>
    <s v="Giant Bicycles"/>
    <s v="Standard"/>
    <s v="medium"/>
    <s v="large"/>
    <n v="569.55999999999995"/>
    <n v="528.42999999999995"/>
    <n v="41.13"/>
    <d v="2003-09-10T00:00:00"/>
    <n v="238"/>
  </r>
  <r>
    <s v="6897"/>
    <s v="0"/>
    <x v="501"/>
    <d v="2017-10-16T00:00:00"/>
    <b v="1"/>
    <s v="Approved"/>
    <s v="Solex"/>
    <s v="Standard"/>
    <s v="medium"/>
    <s v="medium"/>
    <n v="71.489999999999995"/>
    <n v="53.62"/>
    <n v="17.87"/>
    <d v="2012-12-02T00:00:00"/>
    <n v="75"/>
  </r>
  <r>
    <s v="6898"/>
    <s v="80"/>
    <x v="2393"/>
    <d v="2017-12-10T00:00:00"/>
    <b v="0"/>
    <s v="Approved"/>
    <s v="OHM Cycles"/>
    <s v="Touring"/>
    <s v="low"/>
    <s v="medium"/>
    <n v="1073.07"/>
    <n v="933.84"/>
    <n v="139.22999999999999"/>
    <d v="1997-01-25T00:00:00"/>
    <n v="20"/>
  </r>
  <r>
    <s v="6899"/>
    <s v="7"/>
    <x v="1256"/>
    <d v="2017-04-02T00:00:00"/>
    <b v="1"/>
    <s v="Approved"/>
    <s v="Trek Bicycles"/>
    <s v="Road"/>
    <s v="low"/>
    <s v="medium"/>
    <n v="980.37"/>
    <n v="234.43"/>
    <n v="745.94"/>
    <d v="2004-09-28T00:00:00"/>
    <n v="272"/>
  </r>
  <r>
    <s v="6900"/>
    <s v="25"/>
    <x v="1329"/>
    <d v="2017-07-05T00:00:00"/>
    <b v="0"/>
    <s v="Approved"/>
    <s v="Giant Bicycles"/>
    <s v="Road"/>
    <s v="medium"/>
    <s v="medium"/>
    <n v="1538.99"/>
    <n v="829.65"/>
    <n v="709.34"/>
    <d v="2013-09-16T00:00:00"/>
    <n v="178"/>
  </r>
  <r>
    <s v="6901"/>
    <s v="55"/>
    <x v="2560"/>
    <d v="2017-10-15T00:00:00"/>
    <b v="0"/>
    <s v="Approved"/>
    <s v="Trek Bicycles"/>
    <s v="Road"/>
    <s v="medium"/>
    <s v="large"/>
    <n v="1894.19"/>
    <n v="598.76"/>
    <n v="1295.43"/>
    <d v="2003-07-21T00:00:00"/>
    <n v="76"/>
  </r>
  <r>
    <s v="6902"/>
    <s v="87"/>
    <x v="2061"/>
    <d v="2017-12-10T00:00:00"/>
    <b v="0"/>
    <s v="Approved"/>
    <s v="Giant Bicycles"/>
    <s v="Standard"/>
    <s v="high"/>
    <s v="medium"/>
    <n v="1179"/>
    <n v="707.4"/>
    <n v="471.6"/>
    <d v="1997-08-25T00:00:00"/>
    <n v="20"/>
  </r>
  <r>
    <s v="6903"/>
    <s v="12"/>
    <x v="1971"/>
    <d v="2017-09-06T00:00:00"/>
    <b v="0"/>
    <s v="Approved"/>
    <s v="WeareA2B"/>
    <s v="Standard"/>
    <s v="medium"/>
    <s v="medium"/>
    <n v="1231.1500000000001"/>
    <n v="161.6"/>
    <n v="1069.55"/>
    <d v="2004-08-17T00:00:00"/>
    <n v="115"/>
  </r>
  <r>
    <s v="6904"/>
    <s v="57"/>
    <x v="994"/>
    <d v="2017-09-25T00:00:00"/>
    <b v="1"/>
    <s v="Approved"/>
    <s v="WeareA2B"/>
    <s v="Touring"/>
    <s v="medium"/>
    <s v="large"/>
    <n v="1890.39"/>
    <n v="260.14"/>
    <n v="1630.25"/>
    <d v="2012-05-18T00:00:00"/>
    <n v="96"/>
  </r>
  <r>
    <s v="6905"/>
    <s v="57"/>
    <x v="2702"/>
    <d v="2017-07-22T00:00:00"/>
    <b v="1"/>
    <s v="Approved"/>
    <s v="WeareA2B"/>
    <s v="Touring"/>
    <s v="medium"/>
    <s v="large"/>
    <n v="1890.39"/>
    <n v="260.14"/>
    <n v="1630.25"/>
    <d v="2011-05-07T00:00:00"/>
    <n v="161"/>
  </r>
  <r>
    <s v="6906"/>
    <s v="0"/>
    <x v="3022"/>
    <d v="2017-12-11T00:00:00"/>
    <b v="0"/>
    <s v="Approved"/>
    <s v="Trek Bicycles"/>
    <s v="Standard"/>
    <s v="high"/>
    <s v="medium"/>
    <n v="358.39"/>
    <n v="215.03"/>
    <n v="143.36000000000001"/>
    <d v="2004-01-16T00:00:00"/>
    <n v="19"/>
  </r>
  <r>
    <s v="6907"/>
    <s v="38"/>
    <x v="1707"/>
    <d v="2017-06-08T00:00:00"/>
    <b v="0"/>
    <s v="Approved"/>
    <s v="Solex"/>
    <s v="Standard"/>
    <s v="medium"/>
    <s v="medium"/>
    <n v="1577.53"/>
    <n v="826.51"/>
    <n v="751.02"/>
    <d v="2010-06-07T00:00:00"/>
    <n v="205"/>
  </r>
  <r>
    <s v="6908"/>
    <s v="84"/>
    <x v="3020"/>
    <d v="2017-01-30T00:00:00"/>
    <b v="0"/>
    <s v="Approved"/>
    <s v="Trek Bicycles"/>
    <s v="Road"/>
    <s v="medium"/>
    <s v="medium"/>
    <n v="290.62"/>
    <n v="215.14"/>
    <n v="75.48"/>
    <d v="2004-12-18T00:00:00"/>
    <n v="334"/>
  </r>
  <r>
    <s v="6909"/>
    <s v="56"/>
    <x v="815"/>
    <d v="2017-05-26T00:00:00"/>
    <b v="1"/>
    <s v="Approved"/>
    <s v="Norco Bicycles"/>
    <s v="Mountain"/>
    <s v="low"/>
    <s v="small"/>
    <n v="688.63"/>
    <n v="612.88"/>
    <n v="75.75"/>
    <d v="1999-06-23T00:00:00"/>
    <n v="218"/>
  </r>
  <r>
    <s v="6910"/>
    <s v="18"/>
    <x v="1589"/>
    <d v="2017-10-13T00:00:00"/>
    <b v="1"/>
    <s v="Approved"/>
    <s v="Solex"/>
    <s v="Standard"/>
    <s v="medium"/>
    <s v="medium"/>
    <n v="575.27"/>
    <n v="431.45"/>
    <n v="143.82"/>
    <d v="2013-03-12T00:00:00"/>
    <n v="78"/>
  </r>
  <r>
    <s v="6911"/>
    <s v="98"/>
    <x v="414"/>
    <d v="2017-08-17T00:00:00"/>
    <b v="1"/>
    <s v="Approved"/>
    <s v="Trek Bicycles"/>
    <s v="Standard"/>
    <s v="high"/>
    <s v="medium"/>
    <n v="358.39"/>
    <n v="215.03"/>
    <n v="143.36000000000001"/>
    <d v="2004-01-16T00:00:00"/>
    <n v="135"/>
  </r>
  <r>
    <s v="6912"/>
    <s v="100"/>
    <x v="948"/>
    <d v="2017-10-09T00:00:00"/>
    <b v="0"/>
    <s v="Approved"/>
    <s v="Norco Bicycles"/>
    <s v="Road"/>
    <s v="medium"/>
    <s v="medium"/>
    <n v="1036.5899999999999"/>
    <n v="206.35"/>
    <n v="830.24"/>
    <d v="1991-05-06T00:00:00"/>
    <n v="82"/>
  </r>
  <r>
    <s v="6913"/>
    <s v="84"/>
    <x v="1923"/>
    <d v="2017-08-18T00:00:00"/>
    <b v="1"/>
    <s v="Approved"/>
    <s v="Giant Bicycles"/>
    <s v="Road"/>
    <s v="medium"/>
    <s v="medium"/>
    <n v="792.9"/>
    <n v="594.67999999999995"/>
    <n v="198.22"/>
    <d v="1992-10-02T00:00:00"/>
    <n v="134"/>
  </r>
  <r>
    <s v="6914"/>
    <s v="96"/>
    <x v="1117"/>
    <d v="2017-06-22T00:00:00"/>
    <b v="1"/>
    <s v="Approved"/>
    <s v="WeareA2B"/>
    <s v="Road"/>
    <s v="low"/>
    <s v="small"/>
    <n v="1172.78"/>
    <n v="1043.77"/>
    <n v="129.01"/>
    <d v="1994-08-10T00:00:00"/>
    <n v="191"/>
  </r>
  <r>
    <s v="6915"/>
    <s v="63"/>
    <x v="2149"/>
    <d v="2017-02-05T00:00:00"/>
    <b v="0"/>
    <s v="Approved"/>
    <s v="Solex"/>
    <s v="Standard"/>
    <s v="medium"/>
    <s v="medium"/>
    <n v="1483.2"/>
    <n v="99.59"/>
    <n v="1383.61"/>
    <d v="1992-10-02T00:00:00"/>
    <n v="328"/>
  </r>
  <r>
    <s v="6916"/>
    <s v="11"/>
    <x v="1408"/>
    <d v="2017-02-20T00:00:00"/>
    <b v="0"/>
    <s v="Approved"/>
    <s v="Giant Bicycles"/>
    <s v="Standard"/>
    <s v="high"/>
    <s v="medium"/>
    <n v="1274.93"/>
    <n v="764.96"/>
    <n v="509.97"/>
    <d v="2009-03-08T00:00:00"/>
    <n v="313"/>
  </r>
  <r>
    <s v="6917"/>
    <s v="23"/>
    <x v="2301"/>
    <d v="2017-06-16T00:00:00"/>
    <b v="1"/>
    <s v="Approved"/>
    <s v="Norco Bicycles"/>
    <s v="Mountain"/>
    <s v="low"/>
    <s v="small"/>
    <n v="688.63"/>
    <n v="612.88"/>
    <n v="75.75"/>
    <d v="1991-08-05T00:00:00"/>
    <n v="197"/>
  </r>
  <r>
    <s v="6918"/>
    <s v="86"/>
    <x v="3001"/>
    <d v="2017-04-05T00:00:00"/>
    <b v="1"/>
    <s v="Approved"/>
    <s v="Norco Bicycles"/>
    <s v="Road"/>
    <s v="high"/>
    <s v="large"/>
    <n v="774.53"/>
    <n v="464.72"/>
    <n v="309.81"/>
    <d v="1995-12-19T00:00:00"/>
    <n v="269"/>
  </r>
  <r>
    <s v="6919"/>
    <s v="22"/>
    <x v="1672"/>
    <d v="2017-12-22T00:00:00"/>
    <b v="1"/>
    <s v="Approved"/>
    <s v="Solex"/>
    <s v="Standard"/>
    <s v="medium"/>
    <s v="medium"/>
    <n v="575.27"/>
    <n v="431.45"/>
    <n v="143.82"/>
    <d v="2013-03-12T00:00:00"/>
    <n v="8"/>
  </r>
  <r>
    <s v="6920"/>
    <s v="33"/>
    <x v="1101"/>
    <d v="2017-05-12T00:00:00"/>
    <b v="0"/>
    <s v="Approved"/>
    <s v="Giant Bicycles"/>
    <s v="Standard"/>
    <s v="medium"/>
    <s v="small"/>
    <n v="1311.44"/>
    <n v="1167.18"/>
    <n v="144.26"/>
    <d v="1992-10-11T00:00:00"/>
    <n v="232"/>
  </r>
  <r>
    <s v="6921"/>
    <s v="46"/>
    <x v="684"/>
    <d v="2017-06-12T00:00:00"/>
    <b v="0"/>
    <s v="Approved"/>
    <s v="Solex"/>
    <s v="Standard"/>
    <s v="low"/>
    <s v="medium"/>
    <n v="1289.8499999999999"/>
    <n v="74.510000000000005"/>
    <n v="1215.3399999999999"/>
    <d v="2007-12-11T00:00:00"/>
    <n v="201"/>
  </r>
  <r>
    <s v="6922"/>
    <s v="25"/>
    <x v="1029"/>
    <d v="2017-12-18T00:00:00"/>
    <b v="0"/>
    <s v="Approved"/>
    <s v="Giant Bicycles"/>
    <s v="Road"/>
    <s v="medium"/>
    <s v="medium"/>
    <n v="1538.99"/>
    <n v="829.65"/>
    <n v="709.34"/>
    <d v="1991-11-10T00:00:00"/>
    <n v="12"/>
  </r>
  <r>
    <s v="6923"/>
    <s v="100"/>
    <x v="855"/>
    <d v="2017-09-23T00:00:00"/>
    <b v="0"/>
    <s v="Approved"/>
    <s v="Norco Bicycles"/>
    <s v="Road"/>
    <s v="medium"/>
    <s v="medium"/>
    <n v="1036.5899999999999"/>
    <n v="206.35"/>
    <n v="830.24"/>
    <d v="1991-05-06T00:00:00"/>
    <n v="98"/>
  </r>
  <r>
    <s v="6924"/>
    <s v="44"/>
    <x v="3023"/>
    <d v="2017-05-28T00:00:00"/>
    <b v="1"/>
    <s v="Approved"/>
    <s v="WeareA2B"/>
    <s v="Standard"/>
    <s v="medium"/>
    <s v="medium"/>
    <n v="1769.64"/>
    <n v="108.76"/>
    <n v="1660.88"/>
    <d v="2014-07-28T00:00:00"/>
    <n v="216"/>
  </r>
  <r>
    <s v="6925"/>
    <s v="72"/>
    <x v="281"/>
    <d v="2017-02-21T00:00:00"/>
    <b v="1"/>
    <s v="Approved"/>
    <s v="Norco Bicycles"/>
    <s v="Standard"/>
    <s v="medium"/>
    <s v="medium"/>
    <n v="360.4"/>
    <n v="270.3"/>
    <n v="90.1"/>
    <d v="2003-09-09T00:00:00"/>
    <n v="312"/>
  </r>
  <r>
    <s v="6926"/>
    <s v="1"/>
    <x v="3024"/>
    <d v="2017-11-08T00:00:00"/>
    <b v="1"/>
    <s v="Approved"/>
    <s v="Giant Bicycles"/>
    <s v="Standard"/>
    <s v="medium"/>
    <s v="medium"/>
    <n v="1403.5"/>
    <n v="954.82"/>
    <n v="448.68"/>
    <d v="2016-11-14T00:00:00"/>
    <n v="52"/>
  </r>
  <r>
    <s v="6927"/>
    <s v="1"/>
    <x v="1733"/>
    <d v="2017-05-04T00:00:00"/>
    <b v="0"/>
    <s v="Approved"/>
    <s v="Giant Bicycles"/>
    <s v="Standard"/>
    <s v="medium"/>
    <s v="medium"/>
    <n v="1403.5"/>
    <n v="954.82"/>
    <n v="448.68"/>
    <d v="2016-11-14T00:00:00"/>
    <n v="240"/>
  </r>
  <r>
    <s v="6928"/>
    <s v="0"/>
    <x v="1823"/>
    <d v="2017-06-25T00:00:00"/>
    <b v="1"/>
    <s v="Approved"/>
    <s v="OHM Cycles"/>
    <s v="Standard"/>
    <s v="medium"/>
    <s v="medium"/>
    <n v="235.63"/>
    <n v="125.07"/>
    <n v="110.56"/>
    <d v="2004-08-07T00:00:00"/>
    <n v="188"/>
  </r>
  <r>
    <s v="6929"/>
    <s v="60"/>
    <x v="2894"/>
    <d v="2017-08-04T00:00:00"/>
    <b v="0"/>
    <s v="Approved"/>
    <s v="Giant Bicycles"/>
    <s v="Standard"/>
    <s v="high"/>
    <s v="small"/>
    <n v="1977.36"/>
    <n v="1759.85"/>
    <n v="217.51"/>
    <d v="2011-08-24T00:00:00"/>
    <n v="148"/>
  </r>
  <r>
    <s v="6930"/>
    <s v="53"/>
    <x v="1322"/>
    <d v="2017-03-21T00:00:00"/>
    <b v="1"/>
    <s v="Approved"/>
    <s v="OHM Cycles"/>
    <s v="Standard"/>
    <s v="medium"/>
    <s v="medium"/>
    <n v="795.34"/>
    <n v="101.58"/>
    <n v="693.76"/>
    <d v="1997-02-09T00:00:00"/>
    <n v="284"/>
  </r>
  <r>
    <s v="6931"/>
    <s v="88"/>
    <x v="3025"/>
    <d v="2017-03-22T00:00:00"/>
    <b v="0"/>
    <s v="Approved"/>
    <s v="Norco Bicycles"/>
    <s v="Standard"/>
    <s v="medium"/>
    <s v="medium"/>
    <n v="1198.46"/>
    <n v="381.1"/>
    <n v="817.36"/>
    <d v="2005-05-10T00:00:00"/>
    <n v="283"/>
  </r>
  <r>
    <s v="6932"/>
    <s v="94"/>
    <x v="341"/>
    <d v="2017-08-26T00:00:00"/>
    <b v="0"/>
    <s v="Approved"/>
    <s v="Giant Bicycles"/>
    <s v="Standard"/>
    <s v="medium"/>
    <s v="large"/>
    <n v="1635.3"/>
    <n v="993.66"/>
    <n v="641.64"/>
    <d v="2013-06-09T00:00:00"/>
    <n v="126"/>
  </r>
  <r>
    <s v="6933"/>
    <s v="0"/>
    <x v="3026"/>
    <d v="2017-10-28T00:00:00"/>
    <b v="0"/>
    <s v="Approved"/>
    <m/>
    <m/>
    <m/>
    <m/>
    <n v="172.09"/>
    <m/>
    <m/>
    <m/>
    <n v="63"/>
  </r>
  <r>
    <s v="6934"/>
    <s v="55"/>
    <x v="1400"/>
    <d v="2017-03-31T00:00:00"/>
    <b v="0"/>
    <s v="Approved"/>
    <s v="Trek Bicycles"/>
    <s v="Road"/>
    <s v="medium"/>
    <s v="large"/>
    <n v="1894.19"/>
    <n v="598.76"/>
    <n v="1295.43"/>
    <d v="2003-07-21T00:00:00"/>
    <n v="274"/>
  </r>
  <r>
    <s v="6935"/>
    <s v="95"/>
    <x v="2802"/>
    <d v="2017-10-06T00:00:00"/>
    <b v="0"/>
    <s v="Approved"/>
    <s v="Giant Bicycles"/>
    <s v="Standard"/>
    <s v="medium"/>
    <s v="large"/>
    <n v="569.55999999999995"/>
    <n v="528.42999999999995"/>
    <n v="41.13"/>
    <d v="2016-03-29T00:00:00"/>
    <n v="85"/>
  </r>
  <r>
    <s v="6936"/>
    <s v="97"/>
    <x v="2733"/>
    <d v="2017-03-01T00:00:00"/>
    <b v="1"/>
    <s v="Approved"/>
    <s v="Solex"/>
    <s v="Standard"/>
    <s v="medium"/>
    <s v="large"/>
    <n v="202.62"/>
    <n v="151.96"/>
    <n v="50.66"/>
    <d v="2016-03-29T00:00:00"/>
    <n v="304"/>
  </r>
  <r>
    <s v="6937"/>
    <s v="88"/>
    <x v="2508"/>
    <d v="2017-07-04T00:00:00"/>
    <b v="0"/>
    <s v="Approved"/>
    <s v="Norco Bicycles"/>
    <s v="Standard"/>
    <s v="medium"/>
    <s v="medium"/>
    <n v="1198.46"/>
    <n v="381.1"/>
    <n v="817.36"/>
    <d v="2000-11-03T00:00:00"/>
    <n v="179"/>
  </r>
  <r>
    <s v="6938"/>
    <s v="77"/>
    <x v="3027"/>
    <d v="2017-04-09T00:00:00"/>
    <b v="0"/>
    <s v="Approved"/>
    <s v="Norco Bicycles"/>
    <s v="Road"/>
    <s v="medium"/>
    <s v="large"/>
    <n v="1240.31"/>
    <n v="795.1"/>
    <n v="445.21"/>
    <d v="1991-07-10T00:00:00"/>
    <n v="265"/>
  </r>
  <r>
    <s v="6939"/>
    <s v="21"/>
    <x v="171"/>
    <d v="2017-10-09T00:00:00"/>
    <b v="1"/>
    <s v="Approved"/>
    <s v="Solex"/>
    <s v="Standard"/>
    <s v="medium"/>
    <s v="large"/>
    <n v="1071.23"/>
    <n v="380.74"/>
    <n v="690.49"/>
    <d v="1996-04-05T00:00:00"/>
    <n v="82"/>
  </r>
  <r>
    <s v="6940"/>
    <s v="37"/>
    <x v="673"/>
    <d v="2017-05-18T00:00:00"/>
    <b v="1"/>
    <s v="Approved"/>
    <s v="OHM Cycles"/>
    <s v="Standard"/>
    <s v="low"/>
    <s v="medium"/>
    <n v="1793.43"/>
    <n v="248.82"/>
    <n v="1544.61"/>
    <d v="1999-07-20T00:00:00"/>
    <n v="226"/>
  </r>
  <r>
    <s v="6941"/>
    <s v="60"/>
    <x v="2975"/>
    <d v="2017-08-14T00:00:00"/>
    <b v="0"/>
    <s v="Approved"/>
    <s v="Giant Bicycles"/>
    <s v="Standard"/>
    <s v="high"/>
    <s v="small"/>
    <n v="1977.36"/>
    <n v="1759.85"/>
    <n v="217.51"/>
    <d v="2014-07-28T00:00:00"/>
    <n v="138"/>
  </r>
  <r>
    <s v="6942"/>
    <s v="21"/>
    <x v="3028"/>
    <d v="2017-12-03T00:00:00"/>
    <b v="1"/>
    <s v="Approved"/>
    <s v="WeareA2B"/>
    <s v="Touring"/>
    <s v="medium"/>
    <s v="medium"/>
    <n v="1466.68"/>
    <n v="363.25"/>
    <n v="1103.43"/>
    <d v="2003-08-05T00:00:00"/>
    <n v="27"/>
  </r>
  <r>
    <s v="6943"/>
    <s v="67"/>
    <x v="2005"/>
    <d v="2017-10-11T00:00:00"/>
    <b v="0"/>
    <s v="Approved"/>
    <s v="Solex"/>
    <s v="Standard"/>
    <s v="medium"/>
    <s v="large"/>
    <n v="1071.23"/>
    <n v="380.74"/>
    <n v="690.49"/>
    <d v="1993-05-26T00:00:00"/>
    <n v="80"/>
  </r>
  <r>
    <s v="6944"/>
    <s v="36"/>
    <x v="511"/>
    <d v="2017-10-29T00:00:00"/>
    <b v="1"/>
    <s v="Approved"/>
    <s v="Solex"/>
    <s v="Standard"/>
    <s v="low"/>
    <s v="medium"/>
    <n v="945.04"/>
    <n v="507.58"/>
    <n v="437.46"/>
    <d v="2011-05-09T00:00:00"/>
    <n v="62"/>
  </r>
  <r>
    <s v="6945"/>
    <s v="29"/>
    <x v="477"/>
    <d v="2017-02-10T00:00:00"/>
    <b v="0"/>
    <s v="Approved"/>
    <s v="Norco Bicycles"/>
    <s v="Road"/>
    <s v="medium"/>
    <s v="medium"/>
    <n v="543.39"/>
    <n v="407.54"/>
    <n v="135.85"/>
    <d v="2006-11-10T00:00:00"/>
    <n v="323"/>
  </r>
  <r>
    <s v="6946"/>
    <s v="55"/>
    <x v="690"/>
    <d v="2017-08-23T00:00:00"/>
    <b v="1"/>
    <s v="Approved"/>
    <s v="Trek Bicycles"/>
    <s v="Road"/>
    <s v="medium"/>
    <s v="large"/>
    <n v="1894.19"/>
    <n v="598.76"/>
    <n v="1295.43"/>
    <d v="2003-07-21T00:00:00"/>
    <n v="129"/>
  </r>
  <r>
    <s v="6947"/>
    <s v="22"/>
    <x v="903"/>
    <d v="2017-06-25T00:00:00"/>
    <b v="0"/>
    <s v="Approved"/>
    <s v="Solex"/>
    <s v="Standard"/>
    <s v="medium"/>
    <s v="medium"/>
    <n v="575.27"/>
    <n v="431.45"/>
    <n v="143.82"/>
    <d v="2011-05-07T00:00:00"/>
    <n v="188"/>
  </r>
  <r>
    <s v="6948"/>
    <s v="33"/>
    <x v="3029"/>
    <d v="2017-12-25T00:00:00"/>
    <b v="0"/>
    <s v="Approved"/>
    <s v="OHM Cycles"/>
    <s v="Road"/>
    <s v="medium"/>
    <s v="small"/>
    <n v="1810"/>
    <n v="1610.9"/>
    <n v="199.1"/>
    <d v="1993-04-12T00:00:00"/>
    <n v="5"/>
  </r>
  <r>
    <s v="6949"/>
    <s v="4"/>
    <x v="2828"/>
    <d v="2017-12-19T00:00:00"/>
    <b v="0"/>
    <s v="Approved"/>
    <s v="Giant Bicycles"/>
    <s v="Standard"/>
    <s v="high"/>
    <s v="medium"/>
    <n v="1129.1300000000001"/>
    <n v="677.48"/>
    <n v="451.65"/>
    <d v="2005-08-09T00:00:00"/>
    <n v="11"/>
  </r>
  <r>
    <s v="6950"/>
    <s v="28"/>
    <x v="1451"/>
    <d v="2017-01-09T00:00:00"/>
    <b v="1"/>
    <s v="Approved"/>
    <s v="Solex"/>
    <s v="Road"/>
    <s v="medium"/>
    <s v="small"/>
    <n v="1703.52"/>
    <n v="1516.13"/>
    <n v="187.39"/>
    <d v="2005-12-07T00:00:00"/>
    <n v="355"/>
  </r>
  <r>
    <s v="6951"/>
    <s v="73"/>
    <x v="1887"/>
    <d v="2017-11-11T00:00:00"/>
    <b v="0"/>
    <s v="Approved"/>
    <s v="Solex"/>
    <s v="Standard"/>
    <s v="medium"/>
    <s v="medium"/>
    <n v="1945.43"/>
    <n v="333.18"/>
    <n v="1612.25"/>
    <d v="2014-07-28T00:00:00"/>
    <n v="49"/>
  </r>
  <r>
    <s v="6952"/>
    <s v="87"/>
    <x v="2850"/>
    <d v="2017-11-26T00:00:00"/>
    <b v="0"/>
    <s v="Approved"/>
    <s v="OHM Cycles"/>
    <s v="Standard"/>
    <s v="medium"/>
    <s v="medium"/>
    <n v="1636.9"/>
    <n v="44.71"/>
    <n v="1592.19"/>
    <d v="2000-05-22T00:00:00"/>
    <n v="34"/>
  </r>
  <r>
    <s v="6953"/>
    <s v="20"/>
    <x v="525"/>
    <d v="2017-01-11T00:00:00"/>
    <b v="0"/>
    <s v="Approved"/>
    <s v="Trek Bicycles"/>
    <s v="Standard"/>
    <s v="medium"/>
    <s v="small"/>
    <n v="1775.81"/>
    <n v="1580.47"/>
    <n v="195.34"/>
    <d v="1993-05-26T00:00:00"/>
    <n v="353"/>
  </r>
  <r>
    <s v="6954"/>
    <s v="65"/>
    <x v="1184"/>
    <d v="2017-07-29T00:00:00"/>
    <b v="1"/>
    <s v="Approved"/>
    <s v="WeareA2B"/>
    <s v="Standard"/>
    <s v="medium"/>
    <s v="medium"/>
    <n v="1807.45"/>
    <n v="778.69"/>
    <n v="1028.76"/>
    <d v="1995-10-24T00:00:00"/>
    <n v="154"/>
  </r>
  <r>
    <s v="6955"/>
    <s v="14"/>
    <x v="2541"/>
    <d v="2017-11-03T00:00:00"/>
    <b v="0"/>
    <s v="Approved"/>
    <s v="Solex"/>
    <s v="Standard"/>
    <s v="high"/>
    <s v="large"/>
    <n v="1842.92"/>
    <n v="1105.75"/>
    <n v="737.17"/>
    <d v="2000-05-22T00:00:00"/>
    <n v="57"/>
  </r>
  <r>
    <s v="6956"/>
    <s v="19"/>
    <x v="2141"/>
    <d v="2017-02-13T00:00:00"/>
    <b v="0"/>
    <s v="Approved"/>
    <s v="OHM Cycles"/>
    <s v="Road"/>
    <s v="high"/>
    <s v="large"/>
    <n v="12.01"/>
    <n v="7.21"/>
    <n v="4.8"/>
    <d v="2009-03-08T00:00:00"/>
    <n v="320"/>
  </r>
  <r>
    <s v="6957"/>
    <s v="37"/>
    <x v="1155"/>
    <d v="2017-08-24T00:00:00"/>
    <b v="1"/>
    <s v="Approved"/>
    <s v="OHM Cycles"/>
    <s v="Standard"/>
    <s v="low"/>
    <s v="medium"/>
    <n v="1793.43"/>
    <n v="248.82"/>
    <n v="1544.61"/>
    <d v="2010-06-07T00:00:00"/>
    <n v="128"/>
  </r>
  <r>
    <s v="6958"/>
    <s v="54"/>
    <x v="203"/>
    <d v="2017-07-15T00:00:00"/>
    <b v="0"/>
    <s v="Approved"/>
    <s v="WeareA2B"/>
    <s v="Standard"/>
    <s v="medium"/>
    <s v="medium"/>
    <n v="1807.45"/>
    <n v="778.69"/>
    <n v="1028.76"/>
    <d v="2015-05-21T00:00:00"/>
    <n v="168"/>
  </r>
  <r>
    <s v="6959"/>
    <s v="48"/>
    <x v="2308"/>
    <d v="2017-09-22T00:00:00"/>
    <b v="0"/>
    <s v="Approved"/>
    <s v="WeareA2B"/>
    <s v="Standard"/>
    <s v="medium"/>
    <s v="medium"/>
    <n v="1762.96"/>
    <n v="950.52"/>
    <n v="812.44"/>
    <d v="2012-09-15T00:00:00"/>
    <n v="99"/>
  </r>
  <r>
    <s v="6960"/>
    <s v="75"/>
    <x v="2070"/>
    <d v="2017-04-14T00:00:00"/>
    <b v="1"/>
    <s v="Approved"/>
    <s v="Giant Bicycles"/>
    <s v="Touring"/>
    <s v="medium"/>
    <s v="large"/>
    <n v="1873.97"/>
    <n v="863.95"/>
    <n v="1010.02"/>
    <d v="2006-05-22T00:00:00"/>
    <n v="260"/>
  </r>
  <r>
    <s v="6961"/>
    <s v="0"/>
    <x v="2699"/>
    <d v="2017-07-30T00:00:00"/>
    <b v="1"/>
    <s v="Approved"/>
    <m/>
    <m/>
    <m/>
    <m/>
    <n v="1740.16"/>
    <m/>
    <m/>
    <m/>
    <n v="153"/>
  </r>
  <r>
    <s v="6962"/>
    <s v="62"/>
    <x v="3030"/>
    <d v="2017-01-25T00:00:00"/>
    <b v="0"/>
    <s v="Approved"/>
    <s v="Solex"/>
    <s v="Standard"/>
    <s v="medium"/>
    <s v="medium"/>
    <n v="478.16"/>
    <n v="298.72000000000003"/>
    <n v="179.44"/>
    <d v="2015-04-11T00:00:00"/>
    <n v="339"/>
  </r>
  <r>
    <s v="6963"/>
    <s v="54"/>
    <x v="2137"/>
    <d v="2017-10-26T00:00:00"/>
    <b v="1"/>
    <s v="Approved"/>
    <s v="WeareA2B"/>
    <s v="Standard"/>
    <s v="medium"/>
    <s v="medium"/>
    <n v="1292.8399999999999"/>
    <n v="13.44"/>
    <n v="1279.4000000000001"/>
    <d v="2009-04-12T00:00:00"/>
    <n v="65"/>
  </r>
  <r>
    <s v="6964"/>
    <s v="15"/>
    <x v="3031"/>
    <d v="2017-09-26T00:00:00"/>
    <b v="1"/>
    <s v="Approved"/>
    <s v="Norco Bicycles"/>
    <s v="Standard"/>
    <s v="low"/>
    <s v="medium"/>
    <n v="958.74"/>
    <n v="748.9"/>
    <n v="209.84"/>
    <d v="2005-12-07T00:00:00"/>
    <n v="95"/>
  </r>
  <r>
    <s v="6965"/>
    <s v="41"/>
    <x v="2601"/>
    <d v="2017-11-22T00:00:00"/>
    <b v="0"/>
    <s v="Approved"/>
    <s v="Solex"/>
    <s v="Road"/>
    <s v="medium"/>
    <s v="medium"/>
    <n v="416.98"/>
    <n v="312.74"/>
    <n v="104.24"/>
    <d v="1997-05-10T00:00:00"/>
    <n v="38"/>
  </r>
  <r>
    <s v="6966"/>
    <s v="50"/>
    <x v="108"/>
    <d v="2017-03-26T00:00:00"/>
    <b v="0"/>
    <s v="Approved"/>
    <s v="WeareA2B"/>
    <s v="Standard"/>
    <s v="medium"/>
    <s v="small"/>
    <n v="175.89"/>
    <n v="131.91999999999999"/>
    <n v="43.97"/>
    <d v="1997-02-09T00:00:00"/>
    <n v="279"/>
  </r>
  <r>
    <s v="6967"/>
    <s v="79"/>
    <x v="2218"/>
    <d v="2017-08-01T00:00:00"/>
    <b v="0"/>
    <s v="Approved"/>
    <s v="Norco Bicycles"/>
    <s v="Standard"/>
    <s v="medium"/>
    <s v="medium"/>
    <n v="1555.58"/>
    <n v="818.01"/>
    <n v="737.57"/>
    <d v="2003-09-09T00:00:00"/>
    <n v="151"/>
  </r>
  <r>
    <s v="6968"/>
    <s v="80"/>
    <x v="3032"/>
    <d v="2017-07-06T00:00:00"/>
    <b v="0"/>
    <s v="Approved"/>
    <s v="Trek Bicycles"/>
    <s v="Standard"/>
    <s v="medium"/>
    <s v="large"/>
    <n v="1469.44"/>
    <n v="596.54999999999995"/>
    <n v="872.89"/>
    <d v="2010-11-05T00:00:00"/>
    <n v="177"/>
  </r>
  <r>
    <s v="6969"/>
    <s v="0"/>
    <x v="58"/>
    <d v="2017-10-02T00:00:00"/>
    <b v="0"/>
    <s v="Approved"/>
    <s v="Norco Bicycles"/>
    <s v="Road"/>
    <s v="medium"/>
    <s v="medium"/>
    <n v="544.04999999999995"/>
    <n v="376.84"/>
    <n v="167.21"/>
    <d v="2002-08-31T00:00:00"/>
    <n v="89"/>
  </r>
  <r>
    <s v="6970"/>
    <s v="34"/>
    <x v="306"/>
    <d v="2017-08-08T00:00:00"/>
    <b v="1"/>
    <s v="Approved"/>
    <s v="WeareA2B"/>
    <s v="Standard"/>
    <s v="medium"/>
    <s v="medium"/>
    <n v="1231.1500000000001"/>
    <n v="161.6"/>
    <n v="1069.55"/>
    <d v="2004-08-17T00:00:00"/>
    <n v="144"/>
  </r>
  <r>
    <s v="6971"/>
    <s v="13"/>
    <x v="2783"/>
    <d v="2017-07-28T00:00:00"/>
    <b v="0"/>
    <s v="Approved"/>
    <s v="Solex"/>
    <s v="Standard"/>
    <s v="medium"/>
    <s v="medium"/>
    <n v="1577.53"/>
    <n v="826.51"/>
    <n v="751.02"/>
    <d v="2010-06-07T00:00:00"/>
    <n v="155"/>
  </r>
  <r>
    <s v="6972"/>
    <s v="35"/>
    <x v="2263"/>
    <d v="2017-12-16T00:00:00"/>
    <b v="0"/>
    <s v="Approved"/>
    <s v="Trek Bicycles"/>
    <s v="Standard"/>
    <s v="low"/>
    <s v="medium"/>
    <n v="1057.51"/>
    <n v="154.4"/>
    <n v="903.11"/>
    <d v="1994-07-12T00:00:00"/>
    <n v="14"/>
  </r>
  <r>
    <s v="6973"/>
    <s v="18"/>
    <x v="2745"/>
    <d v="2017-04-12T00:00:00"/>
    <b v="1"/>
    <s v="Approved"/>
    <s v="Solex"/>
    <s v="Standard"/>
    <s v="medium"/>
    <s v="medium"/>
    <n v="575.27"/>
    <n v="431.45"/>
    <n v="143.82"/>
    <d v="2013-03-12T00:00:00"/>
    <n v="262"/>
  </r>
  <r>
    <s v="6974"/>
    <s v="5"/>
    <x v="2820"/>
    <d v="2017-08-19T00:00:00"/>
    <b v="0"/>
    <s v="Approved"/>
    <s v="Giant Bicycles"/>
    <s v="Standard"/>
    <s v="high"/>
    <s v="medium"/>
    <n v="1129.1300000000001"/>
    <n v="677.48"/>
    <n v="451.65"/>
    <d v="2005-08-09T00:00:00"/>
    <n v="133"/>
  </r>
  <r>
    <s v="6975"/>
    <s v="82"/>
    <x v="1841"/>
    <d v="2017-02-21T00:00:00"/>
    <b v="0"/>
    <s v="Approved"/>
    <s v="Norco Bicycles"/>
    <s v="Standard"/>
    <s v="high"/>
    <s v="medium"/>
    <n v="1148.6400000000001"/>
    <n v="689.18"/>
    <n v="459.46"/>
    <d v="2015-08-10T00:00:00"/>
    <n v="312"/>
  </r>
  <r>
    <s v="6976"/>
    <s v="96"/>
    <x v="806"/>
    <d v="2017-09-11T00:00:00"/>
    <b v="1"/>
    <s v="Approved"/>
    <s v="WeareA2B"/>
    <s v="Road"/>
    <s v="low"/>
    <s v="small"/>
    <n v="1172.78"/>
    <n v="1043.77"/>
    <n v="129.01"/>
    <d v="1999-07-20T00:00:00"/>
    <n v="110"/>
  </r>
  <r>
    <s v="6977"/>
    <s v="55"/>
    <x v="2575"/>
    <d v="2017-05-23T00:00:00"/>
    <b v="1"/>
    <s v="Approved"/>
    <s v="Trek Bicycles"/>
    <s v="Road"/>
    <s v="medium"/>
    <s v="large"/>
    <n v="1894.19"/>
    <n v="598.76"/>
    <n v="1295.43"/>
    <d v="1993-06-23T00:00:00"/>
    <n v="221"/>
  </r>
  <r>
    <s v="6978"/>
    <s v="12"/>
    <x v="2932"/>
    <d v="2017-02-06T00:00:00"/>
    <b v="1"/>
    <s v="Approved"/>
    <s v="WeareA2B"/>
    <s v="Standard"/>
    <s v="medium"/>
    <s v="medium"/>
    <n v="1231.1500000000001"/>
    <n v="161.6"/>
    <n v="1069.55"/>
    <d v="2016-07-09T00:00:00"/>
    <n v="327"/>
  </r>
  <r>
    <s v="6979"/>
    <s v="38"/>
    <x v="2389"/>
    <d v="2017-03-26T00:00:00"/>
    <b v="0"/>
    <s v="Approved"/>
    <s v="Solex"/>
    <s v="Standard"/>
    <s v="medium"/>
    <s v="medium"/>
    <n v="1577.53"/>
    <n v="826.51"/>
    <n v="751.02"/>
    <d v="2011-03-16T00:00:00"/>
    <n v="279"/>
  </r>
  <r>
    <s v="6980"/>
    <s v="35"/>
    <x v="1257"/>
    <d v="2017-10-31T00:00:00"/>
    <b v="0"/>
    <s v="Approved"/>
    <s v="Giant Bicycles"/>
    <s v="Standard"/>
    <s v="medium"/>
    <s v="medium"/>
    <n v="1403.5"/>
    <n v="954.82"/>
    <n v="448.68"/>
    <d v="2016-11-14T00:00:00"/>
    <n v="60"/>
  </r>
  <r>
    <s v="6981"/>
    <s v="57"/>
    <x v="3033"/>
    <d v="2017-10-10T00:00:00"/>
    <b v="0"/>
    <s v="Approved"/>
    <s v="WeareA2B"/>
    <s v="Touring"/>
    <s v="medium"/>
    <s v="large"/>
    <n v="1890.39"/>
    <n v="260.14"/>
    <n v="1630.25"/>
    <d v="1991-01-21T00:00:00"/>
    <n v="81"/>
  </r>
  <r>
    <s v="6982"/>
    <s v="26"/>
    <x v="3034"/>
    <d v="2017-04-18T00:00:00"/>
    <b v="1"/>
    <s v="Approved"/>
    <s v="WeareA2B"/>
    <s v="Standard"/>
    <s v="medium"/>
    <s v="medium"/>
    <n v="1992.93"/>
    <n v="762.63"/>
    <n v="1230.3"/>
    <d v="1992-10-11T00:00:00"/>
    <n v="256"/>
  </r>
  <r>
    <s v="6983"/>
    <s v="46"/>
    <x v="2769"/>
    <d v="2017-04-05T00:00:00"/>
    <b v="0"/>
    <s v="Approved"/>
    <s v="Solex"/>
    <s v="Standard"/>
    <s v="low"/>
    <s v="medium"/>
    <n v="1289.8499999999999"/>
    <n v="74.510000000000005"/>
    <n v="1215.3399999999999"/>
    <d v="2014-03-03T00:00:00"/>
    <n v="269"/>
  </r>
  <r>
    <s v="6984"/>
    <s v="43"/>
    <x v="1075"/>
    <d v="2017-08-04T00:00:00"/>
    <b v="1"/>
    <s v="Approved"/>
    <s v="Solex"/>
    <s v="Standard"/>
    <s v="medium"/>
    <s v="medium"/>
    <n v="1151.96"/>
    <n v="649.49"/>
    <n v="502.47"/>
    <d v="1999-12-04T00:00:00"/>
    <n v="148"/>
  </r>
  <r>
    <s v="6985"/>
    <s v="27"/>
    <x v="2379"/>
    <d v="2017-07-11T00:00:00"/>
    <b v="0"/>
    <s v="Approved"/>
    <s v="Trek Bicycles"/>
    <s v="Standard"/>
    <s v="medium"/>
    <s v="medium"/>
    <n v="499.53"/>
    <n v="388.72"/>
    <n v="110.81"/>
    <d v="2003-02-16T00:00:00"/>
    <n v="172"/>
  </r>
  <r>
    <s v="6986"/>
    <s v="0"/>
    <x v="1851"/>
    <d v="2017-08-12T00:00:00"/>
    <b v="0"/>
    <s v="Approved"/>
    <s v="Trek Bicycles"/>
    <s v="Standard"/>
    <s v="high"/>
    <s v="medium"/>
    <n v="358.39"/>
    <n v="215.03"/>
    <n v="143.36000000000001"/>
    <d v="2004-01-16T00:00:00"/>
    <n v="140"/>
  </r>
  <r>
    <s v="6987"/>
    <s v="17"/>
    <x v="1809"/>
    <d v="2017-12-29T00:00:00"/>
    <b v="1"/>
    <s v="Approved"/>
    <s v="Solex"/>
    <s v="Standard"/>
    <s v="high"/>
    <s v="medium"/>
    <n v="1024.6600000000001"/>
    <n v="614.79999999999995"/>
    <n v="409.86"/>
    <d v="1996-11-09T00:00:00"/>
    <n v="1"/>
  </r>
  <r>
    <s v="6988"/>
    <s v="0"/>
    <x v="2337"/>
    <d v="2017-05-06T00:00:00"/>
    <b v="0"/>
    <s v="Approved"/>
    <m/>
    <m/>
    <m/>
    <m/>
    <n v="1734.3"/>
    <m/>
    <m/>
    <m/>
    <n v="238"/>
  </r>
  <r>
    <s v="6989"/>
    <s v="80"/>
    <x v="1862"/>
    <d v="2017-01-04T00:00:00"/>
    <b v="0"/>
    <s v="Approved"/>
    <s v="OHM Cycles"/>
    <s v="Touring"/>
    <s v="low"/>
    <s v="medium"/>
    <n v="1073.07"/>
    <n v="933.84"/>
    <n v="139.22999999999999"/>
    <d v="1997-01-25T00:00:00"/>
    <n v="360"/>
  </r>
  <r>
    <s v="6990"/>
    <s v="89"/>
    <x v="3035"/>
    <d v="2017-08-01T00:00:00"/>
    <b v="0"/>
    <s v="Approved"/>
    <s v="WeareA2B"/>
    <s v="Touring"/>
    <s v="medium"/>
    <s v="large"/>
    <n v="1362.99"/>
    <n v="57.74"/>
    <n v="1305.25"/>
    <d v="2003-09-10T00:00:00"/>
    <n v="151"/>
  </r>
  <r>
    <s v="6991"/>
    <s v="100"/>
    <x v="1882"/>
    <d v="2017-01-06T00:00:00"/>
    <b v="1"/>
    <s v="Approved"/>
    <s v="Norco Bicycles"/>
    <s v="Road"/>
    <s v="medium"/>
    <s v="medium"/>
    <n v="1036.5899999999999"/>
    <n v="206.35"/>
    <n v="830.24"/>
    <d v="1991-05-06T00:00:00"/>
    <n v="358"/>
  </r>
  <r>
    <s v="6992"/>
    <s v="0"/>
    <x v="1406"/>
    <d v="2017-12-13T00:00:00"/>
    <b v="0"/>
    <s v="Approved"/>
    <s v="Trek Bicycles"/>
    <s v="Standard"/>
    <s v="high"/>
    <s v="medium"/>
    <n v="358.39"/>
    <n v="215.03"/>
    <n v="143.36000000000001"/>
    <d v="2004-01-16T00:00:00"/>
    <n v="17"/>
  </r>
  <r>
    <s v="6993"/>
    <s v="9"/>
    <x v="1263"/>
    <d v="2017-04-06T00:00:00"/>
    <b v="1"/>
    <s v="Approved"/>
    <s v="OHM Cycles"/>
    <s v="Road"/>
    <s v="medium"/>
    <s v="medium"/>
    <n v="742.54"/>
    <n v="667.4"/>
    <n v="75.14"/>
    <d v="1991-11-07T00:00:00"/>
    <n v="268"/>
  </r>
  <r>
    <s v="6994"/>
    <s v="92"/>
    <x v="2034"/>
    <d v="2017-02-24T00:00:00"/>
    <b v="1"/>
    <s v="Approved"/>
    <s v="WeareA2B"/>
    <s v="Standard"/>
    <s v="medium"/>
    <s v="small"/>
    <n v="1415.01"/>
    <n v="1259.3599999999999"/>
    <n v="155.65"/>
    <d v="2003-01-05T00:00:00"/>
    <n v="309"/>
  </r>
  <r>
    <s v="6995"/>
    <s v="34"/>
    <x v="1964"/>
    <d v="2017-07-02T00:00:00"/>
    <b v="0"/>
    <s v="Approved"/>
    <s v="Norco Bicycles"/>
    <s v="Road"/>
    <s v="high"/>
    <s v="large"/>
    <n v="774.53"/>
    <n v="464.72"/>
    <n v="309.81"/>
    <d v="1994-07-12T00:00:00"/>
    <n v="181"/>
  </r>
  <r>
    <s v="6996"/>
    <s v="0"/>
    <x v="369"/>
    <d v="2017-11-15T00:00:00"/>
    <b v="0"/>
    <s v="Approved"/>
    <s v="Norco Bicycles"/>
    <s v="Standard"/>
    <s v="medium"/>
    <s v="medium"/>
    <n v="360.4"/>
    <n v="270.3"/>
    <n v="90.1"/>
    <d v="2016-12-06T00:00:00"/>
    <n v="45"/>
  </r>
  <r>
    <s v="6997"/>
    <s v="0"/>
    <x v="2481"/>
    <d v="2017-04-22T00:00:00"/>
    <b v="0"/>
    <s v="Approved"/>
    <s v="OHM Cycles"/>
    <s v="Road"/>
    <s v="high"/>
    <s v="large"/>
    <n v="12.01"/>
    <n v="7.21"/>
    <n v="4.8"/>
    <d v="2009-03-08T00:00:00"/>
    <n v="252"/>
  </r>
  <r>
    <s v="6998"/>
    <s v="47"/>
    <x v="3036"/>
    <d v="2017-06-14T00:00:00"/>
    <b v="1"/>
    <s v="Approved"/>
    <s v="Trek Bicycles"/>
    <s v="Road"/>
    <s v="low"/>
    <s v="small"/>
    <n v="1720.7"/>
    <n v="1531.42"/>
    <n v="189.28"/>
    <d v="2006-10-01T00:00:00"/>
    <n v="199"/>
  </r>
  <r>
    <s v="6999"/>
    <s v="65"/>
    <x v="1422"/>
    <d v="2017-02-12T00:00:00"/>
    <b v="0"/>
    <s v="Approved"/>
    <s v="WeareA2B"/>
    <s v="Standard"/>
    <s v="medium"/>
    <s v="medium"/>
    <n v="1807.45"/>
    <n v="778.69"/>
    <n v="1028.76"/>
    <d v="2015-05-21T00:00:00"/>
    <n v="321"/>
  </r>
  <r>
    <s v="7000"/>
    <s v="98"/>
    <x v="3"/>
    <d v="2017-02-08T00:00:00"/>
    <b v="0"/>
    <s v="Approved"/>
    <s v="Trek Bicycles"/>
    <s v="Standard"/>
    <s v="high"/>
    <s v="medium"/>
    <n v="358.39"/>
    <n v="215.03"/>
    <n v="143.36000000000001"/>
    <d v="2004-01-16T00:00:00"/>
    <n v="325"/>
  </r>
  <r>
    <s v="7001"/>
    <s v="8"/>
    <x v="3037"/>
    <d v="2017-06-19T00:00:00"/>
    <b v="1"/>
    <s v="Approved"/>
    <s v="Solex"/>
    <s v="Road"/>
    <s v="medium"/>
    <s v="small"/>
    <n v="1703.52"/>
    <n v="1516.13"/>
    <n v="187.39"/>
    <d v="2003-08-05T00:00:00"/>
    <n v="194"/>
  </r>
  <r>
    <s v="7002"/>
    <s v="48"/>
    <x v="2970"/>
    <d v="2017-08-22T00:00:00"/>
    <b v="1"/>
    <s v="Approved"/>
    <s v="WeareA2B"/>
    <s v="Standard"/>
    <s v="medium"/>
    <s v="medium"/>
    <n v="1762.96"/>
    <n v="950.52"/>
    <n v="812.44"/>
    <d v="2012-06-04T00:00:00"/>
    <n v="130"/>
  </r>
  <r>
    <s v="7003"/>
    <s v="44"/>
    <x v="750"/>
    <d v="2017-01-14T00:00:00"/>
    <b v="1"/>
    <s v="Approved"/>
    <s v="WeareA2B"/>
    <s v="Standard"/>
    <s v="medium"/>
    <s v="medium"/>
    <n v="1769.64"/>
    <n v="108.76"/>
    <n v="1660.88"/>
    <d v="2001-11-25T00:00:00"/>
    <n v="350"/>
  </r>
  <r>
    <s v="7004"/>
    <s v="59"/>
    <x v="1374"/>
    <d v="2017-09-08T00:00:00"/>
    <b v="1"/>
    <s v="Approved"/>
    <s v="Solex"/>
    <s v="Standard"/>
    <s v="medium"/>
    <s v="large"/>
    <n v="1061.56"/>
    <n v="733.58"/>
    <n v="327.98"/>
    <d v="1993-07-20T00:00:00"/>
    <n v="113"/>
  </r>
  <r>
    <s v="7005"/>
    <s v="82"/>
    <x v="2983"/>
    <d v="2017-11-02T00:00:00"/>
    <b v="1"/>
    <s v="Approved"/>
    <s v="Norco Bicycles"/>
    <s v="Standard"/>
    <s v="high"/>
    <s v="medium"/>
    <n v="1148.6400000000001"/>
    <n v="689.18"/>
    <n v="459.46"/>
    <d v="2015-08-10T00:00:00"/>
    <n v="58"/>
  </r>
  <r>
    <s v="7006"/>
    <s v="30"/>
    <x v="2119"/>
    <d v="2017-05-28T00:00:00"/>
    <b v="1"/>
    <s v="Approved"/>
    <s v="Solex"/>
    <s v="Standard"/>
    <s v="high"/>
    <s v="medium"/>
    <n v="748.17"/>
    <n v="448.9"/>
    <n v="299.27"/>
    <d v="1991-11-10T00:00:00"/>
    <n v="216"/>
  </r>
  <r>
    <s v="7007"/>
    <s v="16"/>
    <x v="1065"/>
    <d v="2017-05-21T00:00:00"/>
    <b v="1"/>
    <s v="Approved"/>
    <s v="Norco Bicycles"/>
    <s v="Standard"/>
    <s v="high"/>
    <s v="small"/>
    <n v="1661.92"/>
    <n v="1479.11"/>
    <n v="182.81"/>
    <d v="1992-10-11T00:00:00"/>
    <n v="223"/>
  </r>
  <r>
    <s v="7008"/>
    <s v="29"/>
    <x v="3038"/>
    <d v="2017-08-23T00:00:00"/>
    <b v="0"/>
    <s v="Approved"/>
    <s v="Norco Bicycles"/>
    <s v="Road"/>
    <s v="medium"/>
    <s v="medium"/>
    <n v="543.39"/>
    <n v="407.54"/>
    <n v="135.85"/>
    <d v="1995-12-19T00:00:00"/>
    <n v="129"/>
  </r>
  <r>
    <s v="7009"/>
    <s v="15"/>
    <x v="1220"/>
    <d v="2017-09-27T00:00:00"/>
    <b v="1"/>
    <s v="Approved"/>
    <s v="WeareA2B"/>
    <s v="Standard"/>
    <s v="medium"/>
    <s v="medium"/>
    <n v="1292.8399999999999"/>
    <n v="13.44"/>
    <n v="1279.4000000000001"/>
    <d v="2015-08-10T00:00:00"/>
    <n v="94"/>
  </r>
  <r>
    <s v="7010"/>
    <s v="88"/>
    <x v="2950"/>
    <d v="2017-08-17T00:00:00"/>
    <b v="0"/>
    <s v="Approved"/>
    <s v="Norco Bicycles"/>
    <s v="Standard"/>
    <s v="medium"/>
    <s v="medium"/>
    <n v="1198.46"/>
    <n v="381.1"/>
    <n v="817.36"/>
    <d v="2005-05-10T00:00:00"/>
    <n v="135"/>
  </r>
  <r>
    <s v="7011"/>
    <s v="67"/>
    <x v="2401"/>
    <d v="2017-10-24T00:00:00"/>
    <b v="0"/>
    <s v="Approved"/>
    <s v="Norco Bicycles"/>
    <s v="Road"/>
    <s v="medium"/>
    <s v="medium"/>
    <n v="544.04999999999995"/>
    <n v="376.84"/>
    <n v="167.21"/>
    <d v="1991-11-07T00:00:00"/>
    <n v="67"/>
  </r>
  <r>
    <s v="7012"/>
    <s v="81"/>
    <x v="2428"/>
    <d v="2017-05-20T00:00:00"/>
    <b v="0"/>
    <s v="Approved"/>
    <s v="Norco Bicycles"/>
    <s v="Standard"/>
    <s v="medium"/>
    <s v="small"/>
    <n v="586.45000000000005"/>
    <n v="521.94000000000005"/>
    <n v="64.510000000000005"/>
    <d v="1991-07-10T00:00:00"/>
    <n v="224"/>
  </r>
  <r>
    <s v="7013"/>
    <s v="41"/>
    <x v="2489"/>
    <d v="2017-03-01T00:00:00"/>
    <b v="1"/>
    <s v="Approved"/>
    <s v="Solex"/>
    <s v="Road"/>
    <s v="medium"/>
    <s v="medium"/>
    <n v="416.98"/>
    <n v="312.74"/>
    <n v="104.24"/>
    <d v="1993-04-12T00:00:00"/>
    <n v="304"/>
  </r>
  <r>
    <s v="7014"/>
    <s v="24"/>
    <x v="2882"/>
    <d v="2017-05-11T00:00:00"/>
    <b v="0"/>
    <s v="Approved"/>
    <s v="Solex"/>
    <s v="Road"/>
    <s v="medium"/>
    <s v="large"/>
    <n v="1777.8"/>
    <n v="820.78"/>
    <n v="957.02"/>
    <d v="1991-11-10T00:00:00"/>
    <n v="233"/>
  </r>
  <r>
    <s v="7015"/>
    <s v="92"/>
    <x v="2121"/>
    <d v="2017-11-21T00:00:00"/>
    <b v="1"/>
    <s v="Approved"/>
    <s v="WeareA2B"/>
    <s v="Standard"/>
    <s v="medium"/>
    <s v="small"/>
    <n v="1415.01"/>
    <n v="1259.3599999999999"/>
    <n v="155.65"/>
    <d v="2003-01-05T00:00:00"/>
    <n v="39"/>
  </r>
  <r>
    <s v="7016"/>
    <s v="0"/>
    <x v="2486"/>
    <d v="2017-07-25T00:00:00"/>
    <b v="0"/>
    <s v="Approved"/>
    <m/>
    <m/>
    <m/>
    <m/>
    <n v="240.72"/>
    <m/>
    <m/>
    <m/>
    <n v="158"/>
  </r>
  <r>
    <s v="7017"/>
    <s v="6"/>
    <x v="3025"/>
    <d v="2017-09-24T00:00:00"/>
    <b v="1"/>
    <s v="Approved"/>
    <s v="OHM Cycles"/>
    <s v="Standard"/>
    <s v="high"/>
    <s v="medium"/>
    <n v="227.88"/>
    <n v="136.72999999999999"/>
    <n v="91.15"/>
    <d v="2011-04-16T00:00:00"/>
    <n v="97"/>
  </r>
  <r>
    <s v="7018"/>
    <s v="100"/>
    <x v="2550"/>
    <d v="2017-11-27T00:00:00"/>
    <b v="1"/>
    <s v="Approved"/>
    <s v="Norco Bicycles"/>
    <s v="Road"/>
    <s v="medium"/>
    <s v="medium"/>
    <n v="1036.5899999999999"/>
    <n v="206.35"/>
    <n v="830.24"/>
    <d v="2014-10-10T00:00:00"/>
    <n v="33"/>
  </r>
  <r>
    <s v="7019"/>
    <s v="77"/>
    <x v="1675"/>
    <d v="2017-02-18T00:00:00"/>
    <b v="0"/>
    <s v="Approved"/>
    <s v="WeareA2B"/>
    <s v="Standard"/>
    <s v="medium"/>
    <s v="medium"/>
    <n v="1769.64"/>
    <n v="108.76"/>
    <n v="1660.88"/>
    <d v="2011-05-09T00:00:00"/>
    <n v="315"/>
  </r>
  <r>
    <s v="7020"/>
    <s v="36"/>
    <x v="2230"/>
    <d v="2017-12-25T00:00:00"/>
    <b v="0"/>
    <s v="Approved"/>
    <s v="Solex"/>
    <s v="Standard"/>
    <s v="low"/>
    <s v="medium"/>
    <n v="1289.8499999999999"/>
    <n v="74.510000000000005"/>
    <n v="1215.3399999999999"/>
    <d v="1997-02-09T00:00:00"/>
    <n v="5"/>
  </r>
  <r>
    <s v="7021"/>
    <s v="98"/>
    <x v="9"/>
    <d v="2017-10-11T00:00:00"/>
    <b v="0"/>
    <s v="Approved"/>
    <s v="Trek Bicycles"/>
    <s v="Standard"/>
    <s v="high"/>
    <s v="medium"/>
    <n v="358.39"/>
    <n v="215.03"/>
    <n v="143.36000000000001"/>
    <d v="2004-01-16T00:00:00"/>
    <n v="80"/>
  </r>
  <r>
    <s v="7022"/>
    <s v="16"/>
    <x v="3039"/>
    <d v="2017-08-01T00:00:00"/>
    <b v="1"/>
    <s v="Approved"/>
    <s v="Norco Bicycles"/>
    <s v="Standard"/>
    <s v="high"/>
    <s v="small"/>
    <n v="1661.92"/>
    <n v="1479.11"/>
    <n v="182.81"/>
    <d v="2009-03-08T00:00:00"/>
    <n v="151"/>
  </r>
  <r>
    <s v="7023"/>
    <s v="77"/>
    <x v="3040"/>
    <d v="2017-07-01T00:00:00"/>
    <b v="1"/>
    <s v="Approved"/>
    <s v="Norco Bicycles"/>
    <s v="Road"/>
    <s v="medium"/>
    <s v="large"/>
    <n v="1240.31"/>
    <n v="795.1"/>
    <n v="445.21"/>
    <d v="2013-09-16T00:00:00"/>
    <n v="182"/>
  </r>
  <r>
    <s v="7025"/>
    <s v="85"/>
    <x v="1914"/>
    <d v="2017-01-26T00:00:00"/>
    <b v="0"/>
    <s v="Approved"/>
    <s v="WeareA2B"/>
    <s v="Standard"/>
    <s v="medium"/>
    <s v="medium"/>
    <n v="752.64"/>
    <n v="205.36"/>
    <n v="547.28"/>
    <d v="1998-12-16T00:00:00"/>
    <n v="338"/>
  </r>
  <r>
    <s v="7026"/>
    <s v="0"/>
    <x v="3041"/>
    <d v="2017-06-08T00:00:00"/>
    <b v="0"/>
    <s v="Approved"/>
    <s v="Norco Bicycles"/>
    <s v="Road"/>
    <s v="medium"/>
    <s v="medium"/>
    <n v="543.39"/>
    <n v="407.54"/>
    <n v="135.85"/>
    <d v="2016-11-22T00:00:00"/>
    <n v="205"/>
  </r>
  <r>
    <s v="7027"/>
    <s v="10"/>
    <x v="839"/>
    <d v="2017-08-13T00:00:00"/>
    <b v="0"/>
    <s v="Approved"/>
    <s v="WeareA2B"/>
    <s v="Touring"/>
    <s v="medium"/>
    <s v="medium"/>
    <n v="1466.68"/>
    <n v="363.25"/>
    <n v="1103.43"/>
    <d v="1996-11-09T00:00:00"/>
    <n v="139"/>
  </r>
  <r>
    <s v="7028"/>
    <s v="50"/>
    <x v="2946"/>
    <d v="2017-03-07T00:00:00"/>
    <b v="1"/>
    <s v="Approved"/>
    <s v="WeareA2B"/>
    <s v="Standard"/>
    <s v="medium"/>
    <s v="small"/>
    <n v="175.89"/>
    <n v="131.91999999999999"/>
    <n v="43.97"/>
    <d v="2012-04-10T00:00:00"/>
    <n v="298"/>
  </r>
  <r>
    <s v="7029"/>
    <s v="34"/>
    <x v="1822"/>
    <d v="2017-08-05T00:00:00"/>
    <b v="1"/>
    <s v="Approved"/>
    <s v="WeareA2B"/>
    <s v="Standard"/>
    <s v="medium"/>
    <s v="medium"/>
    <n v="1231.1500000000001"/>
    <n v="161.6"/>
    <n v="1069.55"/>
    <d v="2005-12-07T00:00:00"/>
    <n v="147"/>
  </r>
  <r>
    <s v="7030"/>
    <s v="6"/>
    <x v="2355"/>
    <d v="2017-07-18T00:00:00"/>
    <b v="0"/>
    <s v="Approved"/>
    <s v="OHM Cycles"/>
    <s v="Standard"/>
    <s v="high"/>
    <s v="medium"/>
    <n v="227.88"/>
    <n v="136.72999999999999"/>
    <n v="91.15"/>
    <d v="1991-11-07T00:00:00"/>
    <n v="165"/>
  </r>
  <r>
    <s v="7031"/>
    <s v="24"/>
    <x v="2822"/>
    <d v="2017-05-06T00:00:00"/>
    <b v="0"/>
    <s v="Approved"/>
    <s v="Solex"/>
    <s v="Road"/>
    <s v="medium"/>
    <s v="large"/>
    <n v="1777.8"/>
    <n v="820.78"/>
    <n v="957.02"/>
    <d v="2011-05-07T00:00:00"/>
    <n v="238"/>
  </r>
  <r>
    <s v="7032"/>
    <s v="94"/>
    <x v="1845"/>
    <d v="2017-07-12T00:00:00"/>
    <b v="1"/>
    <s v="Approved"/>
    <s v="Giant Bicycles"/>
    <s v="Standard"/>
    <s v="medium"/>
    <s v="large"/>
    <n v="1635.3"/>
    <n v="993.66"/>
    <n v="641.64"/>
    <d v="1991-05-06T00:00:00"/>
    <n v="171"/>
  </r>
  <r>
    <s v="7033"/>
    <s v="11"/>
    <x v="1381"/>
    <d v="2017-06-20T00:00:00"/>
    <b v="1"/>
    <s v="Approved"/>
    <s v="Giant Bicycles"/>
    <s v="Standard"/>
    <s v="high"/>
    <s v="medium"/>
    <n v="1274.93"/>
    <n v="764.96"/>
    <n v="509.97"/>
    <d v="2009-03-08T00:00:00"/>
    <n v="193"/>
  </r>
  <r>
    <s v="7034"/>
    <s v="6"/>
    <x v="3042"/>
    <d v="2017-10-15T00:00:00"/>
    <b v="1"/>
    <s v="Approved"/>
    <s v="OHM Cycles"/>
    <s v="Standard"/>
    <s v="high"/>
    <s v="medium"/>
    <n v="227.88"/>
    <n v="136.72999999999999"/>
    <n v="91.15"/>
    <d v="2003-02-07T00:00:00"/>
    <n v="76"/>
  </r>
  <r>
    <s v="7035"/>
    <s v="57"/>
    <x v="204"/>
    <d v="2017-03-18T00:00:00"/>
    <b v="1"/>
    <s v="Approved"/>
    <s v="WeareA2B"/>
    <s v="Touring"/>
    <s v="medium"/>
    <s v="large"/>
    <n v="1890.39"/>
    <n v="260.14"/>
    <n v="1630.25"/>
    <d v="2011-08-24T00:00:00"/>
    <n v="287"/>
  </r>
  <r>
    <s v="7036"/>
    <s v="52"/>
    <x v="2652"/>
    <d v="2017-09-01T00:00:00"/>
    <b v="1"/>
    <s v="Approved"/>
    <s v="OHM Cycles"/>
    <s v="Road"/>
    <s v="medium"/>
    <s v="medium"/>
    <n v="1280.28"/>
    <n v="829.51"/>
    <n v="450.77"/>
    <d v="2001-11-25T00:00:00"/>
    <n v="120"/>
  </r>
  <r>
    <s v="7037"/>
    <s v="18"/>
    <x v="2206"/>
    <d v="2017-10-12T00:00:00"/>
    <b v="0"/>
    <s v="Approved"/>
    <s v="Solex"/>
    <s v="Standard"/>
    <s v="medium"/>
    <s v="medium"/>
    <n v="575.27"/>
    <n v="431.45"/>
    <n v="143.82"/>
    <d v="2013-03-12T00:00:00"/>
    <n v="79"/>
  </r>
  <r>
    <s v="7038"/>
    <s v="29"/>
    <x v="1500"/>
    <d v="2017-02-15T00:00:00"/>
    <b v="0"/>
    <s v="Approved"/>
    <s v="WeareA2B"/>
    <s v="Standard"/>
    <s v="medium"/>
    <s v="medium"/>
    <n v="1065.03"/>
    <n v="230.09"/>
    <n v="834.94"/>
    <d v="1994-08-10T00:00:00"/>
    <n v="318"/>
  </r>
  <r>
    <s v="7039"/>
    <s v="49"/>
    <x v="2368"/>
    <d v="2017-08-18T00:00:00"/>
    <b v="0"/>
    <s v="Approved"/>
    <s v="Solex"/>
    <s v="Standard"/>
    <s v="medium"/>
    <s v="large"/>
    <n v="1061.56"/>
    <n v="733.58"/>
    <n v="327.98"/>
    <d v="2010-11-05T00:00:00"/>
    <n v="134"/>
  </r>
  <r>
    <s v="7040"/>
    <s v="49"/>
    <x v="1641"/>
    <d v="2017-05-22T00:00:00"/>
    <b v="0"/>
    <s v="Approved"/>
    <s v="Trek Bicycles"/>
    <s v="Road"/>
    <s v="medium"/>
    <s v="medium"/>
    <n v="533.51"/>
    <n v="400.13"/>
    <n v="133.38"/>
    <d v="2012-06-04T00:00:00"/>
    <n v="222"/>
  </r>
  <r>
    <s v="7041"/>
    <s v="1"/>
    <x v="2297"/>
    <d v="2017-02-19T00:00:00"/>
    <b v="0"/>
    <s v="Approved"/>
    <s v="Giant Bicycles"/>
    <s v="Standard"/>
    <s v="medium"/>
    <s v="medium"/>
    <n v="1403.5"/>
    <n v="954.82"/>
    <n v="448.68"/>
    <d v="2012-09-15T00:00:00"/>
    <n v="314"/>
  </r>
  <r>
    <s v="7042"/>
    <s v="9"/>
    <x v="1359"/>
    <d v="2017-01-10T00:00:00"/>
    <b v="1"/>
    <s v="Approved"/>
    <s v="Norco Bicycles"/>
    <s v="Standard"/>
    <s v="medium"/>
    <s v="small"/>
    <n v="1216.1400000000001"/>
    <n v="1082.3599999999999"/>
    <n v="133.78"/>
    <d v="1991-08-05T00:00:00"/>
    <n v="354"/>
  </r>
  <r>
    <s v="7043"/>
    <s v="3"/>
    <x v="1814"/>
    <d v="2017-09-11T00:00:00"/>
    <b v="0"/>
    <s v="Approved"/>
    <s v="Trek Bicycles"/>
    <s v="Standard"/>
    <s v="medium"/>
    <s v="large"/>
    <n v="2091.4699999999998"/>
    <n v="388.92"/>
    <n v="1702.55"/>
    <d v="1991-01-21T00:00:00"/>
    <n v="110"/>
  </r>
  <r>
    <s v="7044"/>
    <s v="53"/>
    <x v="2304"/>
    <d v="2017-09-22T00:00:00"/>
    <b v="1"/>
    <s v="Approved"/>
    <s v="OHM Cycles"/>
    <s v="Standard"/>
    <s v="medium"/>
    <s v="medium"/>
    <n v="795.34"/>
    <n v="101.58"/>
    <n v="693.76"/>
    <d v="1997-02-09T00:00:00"/>
    <n v="99"/>
  </r>
  <r>
    <s v="7045"/>
    <s v="44"/>
    <x v="1965"/>
    <d v="2017-03-23T00:00:00"/>
    <b v="0"/>
    <s v="Approved"/>
    <s v="WeareA2B"/>
    <s v="Standard"/>
    <s v="medium"/>
    <s v="medium"/>
    <n v="1769.64"/>
    <n v="108.76"/>
    <n v="1660.88"/>
    <d v="1993-04-12T00:00:00"/>
    <n v="282"/>
  </r>
  <r>
    <s v="7046"/>
    <s v="69"/>
    <x v="2035"/>
    <d v="2017-12-10T00:00:00"/>
    <b v="0"/>
    <s v="Approved"/>
    <s v="Giant Bicycles"/>
    <s v="Road"/>
    <s v="medium"/>
    <s v="medium"/>
    <n v="792.9"/>
    <n v="594.67999999999995"/>
    <n v="198.22"/>
    <d v="1992-10-02T00:00:00"/>
    <n v="20"/>
  </r>
  <r>
    <s v="7047"/>
    <s v="0"/>
    <x v="831"/>
    <d v="2017-12-15T00:00:00"/>
    <b v="0"/>
    <s v="Approved"/>
    <m/>
    <m/>
    <m/>
    <m/>
    <n v="1958.34"/>
    <m/>
    <m/>
    <m/>
    <n v="15"/>
  </r>
  <r>
    <s v="7048"/>
    <s v="63"/>
    <x v="3043"/>
    <d v="2017-10-08T00:00:00"/>
    <b v="1"/>
    <s v="Approved"/>
    <s v="Solex"/>
    <s v="Standard"/>
    <s v="medium"/>
    <s v="medium"/>
    <n v="1483.2"/>
    <n v="99.59"/>
    <n v="1383.61"/>
    <d v="1992-10-02T00:00:00"/>
    <n v="83"/>
  </r>
  <r>
    <s v="7049"/>
    <s v="24"/>
    <x v="325"/>
    <d v="2017-03-13T00:00:00"/>
    <b v="1"/>
    <s v="Approved"/>
    <s v="Solex"/>
    <s v="Road"/>
    <s v="medium"/>
    <s v="large"/>
    <n v="1777.8"/>
    <n v="820.78"/>
    <n v="957.02"/>
    <d v="1991-11-10T00:00:00"/>
    <n v="292"/>
  </r>
  <r>
    <s v="7050"/>
    <s v="40"/>
    <x v="662"/>
    <d v="2017-06-02T00:00:00"/>
    <b v="0"/>
    <s v="Approved"/>
    <s v="OHM Cycles"/>
    <s v="Standard"/>
    <s v="high"/>
    <s v="medium"/>
    <n v="1458.17"/>
    <n v="874.9"/>
    <n v="583.27"/>
    <d v="2006-02-02T00:00:00"/>
    <n v="211"/>
  </r>
  <r>
    <s v="7051"/>
    <s v="27"/>
    <x v="1210"/>
    <d v="2017-06-17T00:00:00"/>
    <b v="1"/>
    <s v="Approved"/>
    <s v="Trek Bicycles"/>
    <s v="Standard"/>
    <s v="medium"/>
    <s v="medium"/>
    <n v="499.53"/>
    <n v="388.72"/>
    <n v="110.81"/>
    <d v="1992-10-11T00:00:00"/>
    <n v="196"/>
  </r>
  <r>
    <s v="7052"/>
    <s v="15"/>
    <x v="2467"/>
    <d v="2017-04-21T00:00:00"/>
    <b v="1"/>
    <s v="Approved"/>
    <s v="Norco Bicycles"/>
    <s v="Standard"/>
    <s v="low"/>
    <s v="medium"/>
    <n v="958.74"/>
    <n v="748.9"/>
    <n v="209.84"/>
    <d v="2005-12-07T00:00:00"/>
    <n v="253"/>
  </r>
  <r>
    <s v="7053"/>
    <s v="0"/>
    <x v="845"/>
    <d v="2017-08-21T00:00:00"/>
    <b v="1"/>
    <s v="Approved"/>
    <s v="OHM Cycles"/>
    <s v="Standard"/>
    <s v="medium"/>
    <s v="medium"/>
    <n v="235.63"/>
    <n v="125.07"/>
    <n v="110.56"/>
    <d v="2004-08-07T00:00:00"/>
    <n v="131"/>
  </r>
  <r>
    <s v="7054"/>
    <s v="34"/>
    <x v="1667"/>
    <d v="2017-07-22T00:00:00"/>
    <b v="1"/>
    <s v="Approved"/>
    <s v="Norco Bicycles"/>
    <s v="Road"/>
    <s v="high"/>
    <s v="large"/>
    <n v="774.53"/>
    <n v="464.72"/>
    <n v="309.81"/>
    <d v="1994-07-12T00:00:00"/>
    <n v="161"/>
  </r>
  <r>
    <s v="7055"/>
    <s v="5"/>
    <x v="2231"/>
    <d v="2017-02-24T00:00:00"/>
    <b v="0"/>
    <s v="Approved"/>
    <s v="Trek Bicycles"/>
    <s v="Mountain"/>
    <s v="low"/>
    <s v="medium"/>
    <n v="574.64"/>
    <n v="459.71"/>
    <n v="114.93"/>
    <d v="2011-08-29T00:00:00"/>
    <n v="309"/>
  </r>
  <r>
    <s v="7056"/>
    <s v="41"/>
    <x v="556"/>
    <d v="2017-09-13T00:00:00"/>
    <b v="1"/>
    <s v="Approved"/>
    <s v="Norco Bicycles"/>
    <s v="Standard"/>
    <s v="low"/>
    <s v="medium"/>
    <n v="958.74"/>
    <n v="748.9"/>
    <n v="209.84"/>
    <d v="2013-03-12T00:00:00"/>
    <n v="108"/>
  </r>
  <r>
    <s v="7057"/>
    <s v="54"/>
    <x v="1331"/>
    <d v="2017-12-25T00:00:00"/>
    <b v="1"/>
    <s v="Approved"/>
    <s v="WeareA2B"/>
    <s v="Standard"/>
    <s v="medium"/>
    <s v="medium"/>
    <n v="1292.8399999999999"/>
    <n v="13.44"/>
    <n v="1279.4000000000001"/>
    <d v="2015-10-18T00:00:00"/>
    <n v="5"/>
  </r>
  <r>
    <s v="7058"/>
    <s v="7"/>
    <x v="2793"/>
    <d v="2017-12-03T00:00:00"/>
    <b v="0"/>
    <s v="Approved"/>
    <s v="Giant Bicycles"/>
    <s v="Standard"/>
    <s v="medium"/>
    <s v="small"/>
    <n v="1311.44"/>
    <n v="1167.18"/>
    <n v="144.26"/>
    <d v="2006-02-02T00:00:00"/>
    <n v="27"/>
  </r>
  <r>
    <s v="7059"/>
    <s v="88"/>
    <x v="3036"/>
    <d v="2017-03-05T00:00:00"/>
    <b v="1"/>
    <s v="Approved"/>
    <s v="Norco Bicycles"/>
    <s v="Standard"/>
    <s v="medium"/>
    <s v="medium"/>
    <n v="1198.46"/>
    <n v="381.1"/>
    <n v="817.36"/>
    <d v="1998-12-16T00:00:00"/>
    <n v="300"/>
  </r>
  <r>
    <s v="7060"/>
    <s v="2"/>
    <x v="3044"/>
    <d v="2017-06-06T00:00:00"/>
    <b v="0"/>
    <s v="Approved"/>
    <s v="Solex"/>
    <s v="Standard"/>
    <s v="medium"/>
    <s v="medium"/>
    <n v="71.489999999999995"/>
    <n v="53.62"/>
    <n v="17.87"/>
    <d v="2012-12-02T00:00:00"/>
    <n v="207"/>
  </r>
  <r>
    <s v="7061"/>
    <s v="9"/>
    <x v="2821"/>
    <d v="2017-02-14T00:00:00"/>
    <b v="0"/>
    <s v="Approved"/>
    <s v="OHM Cycles"/>
    <s v="Road"/>
    <s v="medium"/>
    <s v="medium"/>
    <n v="742.54"/>
    <n v="667.4"/>
    <n v="75.14"/>
    <d v="1991-11-07T00:00:00"/>
    <n v="319"/>
  </r>
  <r>
    <s v="7062"/>
    <s v="13"/>
    <x v="1926"/>
    <d v="2017-01-21T00:00:00"/>
    <b v="1"/>
    <s v="Approved"/>
    <s v="Solex"/>
    <s v="Standard"/>
    <s v="medium"/>
    <s v="medium"/>
    <n v="1577.53"/>
    <n v="826.51"/>
    <n v="751.02"/>
    <d v="2011-03-16T00:00:00"/>
    <n v="343"/>
  </r>
  <r>
    <s v="7063"/>
    <s v="29"/>
    <x v="662"/>
    <d v="2017-11-01T00:00:00"/>
    <b v="1"/>
    <s v="Approved"/>
    <s v="Norco Bicycles"/>
    <s v="Road"/>
    <s v="medium"/>
    <s v="medium"/>
    <n v="543.39"/>
    <n v="407.54"/>
    <n v="135.85"/>
    <d v="2016-11-22T00:00:00"/>
    <n v="59"/>
  </r>
  <r>
    <s v="7064"/>
    <s v="81"/>
    <x v="737"/>
    <d v="2017-11-19T00:00:00"/>
    <b v="0"/>
    <s v="Approved"/>
    <s v="Norco Bicycles"/>
    <s v="Standard"/>
    <s v="medium"/>
    <s v="small"/>
    <n v="586.45000000000005"/>
    <n v="521.94000000000005"/>
    <n v="64.510000000000005"/>
    <d v="2004-08-07T00:00:00"/>
    <n v="41"/>
  </r>
  <r>
    <s v="7065"/>
    <s v="83"/>
    <x v="2205"/>
    <d v="2017-06-05T00:00:00"/>
    <b v="0"/>
    <s v="Approved"/>
    <s v="Solex"/>
    <s v="Touring"/>
    <s v="medium"/>
    <s v="large"/>
    <n v="2083.94"/>
    <n v="675.03"/>
    <n v="1408.91"/>
    <d v="2013-09-16T00:00:00"/>
    <n v="208"/>
  </r>
  <r>
    <s v="7066"/>
    <s v="44"/>
    <x v="776"/>
    <d v="2017-06-27T00:00:00"/>
    <b v="0"/>
    <s v="Approved"/>
    <s v="WeareA2B"/>
    <s v="Standard"/>
    <s v="medium"/>
    <s v="medium"/>
    <n v="1769.64"/>
    <n v="108.76"/>
    <n v="1660.88"/>
    <d v="2003-02-16T00:00:00"/>
    <n v="186"/>
  </r>
  <r>
    <s v="7067"/>
    <s v="18"/>
    <x v="1636"/>
    <d v="2017-04-14T00:00:00"/>
    <b v="0"/>
    <s v="Approved"/>
    <s v="Norco Bicycles"/>
    <s v="Standard"/>
    <s v="high"/>
    <s v="medium"/>
    <n v="1148.6400000000001"/>
    <n v="689.18"/>
    <n v="459.46"/>
    <d v="2015-08-02T00:00:00"/>
    <n v="260"/>
  </r>
  <r>
    <s v="7068"/>
    <s v="6"/>
    <x v="2928"/>
    <d v="2017-10-06T00:00:00"/>
    <b v="1"/>
    <s v="Approved"/>
    <s v="OHM Cycles"/>
    <s v="Standard"/>
    <s v="high"/>
    <s v="medium"/>
    <n v="227.88"/>
    <n v="136.72999999999999"/>
    <n v="91.15"/>
    <d v="2004-08-17T00:00:00"/>
    <n v="85"/>
  </r>
  <r>
    <s v="7069"/>
    <s v="82"/>
    <x v="798"/>
    <d v="2017-11-19T00:00:00"/>
    <b v="1"/>
    <s v="Approved"/>
    <s v="Norco Bicycles"/>
    <s v="Standard"/>
    <s v="high"/>
    <s v="medium"/>
    <n v="1148.6400000000001"/>
    <n v="689.18"/>
    <n v="459.46"/>
    <d v="2015-08-10T00:00:00"/>
    <n v="41"/>
  </r>
  <r>
    <s v="7070"/>
    <s v="91"/>
    <x v="1590"/>
    <d v="2017-01-14T00:00:00"/>
    <b v="0"/>
    <s v="Approved"/>
    <s v="Solex"/>
    <s v="Standard"/>
    <s v="medium"/>
    <s v="medium"/>
    <n v="100.35"/>
    <n v="75.260000000000005"/>
    <n v="25.09"/>
    <d v="2004-01-16T00:00:00"/>
    <n v="350"/>
  </r>
  <r>
    <s v="7071"/>
    <s v="53"/>
    <x v="3045"/>
    <d v="2017-11-18T00:00:00"/>
    <b v="1"/>
    <s v="Approved"/>
    <s v="Giant Bicycles"/>
    <s v="Standard"/>
    <s v="high"/>
    <s v="medium"/>
    <n v="1274.93"/>
    <n v="764.96"/>
    <n v="509.97"/>
    <d v="2016-07-09T00:00:00"/>
    <n v="42"/>
  </r>
  <r>
    <s v="7072"/>
    <s v="0"/>
    <x v="451"/>
    <d v="2017-07-16T00:00:00"/>
    <b v="1"/>
    <s v="Approved"/>
    <s v="OHM Cycles"/>
    <s v="Road"/>
    <s v="high"/>
    <s v="large"/>
    <n v="12.01"/>
    <n v="7.21"/>
    <n v="4.8"/>
    <d v="2009-03-08T00:00:00"/>
    <n v="167"/>
  </r>
  <r>
    <s v="7073"/>
    <s v="71"/>
    <x v="2054"/>
    <d v="2017-02-13T00:00:00"/>
    <b v="0"/>
    <s v="Approved"/>
    <s v="Solex"/>
    <s v="Standard"/>
    <s v="high"/>
    <s v="large"/>
    <n v="1842.92"/>
    <n v="1105.75"/>
    <n v="737.17"/>
    <d v="2002-08-31T00:00:00"/>
    <n v="320"/>
  </r>
  <r>
    <s v="7074"/>
    <s v="79"/>
    <x v="68"/>
    <d v="2017-11-04T00:00:00"/>
    <b v="0"/>
    <s v="Approved"/>
    <s v="Norco Bicycles"/>
    <s v="Standard"/>
    <s v="medium"/>
    <s v="medium"/>
    <n v="1555.58"/>
    <n v="818.01"/>
    <n v="737.57"/>
    <d v="2003-09-09T00:00:00"/>
    <n v="56"/>
  </r>
  <r>
    <s v="7075"/>
    <s v="19"/>
    <x v="318"/>
    <d v="2017-03-14T00:00:00"/>
    <b v="0"/>
    <s v="Approved"/>
    <s v="OHM Cycles"/>
    <s v="Road"/>
    <s v="high"/>
    <s v="large"/>
    <n v="12.01"/>
    <n v="7.21"/>
    <n v="4.8"/>
    <d v="2009-03-08T00:00:00"/>
    <n v="291"/>
  </r>
  <r>
    <s v="7076"/>
    <s v="4"/>
    <x v="610"/>
    <d v="2017-01-22T00:00:00"/>
    <b v="0"/>
    <s v="Approved"/>
    <s v="Giant Bicycles"/>
    <s v="Standard"/>
    <s v="high"/>
    <s v="medium"/>
    <n v="1129.1300000000001"/>
    <n v="677.48"/>
    <n v="451.65"/>
    <d v="2005-08-09T00:00:00"/>
    <n v="342"/>
  </r>
  <r>
    <s v="7077"/>
    <s v="95"/>
    <x v="1028"/>
    <d v="2017-09-16T00:00:00"/>
    <b v="0"/>
    <s v="Approved"/>
    <s v="Giant Bicycles"/>
    <s v="Standard"/>
    <s v="medium"/>
    <s v="large"/>
    <n v="569.55999999999995"/>
    <n v="528.42999999999995"/>
    <n v="41.13"/>
    <d v="2003-09-10T00:00:00"/>
    <n v="105"/>
  </r>
  <r>
    <s v="7078"/>
    <s v="25"/>
    <x v="2090"/>
    <d v="2017-03-05T00:00:00"/>
    <b v="0"/>
    <s v="Approved"/>
    <s v="Giant Bicycles"/>
    <s v="Road"/>
    <s v="medium"/>
    <s v="medium"/>
    <n v="1538.99"/>
    <n v="829.65"/>
    <n v="709.34"/>
    <d v="2016-02-04T00:00:00"/>
    <n v="300"/>
  </r>
  <r>
    <s v="7079"/>
    <s v="0"/>
    <x v="106"/>
    <d v="2017-08-04T00:00:00"/>
    <b v="1"/>
    <s v="Approved"/>
    <s v="WeareA2B"/>
    <s v="Standard"/>
    <s v="medium"/>
    <s v="small"/>
    <n v="175.89"/>
    <n v="131.91999999999999"/>
    <n v="43.97"/>
    <d v="2003-02-16T00:00:00"/>
    <n v="148"/>
  </r>
  <r>
    <s v="7081"/>
    <s v="27"/>
    <x v="271"/>
    <d v="2017-03-30T00:00:00"/>
    <b v="1"/>
    <s v="Approved"/>
    <s v="Trek Bicycles"/>
    <s v="Standard"/>
    <s v="medium"/>
    <s v="medium"/>
    <n v="499.53"/>
    <n v="388.72"/>
    <n v="110.81"/>
    <d v="2006-11-10T00:00:00"/>
    <n v="275"/>
  </r>
  <r>
    <s v="7082"/>
    <s v="5"/>
    <x v="1406"/>
    <d v="2017-09-22T00:00:00"/>
    <b v="1"/>
    <s v="Approved"/>
    <s v="Giant Bicycles"/>
    <s v="Standard"/>
    <s v="high"/>
    <s v="medium"/>
    <n v="1129.1300000000001"/>
    <n v="677.48"/>
    <n v="451.65"/>
    <d v="2005-08-09T00:00:00"/>
    <n v="99"/>
  </r>
  <r>
    <s v="7083"/>
    <s v="38"/>
    <x v="1945"/>
    <d v="2017-09-20T00:00:00"/>
    <b v="0"/>
    <s v="Approved"/>
    <s v="Solex"/>
    <s v="Standard"/>
    <s v="medium"/>
    <s v="medium"/>
    <n v="1577.53"/>
    <n v="826.51"/>
    <n v="751.02"/>
    <d v="2011-03-16T00:00:00"/>
    <n v="101"/>
  </r>
  <r>
    <s v="7084"/>
    <s v="95"/>
    <x v="3046"/>
    <d v="2017-03-01T00:00:00"/>
    <b v="1"/>
    <s v="Approved"/>
    <s v="Giant Bicycles"/>
    <s v="Standard"/>
    <s v="medium"/>
    <s v="large"/>
    <n v="569.55999999999995"/>
    <n v="528.42999999999995"/>
    <n v="41.13"/>
    <d v="2003-09-10T00:00:00"/>
    <n v="304"/>
  </r>
  <r>
    <s v="7085"/>
    <s v="38"/>
    <x v="2570"/>
    <d v="2017-04-06T00:00:00"/>
    <b v="0"/>
    <s v="Approved"/>
    <s v="Solex"/>
    <s v="Standard"/>
    <s v="medium"/>
    <s v="medium"/>
    <n v="1577.53"/>
    <n v="826.51"/>
    <n v="751.02"/>
    <d v="1993-04-12T00:00:00"/>
    <n v="268"/>
  </r>
  <r>
    <s v="7087"/>
    <s v="4"/>
    <x v="1653"/>
    <d v="2017-05-18T00:00:00"/>
    <b v="0"/>
    <s v="Approved"/>
    <s v="Giant Bicycles"/>
    <s v="Standard"/>
    <s v="high"/>
    <s v="medium"/>
    <n v="1129.1300000000001"/>
    <n v="677.48"/>
    <n v="451.65"/>
    <d v="2005-08-09T00:00:00"/>
    <n v="226"/>
  </r>
  <r>
    <s v="7088"/>
    <s v="30"/>
    <x v="1210"/>
    <d v="2017-09-11T00:00:00"/>
    <b v="0"/>
    <s v="Approved"/>
    <s v="Solex"/>
    <s v="Standard"/>
    <s v="high"/>
    <s v="medium"/>
    <n v="748.17"/>
    <n v="448.9"/>
    <n v="299.27"/>
    <d v="1995-12-19T00:00:00"/>
    <n v="110"/>
  </r>
  <r>
    <s v="7089"/>
    <s v="53"/>
    <x v="3047"/>
    <d v="2017-07-19T00:00:00"/>
    <b v="1"/>
    <s v="Approved"/>
    <s v="OHM Cycles"/>
    <s v="Standard"/>
    <s v="medium"/>
    <s v="medium"/>
    <n v="795.34"/>
    <n v="101.58"/>
    <n v="693.76"/>
    <d v="1997-02-09T00:00:00"/>
    <n v="164"/>
  </r>
  <r>
    <s v="7090"/>
    <s v="89"/>
    <x v="2985"/>
    <d v="2017-01-20T00:00:00"/>
    <b v="1"/>
    <s v="Approved"/>
    <s v="WeareA2B"/>
    <s v="Touring"/>
    <s v="medium"/>
    <s v="large"/>
    <n v="1362.99"/>
    <n v="57.74"/>
    <n v="1305.25"/>
    <d v="2003-09-10T00:00:00"/>
    <n v="344"/>
  </r>
  <r>
    <s v="7091"/>
    <s v="100"/>
    <x v="2848"/>
    <d v="2017-12-07T00:00:00"/>
    <b v="0"/>
    <s v="Approved"/>
    <s v="Norco Bicycles"/>
    <s v="Road"/>
    <s v="medium"/>
    <s v="medium"/>
    <n v="1036.5899999999999"/>
    <n v="206.35"/>
    <n v="830.24"/>
    <d v="1991-05-06T00:00:00"/>
    <n v="23"/>
  </r>
  <r>
    <s v="7092"/>
    <s v="97"/>
    <x v="2202"/>
    <d v="2017-03-25T00:00:00"/>
    <b v="1"/>
    <s v="Approved"/>
    <s v="Solex"/>
    <s v="Standard"/>
    <s v="medium"/>
    <s v="large"/>
    <n v="202.62"/>
    <n v="151.96"/>
    <n v="50.66"/>
    <d v="2016-03-29T00:00:00"/>
    <n v="280"/>
  </r>
  <r>
    <s v="7093"/>
    <s v="84"/>
    <x v="594"/>
    <d v="2017-08-22T00:00:00"/>
    <b v="0"/>
    <s v="Approved"/>
    <s v="Trek Bicycles"/>
    <s v="Road"/>
    <s v="medium"/>
    <s v="medium"/>
    <n v="290.62"/>
    <n v="215.14"/>
    <n v="75.48"/>
    <d v="2004-12-18T00:00:00"/>
    <n v="130"/>
  </r>
  <r>
    <s v="7094"/>
    <s v="44"/>
    <x v="3048"/>
    <d v="2017-03-24T00:00:00"/>
    <b v="1"/>
    <s v="Approved"/>
    <s v="WeareA2B"/>
    <s v="Standard"/>
    <s v="medium"/>
    <s v="medium"/>
    <n v="1769.64"/>
    <n v="108.76"/>
    <n v="1660.88"/>
    <d v="2006-02-02T00:00:00"/>
    <n v="281"/>
  </r>
  <r>
    <s v="7095"/>
    <s v="74"/>
    <x v="2918"/>
    <d v="2017-09-03T00:00:00"/>
    <b v="0"/>
    <s v="Approved"/>
    <s v="WeareA2B"/>
    <s v="Standard"/>
    <s v="medium"/>
    <s v="medium"/>
    <n v="1228.07"/>
    <n v="400.91"/>
    <n v="827.16"/>
    <d v="2000-05-22T00:00:00"/>
    <n v="118"/>
  </r>
  <r>
    <s v="7096"/>
    <s v="77"/>
    <x v="785"/>
    <d v="2017-01-28T00:00:00"/>
    <b v="0"/>
    <s v="Approved"/>
    <s v="WeareA2B"/>
    <s v="Standard"/>
    <s v="medium"/>
    <s v="medium"/>
    <n v="1769.64"/>
    <n v="108.76"/>
    <n v="1660.88"/>
    <d v="2014-07-28T00:00:00"/>
    <n v="336"/>
  </r>
  <r>
    <s v="7097"/>
    <s v="30"/>
    <x v="999"/>
    <d v="2017-02-25T00:00:00"/>
    <b v="1"/>
    <s v="Approved"/>
    <s v="Solex"/>
    <s v="Standard"/>
    <s v="high"/>
    <s v="medium"/>
    <n v="748.17"/>
    <n v="448.9"/>
    <n v="299.27"/>
    <d v="1991-11-10T00:00:00"/>
    <n v="308"/>
  </r>
  <r>
    <s v="7098"/>
    <s v="100"/>
    <x v="641"/>
    <d v="2017-01-28T00:00:00"/>
    <b v="0"/>
    <s v="Approved"/>
    <s v="Trek Bicycles"/>
    <s v="Standard"/>
    <s v="medium"/>
    <s v="small"/>
    <n v="1386.84"/>
    <n v="1234.29"/>
    <n v="152.55000000000001"/>
    <d v="2003-08-05T00:00:00"/>
    <n v="336"/>
  </r>
  <r>
    <s v="7099"/>
    <s v="97"/>
    <x v="1245"/>
    <d v="2017-02-14T00:00:00"/>
    <b v="1"/>
    <s v="Approved"/>
    <s v="OHM Cycles"/>
    <s v="Road"/>
    <s v="medium"/>
    <s v="medium"/>
    <n v="742.54"/>
    <n v="667.4"/>
    <n v="75.14"/>
    <d v="1991-11-07T00:00:00"/>
    <n v="319"/>
  </r>
  <r>
    <s v="7100"/>
    <s v="0"/>
    <x v="1715"/>
    <d v="2017-12-12T00:00:00"/>
    <b v="0"/>
    <s v="Approved"/>
    <s v="Norco Bicycles"/>
    <s v="Standard"/>
    <s v="medium"/>
    <s v="medium"/>
    <n v="360.4"/>
    <n v="270.3"/>
    <n v="90.1"/>
    <d v="2004-07-25T00:00:00"/>
    <n v="18"/>
  </r>
  <r>
    <s v="7101"/>
    <s v="85"/>
    <x v="3049"/>
    <d v="2017-04-22T00:00:00"/>
    <b v="1"/>
    <s v="Approved"/>
    <s v="WeareA2B"/>
    <s v="Standard"/>
    <s v="medium"/>
    <s v="medium"/>
    <n v="1228.07"/>
    <n v="400.91"/>
    <n v="827.16"/>
    <d v="2000-05-22T00:00:00"/>
    <n v="252"/>
  </r>
  <r>
    <s v="7102"/>
    <s v="79"/>
    <x v="1271"/>
    <d v="2017-11-28T00:00:00"/>
    <b v="0"/>
    <s v="Approved"/>
    <s v="Solex"/>
    <s v="Touring"/>
    <s v="medium"/>
    <s v="large"/>
    <n v="2083.94"/>
    <n v="675.03"/>
    <n v="1408.91"/>
    <d v="2005-05-10T00:00:00"/>
    <n v="32"/>
  </r>
  <r>
    <s v="7103"/>
    <s v="33"/>
    <x v="1661"/>
    <d v="2017-11-15T00:00:00"/>
    <b v="0"/>
    <s v="Approved"/>
    <s v="Giant Bicycles"/>
    <s v="Standard"/>
    <s v="medium"/>
    <s v="small"/>
    <n v="1311.44"/>
    <n v="1167.18"/>
    <n v="144.26"/>
    <d v="1992-10-11T00:00:00"/>
    <n v="45"/>
  </r>
  <r>
    <s v="7104"/>
    <s v="14"/>
    <x v="1228"/>
    <d v="2017-03-11T00:00:00"/>
    <b v="0"/>
    <s v="Approved"/>
    <s v="Trek Bicycles"/>
    <s v="Standard"/>
    <s v="medium"/>
    <s v="small"/>
    <n v="1386.84"/>
    <n v="1234.29"/>
    <n v="152.55000000000001"/>
    <d v="2003-08-05T00:00:00"/>
    <n v="294"/>
  </r>
  <r>
    <s v="7105"/>
    <s v="56"/>
    <x v="2989"/>
    <d v="2017-04-10T00:00:00"/>
    <b v="0"/>
    <s v="Approved"/>
    <s v="OHM Cycles"/>
    <s v="Standard"/>
    <s v="medium"/>
    <s v="medium"/>
    <n v="183.86"/>
    <n v="137.9"/>
    <n v="45.96"/>
    <d v="1993-06-23T00:00:00"/>
    <n v="264"/>
  </r>
  <r>
    <s v="7106"/>
    <s v="51"/>
    <x v="548"/>
    <d v="2017-10-06T00:00:00"/>
    <b v="1"/>
    <s v="Approved"/>
    <s v="OHM Cycles"/>
    <s v="Standard"/>
    <s v="high"/>
    <s v="medium"/>
    <n v="2005.66"/>
    <n v="1203.4000000000001"/>
    <n v="802.26"/>
    <d v="2012-04-10T00:00:00"/>
    <n v="85"/>
  </r>
  <r>
    <s v="7107"/>
    <s v="43"/>
    <x v="3050"/>
    <d v="2017-03-30T00:00:00"/>
    <b v="1"/>
    <s v="Approved"/>
    <s v="Solex"/>
    <s v="Standard"/>
    <s v="medium"/>
    <s v="medium"/>
    <n v="1151.96"/>
    <n v="649.49"/>
    <n v="502.47"/>
    <d v="1999-12-04T00:00:00"/>
    <n v="275"/>
  </r>
  <r>
    <s v="7108"/>
    <s v="81"/>
    <x v="1070"/>
    <d v="2017-03-30T00:00:00"/>
    <b v="1"/>
    <s v="Approved"/>
    <s v="Norco Bicycles"/>
    <s v="Standard"/>
    <s v="medium"/>
    <s v="small"/>
    <n v="586.45000000000005"/>
    <n v="521.94000000000005"/>
    <n v="64.510000000000005"/>
    <d v="1997-08-25T00:00:00"/>
    <n v="275"/>
  </r>
  <r>
    <s v="7109"/>
    <s v="25"/>
    <x v="288"/>
    <d v="2017-08-05T00:00:00"/>
    <b v="0"/>
    <s v="Approved"/>
    <s v="OHM Cycles"/>
    <s v="Standard"/>
    <s v="high"/>
    <s v="medium"/>
    <n v="2005.66"/>
    <n v="1203.4000000000001"/>
    <n v="802.26"/>
    <d v="2012-04-10T00:00:00"/>
    <n v="147"/>
  </r>
  <r>
    <s v="7110"/>
    <s v="0"/>
    <x v="1349"/>
    <d v="2017-06-01T00:00:00"/>
    <b v="1"/>
    <s v="Approved"/>
    <s v="Solex"/>
    <s v="Standard"/>
    <s v="medium"/>
    <s v="medium"/>
    <n v="478.16"/>
    <n v="298.72000000000003"/>
    <n v="179.44"/>
    <d v="1993-06-23T00:00:00"/>
    <n v="212"/>
  </r>
  <r>
    <s v="7111"/>
    <s v="100"/>
    <x v="2397"/>
    <d v="2017-06-30T00:00:00"/>
    <b v="1"/>
    <s v="Approved"/>
    <s v="Norco Bicycles"/>
    <s v="Road"/>
    <s v="medium"/>
    <s v="medium"/>
    <n v="1036.5899999999999"/>
    <n v="206.35"/>
    <n v="830.24"/>
    <d v="1991-05-06T00:00:00"/>
    <n v="183"/>
  </r>
  <r>
    <s v="7112"/>
    <s v="64"/>
    <x v="2971"/>
    <d v="2017-06-11T00:00:00"/>
    <b v="0"/>
    <s v="Approved"/>
    <s v="Trek Bicycles"/>
    <s v="Standard"/>
    <s v="medium"/>
    <s v="large"/>
    <n v="1469.44"/>
    <n v="596.54999999999995"/>
    <n v="872.89"/>
    <d v="2010-11-05T00:00:00"/>
    <n v="202"/>
  </r>
  <r>
    <s v="7113"/>
    <s v="74"/>
    <x v="2920"/>
    <d v="2017-07-02T00:00:00"/>
    <b v="0"/>
    <s v="Approved"/>
    <s v="WeareA2B"/>
    <s v="Standard"/>
    <s v="medium"/>
    <s v="medium"/>
    <n v="1228.07"/>
    <n v="400.91"/>
    <n v="827.16"/>
    <d v="2000-05-22T00:00:00"/>
    <n v="181"/>
  </r>
  <r>
    <s v="7114"/>
    <s v="19"/>
    <x v="3051"/>
    <d v="2017-08-26T00:00:00"/>
    <b v="0"/>
    <s v="Approved"/>
    <s v="OHM Cycles"/>
    <s v="Road"/>
    <s v="high"/>
    <s v="large"/>
    <n v="12.01"/>
    <n v="7.21"/>
    <n v="4.8"/>
    <d v="1993-07-15T00:00:00"/>
    <n v="126"/>
  </r>
  <r>
    <s v="7115"/>
    <s v="43"/>
    <x v="1777"/>
    <d v="2017-10-28T00:00:00"/>
    <b v="0"/>
    <s v="Approved"/>
    <s v="Norco Bicycles"/>
    <s v="Standard"/>
    <s v="medium"/>
    <s v="medium"/>
    <n v="1555.58"/>
    <n v="818.01"/>
    <n v="737.57"/>
    <d v="2003-09-09T00:00:00"/>
    <n v="63"/>
  </r>
  <r>
    <s v="7116"/>
    <s v="5"/>
    <x v="3019"/>
    <d v="2017-05-18T00:00:00"/>
    <b v="1"/>
    <s v="Approved"/>
    <s v="Trek Bicycles"/>
    <s v="Mountain"/>
    <s v="low"/>
    <s v="medium"/>
    <n v="574.64"/>
    <n v="459.71"/>
    <n v="114.93"/>
    <d v="2004-08-07T00:00:00"/>
    <n v="226"/>
  </r>
  <r>
    <s v="7117"/>
    <s v="6"/>
    <x v="2294"/>
    <d v="2017-05-24T00:00:00"/>
    <b v="0"/>
    <s v="Approved"/>
    <s v="OHM Cycles"/>
    <s v="Standard"/>
    <s v="high"/>
    <s v="medium"/>
    <n v="227.88"/>
    <n v="136.72999999999999"/>
    <n v="91.15"/>
    <d v="2004-08-17T00:00:00"/>
    <n v="220"/>
  </r>
  <r>
    <s v="7118"/>
    <s v="23"/>
    <x v="1031"/>
    <d v="2017-01-06T00:00:00"/>
    <b v="1"/>
    <s v="Approved"/>
    <s v="Norco Bicycles"/>
    <s v="Mountain"/>
    <s v="low"/>
    <s v="small"/>
    <n v="688.63"/>
    <n v="612.88"/>
    <n v="75.75"/>
    <d v="2011-05-07T00:00:00"/>
    <n v="358"/>
  </r>
  <r>
    <s v="7119"/>
    <s v="98"/>
    <x v="1507"/>
    <d v="2017-05-25T00:00:00"/>
    <b v="1"/>
    <s v="Approved"/>
    <s v="Trek Bicycles"/>
    <s v="Standard"/>
    <s v="high"/>
    <s v="medium"/>
    <n v="358.39"/>
    <n v="215.03"/>
    <n v="143.36000000000001"/>
    <d v="2004-01-16T00:00:00"/>
    <n v="219"/>
  </r>
  <r>
    <s v="7120"/>
    <s v="54"/>
    <x v="3052"/>
    <d v="2017-10-24T00:00:00"/>
    <b v="1"/>
    <s v="Approved"/>
    <s v="WeareA2B"/>
    <s v="Standard"/>
    <s v="medium"/>
    <s v="medium"/>
    <n v="1292.8399999999999"/>
    <n v="13.44"/>
    <n v="1279.4000000000001"/>
    <d v="2009-04-12T00:00:00"/>
    <n v="67"/>
  </r>
  <r>
    <s v="7121"/>
    <s v="75"/>
    <x v="3053"/>
    <d v="2017-06-25T00:00:00"/>
    <b v="1"/>
    <s v="Approved"/>
    <s v="Giant Bicycles"/>
    <s v="Touring"/>
    <s v="medium"/>
    <s v="large"/>
    <n v="1873.97"/>
    <n v="863.95"/>
    <n v="1010.02"/>
    <d v="2006-05-22T00:00:00"/>
    <n v="188"/>
  </r>
  <r>
    <s v="7122"/>
    <s v="32"/>
    <x v="108"/>
    <d v="2017-09-08T00:00:00"/>
    <b v="0"/>
    <s v="Approved"/>
    <s v="Giant Bicycles"/>
    <s v="Standard"/>
    <s v="medium"/>
    <s v="medium"/>
    <n v="642.70000000000005"/>
    <n v="211.37"/>
    <n v="431.33"/>
    <d v="2011-03-16T00:00:00"/>
    <n v="113"/>
  </r>
  <r>
    <s v="7123"/>
    <s v="54"/>
    <x v="482"/>
    <d v="2017-11-15T00:00:00"/>
    <b v="1"/>
    <s v="Approved"/>
    <s v="WeareA2B"/>
    <s v="Standard"/>
    <s v="medium"/>
    <s v="medium"/>
    <n v="1292.8399999999999"/>
    <n v="13.44"/>
    <n v="1279.4000000000001"/>
    <d v="2009-04-12T00:00:00"/>
    <n v="45"/>
  </r>
  <r>
    <s v="7124"/>
    <s v="84"/>
    <x v="3054"/>
    <d v="2017-03-11T00:00:00"/>
    <b v="0"/>
    <s v="Approved"/>
    <s v="Giant Bicycles"/>
    <s v="Road"/>
    <s v="medium"/>
    <s v="medium"/>
    <n v="792.9"/>
    <n v="594.67999999999995"/>
    <n v="198.22"/>
    <d v="1995-10-24T00:00:00"/>
    <n v="294"/>
  </r>
  <r>
    <s v="7125"/>
    <s v="27"/>
    <x v="1141"/>
    <d v="2017-05-21T00:00:00"/>
    <b v="0"/>
    <s v="Approved"/>
    <s v="Trek Bicycles"/>
    <s v="Standard"/>
    <s v="low"/>
    <s v="medium"/>
    <n v="1057.51"/>
    <n v="154.4"/>
    <n v="903.11"/>
    <d v="1994-07-12T00:00:00"/>
    <n v="223"/>
  </r>
  <r>
    <s v="7126"/>
    <s v="5"/>
    <x v="876"/>
    <d v="2017-05-02T00:00:00"/>
    <b v="1"/>
    <s v="Approved"/>
    <s v="Trek Bicycles"/>
    <s v="Mountain"/>
    <s v="low"/>
    <s v="medium"/>
    <n v="574.64"/>
    <n v="459.71"/>
    <n v="114.93"/>
    <d v="2004-08-07T00:00:00"/>
    <n v="242"/>
  </r>
  <r>
    <s v="7127"/>
    <s v="95"/>
    <x v="1119"/>
    <d v="2017-06-27T00:00:00"/>
    <b v="1"/>
    <s v="Approved"/>
    <s v="Giant Bicycles"/>
    <s v="Standard"/>
    <s v="medium"/>
    <s v="large"/>
    <n v="569.55999999999995"/>
    <n v="528.42999999999995"/>
    <n v="41.13"/>
    <d v="1994-07-12T00:00:00"/>
    <n v="186"/>
  </r>
  <r>
    <s v="7128"/>
    <s v="72"/>
    <x v="175"/>
    <d v="2017-02-02T00:00:00"/>
    <b v="0"/>
    <s v="Approved"/>
    <s v="Norco Bicycles"/>
    <s v="Standard"/>
    <s v="medium"/>
    <s v="medium"/>
    <n v="360.4"/>
    <n v="270.3"/>
    <n v="90.1"/>
    <d v="2016-12-06T00:00:00"/>
    <n v="331"/>
  </r>
  <r>
    <s v="7129"/>
    <s v="38"/>
    <x v="1115"/>
    <d v="2017-01-02T00:00:00"/>
    <b v="1"/>
    <s v="Approved"/>
    <s v="Trek Bicycles"/>
    <s v="Standard"/>
    <s v="medium"/>
    <s v="large"/>
    <n v="2091.4699999999998"/>
    <n v="388.92"/>
    <n v="1702.55"/>
    <d v="2003-07-21T00:00:00"/>
    <n v="362"/>
  </r>
  <r>
    <s v="7130"/>
    <s v="0"/>
    <x v="1823"/>
    <d v="2017-10-11T00:00:00"/>
    <b v="0"/>
    <s v="Approved"/>
    <s v="Giant Bicycles"/>
    <s v="Standard"/>
    <s v="medium"/>
    <s v="large"/>
    <n v="569.55999999999995"/>
    <n v="528.42999999999995"/>
    <n v="41.13"/>
    <d v="2003-09-10T00:00:00"/>
    <n v="80"/>
  </r>
  <r>
    <s v="7131"/>
    <s v="17"/>
    <x v="3000"/>
    <d v="2017-07-23T00:00:00"/>
    <b v="1"/>
    <s v="Approved"/>
    <s v="Solex"/>
    <s v="Standard"/>
    <s v="high"/>
    <s v="medium"/>
    <n v="1024.6600000000001"/>
    <n v="614.79999999999995"/>
    <n v="409.86"/>
    <d v="1996-11-09T00:00:00"/>
    <n v="160"/>
  </r>
  <r>
    <s v="7132"/>
    <s v="7"/>
    <x v="295"/>
    <d v="2017-08-08T00:00:00"/>
    <b v="1"/>
    <s v="Approved"/>
    <s v="Trek Bicycles"/>
    <s v="Road"/>
    <s v="low"/>
    <s v="medium"/>
    <n v="980.37"/>
    <n v="234.43"/>
    <n v="745.94"/>
    <d v="2004-09-28T00:00:00"/>
    <n v="144"/>
  </r>
  <r>
    <s v="7133"/>
    <s v="64"/>
    <x v="2884"/>
    <d v="2017-12-18T00:00:00"/>
    <b v="1"/>
    <s v="Approved"/>
    <s v="Giant Bicycles"/>
    <s v="Standard"/>
    <s v="high"/>
    <s v="small"/>
    <n v="1977.36"/>
    <n v="1759.85"/>
    <n v="217.51"/>
    <d v="2010-08-20T00:00:00"/>
    <n v="12"/>
  </r>
  <r>
    <s v="7134"/>
    <s v="66"/>
    <x v="723"/>
    <d v="2017-02-18T00:00:00"/>
    <b v="0"/>
    <s v="Approved"/>
    <s v="Giant Bicycles"/>
    <s v="Road"/>
    <s v="low"/>
    <s v="small"/>
    <n v="590.26"/>
    <n v="525.33000000000004"/>
    <n v="64.930000000000007"/>
    <d v="1992-10-02T00:00:00"/>
    <n v="315"/>
  </r>
  <r>
    <s v="7135"/>
    <s v="1"/>
    <x v="1688"/>
    <d v="2017-04-27T00:00:00"/>
    <b v="0"/>
    <s v="Approved"/>
    <s v="Giant Bicycles"/>
    <s v="Standard"/>
    <s v="medium"/>
    <s v="medium"/>
    <n v="1403.5"/>
    <n v="954.82"/>
    <n v="448.68"/>
    <d v="2012-12-02T00:00:00"/>
    <n v="247"/>
  </r>
  <r>
    <s v="7136"/>
    <s v="93"/>
    <x v="2645"/>
    <d v="2017-02-15T00:00:00"/>
    <b v="1"/>
    <s v="Approved"/>
    <s v="OHM Cycles"/>
    <s v="Standard"/>
    <s v="high"/>
    <s v="medium"/>
    <n v="1458.17"/>
    <n v="874.9"/>
    <n v="583.27"/>
    <d v="1993-04-12T00:00:00"/>
    <n v="318"/>
  </r>
  <r>
    <s v="7137"/>
    <s v="100"/>
    <x v="1506"/>
    <d v="2017-12-06T00:00:00"/>
    <b v="0"/>
    <s v="Approved"/>
    <s v="Norco Bicycles"/>
    <s v="Road"/>
    <s v="medium"/>
    <s v="medium"/>
    <n v="1036.5899999999999"/>
    <n v="206.35"/>
    <n v="830.24"/>
    <d v="1991-05-06T00:00:00"/>
    <n v="24"/>
  </r>
  <r>
    <s v="7138"/>
    <s v="82"/>
    <x v="774"/>
    <d v="2017-05-12T00:00:00"/>
    <b v="1"/>
    <s v="Approved"/>
    <s v="Norco Bicycles"/>
    <s v="Standard"/>
    <s v="high"/>
    <s v="medium"/>
    <n v="1148.6400000000001"/>
    <n v="689.18"/>
    <n v="459.46"/>
    <d v="2013-09-16T00:00:00"/>
    <n v="232"/>
  </r>
  <r>
    <s v="7139"/>
    <s v="9"/>
    <x v="118"/>
    <d v="2017-12-29T00:00:00"/>
    <b v="0"/>
    <s v="Approved"/>
    <s v="Norco Bicycles"/>
    <s v="Standard"/>
    <s v="medium"/>
    <s v="small"/>
    <n v="1216.1400000000001"/>
    <n v="1082.3599999999999"/>
    <n v="133.78"/>
    <d v="1991-08-05T00:00:00"/>
    <n v="1"/>
  </r>
  <r>
    <s v="7140"/>
    <s v="33"/>
    <x v="14"/>
    <d v="2017-01-16T00:00:00"/>
    <b v="1"/>
    <s v="Approved"/>
    <s v="OHM Cycles"/>
    <s v="Road"/>
    <s v="medium"/>
    <s v="small"/>
    <n v="1810"/>
    <n v="1610.9"/>
    <n v="199.1"/>
    <d v="1999-12-04T00:00:00"/>
    <n v="348"/>
  </r>
  <r>
    <s v="7141"/>
    <s v="13"/>
    <x v="360"/>
    <d v="2017-07-15T00:00:00"/>
    <b v="1"/>
    <s v="Approved"/>
    <s v="Solex"/>
    <s v="Standard"/>
    <s v="medium"/>
    <s v="medium"/>
    <n v="1577.53"/>
    <n v="826.51"/>
    <n v="751.02"/>
    <d v="2011-03-16T00:00:00"/>
    <n v="168"/>
  </r>
  <r>
    <s v="7142"/>
    <s v="80"/>
    <x v="1561"/>
    <d v="2017-12-25T00:00:00"/>
    <b v="0"/>
    <s v="Approved"/>
    <s v="OHM Cycles"/>
    <s v="Touring"/>
    <s v="low"/>
    <s v="medium"/>
    <n v="1073.07"/>
    <n v="933.84"/>
    <n v="139.22999999999999"/>
    <d v="1997-01-25T00:00:00"/>
    <n v="5"/>
  </r>
  <r>
    <s v="7143"/>
    <s v="82"/>
    <x v="1779"/>
    <d v="2017-01-10T00:00:00"/>
    <b v="0"/>
    <s v="Approved"/>
    <s v="Norco Bicycles"/>
    <s v="Standard"/>
    <s v="high"/>
    <s v="medium"/>
    <n v="1148.6400000000001"/>
    <n v="689.18"/>
    <n v="459.46"/>
    <d v="2014-10-10T00:00:00"/>
    <n v="354"/>
  </r>
  <r>
    <s v="7144"/>
    <s v="58"/>
    <x v="2011"/>
    <d v="2017-12-12T00:00:00"/>
    <b v="0"/>
    <s v="Approved"/>
    <s v="OHM Cycles"/>
    <s v="Standard"/>
    <s v="medium"/>
    <s v="medium"/>
    <n v="912.52"/>
    <n v="141.4"/>
    <n v="771.12"/>
    <d v="2015-10-18T00:00:00"/>
    <n v="18"/>
  </r>
  <r>
    <s v="7145"/>
    <s v="36"/>
    <x v="3009"/>
    <d v="2017-05-20T00:00:00"/>
    <b v="1"/>
    <s v="Approved"/>
    <s v="Solex"/>
    <s v="Standard"/>
    <s v="low"/>
    <s v="medium"/>
    <n v="945.04"/>
    <n v="507.58"/>
    <n v="437.46"/>
    <d v="2010-06-07T00:00:00"/>
    <n v="224"/>
  </r>
  <r>
    <s v="7146"/>
    <s v="24"/>
    <x v="2682"/>
    <d v="2017-08-11T00:00:00"/>
    <b v="0"/>
    <s v="Approved"/>
    <s v="Solex"/>
    <s v="Road"/>
    <s v="medium"/>
    <s v="large"/>
    <n v="1777.8"/>
    <n v="820.78"/>
    <n v="957.02"/>
    <d v="2011-05-07T00:00:00"/>
    <n v="141"/>
  </r>
  <r>
    <s v="7147"/>
    <s v="95"/>
    <x v="798"/>
    <d v="2017-11-18T00:00:00"/>
    <b v="1"/>
    <s v="Approved"/>
    <s v="Giant Bicycles"/>
    <s v="Standard"/>
    <s v="medium"/>
    <s v="large"/>
    <n v="569.55999999999995"/>
    <n v="528.42999999999995"/>
    <n v="41.13"/>
    <d v="2003-09-10T00:00:00"/>
    <n v="42"/>
  </r>
  <r>
    <s v="7148"/>
    <s v="17"/>
    <x v="1975"/>
    <d v="2017-03-11T00:00:00"/>
    <b v="1"/>
    <s v="Approved"/>
    <s v="Solex"/>
    <s v="Standard"/>
    <s v="high"/>
    <s v="medium"/>
    <n v="1024.6600000000001"/>
    <n v="614.79999999999995"/>
    <n v="409.86"/>
    <d v="1996-11-09T00:00:00"/>
    <n v="294"/>
  </r>
  <r>
    <s v="7149"/>
    <s v="80"/>
    <x v="93"/>
    <d v="2017-02-08T00:00:00"/>
    <b v="0"/>
    <s v="Approved"/>
    <s v="OHM Cycles"/>
    <s v="Touring"/>
    <s v="low"/>
    <s v="medium"/>
    <n v="1073.07"/>
    <n v="933.84"/>
    <n v="139.22999999999999"/>
    <d v="1997-01-25T00:00:00"/>
    <n v="325"/>
  </r>
  <r>
    <s v="7150"/>
    <s v="79"/>
    <x v="905"/>
    <d v="2017-10-22T00:00:00"/>
    <b v="0"/>
    <s v="Approved"/>
    <s v="Solex"/>
    <s v="Touring"/>
    <s v="medium"/>
    <s v="large"/>
    <n v="2083.94"/>
    <n v="675.03"/>
    <n v="1408.91"/>
    <d v="2013-09-16T00:00:00"/>
    <n v="69"/>
  </r>
  <r>
    <s v="7151"/>
    <s v="31"/>
    <x v="1525"/>
    <d v="2017-02-01T00:00:00"/>
    <b v="1"/>
    <s v="Approved"/>
    <s v="Giant Bicycles"/>
    <s v="Standard"/>
    <s v="medium"/>
    <s v="medium"/>
    <n v="230.91"/>
    <n v="173.18"/>
    <n v="57.73"/>
    <d v="2006-11-10T00:00:00"/>
    <n v="332"/>
  </r>
  <r>
    <s v="7152"/>
    <s v="78"/>
    <x v="657"/>
    <d v="2017-10-05T00:00:00"/>
    <b v="0"/>
    <s v="Approved"/>
    <s v="Giant Bicycles"/>
    <s v="Standard"/>
    <s v="medium"/>
    <s v="large"/>
    <n v="1765.3"/>
    <n v="709.48"/>
    <n v="1055.82"/>
    <d v="1991-07-10T00:00:00"/>
    <n v="86"/>
  </r>
  <r>
    <s v="7153"/>
    <s v="60"/>
    <x v="2806"/>
    <d v="2017-07-24T00:00:00"/>
    <b v="1"/>
    <s v="Approved"/>
    <s v="Giant Bicycles"/>
    <s v="Standard"/>
    <s v="high"/>
    <s v="small"/>
    <n v="1977.36"/>
    <n v="1759.85"/>
    <n v="217.51"/>
    <d v="1998-12-17T00:00:00"/>
    <n v="159"/>
  </r>
  <r>
    <s v="7154"/>
    <s v="90"/>
    <x v="2091"/>
    <d v="2017-02-12T00:00:00"/>
    <b v="0"/>
    <s v="Approved"/>
    <s v="Norco Bicycles"/>
    <s v="Standard"/>
    <s v="low"/>
    <s v="medium"/>
    <n v="363.01"/>
    <n v="290.41000000000003"/>
    <n v="72.599999999999994"/>
    <d v="2005-05-10T00:00:00"/>
    <n v="321"/>
  </r>
  <r>
    <s v="7156"/>
    <s v="25"/>
    <x v="96"/>
    <d v="2017-09-17T00:00:00"/>
    <b v="1"/>
    <s v="Approved"/>
    <s v="OHM Cycles"/>
    <s v="Standard"/>
    <s v="high"/>
    <s v="medium"/>
    <n v="2005.66"/>
    <n v="1203.4000000000001"/>
    <n v="802.26"/>
    <d v="2012-04-10T00:00:00"/>
    <n v="104"/>
  </r>
  <r>
    <s v="7157"/>
    <s v="45"/>
    <x v="1133"/>
    <d v="2017-11-15T00:00:00"/>
    <b v="1"/>
    <s v="Approved"/>
    <s v="Solex"/>
    <s v="Standard"/>
    <s v="medium"/>
    <s v="medium"/>
    <n v="441.49"/>
    <n v="84.99"/>
    <n v="356.5"/>
    <d v="2014-07-28T00:00:00"/>
    <n v="45"/>
  </r>
  <r>
    <s v="7158"/>
    <s v="40"/>
    <x v="123"/>
    <d v="2017-03-10T00:00:00"/>
    <b v="0"/>
    <s v="Approved"/>
    <s v="OHM Cycles"/>
    <s v="Standard"/>
    <s v="high"/>
    <s v="medium"/>
    <n v="1458.17"/>
    <n v="874.9"/>
    <n v="583.27"/>
    <d v="2008-03-19T00:00:00"/>
    <n v="295"/>
  </r>
  <r>
    <s v="7159"/>
    <s v="87"/>
    <x v="2939"/>
    <d v="2017-11-05T00:00:00"/>
    <b v="1"/>
    <s v="Approved"/>
    <s v="Giant Bicycles"/>
    <s v="Standard"/>
    <s v="high"/>
    <s v="medium"/>
    <n v="1179"/>
    <n v="707.4"/>
    <n v="471.6"/>
    <d v="1997-08-25T00:00:00"/>
    <n v="55"/>
  </r>
  <r>
    <s v="7160"/>
    <s v="62"/>
    <x v="2777"/>
    <d v="2017-09-24T00:00:00"/>
    <b v="0"/>
    <s v="Approved"/>
    <s v="Solex"/>
    <s v="Standard"/>
    <s v="medium"/>
    <s v="medium"/>
    <n v="478.16"/>
    <n v="298.72000000000003"/>
    <n v="179.44"/>
    <d v="1993-06-23T00:00:00"/>
    <n v="97"/>
  </r>
  <r>
    <s v="7161"/>
    <s v="75"/>
    <x v="2203"/>
    <d v="2017-01-31T00:00:00"/>
    <b v="0"/>
    <s v="Approved"/>
    <s v="Giant Bicycles"/>
    <s v="Touring"/>
    <s v="medium"/>
    <s v="large"/>
    <n v="1873.97"/>
    <n v="863.95"/>
    <n v="1010.02"/>
    <d v="2010-08-20T00:00:00"/>
    <n v="333"/>
  </r>
  <r>
    <s v="7162"/>
    <s v="42"/>
    <x v="847"/>
    <d v="2017-09-10T00:00:00"/>
    <b v="0"/>
    <s v="Approved"/>
    <s v="OHM Cycles"/>
    <s v="Road"/>
    <s v="medium"/>
    <s v="small"/>
    <n v="1810"/>
    <n v="1610.9"/>
    <n v="199.1"/>
    <d v="2008-03-19T00:00:00"/>
    <n v="111"/>
  </r>
  <r>
    <s v="7163"/>
    <s v="21"/>
    <x v="713"/>
    <d v="2017-04-24T00:00:00"/>
    <b v="1"/>
    <s v="Approved"/>
    <s v="Solex"/>
    <s v="Standard"/>
    <s v="medium"/>
    <s v="large"/>
    <n v="1071.23"/>
    <n v="380.74"/>
    <n v="690.49"/>
    <d v="1996-04-05T00:00:00"/>
    <n v="250"/>
  </r>
  <r>
    <s v="7164"/>
    <s v="83"/>
    <x v="2057"/>
    <d v="2017-08-18T00:00:00"/>
    <b v="0"/>
    <s v="Approved"/>
    <s v="Solex"/>
    <s v="Touring"/>
    <s v="medium"/>
    <s v="large"/>
    <n v="2083.94"/>
    <n v="675.03"/>
    <n v="1408.91"/>
    <d v="2013-09-16T00:00:00"/>
    <n v="134"/>
  </r>
  <r>
    <s v="7165"/>
    <s v="7"/>
    <x v="1619"/>
    <d v="2017-04-09T00:00:00"/>
    <b v="1"/>
    <s v="Approved"/>
    <s v="Trek Bicycles"/>
    <s v="Road"/>
    <s v="low"/>
    <s v="medium"/>
    <n v="980.37"/>
    <n v="234.43"/>
    <n v="745.94"/>
    <d v="1991-11-07T00:00:00"/>
    <n v="265"/>
  </r>
  <r>
    <s v="7166"/>
    <s v="43"/>
    <x v="163"/>
    <d v="2017-10-20T00:00:00"/>
    <b v="1"/>
    <s v="Approved"/>
    <s v="Solex"/>
    <s v="Standard"/>
    <s v="medium"/>
    <s v="medium"/>
    <n v="1151.96"/>
    <n v="649.49"/>
    <n v="502.47"/>
    <d v="2012-04-10T00:00:00"/>
    <n v="71"/>
  </r>
  <r>
    <s v="7167"/>
    <s v="81"/>
    <x v="1164"/>
    <d v="2017-03-06T00:00:00"/>
    <b v="0"/>
    <s v="Approved"/>
    <s v="Norco Bicycles"/>
    <s v="Standard"/>
    <s v="medium"/>
    <s v="small"/>
    <n v="586.45000000000005"/>
    <n v="521.94000000000005"/>
    <n v="64.510000000000005"/>
    <d v="1997-08-25T00:00:00"/>
    <n v="299"/>
  </r>
  <r>
    <s v="7168"/>
    <s v="38"/>
    <x v="1417"/>
    <d v="2017-01-04T00:00:00"/>
    <b v="0"/>
    <s v="Approved"/>
    <s v="Trek Bicycles"/>
    <s v="Standard"/>
    <s v="medium"/>
    <s v="large"/>
    <n v="2091.4699999999998"/>
    <n v="388.92"/>
    <n v="1702.55"/>
    <d v="2014-07-28T00:00:00"/>
    <n v="360"/>
  </r>
  <r>
    <s v="7169"/>
    <s v="44"/>
    <x v="15"/>
    <d v="2017-12-28T00:00:00"/>
    <b v="0"/>
    <s v="Approved"/>
    <s v="WeareA2B"/>
    <s v="Standard"/>
    <s v="medium"/>
    <s v="medium"/>
    <n v="1769.64"/>
    <n v="108.76"/>
    <n v="1660.88"/>
    <d v="2011-05-09T00:00:00"/>
    <n v="2"/>
  </r>
  <r>
    <s v="7170"/>
    <s v="10"/>
    <x v="2917"/>
    <d v="2017-12-28T00:00:00"/>
    <b v="1"/>
    <s v="Approved"/>
    <s v="Solex"/>
    <s v="Standard"/>
    <s v="medium"/>
    <s v="medium"/>
    <n v="1945.43"/>
    <n v="333.18"/>
    <n v="1612.25"/>
    <d v="2004-07-25T00:00:00"/>
    <n v="2"/>
  </r>
  <r>
    <s v="7171"/>
    <s v="34"/>
    <x v="2052"/>
    <d v="2017-10-03T00:00:00"/>
    <b v="1"/>
    <s v="Approved"/>
    <s v="Norco Bicycles"/>
    <s v="Road"/>
    <s v="high"/>
    <s v="large"/>
    <n v="774.53"/>
    <n v="464.72"/>
    <n v="309.81"/>
    <d v="2010-06-07T00:00:00"/>
    <n v="88"/>
  </r>
  <r>
    <s v="7172"/>
    <s v="23"/>
    <x v="652"/>
    <d v="2017-09-10T00:00:00"/>
    <b v="1"/>
    <s v="Approved"/>
    <s v="Norco Bicycles"/>
    <s v="Mountain"/>
    <s v="low"/>
    <s v="small"/>
    <n v="688.63"/>
    <n v="612.88"/>
    <n v="75.75"/>
    <d v="1993-10-02T00:00:00"/>
    <n v="111"/>
  </r>
  <r>
    <s v="7173"/>
    <s v="39"/>
    <x v="1140"/>
    <d v="2017-01-10T00:00:00"/>
    <b v="0"/>
    <s v="Approved"/>
    <s v="Giant Bicycles"/>
    <s v="Standard"/>
    <s v="medium"/>
    <s v="large"/>
    <n v="1812.75"/>
    <n v="582.48"/>
    <n v="1230.27"/>
    <d v="2007-12-11T00:00:00"/>
    <n v="354"/>
  </r>
  <r>
    <s v="7174"/>
    <s v="4"/>
    <x v="3055"/>
    <d v="2017-06-24T00:00:00"/>
    <b v="1"/>
    <s v="Approved"/>
    <s v="Solex"/>
    <s v="Standard"/>
    <s v="medium"/>
    <s v="medium"/>
    <n v="1483.2"/>
    <n v="99.59"/>
    <n v="1383.61"/>
    <d v="1998-12-17T00:00:00"/>
    <n v="189"/>
  </r>
  <r>
    <s v="7175"/>
    <s v="76"/>
    <x v="1482"/>
    <d v="2017-05-02T00:00:00"/>
    <b v="1"/>
    <s v="Approved"/>
    <s v="WeareA2B"/>
    <s v="Standard"/>
    <s v="low"/>
    <s v="medium"/>
    <n v="642.30999999999995"/>
    <n v="513.85"/>
    <n v="128.46"/>
    <d v="2014-10-10T00:00:00"/>
    <n v="242"/>
  </r>
  <r>
    <s v="7176"/>
    <s v="77"/>
    <x v="616"/>
    <d v="2017-05-18T00:00:00"/>
    <b v="0"/>
    <s v="Approved"/>
    <s v="WeareA2B"/>
    <s v="Standard"/>
    <s v="medium"/>
    <s v="medium"/>
    <n v="1769.64"/>
    <n v="108.76"/>
    <n v="1660.88"/>
    <d v="2007-12-11T00:00:00"/>
    <n v="226"/>
  </r>
  <r>
    <s v="7177"/>
    <s v="55"/>
    <x v="3056"/>
    <d v="2017-03-01T00:00:00"/>
    <b v="0"/>
    <s v="Approved"/>
    <s v="Trek Bicycles"/>
    <s v="Road"/>
    <s v="medium"/>
    <s v="large"/>
    <n v="1894.19"/>
    <n v="598.76"/>
    <n v="1295.43"/>
    <d v="1998-12-17T00:00:00"/>
    <n v="304"/>
  </r>
  <r>
    <s v="7178"/>
    <s v="61"/>
    <x v="3057"/>
    <d v="2017-07-25T00:00:00"/>
    <b v="1"/>
    <s v="Approved"/>
    <s v="OHM Cycles"/>
    <s v="Standard"/>
    <s v="low"/>
    <s v="medium"/>
    <n v="71.16"/>
    <n v="56.93"/>
    <n v="14.23"/>
    <d v="1993-06-23T00:00:00"/>
    <n v="158"/>
  </r>
  <r>
    <s v="7179"/>
    <s v="92"/>
    <x v="1691"/>
    <d v="2017-09-05T00:00:00"/>
    <b v="0"/>
    <s v="Approved"/>
    <s v="WeareA2B"/>
    <s v="Standard"/>
    <s v="medium"/>
    <s v="small"/>
    <n v="1415.01"/>
    <n v="1259.3599999999999"/>
    <n v="155.65"/>
    <d v="1991-05-06T00:00:00"/>
    <n v="116"/>
  </r>
  <r>
    <s v="7180"/>
    <s v="95"/>
    <x v="213"/>
    <d v="2017-07-31T00:00:00"/>
    <b v="0"/>
    <s v="Approved"/>
    <s v="Giant Bicycles"/>
    <s v="Standard"/>
    <s v="medium"/>
    <s v="large"/>
    <n v="569.55999999999995"/>
    <n v="528.42999999999995"/>
    <n v="41.13"/>
    <d v="2002-10-10T00:00:00"/>
    <n v="152"/>
  </r>
  <r>
    <s v="7181"/>
    <s v="13"/>
    <x v="3058"/>
    <d v="2017-04-09T00:00:00"/>
    <b v="1"/>
    <s v="Approved"/>
    <s v="Solex"/>
    <s v="Standard"/>
    <s v="medium"/>
    <s v="medium"/>
    <n v="1163.8900000000001"/>
    <n v="589.27"/>
    <n v="574.62"/>
    <d v="1996-11-09T00:00:00"/>
    <n v="265"/>
  </r>
  <r>
    <s v="7182"/>
    <s v="53"/>
    <x v="1810"/>
    <d v="2017-12-11T00:00:00"/>
    <b v="0"/>
    <s v="Approved"/>
    <s v="OHM Cycles"/>
    <s v="Standard"/>
    <s v="medium"/>
    <s v="medium"/>
    <n v="795.34"/>
    <n v="101.58"/>
    <n v="693.76"/>
    <d v="1991-01-21T00:00:00"/>
    <n v="19"/>
  </r>
  <r>
    <s v="7183"/>
    <s v="42"/>
    <x v="1703"/>
    <d v="2017-07-29T00:00:00"/>
    <b v="1"/>
    <s v="Approved"/>
    <s v="OHM Cycles"/>
    <s v="Road"/>
    <s v="medium"/>
    <s v="small"/>
    <n v="1810"/>
    <n v="1610.9"/>
    <n v="199.1"/>
    <d v="2008-03-19T00:00:00"/>
    <n v="154"/>
  </r>
  <r>
    <s v="7184"/>
    <s v="0"/>
    <x v="3059"/>
    <d v="2017-01-13T00:00:00"/>
    <b v="0"/>
    <s v="Approved"/>
    <s v="Solex"/>
    <s v="Standard"/>
    <s v="medium"/>
    <s v="medium"/>
    <n v="71.489999999999995"/>
    <n v="53.62"/>
    <n v="17.87"/>
    <d v="2012-12-02T00:00:00"/>
    <n v="351"/>
  </r>
  <r>
    <s v="7185"/>
    <s v="53"/>
    <x v="3060"/>
    <d v="2017-01-20T00:00:00"/>
    <b v="1"/>
    <s v="Approved"/>
    <s v="OHM Cycles"/>
    <s v="Standard"/>
    <s v="medium"/>
    <s v="medium"/>
    <n v="795.34"/>
    <n v="101.58"/>
    <n v="693.76"/>
    <d v="1997-02-09T00:00:00"/>
    <n v="344"/>
  </r>
  <r>
    <s v="7186"/>
    <s v="71"/>
    <x v="600"/>
    <d v="2017-09-30T00:00:00"/>
    <b v="1"/>
    <s v="Approved"/>
    <s v="Solex"/>
    <s v="Standard"/>
    <s v="high"/>
    <s v="large"/>
    <n v="1842.92"/>
    <n v="1105.75"/>
    <n v="737.17"/>
    <d v="2000-05-22T00:00:00"/>
    <n v="91"/>
  </r>
  <r>
    <s v="7187"/>
    <s v="67"/>
    <x v="2025"/>
    <d v="2017-09-10T00:00:00"/>
    <b v="0"/>
    <s v="Approved"/>
    <s v="Norco Bicycles"/>
    <s v="Road"/>
    <s v="medium"/>
    <s v="medium"/>
    <n v="544.04999999999995"/>
    <n v="376.84"/>
    <n v="167.21"/>
    <d v="2005-10-22T00:00:00"/>
    <n v="111"/>
  </r>
  <r>
    <s v="7188"/>
    <s v="67"/>
    <x v="3061"/>
    <d v="2017-03-21T00:00:00"/>
    <b v="0"/>
    <s v="Approved"/>
    <s v="Norco Bicycles"/>
    <s v="Road"/>
    <s v="medium"/>
    <s v="medium"/>
    <n v="544.04999999999995"/>
    <n v="376.84"/>
    <n v="167.21"/>
    <d v="2005-10-22T00:00:00"/>
    <n v="284"/>
  </r>
  <r>
    <s v="7189"/>
    <s v="27"/>
    <x v="2503"/>
    <d v="2017-10-10T00:00:00"/>
    <b v="1"/>
    <s v="Approved"/>
    <s v="Trek Bicycles"/>
    <s v="Standard"/>
    <s v="low"/>
    <s v="medium"/>
    <n v="1057.51"/>
    <n v="154.4"/>
    <n v="903.11"/>
    <d v="1994-07-12T00:00:00"/>
    <n v="81"/>
  </r>
  <r>
    <s v="7190"/>
    <s v="77"/>
    <x v="437"/>
    <d v="2017-05-17T00:00:00"/>
    <b v="1"/>
    <s v="Approved"/>
    <s v="Norco Bicycles"/>
    <s v="Road"/>
    <s v="medium"/>
    <s v="large"/>
    <n v="1240.31"/>
    <n v="795.1"/>
    <n v="445.21"/>
    <d v="2004-12-18T00:00:00"/>
    <n v="227"/>
  </r>
  <r>
    <s v="7191"/>
    <s v="5"/>
    <x v="2992"/>
    <d v="2017-12-06T00:00:00"/>
    <b v="0"/>
    <s v="Approved"/>
    <s v="Trek Bicycles"/>
    <s v="Mountain"/>
    <s v="low"/>
    <s v="medium"/>
    <n v="574.64"/>
    <n v="459.71"/>
    <n v="114.93"/>
    <d v="1991-11-07T00:00:00"/>
    <n v="24"/>
  </r>
  <r>
    <s v="7192"/>
    <s v="8"/>
    <x v="386"/>
    <d v="2017-08-27T00:00:00"/>
    <b v="0"/>
    <s v="Approved"/>
    <s v="Solex"/>
    <s v="Road"/>
    <s v="medium"/>
    <s v="small"/>
    <n v="1703.52"/>
    <n v="1516.13"/>
    <n v="187.39"/>
    <d v="2016-07-09T00:00:00"/>
    <n v="125"/>
  </r>
  <r>
    <s v="7193"/>
    <s v="37"/>
    <x v="444"/>
    <d v="2017-09-08T00:00:00"/>
    <b v="0"/>
    <s v="Approved"/>
    <s v="OHM Cycles"/>
    <s v="Standard"/>
    <s v="low"/>
    <s v="medium"/>
    <n v="1793.43"/>
    <n v="248.82"/>
    <n v="1544.61"/>
    <d v="2006-02-02T00:00:00"/>
    <n v="113"/>
  </r>
  <r>
    <s v="7194"/>
    <s v="79"/>
    <x v="1870"/>
    <d v="2017-08-22T00:00:00"/>
    <b v="0"/>
    <s v="Approved"/>
    <s v="Norco Bicycles"/>
    <s v="Standard"/>
    <s v="medium"/>
    <s v="medium"/>
    <n v="1555.58"/>
    <n v="818.01"/>
    <n v="737.57"/>
    <d v="2013-09-16T00:00:00"/>
    <n v="130"/>
  </r>
  <r>
    <s v="7195"/>
    <s v="38"/>
    <x v="2660"/>
    <d v="2017-11-13T00:00:00"/>
    <b v="0"/>
    <s v="Approved"/>
    <s v="Solex"/>
    <s v="Standard"/>
    <s v="medium"/>
    <s v="medium"/>
    <n v="1577.53"/>
    <n v="826.51"/>
    <n v="751.02"/>
    <d v="2010-06-07T00:00:00"/>
    <n v="47"/>
  </r>
  <r>
    <s v="7196"/>
    <s v="18"/>
    <x v="1695"/>
    <d v="2017-11-23T00:00:00"/>
    <b v="0"/>
    <s v="Approved"/>
    <s v="Solex"/>
    <s v="Standard"/>
    <s v="medium"/>
    <s v="medium"/>
    <n v="575.27"/>
    <n v="431.45"/>
    <n v="143.82"/>
    <d v="2011-05-07T00:00:00"/>
    <n v="37"/>
  </r>
  <r>
    <s v="7197"/>
    <s v="60"/>
    <x v="1616"/>
    <d v="2017-11-29T00:00:00"/>
    <b v="0"/>
    <s v="Approved"/>
    <s v="Giant Bicycles"/>
    <s v="Standard"/>
    <s v="high"/>
    <s v="small"/>
    <n v="1977.36"/>
    <n v="1759.85"/>
    <n v="217.51"/>
    <d v="2011-08-24T00:00:00"/>
    <n v="31"/>
  </r>
  <r>
    <s v="7198"/>
    <s v="22"/>
    <x v="270"/>
    <d v="2017-03-13T00:00:00"/>
    <b v="1"/>
    <s v="Approved"/>
    <s v="WeareA2B"/>
    <s v="Standard"/>
    <s v="medium"/>
    <s v="medium"/>
    <n v="60.34"/>
    <n v="45.26"/>
    <n v="15.08"/>
    <d v="1993-07-15T00:00:00"/>
    <n v="292"/>
  </r>
  <r>
    <s v="7199"/>
    <s v="45"/>
    <x v="685"/>
    <d v="2017-11-27T00:00:00"/>
    <b v="1"/>
    <s v="Approved"/>
    <s v="Solex"/>
    <s v="Standard"/>
    <s v="medium"/>
    <s v="medium"/>
    <n v="441.49"/>
    <n v="84.99"/>
    <n v="356.5"/>
    <d v="1993-04-12T00:00:00"/>
    <n v="33"/>
  </r>
  <r>
    <s v="7200"/>
    <s v="92"/>
    <x v="1127"/>
    <d v="2017-08-07T00:00:00"/>
    <b v="0"/>
    <s v="Approved"/>
    <s v="WeareA2B"/>
    <s v="Standard"/>
    <s v="medium"/>
    <s v="small"/>
    <n v="1415.01"/>
    <n v="1259.3599999999999"/>
    <n v="155.65"/>
    <d v="2003-01-05T00:00:00"/>
    <n v="145"/>
  </r>
  <r>
    <s v="7201"/>
    <s v="49"/>
    <x v="1614"/>
    <d v="2017-06-24T00:00:00"/>
    <b v="0"/>
    <s v="Approved"/>
    <s v="Trek Bicycles"/>
    <s v="Road"/>
    <s v="medium"/>
    <s v="medium"/>
    <n v="533.51"/>
    <n v="400.13"/>
    <n v="133.38"/>
    <d v="2012-06-04T00:00:00"/>
    <n v="189"/>
  </r>
  <r>
    <s v="7202"/>
    <s v="35"/>
    <x v="3004"/>
    <d v="2017-05-01T00:00:00"/>
    <b v="0"/>
    <s v="Approved"/>
    <s v="Giant Bicycles"/>
    <s v="Standard"/>
    <s v="medium"/>
    <s v="medium"/>
    <n v="1403.5"/>
    <n v="954.82"/>
    <n v="448.68"/>
    <d v="2016-11-14T00:00:00"/>
    <n v="243"/>
  </r>
  <r>
    <s v="7203"/>
    <s v="97"/>
    <x v="1239"/>
    <d v="2017-03-23T00:00:00"/>
    <b v="1"/>
    <s v="Approved"/>
    <s v="OHM Cycles"/>
    <s v="Road"/>
    <s v="medium"/>
    <s v="medium"/>
    <n v="742.54"/>
    <n v="667.4"/>
    <n v="75.14"/>
    <d v="2016-07-09T00:00:00"/>
    <n v="282"/>
  </r>
  <r>
    <s v="7204"/>
    <s v="20"/>
    <x v="3062"/>
    <d v="2017-08-02T00:00:00"/>
    <b v="0"/>
    <s v="Approved"/>
    <s v="Trek Bicycles"/>
    <s v="Standard"/>
    <s v="medium"/>
    <s v="small"/>
    <n v="1775.81"/>
    <n v="1580.47"/>
    <n v="195.34"/>
    <d v="1993-10-02T00:00:00"/>
    <n v="150"/>
  </r>
  <r>
    <s v="7205"/>
    <s v="0"/>
    <x v="3063"/>
    <d v="2017-10-09T00:00:00"/>
    <b v="1"/>
    <s v="Approved"/>
    <s v="Solex"/>
    <s v="Road"/>
    <s v="medium"/>
    <s v="medium"/>
    <n v="416.98"/>
    <n v="312.74"/>
    <n v="104.24"/>
    <d v="2011-05-09T00:00:00"/>
    <n v="82"/>
  </r>
  <r>
    <s v="7206"/>
    <s v="0"/>
    <x v="3064"/>
    <d v="2017-01-26T00:00:00"/>
    <b v="1"/>
    <s v="Approved"/>
    <m/>
    <m/>
    <m/>
    <m/>
    <n v="330.36"/>
    <m/>
    <m/>
    <m/>
    <n v="338"/>
  </r>
  <r>
    <s v="7207"/>
    <s v="20"/>
    <x v="3014"/>
    <d v="2017-01-19T00:00:00"/>
    <b v="1"/>
    <s v="Approved"/>
    <s v="Trek Bicycles"/>
    <s v="Standard"/>
    <s v="medium"/>
    <s v="small"/>
    <n v="1775.81"/>
    <n v="1580.47"/>
    <n v="195.34"/>
    <d v="1993-10-02T00:00:00"/>
    <n v="345"/>
  </r>
  <r>
    <s v="7208"/>
    <s v="95"/>
    <x v="945"/>
    <d v="2017-01-06T00:00:00"/>
    <b v="1"/>
    <s v="Approved"/>
    <s v="Giant Bicycles"/>
    <s v="Standard"/>
    <s v="medium"/>
    <s v="large"/>
    <n v="569.55999999999995"/>
    <n v="528.42999999999995"/>
    <n v="41.13"/>
    <d v="2002-03-22T00:00:00"/>
    <n v="358"/>
  </r>
  <r>
    <s v="7209"/>
    <s v="69"/>
    <x v="3045"/>
    <d v="2017-09-10T00:00:00"/>
    <b v="1"/>
    <s v="Approved"/>
    <s v="Norco Bicycles"/>
    <s v="Road"/>
    <s v="medium"/>
    <s v="large"/>
    <n v="1240.31"/>
    <n v="795.1"/>
    <n v="445.21"/>
    <d v="2015-08-02T00:00:00"/>
    <n v="111"/>
  </r>
  <r>
    <s v="7210"/>
    <s v="0"/>
    <x v="2152"/>
    <d v="2017-05-26T00:00:00"/>
    <b v="0"/>
    <s v="Approved"/>
    <s v="Trek Bicycles"/>
    <s v="Road"/>
    <s v="medium"/>
    <s v="medium"/>
    <n v="290.62"/>
    <n v="215.14"/>
    <n v="75.48"/>
    <d v="1993-04-20T00:00:00"/>
    <n v="218"/>
  </r>
  <r>
    <s v="7211"/>
    <s v="82"/>
    <x v="1867"/>
    <d v="2017-04-05T00:00:00"/>
    <b v="0"/>
    <s v="Approved"/>
    <s v="Giant Bicycles"/>
    <s v="Road"/>
    <s v="medium"/>
    <s v="medium"/>
    <n v="1538.99"/>
    <n v="829.65"/>
    <n v="709.34"/>
    <d v="1993-05-26T00:00:00"/>
    <n v="269"/>
  </r>
  <r>
    <s v="7212"/>
    <s v="37"/>
    <x v="2245"/>
    <d v="2017-01-31T00:00:00"/>
    <b v="1"/>
    <s v="Approved"/>
    <s v="OHM Cycles"/>
    <s v="Standard"/>
    <s v="low"/>
    <s v="medium"/>
    <n v="1793.43"/>
    <n v="248.82"/>
    <n v="1544.61"/>
    <d v="1999-07-20T00:00:00"/>
    <n v="333"/>
  </r>
  <r>
    <s v="7213"/>
    <s v="33"/>
    <x v="1305"/>
    <d v="2017-01-03T00:00:00"/>
    <b v="0"/>
    <s v="Approved"/>
    <s v="Giant Bicycles"/>
    <s v="Standard"/>
    <s v="medium"/>
    <s v="small"/>
    <n v="1311.44"/>
    <n v="1167.18"/>
    <n v="144.26"/>
    <d v="1992-10-11T00:00:00"/>
    <n v="361"/>
  </r>
  <r>
    <s v="7214"/>
    <s v="17"/>
    <x v="2137"/>
    <d v="2017-06-09T00:00:00"/>
    <b v="0"/>
    <s v="Approved"/>
    <s v="Solex"/>
    <s v="Standard"/>
    <s v="high"/>
    <s v="medium"/>
    <n v="1024.6600000000001"/>
    <n v="614.79999999999995"/>
    <n v="409.86"/>
    <d v="1996-11-09T00:00:00"/>
    <n v="204"/>
  </r>
  <r>
    <s v="7215"/>
    <s v="49"/>
    <x v="3065"/>
    <d v="2017-11-20T00:00:00"/>
    <b v="1"/>
    <s v="Approved"/>
    <s v="Trek Bicycles"/>
    <s v="Road"/>
    <s v="medium"/>
    <s v="medium"/>
    <n v="533.51"/>
    <n v="400.13"/>
    <n v="133.38"/>
    <d v="1993-07-20T00:00:00"/>
    <n v="40"/>
  </r>
  <r>
    <s v="7216"/>
    <s v="40"/>
    <x v="3066"/>
    <d v="2017-07-04T00:00:00"/>
    <b v="0"/>
    <s v="Approved"/>
    <s v="Trek Bicycles"/>
    <s v="Road"/>
    <s v="medium"/>
    <s v="large"/>
    <n v="1894.19"/>
    <n v="598.76"/>
    <n v="1295.43"/>
    <d v="2003-07-21T00:00:00"/>
    <n v="179"/>
  </r>
  <r>
    <s v="7217"/>
    <s v="35"/>
    <x v="2718"/>
    <d v="2017-09-14T00:00:00"/>
    <b v="1"/>
    <s v="Approved"/>
    <s v="Trek Bicycles"/>
    <s v="Standard"/>
    <s v="low"/>
    <s v="medium"/>
    <n v="1057.51"/>
    <n v="154.4"/>
    <n v="903.11"/>
    <d v="2008-03-19T00:00:00"/>
    <n v="107"/>
  </r>
  <r>
    <s v="7218"/>
    <s v="18"/>
    <x v="1609"/>
    <d v="2017-07-25T00:00:00"/>
    <b v="1"/>
    <s v="Approved"/>
    <s v="Solex"/>
    <s v="Standard"/>
    <s v="medium"/>
    <s v="medium"/>
    <n v="575.27"/>
    <n v="431.45"/>
    <n v="143.82"/>
    <d v="1997-08-25T00:00:00"/>
    <n v="158"/>
  </r>
  <r>
    <s v="7219"/>
    <s v="66"/>
    <x v="169"/>
    <d v="2017-02-17T00:00:00"/>
    <b v="0"/>
    <s v="Approved"/>
    <s v="Giant Bicycles"/>
    <s v="Road"/>
    <s v="low"/>
    <s v="small"/>
    <n v="590.26"/>
    <n v="525.33000000000004"/>
    <n v="64.930000000000007"/>
    <d v="2010-08-20T00:00:00"/>
    <n v="316"/>
  </r>
  <r>
    <s v="7220"/>
    <s v="78"/>
    <x v="3067"/>
    <d v="2017-02-10T00:00:00"/>
    <b v="1"/>
    <s v="Approved"/>
    <s v="Giant Bicycles"/>
    <s v="Standard"/>
    <s v="medium"/>
    <s v="large"/>
    <n v="1765.3"/>
    <n v="709.48"/>
    <n v="1055.82"/>
    <d v="2003-09-09T00:00:00"/>
    <n v="323"/>
  </r>
  <r>
    <s v="7221"/>
    <s v="83"/>
    <x v="850"/>
    <d v="2017-09-20T00:00:00"/>
    <b v="0"/>
    <s v="Approved"/>
    <s v="Solex"/>
    <s v="Touring"/>
    <s v="medium"/>
    <s v="large"/>
    <n v="2083.94"/>
    <n v="675.03"/>
    <n v="1408.91"/>
    <d v="1991-08-05T00:00:00"/>
    <n v="101"/>
  </r>
  <r>
    <s v="7222"/>
    <s v="24"/>
    <x v="1892"/>
    <d v="2017-09-27T00:00:00"/>
    <b v="0"/>
    <s v="Approved"/>
    <s v="Solex"/>
    <s v="Road"/>
    <s v="medium"/>
    <s v="large"/>
    <n v="1777.8"/>
    <n v="820.78"/>
    <n v="957.02"/>
    <d v="2011-05-07T00:00:00"/>
    <n v="94"/>
  </r>
  <r>
    <s v="7223"/>
    <s v="0"/>
    <x v="146"/>
    <d v="2017-09-09T00:00:00"/>
    <b v="1"/>
    <s v="Approved"/>
    <s v="Trek Bicycles"/>
    <s v="Standard"/>
    <s v="high"/>
    <s v="medium"/>
    <n v="495.72"/>
    <n v="297.43"/>
    <n v="198.29"/>
    <d v="2004-07-25T00:00:00"/>
    <n v="112"/>
  </r>
  <r>
    <s v="7224"/>
    <s v="11"/>
    <x v="481"/>
    <d v="2017-04-24T00:00:00"/>
    <b v="0"/>
    <s v="Approved"/>
    <s v="Giant Bicycles"/>
    <s v="Standard"/>
    <s v="high"/>
    <s v="medium"/>
    <n v="1274.93"/>
    <n v="764.96"/>
    <n v="509.97"/>
    <d v="2007-08-04T00:00:00"/>
    <n v="250"/>
  </r>
  <r>
    <s v="7225"/>
    <s v="99"/>
    <x v="2554"/>
    <d v="2017-10-28T00:00:00"/>
    <b v="1"/>
    <s v="Approved"/>
    <s v="OHM Cycles"/>
    <s v="Standard"/>
    <s v="medium"/>
    <s v="medium"/>
    <n v="1227.3399999999999"/>
    <n v="770.89"/>
    <n v="456.45"/>
    <d v="1994-08-10T00:00:00"/>
    <n v="63"/>
  </r>
  <r>
    <s v="7226"/>
    <s v="82"/>
    <x v="3068"/>
    <d v="2017-04-04T00:00:00"/>
    <b v="0"/>
    <s v="Approved"/>
    <s v="Norco Bicycles"/>
    <s v="Standard"/>
    <s v="high"/>
    <s v="medium"/>
    <n v="1148.6400000000001"/>
    <n v="689.18"/>
    <n v="459.46"/>
    <d v="2015-08-10T00:00:00"/>
    <n v="270"/>
  </r>
  <r>
    <s v="7227"/>
    <s v="13"/>
    <x v="1375"/>
    <d v="2017-10-31T00:00:00"/>
    <b v="1"/>
    <s v="Approved"/>
    <s v="Solex"/>
    <s v="Standard"/>
    <s v="medium"/>
    <s v="medium"/>
    <n v="1163.8900000000001"/>
    <n v="589.27"/>
    <n v="574.62"/>
    <d v="2016-07-09T00:00:00"/>
    <n v="60"/>
  </r>
  <r>
    <s v="7228"/>
    <s v="16"/>
    <x v="299"/>
    <d v="2017-01-18T00:00:00"/>
    <b v="0"/>
    <s v="Approved"/>
    <s v="Norco Bicycles"/>
    <s v="Standard"/>
    <s v="high"/>
    <s v="small"/>
    <n v="1661.92"/>
    <n v="1479.11"/>
    <n v="182.81"/>
    <d v="2009-03-08T00:00:00"/>
    <n v="346"/>
  </r>
  <r>
    <s v="7229"/>
    <s v="75"/>
    <x v="1830"/>
    <d v="2017-01-10T00:00:00"/>
    <b v="0"/>
    <s v="Approved"/>
    <s v="Giant Bicycles"/>
    <s v="Touring"/>
    <s v="medium"/>
    <s v="large"/>
    <n v="1873.97"/>
    <n v="863.95"/>
    <n v="1010.02"/>
    <d v="2006-05-22T00:00:00"/>
    <n v="354"/>
  </r>
  <r>
    <s v="7230"/>
    <s v="0"/>
    <x v="1176"/>
    <d v="2017-11-03T00:00:00"/>
    <b v="0"/>
    <s v="Approved"/>
    <s v="Giant Bicycles"/>
    <s v="Standard"/>
    <s v="medium"/>
    <s v="large"/>
    <n v="569.55999999999995"/>
    <n v="528.42999999999995"/>
    <n v="41.13"/>
    <d v="2003-09-10T00:00:00"/>
    <n v="57"/>
  </r>
  <r>
    <s v="7231"/>
    <s v="0"/>
    <x v="744"/>
    <d v="2017-05-12T00:00:00"/>
    <b v="1"/>
    <s v="Approved"/>
    <s v="Norco Bicycles"/>
    <s v="Standard"/>
    <s v="medium"/>
    <s v="medium"/>
    <n v="360.4"/>
    <n v="270.3"/>
    <n v="90.1"/>
    <d v="2016-12-06T00:00:00"/>
    <n v="232"/>
  </r>
  <r>
    <s v="7232"/>
    <s v="56"/>
    <x v="2918"/>
    <d v="2017-05-15T00:00:00"/>
    <b v="1"/>
    <s v="Approved"/>
    <s v="OHM Cycles"/>
    <s v="Standard"/>
    <s v="medium"/>
    <s v="medium"/>
    <n v="183.86"/>
    <n v="137.9"/>
    <n v="45.96"/>
    <d v="1997-10-04T00:00:00"/>
    <n v="229"/>
  </r>
  <r>
    <s v="7233"/>
    <s v="93"/>
    <x v="1969"/>
    <d v="2017-02-03T00:00:00"/>
    <b v="0"/>
    <s v="Approved"/>
    <s v="WeareA2B"/>
    <s v="Standard"/>
    <s v="medium"/>
    <s v="medium"/>
    <n v="1065.03"/>
    <n v="230.09"/>
    <n v="834.94"/>
    <d v="2016-03-29T00:00:00"/>
    <n v="330"/>
  </r>
  <r>
    <s v="7234"/>
    <s v="0"/>
    <x v="3069"/>
    <d v="2017-01-26T00:00:00"/>
    <b v="0"/>
    <s v="Approved"/>
    <s v="Norco Bicycles"/>
    <s v="Standard"/>
    <s v="low"/>
    <s v="medium"/>
    <n v="363.01"/>
    <n v="290.41000000000003"/>
    <n v="72.599999999999994"/>
    <d v="2005-05-10T00:00:00"/>
    <n v="338"/>
  </r>
  <r>
    <s v="7235"/>
    <s v="0"/>
    <x v="2808"/>
    <d v="2017-12-19T00:00:00"/>
    <b v="1"/>
    <s v="Approved"/>
    <m/>
    <m/>
    <m/>
    <m/>
    <n v="1709.26"/>
    <m/>
    <m/>
    <m/>
    <n v="11"/>
  </r>
  <r>
    <s v="7236"/>
    <s v="35"/>
    <x v="2961"/>
    <d v="2017-06-27T00:00:00"/>
    <b v="0"/>
    <s v="Approved"/>
    <s v="Trek Bicycles"/>
    <s v="Standard"/>
    <s v="low"/>
    <s v="medium"/>
    <n v="1057.51"/>
    <n v="154.4"/>
    <n v="903.11"/>
    <d v="1994-07-12T00:00:00"/>
    <n v="186"/>
  </r>
  <r>
    <s v="7237"/>
    <s v="62"/>
    <x v="1643"/>
    <d v="2017-11-08T00:00:00"/>
    <b v="0"/>
    <s v="Approved"/>
    <s v="Solex"/>
    <s v="Standard"/>
    <s v="medium"/>
    <s v="medium"/>
    <n v="478.16"/>
    <n v="298.72000000000003"/>
    <n v="179.44"/>
    <d v="1993-06-23T00:00:00"/>
    <n v="52"/>
  </r>
  <r>
    <s v="7238"/>
    <s v="37"/>
    <x v="3070"/>
    <d v="2017-11-04T00:00:00"/>
    <b v="1"/>
    <s v="Approved"/>
    <s v="OHM Cycles"/>
    <s v="Standard"/>
    <s v="low"/>
    <s v="medium"/>
    <n v="1793.43"/>
    <n v="248.82"/>
    <n v="1544.61"/>
    <d v="1999-07-20T00:00:00"/>
    <n v="56"/>
  </r>
  <r>
    <s v="7239"/>
    <s v="32"/>
    <x v="1254"/>
    <d v="2017-03-20T00:00:00"/>
    <b v="0"/>
    <s v="Approved"/>
    <s v="Giant Bicycles"/>
    <s v="Standard"/>
    <s v="high"/>
    <s v="medium"/>
    <n v="1179"/>
    <n v="707.4"/>
    <n v="471.6"/>
    <d v="1997-08-25T00:00:00"/>
    <n v="285"/>
  </r>
  <r>
    <s v="7240"/>
    <s v="32"/>
    <x v="3071"/>
    <d v="2017-08-08T00:00:00"/>
    <b v="0"/>
    <s v="Approved"/>
    <s v="Giant Bicycles"/>
    <s v="Standard"/>
    <s v="medium"/>
    <s v="medium"/>
    <n v="642.70000000000005"/>
    <n v="211.37"/>
    <n v="431.33"/>
    <d v="2010-06-07T00:00:00"/>
    <n v="144"/>
  </r>
  <r>
    <s v="7241"/>
    <s v="48"/>
    <x v="1373"/>
    <d v="2017-10-22T00:00:00"/>
    <b v="0"/>
    <s v="Approved"/>
    <s v="WeareA2B"/>
    <s v="Standard"/>
    <s v="medium"/>
    <s v="medium"/>
    <n v="1762.96"/>
    <n v="950.52"/>
    <n v="812.44"/>
    <d v="2014-07-28T00:00:00"/>
    <n v="69"/>
  </r>
  <r>
    <s v="7242"/>
    <s v="51"/>
    <x v="2749"/>
    <d v="2017-01-07T00:00:00"/>
    <b v="1"/>
    <s v="Approved"/>
    <s v="OHM Cycles"/>
    <s v="Standard"/>
    <s v="high"/>
    <s v="medium"/>
    <n v="2005.66"/>
    <n v="1203.4000000000001"/>
    <n v="802.26"/>
    <d v="2012-04-10T00:00:00"/>
    <n v="357"/>
  </r>
  <r>
    <s v="7243"/>
    <s v="60"/>
    <x v="2259"/>
    <d v="2017-04-30T00:00:00"/>
    <b v="0"/>
    <s v="Approved"/>
    <s v="Giant Bicycles"/>
    <s v="Standard"/>
    <s v="high"/>
    <s v="small"/>
    <n v="1977.36"/>
    <n v="1759.85"/>
    <n v="217.51"/>
    <d v="2011-08-24T00:00:00"/>
    <n v="244"/>
  </r>
  <r>
    <s v="7244"/>
    <s v="14"/>
    <x v="304"/>
    <d v="2017-09-01T00:00:00"/>
    <b v="1"/>
    <s v="Approved"/>
    <s v="Solex"/>
    <s v="Standard"/>
    <s v="high"/>
    <s v="large"/>
    <n v="1842.92"/>
    <n v="1105.75"/>
    <n v="737.17"/>
    <d v="1995-10-24T00:00:00"/>
    <n v="120"/>
  </r>
  <r>
    <s v="7245"/>
    <s v="61"/>
    <x v="2623"/>
    <d v="2017-07-30T00:00:00"/>
    <b v="1"/>
    <s v="Approved"/>
    <s v="OHM Cycles"/>
    <s v="Standard"/>
    <s v="low"/>
    <s v="medium"/>
    <n v="71.16"/>
    <n v="56.93"/>
    <n v="14.23"/>
    <d v="2015-06-17T00:00:00"/>
    <n v="153"/>
  </r>
  <r>
    <s v="7246"/>
    <s v="11"/>
    <x v="2506"/>
    <d v="2017-06-17T00:00:00"/>
    <b v="0"/>
    <s v="Approved"/>
    <s v="Giant Bicycles"/>
    <s v="Standard"/>
    <s v="high"/>
    <s v="medium"/>
    <n v="1274.93"/>
    <n v="764.96"/>
    <n v="509.97"/>
    <d v="2007-08-04T00:00:00"/>
    <n v="196"/>
  </r>
  <r>
    <s v="7247"/>
    <s v="47"/>
    <x v="3072"/>
    <d v="2017-05-19T00:00:00"/>
    <b v="0"/>
    <s v="Approved"/>
    <s v="Trek Bicycles"/>
    <s v="Road"/>
    <s v="low"/>
    <s v="small"/>
    <n v="1720.7"/>
    <n v="1531.42"/>
    <n v="189.28"/>
    <d v="2006-10-01T00:00:00"/>
    <n v="225"/>
  </r>
  <r>
    <s v="7248"/>
    <s v="1"/>
    <x v="2478"/>
    <d v="2017-02-26T00:00:00"/>
    <b v="0"/>
    <s v="Approved"/>
    <s v="Giant Bicycles"/>
    <s v="Touring"/>
    <s v="medium"/>
    <s v="large"/>
    <n v="1873.97"/>
    <n v="863.95"/>
    <n v="1010.02"/>
    <d v="2010-08-20T00:00:00"/>
    <n v="307"/>
  </r>
  <r>
    <s v="7249"/>
    <s v="69"/>
    <x v="1735"/>
    <d v="2017-02-01T00:00:00"/>
    <b v="1"/>
    <s v="Approved"/>
    <s v="Norco Bicycles"/>
    <s v="Road"/>
    <s v="medium"/>
    <s v="large"/>
    <n v="1240.31"/>
    <n v="795.1"/>
    <n v="445.21"/>
    <d v="2004-12-18T00:00:00"/>
    <n v="332"/>
  </r>
  <r>
    <s v="7250"/>
    <s v="18"/>
    <x v="211"/>
    <d v="2017-07-16T00:00:00"/>
    <b v="1"/>
    <s v="Approved"/>
    <s v="Solex"/>
    <s v="Standard"/>
    <s v="medium"/>
    <s v="medium"/>
    <n v="575.27"/>
    <n v="431.45"/>
    <n v="143.82"/>
    <d v="2010-05-05T00:00:00"/>
    <n v="167"/>
  </r>
  <r>
    <s v="7251"/>
    <s v="46"/>
    <x v="351"/>
    <d v="2017-04-04T00:00:00"/>
    <b v="1"/>
    <s v="Approved"/>
    <s v="Solex"/>
    <s v="Standard"/>
    <s v="low"/>
    <s v="medium"/>
    <n v="1289.8499999999999"/>
    <n v="74.510000000000005"/>
    <n v="1215.3399999999999"/>
    <d v="2007-12-11T00:00:00"/>
    <n v="270"/>
  </r>
  <r>
    <s v="7252"/>
    <s v="4"/>
    <x v="97"/>
    <d v="2017-03-01T00:00:00"/>
    <b v="0"/>
    <s v="Approved"/>
    <s v="Giant Bicycles"/>
    <s v="Standard"/>
    <s v="high"/>
    <s v="medium"/>
    <n v="1129.1300000000001"/>
    <n v="677.48"/>
    <n v="451.65"/>
    <d v="2011-08-29T00:00:00"/>
    <n v="304"/>
  </r>
  <r>
    <s v="7253"/>
    <s v="68"/>
    <x v="999"/>
    <d v="2017-10-02T00:00:00"/>
    <b v="0"/>
    <s v="Approved"/>
    <s v="OHM Cycles"/>
    <s v="Standard"/>
    <s v="medium"/>
    <s v="medium"/>
    <n v="1636.9"/>
    <n v="44.71"/>
    <n v="1592.19"/>
    <d v="2010-08-20T00:00:00"/>
    <n v="89"/>
  </r>
  <r>
    <s v="7254"/>
    <s v="40"/>
    <x v="2164"/>
    <d v="2017-03-14T00:00:00"/>
    <b v="1"/>
    <s v="Approved"/>
    <s v="OHM Cycles"/>
    <s v="Standard"/>
    <s v="high"/>
    <s v="medium"/>
    <n v="1458.17"/>
    <n v="874.9"/>
    <n v="583.27"/>
    <d v="2006-02-02T00:00:00"/>
    <n v="291"/>
  </r>
  <r>
    <s v="7255"/>
    <s v="82"/>
    <x v="2632"/>
    <d v="2017-01-17T00:00:00"/>
    <b v="1"/>
    <s v="Approved"/>
    <s v="Norco Bicycles"/>
    <s v="Standard"/>
    <s v="high"/>
    <s v="medium"/>
    <n v="1148.6400000000001"/>
    <n v="689.18"/>
    <n v="459.46"/>
    <d v="1997-08-25T00:00:00"/>
    <n v="347"/>
  </r>
  <r>
    <s v="7256"/>
    <s v="65"/>
    <x v="2971"/>
    <d v="2017-01-20T00:00:00"/>
    <b v="1"/>
    <s v="Approved"/>
    <s v="WeareA2B"/>
    <s v="Standard"/>
    <s v="medium"/>
    <s v="medium"/>
    <n v="1807.45"/>
    <n v="778.69"/>
    <n v="1028.76"/>
    <d v="1992-10-02T00:00:00"/>
    <n v="344"/>
  </r>
  <r>
    <s v="7258"/>
    <s v="11"/>
    <x v="3073"/>
    <d v="2017-04-05T00:00:00"/>
    <b v="1"/>
    <s v="Approved"/>
    <s v="Trek Bicycles"/>
    <s v="Standard"/>
    <s v="medium"/>
    <s v="small"/>
    <n v="1775.81"/>
    <n v="1580.47"/>
    <n v="195.34"/>
    <d v="2010-05-05T00:00:00"/>
    <n v="269"/>
  </r>
  <r>
    <s v="7259"/>
    <s v="80"/>
    <x v="1288"/>
    <d v="2017-08-16T00:00:00"/>
    <b v="1"/>
    <s v="Approved"/>
    <s v="Trek Bicycles"/>
    <s v="Standard"/>
    <s v="medium"/>
    <s v="large"/>
    <n v="1469.44"/>
    <n v="596.54999999999995"/>
    <n v="872.89"/>
    <d v="2012-05-18T00:00:00"/>
    <n v="136"/>
  </r>
  <r>
    <s v="7260"/>
    <s v="9"/>
    <x v="3074"/>
    <d v="2017-02-06T00:00:00"/>
    <b v="1"/>
    <s v="Approved"/>
    <s v="OHM Cycles"/>
    <s v="Road"/>
    <s v="medium"/>
    <s v="medium"/>
    <n v="742.54"/>
    <n v="667.4"/>
    <n v="75.14"/>
    <d v="1991-11-07T00:00:00"/>
    <n v="327"/>
  </r>
  <r>
    <s v="7261"/>
    <s v="50"/>
    <x v="2475"/>
    <d v="2017-10-05T00:00:00"/>
    <b v="1"/>
    <s v="Approved"/>
    <s v="WeareA2B"/>
    <s v="Standard"/>
    <s v="medium"/>
    <s v="small"/>
    <n v="175.89"/>
    <n v="131.91999999999999"/>
    <n v="43.97"/>
    <d v="1997-10-04T00:00:00"/>
    <n v="86"/>
  </r>
  <r>
    <s v="7262"/>
    <s v="45"/>
    <x v="2214"/>
    <d v="2017-11-24T00:00:00"/>
    <b v="0"/>
    <s v="Approved"/>
    <s v="Solex"/>
    <s v="Standard"/>
    <s v="medium"/>
    <s v="medium"/>
    <n v="441.49"/>
    <n v="84.99"/>
    <n v="356.5"/>
    <d v="2003-02-16T00:00:00"/>
    <n v="36"/>
  </r>
  <r>
    <s v="7263"/>
    <s v="45"/>
    <x v="3075"/>
    <d v="2017-01-31T00:00:00"/>
    <b v="0"/>
    <s v="Approved"/>
    <s v="Solex"/>
    <s v="Standard"/>
    <s v="medium"/>
    <s v="medium"/>
    <n v="441.49"/>
    <n v="84.99"/>
    <n v="356.5"/>
    <d v="1993-04-12T00:00:00"/>
    <n v="333"/>
  </r>
  <r>
    <s v="7264"/>
    <s v="52"/>
    <x v="786"/>
    <d v="2017-10-03T00:00:00"/>
    <b v="0"/>
    <s v="Approved"/>
    <s v="OHM Cycles"/>
    <s v="Road"/>
    <s v="medium"/>
    <s v="medium"/>
    <n v="1280.28"/>
    <n v="829.51"/>
    <n v="450.77"/>
    <d v="2001-11-25T00:00:00"/>
    <n v="88"/>
  </r>
  <r>
    <s v="7265"/>
    <s v="0"/>
    <x v="848"/>
    <d v="2017-09-20T00:00:00"/>
    <b v="1"/>
    <s v="Approved"/>
    <s v="Solex"/>
    <s v="Standard"/>
    <s v="medium"/>
    <s v="medium"/>
    <n v="71.489999999999995"/>
    <n v="53.62"/>
    <n v="17.87"/>
    <d v="2012-12-02T00:00:00"/>
    <n v="101"/>
  </r>
  <r>
    <s v="7266"/>
    <s v="90"/>
    <x v="1797"/>
    <d v="2017-04-02T00:00:00"/>
    <b v="0"/>
    <s v="Approved"/>
    <s v="Norco Bicycles"/>
    <s v="Standard"/>
    <s v="low"/>
    <s v="medium"/>
    <n v="363.01"/>
    <n v="290.41000000000003"/>
    <n v="72.599999999999994"/>
    <d v="2005-05-10T00:00:00"/>
    <n v="272"/>
  </r>
  <r>
    <s v="7267"/>
    <s v="57"/>
    <x v="1312"/>
    <d v="2017-12-30T00:00:00"/>
    <b v="1"/>
    <s v="Approved"/>
    <s v="WeareA2B"/>
    <s v="Touring"/>
    <s v="medium"/>
    <s v="large"/>
    <n v="1890.39"/>
    <n v="260.14"/>
    <n v="1630.25"/>
    <d v="1991-01-21T00:00:00"/>
    <n v="0"/>
  </r>
  <r>
    <s v="7269"/>
    <s v="0"/>
    <x v="172"/>
    <d v="2017-06-08T00:00:00"/>
    <b v="1"/>
    <s v="Approved"/>
    <s v="Solex"/>
    <s v="Standard"/>
    <s v="medium"/>
    <s v="large"/>
    <n v="202.62"/>
    <n v="151.96"/>
    <n v="50.66"/>
    <d v="1994-08-10T00:00:00"/>
    <n v="205"/>
  </r>
  <r>
    <s v="7270"/>
    <s v="83"/>
    <x v="909"/>
    <d v="2017-10-12T00:00:00"/>
    <b v="1"/>
    <s v="Approved"/>
    <s v="Solex"/>
    <s v="Touring"/>
    <s v="medium"/>
    <s v="large"/>
    <n v="2083.94"/>
    <n v="675.03"/>
    <n v="1408.91"/>
    <d v="2015-08-02T00:00:00"/>
    <n v="79"/>
  </r>
  <r>
    <s v="7271"/>
    <s v="61"/>
    <x v="3076"/>
    <d v="2017-08-23T00:00:00"/>
    <b v="1"/>
    <s v="Approved"/>
    <s v="Norco Bicycles"/>
    <s v="Standard"/>
    <s v="medium"/>
    <s v="small"/>
    <n v="586.45000000000005"/>
    <n v="521.94000000000005"/>
    <n v="64.510000000000005"/>
    <d v="2015-08-02T00:00:00"/>
    <n v="129"/>
  </r>
  <r>
    <s v="7272"/>
    <s v="26"/>
    <x v="3077"/>
    <d v="2017-03-28T00:00:00"/>
    <b v="0"/>
    <s v="Approved"/>
    <s v="WeareA2B"/>
    <s v="Standard"/>
    <s v="medium"/>
    <s v="medium"/>
    <n v="1992.93"/>
    <n v="762.63"/>
    <n v="1230.3"/>
    <d v="1993-05-26T00:00:00"/>
    <n v="277"/>
  </r>
  <r>
    <s v="7273"/>
    <s v="17"/>
    <x v="2669"/>
    <d v="2017-03-11T00:00:00"/>
    <b v="1"/>
    <s v="Approved"/>
    <s v="Solex"/>
    <s v="Standard"/>
    <s v="high"/>
    <s v="medium"/>
    <n v="1024.6600000000001"/>
    <n v="614.79999999999995"/>
    <n v="409.86"/>
    <d v="2011-05-07T00:00:00"/>
    <n v="294"/>
  </r>
  <r>
    <s v="7274"/>
    <s v="57"/>
    <x v="3078"/>
    <d v="2017-11-18T00:00:00"/>
    <b v="1"/>
    <s v="Approved"/>
    <s v="WeareA2B"/>
    <s v="Touring"/>
    <s v="medium"/>
    <s v="large"/>
    <n v="1890.39"/>
    <n v="260.14"/>
    <n v="1630.25"/>
    <d v="1991-01-21T00:00:00"/>
    <n v="42"/>
  </r>
  <r>
    <s v="7275"/>
    <s v="12"/>
    <x v="612"/>
    <d v="2017-10-09T00:00:00"/>
    <b v="1"/>
    <s v="Approved"/>
    <s v="WeareA2B"/>
    <s v="Standard"/>
    <s v="medium"/>
    <s v="medium"/>
    <n v="1231.1500000000001"/>
    <n v="161.6"/>
    <n v="1069.55"/>
    <d v="2016-07-09T00:00:00"/>
    <n v="82"/>
  </r>
  <r>
    <s v="7276"/>
    <s v="72"/>
    <x v="1318"/>
    <d v="2017-05-17T00:00:00"/>
    <b v="0"/>
    <s v="Approved"/>
    <s v="OHM Cycles"/>
    <s v="Standard"/>
    <s v="medium"/>
    <s v="medium"/>
    <n v="912.52"/>
    <n v="141.4"/>
    <n v="771.12"/>
    <d v="2015-10-18T00:00:00"/>
    <n v="227"/>
  </r>
  <r>
    <s v="7277"/>
    <s v="26"/>
    <x v="3079"/>
    <d v="2017-07-14T00:00:00"/>
    <b v="0"/>
    <s v="Approved"/>
    <s v="WeareA2B"/>
    <s v="Standard"/>
    <s v="medium"/>
    <s v="medium"/>
    <n v="1992.93"/>
    <n v="762.63"/>
    <n v="1230.3"/>
    <d v="1993-05-26T00:00:00"/>
    <n v="169"/>
  </r>
  <r>
    <s v="7278"/>
    <s v="91"/>
    <x v="2644"/>
    <d v="2017-08-10T00:00:00"/>
    <b v="1"/>
    <s v="Approved"/>
    <s v="Solex"/>
    <s v="Standard"/>
    <s v="medium"/>
    <s v="medium"/>
    <n v="100.35"/>
    <n v="75.260000000000005"/>
    <n v="25.09"/>
    <d v="1994-08-10T00:00:00"/>
    <n v="142"/>
  </r>
  <r>
    <s v="7279"/>
    <s v="41"/>
    <x v="710"/>
    <d v="2017-05-04T00:00:00"/>
    <b v="0"/>
    <s v="Approved"/>
    <s v="Norco Bicycles"/>
    <s v="Standard"/>
    <s v="low"/>
    <s v="medium"/>
    <n v="958.74"/>
    <n v="748.9"/>
    <n v="209.84"/>
    <d v="2013-03-12T00:00:00"/>
    <n v="240"/>
  </r>
  <r>
    <s v="7280"/>
    <s v="39"/>
    <x v="1032"/>
    <d v="2017-09-08T00:00:00"/>
    <b v="1"/>
    <s v="Approved"/>
    <s v="Giant Bicycles"/>
    <s v="Standard"/>
    <s v="medium"/>
    <s v="large"/>
    <n v="1812.75"/>
    <n v="582.48"/>
    <n v="1230.27"/>
    <d v="2007-12-11T00:00:00"/>
    <n v="113"/>
  </r>
  <r>
    <s v="7281"/>
    <s v="92"/>
    <x v="162"/>
    <d v="2017-06-02T00:00:00"/>
    <b v="1"/>
    <s v="Approved"/>
    <s v="WeareA2B"/>
    <s v="Standard"/>
    <s v="medium"/>
    <s v="small"/>
    <n v="1415.01"/>
    <n v="1259.3599999999999"/>
    <n v="155.65"/>
    <d v="2013-06-09T00:00:00"/>
    <n v="211"/>
  </r>
  <r>
    <s v="7282"/>
    <s v="34"/>
    <x v="2566"/>
    <d v="2017-11-09T00:00:00"/>
    <b v="1"/>
    <s v="Approved"/>
    <s v="Norco Bicycles"/>
    <s v="Road"/>
    <s v="high"/>
    <s v="large"/>
    <n v="774.53"/>
    <n v="464.72"/>
    <n v="309.81"/>
    <d v="2011-03-16T00:00:00"/>
    <n v="51"/>
  </r>
  <r>
    <s v="7283"/>
    <s v="100"/>
    <x v="1553"/>
    <d v="2017-12-25T00:00:00"/>
    <b v="1"/>
    <s v="Approved"/>
    <s v="Norco Bicycles"/>
    <s v="Road"/>
    <s v="medium"/>
    <s v="medium"/>
    <n v="1036.5899999999999"/>
    <n v="206.35"/>
    <n v="830.24"/>
    <d v="1991-05-06T00:00:00"/>
    <n v="5"/>
  </r>
  <r>
    <s v="7284"/>
    <s v="77"/>
    <x v="3080"/>
    <d v="2017-01-30T00:00:00"/>
    <b v="0"/>
    <s v="Approved"/>
    <s v="Norco Bicycles"/>
    <s v="Road"/>
    <s v="medium"/>
    <s v="large"/>
    <n v="1240.31"/>
    <n v="795.1"/>
    <n v="445.21"/>
    <d v="2011-01-10T00:00:00"/>
    <n v="334"/>
  </r>
  <r>
    <s v="7285"/>
    <s v="98"/>
    <x v="2755"/>
    <d v="2017-09-10T00:00:00"/>
    <b v="0"/>
    <s v="Approved"/>
    <s v="Trek Bicycles"/>
    <s v="Standard"/>
    <s v="high"/>
    <s v="medium"/>
    <n v="358.39"/>
    <n v="215.03"/>
    <n v="143.36000000000001"/>
    <d v="2004-01-16T00:00:00"/>
    <n v="111"/>
  </r>
  <r>
    <s v="7286"/>
    <s v="35"/>
    <x v="759"/>
    <d v="2017-07-10T00:00:00"/>
    <b v="1"/>
    <s v="Approved"/>
    <s v="Trek Bicycles"/>
    <s v="Standard"/>
    <s v="low"/>
    <s v="medium"/>
    <n v="1057.51"/>
    <n v="154.4"/>
    <n v="903.11"/>
    <d v="1994-07-12T00:00:00"/>
    <n v="173"/>
  </r>
  <r>
    <s v="7287"/>
    <s v="74"/>
    <x v="1475"/>
    <d v="2017-12-27T00:00:00"/>
    <b v="1"/>
    <s v="Approved"/>
    <s v="WeareA2B"/>
    <s v="Standard"/>
    <s v="medium"/>
    <s v="medium"/>
    <n v="1228.07"/>
    <n v="400.91"/>
    <n v="827.16"/>
    <d v="2000-05-22T00:00:00"/>
    <n v="3"/>
  </r>
  <r>
    <s v="7288"/>
    <s v="45"/>
    <x v="2139"/>
    <d v="2017-10-27T00:00:00"/>
    <b v="1"/>
    <s v="Approved"/>
    <s v="Solex"/>
    <s v="Standard"/>
    <s v="medium"/>
    <s v="medium"/>
    <n v="441.49"/>
    <n v="84.99"/>
    <n v="356.5"/>
    <d v="2015-06-17T00:00:00"/>
    <n v="64"/>
  </r>
  <r>
    <s v="7289"/>
    <s v="6"/>
    <x v="1857"/>
    <d v="2017-03-05T00:00:00"/>
    <b v="0"/>
    <s v="Approved"/>
    <s v="Solex"/>
    <s v="Standard"/>
    <s v="high"/>
    <s v="medium"/>
    <n v="748.17"/>
    <n v="448.9"/>
    <n v="299.27"/>
    <d v="1991-11-10T00:00:00"/>
    <n v="300"/>
  </r>
  <r>
    <s v="7290"/>
    <s v="93"/>
    <x v="1940"/>
    <d v="2017-09-20T00:00:00"/>
    <b v="1"/>
    <s v="Approved"/>
    <s v="WeareA2B"/>
    <s v="Standard"/>
    <s v="medium"/>
    <s v="medium"/>
    <n v="1065.03"/>
    <n v="230.09"/>
    <n v="834.94"/>
    <d v="2004-08-17T00:00:00"/>
    <n v="101"/>
  </r>
  <r>
    <s v="7291"/>
    <s v="27"/>
    <x v="2342"/>
    <d v="2017-06-07T00:00:00"/>
    <b v="0"/>
    <s v="Approved"/>
    <s v="Trek Bicycles"/>
    <s v="Standard"/>
    <s v="medium"/>
    <s v="medium"/>
    <n v="499.53"/>
    <n v="388.72"/>
    <n v="110.81"/>
    <d v="1999-06-23T00:00:00"/>
    <n v="206"/>
  </r>
  <r>
    <s v="7292"/>
    <s v="87"/>
    <x v="2170"/>
    <d v="2017-01-20T00:00:00"/>
    <b v="1"/>
    <s v="Approved"/>
    <s v="OHM Cycles"/>
    <s v="Standard"/>
    <s v="medium"/>
    <s v="medium"/>
    <n v="1636.9"/>
    <n v="44.71"/>
    <n v="1592.19"/>
    <d v="2010-08-20T00:00:00"/>
    <n v="344"/>
  </r>
  <r>
    <s v="7293"/>
    <s v="93"/>
    <x v="3081"/>
    <d v="2017-12-11T00:00:00"/>
    <b v="0"/>
    <s v="Approved"/>
    <s v="OHM Cycles"/>
    <s v="Standard"/>
    <s v="high"/>
    <s v="medium"/>
    <n v="1458.17"/>
    <n v="874.9"/>
    <n v="583.27"/>
    <d v="2006-02-02T00:00:00"/>
    <n v="19"/>
  </r>
  <r>
    <s v="7294"/>
    <s v="89"/>
    <x v="253"/>
    <d v="2017-08-29T00:00:00"/>
    <b v="0"/>
    <s v="Approved"/>
    <s v="WeareA2B"/>
    <s v="Touring"/>
    <s v="medium"/>
    <s v="large"/>
    <n v="1362.99"/>
    <n v="57.74"/>
    <n v="1305.25"/>
    <d v="2016-03-29T00:00:00"/>
    <n v="123"/>
  </r>
  <r>
    <s v="7295"/>
    <s v="45"/>
    <x v="2840"/>
    <d v="2017-01-06T00:00:00"/>
    <b v="0"/>
    <s v="Approved"/>
    <s v="Solex"/>
    <s v="Standard"/>
    <s v="medium"/>
    <s v="medium"/>
    <n v="441.49"/>
    <n v="84.99"/>
    <n v="356.5"/>
    <d v="1993-04-12T00:00:00"/>
    <n v="358"/>
  </r>
  <r>
    <s v="7296"/>
    <s v="35"/>
    <x v="1921"/>
    <d v="2017-01-16T00:00:00"/>
    <b v="0"/>
    <s v="Approved"/>
    <s v="Trek Bicycles"/>
    <s v="Standard"/>
    <s v="low"/>
    <s v="medium"/>
    <n v="1057.51"/>
    <n v="154.4"/>
    <n v="903.11"/>
    <d v="2008-03-19T00:00:00"/>
    <n v="348"/>
  </r>
  <r>
    <s v="7297"/>
    <s v="6"/>
    <x v="3082"/>
    <d v="2017-08-05T00:00:00"/>
    <b v="1"/>
    <s v="Approved"/>
    <s v="OHM Cycles"/>
    <s v="Standard"/>
    <s v="high"/>
    <s v="medium"/>
    <n v="227.88"/>
    <n v="136.72999999999999"/>
    <n v="91.15"/>
    <d v="2003-02-07T00:00:00"/>
    <n v="147"/>
  </r>
  <r>
    <s v="7298"/>
    <s v="52"/>
    <x v="1947"/>
    <d v="2017-04-30T00:00:00"/>
    <b v="0"/>
    <s v="Approved"/>
    <s v="OHM Cycles"/>
    <s v="Road"/>
    <s v="medium"/>
    <s v="medium"/>
    <n v="1280.28"/>
    <n v="829.51"/>
    <n v="450.77"/>
    <d v="2009-04-12T00:00:00"/>
    <n v="244"/>
  </r>
  <r>
    <s v="7299"/>
    <s v="0"/>
    <x v="3083"/>
    <d v="2017-06-01T00:00:00"/>
    <b v="0"/>
    <s v="Approved"/>
    <s v="OHM Cycles"/>
    <s v="Road"/>
    <s v="high"/>
    <s v="large"/>
    <n v="12.01"/>
    <n v="7.21"/>
    <n v="4.8"/>
    <d v="2009-03-08T00:00:00"/>
    <n v="212"/>
  </r>
  <r>
    <s v="7300"/>
    <s v="49"/>
    <x v="344"/>
    <d v="2017-03-28T00:00:00"/>
    <b v="0"/>
    <s v="Approved"/>
    <s v="Trek Bicycles"/>
    <s v="Road"/>
    <s v="medium"/>
    <s v="medium"/>
    <n v="533.51"/>
    <n v="400.13"/>
    <n v="133.38"/>
    <d v="2003-07-21T00:00:00"/>
    <n v="277"/>
  </r>
  <r>
    <s v="7301"/>
    <s v="0"/>
    <x v="717"/>
    <d v="2017-07-17T00:00:00"/>
    <b v="0"/>
    <s v="Approved"/>
    <s v="Giant Bicycles"/>
    <s v="Standard"/>
    <s v="medium"/>
    <s v="large"/>
    <n v="569.55999999999995"/>
    <n v="528.42999999999995"/>
    <n v="41.13"/>
    <d v="2016-03-29T00:00:00"/>
    <n v="166"/>
  </r>
  <r>
    <s v="7302"/>
    <s v="24"/>
    <x v="583"/>
    <d v="2017-04-01T00:00:00"/>
    <b v="1"/>
    <s v="Approved"/>
    <s v="Solex"/>
    <s v="Road"/>
    <s v="medium"/>
    <s v="large"/>
    <n v="1777.8"/>
    <n v="820.78"/>
    <n v="957.02"/>
    <d v="2011-05-07T00:00:00"/>
    <n v="273"/>
  </r>
  <r>
    <s v="7303"/>
    <s v="26"/>
    <x v="477"/>
    <d v="2017-10-28T00:00:00"/>
    <b v="1"/>
    <s v="Approved"/>
    <s v="WeareA2B"/>
    <s v="Standard"/>
    <s v="medium"/>
    <s v="medium"/>
    <n v="1992.93"/>
    <n v="762.63"/>
    <n v="1230.3"/>
    <d v="1993-05-26T00:00:00"/>
    <n v="63"/>
  </r>
  <r>
    <s v="7304"/>
    <s v="18"/>
    <x v="2398"/>
    <d v="2017-03-21T00:00:00"/>
    <b v="0"/>
    <s v="Approved"/>
    <s v="Solex"/>
    <s v="Standard"/>
    <s v="medium"/>
    <s v="medium"/>
    <n v="575.27"/>
    <n v="431.45"/>
    <n v="143.82"/>
    <d v="1996-04-05T00:00:00"/>
    <n v="284"/>
  </r>
  <r>
    <s v="7305"/>
    <s v="48"/>
    <x v="2203"/>
    <d v="2017-05-03T00:00:00"/>
    <b v="0"/>
    <s v="Approved"/>
    <s v="WeareA2B"/>
    <s v="Standard"/>
    <s v="medium"/>
    <s v="medium"/>
    <n v="1762.96"/>
    <n v="950.52"/>
    <n v="812.44"/>
    <d v="2016-11-14T00:00:00"/>
    <n v="241"/>
  </r>
  <r>
    <s v="7306"/>
    <s v="82"/>
    <x v="2745"/>
    <d v="2017-01-10T00:00:00"/>
    <b v="1"/>
    <s v="Approved"/>
    <s v="Norco Bicycles"/>
    <s v="Standard"/>
    <s v="high"/>
    <s v="medium"/>
    <n v="1148.6400000000001"/>
    <n v="689.18"/>
    <n v="459.46"/>
    <d v="2015-08-10T00:00:00"/>
    <n v="354"/>
  </r>
  <r>
    <s v="7307"/>
    <s v="14"/>
    <x v="3084"/>
    <d v="2017-11-20T00:00:00"/>
    <b v="1"/>
    <s v="Approved"/>
    <s v="Trek Bicycles"/>
    <s v="Standard"/>
    <s v="medium"/>
    <s v="small"/>
    <n v="1386.84"/>
    <n v="1234.29"/>
    <n v="152.55000000000001"/>
    <d v="2003-08-05T00:00:00"/>
    <n v="40"/>
  </r>
  <r>
    <s v="7308"/>
    <s v="95"/>
    <x v="2643"/>
    <d v="2017-06-02T00:00:00"/>
    <b v="0"/>
    <s v="Approved"/>
    <s v="Giant Bicycles"/>
    <s v="Standard"/>
    <s v="medium"/>
    <s v="large"/>
    <n v="569.55999999999995"/>
    <n v="528.42999999999995"/>
    <n v="41.13"/>
    <d v="2003-09-10T00:00:00"/>
    <n v="211"/>
  </r>
  <r>
    <s v="7309"/>
    <s v="45"/>
    <x v="2474"/>
    <d v="2017-08-10T00:00:00"/>
    <b v="0"/>
    <s v="Approved"/>
    <s v="Solex"/>
    <s v="Standard"/>
    <s v="medium"/>
    <s v="medium"/>
    <n v="441.49"/>
    <n v="84.99"/>
    <n v="356.5"/>
    <d v="2001-11-25T00:00:00"/>
    <n v="142"/>
  </r>
  <r>
    <s v="7310"/>
    <s v="69"/>
    <x v="3085"/>
    <d v="2017-08-26T00:00:00"/>
    <b v="1"/>
    <s v="Approved"/>
    <s v="Norco Bicycles"/>
    <s v="Road"/>
    <s v="medium"/>
    <s v="large"/>
    <n v="1240.31"/>
    <n v="795.1"/>
    <n v="445.21"/>
    <d v="1997-01-25T00:00:00"/>
    <n v="126"/>
  </r>
  <r>
    <s v="7311"/>
    <s v="1"/>
    <x v="1244"/>
    <d v="2017-12-30T00:00:00"/>
    <b v="0"/>
    <s v="Approved"/>
    <s v="Giant Bicycles"/>
    <s v="Standard"/>
    <s v="medium"/>
    <s v="medium"/>
    <n v="1403.5"/>
    <n v="954.82"/>
    <n v="448.68"/>
    <d v="2012-09-15T00:00:00"/>
    <n v="0"/>
  </r>
  <r>
    <s v="7312"/>
    <s v="31"/>
    <x v="2103"/>
    <d v="2017-10-07T00:00:00"/>
    <b v="1"/>
    <s v="Approved"/>
    <s v="Giant Bicycles"/>
    <s v="Standard"/>
    <s v="medium"/>
    <s v="medium"/>
    <n v="230.91"/>
    <n v="173.18"/>
    <n v="57.73"/>
    <d v="2006-11-10T00:00:00"/>
    <n v="84"/>
  </r>
  <r>
    <s v="7313"/>
    <s v="89"/>
    <x v="629"/>
    <d v="2017-02-26T00:00:00"/>
    <b v="1"/>
    <s v="Approved"/>
    <s v="WeareA2B"/>
    <s v="Touring"/>
    <s v="medium"/>
    <s v="large"/>
    <n v="1362.99"/>
    <n v="57.74"/>
    <n v="1305.25"/>
    <d v="1993-04-20T00:00:00"/>
    <n v="307"/>
  </r>
  <r>
    <s v="7314"/>
    <s v="53"/>
    <x v="3086"/>
    <d v="2017-04-10T00:00:00"/>
    <b v="1"/>
    <s v="Approved"/>
    <s v="Giant Bicycles"/>
    <s v="Standard"/>
    <s v="high"/>
    <s v="medium"/>
    <n v="1274.93"/>
    <n v="764.96"/>
    <n v="509.97"/>
    <d v="2007-08-04T00:00:00"/>
    <n v="264"/>
  </r>
  <r>
    <s v="7315"/>
    <s v="12"/>
    <x v="3049"/>
    <d v="2017-03-29T00:00:00"/>
    <b v="1"/>
    <s v="Approved"/>
    <s v="Giant Bicycles"/>
    <s v="Standard"/>
    <s v="medium"/>
    <s v="large"/>
    <n v="1765.3"/>
    <n v="709.48"/>
    <n v="1055.82"/>
    <d v="2013-09-16T00:00:00"/>
    <n v="276"/>
  </r>
  <r>
    <s v="7316"/>
    <s v="3"/>
    <x v="2794"/>
    <d v="2017-09-19T00:00:00"/>
    <b v="1"/>
    <s v="Approved"/>
    <s v="Trek Bicycles"/>
    <s v="Standard"/>
    <s v="medium"/>
    <s v="large"/>
    <n v="2091.4699999999998"/>
    <n v="388.92"/>
    <n v="1702.55"/>
    <d v="2012-09-15T00:00:00"/>
    <n v="102"/>
  </r>
  <r>
    <s v="7317"/>
    <s v="84"/>
    <x v="1722"/>
    <d v="2017-08-26T00:00:00"/>
    <b v="1"/>
    <s v="Approved"/>
    <s v="Giant Bicycles"/>
    <s v="Road"/>
    <s v="medium"/>
    <s v="medium"/>
    <n v="792.9"/>
    <n v="594.67999999999995"/>
    <n v="198.22"/>
    <d v="1992-10-02T00:00:00"/>
    <n v="126"/>
  </r>
  <r>
    <s v="7318"/>
    <s v="27"/>
    <x v="212"/>
    <d v="2017-07-01T00:00:00"/>
    <b v="1"/>
    <s v="Approved"/>
    <s v="Trek Bicycles"/>
    <s v="Standard"/>
    <s v="low"/>
    <s v="medium"/>
    <n v="1057.51"/>
    <n v="154.4"/>
    <n v="903.11"/>
    <d v="2011-03-16T00:00:00"/>
    <n v="182"/>
  </r>
  <r>
    <s v="7319"/>
    <s v="10"/>
    <x v="506"/>
    <d v="2017-06-23T00:00:00"/>
    <b v="1"/>
    <s v="Approved"/>
    <s v="WeareA2B"/>
    <s v="Touring"/>
    <s v="medium"/>
    <s v="medium"/>
    <n v="1466.68"/>
    <n v="363.25"/>
    <n v="1103.43"/>
    <d v="1996-11-09T00:00:00"/>
    <n v="190"/>
  </r>
  <r>
    <s v="7320"/>
    <s v="6"/>
    <x v="3087"/>
    <d v="2017-04-05T00:00:00"/>
    <b v="0"/>
    <s v="Approved"/>
    <s v="OHM Cycles"/>
    <s v="Standard"/>
    <s v="high"/>
    <s v="medium"/>
    <n v="227.88"/>
    <n v="136.72999999999999"/>
    <n v="91.15"/>
    <d v="2003-02-07T00:00:00"/>
    <n v="269"/>
  </r>
  <r>
    <s v="7321"/>
    <s v="46"/>
    <x v="2699"/>
    <d v="2017-02-09T00:00:00"/>
    <b v="1"/>
    <s v="Approved"/>
    <s v="OHM Cycles"/>
    <s v="Standard"/>
    <s v="low"/>
    <s v="medium"/>
    <n v="1793.43"/>
    <n v="248.82"/>
    <n v="1544.61"/>
    <d v="1999-07-20T00:00:00"/>
    <n v="324"/>
  </r>
  <r>
    <s v="7322"/>
    <s v="20"/>
    <x v="3088"/>
    <d v="2017-07-09T00:00:00"/>
    <b v="1"/>
    <s v="Approved"/>
    <s v="Trek Bicycles"/>
    <s v="Standard"/>
    <s v="medium"/>
    <s v="small"/>
    <n v="1775.81"/>
    <n v="1580.47"/>
    <n v="195.34"/>
    <d v="2010-05-05T00:00:00"/>
    <n v="174"/>
  </r>
  <r>
    <s v="7324"/>
    <s v="91"/>
    <x v="2697"/>
    <d v="2017-08-10T00:00:00"/>
    <b v="0"/>
    <s v="Approved"/>
    <s v="Solex"/>
    <s v="Standard"/>
    <s v="medium"/>
    <s v="medium"/>
    <n v="100.35"/>
    <n v="75.260000000000005"/>
    <n v="25.09"/>
    <d v="1994-08-10T00:00:00"/>
    <n v="142"/>
  </r>
  <r>
    <s v="7326"/>
    <s v="53"/>
    <x v="5"/>
    <d v="2017-12-05T00:00:00"/>
    <b v="1"/>
    <s v="Approved"/>
    <s v="OHM Cycles"/>
    <s v="Standard"/>
    <s v="medium"/>
    <s v="medium"/>
    <n v="795.34"/>
    <n v="101.58"/>
    <n v="693.76"/>
    <d v="1991-01-21T00:00:00"/>
    <n v="25"/>
  </r>
  <r>
    <s v="7327"/>
    <s v="18"/>
    <x v="2139"/>
    <d v="2017-09-13T00:00:00"/>
    <b v="1"/>
    <s v="Approved"/>
    <s v="Solex"/>
    <s v="Standard"/>
    <s v="medium"/>
    <s v="medium"/>
    <n v="575.27"/>
    <n v="431.45"/>
    <n v="143.82"/>
    <d v="2004-12-18T00:00:00"/>
    <n v="108"/>
  </r>
  <r>
    <s v="7328"/>
    <s v="39"/>
    <x v="2153"/>
    <d v="2017-09-14T00:00:00"/>
    <b v="0"/>
    <s v="Approved"/>
    <s v="Giant Bicycles"/>
    <s v="Standard"/>
    <s v="medium"/>
    <s v="large"/>
    <n v="1812.75"/>
    <n v="582.48"/>
    <n v="1230.27"/>
    <d v="1997-05-10T00:00:00"/>
    <n v="107"/>
  </r>
  <r>
    <s v="7329"/>
    <s v="32"/>
    <x v="607"/>
    <d v="2017-11-06T00:00:00"/>
    <b v="0"/>
    <s v="Approved"/>
    <s v="Giant Bicycles"/>
    <s v="Standard"/>
    <s v="medium"/>
    <s v="medium"/>
    <n v="642.70000000000005"/>
    <n v="211.37"/>
    <n v="431.33"/>
    <d v="2002-03-22T00:00:00"/>
    <n v="54"/>
  </r>
  <r>
    <s v="7330"/>
    <s v="28"/>
    <x v="83"/>
    <d v="2017-09-26T00:00:00"/>
    <b v="0"/>
    <s v="Approved"/>
    <s v="Norco Bicycles"/>
    <s v="Standard"/>
    <s v="medium"/>
    <s v="small"/>
    <n v="1216.1400000000001"/>
    <n v="1082.3599999999999"/>
    <n v="133.78"/>
    <d v="1994-07-12T00:00:00"/>
    <n v="95"/>
  </r>
  <r>
    <s v="7331"/>
    <s v="74"/>
    <x v="1745"/>
    <d v="2017-01-20T00:00:00"/>
    <b v="0"/>
    <s v="Approved"/>
    <s v="WeareA2B"/>
    <s v="Standard"/>
    <s v="medium"/>
    <s v="medium"/>
    <n v="1228.07"/>
    <n v="400.91"/>
    <n v="827.16"/>
    <d v="2000-05-22T00:00:00"/>
    <n v="344"/>
  </r>
  <r>
    <s v="7332"/>
    <s v="8"/>
    <x v="2520"/>
    <d v="2017-04-10T00:00:00"/>
    <b v="1"/>
    <s v="Approved"/>
    <s v="Solex"/>
    <s v="Road"/>
    <s v="medium"/>
    <s v="small"/>
    <n v="1703.52"/>
    <n v="1516.13"/>
    <n v="187.39"/>
    <d v="2011-04-16T00:00:00"/>
    <n v="264"/>
  </r>
  <r>
    <s v="7333"/>
    <s v="31"/>
    <x v="3089"/>
    <d v="2017-06-19T00:00:00"/>
    <b v="0"/>
    <s v="Approved"/>
    <s v="Giant Bicycles"/>
    <s v="Standard"/>
    <s v="medium"/>
    <s v="medium"/>
    <n v="230.91"/>
    <n v="173.18"/>
    <n v="57.73"/>
    <d v="1992-10-11T00:00:00"/>
    <n v="194"/>
  </r>
  <r>
    <s v="7334"/>
    <s v="64"/>
    <x v="2090"/>
    <d v="2017-09-23T00:00:00"/>
    <b v="1"/>
    <s v="Approved"/>
    <s v="Trek Bicycles"/>
    <s v="Standard"/>
    <s v="medium"/>
    <s v="large"/>
    <n v="1469.44"/>
    <n v="596.54999999999995"/>
    <n v="872.89"/>
    <d v="2012-05-18T00:00:00"/>
    <n v="98"/>
  </r>
  <r>
    <s v="7335"/>
    <s v="1"/>
    <x v="1655"/>
    <d v="2017-03-30T00:00:00"/>
    <b v="0"/>
    <s v="Approved"/>
    <s v="Giant Bicycles"/>
    <s v="Standard"/>
    <s v="medium"/>
    <s v="medium"/>
    <n v="1403.5"/>
    <n v="954.82"/>
    <n v="448.68"/>
    <d v="1991-11-07T00:00:00"/>
    <n v="275"/>
  </r>
  <r>
    <s v="7336"/>
    <s v="57"/>
    <x v="1414"/>
    <d v="2017-07-14T00:00:00"/>
    <b v="1"/>
    <s v="Approved"/>
    <s v="WeareA2B"/>
    <s v="Touring"/>
    <s v="medium"/>
    <s v="large"/>
    <n v="1890.39"/>
    <n v="260.14"/>
    <n v="1630.25"/>
    <d v="1991-01-21T00:00:00"/>
    <n v="169"/>
  </r>
  <r>
    <s v="7337"/>
    <s v="79"/>
    <x v="1825"/>
    <d v="2017-03-02T00:00:00"/>
    <b v="0"/>
    <s v="Approved"/>
    <s v="Norco Bicycles"/>
    <s v="Standard"/>
    <s v="medium"/>
    <s v="medium"/>
    <n v="1555.58"/>
    <n v="818.01"/>
    <n v="737.57"/>
    <d v="2003-09-09T00:00:00"/>
    <n v="303"/>
  </r>
  <r>
    <s v="7338"/>
    <s v="96"/>
    <x v="1670"/>
    <d v="2017-05-26T00:00:00"/>
    <b v="1"/>
    <s v="Approved"/>
    <s v="WeareA2B"/>
    <s v="Road"/>
    <s v="low"/>
    <s v="small"/>
    <n v="1172.78"/>
    <n v="1043.77"/>
    <n v="129.01"/>
    <d v="2004-01-16T00:00:00"/>
    <n v="218"/>
  </r>
  <r>
    <s v="7339"/>
    <s v="28"/>
    <x v="1378"/>
    <d v="2017-11-11T00:00:00"/>
    <b v="0"/>
    <s v="Approved"/>
    <s v="Norco Bicycles"/>
    <s v="Standard"/>
    <s v="medium"/>
    <s v="small"/>
    <n v="1216.1400000000001"/>
    <n v="1082.3599999999999"/>
    <n v="133.78"/>
    <d v="2016-11-22T00:00:00"/>
    <n v="49"/>
  </r>
  <r>
    <s v="7340"/>
    <s v="76"/>
    <x v="3090"/>
    <d v="2017-02-01T00:00:00"/>
    <b v="1"/>
    <s v="Approved"/>
    <s v="WeareA2B"/>
    <s v="Standard"/>
    <s v="low"/>
    <s v="medium"/>
    <n v="642.30999999999995"/>
    <n v="513.85"/>
    <n v="128.46"/>
    <d v="2005-05-10T00:00:00"/>
    <n v="332"/>
  </r>
  <r>
    <s v="7341"/>
    <s v="97"/>
    <x v="2807"/>
    <d v="2017-05-27T00:00:00"/>
    <b v="0"/>
    <s v="Approved"/>
    <s v="OHM Cycles"/>
    <s v="Road"/>
    <s v="medium"/>
    <s v="medium"/>
    <n v="742.54"/>
    <n v="667.4"/>
    <n v="75.14"/>
    <d v="2016-07-09T00:00:00"/>
    <n v="217"/>
  </r>
  <r>
    <s v="7342"/>
    <s v="79"/>
    <x v="1140"/>
    <d v="2017-03-10T00:00:00"/>
    <b v="1"/>
    <s v="Approved"/>
    <s v="Norco Bicycles"/>
    <s v="Standard"/>
    <s v="medium"/>
    <s v="medium"/>
    <n v="1555.58"/>
    <n v="818.01"/>
    <n v="737.57"/>
    <d v="2013-09-16T00:00:00"/>
    <n v="295"/>
  </r>
  <r>
    <s v="7343"/>
    <s v="51"/>
    <x v="2392"/>
    <d v="2017-02-24T00:00:00"/>
    <b v="0"/>
    <s v="Approved"/>
    <s v="OHM Cycles"/>
    <s v="Standard"/>
    <s v="high"/>
    <s v="medium"/>
    <n v="2005.66"/>
    <n v="1203.4000000000001"/>
    <n v="802.26"/>
    <d v="1997-02-09T00:00:00"/>
    <n v="309"/>
  </r>
  <r>
    <s v="7344"/>
    <s v="0"/>
    <x v="1205"/>
    <d v="2017-07-17T00:00:00"/>
    <b v="0"/>
    <s v="Approved"/>
    <s v="OHM Cycles"/>
    <s v="Standard"/>
    <s v="medium"/>
    <s v="medium"/>
    <n v="183.86"/>
    <n v="137.9"/>
    <n v="45.96"/>
    <d v="1993-07-20T00:00:00"/>
    <n v="166"/>
  </r>
  <r>
    <s v="7345"/>
    <s v="95"/>
    <x v="1294"/>
    <d v="2017-01-18T00:00:00"/>
    <b v="0"/>
    <s v="Approved"/>
    <s v="Giant Bicycles"/>
    <s v="Standard"/>
    <s v="medium"/>
    <s v="large"/>
    <n v="569.55999999999995"/>
    <n v="528.42999999999995"/>
    <n v="41.13"/>
    <d v="2003-09-10T00:00:00"/>
    <n v="346"/>
  </r>
  <r>
    <s v="7346"/>
    <s v="7"/>
    <x v="2504"/>
    <d v="2017-04-15T00:00:00"/>
    <b v="0"/>
    <s v="Approved"/>
    <s v="Trek Bicycles"/>
    <s v="Road"/>
    <s v="low"/>
    <s v="medium"/>
    <n v="980.37"/>
    <n v="234.43"/>
    <n v="745.94"/>
    <d v="2004-09-28T00:00:00"/>
    <n v="259"/>
  </r>
  <r>
    <s v="7347"/>
    <s v="38"/>
    <x v="1800"/>
    <d v="2017-10-27T00:00:00"/>
    <b v="1"/>
    <s v="Approved"/>
    <s v="Solex"/>
    <s v="Standard"/>
    <s v="medium"/>
    <s v="medium"/>
    <n v="1577.53"/>
    <n v="826.51"/>
    <n v="751.02"/>
    <d v="2011-03-16T00:00:00"/>
    <n v="64"/>
  </r>
  <r>
    <s v="7348"/>
    <s v="29"/>
    <x v="2949"/>
    <d v="2017-11-06T00:00:00"/>
    <b v="0"/>
    <s v="Approved"/>
    <s v="Norco Bicycles"/>
    <s v="Road"/>
    <s v="medium"/>
    <s v="medium"/>
    <n v="543.39"/>
    <n v="407.54"/>
    <n v="135.85"/>
    <d v="2016-11-22T00:00:00"/>
    <n v="54"/>
  </r>
  <r>
    <s v="7349"/>
    <s v="56"/>
    <x v="3091"/>
    <d v="2017-07-31T00:00:00"/>
    <b v="1"/>
    <s v="Approved"/>
    <s v="OHM Cycles"/>
    <s v="Standard"/>
    <s v="medium"/>
    <s v="medium"/>
    <n v="183.86"/>
    <n v="137.9"/>
    <n v="45.96"/>
    <d v="2012-05-18T00:00:00"/>
    <n v="152"/>
  </r>
  <r>
    <s v="7350"/>
    <s v="94"/>
    <x v="724"/>
    <d v="2017-09-13T00:00:00"/>
    <b v="0"/>
    <s v="Approved"/>
    <s v="Giant Bicycles"/>
    <s v="Standard"/>
    <s v="medium"/>
    <s v="large"/>
    <n v="1635.3"/>
    <n v="993.66"/>
    <n v="641.64"/>
    <d v="2013-06-09T00:00:00"/>
    <n v="108"/>
  </r>
  <r>
    <s v="7351"/>
    <s v="3"/>
    <x v="2613"/>
    <d v="2017-09-29T00:00:00"/>
    <b v="1"/>
    <s v="Approved"/>
    <s v="Trek Bicycles"/>
    <s v="Standard"/>
    <s v="medium"/>
    <s v="large"/>
    <n v="2091.4699999999998"/>
    <n v="388.92"/>
    <n v="1702.55"/>
    <d v="2003-02-07T00:00:00"/>
    <n v="92"/>
  </r>
  <r>
    <s v="7352"/>
    <s v="78"/>
    <x v="1870"/>
    <d v="2017-01-29T00:00:00"/>
    <b v="1"/>
    <s v="Approved"/>
    <s v="Giant Bicycles"/>
    <s v="Standard"/>
    <s v="medium"/>
    <s v="large"/>
    <n v="1765.3"/>
    <n v="709.48"/>
    <n v="1055.82"/>
    <d v="1991-07-10T00:00:00"/>
    <n v="335"/>
  </r>
  <r>
    <s v="7353"/>
    <s v="53"/>
    <x v="2679"/>
    <d v="2017-08-09T00:00:00"/>
    <b v="0"/>
    <s v="Approved"/>
    <s v="OHM Cycles"/>
    <s v="Standard"/>
    <s v="medium"/>
    <s v="medium"/>
    <n v="795.34"/>
    <n v="101.58"/>
    <n v="693.76"/>
    <d v="2003-07-21T00:00:00"/>
    <n v="143"/>
  </r>
  <r>
    <s v="7354"/>
    <s v="92"/>
    <x v="1115"/>
    <d v="2017-09-17T00:00:00"/>
    <b v="1"/>
    <s v="Approved"/>
    <s v="WeareA2B"/>
    <s v="Touring"/>
    <s v="medium"/>
    <s v="large"/>
    <n v="1890.39"/>
    <n v="260.14"/>
    <n v="1630.25"/>
    <d v="1994-09-09T00:00:00"/>
    <n v="104"/>
  </r>
  <r>
    <s v="7355"/>
    <s v="76"/>
    <x v="2872"/>
    <d v="2017-02-22T00:00:00"/>
    <b v="0"/>
    <s v="Approved"/>
    <s v="WeareA2B"/>
    <s v="Standard"/>
    <s v="low"/>
    <s v="medium"/>
    <n v="642.30999999999995"/>
    <n v="513.85"/>
    <n v="128.46"/>
    <d v="2003-09-09T00:00:00"/>
    <n v="311"/>
  </r>
  <r>
    <s v="7356"/>
    <s v="0"/>
    <x v="2756"/>
    <d v="2017-06-21T00:00:00"/>
    <b v="0"/>
    <s v="Approved"/>
    <m/>
    <m/>
    <m/>
    <m/>
    <n v="60.72"/>
    <m/>
    <m/>
    <m/>
    <n v="192"/>
  </r>
  <r>
    <s v="7357"/>
    <s v="3"/>
    <x v="3092"/>
    <d v="2017-03-30T00:00:00"/>
    <b v="1"/>
    <s v="Approved"/>
    <s v="Trek Bicycles"/>
    <s v="Standard"/>
    <s v="medium"/>
    <s v="large"/>
    <n v="2091.4699999999998"/>
    <n v="388.92"/>
    <n v="1702.55"/>
    <d v="2012-09-15T00:00:00"/>
    <n v="275"/>
  </r>
  <r>
    <s v="7358"/>
    <s v="30"/>
    <x v="2757"/>
    <d v="2017-06-24T00:00:00"/>
    <b v="1"/>
    <s v="Approved"/>
    <s v="Solex"/>
    <s v="Standard"/>
    <s v="high"/>
    <s v="medium"/>
    <n v="748.17"/>
    <n v="448.9"/>
    <n v="299.27"/>
    <d v="1991-11-10T00:00:00"/>
    <n v="189"/>
  </r>
  <r>
    <s v="7359"/>
    <s v="37"/>
    <x v="445"/>
    <d v="2017-09-19T00:00:00"/>
    <b v="0"/>
    <s v="Approved"/>
    <s v="OHM Cycles"/>
    <s v="Standard"/>
    <s v="low"/>
    <s v="medium"/>
    <n v="1793.43"/>
    <n v="248.82"/>
    <n v="1544.61"/>
    <d v="2010-06-07T00:00:00"/>
    <n v="102"/>
  </r>
  <r>
    <s v="7360"/>
    <s v="20"/>
    <x v="1833"/>
    <d v="2017-04-11T00:00:00"/>
    <b v="0"/>
    <s v="Approved"/>
    <s v="Trek Bicycles"/>
    <s v="Standard"/>
    <s v="medium"/>
    <s v="small"/>
    <n v="1775.81"/>
    <n v="1580.47"/>
    <n v="195.34"/>
    <d v="1996-04-05T00:00:00"/>
    <n v="263"/>
  </r>
  <r>
    <s v="7361"/>
    <s v="92"/>
    <x v="2109"/>
    <d v="2017-04-03T00:00:00"/>
    <b v="1"/>
    <s v="Approved"/>
    <s v="WeareA2B"/>
    <s v="Standard"/>
    <s v="medium"/>
    <s v="small"/>
    <n v="1415.01"/>
    <n v="1259.3599999999999"/>
    <n v="155.65"/>
    <d v="2003-01-05T00:00:00"/>
    <n v="271"/>
  </r>
  <r>
    <s v="7362"/>
    <s v="85"/>
    <x v="870"/>
    <d v="2017-09-09T00:00:00"/>
    <b v="1"/>
    <s v="Approved"/>
    <s v="WeareA2B"/>
    <s v="Standard"/>
    <s v="medium"/>
    <s v="medium"/>
    <n v="752.64"/>
    <n v="205.36"/>
    <n v="547.28"/>
    <d v="2005-05-10T00:00:00"/>
    <n v="112"/>
  </r>
  <r>
    <s v="7363"/>
    <s v="58"/>
    <x v="1912"/>
    <d v="2017-07-19T00:00:00"/>
    <b v="0"/>
    <s v="Approved"/>
    <s v="OHM Cycles"/>
    <s v="Road"/>
    <s v="medium"/>
    <s v="medium"/>
    <n v="1280.28"/>
    <n v="829.51"/>
    <n v="450.77"/>
    <d v="2003-07-21T00:00:00"/>
    <n v="164"/>
  </r>
  <r>
    <s v="7364"/>
    <s v="96"/>
    <x v="1523"/>
    <d v="2017-11-28T00:00:00"/>
    <b v="0"/>
    <s v="Approved"/>
    <s v="Giant Bicycles"/>
    <s v="Standard"/>
    <s v="medium"/>
    <s v="large"/>
    <n v="1635.3"/>
    <n v="993.66"/>
    <n v="641.64"/>
    <d v="2013-06-09T00:00:00"/>
    <n v="32"/>
  </r>
  <r>
    <s v="7365"/>
    <s v="50"/>
    <x v="1682"/>
    <d v="2017-05-30T00:00:00"/>
    <b v="0"/>
    <s v="Approved"/>
    <s v="WeareA2B"/>
    <s v="Standard"/>
    <s v="medium"/>
    <s v="small"/>
    <n v="175.89"/>
    <n v="131.91999999999999"/>
    <n v="43.97"/>
    <d v="2012-04-10T00:00:00"/>
    <n v="214"/>
  </r>
  <r>
    <s v="7366"/>
    <s v="75"/>
    <x v="3093"/>
    <d v="2017-01-27T00:00:00"/>
    <b v="0"/>
    <s v="Approved"/>
    <s v="Giant Bicycles"/>
    <s v="Touring"/>
    <s v="medium"/>
    <s v="large"/>
    <n v="1873.97"/>
    <n v="863.95"/>
    <n v="1010.02"/>
    <d v="2010-08-20T00:00:00"/>
    <n v="337"/>
  </r>
  <r>
    <s v="7367"/>
    <s v="27"/>
    <x v="986"/>
    <d v="2017-03-18T00:00:00"/>
    <b v="0"/>
    <s v="Approved"/>
    <s v="Trek Bicycles"/>
    <s v="Standard"/>
    <s v="medium"/>
    <s v="medium"/>
    <n v="499.53"/>
    <n v="388.72"/>
    <n v="110.81"/>
    <d v="1999-06-23T00:00:00"/>
    <n v="287"/>
  </r>
  <r>
    <s v="7368"/>
    <s v="71"/>
    <x v="157"/>
    <d v="2017-05-23T00:00:00"/>
    <b v="1"/>
    <s v="Approved"/>
    <s v="Solex"/>
    <s v="Standard"/>
    <s v="high"/>
    <s v="large"/>
    <n v="1842.92"/>
    <n v="1105.75"/>
    <n v="737.17"/>
    <d v="1995-10-24T00:00:00"/>
    <n v="221"/>
  </r>
  <r>
    <s v="7369"/>
    <s v="70"/>
    <x v="797"/>
    <d v="2017-11-07T00:00:00"/>
    <b v="1"/>
    <s v="Approved"/>
    <s v="Trek Bicycles"/>
    <s v="Standard"/>
    <s v="high"/>
    <s v="medium"/>
    <n v="495.72"/>
    <n v="297.43"/>
    <n v="198.29"/>
    <d v="2015-04-11T00:00:00"/>
    <n v="53"/>
  </r>
  <r>
    <s v="7370"/>
    <s v="2"/>
    <x v="299"/>
    <d v="2017-01-10T00:00:00"/>
    <b v="1"/>
    <s v="Approved"/>
    <s v="Solex"/>
    <s v="Standard"/>
    <s v="medium"/>
    <s v="medium"/>
    <n v="71.489999999999995"/>
    <n v="53.62"/>
    <n v="17.87"/>
    <d v="2012-09-15T00:00:00"/>
    <n v="354"/>
  </r>
  <r>
    <s v="7371"/>
    <s v="38"/>
    <x v="3094"/>
    <d v="2017-04-28T00:00:00"/>
    <b v="0"/>
    <s v="Approved"/>
    <s v="Solex"/>
    <s v="Standard"/>
    <s v="medium"/>
    <s v="medium"/>
    <n v="1577.53"/>
    <n v="826.51"/>
    <n v="751.02"/>
    <d v="2010-06-07T00:00:00"/>
    <n v="246"/>
  </r>
  <r>
    <s v="7372"/>
    <s v="88"/>
    <x v="3095"/>
    <d v="2017-12-19T00:00:00"/>
    <b v="1"/>
    <s v="Approved"/>
    <s v="Norco Bicycles"/>
    <s v="Standard"/>
    <s v="medium"/>
    <s v="medium"/>
    <n v="1198.46"/>
    <n v="381.1"/>
    <n v="817.36"/>
    <d v="1998-12-16T00:00:00"/>
    <n v="11"/>
  </r>
  <r>
    <s v="7373"/>
    <s v="83"/>
    <x v="575"/>
    <d v="2017-06-04T00:00:00"/>
    <b v="0"/>
    <s v="Approved"/>
    <s v="Solex"/>
    <s v="Touring"/>
    <s v="medium"/>
    <s v="large"/>
    <n v="2083.94"/>
    <n v="675.03"/>
    <n v="1408.91"/>
    <d v="2013-09-16T00:00:00"/>
    <n v="209"/>
  </r>
  <r>
    <s v="7374"/>
    <s v="90"/>
    <x v="2906"/>
    <d v="2017-02-28T00:00:00"/>
    <b v="1"/>
    <s v="Approved"/>
    <s v="Solex"/>
    <s v="Standard"/>
    <s v="low"/>
    <s v="medium"/>
    <n v="945.04"/>
    <n v="507.58"/>
    <n v="437.46"/>
    <d v="1995-12-19T00:00:00"/>
    <n v="305"/>
  </r>
  <r>
    <s v="7375"/>
    <s v="66"/>
    <x v="1090"/>
    <d v="2017-07-06T00:00:00"/>
    <b v="0"/>
    <s v="Approved"/>
    <s v="Giant Bicycles"/>
    <s v="Road"/>
    <s v="low"/>
    <s v="small"/>
    <n v="590.26"/>
    <n v="525.33000000000004"/>
    <n v="64.930000000000007"/>
    <d v="2016-12-06T00:00:00"/>
    <n v="177"/>
  </r>
  <r>
    <s v="7376"/>
    <s v="88"/>
    <x v="935"/>
    <d v="2017-05-03T00:00:00"/>
    <b v="1"/>
    <s v="Approved"/>
    <s v="Norco Bicycles"/>
    <s v="Standard"/>
    <s v="high"/>
    <s v="small"/>
    <n v="1661.92"/>
    <n v="1479.11"/>
    <n v="182.81"/>
    <d v="1994-09-09T00:00:00"/>
    <n v="241"/>
  </r>
  <r>
    <s v="7377"/>
    <s v="28"/>
    <x v="2250"/>
    <d v="2017-04-24T00:00:00"/>
    <b v="0"/>
    <s v="Approved"/>
    <s v="Solex"/>
    <s v="Road"/>
    <s v="medium"/>
    <s v="small"/>
    <n v="1703.52"/>
    <n v="1516.13"/>
    <n v="187.39"/>
    <d v="2007-08-04T00:00:00"/>
    <n v="250"/>
  </r>
  <r>
    <s v="7378"/>
    <s v="97"/>
    <x v="1677"/>
    <d v="2017-01-08T00:00:00"/>
    <b v="1"/>
    <s v="Approved"/>
    <s v="Solex"/>
    <s v="Standard"/>
    <s v="medium"/>
    <s v="large"/>
    <n v="202.62"/>
    <n v="151.96"/>
    <n v="50.66"/>
    <d v="2016-03-29T00:00:00"/>
    <n v="356"/>
  </r>
  <r>
    <s v="7380"/>
    <s v="76"/>
    <x v="1966"/>
    <d v="2017-01-06T00:00:00"/>
    <b v="1"/>
    <s v="Approved"/>
    <s v="WeareA2B"/>
    <s v="Standard"/>
    <s v="low"/>
    <s v="medium"/>
    <n v="642.30999999999995"/>
    <n v="513.85"/>
    <n v="128.46"/>
    <d v="2014-10-10T00:00:00"/>
    <n v="358"/>
  </r>
  <r>
    <s v="7381"/>
    <s v="35"/>
    <x v="3096"/>
    <d v="2017-12-06T00:00:00"/>
    <b v="0"/>
    <s v="Approved"/>
    <s v="Trek Bicycles"/>
    <s v="Standard"/>
    <s v="low"/>
    <s v="medium"/>
    <n v="1057.51"/>
    <n v="154.4"/>
    <n v="903.11"/>
    <d v="1994-07-12T00:00:00"/>
    <n v="24"/>
  </r>
  <r>
    <s v="7382"/>
    <s v="0"/>
    <x v="326"/>
    <d v="2017-09-23T00:00:00"/>
    <b v="1"/>
    <s v="Approved"/>
    <s v="OHM Cycles"/>
    <s v="Standard"/>
    <s v="medium"/>
    <s v="medium"/>
    <n v="183.86"/>
    <n v="137.9"/>
    <n v="45.96"/>
    <d v="1997-10-04T00:00:00"/>
    <n v="98"/>
  </r>
  <r>
    <s v="7383"/>
    <s v="65"/>
    <x v="3097"/>
    <d v="2017-12-19T00:00:00"/>
    <b v="1"/>
    <s v="Approved"/>
    <s v="WeareA2B"/>
    <s v="Standard"/>
    <s v="medium"/>
    <s v="medium"/>
    <n v="1807.45"/>
    <n v="778.69"/>
    <n v="1028.76"/>
    <d v="2016-12-06T00:00:00"/>
    <n v="11"/>
  </r>
  <r>
    <s v="7384"/>
    <s v="46"/>
    <x v="3098"/>
    <d v="2017-11-10T00:00:00"/>
    <b v="0"/>
    <s v="Approved"/>
    <s v="Solex"/>
    <s v="Standard"/>
    <s v="low"/>
    <s v="medium"/>
    <n v="1289.8499999999999"/>
    <n v="74.510000000000005"/>
    <n v="1215.3399999999999"/>
    <d v="2007-12-11T00:00:00"/>
    <n v="50"/>
  </r>
  <r>
    <s v="7385"/>
    <s v="16"/>
    <x v="1952"/>
    <d v="2017-03-24T00:00:00"/>
    <b v="1"/>
    <s v="Approved"/>
    <s v="Norco Bicycles"/>
    <s v="Standard"/>
    <s v="high"/>
    <s v="small"/>
    <n v="1661.92"/>
    <n v="1479.11"/>
    <n v="182.81"/>
    <d v="2011-05-07T00:00:00"/>
    <n v="281"/>
  </r>
  <r>
    <s v="7386"/>
    <s v="57"/>
    <x v="666"/>
    <d v="2017-03-01T00:00:00"/>
    <b v="1"/>
    <s v="Approved"/>
    <s v="WeareA2B"/>
    <s v="Touring"/>
    <s v="medium"/>
    <s v="large"/>
    <n v="1890.39"/>
    <n v="260.14"/>
    <n v="1630.25"/>
    <d v="1993-06-23T00:00:00"/>
    <n v="304"/>
  </r>
  <r>
    <s v="7387"/>
    <s v="0"/>
    <x v="1849"/>
    <d v="2017-03-09T00:00:00"/>
    <b v="1"/>
    <s v="Approved"/>
    <s v="OHM Cycles"/>
    <s v="Standard"/>
    <s v="medium"/>
    <s v="medium"/>
    <n v="235.63"/>
    <n v="125.07"/>
    <n v="110.56"/>
    <d v="2004-08-07T00:00:00"/>
    <n v="296"/>
  </r>
  <r>
    <s v="7388"/>
    <s v="42"/>
    <x v="722"/>
    <d v="2017-04-02T00:00:00"/>
    <b v="0"/>
    <s v="Approved"/>
    <s v="OHM Cycles"/>
    <s v="Road"/>
    <s v="medium"/>
    <s v="small"/>
    <n v="1810"/>
    <n v="1610.9"/>
    <n v="199.1"/>
    <d v="2004-08-07T00:00:00"/>
    <n v="272"/>
  </r>
  <r>
    <s v="7389"/>
    <s v="61"/>
    <x v="409"/>
    <d v="2017-11-25T00:00:00"/>
    <b v="1"/>
    <s v="Approved"/>
    <s v="OHM Cycles"/>
    <s v="Standard"/>
    <s v="low"/>
    <s v="medium"/>
    <n v="71.16"/>
    <n v="56.93"/>
    <n v="14.23"/>
    <d v="2015-06-17T00:00:00"/>
    <n v="35"/>
  </r>
  <r>
    <s v="7390"/>
    <s v="55"/>
    <x v="3099"/>
    <d v="2017-04-05T00:00:00"/>
    <b v="1"/>
    <s v="Approved"/>
    <s v="Trek Bicycles"/>
    <s v="Road"/>
    <s v="medium"/>
    <s v="large"/>
    <n v="1894.19"/>
    <n v="598.76"/>
    <n v="1295.43"/>
    <d v="2011-08-24T00:00:00"/>
    <n v="269"/>
  </r>
  <r>
    <s v="7391"/>
    <s v="0"/>
    <x v="3100"/>
    <d v="2017-05-08T00:00:00"/>
    <b v="0"/>
    <s v="Approved"/>
    <s v="OHM Cycles"/>
    <s v="Standard"/>
    <s v="medium"/>
    <s v="medium"/>
    <n v="183.86"/>
    <n v="137.9"/>
    <n v="45.96"/>
    <d v="1997-10-04T00:00:00"/>
    <n v="236"/>
  </r>
  <r>
    <s v="7392"/>
    <s v="96"/>
    <x v="358"/>
    <d v="2017-09-15T00:00:00"/>
    <b v="0"/>
    <s v="Approved"/>
    <s v="WeareA2B"/>
    <s v="Road"/>
    <s v="low"/>
    <s v="small"/>
    <n v="1172.78"/>
    <n v="1043.77"/>
    <n v="129.01"/>
    <d v="2002-10-10T00:00:00"/>
    <n v="106"/>
  </r>
  <r>
    <s v="7393"/>
    <s v="51"/>
    <x v="1894"/>
    <d v="2017-04-19T00:00:00"/>
    <b v="0"/>
    <s v="Approved"/>
    <s v="OHM Cycles"/>
    <s v="Standard"/>
    <s v="high"/>
    <s v="medium"/>
    <n v="2005.66"/>
    <n v="1203.4000000000001"/>
    <n v="802.26"/>
    <d v="2001-11-25T00:00:00"/>
    <n v="255"/>
  </r>
  <r>
    <s v="7394"/>
    <s v="82"/>
    <x v="2628"/>
    <d v="2017-04-30T00:00:00"/>
    <b v="1"/>
    <s v="Approved"/>
    <s v="Giant Bicycles"/>
    <s v="Road"/>
    <s v="medium"/>
    <s v="medium"/>
    <n v="1538.99"/>
    <n v="829.65"/>
    <n v="709.34"/>
    <d v="1992-10-11T00:00:00"/>
    <n v="244"/>
  </r>
  <r>
    <s v="7395"/>
    <s v="52"/>
    <x v="1770"/>
    <d v="2017-10-24T00:00:00"/>
    <b v="1"/>
    <s v="Approved"/>
    <s v="OHM Cycles"/>
    <s v="Road"/>
    <s v="medium"/>
    <s v="medium"/>
    <n v="1280.28"/>
    <n v="829.51"/>
    <n v="450.77"/>
    <d v="2001-11-25T00:00:00"/>
    <n v="67"/>
  </r>
  <r>
    <s v="7396"/>
    <s v="81"/>
    <x v="1492"/>
    <d v="2017-09-26T00:00:00"/>
    <b v="0"/>
    <s v="Approved"/>
    <s v="Solex"/>
    <s v="Standard"/>
    <s v="medium"/>
    <s v="medium"/>
    <n v="1151.96"/>
    <n v="649.49"/>
    <n v="502.47"/>
    <d v="1999-12-04T00:00:00"/>
    <n v="95"/>
  </r>
  <r>
    <s v="7397"/>
    <s v="2"/>
    <x v="1918"/>
    <d v="2017-04-07T00:00:00"/>
    <b v="1"/>
    <s v="Approved"/>
    <s v="Solex"/>
    <s v="Standard"/>
    <s v="medium"/>
    <s v="medium"/>
    <n v="71.489999999999995"/>
    <n v="53.62"/>
    <n v="17.87"/>
    <d v="2011-04-16T00:00:00"/>
    <n v="267"/>
  </r>
  <r>
    <s v="7398"/>
    <s v="81"/>
    <x v="1013"/>
    <d v="2017-08-26T00:00:00"/>
    <b v="0"/>
    <s v="Approved"/>
    <s v="Norco Bicycles"/>
    <s v="Standard"/>
    <s v="medium"/>
    <s v="small"/>
    <n v="586.45000000000005"/>
    <n v="521.94000000000005"/>
    <n v="64.510000000000005"/>
    <d v="1991-07-10T00:00:00"/>
    <n v="126"/>
  </r>
  <r>
    <s v="7399"/>
    <s v="5"/>
    <x v="2142"/>
    <d v="2017-10-16T00:00:00"/>
    <b v="1"/>
    <s v="Approved"/>
    <s v="Trek Bicycles"/>
    <s v="Mountain"/>
    <s v="low"/>
    <s v="medium"/>
    <n v="574.64"/>
    <n v="459.71"/>
    <n v="114.93"/>
    <d v="2004-08-17T00:00:00"/>
    <n v="75"/>
  </r>
  <r>
    <s v="7400"/>
    <s v="29"/>
    <x v="528"/>
    <d v="2017-12-07T00:00:00"/>
    <b v="1"/>
    <s v="Approved"/>
    <s v="Norco Bicycles"/>
    <s v="Road"/>
    <s v="medium"/>
    <s v="medium"/>
    <n v="543.39"/>
    <n v="407.54"/>
    <n v="135.85"/>
    <d v="2016-11-22T00:00:00"/>
    <n v="23"/>
  </r>
  <r>
    <s v="7401"/>
    <s v="23"/>
    <x v="2562"/>
    <d v="2017-10-27T00:00:00"/>
    <b v="0"/>
    <s v="Approved"/>
    <s v="Norco Bicycles"/>
    <s v="Mountain"/>
    <s v="low"/>
    <s v="small"/>
    <n v="688.63"/>
    <n v="612.88"/>
    <n v="75.75"/>
    <d v="2011-05-07T00:00:00"/>
    <n v="64"/>
  </r>
  <r>
    <s v="7402"/>
    <s v="78"/>
    <x v="253"/>
    <d v="2017-12-07T00:00:00"/>
    <b v="1"/>
    <s v="Approved"/>
    <s v="Giant Bicycles"/>
    <s v="Standard"/>
    <s v="medium"/>
    <s v="large"/>
    <n v="1765.3"/>
    <n v="709.48"/>
    <n v="1055.82"/>
    <d v="1991-07-10T00:00:00"/>
    <n v="23"/>
  </r>
  <r>
    <s v="7403"/>
    <s v="89"/>
    <x v="864"/>
    <d v="2017-06-29T00:00:00"/>
    <b v="1"/>
    <s v="Approved"/>
    <s v="Giant Bicycles"/>
    <s v="Standard"/>
    <s v="medium"/>
    <s v="large"/>
    <n v="1812.75"/>
    <n v="582.48"/>
    <n v="1230.27"/>
    <d v="2006-10-01T00:00:00"/>
    <n v="184"/>
  </r>
  <r>
    <s v="7404"/>
    <s v="80"/>
    <x v="3101"/>
    <d v="2017-11-06T00:00:00"/>
    <b v="1"/>
    <s v="Approved"/>
    <s v="OHM Cycles"/>
    <s v="Touring"/>
    <s v="low"/>
    <s v="medium"/>
    <n v="1073.07"/>
    <n v="933.84"/>
    <n v="139.22999999999999"/>
    <d v="1997-01-25T00:00:00"/>
    <n v="54"/>
  </r>
  <r>
    <s v="7405"/>
    <s v="21"/>
    <x v="3102"/>
    <d v="2017-09-22T00:00:00"/>
    <b v="0"/>
    <s v="Approved"/>
    <s v="Solex"/>
    <s v="Standard"/>
    <s v="medium"/>
    <s v="large"/>
    <n v="1071.23"/>
    <n v="380.74"/>
    <n v="690.49"/>
    <d v="1996-04-05T00:00:00"/>
    <n v="99"/>
  </r>
  <r>
    <s v="7406"/>
    <s v="71"/>
    <x v="466"/>
    <d v="2017-03-26T00:00:00"/>
    <b v="0"/>
    <s v="Approved"/>
    <s v="Solex"/>
    <s v="Standard"/>
    <s v="high"/>
    <s v="large"/>
    <n v="1842.92"/>
    <n v="1105.75"/>
    <n v="737.17"/>
    <d v="1995-10-24T00:00:00"/>
    <n v="279"/>
  </r>
  <r>
    <s v="7407"/>
    <s v="91"/>
    <x v="2264"/>
    <d v="2017-11-05T00:00:00"/>
    <b v="0"/>
    <s v="Approved"/>
    <s v="Solex"/>
    <s v="Standard"/>
    <s v="medium"/>
    <s v="medium"/>
    <n v="100.35"/>
    <n v="75.260000000000005"/>
    <n v="25.09"/>
    <d v="1999-07-26T00:00:00"/>
    <n v="55"/>
  </r>
  <r>
    <s v="7408"/>
    <s v="70"/>
    <x v="2071"/>
    <d v="2017-07-06T00:00:00"/>
    <b v="0"/>
    <s v="Approved"/>
    <s v="Trek Bicycles"/>
    <s v="Standard"/>
    <s v="high"/>
    <s v="medium"/>
    <n v="495.72"/>
    <n v="297.43"/>
    <n v="198.29"/>
    <d v="1995-10-24T00:00:00"/>
    <n v="177"/>
  </r>
  <r>
    <s v="7409"/>
    <s v="48"/>
    <x v="465"/>
    <d v="2017-08-16T00:00:00"/>
    <b v="0"/>
    <s v="Approved"/>
    <s v="WeareA2B"/>
    <s v="Standard"/>
    <s v="medium"/>
    <s v="medium"/>
    <n v="1762.96"/>
    <n v="950.52"/>
    <n v="812.44"/>
    <d v="2001-11-25T00:00:00"/>
    <n v="136"/>
  </r>
  <r>
    <s v="7410"/>
    <s v="17"/>
    <x v="2123"/>
    <d v="2017-10-13T00:00:00"/>
    <b v="1"/>
    <s v="Approved"/>
    <s v="Solex"/>
    <s v="Standard"/>
    <s v="high"/>
    <s v="medium"/>
    <n v="1024.6600000000001"/>
    <n v="614.79999999999995"/>
    <n v="409.86"/>
    <d v="1996-11-09T00:00:00"/>
    <n v="78"/>
  </r>
  <r>
    <s v="7411"/>
    <s v="56"/>
    <x v="3103"/>
    <d v="2017-07-07T00:00:00"/>
    <b v="0"/>
    <s v="Approved"/>
    <s v="OHM Cycles"/>
    <s v="Standard"/>
    <s v="medium"/>
    <s v="medium"/>
    <n v="183.86"/>
    <n v="137.9"/>
    <n v="45.96"/>
    <d v="1997-10-04T00:00:00"/>
    <n v="176"/>
  </r>
  <r>
    <s v="7412"/>
    <s v="62"/>
    <x v="1106"/>
    <d v="2017-08-19T00:00:00"/>
    <b v="1"/>
    <s v="Approved"/>
    <s v="Solex"/>
    <s v="Standard"/>
    <s v="medium"/>
    <s v="medium"/>
    <n v="478.16"/>
    <n v="298.72000000000003"/>
    <n v="179.44"/>
    <d v="1998-12-17T00:00:00"/>
    <n v="133"/>
  </r>
  <r>
    <s v="7413"/>
    <s v="9"/>
    <x v="140"/>
    <d v="2017-06-06T00:00:00"/>
    <b v="0"/>
    <s v="Approved"/>
    <s v="OHM Cycles"/>
    <s v="Road"/>
    <s v="medium"/>
    <s v="medium"/>
    <n v="742.54"/>
    <n v="667.4"/>
    <n v="75.14"/>
    <d v="1991-11-07T00:00:00"/>
    <n v="207"/>
  </r>
  <r>
    <s v="7414"/>
    <s v="30"/>
    <x v="850"/>
    <d v="2017-09-11T00:00:00"/>
    <b v="0"/>
    <s v="Approved"/>
    <s v="Solex"/>
    <s v="Standard"/>
    <s v="high"/>
    <s v="medium"/>
    <n v="748.17"/>
    <n v="448.9"/>
    <n v="299.27"/>
    <d v="2006-05-22T00:00:00"/>
    <n v="110"/>
  </r>
  <r>
    <s v="7415"/>
    <s v="53"/>
    <x v="853"/>
    <d v="2017-05-16T00:00:00"/>
    <b v="0"/>
    <s v="Approved"/>
    <s v="Giant Bicycles"/>
    <s v="Standard"/>
    <s v="high"/>
    <s v="medium"/>
    <n v="1274.93"/>
    <n v="764.96"/>
    <n v="509.97"/>
    <d v="2007-08-04T00:00:00"/>
    <n v="228"/>
  </r>
  <r>
    <s v="7416"/>
    <s v="9"/>
    <x v="475"/>
    <d v="2017-11-03T00:00:00"/>
    <b v="1"/>
    <s v="Approved"/>
    <s v="OHM Cycles"/>
    <s v="Road"/>
    <s v="medium"/>
    <s v="medium"/>
    <n v="742.54"/>
    <n v="667.4"/>
    <n v="75.14"/>
    <d v="1991-11-07T00:00:00"/>
    <n v="57"/>
  </r>
  <r>
    <s v="7417"/>
    <s v="17"/>
    <x v="2214"/>
    <d v="2017-04-23T00:00:00"/>
    <b v="1"/>
    <s v="Approved"/>
    <s v="Solex"/>
    <s v="Standard"/>
    <s v="high"/>
    <s v="medium"/>
    <n v="1024.6600000000001"/>
    <n v="614.79999999999995"/>
    <n v="409.86"/>
    <d v="1993-10-02T00:00:00"/>
    <n v="251"/>
  </r>
  <r>
    <s v="7418"/>
    <s v="20"/>
    <x v="1273"/>
    <d v="2017-04-06T00:00:00"/>
    <b v="0"/>
    <s v="Approved"/>
    <s v="Trek Bicycles"/>
    <s v="Standard"/>
    <s v="medium"/>
    <s v="small"/>
    <n v="1775.81"/>
    <n v="1580.47"/>
    <n v="195.34"/>
    <d v="1996-04-05T00:00:00"/>
    <n v="268"/>
  </r>
  <r>
    <s v="7419"/>
    <s v="85"/>
    <x v="1443"/>
    <d v="2017-08-05T00:00:00"/>
    <b v="0"/>
    <s v="Approved"/>
    <s v="WeareA2B"/>
    <s v="Standard"/>
    <s v="medium"/>
    <s v="medium"/>
    <n v="752.64"/>
    <n v="205.36"/>
    <n v="547.28"/>
    <d v="2015-08-02T00:00:00"/>
    <n v="147"/>
  </r>
  <r>
    <s v="7420"/>
    <s v="35"/>
    <x v="1959"/>
    <d v="2017-06-26T00:00:00"/>
    <b v="1"/>
    <s v="Approved"/>
    <s v="Giant Bicycles"/>
    <s v="Standard"/>
    <s v="medium"/>
    <s v="medium"/>
    <n v="1403.5"/>
    <n v="954.82"/>
    <n v="448.68"/>
    <d v="2016-11-14T00:00:00"/>
    <n v="187"/>
  </r>
  <r>
    <s v="7421"/>
    <s v="33"/>
    <x v="1412"/>
    <d v="2017-01-31T00:00:00"/>
    <b v="1"/>
    <s v="Approved"/>
    <s v="OHM Cycles"/>
    <s v="Road"/>
    <s v="medium"/>
    <s v="small"/>
    <n v="1810"/>
    <n v="1610.9"/>
    <n v="199.1"/>
    <d v="2008-03-19T00:00:00"/>
    <n v="333"/>
  </r>
  <r>
    <s v="7422"/>
    <s v="14"/>
    <x v="2836"/>
    <d v="2017-06-21T00:00:00"/>
    <b v="1"/>
    <s v="Approved"/>
    <s v="Trek Bicycles"/>
    <s v="Standard"/>
    <s v="medium"/>
    <s v="small"/>
    <n v="1386.84"/>
    <n v="1234.29"/>
    <n v="152.55000000000001"/>
    <d v="1994-09-09T00:00:00"/>
    <n v="192"/>
  </r>
  <r>
    <s v="7424"/>
    <s v="0"/>
    <x v="1412"/>
    <d v="2017-08-13T00:00:00"/>
    <b v="1"/>
    <s v="Approved"/>
    <s v="OHM Cycles"/>
    <s v="Road"/>
    <s v="high"/>
    <s v="large"/>
    <n v="12.01"/>
    <n v="7.21"/>
    <n v="4.8"/>
    <d v="2009-03-08T00:00:00"/>
    <n v="139"/>
  </r>
  <r>
    <s v="7425"/>
    <s v="77"/>
    <x v="513"/>
    <d v="2017-01-23T00:00:00"/>
    <b v="1"/>
    <s v="Approved"/>
    <s v="WeareA2B"/>
    <s v="Standard"/>
    <s v="medium"/>
    <s v="medium"/>
    <n v="1769.64"/>
    <n v="108.76"/>
    <n v="1660.88"/>
    <d v="2011-05-09T00:00:00"/>
    <n v="341"/>
  </r>
  <r>
    <s v="7426"/>
    <s v="24"/>
    <x v="398"/>
    <d v="2017-04-20T00:00:00"/>
    <b v="1"/>
    <s v="Approved"/>
    <s v="Solex"/>
    <s v="Road"/>
    <s v="medium"/>
    <s v="large"/>
    <n v="1777.8"/>
    <n v="820.78"/>
    <n v="957.02"/>
    <d v="2011-05-07T00:00:00"/>
    <n v="254"/>
  </r>
  <r>
    <s v="7427"/>
    <s v="27"/>
    <x v="1486"/>
    <d v="2017-03-20T00:00:00"/>
    <b v="1"/>
    <s v="Approved"/>
    <s v="Trek Bicycles"/>
    <s v="Standard"/>
    <s v="medium"/>
    <s v="medium"/>
    <n v="499.53"/>
    <n v="388.72"/>
    <n v="110.81"/>
    <d v="1999-06-23T00:00:00"/>
    <n v="285"/>
  </r>
  <r>
    <s v="7428"/>
    <s v="15"/>
    <x v="688"/>
    <d v="2017-12-07T00:00:00"/>
    <b v="1"/>
    <s v="Approved"/>
    <s v="Norco Bicycles"/>
    <s v="Standard"/>
    <s v="low"/>
    <s v="medium"/>
    <n v="958.74"/>
    <n v="748.9"/>
    <n v="209.84"/>
    <d v="1993-10-02T00:00:00"/>
    <n v="23"/>
  </r>
  <r>
    <s v="7429"/>
    <s v="54"/>
    <x v="2796"/>
    <d v="2017-10-06T00:00:00"/>
    <b v="0"/>
    <s v="Approved"/>
    <s v="WeareA2B"/>
    <s v="Standard"/>
    <s v="medium"/>
    <s v="medium"/>
    <n v="1807.45"/>
    <n v="778.69"/>
    <n v="1028.76"/>
    <d v="2016-12-06T00:00:00"/>
    <n v="85"/>
  </r>
  <r>
    <s v="7431"/>
    <s v="2"/>
    <x v="1278"/>
    <d v="2017-02-02T00:00:00"/>
    <b v="1"/>
    <s v="Approved"/>
    <s v="Giant Bicycles"/>
    <s v="Road"/>
    <s v="low"/>
    <s v="small"/>
    <n v="590.26"/>
    <n v="525.33000000000004"/>
    <n v="64.930000000000007"/>
    <d v="1992-10-02T00:00:00"/>
    <n v="331"/>
  </r>
  <r>
    <s v="7432"/>
    <s v="95"/>
    <x v="1311"/>
    <d v="2017-01-31T00:00:00"/>
    <b v="1"/>
    <s v="Approved"/>
    <s v="Giant Bicycles"/>
    <s v="Standard"/>
    <s v="medium"/>
    <s v="large"/>
    <n v="569.55999999999995"/>
    <n v="528.42999999999995"/>
    <n v="41.13"/>
    <d v="2003-09-10T00:00:00"/>
    <n v="333"/>
  </r>
  <r>
    <s v="7433"/>
    <s v="31"/>
    <x v="1927"/>
    <d v="2017-10-20T00:00:00"/>
    <b v="0"/>
    <s v="Approved"/>
    <s v="Giant Bicycles"/>
    <s v="Standard"/>
    <s v="medium"/>
    <s v="medium"/>
    <n v="230.91"/>
    <n v="173.18"/>
    <n v="57.73"/>
    <d v="2006-11-10T00:00:00"/>
    <n v="71"/>
  </r>
  <r>
    <s v="7434"/>
    <s v="19"/>
    <x v="1209"/>
    <d v="2017-11-14T00:00:00"/>
    <b v="0"/>
    <s v="Approved"/>
    <s v="OHM Cycles"/>
    <s v="Road"/>
    <s v="high"/>
    <s v="large"/>
    <n v="12.01"/>
    <n v="7.21"/>
    <n v="4.8"/>
    <d v="1993-10-02T00:00:00"/>
    <n v="46"/>
  </r>
  <r>
    <s v="7435"/>
    <s v="79"/>
    <x v="493"/>
    <d v="2017-12-18T00:00:00"/>
    <b v="1"/>
    <s v="Approved"/>
    <s v="Norco Bicycles"/>
    <s v="Standard"/>
    <s v="medium"/>
    <s v="medium"/>
    <n v="1555.58"/>
    <n v="818.01"/>
    <n v="737.57"/>
    <d v="2003-09-09T00:00:00"/>
    <n v="12"/>
  </r>
  <r>
    <s v="7436"/>
    <s v="92"/>
    <x v="2967"/>
    <d v="2017-08-03T00:00:00"/>
    <b v="0"/>
    <s v="Approved"/>
    <s v="WeareA2B"/>
    <s v="Touring"/>
    <s v="medium"/>
    <s v="large"/>
    <n v="1890.39"/>
    <n v="260.14"/>
    <n v="1630.25"/>
    <d v="1991-01-21T00:00:00"/>
    <n v="149"/>
  </r>
  <r>
    <s v="7437"/>
    <s v="81"/>
    <x v="567"/>
    <d v="2017-05-30T00:00:00"/>
    <b v="0"/>
    <s v="Approved"/>
    <s v="Solex"/>
    <s v="Standard"/>
    <s v="medium"/>
    <s v="medium"/>
    <n v="1151.96"/>
    <n v="649.49"/>
    <n v="502.47"/>
    <d v="1999-12-04T00:00:00"/>
    <n v="214"/>
  </r>
  <r>
    <s v="7438"/>
    <s v="38"/>
    <x v="1417"/>
    <d v="2017-02-02T00:00:00"/>
    <b v="0"/>
    <s v="Approved"/>
    <s v="Trek Bicycles"/>
    <s v="Standard"/>
    <s v="medium"/>
    <s v="large"/>
    <n v="2091.4699999999998"/>
    <n v="388.92"/>
    <n v="1702.55"/>
    <d v="2002-03-22T00:00:00"/>
    <n v="331"/>
  </r>
  <r>
    <s v="7439"/>
    <s v="89"/>
    <x v="1993"/>
    <d v="2017-04-12T00:00:00"/>
    <b v="1"/>
    <s v="Approved"/>
    <s v="WeareA2B"/>
    <s v="Touring"/>
    <s v="medium"/>
    <s v="large"/>
    <n v="1362.99"/>
    <n v="57.74"/>
    <n v="1305.25"/>
    <d v="1993-04-20T00:00:00"/>
    <n v="262"/>
  </r>
  <r>
    <s v="7440"/>
    <s v="23"/>
    <x v="3104"/>
    <d v="2017-09-20T00:00:00"/>
    <b v="0"/>
    <s v="Approved"/>
    <s v="Norco Bicycles"/>
    <s v="Mountain"/>
    <s v="low"/>
    <s v="small"/>
    <n v="688.63"/>
    <n v="612.88"/>
    <n v="75.75"/>
    <d v="1993-10-02T00:00:00"/>
    <n v="101"/>
  </r>
  <r>
    <s v="7441"/>
    <s v="94"/>
    <x v="74"/>
    <d v="2017-07-14T00:00:00"/>
    <b v="1"/>
    <s v="Approved"/>
    <s v="Giant Bicycles"/>
    <s v="Standard"/>
    <s v="medium"/>
    <s v="large"/>
    <n v="1635.3"/>
    <n v="993.66"/>
    <n v="641.64"/>
    <d v="2013-06-09T00:00:00"/>
    <n v="169"/>
  </r>
  <r>
    <s v="7442"/>
    <s v="72"/>
    <x v="138"/>
    <d v="2017-12-21T00:00:00"/>
    <b v="0"/>
    <s v="Approved"/>
    <s v="Norco Bicycles"/>
    <s v="Standard"/>
    <s v="medium"/>
    <s v="medium"/>
    <n v="360.4"/>
    <n v="270.3"/>
    <n v="90.1"/>
    <d v="2016-12-06T00:00:00"/>
    <n v="9"/>
  </r>
  <r>
    <s v="7443"/>
    <s v="48"/>
    <x v="2281"/>
    <d v="2017-09-17T00:00:00"/>
    <b v="1"/>
    <s v="Approved"/>
    <s v="WeareA2B"/>
    <s v="Standard"/>
    <s v="medium"/>
    <s v="medium"/>
    <n v="1762.96"/>
    <n v="950.52"/>
    <n v="812.44"/>
    <d v="2009-04-12T00:00:00"/>
    <n v="104"/>
  </r>
  <r>
    <s v="7444"/>
    <s v="72"/>
    <x v="1957"/>
    <d v="2017-04-04T00:00:00"/>
    <b v="0"/>
    <s v="Approved"/>
    <s v="OHM Cycles"/>
    <s v="Standard"/>
    <s v="medium"/>
    <s v="medium"/>
    <n v="912.52"/>
    <n v="141.4"/>
    <n v="771.12"/>
    <d v="2015-06-17T00:00:00"/>
    <n v="270"/>
  </r>
  <r>
    <s v="7445"/>
    <s v="14"/>
    <x v="656"/>
    <d v="2017-02-12T00:00:00"/>
    <b v="1"/>
    <s v="Approved"/>
    <s v="Trek Bicycles"/>
    <s v="Standard"/>
    <s v="medium"/>
    <s v="small"/>
    <n v="1386.84"/>
    <n v="1234.29"/>
    <n v="152.55000000000001"/>
    <d v="2003-08-05T00:00:00"/>
    <n v="321"/>
  </r>
  <r>
    <s v="7446"/>
    <s v="0"/>
    <x v="901"/>
    <d v="2017-11-08T00:00:00"/>
    <b v="1"/>
    <s v="Approved"/>
    <s v="Solex"/>
    <s v="Standard"/>
    <s v="medium"/>
    <s v="large"/>
    <n v="202.62"/>
    <n v="151.96"/>
    <n v="50.66"/>
    <d v="2016-03-29T00:00:00"/>
    <n v="52"/>
  </r>
  <r>
    <s v="7447"/>
    <s v="4"/>
    <x v="1623"/>
    <d v="2017-02-06T00:00:00"/>
    <b v="1"/>
    <s v="Approved"/>
    <s v="Giant Bicycles"/>
    <s v="Standard"/>
    <s v="high"/>
    <s v="medium"/>
    <n v="1129.1300000000001"/>
    <n v="677.48"/>
    <n v="451.65"/>
    <d v="2005-08-09T00:00:00"/>
    <n v="327"/>
  </r>
  <r>
    <s v="7448"/>
    <s v="39"/>
    <x v="1160"/>
    <d v="2017-07-20T00:00:00"/>
    <b v="1"/>
    <s v="Approved"/>
    <s v="Giant Bicycles"/>
    <s v="Standard"/>
    <s v="medium"/>
    <s v="large"/>
    <n v="1812.75"/>
    <n v="582.48"/>
    <n v="1230.27"/>
    <d v="1997-05-10T00:00:00"/>
    <n v="163"/>
  </r>
  <r>
    <s v="7449"/>
    <s v="0"/>
    <x v="3105"/>
    <d v="2017-12-16T00:00:00"/>
    <b v="1"/>
    <s v="Approved"/>
    <s v="WeareA2B"/>
    <s v="Standard"/>
    <s v="medium"/>
    <s v="medium"/>
    <n v="60.34"/>
    <n v="45.26"/>
    <n v="15.08"/>
    <d v="2011-05-07T00:00:00"/>
    <n v="14"/>
  </r>
  <r>
    <s v="7450"/>
    <s v="74"/>
    <x v="283"/>
    <d v="2017-03-31T00:00:00"/>
    <b v="1"/>
    <s v="Approved"/>
    <s v="WeareA2B"/>
    <s v="Standard"/>
    <s v="medium"/>
    <s v="medium"/>
    <n v="1228.07"/>
    <n v="400.91"/>
    <n v="827.16"/>
    <d v="2003-09-09T00:00:00"/>
    <n v="274"/>
  </r>
  <r>
    <s v="7451"/>
    <s v="4"/>
    <x v="2426"/>
    <d v="2017-07-03T00:00:00"/>
    <b v="0"/>
    <s v="Approved"/>
    <s v="Giant Bicycles"/>
    <s v="Standard"/>
    <s v="high"/>
    <s v="medium"/>
    <n v="1129.1300000000001"/>
    <n v="677.48"/>
    <n v="451.65"/>
    <d v="2005-08-09T00:00:00"/>
    <n v="180"/>
  </r>
  <r>
    <s v="7452"/>
    <s v="13"/>
    <x v="1507"/>
    <d v="2017-08-18T00:00:00"/>
    <b v="1"/>
    <s v="Approved"/>
    <s v="Solex"/>
    <s v="Standard"/>
    <s v="medium"/>
    <s v="medium"/>
    <n v="1163.8900000000001"/>
    <n v="589.27"/>
    <n v="574.62"/>
    <d v="2016-07-09T00:00:00"/>
    <n v="134"/>
  </r>
  <r>
    <s v="7453"/>
    <s v="15"/>
    <x v="820"/>
    <d v="2017-04-26T00:00:00"/>
    <b v="0"/>
    <s v="Approved"/>
    <s v="Norco Bicycles"/>
    <s v="Standard"/>
    <s v="low"/>
    <s v="medium"/>
    <n v="958.74"/>
    <n v="748.9"/>
    <n v="209.84"/>
    <d v="2005-12-07T00:00:00"/>
    <n v="248"/>
  </r>
  <r>
    <s v="7454"/>
    <s v="11"/>
    <x v="1995"/>
    <d v="2017-02-27T00:00:00"/>
    <b v="1"/>
    <s v="Approved"/>
    <s v="Trek Bicycles"/>
    <s v="Standard"/>
    <s v="medium"/>
    <s v="small"/>
    <n v="1775.81"/>
    <n v="1580.47"/>
    <n v="195.34"/>
    <d v="1993-05-26T00:00:00"/>
    <n v="306"/>
  </r>
  <r>
    <s v="7455"/>
    <s v="99"/>
    <x v="2758"/>
    <d v="2017-11-04T00:00:00"/>
    <b v="0"/>
    <s v="Approved"/>
    <s v="Trek Bicycles"/>
    <s v="Road"/>
    <s v="low"/>
    <s v="small"/>
    <n v="1720.7"/>
    <n v="1531.42"/>
    <n v="189.28"/>
    <d v="2006-10-01T00:00:00"/>
    <n v="56"/>
  </r>
  <r>
    <s v="7456"/>
    <s v="24"/>
    <x v="1152"/>
    <d v="2017-01-02T00:00:00"/>
    <b v="1"/>
    <s v="Approved"/>
    <s v="Solex"/>
    <s v="Road"/>
    <s v="medium"/>
    <s v="large"/>
    <n v="1777.8"/>
    <n v="820.78"/>
    <n v="957.02"/>
    <d v="2011-05-07T00:00:00"/>
    <n v="362"/>
  </r>
  <r>
    <s v="7457"/>
    <s v="78"/>
    <x v="1113"/>
    <d v="2017-03-16T00:00:00"/>
    <b v="0"/>
    <s v="Approved"/>
    <s v="Giant Bicycles"/>
    <s v="Standard"/>
    <s v="medium"/>
    <s v="large"/>
    <n v="1765.3"/>
    <n v="709.48"/>
    <n v="1055.82"/>
    <d v="2004-07-25T00:00:00"/>
    <n v="289"/>
  </r>
  <r>
    <s v="7458"/>
    <s v="0"/>
    <x v="3049"/>
    <d v="2017-06-25T00:00:00"/>
    <b v="1"/>
    <s v="Approved"/>
    <s v="Solex"/>
    <s v="Standard"/>
    <s v="medium"/>
    <s v="medium"/>
    <n v="100.35"/>
    <n v="75.260000000000005"/>
    <n v="25.09"/>
    <d v="2003-09-10T00:00:00"/>
    <n v="188"/>
  </r>
  <r>
    <s v="7459"/>
    <s v="67"/>
    <x v="1469"/>
    <d v="2017-12-05T00:00:00"/>
    <b v="0"/>
    <s v="Approved"/>
    <s v="Norco Bicycles"/>
    <s v="Road"/>
    <s v="medium"/>
    <s v="medium"/>
    <n v="544.04999999999995"/>
    <n v="376.84"/>
    <n v="167.21"/>
    <d v="1992-10-02T00:00:00"/>
    <n v="25"/>
  </r>
  <r>
    <s v="7461"/>
    <s v="39"/>
    <x v="273"/>
    <d v="2017-06-29T00:00:00"/>
    <b v="0"/>
    <s v="Approved"/>
    <s v="Giant Bicycles"/>
    <s v="Standard"/>
    <s v="medium"/>
    <s v="large"/>
    <n v="1812.75"/>
    <n v="582.48"/>
    <n v="1230.27"/>
    <d v="2010-06-07T00:00:00"/>
    <n v="184"/>
  </r>
  <r>
    <s v="7462"/>
    <s v="21"/>
    <x v="1816"/>
    <d v="2017-10-10T00:00:00"/>
    <b v="0"/>
    <s v="Approved"/>
    <s v="WeareA2B"/>
    <s v="Touring"/>
    <s v="medium"/>
    <s v="medium"/>
    <n v="1466.68"/>
    <n v="363.25"/>
    <n v="1103.43"/>
    <d v="2007-08-04T00:00:00"/>
    <n v="81"/>
  </r>
  <r>
    <s v="7463"/>
    <s v="96"/>
    <x v="2986"/>
    <d v="2017-05-09T00:00:00"/>
    <b v="1"/>
    <s v="Approved"/>
    <s v="Giant Bicycles"/>
    <s v="Standard"/>
    <s v="medium"/>
    <s v="large"/>
    <n v="1635.3"/>
    <n v="993.66"/>
    <n v="641.64"/>
    <d v="2013-06-09T00:00:00"/>
    <n v="235"/>
  </r>
  <r>
    <s v="7464"/>
    <s v="41"/>
    <x v="1970"/>
    <d v="2017-01-04T00:00:00"/>
    <b v="0"/>
    <s v="Approved"/>
    <s v="Solex"/>
    <s v="Road"/>
    <s v="medium"/>
    <s v="medium"/>
    <n v="416.98"/>
    <n v="312.74"/>
    <n v="104.24"/>
    <d v="2014-07-28T00:00:00"/>
    <n v="360"/>
  </r>
  <r>
    <s v="7465"/>
    <s v="27"/>
    <x v="1046"/>
    <d v="2017-04-28T00:00:00"/>
    <b v="0"/>
    <s v="Approved"/>
    <s v="Trek Bicycles"/>
    <s v="Standard"/>
    <s v="medium"/>
    <s v="medium"/>
    <n v="499.53"/>
    <n v="388.72"/>
    <n v="110.81"/>
    <d v="2006-11-10T00:00:00"/>
    <n v="246"/>
  </r>
  <r>
    <s v="7466"/>
    <s v="40"/>
    <x v="119"/>
    <d v="2017-07-19T00:00:00"/>
    <b v="1"/>
    <s v="Approved"/>
    <s v="Trek Bicycles"/>
    <s v="Road"/>
    <s v="medium"/>
    <s v="large"/>
    <n v="1894.19"/>
    <n v="598.76"/>
    <n v="1295.43"/>
    <d v="2003-07-21T00:00:00"/>
    <n v="164"/>
  </r>
  <r>
    <s v="7467"/>
    <s v="27"/>
    <x v="1531"/>
    <d v="2017-09-10T00:00:00"/>
    <b v="0"/>
    <s v="Approved"/>
    <s v="Trek Bicycles"/>
    <s v="Standard"/>
    <s v="medium"/>
    <s v="medium"/>
    <n v="499.53"/>
    <n v="388.72"/>
    <n v="110.81"/>
    <d v="2003-02-16T00:00:00"/>
    <n v="111"/>
  </r>
  <r>
    <s v="7468"/>
    <s v="37"/>
    <x v="400"/>
    <d v="2017-01-10T00:00:00"/>
    <b v="0"/>
    <s v="Approved"/>
    <s v="OHM Cycles"/>
    <s v="Standard"/>
    <s v="low"/>
    <s v="medium"/>
    <n v="1793.43"/>
    <n v="248.82"/>
    <n v="1544.61"/>
    <d v="2008-03-19T00:00:00"/>
    <n v="354"/>
  </r>
  <r>
    <s v="7469"/>
    <s v="48"/>
    <x v="971"/>
    <d v="2017-12-15T00:00:00"/>
    <b v="1"/>
    <s v="Approved"/>
    <s v="WeareA2B"/>
    <s v="Standard"/>
    <s v="medium"/>
    <s v="medium"/>
    <n v="1762.96"/>
    <n v="950.52"/>
    <n v="812.44"/>
    <d v="2009-04-12T00:00:00"/>
    <n v="15"/>
  </r>
  <r>
    <s v="7470"/>
    <s v="90"/>
    <x v="85"/>
    <d v="2017-07-17T00:00:00"/>
    <b v="0"/>
    <s v="Approved"/>
    <s v="Solex"/>
    <s v="Standard"/>
    <s v="low"/>
    <s v="medium"/>
    <n v="945.04"/>
    <n v="507.58"/>
    <n v="437.46"/>
    <d v="2008-03-19T00:00:00"/>
    <n v="166"/>
  </r>
  <r>
    <s v="7471"/>
    <s v="86"/>
    <x v="2705"/>
    <d v="2017-02-20T00:00:00"/>
    <b v="1"/>
    <s v="Approved"/>
    <s v="OHM Cycles"/>
    <s v="Standard"/>
    <s v="medium"/>
    <s v="medium"/>
    <n v="235.63"/>
    <n v="125.07"/>
    <n v="110.56"/>
    <d v="2004-08-07T00:00:00"/>
    <n v="313"/>
  </r>
  <r>
    <s v="7472"/>
    <s v="56"/>
    <x v="899"/>
    <d v="2017-05-19T00:00:00"/>
    <b v="0"/>
    <s v="Approved"/>
    <s v="Norco Bicycles"/>
    <s v="Mountain"/>
    <s v="low"/>
    <s v="small"/>
    <n v="688.63"/>
    <n v="612.88"/>
    <n v="75.75"/>
    <d v="2016-11-22T00:00:00"/>
    <n v="225"/>
  </r>
  <r>
    <s v="7473"/>
    <s v="3"/>
    <x v="1609"/>
    <d v="2017-10-06T00:00:00"/>
    <b v="1"/>
    <s v="Approved"/>
    <s v="Trek Bicycles"/>
    <s v="Standard"/>
    <s v="medium"/>
    <s v="large"/>
    <n v="2091.4699999999998"/>
    <n v="388.92"/>
    <n v="1702.55"/>
    <d v="2006-05-22T00:00:00"/>
    <n v="85"/>
  </r>
  <r>
    <s v="7474"/>
    <s v="0"/>
    <x v="2689"/>
    <d v="2017-09-08T00:00:00"/>
    <b v="1"/>
    <s v="Approved"/>
    <s v="OHM Cycles"/>
    <s v="Standard"/>
    <s v="high"/>
    <s v="medium"/>
    <n v="227.88"/>
    <n v="136.72999999999999"/>
    <n v="91.15"/>
    <d v="2004-09-28T00:00:00"/>
    <n v="113"/>
  </r>
  <r>
    <s v="7475"/>
    <s v="23"/>
    <x v="456"/>
    <d v="2017-11-19T00:00:00"/>
    <b v="0"/>
    <s v="Approved"/>
    <s v="Norco Bicycles"/>
    <s v="Standard"/>
    <s v="medium"/>
    <s v="medium"/>
    <n v="1198.46"/>
    <n v="381.1"/>
    <n v="817.36"/>
    <d v="1998-12-16T00:00:00"/>
    <n v="41"/>
  </r>
  <r>
    <s v="7476"/>
    <s v="4"/>
    <x v="1550"/>
    <d v="2017-10-30T00:00:00"/>
    <b v="1"/>
    <s v="Approved"/>
    <s v="Giant Bicycles"/>
    <s v="Standard"/>
    <s v="high"/>
    <s v="medium"/>
    <n v="1129.1300000000001"/>
    <n v="677.48"/>
    <n v="451.65"/>
    <d v="2005-08-09T00:00:00"/>
    <n v="61"/>
  </r>
  <r>
    <s v="7477"/>
    <s v="29"/>
    <x v="899"/>
    <d v="2017-04-24T00:00:00"/>
    <b v="0"/>
    <s v="Approved"/>
    <s v="WeareA2B"/>
    <s v="Standard"/>
    <s v="medium"/>
    <s v="medium"/>
    <n v="1065.03"/>
    <n v="230.09"/>
    <n v="834.94"/>
    <d v="2003-09-10T00:00:00"/>
    <n v="250"/>
  </r>
  <r>
    <s v="7478"/>
    <s v="91"/>
    <x v="1511"/>
    <d v="2017-12-18T00:00:00"/>
    <b v="1"/>
    <s v="Approved"/>
    <s v="Solex"/>
    <s v="Standard"/>
    <s v="medium"/>
    <s v="medium"/>
    <n v="100.35"/>
    <n v="75.260000000000005"/>
    <n v="25.09"/>
    <d v="1994-08-10T00:00:00"/>
    <n v="12"/>
  </r>
  <r>
    <s v="7479"/>
    <s v="2"/>
    <x v="1342"/>
    <d v="2017-09-22T00:00:00"/>
    <b v="1"/>
    <s v="Approved"/>
    <s v="Solex"/>
    <s v="Standard"/>
    <s v="medium"/>
    <s v="medium"/>
    <n v="71.489999999999995"/>
    <n v="53.62"/>
    <n v="17.87"/>
    <d v="2012-12-02T00:00:00"/>
    <n v="99"/>
  </r>
  <r>
    <s v="7480"/>
    <s v="83"/>
    <x v="1457"/>
    <d v="2017-02-23T00:00:00"/>
    <b v="1"/>
    <s v="Approved"/>
    <s v="Solex"/>
    <s v="Touring"/>
    <s v="medium"/>
    <s v="large"/>
    <n v="2083.94"/>
    <n v="675.03"/>
    <n v="1408.91"/>
    <d v="1997-08-25T00:00:00"/>
    <n v="310"/>
  </r>
  <r>
    <s v="7481"/>
    <s v="15"/>
    <x v="508"/>
    <d v="2017-06-04T00:00:00"/>
    <b v="1"/>
    <s v="Approved"/>
    <s v="Norco Bicycles"/>
    <s v="Standard"/>
    <s v="low"/>
    <s v="medium"/>
    <n v="958.74"/>
    <n v="748.9"/>
    <n v="209.84"/>
    <d v="1993-07-15T00:00:00"/>
    <n v="209"/>
  </r>
  <r>
    <s v="7482"/>
    <s v="20"/>
    <x v="126"/>
    <d v="2017-05-03T00:00:00"/>
    <b v="0"/>
    <s v="Approved"/>
    <s v="Trek Bicycles"/>
    <s v="Standard"/>
    <s v="medium"/>
    <s v="small"/>
    <n v="1775.81"/>
    <n v="1580.47"/>
    <n v="195.34"/>
    <d v="2010-05-05T00:00:00"/>
    <n v="241"/>
  </r>
  <r>
    <s v="7483"/>
    <s v="35"/>
    <x v="2858"/>
    <d v="2017-07-15T00:00:00"/>
    <b v="0"/>
    <s v="Approved"/>
    <s v="Trek Bicycles"/>
    <s v="Standard"/>
    <s v="low"/>
    <s v="medium"/>
    <n v="1057.51"/>
    <n v="154.4"/>
    <n v="903.11"/>
    <d v="1994-07-12T00:00:00"/>
    <n v="168"/>
  </r>
  <r>
    <s v="7484"/>
    <s v="74"/>
    <x v="2112"/>
    <d v="2017-01-31T00:00:00"/>
    <b v="0"/>
    <s v="Approved"/>
    <s v="WeareA2B"/>
    <s v="Standard"/>
    <s v="medium"/>
    <s v="medium"/>
    <n v="1228.07"/>
    <n v="400.91"/>
    <n v="827.16"/>
    <d v="1991-07-10T00:00:00"/>
    <n v="333"/>
  </r>
  <r>
    <s v="7485"/>
    <s v="78"/>
    <x v="292"/>
    <d v="2017-05-15T00:00:00"/>
    <b v="1"/>
    <s v="Approved"/>
    <s v="Giant Bicycles"/>
    <s v="Standard"/>
    <s v="medium"/>
    <s v="large"/>
    <n v="1765.3"/>
    <n v="709.48"/>
    <n v="1055.82"/>
    <d v="2004-12-18T00:00:00"/>
    <n v="229"/>
  </r>
  <r>
    <s v="7486"/>
    <s v="26"/>
    <x v="2000"/>
    <d v="2017-09-26T00:00:00"/>
    <b v="0"/>
    <s v="Approved"/>
    <s v="WeareA2B"/>
    <s v="Standard"/>
    <s v="medium"/>
    <s v="medium"/>
    <n v="1992.93"/>
    <n v="762.63"/>
    <n v="1230.3"/>
    <d v="1991-11-10T00:00:00"/>
    <n v="95"/>
  </r>
  <r>
    <s v="7487"/>
    <s v="0"/>
    <x v="2580"/>
    <d v="2017-11-22T00:00:00"/>
    <b v="1"/>
    <s v="Approved"/>
    <s v="Solex"/>
    <s v="Standard"/>
    <s v="medium"/>
    <s v="large"/>
    <n v="202.62"/>
    <n v="151.96"/>
    <n v="50.66"/>
    <d v="1991-05-06T00:00:00"/>
    <n v="38"/>
  </r>
  <r>
    <s v="7488"/>
    <s v="98"/>
    <x v="3106"/>
    <d v="2017-08-14T00:00:00"/>
    <b v="1"/>
    <s v="Approved"/>
    <s v="OHM Cycles"/>
    <s v="Standard"/>
    <s v="medium"/>
    <s v="medium"/>
    <n v="795.34"/>
    <n v="101.58"/>
    <n v="693.76"/>
    <d v="1997-02-09T00:00:00"/>
    <n v="138"/>
  </r>
  <r>
    <s v="7489"/>
    <s v="89"/>
    <x v="3082"/>
    <d v="2017-10-08T00:00:00"/>
    <b v="1"/>
    <s v="Approved"/>
    <s v="WeareA2B"/>
    <s v="Touring"/>
    <s v="medium"/>
    <s v="large"/>
    <n v="1362.99"/>
    <n v="57.74"/>
    <n v="1305.25"/>
    <d v="1993-04-20T00:00:00"/>
    <n v="83"/>
  </r>
  <r>
    <s v="7490"/>
    <s v="79"/>
    <x v="1256"/>
    <d v="2017-06-13T00:00:00"/>
    <b v="0"/>
    <s v="Approved"/>
    <s v="Norco Bicycles"/>
    <s v="Standard"/>
    <s v="medium"/>
    <s v="medium"/>
    <n v="1555.58"/>
    <n v="818.01"/>
    <n v="737.57"/>
    <d v="2004-12-18T00:00:00"/>
    <n v="200"/>
  </r>
  <r>
    <s v="7491"/>
    <s v="21"/>
    <x v="1079"/>
    <d v="2017-10-02T00:00:00"/>
    <b v="0"/>
    <s v="Approved"/>
    <s v="Solex"/>
    <s v="Standard"/>
    <s v="medium"/>
    <s v="large"/>
    <n v="1071.23"/>
    <n v="380.74"/>
    <n v="690.49"/>
    <d v="2011-05-07T00:00:00"/>
    <n v="89"/>
  </r>
  <r>
    <s v="7492"/>
    <s v="0"/>
    <x v="3107"/>
    <d v="2017-09-08T00:00:00"/>
    <b v="0"/>
    <s v="Approved"/>
    <s v="Trek Bicycles"/>
    <s v="Road"/>
    <s v="medium"/>
    <s v="medium"/>
    <n v="533.51"/>
    <n v="400.13"/>
    <n v="133.38"/>
    <d v="2012-04-10T00:00:00"/>
    <n v="113"/>
  </r>
  <r>
    <s v="7493"/>
    <s v="1"/>
    <x v="549"/>
    <d v="2017-04-02T00:00:00"/>
    <b v="0"/>
    <s v="Approved"/>
    <s v="Giant Bicycles"/>
    <s v="Standard"/>
    <s v="medium"/>
    <s v="medium"/>
    <n v="1403.5"/>
    <n v="954.82"/>
    <n v="448.68"/>
    <d v="2003-02-07T00:00:00"/>
    <n v="272"/>
  </r>
  <r>
    <s v="7494"/>
    <s v="37"/>
    <x v="2308"/>
    <d v="2017-06-15T00:00:00"/>
    <b v="0"/>
    <s v="Approved"/>
    <s v="OHM Cycles"/>
    <s v="Standard"/>
    <s v="low"/>
    <s v="medium"/>
    <n v="1793.43"/>
    <n v="248.82"/>
    <n v="1544.61"/>
    <d v="2015-05-21T00:00:00"/>
    <n v="198"/>
  </r>
  <r>
    <s v="7495"/>
    <s v="92"/>
    <x v="1012"/>
    <d v="2017-08-16T00:00:00"/>
    <b v="0"/>
    <s v="Approved"/>
    <s v="WeareA2B"/>
    <s v="Touring"/>
    <s v="medium"/>
    <s v="large"/>
    <n v="1890.39"/>
    <n v="260.14"/>
    <n v="1630.25"/>
    <d v="1991-01-21T00:00:00"/>
    <n v="136"/>
  </r>
  <r>
    <s v="7496"/>
    <s v="71"/>
    <x v="1684"/>
    <d v="2017-02-16T00:00:00"/>
    <b v="0"/>
    <s v="Approved"/>
    <s v="Solex"/>
    <s v="Standard"/>
    <s v="high"/>
    <s v="large"/>
    <n v="1842.92"/>
    <n v="1105.75"/>
    <n v="737.17"/>
    <d v="1995-10-24T00:00:00"/>
    <n v="317"/>
  </r>
  <r>
    <s v="7497"/>
    <s v="44"/>
    <x v="2821"/>
    <d v="2017-07-06T00:00:00"/>
    <b v="1"/>
    <s v="Approved"/>
    <s v="WeareA2B"/>
    <s v="Standard"/>
    <s v="medium"/>
    <s v="medium"/>
    <n v="1769.64"/>
    <n v="108.76"/>
    <n v="1660.88"/>
    <d v="2011-05-09T00:00:00"/>
    <n v="177"/>
  </r>
  <r>
    <s v="7498"/>
    <s v="67"/>
    <x v="2212"/>
    <d v="2017-04-20T00:00:00"/>
    <b v="1"/>
    <s v="Approved"/>
    <s v="Norco Bicycles"/>
    <s v="Road"/>
    <s v="medium"/>
    <s v="medium"/>
    <n v="544.04999999999995"/>
    <n v="376.84"/>
    <n v="167.21"/>
    <d v="2005-10-22T00:00:00"/>
    <n v="254"/>
  </r>
  <r>
    <s v="7499"/>
    <s v="49"/>
    <x v="1636"/>
    <d v="2017-11-04T00:00:00"/>
    <b v="1"/>
    <s v="Approved"/>
    <s v="Solex"/>
    <s v="Standard"/>
    <s v="medium"/>
    <s v="large"/>
    <n v="1061.56"/>
    <n v="733.58"/>
    <n v="327.98"/>
    <d v="2011-08-24T00:00:00"/>
    <n v="56"/>
  </r>
  <r>
    <s v="7500"/>
    <s v="66"/>
    <x v="2912"/>
    <d v="2017-05-06T00:00:00"/>
    <b v="1"/>
    <s v="Approved"/>
    <s v="Giant Bicycles"/>
    <s v="Road"/>
    <s v="low"/>
    <s v="small"/>
    <n v="590.26"/>
    <n v="525.33000000000004"/>
    <n v="64.930000000000007"/>
    <d v="2010-11-05T00:00:00"/>
    <n v="238"/>
  </r>
  <r>
    <s v="7501"/>
    <s v="62"/>
    <x v="3108"/>
    <d v="2017-05-12T00:00:00"/>
    <b v="0"/>
    <s v="Approved"/>
    <s v="Solex"/>
    <s v="Standard"/>
    <s v="medium"/>
    <s v="medium"/>
    <n v="478.16"/>
    <n v="298.72000000000003"/>
    <n v="179.44"/>
    <d v="1993-06-23T00:00:00"/>
    <n v="232"/>
  </r>
  <r>
    <s v="7502"/>
    <s v="50"/>
    <x v="273"/>
    <d v="2017-12-22T00:00:00"/>
    <b v="1"/>
    <s v="Approved"/>
    <s v="WeareA2B"/>
    <s v="Standard"/>
    <s v="medium"/>
    <s v="small"/>
    <n v="175.89"/>
    <n v="131.91999999999999"/>
    <n v="43.97"/>
    <d v="2003-02-16T00:00:00"/>
    <n v="8"/>
  </r>
  <r>
    <s v="7503"/>
    <s v="2"/>
    <x v="1179"/>
    <d v="2017-07-24T00:00:00"/>
    <b v="1"/>
    <s v="Approved"/>
    <s v="Solex"/>
    <s v="Standard"/>
    <s v="medium"/>
    <s v="medium"/>
    <n v="71.489999999999995"/>
    <n v="53.62"/>
    <n v="17.87"/>
    <d v="2012-12-02T00:00:00"/>
    <n v="159"/>
  </r>
  <r>
    <s v="7504"/>
    <s v="57"/>
    <x v="685"/>
    <d v="2017-09-12T00:00:00"/>
    <b v="0"/>
    <s v="Approved"/>
    <s v="WeareA2B"/>
    <s v="Touring"/>
    <s v="medium"/>
    <s v="large"/>
    <n v="1890.39"/>
    <n v="260.14"/>
    <n v="1630.25"/>
    <d v="1991-01-21T00:00:00"/>
    <n v="109"/>
  </r>
  <r>
    <s v="7505"/>
    <s v="88"/>
    <x v="3109"/>
    <d v="2017-08-25T00:00:00"/>
    <b v="0"/>
    <s v="Approved"/>
    <s v="Norco Bicycles"/>
    <s v="Standard"/>
    <s v="medium"/>
    <s v="medium"/>
    <n v="1198.46"/>
    <n v="381.1"/>
    <n v="817.36"/>
    <d v="1998-12-16T00:00:00"/>
    <n v="127"/>
  </r>
  <r>
    <s v="7506"/>
    <s v="0"/>
    <x v="562"/>
    <d v="2017-01-31T00:00:00"/>
    <b v="0"/>
    <s v="Approved"/>
    <s v="OHM Cycles"/>
    <s v="Standard"/>
    <s v="high"/>
    <s v="medium"/>
    <n v="227.88"/>
    <n v="136.72999999999999"/>
    <n v="91.15"/>
    <d v="2003-02-07T00:00:00"/>
    <n v="333"/>
  </r>
  <r>
    <s v="7507"/>
    <s v="4"/>
    <x v="3110"/>
    <d v="2017-08-22T00:00:00"/>
    <b v="0"/>
    <s v="Approved"/>
    <s v="Giant Bicycles"/>
    <s v="Standard"/>
    <s v="high"/>
    <s v="medium"/>
    <n v="1129.1300000000001"/>
    <n v="677.48"/>
    <n v="451.65"/>
    <d v="2007-08-04T00:00:00"/>
    <n v="130"/>
  </r>
  <r>
    <s v="7508"/>
    <s v="22"/>
    <x v="2388"/>
    <d v="2017-12-06T00:00:00"/>
    <b v="1"/>
    <s v="Approved"/>
    <s v="Solex"/>
    <s v="Standard"/>
    <s v="medium"/>
    <s v="medium"/>
    <n v="575.27"/>
    <n v="431.45"/>
    <n v="143.82"/>
    <d v="2010-05-05T00:00:00"/>
    <n v="24"/>
  </r>
  <r>
    <s v="7509"/>
    <s v="26"/>
    <x v="766"/>
    <d v="2017-12-14T00:00:00"/>
    <b v="1"/>
    <s v="Approved"/>
    <s v="WeareA2B"/>
    <s v="Standard"/>
    <s v="medium"/>
    <s v="medium"/>
    <n v="1992.93"/>
    <n v="762.63"/>
    <n v="1230.3"/>
    <d v="2002-03-22T00:00:00"/>
    <n v="16"/>
  </r>
  <r>
    <s v="7510"/>
    <s v="50"/>
    <x v="3111"/>
    <d v="2017-04-30T00:00:00"/>
    <b v="1"/>
    <s v="Approved"/>
    <s v="WeareA2B"/>
    <s v="Standard"/>
    <s v="medium"/>
    <s v="small"/>
    <n v="175.89"/>
    <n v="131.91999999999999"/>
    <n v="43.97"/>
    <d v="2003-02-16T00:00:00"/>
    <n v="244"/>
  </r>
  <r>
    <s v="7511"/>
    <s v="82"/>
    <x v="180"/>
    <d v="2017-10-14T00:00:00"/>
    <b v="1"/>
    <s v="Approved"/>
    <s v="Norco Bicycles"/>
    <s v="Standard"/>
    <s v="high"/>
    <s v="medium"/>
    <n v="1148.6400000000001"/>
    <n v="689.18"/>
    <n v="459.46"/>
    <d v="2005-05-10T00:00:00"/>
    <n v="77"/>
  </r>
  <r>
    <s v="7512"/>
    <s v="43"/>
    <x v="1655"/>
    <d v="2017-04-15T00:00:00"/>
    <b v="1"/>
    <s v="Approved"/>
    <s v="Solex"/>
    <s v="Standard"/>
    <s v="medium"/>
    <s v="medium"/>
    <n v="1151.96"/>
    <n v="649.49"/>
    <n v="502.47"/>
    <d v="2012-06-04T00:00:00"/>
    <n v="259"/>
  </r>
  <r>
    <s v="7513"/>
    <s v="0"/>
    <x v="758"/>
    <d v="2017-09-05T00:00:00"/>
    <b v="0"/>
    <s v="Approved"/>
    <s v="Solex"/>
    <s v="Standard"/>
    <s v="medium"/>
    <s v="medium"/>
    <n v="441.49"/>
    <n v="84.99"/>
    <n v="356.5"/>
    <d v="2003-02-16T00:00:00"/>
    <n v="116"/>
  </r>
  <r>
    <s v="7514"/>
    <s v="51"/>
    <x v="1982"/>
    <d v="2017-02-25T00:00:00"/>
    <b v="0"/>
    <s v="Approved"/>
    <s v="OHM Cycles"/>
    <s v="Standard"/>
    <s v="high"/>
    <s v="medium"/>
    <n v="2005.66"/>
    <n v="1203.4000000000001"/>
    <n v="802.26"/>
    <d v="2001-11-25T00:00:00"/>
    <n v="308"/>
  </r>
  <r>
    <s v="7515"/>
    <s v="77"/>
    <x v="2035"/>
    <d v="2017-12-14T00:00:00"/>
    <b v="1"/>
    <s v="Approved"/>
    <s v="Norco Bicycles"/>
    <s v="Road"/>
    <s v="medium"/>
    <s v="large"/>
    <n v="1240.31"/>
    <n v="795.1"/>
    <n v="445.21"/>
    <d v="2011-01-10T00:00:00"/>
    <n v="16"/>
  </r>
  <r>
    <s v="7516"/>
    <s v="22"/>
    <x v="2496"/>
    <d v="2017-04-13T00:00:00"/>
    <b v="0"/>
    <s v="Approved"/>
    <s v="WeareA2B"/>
    <s v="Standard"/>
    <s v="medium"/>
    <s v="medium"/>
    <n v="60.34"/>
    <n v="45.26"/>
    <n v="15.08"/>
    <d v="1993-07-15T00:00:00"/>
    <n v="261"/>
  </r>
  <r>
    <s v="7517"/>
    <s v="76"/>
    <x v="1215"/>
    <d v="2017-03-05T00:00:00"/>
    <b v="1"/>
    <s v="Approved"/>
    <s v="WeareA2B"/>
    <s v="Standard"/>
    <s v="low"/>
    <s v="medium"/>
    <n v="642.30999999999995"/>
    <n v="513.85"/>
    <n v="128.46"/>
    <d v="2014-10-10T00:00:00"/>
    <n v="300"/>
  </r>
  <r>
    <s v="7518"/>
    <s v="65"/>
    <x v="784"/>
    <d v="2017-12-30T00:00:00"/>
    <b v="0"/>
    <s v="Approved"/>
    <s v="WeareA2B"/>
    <s v="Standard"/>
    <s v="medium"/>
    <s v="medium"/>
    <n v="1807.45"/>
    <n v="778.69"/>
    <n v="1028.76"/>
    <d v="2015-05-21T00:00:00"/>
    <n v="0"/>
  </r>
  <r>
    <s v="7519"/>
    <s v="2"/>
    <x v="2294"/>
    <d v="2017-03-02T00:00:00"/>
    <b v="1"/>
    <s v="Approved"/>
    <s v="Solex"/>
    <s v="Standard"/>
    <s v="medium"/>
    <s v="medium"/>
    <n v="71.489999999999995"/>
    <n v="53.62"/>
    <n v="17.87"/>
    <d v="2012-09-15T00:00:00"/>
    <n v="303"/>
  </r>
  <r>
    <s v="7520"/>
    <s v="97"/>
    <x v="188"/>
    <d v="2017-08-03T00:00:00"/>
    <b v="0"/>
    <s v="Approved"/>
    <s v="OHM Cycles"/>
    <s v="Road"/>
    <s v="medium"/>
    <s v="medium"/>
    <n v="742.54"/>
    <n v="667.4"/>
    <n v="75.14"/>
    <d v="1991-11-07T00:00:00"/>
    <n v="149"/>
  </r>
  <r>
    <s v="7521"/>
    <s v="36"/>
    <x v="1214"/>
    <d v="2017-02-01T00:00:00"/>
    <b v="0"/>
    <s v="Approved"/>
    <s v="Solex"/>
    <s v="Standard"/>
    <s v="low"/>
    <s v="medium"/>
    <n v="945.04"/>
    <n v="507.58"/>
    <n v="437.46"/>
    <d v="1997-05-10T00:00:00"/>
    <n v="332"/>
  </r>
  <r>
    <s v="7522"/>
    <s v="72"/>
    <x v="2318"/>
    <d v="2017-06-08T00:00:00"/>
    <b v="1"/>
    <s v="Approved"/>
    <s v="OHM Cycles"/>
    <s v="Standard"/>
    <s v="medium"/>
    <s v="medium"/>
    <n v="912.52"/>
    <n v="141.4"/>
    <n v="771.12"/>
    <d v="2015-10-18T00:00:00"/>
    <n v="205"/>
  </r>
  <r>
    <s v="7523"/>
    <s v="9"/>
    <x v="1056"/>
    <d v="2017-05-06T00:00:00"/>
    <b v="0"/>
    <s v="Approved"/>
    <s v="OHM Cycles"/>
    <s v="Road"/>
    <s v="medium"/>
    <s v="medium"/>
    <n v="742.54"/>
    <n v="667.4"/>
    <n v="75.14"/>
    <d v="1991-11-07T00:00:00"/>
    <n v="238"/>
  </r>
  <r>
    <s v="7524"/>
    <s v="18"/>
    <x v="2491"/>
    <d v="2017-02-12T00:00:00"/>
    <b v="1"/>
    <s v="Approved"/>
    <s v="Solex"/>
    <s v="Standard"/>
    <s v="medium"/>
    <s v="medium"/>
    <n v="575.27"/>
    <n v="431.45"/>
    <n v="143.82"/>
    <d v="2013-03-12T00:00:00"/>
    <n v="321"/>
  </r>
  <r>
    <s v="7525"/>
    <s v="28"/>
    <x v="1098"/>
    <d v="2017-08-21T00:00:00"/>
    <b v="1"/>
    <s v="Approved"/>
    <s v="Norco Bicycles"/>
    <s v="Standard"/>
    <s v="medium"/>
    <s v="small"/>
    <n v="1216.1400000000001"/>
    <n v="1082.3599999999999"/>
    <n v="133.78"/>
    <d v="1991-08-05T00:00:00"/>
    <n v="131"/>
  </r>
  <r>
    <s v="7526"/>
    <s v="8"/>
    <x v="680"/>
    <d v="2017-04-06T00:00:00"/>
    <b v="1"/>
    <s v="Approved"/>
    <s v="Solex"/>
    <s v="Road"/>
    <s v="medium"/>
    <s v="small"/>
    <n v="1703.52"/>
    <n v="1516.13"/>
    <n v="187.39"/>
    <d v="2011-04-16T00:00:00"/>
    <n v="268"/>
  </r>
  <r>
    <s v="7527"/>
    <s v="94"/>
    <x v="3112"/>
    <d v="2017-01-28T00:00:00"/>
    <b v="0"/>
    <s v="Approved"/>
    <s v="Giant Bicycles"/>
    <s v="Standard"/>
    <s v="medium"/>
    <s v="large"/>
    <n v="1635.3"/>
    <n v="993.66"/>
    <n v="641.64"/>
    <d v="2013-06-09T00:00:00"/>
    <n v="336"/>
  </r>
  <r>
    <s v="7528"/>
    <s v="14"/>
    <x v="3113"/>
    <d v="2017-08-22T00:00:00"/>
    <b v="0"/>
    <s v="Approved"/>
    <s v="Trek Bicycles"/>
    <s v="Standard"/>
    <s v="medium"/>
    <s v="small"/>
    <n v="1386.84"/>
    <n v="1234.29"/>
    <n v="152.55000000000001"/>
    <d v="2003-08-05T00:00:00"/>
    <n v="130"/>
  </r>
  <r>
    <s v="7530"/>
    <s v="1"/>
    <x v="3114"/>
    <d v="2017-12-19T00:00:00"/>
    <b v="0"/>
    <s v="Approved"/>
    <s v="Giant Bicycles"/>
    <s v="Standard"/>
    <s v="medium"/>
    <s v="medium"/>
    <n v="1403.5"/>
    <n v="954.82"/>
    <n v="448.68"/>
    <d v="2012-12-02T00:00:00"/>
    <n v="11"/>
  </r>
  <r>
    <s v="7531"/>
    <s v="79"/>
    <x v="1959"/>
    <d v="2017-06-03T00:00:00"/>
    <b v="1"/>
    <s v="Approved"/>
    <s v="Solex"/>
    <s v="Touring"/>
    <s v="medium"/>
    <s v="large"/>
    <n v="2083.94"/>
    <n v="675.03"/>
    <n v="1408.91"/>
    <d v="1998-12-16T00:00:00"/>
    <n v="210"/>
  </r>
  <r>
    <s v="7532"/>
    <s v="3"/>
    <x v="123"/>
    <d v="2017-01-22T00:00:00"/>
    <b v="1"/>
    <s v="Approved"/>
    <s v="Trek Bicycles"/>
    <s v="Standard"/>
    <s v="medium"/>
    <s v="large"/>
    <n v="2091.4699999999998"/>
    <n v="388.92"/>
    <n v="1702.55"/>
    <d v="2014-03-03T00:00:00"/>
    <n v="342"/>
  </r>
  <r>
    <s v="7533"/>
    <s v="89"/>
    <x v="326"/>
    <d v="2017-01-29T00:00:00"/>
    <b v="0"/>
    <s v="Approved"/>
    <s v="Giant Bicycles"/>
    <s v="Standard"/>
    <s v="medium"/>
    <s v="large"/>
    <n v="1812.75"/>
    <n v="582.48"/>
    <n v="1230.27"/>
    <d v="2010-06-07T00:00:00"/>
    <n v="335"/>
  </r>
  <r>
    <s v="7534"/>
    <s v="72"/>
    <x v="798"/>
    <d v="2017-09-10T00:00:00"/>
    <b v="1"/>
    <s v="Approved"/>
    <s v="Norco Bicycles"/>
    <s v="Standard"/>
    <s v="medium"/>
    <s v="medium"/>
    <n v="360.4"/>
    <n v="270.3"/>
    <n v="90.1"/>
    <d v="2016-12-06T00:00:00"/>
    <n v="111"/>
  </r>
  <r>
    <s v="7535"/>
    <s v="41"/>
    <x v="2631"/>
    <d v="2017-03-25T00:00:00"/>
    <b v="0"/>
    <s v="Approved"/>
    <s v="Norco Bicycles"/>
    <s v="Standard"/>
    <s v="low"/>
    <s v="medium"/>
    <n v="958.74"/>
    <n v="748.9"/>
    <n v="209.84"/>
    <d v="2009-03-08T00:00:00"/>
    <n v="280"/>
  </r>
  <r>
    <s v="7536"/>
    <s v="97"/>
    <x v="2003"/>
    <d v="2017-04-12T00:00:00"/>
    <b v="0"/>
    <s v="Approved"/>
    <s v="Solex"/>
    <s v="Standard"/>
    <s v="medium"/>
    <s v="large"/>
    <n v="202.62"/>
    <n v="151.96"/>
    <n v="50.66"/>
    <d v="2016-03-29T00:00:00"/>
    <n v="262"/>
  </r>
  <r>
    <s v="7537"/>
    <s v="58"/>
    <x v="209"/>
    <d v="2017-10-02T00:00:00"/>
    <b v="0"/>
    <s v="Approved"/>
    <s v="OHM Cycles"/>
    <s v="Standard"/>
    <s v="medium"/>
    <s v="medium"/>
    <n v="912.52"/>
    <n v="141.4"/>
    <n v="771.12"/>
    <d v="2015-10-18T00:00:00"/>
    <n v="89"/>
  </r>
  <r>
    <s v="7538"/>
    <s v="72"/>
    <x v="1313"/>
    <d v="2017-07-28T00:00:00"/>
    <b v="1"/>
    <s v="Approved"/>
    <s v="Norco Bicycles"/>
    <s v="Standard"/>
    <s v="medium"/>
    <s v="medium"/>
    <n v="360.4"/>
    <n v="270.3"/>
    <n v="90.1"/>
    <d v="2016-12-06T00:00:00"/>
    <n v="155"/>
  </r>
  <r>
    <s v="7539"/>
    <s v="0"/>
    <x v="1282"/>
    <d v="2017-07-17T00:00:00"/>
    <b v="0"/>
    <s v="Approved"/>
    <s v="WeareA2B"/>
    <s v="Standard"/>
    <s v="medium"/>
    <s v="medium"/>
    <n v="60.34"/>
    <n v="45.26"/>
    <n v="15.08"/>
    <d v="1993-07-15T00:00:00"/>
    <n v="166"/>
  </r>
  <r>
    <s v="7540"/>
    <s v="28"/>
    <x v="2415"/>
    <d v="2017-01-10T00:00:00"/>
    <b v="0"/>
    <s v="Approved"/>
    <s v="Solex"/>
    <s v="Road"/>
    <s v="medium"/>
    <s v="small"/>
    <n v="1703.52"/>
    <n v="1516.13"/>
    <n v="187.39"/>
    <d v="1994-09-09T00:00:00"/>
    <n v="354"/>
  </r>
  <r>
    <s v="7541"/>
    <s v="5"/>
    <x v="1821"/>
    <d v="2017-02-28T00:00:00"/>
    <b v="1"/>
    <s v="Approved"/>
    <s v="Trek Bicycles"/>
    <s v="Mountain"/>
    <s v="low"/>
    <s v="medium"/>
    <n v="574.64"/>
    <n v="459.71"/>
    <n v="114.93"/>
    <d v="2007-08-04T00:00:00"/>
    <n v="305"/>
  </r>
  <r>
    <s v="7542"/>
    <s v="12"/>
    <x v="1578"/>
    <d v="2017-11-29T00:00:00"/>
    <b v="0"/>
    <s v="Approved"/>
    <s v="WeareA2B"/>
    <s v="Standard"/>
    <s v="medium"/>
    <s v="medium"/>
    <n v="1231.1500000000001"/>
    <n v="161.6"/>
    <n v="1069.55"/>
    <d v="2004-08-17T00:00:00"/>
    <n v="31"/>
  </r>
  <r>
    <s v="7543"/>
    <s v="33"/>
    <x v="1837"/>
    <d v="2017-08-31T00:00:00"/>
    <b v="1"/>
    <s v="Approved"/>
    <s v="Giant Bicycles"/>
    <s v="Standard"/>
    <s v="medium"/>
    <s v="small"/>
    <n v="1311.44"/>
    <n v="1167.18"/>
    <n v="144.26"/>
    <d v="2003-02-16T00:00:00"/>
    <n v="121"/>
  </r>
  <r>
    <s v="7544"/>
    <s v="91"/>
    <x v="2352"/>
    <d v="2017-02-07T00:00:00"/>
    <b v="0"/>
    <s v="Approved"/>
    <s v="Solex"/>
    <s v="Standard"/>
    <s v="medium"/>
    <s v="medium"/>
    <n v="100.35"/>
    <n v="75.260000000000005"/>
    <n v="25.09"/>
    <d v="1999-07-26T00:00:00"/>
    <n v="326"/>
  </r>
  <r>
    <s v="7545"/>
    <s v="32"/>
    <x v="2034"/>
    <d v="2017-05-22T00:00:00"/>
    <b v="0"/>
    <s v="Approved"/>
    <s v="Giant Bicycles"/>
    <s v="Standard"/>
    <s v="medium"/>
    <s v="medium"/>
    <n v="642.70000000000005"/>
    <n v="211.37"/>
    <n v="431.33"/>
    <d v="2002-03-22T00:00:00"/>
    <n v="222"/>
  </r>
  <r>
    <s v="7546"/>
    <s v="99"/>
    <x v="1240"/>
    <d v="2017-12-17T00:00:00"/>
    <b v="1"/>
    <s v="Approved"/>
    <s v="OHM Cycles"/>
    <s v="Standard"/>
    <s v="medium"/>
    <s v="medium"/>
    <n v="1227.3399999999999"/>
    <n v="770.89"/>
    <n v="456.45"/>
    <d v="1994-08-10T00:00:00"/>
    <n v="13"/>
  </r>
  <r>
    <s v="7547"/>
    <s v="23"/>
    <x v="1680"/>
    <d v="2017-12-30T00:00:00"/>
    <b v="1"/>
    <s v="Approved"/>
    <s v="Norco Bicycles"/>
    <s v="Mountain"/>
    <s v="low"/>
    <s v="small"/>
    <n v="688.63"/>
    <n v="612.88"/>
    <n v="75.75"/>
    <d v="1999-06-23T00:00:00"/>
    <n v="0"/>
  </r>
  <r>
    <s v="7548"/>
    <s v="46"/>
    <x v="1778"/>
    <d v="2017-10-09T00:00:00"/>
    <b v="1"/>
    <s v="Approved"/>
    <s v="Solex"/>
    <s v="Standard"/>
    <s v="low"/>
    <s v="medium"/>
    <n v="1289.8499999999999"/>
    <n v="74.510000000000005"/>
    <n v="1215.3399999999999"/>
    <d v="2005-08-09T00:00:00"/>
    <n v="82"/>
  </r>
  <r>
    <s v="7549"/>
    <s v="17"/>
    <x v="3115"/>
    <d v="2017-01-10T00:00:00"/>
    <b v="0"/>
    <s v="Approved"/>
    <s v="Solex"/>
    <s v="Standard"/>
    <s v="high"/>
    <s v="medium"/>
    <n v="1024.6600000000001"/>
    <n v="614.79999999999995"/>
    <n v="409.86"/>
    <d v="2016-02-04T00:00:00"/>
    <n v="354"/>
  </r>
  <r>
    <s v="7550"/>
    <s v="79"/>
    <x v="1976"/>
    <d v="2017-06-14T00:00:00"/>
    <b v="0"/>
    <s v="Approved"/>
    <s v="Solex"/>
    <s v="Touring"/>
    <s v="medium"/>
    <s v="large"/>
    <n v="2083.94"/>
    <n v="675.03"/>
    <n v="1408.91"/>
    <d v="2004-12-18T00:00:00"/>
    <n v="199"/>
  </r>
  <r>
    <s v="7551"/>
    <s v="7"/>
    <x v="448"/>
    <d v="2017-09-17T00:00:00"/>
    <b v="1"/>
    <s v="Approved"/>
    <s v="Trek Bicycles"/>
    <s v="Road"/>
    <s v="low"/>
    <s v="medium"/>
    <n v="980.37"/>
    <n v="234.43"/>
    <n v="745.94"/>
    <d v="2004-09-28T00:00:00"/>
    <n v="104"/>
  </r>
  <r>
    <s v="7552"/>
    <s v="89"/>
    <x v="3116"/>
    <d v="2017-10-12T00:00:00"/>
    <b v="0"/>
    <s v="Approved"/>
    <s v="WeareA2B"/>
    <s v="Touring"/>
    <s v="medium"/>
    <s v="large"/>
    <n v="1362.99"/>
    <n v="57.74"/>
    <n v="1305.25"/>
    <d v="2016-03-29T00:00:00"/>
    <n v="79"/>
  </r>
  <r>
    <s v="7553"/>
    <s v="54"/>
    <x v="2021"/>
    <d v="2017-02-25T00:00:00"/>
    <b v="0"/>
    <s v="Approved"/>
    <s v="WeareA2B"/>
    <s v="Standard"/>
    <s v="medium"/>
    <s v="medium"/>
    <n v="1292.8399999999999"/>
    <n v="13.44"/>
    <n v="1279.4000000000001"/>
    <d v="2009-04-12T00:00:00"/>
    <n v="308"/>
  </r>
  <r>
    <s v="7554"/>
    <s v="52"/>
    <x v="630"/>
    <d v="2017-12-22T00:00:00"/>
    <b v="1"/>
    <s v="Approved"/>
    <s v="Solex"/>
    <s v="Road"/>
    <s v="medium"/>
    <s v="large"/>
    <n v="1777.8"/>
    <n v="820.78"/>
    <n v="957.02"/>
    <d v="1991-11-10T00:00:00"/>
    <n v="8"/>
  </r>
  <r>
    <s v="7555"/>
    <s v="46"/>
    <x v="941"/>
    <d v="2017-10-10T00:00:00"/>
    <b v="0"/>
    <s v="Approved"/>
    <s v="Solex"/>
    <s v="Standard"/>
    <s v="low"/>
    <s v="medium"/>
    <n v="1289.8499999999999"/>
    <n v="74.510000000000005"/>
    <n v="1215.3399999999999"/>
    <d v="2007-12-11T00:00:00"/>
    <n v="81"/>
  </r>
  <r>
    <s v="7556"/>
    <s v="47"/>
    <x v="2386"/>
    <d v="2017-10-28T00:00:00"/>
    <b v="0"/>
    <s v="Approved"/>
    <s v="Trek Bicycles"/>
    <s v="Road"/>
    <s v="low"/>
    <s v="small"/>
    <n v="1720.7"/>
    <n v="1531.42"/>
    <n v="189.28"/>
    <d v="2012-04-10T00:00:00"/>
    <n v="63"/>
  </r>
  <r>
    <s v="7557"/>
    <s v="8"/>
    <x v="2651"/>
    <d v="2017-07-17T00:00:00"/>
    <b v="0"/>
    <s v="Approved"/>
    <s v="Solex"/>
    <s v="Road"/>
    <s v="medium"/>
    <s v="small"/>
    <n v="1703.52"/>
    <n v="1516.13"/>
    <n v="187.39"/>
    <d v="2007-08-04T00:00:00"/>
    <n v="166"/>
  </r>
  <r>
    <s v="7558"/>
    <s v="87"/>
    <x v="668"/>
    <d v="2017-10-24T00:00:00"/>
    <b v="0"/>
    <s v="Approved"/>
    <s v="Giant Bicycles"/>
    <s v="Standard"/>
    <s v="high"/>
    <s v="medium"/>
    <n v="1179"/>
    <n v="707.4"/>
    <n v="471.6"/>
    <d v="2005-05-10T00:00:00"/>
    <n v="67"/>
  </r>
  <r>
    <s v="7559"/>
    <s v="2"/>
    <x v="1090"/>
    <d v="2017-07-15T00:00:00"/>
    <b v="0"/>
    <s v="Approved"/>
    <s v="Solex"/>
    <s v="Standard"/>
    <s v="medium"/>
    <s v="medium"/>
    <n v="71.489999999999995"/>
    <n v="53.62"/>
    <n v="17.87"/>
    <d v="2011-04-16T00:00:00"/>
    <n v="168"/>
  </r>
  <r>
    <s v="7560"/>
    <s v="44"/>
    <x v="1025"/>
    <d v="2017-01-05T00:00:00"/>
    <b v="1"/>
    <s v="Approved"/>
    <s v="WeareA2B"/>
    <s v="Standard"/>
    <s v="medium"/>
    <s v="medium"/>
    <n v="1769.64"/>
    <n v="108.76"/>
    <n v="1660.88"/>
    <d v="2011-05-09T00:00:00"/>
    <n v="359"/>
  </r>
  <r>
    <s v="7561"/>
    <s v="82"/>
    <x v="2918"/>
    <d v="2017-02-27T00:00:00"/>
    <b v="1"/>
    <s v="Approved"/>
    <s v="Norco Bicycles"/>
    <s v="Standard"/>
    <s v="high"/>
    <s v="medium"/>
    <n v="1148.6400000000001"/>
    <n v="689.18"/>
    <n v="459.46"/>
    <d v="2015-08-10T00:00:00"/>
    <n v="306"/>
  </r>
  <r>
    <s v="7562"/>
    <s v="36"/>
    <x v="1407"/>
    <d v="2017-03-20T00:00:00"/>
    <b v="1"/>
    <s v="Approved"/>
    <s v="Solex"/>
    <s v="Standard"/>
    <s v="low"/>
    <s v="medium"/>
    <n v="1289.8499999999999"/>
    <n v="74.510000000000005"/>
    <n v="1215.3399999999999"/>
    <d v="2009-04-12T00:00:00"/>
    <n v="285"/>
  </r>
  <r>
    <s v="7563"/>
    <s v="30"/>
    <x v="1493"/>
    <d v="2017-03-28T00:00:00"/>
    <b v="1"/>
    <s v="Approved"/>
    <s v="OHM Cycles"/>
    <s v="Standard"/>
    <s v="medium"/>
    <s v="medium"/>
    <n v="1227.3399999999999"/>
    <n v="770.89"/>
    <n v="456.45"/>
    <d v="1994-08-10T00:00:00"/>
    <n v="277"/>
  </r>
  <r>
    <s v="7564"/>
    <s v="89"/>
    <x v="110"/>
    <d v="2017-08-23T00:00:00"/>
    <b v="1"/>
    <s v="Approved"/>
    <s v="WeareA2B"/>
    <s v="Touring"/>
    <s v="medium"/>
    <s v="large"/>
    <n v="1362.99"/>
    <n v="57.74"/>
    <n v="1305.25"/>
    <d v="2016-07-09T00:00:00"/>
    <n v="129"/>
  </r>
  <r>
    <s v="7565"/>
    <s v="65"/>
    <x v="2756"/>
    <d v="2017-09-24T00:00:00"/>
    <b v="1"/>
    <s v="Approved"/>
    <s v="WeareA2B"/>
    <s v="Standard"/>
    <s v="medium"/>
    <s v="medium"/>
    <n v="1807.45"/>
    <n v="778.69"/>
    <n v="1028.76"/>
    <d v="1992-10-02T00:00:00"/>
    <n v="97"/>
  </r>
  <r>
    <s v="7566"/>
    <s v="100"/>
    <x v="156"/>
    <d v="2017-10-01T00:00:00"/>
    <b v="0"/>
    <s v="Approved"/>
    <s v="Norco Bicycles"/>
    <s v="Road"/>
    <s v="medium"/>
    <s v="medium"/>
    <n v="1036.5899999999999"/>
    <n v="206.35"/>
    <n v="830.24"/>
    <d v="1991-05-06T00:00:00"/>
    <n v="90"/>
  </r>
  <r>
    <s v="7567"/>
    <s v="73"/>
    <x v="2609"/>
    <d v="2017-04-26T00:00:00"/>
    <b v="0"/>
    <s v="Approved"/>
    <s v="Solex"/>
    <s v="Standard"/>
    <s v="medium"/>
    <s v="medium"/>
    <n v="1945.43"/>
    <n v="333.18"/>
    <n v="1612.25"/>
    <d v="2002-08-31T00:00:00"/>
    <n v="248"/>
  </r>
  <r>
    <s v="7568"/>
    <s v="7"/>
    <x v="1335"/>
    <d v="2017-05-04T00:00:00"/>
    <b v="1"/>
    <s v="Approved"/>
    <s v="Trek Bicycles"/>
    <s v="Road"/>
    <s v="low"/>
    <s v="medium"/>
    <n v="980.37"/>
    <n v="234.43"/>
    <n v="745.94"/>
    <d v="2004-09-28T00:00:00"/>
    <n v="240"/>
  </r>
  <r>
    <s v="7569"/>
    <s v="28"/>
    <x v="677"/>
    <d v="2017-03-05T00:00:00"/>
    <b v="0"/>
    <s v="Approved"/>
    <s v="Norco Bicycles"/>
    <s v="Standard"/>
    <s v="medium"/>
    <s v="small"/>
    <n v="1216.1400000000001"/>
    <n v="1082.3599999999999"/>
    <n v="133.78"/>
    <d v="1991-08-05T00:00:00"/>
    <n v="300"/>
  </r>
  <r>
    <s v="7570"/>
    <s v="10"/>
    <x v="1249"/>
    <d v="2017-07-26T00:00:00"/>
    <b v="0"/>
    <s v="Approved"/>
    <s v="WeareA2B"/>
    <s v="Touring"/>
    <s v="medium"/>
    <s v="medium"/>
    <n v="1466.68"/>
    <n v="363.25"/>
    <n v="1103.43"/>
    <d v="2003-08-05T00:00:00"/>
    <n v="157"/>
  </r>
  <r>
    <s v="7571"/>
    <s v="34"/>
    <x v="2367"/>
    <d v="2017-05-17T00:00:00"/>
    <b v="1"/>
    <s v="Approved"/>
    <s v="WeareA2B"/>
    <s v="Standard"/>
    <s v="medium"/>
    <s v="medium"/>
    <n v="1231.1500000000001"/>
    <n v="161.6"/>
    <n v="1069.55"/>
    <d v="2004-08-17T00:00:00"/>
    <n v="227"/>
  </r>
  <r>
    <s v="7572"/>
    <s v="71"/>
    <x v="3052"/>
    <d v="2017-05-23T00:00:00"/>
    <b v="1"/>
    <s v="Approved"/>
    <s v="Solex"/>
    <s v="Standard"/>
    <s v="high"/>
    <s v="large"/>
    <n v="1842.92"/>
    <n v="1105.75"/>
    <n v="737.17"/>
    <d v="1995-10-24T00:00:00"/>
    <n v="221"/>
  </r>
  <r>
    <s v="7573"/>
    <s v="26"/>
    <x v="546"/>
    <d v="2017-06-21T00:00:00"/>
    <b v="0"/>
    <s v="Approved"/>
    <s v="WeareA2B"/>
    <s v="Standard"/>
    <s v="medium"/>
    <s v="medium"/>
    <n v="1992.93"/>
    <n v="762.63"/>
    <n v="1230.3"/>
    <d v="1993-05-26T00:00:00"/>
    <n v="192"/>
  </r>
  <r>
    <s v="7574"/>
    <s v="2"/>
    <x v="2043"/>
    <d v="2017-11-03T00:00:00"/>
    <b v="1"/>
    <s v="Approved"/>
    <s v="Solex"/>
    <s v="Standard"/>
    <s v="medium"/>
    <s v="medium"/>
    <n v="71.489999999999995"/>
    <n v="53.62"/>
    <n v="17.87"/>
    <d v="2014-03-03T00:00:00"/>
    <n v="57"/>
  </r>
  <r>
    <s v="7575"/>
    <s v="40"/>
    <x v="2047"/>
    <d v="2017-01-05T00:00:00"/>
    <b v="1"/>
    <s v="Approved"/>
    <s v="Trek Bicycles"/>
    <s v="Road"/>
    <s v="medium"/>
    <s v="large"/>
    <n v="1894.19"/>
    <n v="598.76"/>
    <n v="1295.43"/>
    <d v="2003-07-21T00:00:00"/>
    <n v="359"/>
  </r>
  <r>
    <s v="7576"/>
    <s v="2"/>
    <x v="156"/>
    <d v="2017-10-25T00:00:00"/>
    <b v="0"/>
    <s v="Approved"/>
    <s v="Solex"/>
    <s v="Standard"/>
    <s v="medium"/>
    <s v="medium"/>
    <n v="71.489999999999995"/>
    <n v="53.62"/>
    <n v="17.87"/>
    <d v="2012-12-02T00:00:00"/>
    <n v="66"/>
  </r>
  <r>
    <s v="7577"/>
    <s v="70"/>
    <x v="159"/>
    <d v="2017-10-23T00:00:00"/>
    <b v="0"/>
    <s v="Approved"/>
    <s v="Trek Bicycles"/>
    <s v="Standard"/>
    <s v="high"/>
    <s v="medium"/>
    <n v="495.72"/>
    <n v="297.43"/>
    <n v="198.29"/>
    <d v="2015-04-11T00:00:00"/>
    <n v="68"/>
  </r>
  <r>
    <s v="7578"/>
    <s v="81"/>
    <x v="2403"/>
    <d v="2017-03-15T00:00:00"/>
    <b v="0"/>
    <s v="Approved"/>
    <s v="Norco Bicycles"/>
    <s v="Standard"/>
    <s v="medium"/>
    <s v="small"/>
    <n v="586.45000000000005"/>
    <n v="521.94000000000005"/>
    <n v="64.510000000000005"/>
    <d v="2004-08-07T00:00:00"/>
    <n v="290"/>
  </r>
  <r>
    <s v="7579"/>
    <s v="77"/>
    <x v="2433"/>
    <d v="2017-10-23T00:00:00"/>
    <b v="1"/>
    <s v="Approved"/>
    <s v="WeareA2B"/>
    <s v="Standard"/>
    <s v="medium"/>
    <s v="medium"/>
    <n v="1769.64"/>
    <n v="108.76"/>
    <n v="1660.88"/>
    <d v="2014-07-28T00:00:00"/>
    <n v="68"/>
  </r>
  <r>
    <s v="7580"/>
    <s v="22"/>
    <x v="2807"/>
    <d v="2017-09-06T00:00:00"/>
    <b v="0"/>
    <s v="Approved"/>
    <s v="Solex"/>
    <s v="Standard"/>
    <s v="medium"/>
    <s v="medium"/>
    <n v="575.27"/>
    <n v="431.45"/>
    <n v="143.82"/>
    <d v="1993-05-26T00:00:00"/>
    <n v="115"/>
  </r>
  <r>
    <s v="7581"/>
    <s v="24"/>
    <x v="3117"/>
    <d v="2017-06-12T00:00:00"/>
    <b v="0"/>
    <s v="Approved"/>
    <s v="Solex"/>
    <s v="Road"/>
    <s v="medium"/>
    <s v="large"/>
    <n v="1777.8"/>
    <n v="820.78"/>
    <n v="957.02"/>
    <d v="1991-11-10T00:00:00"/>
    <n v="201"/>
  </r>
  <r>
    <s v="7582"/>
    <s v="15"/>
    <x v="2526"/>
    <d v="2017-09-12T00:00:00"/>
    <b v="1"/>
    <s v="Approved"/>
    <s v="Norco Bicycles"/>
    <s v="Standard"/>
    <s v="low"/>
    <s v="medium"/>
    <n v="958.74"/>
    <n v="748.9"/>
    <n v="209.84"/>
    <d v="1993-10-02T00:00:00"/>
    <n v="109"/>
  </r>
  <r>
    <s v="7583"/>
    <s v="80"/>
    <x v="1617"/>
    <d v="2017-06-24T00:00:00"/>
    <b v="0"/>
    <s v="Approved"/>
    <s v="OHM Cycles"/>
    <s v="Touring"/>
    <s v="low"/>
    <s v="medium"/>
    <n v="1073.07"/>
    <n v="933.84"/>
    <n v="139.22999999999999"/>
    <d v="1997-01-25T00:00:00"/>
    <n v="189"/>
  </r>
  <r>
    <s v="7584"/>
    <s v="48"/>
    <x v="2149"/>
    <d v="2017-10-22T00:00:00"/>
    <b v="0"/>
    <s v="Approved"/>
    <s v="WeareA2B"/>
    <s v="Standard"/>
    <s v="medium"/>
    <s v="medium"/>
    <n v="1762.96"/>
    <n v="950.52"/>
    <n v="812.44"/>
    <d v="2009-04-12T00:00:00"/>
    <n v="69"/>
  </r>
  <r>
    <s v="7585"/>
    <s v="61"/>
    <x v="431"/>
    <d v="2017-12-27T00:00:00"/>
    <b v="1"/>
    <s v="Approved"/>
    <s v="Norco Bicycles"/>
    <s v="Standard"/>
    <s v="medium"/>
    <s v="small"/>
    <n v="586.45000000000005"/>
    <n v="521.94000000000005"/>
    <n v="64.510000000000005"/>
    <d v="1991-07-10T00:00:00"/>
    <n v="3"/>
  </r>
  <r>
    <s v="7586"/>
    <s v="61"/>
    <x v="112"/>
    <d v="2017-11-29T00:00:00"/>
    <b v="0"/>
    <s v="Approved"/>
    <s v="OHM Cycles"/>
    <s v="Standard"/>
    <s v="low"/>
    <s v="medium"/>
    <n v="71.16"/>
    <n v="56.93"/>
    <n v="14.23"/>
    <d v="2015-05-21T00:00:00"/>
    <n v="31"/>
  </r>
  <r>
    <s v="7587"/>
    <s v="99"/>
    <x v="1296"/>
    <d v="2017-06-20T00:00:00"/>
    <b v="1"/>
    <s v="Approved"/>
    <s v="OHM Cycles"/>
    <s v="Standard"/>
    <s v="medium"/>
    <s v="medium"/>
    <n v="1227.3399999999999"/>
    <n v="770.89"/>
    <n v="456.45"/>
    <d v="1991-05-06T00:00:00"/>
    <n v="193"/>
  </r>
  <r>
    <s v="7588"/>
    <s v="34"/>
    <x v="968"/>
    <d v="2017-02-24T00:00:00"/>
    <b v="0"/>
    <s v="Approved"/>
    <s v="Norco Bicycles"/>
    <s v="Road"/>
    <s v="high"/>
    <s v="large"/>
    <n v="774.53"/>
    <n v="464.72"/>
    <n v="309.81"/>
    <d v="2012-06-04T00:00:00"/>
    <n v="309"/>
  </r>
  <r>
    <s v="7589"/>
    <s v="14"/>
    <x v="2803"/>
    <d v="2017-05-21T00:00:00"/>
    <b v="0"/>
    <s v="Approved"/>
    <s v="Trek Bicycles"/>
    <s v="Standard"/>
    <s v="medium"/>
    <s v="small"/>
    <n v="1386.84"/>
    <n v="1234.29"/>
    <n v="152.55000000000001"/>
    <d v="2003-08-05T00:00:00"/>
    <n v="223"/>
  </r>
  <r>
    <s v="7590"/>
    <s v="87"/>
    <x v="1917"/>
    <d v="2017-02-15T00:00:00"/>
    <b v="1"/>
    <s v="Approved"/>
    <s v="OHM Cycles"/>
    <s v="Standard"/>
    <s v="medium"/>
    <s v="medium"/>
    <n v="1636.9"/>
    <n v="44.71"/>
    <n v="1592.19"/>
    <d v="2010-08-20T00:00:00"/>
    <n v="318"/>
  </r>
  <r>
    <s v="7591"/>
    <s v="37"/>
    <x v="2887"/>
    <d v="2017-03-25T00:00:00"/>
    <b v="0"/>
    <s v="Approved"/>
    <s v="OHM Cycles"/>
    <s v="Standard"/>
    <s v="low"/>
    <s v="medium"/>
    <n v="1793.43"/>
    <n v="248.82"/>
    <n v="1544.61"/>
    <d v="1999-07-20T00:00:00"/>
    <n v="280"/>
  </r>
  <r>
    <s v="7592"/>
    <s v="12"/>
    <x v="374"/>
    <d v="2017-04-25T00:00:00"/>
    <b v="1"/>
    <s v="Approved"/>
    <s v="WeareA2B"/>
    <s v="Standard"/>
    <s v="medium"/>
    <s v="medium"/>
    <n v="1231.1500000000001"/>
    <n v="161.6"/>
    <n v="1069.55"/>
    <d v="1993-07-20T00:00:00"/>
    <n v="249"/>
  </r>
  <r>
    <s v="7593"/>
    <s v="34"/>
    <x v="542"/>
    <d v="2017-08-01T00:00:00"/>
    <b v="0"/>
    <s v="Approved"/>
    <s v="WeareA2B"/>
    <s v="Standard"/>
    <s v="medium"/>
    <s v="medium"/>
    <n v="1231.1500000000001"/>
    <n v="161.6"/>
    <n v="1069.55"/>
    <d v="2009-03-08T00:00:00"/>
    <n v="151"/>
  </r>
  <r>
    <s v="7594"/>
    <s v="70"/>
    <x v="2210"/>
    <d v="2017-08-23T00:00:00"/>
    <b v="0"/>
    <s v="Approved"/>
    <s v="Trek Bicycles"/>
    <s v="Standard"/>
    <s v="high"/>
    <s v="medium"/>
    <n v="495.72"/>
    <n v="297.43"/>
    <n v="198.29"/>
    <d v="2015-04-11T00:00:00"/>
    <n v="129"/>
  </r>
  <r>
    <s v="7595"/>
    <s v="42"/>
    <x v="1350"/>
    <d v="2017-04-20T00:00:00"/>
    <b v="1"/>
    <s v="Approved"/>
    <s v="OHM Cycles"/>
    <s v="Road"/>
    <s v="medium"/>
    <s v="small"/>
    <n v="1810"/>
    <n v="1610.9"/>
    <n v="199.1"/>
    <d v="1997-08-25T00:00:00"/>
    <n v="254"/>
  </r>
  <r>
    <s v="7596"/>
    <s v="76"/>
    <x v="3118"/>
    <d v="2017-06-29T00:00:00"/>
    <b v="0"/>
    <s v="Approved"/>
    <s v="WeareA2B"/>
    <s v="Road"/>
    <s v="low"/>
    <s v="small"/>
    <n v="1172.78"/>
    <n v="1043.77"/>
    <n v="129.01"/>
    <d v="2002-10-10T00:00:00"/>
    <n v="184"/>
  </r>
  <r>
    <s v="7597"/>
    <s v="52"/>
    <x v="2084"/>
    <d v="2017-06-18T00:00:00"/>
    <b v="1"/>
    <s v="Approved"/>
    <s v="Solex"/>
    <s v="Road"/>
    <s v="medium"/>
    <s v="large"/>
    <n v="1777.8"/>
    <n v="820.78"/>
    <n v="957.02"/>
    <d v="2016-12-06T00:00:00"/>
    <n v="195"/>
  </r>
  <r>
    <s v="7598"/>
    <s v="3"/>
    <x v="375"/>
    <d v="2017-06-09T00:00:00"/>
    <b v="1"/>
    <s v="Approved"/>
    <s v="Trek Bicycles"/>
    <s v="Standard"/>
    <s v="medium"/>
    <s v="large"/>
    <n v="2091.4699999999998"/>
    <n v="388.92"/>
    <n v="1702.55"/>
    <d v="1999-12-04T00:00:00"/>
    <n v="204"/>
  </r>
  <r>
    <s v="7599"/>
    <s v="57"/>
    <x v="2058"/>
    <d v="2017-08-02T00:00:00"/>
    <b v="1"/>
    <s v="Approved"/>
    <s v="WeareA2B"/>
    <s v="Touring"/>
    <s v="medium"/>
    <s v="large"/>
    <n v="1890.39"/>
    <n v="260.14"/>
    <n v="1630.25"/>
    <d v="1991-01-21T00:00:00"/>
    <n v="150"/>
  </r>
  <r>
    <s v="7601"/>
    <s v="76"/>
    <x v="3119"/>
    <d v="2017-12-06T00:00:00"/>
    <b v="0"/>
    <s v="Approved"/>
    <s v="WeareA2B"/>
    <s v="Standard"/>
    <s v="low"/>
    <s v="medium"/>
    <n v="642.30999999999995"/>
    <n v="513.85"/>
    <n v="128.46"/>
    <d v="2014-10-10T00:00:00"/>
    <n v="24"/>
  </r>
  <r>
    <s v="7602"/>
    <s v="32"/>
    <x v="2075"/>
    <d v="2017-05-25T00:00:00"/>
    <b v="1"/>
    <s v="Approved"/>
    <s v="Giant Bicycles"/>
    <s v="Standard"/>
    <s v="medium"/>
    <s v="medium"/>
    <n v="642.70000000000005"/>
    <n v="211.37"/>
    <n v="431.33"/>
    <d v="2002-03-22T00:00:00"/>
    <n v="219"/>
  </r>
  <r>
    <s v="7603"/>
    <s v="35"/>
    <x v="2553"/>
    <d v="2017-02-26T00:00:00"/>
    <b v="1"/>
    <s v="Approved"/>
    <s v="Trek Bicycles"/>
    <s v="Standard"/>
    <s v="low"/>
    <s v="medium"/>
    <n v="1057.51"/>
    <n v="154.4"/>
    <n v="903.11"/>
    <d v="1999-12-04T00:00:00"/>
    <n v="307"/>
  </r>
  <r>
    <s v="7604"/>
    <s v="1"/>
    <x v="862"/>
    <d v="2017-11-26T00:00:00"/>
    <b v="1"/>
    <s v="Approved"/>
    <s v="Giant Bicycles"/>
    <s v="Standard"/>
    <s v="medium"/>
    <s v="medium"/>
    <n v="1403.5"/>
    <n v="954.82"/>
    <n v="448.68"/>
    <d v="2016-11-14T00:00:00"/>
    <n v="34"/>
  </r>
  <r>
    <s v="7605"/>
    <s v="36"/>
    <x v="1222"/>
    <d v="2017-03-09T00:00:00"/>
    <b v="0"/>
    <s v="Approved"/>
    <s v="Solex"/>
    <s v="Standard"/>
    <s v="low"/>
    <s v="medium"/>
    <n v="1289.8499999999999"/>
    <n v="74.510000000000005"/>
    <n v="1215.3399999999999"/>
    <d v="2007-12-11T00:00:00"/>
    <n v="296"/>
  </r>
  <r>
    <s v="7606"/>
    <s v="15"/>
    <x v="994"/>
    <d v="2017-11-02T00:00:00"/>
    <b v="0"/>
    <s v="Approved"/>
    <s v="Norco Bicycles"/>
    <s v="Standard"/>
    <s v="low"/>
    <s v="medium"/>
    <n v="958.74"/>
    <n v="748.9"/>
    <n v="209.84"/>
    <d v="2009-03-08T00:00:00"/>
    <n v="58"/>
  </r>
  <r>
    <s v="7607"/>
    <s v="4"/>
    <x v="2444"/>
    <d v="2017-08-25T00:00:00"/>
    <b v="0"/>
    <s v="Approved"/>
    <s v="Giant Bicycles"/>
    <s v="Standard"/>
    <s v="high"/>
    <s v="medium"/>
    <n v="1129.1300000000001"/>
    <n v="677.48"/>
    <n v="451.65"/>
    <d v="2011-04-16T00:00:00"/>
    <n v="127"/>
  </r>
  <r>
    <s v="7608"/>
    <s v="66"/>
    <x v="2831"/>
    <d v="2017-01-15T00:00:00"/>
    <b v="0"/>
    <s v="Approved"/>
    <s v="Giant Bicycles"/>
    <s v="Road"/>
    <s v="low"/>
    <s v="small"/>
    <n v="590.26"/>
    <n v="525.33000000000004"/>
    <n v="64.930000000000007"/>
    <d v="2010-11-05T00:00:00"/>
    <n v="349"/>
  </r>
  <r>
    <s v="7609"/>
    <s v="0"/>
    <x v="3120"/>
    <d v="2017-03-16T00:00:00"/>
    <b v="1"/>
    <s v="Approved"/>
    <s v="Norco Bicycles"/>
    <s v="Standard"/>
    <s v="medium"/>
    <s v="medium"/>
    <n v="360.4"/>
    <n v="270.3"/>
    <n v="90.1"/>
    <d v="2002-08-31T00:00:00"/>
    <n v="289"/>
  </r>
  <r>
    <s v="7610"/>
    <s v="0"/>
    <x v="1392"/>
    <d v="2017-05-11T00:00:00"/>
    <b v="0"/>
    <s v="Approved"/>
    <m/>
    <m/>
    <m/>
    <m/>
    <n v="1193.44"/>
    <m/>
    <m/>
    <m/>
    <n v="233"/>
  </r>
  <r>
    <s v="7611"/>
    <s v="83"/>
    <x v="2632"/>
    <d v="2017-07-08T00:00:00"/>
    <b v="1"/>
    <s v="Approved"/>
    <s v="Solex"/>
    <s v="Touring"/>
    <s v="medium"/>
    <s v="large"/>
    <n v="2083.94"/>
    <n v="675.03"/>
    <n v="1408.91"/>
    <d v="1999-07-26T00:00:00"/>
    <n v="175"/>
  </r>
  <r>
    <s v="7612"/>
    <s v="96"/>
    <x v="1635"/>
    <d v="2017-10-09T00:00:00"/>
    <b v="1"/>
    <s v="Approved"/>
    <s v="WeareA2B"/>
    <s v="Road"/>
    <s v="low"/>
    <s v="small"/>
    <n v="1172.78"/>
    <n v="1043.77"/>
    <n v="129.01"/>
    <d v="1991-05-06T00:00:00"/>
    <n v="82"/>
  </r>
  <r>
    <s v="7613"/>
    <s v="45"/>
    <x v="482"/>
    <d v="2017-06-02T00:00:00"/>
    <b v="0"/>
    <s v="Approved"/>
    <s v="Solex"/>
    <s v="Standard"/>
    <s v="medium"/>
    <s v="medium"/>
    <n v="441.49"/>
    <n v="84.99"/>
    <n v="356.5"/>
    <d v="1993-04-12T00:00:00"/>
    <n v="211"/>
  </r>
  <r>
    <s v="7614"/>
    <s v="7"/>
    <x v="3121"/>
    <d v="2017-08-09T00:00:00"/>
    <b v="1"/>
    <s v="Approved"/>
    <s v="Giant Bicycles"/>
    <s v="Standard"/>
    <s v="medium"/>
    <s v="small"/>
    <n v="1311.44"/>
    <n v="1167.18"/>
    <n v="144.26"/>
    <d v="1992-10-11T00:00:00"/>
    <n v="143"/>
  </r>
  <r>
    <s v="7615"/>
    <s v="98"/>
    <x v="3103"/>
    <d v="2017-06-05T00:00:00"/>
    <b v="1"/>
    <s v="Approved"/>
    <s v="Trek Bicycles"/>
    <s v="Standard"/>
    <s v="high"/>
    <s v="medium"/>
    <n v="358.39"/>
    <n v="215.03"/>
    <n v="143.36000000000001"/>
    <d v="2004-01-16T00:00:00"/>
    <n v="208"/>
  </r>
  <r>
    <s v="7616"/>
    <s v="49"/>
    <x v="2973"/>
    <d v="2017-06-24T00:00:00"/>
    <b v="0"/>
    <s v="Approved"/>
    <s v="Trek Bicycles"/>
    <s v="Road"/>
    <s v="medium"/>
    <s v="medium"/>
    <n v="533.51"/>
    <n v="400.13"/>
    <n v="133.38"/>
    <d v="2012-06-04T00:00:00"/>
    <n v="189"/>
  </r>
  <r>
    <s v="7617"/>
    <s v="75"/>
    <x v="1051"/>
    <d v="2017-12-08T00:00:00"/>
    <b v="0"/>
    <s v="Approved"/>
    <s v="Giant Bicycles"/>
    <s v="Touring"/>
    <s v="medium"/>
    <s v="large"/>
    <n v="1873.97"/>
    <n v="863.95"/>
    <n v="1010.02"/>
    <d v="2010-08-20T00:00:00"/>
    <n v="22"/>
  </r>
  <r>
    <s v="7618"/>
    <s v="42"/>
    <x v="3122"/>
    <d v="2017-09-15T00:00:00"/>
    <b v="1"/>
    <s v="Approved"/>
    <s v="OHM Cycles"/>
    <s v="Road"/>
    <s v="medium"/>
    <s v="small"/>
    <n v="1810"/>
    <n v="1610.9"/>
    <n v="199.1"/>
    <d v="1993-04-12T00:00:00"/>
    <n v="106"/>
  </r>
  <r>
    <s v="7619"/>
    <s v="67"/>
    <x v="783"/>
    <d v="2017-09-01T00:00:00"/>
    <b v="0"/>
    <s v="Approved"/>
    <s v="Norco Bicycles"/>
    <s v="Road"/>
    <s v="medium"/>
    <s v="medium"/>
    <n v="544.04999999999995"/>
    <n v="376.84"/>
    <n v="167.21"/>
    <d v="1995-10-24T00:00:00"/>
    <n v="120"/>
  </r>
  <r>
    <s v="7620"/>
    <s v="29"/>
    <x v="2327"/>
    <d v="2017-08-12T00:00:00"/>
    <b v="0"/>
    <s v="Approved"/>
    <s v="Norco Bicycles"/>
    <s v="Road"/>
    <s v="medium"/>
    <s v="medium"/>
    <n v="543.39"/>
    <n v="407.54"/>
    <n v="135.85"/>
    <d v="2016-11-22T00:00:00"/>
    <n v="140"/>
  </r>
  <r>
    <s v="7621"/>
    <s v="14"/>
    <x v="3079"/>
    <d v="2017-07-11T00:00:00"/>
    <b v="1"/>
    <s v="Approved"/>
    <s v="Trek Bicycles"/>
    <s v="Standard"/>
    <s v="medium"/>
    <s v="small"/>
    <n v="1386.84"/>
    <n v="1234.29"/>
    <n v="152.55000000000001"/>
    <d v="2003-08-05T00:00:00"/>
    <n v="172"/>
  </r>
  <r>
    <s v="7622"/>
    <s v="3"/>
    <x v="238"/>
    <d v="2017-06-21T00:00:00"/>
    <b v="0"/>
    <s v="Approved"/>
    <s v="Trek Bicycles"/>
    <s v="Standard"/>
    <s v="medium"/>
    <s v="large"/>
    <n v="2091.4699999999998"/>
    <n v="388.92"/>
    <n v="1702.55"/>
    <d v="2012-09-15T00:00:00"/>
    <n v="192"/>
  </r>
  <r>
    <s v="7623"/>
    <s v="46"/>
    <x v="44"/>
    <d v="2017-01-01T00:00:00"/>
    <b v="0"/>
    <s v="Approved"/>
    <s v="OHM Cycles"/>
    <s v="Standard"/>
    <s v="low"/>
    <s v="medium"/>
    <n v="1793.43"/>
    <n v="248.82"/>
    <n v="1544.61"/>
    <d v="1999-07-20T00:00:00"/>
    <n v="363"/>
  </r>
  <r>
    <s v="7624"/>
    <s v="41"/>
    <x v="325"/>
    <d v="2017-12-12T00:00:00"/>
    <b v="0"/>
    <s v="Approved"/>
    <s v="Solex"/>
    <s v="Road"/>
    <s v="medium"/>
    <s v="medium"/>
    <n v="416.98"/>
    <n v="312.74"/>
    <n v="104.24"/>
    <d v="1993-04-12T00:00:00"/>
    <n v="18"/>
  </r>
  <r>
    <s v="7625"/>
    <s v="76"/>
    <x v="675"/>
    <d v="2017-08-26T00:00:00"/>
    <b v="0"/>
    <s v="Approved"/>
    <s v="WeareA2B"/>
    <s v="Standard"/>
    <s v="low"/>
    <s v="medium"/>
    <n v="642.30999999999995"/>
    <n v="513.85"/>
    <n v="128.46"/>
    <d v="2004-12-18T00:00:00"/>
    <n v="126"/>
  </r>
  <r>
    <s v="7626"/>
    <s v="0"/>
    <x v="3123"/>
    <d v="2017-10-12T00:00:00"/>
    <b v="0"/>
    <s v="Approved"/>
    <s v="Trek Bicycles"/>
    <s v="Standard"/>
    <s v="high"/>
    <s v="medium"/>
    <n v="495.72"/>
    <n v="297.43"/>
    <n v="198.29"/>
    <d v="2015-04-11T00:00:00"/>
    <n v="79"/>
  </r>
  <r>
    <s v="7627"/>
    <s v="0"/>
    <x v="2325"/>
    <d v="2017-11-03T00:00:00"/>
    <b v="0"/>
    <s v="Approved"/>
    <s v="Trek Bicycles"/>
    <s v="Standard"/>
    <s v="high"/>
    <s v="medium"/>
    <n v="495.72"/>
    <n v="297.43"/>
    <n v="198.29"/>
    <d v="2000-05-22T00:00:00"/>
    <n v="57"/>
  </r>
  <r>
    <s v="7628"/>
    <s v="12"/>
    <x v="665"/>
    <d v="2017-02-13T00:00:00"/>
    <b v="1"/>
    <s v="Approved"/>
    <s v="WeareA2B"/>
    <s v="Standard"/>
    <s v="medium"/>
    <s v="medium"/>
    <n v="1231.1500000000001"/>
    <n v="161.6"/>
    <n v="1069.55"/>
    <d v="2004-08-17T00:00:00"/>
    <n v="320"/>
  </r>
  <r>
    <s v="7629"/>
    <s v="54"/>
    <x v="1187"/>
    <d v="2017-04-24T00:00:00"/>
    <b v="0"/>
    <s v="Approved"/>
    <s v="WeareA2B"/>
    <s v="Standard"/>
    <s v="medium"/>
    <s v="medium"/>
    <n v="1807.45"/>
    <n v="778.69"/>
    <n v="1028.76"/>
    <d v="2015-04-11T00:00:00"/>
    <n v="250"/>
  </r>
  <r>
    <s v="7630"/>
    <s v="31"/>
    <x v="405"/>
    <d v="2017-10-15T00:00:00"/>
    <b v="0"/>
    <s v="Approved"/>
    <s v="Giant Bicycles"/>
    <s v="Standard"/>
    <s v="medium"/>
    <s v="medium"/>
    <n v="230.91"/>
    <n v="173.18"/>
    <n v="57.73"/>
    <d v="2006-11-10T00:00:00"/>
    <n v="76"/>
  </r>
  <r>
    <s v="7631"/>
    <s v="41"/>
    <x v="1959"/>
    <d v="2017-04-19T00:00:00"/>
    <b v="1"/>
    <s v="Approved"/>
    <s v="Norco Bicycles"/>
    <s v="Standard"/>
    <s v="low"/>
    <s v="medium"/>
    <n v="958.74"/>
    <n v="748.9"/>
    <n v="209.84"/>
    <d v="1996-11-09T00:00:00"/>
    <n v="255"/>
  </r>
  <r>
    <s v="7632"/>
    <s v="38"/>
    <x v="1516"/>
    <d v="2017-03-03T00:00:00"/>
    <b v="0"/>
    <s v="Approved"/>
    <s v="Solex"/>
    <s v="Standard"/>
    <s v="medium"/>
    <s v="medium"/>
    <n v="1577.53"/>
    <n v="826.51"/>
    <n v="751.02"/>
    <d v="2008-03-19T00:00:00"/>
    <n v="302"/>
  </r>
  <r>
    <s v="7633"/>
    <s v="70"/>
    <x v="143"/>
    <d v="2017-08-06T00:00:00"/>
    <b v="1"/>
    <s v="Approved"/>
    <s v="Trek Bicycles"/>
    <s v="Standard"/>
    <s v="high"/>
    <s v="medium"/>
    <n v="495.72"/>
    <n v="297.43"/>
    <n v="198.29"/>
    <d v="2011-01-10T00:00:00"/>
    <n v="146"/>
  </r>
  <r>
    <s v="7634"/>
    <s v="0"/>
    <x v="503"/>
    <d v="2017-03-09T00:00:00"/>
    <b v="0"/>
    <s v="Approved"/>
    <s v="Solex"/>
    <s v="Standard"/>
    <s v="medium"/>
    <s v="medium"/>
    <n v="441.49"/>
    <n v="84.99"/>
    <n v="356.5"/>
    <d v="1993-04-12T00:00:00"/>
    <n v="296"/>
  </r>
  <r>
    <s v="7635"/>
    <s v="25"/>
    <x v="3124"/>
    <d v="2017-06-04T00:00:00"/>
    <b v="0"/>
    <s v="Approved"/>
    <s v="Giant Bicycles"/>
    <s v="Road"/>
    <s v="medium"/>
    <s v="medium"/>
    <n v="1538.99"/>
    <n v="829.65"/>
    <n v="709.34"/>
    <d v="2002-03-22T00:00:00"/>
    <n v="209"/>
  </r>
  <r>
    <s v="7636"/>
    <s v="34"/>
    <x v="2265"/>
    <d v="2017-07-13T00:00:00"/>
    <b v="1"/>
    <s v="Approved"/>
    <s v="Norco Bicycles"/>
    <s v="Road"/>
    <s v="high"/>
    <s v="large"/>
    <n v="774.53"/>
    <n v="464.72"/>
    <n v="309.81"/>
    <d v="2012-06-04T00:00:00"/>
    <n v="170"/>
  </r>
  <r>
    <s v="7637"/>
    <s v="40"/>
    <x v="3023"/>
    <d v="2017-11-23T00:00:00"/>
    <b v="0"/>
    <s v="Approved"/>
    <s v="OHM Cycles"/>
    <s v="Standard"/>
    <s v="high"/>
    <s v="medium"/>
    <n v="1458.17"/>
    <n v="874.9"/>
    <n v="583.27"/>
    <d v="1993-04-12T00:00:00"/>
    <n v="37"/>
  </r>
  <r>
    <s v="7638"/>
    <s v="72"/>
    <x v="2996"/>
    <d v="2017-09-27T00:00:00"/>
    <b v="0"/>
    <s v="Approved"/>
    <s v="OHM Cycles"/>
    <s v="Standard"/>
    <s v="medium"/>
    <s v="medium"/>
    <n v="912.52"/>
    <n v="141.4"/>
    <n v="771.12"/>
    <d v="2015-10-18T00:00:00"/>
    <n v="94"/>
  </r>
  <r>
    <s v="7639"/>
    <s v="13"/>
    <x v="718"/>
    <d v="2017-03-25T00:00:00"/>
    <b v="0"/>
    <s v="Approved"/>
    <s v="Solex"/>
    <s v="Standard"/>
    <s v="medium"/>
    <s v="medium"/>
    <n v="1163.8900000000001"/>
    <n v="589.27"/>
    <n v="574.62"/>
    <d v="2013-03-12T00:00:00"/>
    <n v="280"/>
  </r>
  <r>
    <s v="7640"/>
    <s v="58"/>
    <x v="577"/>
    <d v="2017-02-13T00:00:00"/>
    <b v="1"/>
    <s v="Approved"/>
    <s v="OHM Cycles"/>
    <s v="Standard"/>
    <s v="medium"/>
    <s v="medium"/>
    <n v="912.52"/>
    <n v="141.4"/>
    <n v="771.12"/>
    <d v="2015-10-18T00:00:00"/>
    <n v="320"/>
  </r>
  <r>
    <s v="7641"/>
    <s v="55"/>
    <x v="1076"/>
    <d v="2017-07-20T00:00:00"/>
    <b v="1"/>
    <s v="Approved"/>
    <s v="Trek Bicycles"/>
    <s v="Road"/>
    <s v="medium"/>
    <s v="large"/>
    <n v="1894.19"/>
    <n v="598.76"/>
    <n v="1295.43"/>
    <d v="2003-07-21T00:00:00"/>
    <n v="163"/>
  </r>
  <r>
    <s v="7642"/>
    <s v="56"/>
    <x v="905"/>
    <d v="2017-02-06T00:00:00"/>
    <b v="0"/>
    <s v="Approved"/>
    <s v="Norco Bicycles"/>
    <s v="Mountain"/>
    <s v="low"/>
    <s v="small"/>
    <n v="688.63"/>
    <n v="612.88"/>
    <n v="75.75"/>
    <d v="1993-10-02T00:00:00"/>
    <n v="327"/>
  </r>
  <r>
    <s v="7643"/>
    <s v="3"/>
    <x v="2267"/>
    <d v="2017-01-11T00:00:00"/>
    <b v="0"/>
    <s v="Approved"/>
    <s v="Trek Bicycles"/>
    <s v="Standard"/>
    <s v="medium"/>
    <s v="large"/>
    <n v="2091.4699999999998"/>
    <n v="388.92"/>
    <n v="1702.55"/>
    <d v="1991-11-07T00:00:00"/>
    <n v="353"/>
  </r>
  <r>
    <s v="7644"/>
    <s v="25"/>
    <x v="1726"/>
    <d v="2017-09-05T00:00:00"/>
    <b v="0"/>
    <s v="Approved"/>
    <s v="Giant Bicycles"/>
    <s v="Road"/>
    <s v="medium"/>
    <s v="medium"/>
    <n v="1538.99"/>
    <n v="829.65"/>
    <n v="709.34"/>
    <d v="1992-10-11T00:00:00"/>
    <n v="116"/>
  </r>
  <r>
    <s v="7645"/>
    <s v="65"/>
    <x v="2539"/>
    <d v="2017-02-13T00:00:00"/>
    <b v="0"/>
    <s v="Approved"/>
    <s v="WeareA2B"/>
    <s v="Standard"/>
    <s v="medium"/>
    <s v="medium"/>
    <n v="1807.45"/>
    <n v="778.69"/>
    <n v="1028.76"/>
    <d v="1995-10-24T00:00:00"/>
    <n v="320"/>
  </r>
  <r>
    <s v="7646"/>
    <s v="53"/>
    <x v="3125"/>
    <d v="2017-06-03T00:00:00"/>
    <b v="1"/>
    <s v="Approved"/>
    <s v="OHM Cycles"/>
    <s v="Standard"/>
    <s v="medium"/>
    <s v="medium"/>
    <n v="795.34"/>
    <n v="101.58"/>
    <n v="693.76"/>
    <d v="1997-02-09T00:00:00"/>
    <n v="210"/>
  </r>
  <r>
    <s v="7647"/>
    <s v="24"/>
    <x v="3126"/>
    <d v="2017-01-08T00:00:00"/>
    <b v="1"/>
    <s v="Approved"/>
    <s v="Solex"/>
    <s v="Road"/>
    <s v="medium"/>
    <s v="large"/>
    <n v="1777.8"/>
    <n v="820.78"/>
    <n v="957.02"/>
    <d v="2005-10-22T00:00:00"/>
    <n v="356"/>
  </r>
  <r>
    <s v="7648"/>
    <s v="66"/>
    <x v="3083"/>
    <d v="2017-05-05T00:00:00"/>
    <b v="0"/>
    <s v="Approved"/>
    <s v="Solex"/>
    <s v="Standard"/>
    <s v="medium"/>
    <s v="medium"/>
    <n v="1163.8900000000001"/>
    <n v="589.27"/>
    <n v="574.62"/>
    <d v="2016-07-09T00:00:00"/>
    <n v="239"/>
  </r>
  <r>
    <s v="7649"/>
    <s v="86"/>
    <x v="2042"/>
    <d v="2017-03-21T00:00:00"/>
    <b v="0"/>
    <s v="Approved"/>
    <s v="OHM Cycles"/>
    <s v="Standard"/>
    <s v="medium"/>
    <s v="medium"/>
    <n v="235.63"/>
    <n v="125.07"/>
    <n v="110.56"/>
    <d v="2004-08-07T00:00:00"/>
    <n v="284"/>
  </r>
  <r>
    <s v="7650"/>
    <s v="48"/>
    <x v="727"/>
    <d v="2017-12-02T00:00:00"/>
    <b v="0"/>
    <s v="Approved"/>
    <s v="WeareA2B"/>
    <s v="Standard"/>
    <s v="medium"/>
    <s v="medium"/>
    <n v="1762.96"/>
    <n v="950.52"/>
    <n v="812.44"/>
    <d v="2014-07-28T00:00:00"/>
    <n v="28"/>
  </r>
  <r>
    <s v="7651"/>
    <s v="20"/>
    <x v="2371"/>
    <d v="2017-08-01T00:00:00"/>
    <b v="1"/>
    <s v="Approved"/>
    <s v="Trek Bicycles"/>
    <s v="Standard"/>
    <s v="medium"/>
    <s v="small"/>
    <n v="1775.81"/>
    <n v="1580.47"/>
    <n v="195.34"/>
    <d v="1991-08-05T00:00:00"/>
    <n v="151"/>
  </r>
  <r>
    <s v="7652"/>
    <s v="0"/>
    <x v="671"/>
    <d v="2017-03-23T00:00:00"/>
    <b v="1"/>
    <s v="Approved"/>
    <s v="Norco Bicycles"/>
    <s v="Standard"/>
    <s v="medium"/>
    <s v="medium"/>
    <n v="360.4"/>
    <n v="270.3"/>
    <n v="90.1"/>
    <d v="2016-12-06T00:00:00"/>
    <n v="282"/>
  </r>
  <r>
    <s v="7653"/>
    <s v="17"/>
    <x v="1166"/>
    <d v="2017-06-29T00:00:00"/>
    <b v="1"/>
    <s v="Approved"/>
    <s v="Solex"/>
    <s v="Standard"/>
    <s v="high"/>
    <s v="medium"/>
    <n v="1024.6600000000001"/>
    <n v="614.79999999999995"/>
    <n v="409.86"/>
    <d v="2010-11-05T00:00:00"/>
    <n v="184"/>
  </r>
  <r>
    <s v="7654"/>
    <s v="67"/>
    <x v="1588"/>
    <d v="2017-01-19T00:00:00"/>
    <b v="0"/>
    <s v="Approved"/>
    <s v="Norco Bicycles"/>
    <s v="Road"/>
    <s v="medium"/>
    <s v="medium"/>
    <n v="544.04999999999995"/>
    <n v="376.84"/>
    <n v="167.21"/>
    <d v="2005-10-22T00:00:00"/>
    <n v="345"/>
  </r>
  <r>
    <s v="7655"/>
    <s v="22"/>
    <x v="1033"/>
    <d v="2017-04-29T00:00:00"/>
    <b v="1"/>
    <s v="Approved"/>
    <s v="WeareA2B"/>
    <s v="Standard"/>
    <s v="medium"/>
    <s v="medium"/>
    <n v="60.34"/>
    <n v="45.26"/>
    <n v="15.08"/>
    <d v="2016-11-22T00:00:00"/>
    <n v="245"/>
  </r>
  <r>
    <s v="7656"/>
    <s v="55"/>
    <x v="1376"/>
    <d v="2017-11-17T00:00:00"/>
    <b v="1"/>
    <s v="Approved"/>
    <s v="Trek Bicycles"/>
    <s v="Road"/>
    <s v="medium"/>
    <s v="large"/>
    <n v="1894.19"/>
    <n v="598.76"/>
    <n v="1295.43"/>
    <d v="2015-10-18T00:00:00"/>
    <n v="43"/>
  </r>
  <r>
    <s v="7657"/>
    <s v="34"/>
    <x v="701"/>
    <d v="2017-09-12T00:00:00"/>
    <b v="1"/>
    <s v="Approved"/>
    <s v="Norco Bicycles"/>
    <s v="Road"/>
    <s v="high"/>
    <s v="large"/>
    <n v="774.53"/>
    <n v="464.72"/>
    <n v="309.81"/>
    <d v="2012-06-04T00:00:00"/>
    <n v="109"/>
  </r>
  <r>
    <s v="7658"/>
    <s v="96"/>
    <x v="915"/>
    <d v="2017-08-30T00:00:00"/>
    <b v="1"/>
    <s v="Approved"/>
    <s v="Giant Bicycles"/>
    <s v="Standard"/>
    <s v="medium"/>
    <s v="large"/>
    <n v="1635.3"/>
    <n v="993.66"/>
    <n v="641.64"/>
    <d v="2002-10-10T00:00:00"/>
    <n v="122"/>
  </r>
  <r>
    <s v="7659"/>
    <s v="11"/>
    <x v="1407"/>
    <d v="2017-06-17T00:00:00"/>
    <b v="1"/>
    <s v="Approved"/>
    <s v="Trek Bicycles"/>
    <s v="Standard"/>
    <s v="medium"/>
    <s v="small"/>
    <n v="1775.81"/>
    <n v="1580.47"/>
    <n v="195.34"/>
    <d v="1991-08-05T00:00:00"/>
    <n v="196"/>
  </r>
  <r>
    <s v="7660"/>
    <s v="89"/>
    <x v="2750"/>
    <d v="2017-08-07T00:00:00"/>
    <b v="0"/>
    <s v="Approved"/>
    <s v="WeareA2B"/>
    <s v="Touring"/>
    <s v="medium"/>
    <s v="large"/>
    <n v="1362.99"/>
    <n v="57.74"/>
    <n v="1305.25"/>
    <d v="1993-04-20T00:00:00"/>
    <n v="145"/>
  </r>
  <r>
    <s v="7661"/>
    <s v="13"/>
    <x v="2982"/>
    <d v="2017-05-05T00:00:00"/>
    <b v="1"/>
    <s v="Approved"/>
    <s v="Solex"/>
    <s v="Standard"/>
    <s v="medium"/>
    <s v="medium"/>
    <n v="1163.8900000000001"/>
    <n v="589.27"/>
    <n v="574.62"/>
    <d v="2016-07-09T00:00:00"/>
    <n v="239"/>
  </r>
  <r>
    <s v="7662"/>
    <s v="15"/>
    <x v="2547"/>
    <d v="2017-05-06T00:00:00"/>
    <b v="1"/>
    <s v="Approved"/>
    <s v="Norco Bicycles"/>
    <s v="Standard"/>
    <s v="low"/>
    <s v="medium"/>
    <n v="958.74"/>
    <n v="748.9"/>
    <n v="209.84"/>
    <d v="2010-05-05T00:00:00"/>
    <n v="238"/>
  </r>
  <r>
    <s v="7663"/>
    <s v="10"/>
    <x v="3127"/>
    <d v="2017-02-27T00:00:00"/>
    <b v="1"/>
    <s v="Approved"/>
    <s v="WeareA2B"/>
    <s v="Touring"/>
    <s v="medium"/>
    <s v="medium"/>
    <n v="1466.68"/>
    <n v="363.25"/>
    <n v="1103.43"/>
    <d v="2014-03-03T00:00:00"/>
    <n v="306"/>
  </r>
  <r>
    <s v="7664"/>
    <s v="90"/>
    <x v="2280"/>
    <d v="2017-03-02T00:00:00"/>
    <b v="0"/>
    <s v="Approved"/>
    <s v="Solex"/>
    <s v="Standard"/>
    <s v="low"/>
    <s v="medium"/>
    <n v="945.04"/>
    <n v="507.58"/>
    <n v="437.46"/>
    <d v="1995-12-19T00:00:00"/>
    <n v="303"/>
  </r>
  <r>
    <s v="7665"/>
    <s v="75"/>
    <x v="474"/>
    <d v="2017-06-11T00:00:00"/>
    <b v="1"/>
    <s v="Approved"/>
    <s v="Giant Bicycles"/>
    <s v="Touring"/>
    <s v="medium"/>
    <s v="large"/>
    <n v="1873.97"/>
    <n v="863.95"/>
    <n v="1010.02"/>
    <d v="2011-01-10T00:00:00"/>
    <n v="202"/>
  </r>
  <r>
    <s v="7666"/>
    <s v="50"/>
    <x v="1882"/>
    <d v="2017-09-12T00:00:00"/>
    <b v="1"/>
    <s v="Approved"/>
    <s v="WeareA2B"/>
    <s v="Standard"/>
    <s v="medium"/>
    <s v="small"/>
    <n v="175.89"/>
    <n v="131.91999999999999"/>
    <n v="43.97"/>
    <d v="2003-02-16T00:00:00"/>
    <n v="109"/>
  </r>
  <r>
    <s v="7667"/>
    <s v="72"/>
    <x v="23"/>
    <d v="2017-12-16T00:00:00"/>
    <b v="0"/>
    <s v="Approved"/>
    <s v="OHM Cycles"/>
    <s v="Standard"/>
    <s v="medium"/>
    <s v="medium"/>
    <n v="912.52"/>
    <n v="141.4"/>
    <n v="771.12"/>
    <d v="2015-10-18T00:00:00"/>
    <n v="14"/>
  </r>
  <r>
    <s v="7668"/>
    <s v="34"/>
    <x v="1938"/>
    <d v="2017-03-21T00:00:00"/>
    <b v="1"/>
    <s v="Approved"/>
    <s v="Norco Bicycles"/>
    <s v="Road"/>
    <s v="high"/>
    <s v="large"/>
    <n v="774.53"/>
    <n v="464.72"/>
    <n v="309.81"/>
    <d v="1994-07-12T00:00:00"/>
    <n v="284"/>
  </r>
  <r>
    <s v="7669"/>
    <s v="59"/>
    <x v="3128"/>
    <d v="2017-02-08T00:00:00"/>
    <b v="0"/>
    <s v="Approved"/>
    <s v="WeareA2B"/>
    <s v="Standard"/>
    <s v="medium"/>
    <s v="small"/>
    <n v="1415.01"/>
    <n v="1259.3599999999999"/>
    <n v="155.65"/>
    <d v="1998-12-16T00:00:00"/>
    <n v="325"/>
  </r>
  <r>
    <s v="7670"/>
    <s v="31"/>
    <x v="1862"/>
    <d v="2017-12-28T00:00:00"/>
    <b v="1"/>
    <s v="Approved"/>
    <s v="Giant Bicycles"/>
    <s v="Standard"/>
    <s v="medium"/>
    <s v="medium"/>
    <n v="230.91"/>
    <n v="173.18"/>
    <n v="57.73"/>
    <d v="2006-11-10T00:00:00"/>
    <n v="2"/>
  </r>
  <r>
    <s v="7671"/>
    <s v="95"/>
    <x v="2386"/>
    <d v="2017-06-04T00:00:00"/>
    <b v="1"/>
    <s v="Approved"/>
    <s v="Giant Bicycles"/>
    <s v="Standard"/>
    <s v="medium"/>
    <s v="large"/>
    <n v="569.55999999999995"/>
    <n v="528.42999999999995"/>
    <n v="41.13"/>
    <d v="1994-08-10T00:00:00"/>
    <n v="209"/>
  </r>
  <r>
    <s v="7672"/>
    <s v="58"/>
    <x v="986"/>
    <d v="2017-05-08T00:00:00"/>
    <b v="0"/>
    <s v="Approved"/>
    <s v="OHM Cycles"/>
    <s v="Standard"/>
    <s v="medium"/>
    <s v="medium"/>
    <n v="912.52"/>
    <n v="141.4"/>
    <n v="771.12"/>
    <d v="2015-10-18T00:00:00"/>
    <n v="236"/>
  </r>
  <r>
    <s v="7673"/>
    <s v="72"/>
    <x v="1184"/>
    <d v="2017-04-29T00:00:00"/>
    <b v="0"/>
    <s v="Approved"/>
    <s v="Norco Bicycles"/>
    <s v="Standard"/>
    <s v="medium"/>
    <s v="medium"/>
    <n v="360.4"/>
    <n v="270.3"/>
    <n v="90.1"/>
    <d v="2006-05-22T00:00:00"/>
    <n v="245"/>
  </r>
  <r>
    <s v="7674"/>
    <s v="80"/>
    <x v="2286"/>
    <d v="2017-04-02T00:00:00"/>
    <b v="1"/>
    <s v="Approved"/>
    <s v="OHM Cycles"/>
    <s v="Touring"/>
    <s v="low"/>
    <s v="medium"/>
    <n v="1073.07"/>
    <n v="933.84"/>
    <n v="139.22999999999999"/>
    <d v="1997-08-25T00:00:00"/>
    <n v="272"/>
  </r>
  <r>
    <s v="7675"/>
    <s v="19"/>
    <x v="1731"/>
    <d v="2017-11-20T00:00:00"/>
    <b v="0"/>
    <s v="Approved"/>
    <s v="OHM Cycles"/>
    <s v="Road"/>
    <s v="high"/>
    <s v="large"/>
    <n v="12.01"/>
    <n v="7.21"/>
    <n v="4.8"/>
    <d v="2009-03-08T00:00:00"/>
    <n v="40"/>
  </r>
  <r>
    <s v="7677"/>
    <s v="0"/>
    <x v="2762"/>
    <d v="2017-10-13T00:00:00"/>
    <b v="1"/>
    <s v="Approved"/>
    <s v="WeareA2B"/>
    <s v="Standard"/>
    <s v="medium"/>
    <s v="small"/>
    <n v="175.89"/>
    <n v="131.91999999999999"/>
    <n v="43.97"/>
    <d v="2003-02-16T00:00:00"/>
    <n v="78"/>
  </r>
  <r>
    <s v="7678"/>
    <s v="91"/>
    <x v="1677"/>
    <d v="2017-11-06T00:00:00"/>
    <b v="0"/>
    <s v="Approved"/>
    <s v="Solex"/>
    <s v="Standard"/>
    <s v="medium"/>
    <s v="medium"/>
    <n v="100.35"/>
    <n v="75.260000000000005"/>
    <n v="25.09"/>
    <d v="1999-07-26T00:00:00"/>
    <n v="54"/>
  </r>
  <r>
    <s v="7679"/>
    <s v="72"/>
    <x v="216"/>
    <d v="2017-11-14T00:00:00"/>
    <b v="0"/>
    <s v="Approved"/>
    <s v="Norco Bicycles"/>
    <s v="Standard"/>
    <s v="medium"/>
    <s v="medium"/>
    <n v="360.4"/>
    <n v="270.3"/>
    <n v="90.1"/>
    <d v="2016-12-06T00:00:00"/>
    <n v="46"/>
  </r>
  <r>
    <s v="7680"/>
    <s v="54"/>
    <x v="3129"/>
    <d v="2017-05-09T00:00:00"/>
    <b v="0"/>
    <s v="Approved"/>
    <s v="WeareA2B"/>
    <s v="Standard"/>
    <s v="medium"/>
    <s v="medium"/>
    <n v="1292.8399999999999"/>
    <n v="13.44"/>
    <n v="1279.4000000000001"/>
    <d v="2015-06-17T00:00:00"/>
    <n v="235"/>
  </r>
  <r>
    <s v="7681"/>
    <s v="46"/>
    <x v="2059"/>
    <d v="2017-11-09T00:00:00"/>
    <b v="1"/>
    <s v="Approved"/>
    <s v="Solex"/>
    <s v="Standard"/>
    <s v="low"/>
    <s v="medium"/>
    <n v="1289.8499999999999"/>
    <n v="74.510000000000005"/>
    <n v="1215.3399999999999"/>
    <d v="2007-12-11T00:00:00"/>
    <n v="51"/>
  </r>
  <r>
    <s v="7682"/>
    <s v="3"/>
    <x v="1196"/>
    <d v="2017-11-11T00:00:00"/>
    <b v="0"/>
    <s v="Approved"/>
    <s v="Trek Bicycles"/>
    <s v="Standard"/>
    <s v="medium"/>
    <s v="large"/>
    <n v="2091.4699999999998"/>
    <n v="388.92"/>
    <n v="1702.55"/>
    <d v="2011-08-24T00:00:00"/>
    <n v="49"/>
  </r>
  <r>
    <s v="7683"/>
    <s v="16"/>
    <x v="400"/>
    <d v="2017-04-27T00:00:00"/>
    <b v="0"/>
    <s v="Approved"/>
    <s v="Norco Bicycles"/>
    <s v="Standard"/>
    <s v="high"/>
    <s v="small"/>
    <n v="1661.92"/>
    <n v="1479.11"/>
    <n v="182.81"/>
    <d v="2013-03-12T00:00:00"/>
    <n v="247"/>
  </r>
  <r>
    <s v="7684"/>
    <s v="29"/>
    <x v="2705"/>
    <d v="2017-05-03T00:00:00"/>
    <b v="1"/>
    <s v="Approved"/>
    <s v="Norco Bicycles"/>
    <s v="Road"/>
    <s v="medium"/>
    <s v="medium"/>
    <n v="543.39"/>
    <n v="407.54"/>
    <n v="135.85"/>
    <d v="2016-11-22T00:00:00"/>
    <n v="241"/>
  </r>
  <r>
    <s v="7685"/>
    <s v="98"/>
    <x v="2741"/>
    <d v="2017-11-16T00:00:00"/>
    <b v="0"/>
    <s v="Approved"/>
    <s v="Trek Bicycles"/>
    <s v="Standard"/>
    <s v="high"/>
    <s v="medium"/>
    <n v="358.39"/>
    <n v="215.03"/>
    <n v="143.36000000000001"/>
    <d v="2004-01-16T00:00:00"/>
    <n v="44"/>
  </r>
  <r>
    <s v="7686"/>
    <s v="82"/>
    <x v="2436"/>
    <d v="2017-07-07T00:00:00"/>
    <b v="1"/>
    <s v="Approved"/>
    <s v="Norco Bicycles"/>
    <s v="Standard"/>
    <s v="high"/>
    <s v="medium"/>
    <n v="1148.6400000000001"/>
    <n v="689.18"/>
    <n v="459.46"/>
    <d v="2015-08-10T00:00:00"/>
    <n v="176"/>
  </r>
  <r>
    <s v="7687"/>
    <s v="33"/>
    <x v="2616"/>
    <d v="2017-10-12T00:00:00"/>
    <b v="1"/>
    <s v="Approved"/>
    <s v="Giant Bicycles"/>
    <s v="Standard"/>
    <s v="medium"/>
    <s v="small"/>
    <n v="1311.44"/>
    <n v="1167.18"/>
    <n v="144.26"/>
    <d v="2011-03-16T00:00:00"/>
    <n v="79"/>
  </r>
  <r>
    <s v="7688"/>
    <s v="83"/>
    <x v="2491"/>
    <d v="2017-07-08T00:00:00"/>
    <b v="1"/>
    <s v="Approved"/>
    <s v="Solex"/>
    <s v="Touring"/>
    <s v="medium"/>
    <s v="large"/>
    <n v="2083.94"/>
    <n v="675.03"/>
    <n v="1408.91"/>
    <d v="2013-09-16T00:00:00"/>
    <n v="175"/>
  </r>
  <r>
    <s v="7689"/>
    <s v="17"/>
    <x v="2691"/>
    <d v="2017-05-17T00:00:00"/>
    <b v="1"/>
    <s v="Approved"/>
    <s v="WeareA2B"/>
    <s v="Touring"/>
    <s v="medium"/>
    <s v="large"/>
    <n v="1362.99"/>
    <n v="57.74"/>
    <n v="1305.25"/>
    <d v="1993-04-20T00:00:00"/>
    <n v="227"/>
  </r>
  <r>
    <s v="7690"/>
    <s v="59"/>
    <x v="3130"/>
    <d v="2017-12-06T00:00:00"/>
    <b v="0"/>
    <s v="Approved"/>
    <s v="Solex"/>
    <s v="Standard"/>
    <s v="medium"/>
    <s v="large"/>
    <n v="1061.56"/>
    <n v="733.58"/>
    <n v="327.98"/>
    <d v="1993-07-20T00:00:00"/>
    <n v="24"/>
  </r>
  <r>
    <s v="7691"/>
    <s v="65"/>
    <x v="594"/>
    <d v="2017-10-12T00:00:00"/>
    <b v="0"/>
    <s v="Approved"/>
    <s v="WeareA2B"/>
    <s v="Standard"/>
    <s v="medium"/>
    <s v="medium"/>
    <n v="1807.45"/>
    <n v="778.69"/>
    <n v="1028.76"/>
    <d v="2015-05-21T00:00:00"/>
    <n v="79"/>
  </r>
  <r>
    <s v="7692"/>
    <s v="39"/>
    <x v="1644"/>
    <d v="2017-12-14T00:00:00"/>
    <b v="0"/>
    <s v="Approved"/>
    <s v="Giant Bicycles"/>
    <s v="Standard"/>
    <s v="medium"/>
    <s v="large"/>
    <n v="1812.75"/>
    <n v="582.48"/>
    <n v="1230.27"/>
    <d v="2008-03-19T00:00:00"/>
    <n v="16"/>
  </r>
  <r>
    <s v="7693"/>
    <s v="0"/>
    <x v="671"/>
    <d v="2017-10-31T00:00:00"/>
    <b v="1"/>
    <s v="Approved"/>
    <s v="Norco Bicycles"/>
    <s v="Standard"/>
    <s v="low"/>
    <s v="medium"/>
    <n v="363.01"/>
    <n v="290.41000000000003"/>
    <n v="72.599999999999994"/>
    <d v="2005-05-10T00:00:00"/>
    <n v="60"/>
  </r>
  <r>
    <s v="7694"/>
    <s v="54"/>
    <x v="1192"/>
    <d v="2017-07-05T00:00:00"/>
    <b v="1"/>
    <s v="Approved"/>
    <s v="WeareA2B"/>
    <s v="Standard"/>
    <s v="medium"/>
    <s v="medium"/>
    <n v="1807.45"/>
    <n v="778.69"/>
    <n v="1028.76"/>
    <d v="2010-08-20T00:00:00"/>
    <n v="178"/>
  </r>
  <r>
    <s v="7695"/>
    <s v="0"/>
    <x v="2796"/>
    <d v="2017-04-02T00:00:00"/>
    <b v="1"/>
    <s v="Approved"/>
    <m/>
    <m/>
    <m/>
    <m/>
    <n v="2037.77"/>
    <m/>
    <m/>
    <m/>
    <n v="272"/>
  </r>
  <r>
    <s v="7696"/>
    <s v="24"/>
    <x v="221"/>
    <d v="2017-03-25T00:00:00"/>
    <b v="1"/>
    <s v="Approved"/>
    <s v="Solex"/>
    <s v="Road"/>
    <s v="medium"/>
    <s v="large"/>
    <n v="1777.8"/>
    <n v="820.78"/>
    <n v="957.02"/>
    <d v="2002-03-22T00:00:00"/>
    <n v="280"/>
  </r>
  <r>
    <s v="7697"/>
    <s v="61"/>
    <x v="2388"/>
    <d v="2017-11-27T00:00:00"/>
    <b v="1"/>
    <s v="Approved"/>
    <s v="Norco Bicycles"/>
    <s v="Standard"/>
    <s v="medium"/>
    <s v="small"/>
    <n v="586.45000000000005"/>
    <n v="521.94000000000005"/>
    <n v="64.510000000000005"/>
    <d v="1998-12-16T00:00:00"/>
    <n v="33"/>
  </r>
  <r>
    <s v="7698"/>
    <s v="100"/>
    <x v="3131"/>
    <d v="2017-03-12T00:00:00"/>
    <b v="0"/>
    <s v="Approved"/>
    <s v="Norco Bicycles"/>
    <s v="Road"/>
    <s v="medium"/>
    <s v="medium"/>
    <n v="1036.5899999999999"/>
    <n v="206.35"/>
    <n v="830.24"/>
    <d v="1991-05-06T00:00:00"/>
    <n v="293"/>
  </r>
  <r>
    <s v="7699"/>
    <s v="40"/>
    <x v="1893"/>
    <d v="2017-12-11T00:00:00"/>
    <b v="0"/>
    <s v="Approved"/>
    <s v="OHM Cycles"/>
    <s v="Standard"/>
    <s v="high"/>
    <s v="medium"/>
    <n v="1458.17"/>
    <n v="874.9"/>
    <n v="583.27"/>
    <d v="2006-02-02T00:00:00"/>
    <n v="19"/>
  </r>
  <r>
    <s v="7700"/>
    <s v="85"/>
    <x v="345"/>
    <d v="2017-10-29T00:00:00"/>
    <b v="1"/>
    <s v="Approved"/>
    <s v="WeareA2B"/>
    <s v="Standard"/>
    <s v="medium"/>
    <s v="medium"/>
    <n v="1228.07"/>
    <n v="400.91"/>
    <n v="827.16"/>
    <d v="2011-01-10T00:00:00"/>
    <n v="62"/>
  </r>
  <r>
    <s v="7701"/>
    <s v="0"/>
    <x v="3132"/>
    <d v="2017-11-02T00:00:00"/>
    <b v="0"/>
    <s v="Approved"/>
    <s v="Giant Bicycles"/>
    <s v="Standard"/>
    <s v="medium"/>
    <s v="large"/>
    <n v="569.55999999999995"/>
    <n v="528.42999999999995"/>
    <n v="41.13"/>
    <d v="2003-09-10T00:00:00"/>
    <n v="58"/>
  </r>
  <r>
    <s v="7702"/>
    <s v="0"/>
    <x v="2108"/>
    <d v="2017-10-30T00:00:00"/>
    <b v="1"/>
    <s v="Approved"/>
    <s v="Trek Bicycles"/>
    <s v="Standard"/>
    <s v="medium"/>
    <s v="medium"/>
    <n v="499.53"/>
    <n v="388.72"/>
    <n v="110.81"/>
    <d v="2016-11-22T00:00:00"/>
    <n v="61"/>
  </r>
  <r>
    <s v="7703"/>
    <s v="100"/>
    <x v="363"/>
    <d v="2017-04-06T00:00:00"/>
    <b v="1"/>
    <s v="Approved"/>
    <s v="Trek Bicycles"/>
    <s v="Standard"/>
    <s v="medium"/>
    <s v="small"/>
    <n v="1386.84"/>
    <n v="1234.29"/>
    <n v="152.55000000000001"/>
    <d v="1993-07-15T00:00:00"/>
    <n v="268"/>
  </r>
  <r>
    <s v="7704"/>
    <s v="24"/>
    <x v="2618"/>
    <d v="2017-02-16T00:00:00"/>
    <b v="1"/>
    <s v="Approved"/>
    <s v="Solex"/>
    <s v="Road"/>
    <s v="medium"/>
    <s v="large"/>
    <n v="1777.8"/>
    <n v="820.78"/>
    <n v="957.02"/>
    <d v="2011-05-07T00:00:00"/>
    <n v="317"/>
  </r>
  <r>
    <s v="7705"/>
    <s v="1"/>
    <x v="883"/>
    <d v="2017-08-09T00:00:00"/>
    <b v="0"/>
    <s v="Approved"/>
    <s v="Giant Bicycles"/>
    <s v="Standard"/>
    <s v="medium"/>
    <s v="medium"/>
    <n v="1403.5"/>
    <n v="954.82"/>
    <n v="448.68"/>
    <d v="2012-09-15T00:00:00"/>
    <n v="143"/>
  </r>
  <r>
    <s v="7706"/>
    <s v="46"/>
    <x v="2906"/>
    <d v="2017-11-17T00:00:00"/>
    <b v="1"/>
    <s v="Approved"/>
    <s v="OHM Cycles"/>
    <s v="Standard"/>
    <s v="low"/>
    <s v="medium"/>
    <n v="1793.43"/>
    <n v="248.82"/>
    <n v="1544.61"/>
    <d v="1999-07-20T00:00:00"/>
    <n v="43"/>
  </r>
  <r>
    <s v="7707"/>
    <s v="9"/>
    <x v="2920"/>
    <d v="2017-08-22T00:00:00"/>
    <b v="1"/>
    <s v="Approved"/>
    <s v="OHM Cycles"/>
    <s v="Road"/>
    <s v="medium"/>
    <s v="medium"/>
    <n v="742.54"/>
    <n v="667.4"/>
    <n v="75.14"/>
    <d v="1991-11-07T00:00:00"/>
    <n v="130"/>
  </r>
  <r>
    <s v="7708"/>
    <s v="67"/>
    <x v="1034"/>
    <d v="2017-02-15T00:00:00"/>
    <b v="0"/>
    <s v="Approved"/>
    <s v="Solex"/>
    <s v="Standard"/>
    <s v="medium"/>
    <s v="large"/>
    <n v="1071.23"/>
    <n v="380.74"/>
    <n v="690.49"/>
    <d v="1996-04-05T00:00:00"/>
    <n v="318"/>
  </r>
  <r>
    <s v="7709"/>
    <s v="2"/>
    <x v="283"/>
    <d v="2017-03-19T00:00:00"/>
    <b v="0"/>
    <s v="Approved"/>
    <s v="Solex"/>
    <s v="Standard"/>
    <s v="medium"/>
    <s v="medium"/>
    <n v="71.489999999999995"/>
    <n v="53.62"/>
    <n v="17.87"/>
    <d v="2012-09-15T00:00:00"/>
    <n v="286"/>
  </r>
  <r>
    <s v="7710"/>
    <s v="1"/>
    <x v="2156"/>
    <d v="2017-01-05T00:00:00"/>
    <b v="1"/>
    <s v="Approved"/>
    <s v="Giant Bicycles"/>
    <s v="Touring"/>
    <s v="medium"/>
    <s v="large"/>
    <n v="1873.97"/>
    <n v="863.95"/>
    <n v="1010.02"/>
    <d v="2006-05-22T00:00:00"/>
    <n v="359"/>
  </r>
  <r>
    <s v="7711"/>
    <s v="63"/>
    <x v="900"/>
    <d v="2017-07-13T00:00:00"/>
    <b v="0"/>
    <s v="Approved"/>
    <s v="Solex"/>
    <s v="Standard"/>
    <s v="medium"/>
    <s v="medium"/>
    <n v="1483.2"/>
    <n v="99.59"/>
    <n v="1383.61"/>
    <d v="1998-12-17T00:00:00"/>
    <n v="170"/>
  </r>
  <r>
    <s v="7712"/>
    <s v="0"/>
    <x v="418"/>
    <d v="2017-02-06T00:00:00"/>
    <b v="1"/>
    <s v="Approved"/>
    <s v="OHM Cycles"/>
    <s v="Standard"/>
    <s v="medium"/>
    <s v="medium"/>
    <n v="235.63"/>
    <n v="125.07"/>
    <n v="110.56"/>
    <d v="1997-08-25T00:00:00"/>
    <n v="327"/>
  </r>
  <r>
    <s v="7713"/>
    <s v="15"/>
    <x v="1573"/>
    <d v="2017-03-03T00:00:00"/>
    <b v="0"/>
    <s v="Approved"/>
    <s v="Norco Bicycles"/>
    <s v="Standard"/>
    <s v="low"/>
    <s v="medium"/>
    <n v="958.74"/>
    <n v="748.9"/>
    <n v="209.84"/>
    <d v="1993-10-02T00:00:00"/>
    <n v="302"/>
  </r>
  <r>
    <s v="7714"/>
    <s v="86"/>
    <x v="173"/>
    <d v="2017-06-27T00:00:00"/>
    <b v="1"/>
    <s v="Approved"/>
    <s v="OHM Cycles"/>
    <s v="Standard"/>
    <s v="medium"/>
    <s v="medium"/>
    <n v="235.63"/>
    <n v="125.07"/>
    <n v="110.56"/>
    <d v="2004-08-07T00:00:00"/>
    <n v="186"/>
  </r>
  <r>
    <s v="7715"/>
    <s v="95"/>
    <x v="1047"/>
    <d v="2017-05-08T00:00:00"/>
    <b v="0"/>
    <s v="Approved"/>
    <s v="OHM Cycles"/>
    <s v="Touring"/>
    <s v="low"/>
    <s v="medium"/>
    <n v="1073.07"/>
    <n v="933.84"/>
    <n v="139.22999999999999"/>
    <d v="1997-01-25T00:00:00"/>
    <n v="236"/>
  </r>
  <r>
    <s v="7716"/>
    <s v="73"/>
    <x v="1017"/>
    <d v="2017-01-23T00:00:00"/>
    <b v="1"/>
    <s v="Approved"/>
    <s v="Solex"/>
    <s v="Standard"/>
    <s v="medium"/>
    <s v="medium"/>
    <n v="1945.43"/>
    <n v="333.18"/>
    <n v="1612.25"/>
    <d v="2002-08-31T00:00:00"/>
    <n v="341"/>
  </r>
  <r>
    <s v="7717"/>
    <s v="28"/>
    <x v="2958"/>
    <d v="2017-07-20T00:00:00"/>
    <b v="1"/>
    <s v="Approved"/>
    <s v="Solex"/>
    <s v="Road"/>
    <s v="medium"/>
    <s v="small"/>
    <n v="1703.52"/>
    <n v="1516.13"/>
    <n v="187.39"/>
    <d v="2007-08-04T00:00:00"/>
    <n v="163"/>
  </r>
  <r>
    <s v="7718"/>
    <s v="59"/>
    <x v="1235"/>
    <d v="2017-02-23T00:00:00"/>
    <b v="0"/>
    <s v="Approved"/>
    <s v="Solex"/>
    <s v="Standard"/>
    <s v="medium"/>
    <s v="large"/>
    <n v="1061.56"/>
    <n v="733.58"/>
    <n v="327.98"/>
    <d v="2005-10-22T00:00:00"/>
    <n v="310"/>
  </r>
  <r>
    <s v="7719"/>
    <s v="59"/>
    <x v="2621"/>
    <d v="2017-04-08T00:00:00"/>
    <b v="0"/>
    <s v="Approved"/>
    <s v="Solex"/>
    <s v="Standard"/>
    <s v="medium"/>
    <s v="large"/>
    <n v="1061.56"/>
    <n v="733.58"/>
    <n v="327.98"/>
    <d v="1993-07-20T00:00:00"/>
    <n v="266"/>
  </r>
  <r>
    <s v="7720"/>
    <s v="14"/>
    <x v="667"/>
    <d v="2017-12-12T00:00:00"/>
    <b v="1"/>
    <s v="Approved"/>
    <s v="Solex"/>
    <s v="Standard"/>
    <s v="high"/>
    <s v="large"/>
    <n v="1842.92"/>
    <n v="1105.75"/>
    <n v="737.17"/>
    <d v="1995-10-24T00:00:00"/>
    <n v="18"/>
  </r>
  <r>
    <s v="7721"/>
    <s v="19"/>
    <x v="2621"/>
    <d v="2017-08-18T00:00:00"/>
    <b v="1"/>
    <s v="Approved"/>
    <s v="OHM Cycles"/>
    <s v="Road"/>
    <s v="high"/>
    <s v="large"/>
    <n v="12.01"/>
    <n v="7.21"/>
    <n v="4.8"/>
    <d v="2009-03-08T00:00:00"/>
    <n v="134"/>
  </r>
  <r>
    <s v="7722"/>
    <s v="38"/>
    <x v="2977"/>
    <d v="2017-08-15T00:00:00"/>
    <b v="0"/>
    <s v="Approved"/>
    <s v="Trek Bicycles"/>
    <s v="Standard"/>
    <s v="medium"/>
    <s v="large"/>
    <n v="2091.4699999999998"/>
    <n v="388.92"/>
    <n v="1702.55"/>
    <d v="2007-08-04T00:00:00"/>
    <n v="137"/>
  </r>
  <r>
    <s v="7723"/>
    <s v="0"/>
    <x v="254"/>
    <d v="2017-03-05T00:00:00"/>
    <b v="1"/>
    <s v="Approved"/>
    <s v="WeareA2B"/>
    <s v="Standard"/>
    <s v="medium"/>
    <s v="small"/>
    <n v="175.89"/>
    <n v="131.91999999999999"/>
    <n v="43.97"/>
    <d v="1997-02-09T00:00:00"/>
    <n v="300"/>
  </r>
  <r>
    <s v="7724"/>
    <s v="0"/>
    <x v="2036"/>
    <d v="2017-09-15T00:00:00"/>
    <b v="0"/>
    <s v="Approved"/>
    <s v="Solex"/>
    <s v="Standard"/>
    <s v="medium"/>
    <s v="medium"/>
    <n v="71.489999999999995"/>
    <n v="53.62"/>
    <n v="17.87"/>
    <d v="2011-08-29T00:00:00"/>
    <n v="106"/>
  </r>
  <r>
    <s v="7725"/>
    <s v="49"/>
    <x v="3133"/>
    <d v="2017-02-11T00:00:00"/>
    <b v="1"/>
    <s v="Approved"/>
    <s v="Trek Bicycles"/>
    <s v="Road"/>
    <s v="medium"/>
    <s v="medium"/>
    <n v="533.51"/>
    <n v="400.13"/>
    <n v="133.38"/>
    <d v="2012-06-04T00:00:00"/>
    <n v="322"/>
  </r>
  <r>
    <s v="7726"/>
    <s v="58"/>
    <x v="1183"/>
    <d v="2017-06-14T00:00:00"/>
    <b v="1"/>
    <s v="Approved"/>
    <s v="OHM Cycles"/>
    <s v="Standard"/>
    <s v="medium"/>
    <s v="medium"/>
    <n v="912.52"/>
    <n v="141.4"/>
    <n v="771.12"/>
    <d v="2015-10-18T00:00:00"/>
    <n v="199"/>
  </r>
  <r>
    <s v="7728"/>
    <s v="12"/>
    <x v="3134"/>
    <d v="2017-12-12T00:00:00"/>
    <b v="1"/>
    <s v="Approved"/>
    <s v="WeareA2B"/>
    <s v="Standard"/>
    <s v="medium"/>
    <s v="medium"/>
    <n v="1231.1500000000001"/>
    <n v="161.6"/>
    <n v="1069.55"/>
    <d v="2010-05-05T00:00:00"/>
    <n v="18"/>
  </r>
  <r>
    <s v="7729"/>
    <s v="79"/>
    <x v="1682"/>
    <d v="2017-03-30T00:00:00"/>
    <b v="0"/>
    <s v="Approved"/>
    <s v="Norco Bicycles"/>
    <s v="Standard"/>
    <s v="medium"/>
    <s v="medium"/>
    <n v="1555.58"/>
    <n v="818.01"/>
    <n v="737.57"/>
    <d v="2015-08-02T00:00:00"/>
    <n v="275"/>
  </r>
  <r>
    <s v="7730"/>
    <s v="0"/>
    <x v="1043"/>
    <d v="2017-05-30T00:00:00"/>
    <b v="1"/>
    <s v="Approved"/>
    <m/>
    <m/>
    <m/>
    <m/>
    <n v="1349.47"/>
    <m/>
    <m/>
    <m/>
    <n v="214"/>
  </r>
  <r>
    <s v="7731"/>
    <s v="44"/>
    <x v="755"/>
    <d v="2017-02-02T00:00:00"/>
    <b v="0"/>
    <s v="Approved"/>
    <s v="WeareA2B"/>
    <s v="Standard"/>
    <s v="medium"/>
    <s v="medium"/>
    <n v="1769.64"/>
    <n v="108.76"/>
    <n v="1660.88"/>
    <d v="2007-12-11T00:00:00"/>
    <n v="331"/>
  </r>
  <r>
    <s v="7732"/>
    <s v="0"/>
    <x v="2335"/>
    <d v="2017-02-03T00:00:00"/>
    <b v="1"/>
    <s v="Approved"/>
    <s v="Norco Bicycles"/>
    <s v="Standard"/>
    <s v="medium"/>
    <s v="medium"/>
    <n v="360.4"/>
    <n v="270.3"/>
    <n v="90.1"/>
    <d v="2016-12-06T00:00:00"/>
    <n v="330"/>
  </r>
  <r>
    <s v="7733"/>
    <s v="84"/>
    <x v="1948"/>
    <d v="2017-10-06T00:00:00"/>
    <b v="1"/>
    <s v="Approved"/>
    <s v="Trek Bicycles"/>
    <s v="Road"/>
    <s v="medium"/>
    <s v="medium"/>
    <n v="290.62"/>
    <n v="215.14"/>
    <n v="75.48"/>
    <d v="2004-12-18T00:00:00"/>
    <n v="85"/>
  </r>
  <r>
    <s v="7734"/>
    <s v="69"/>
    <x v="84"/>
    <d v="2017-03-15T00:00:00"/>
    <b v="1"/>
    <s v="Approved"/>
    <s v="Norco Bicycles"/>
    <s v="Road"/>
    <s v="medium"/>
    <s v="large"/>
    <n v="1240.31"/>
    <n v="795.1"/>
    <n v="445.21"/>
    <d v="1991-07-10T00:00:00"/>
    <n v="290"/>
  </r>
  <r>
    <s v="7735"/>
    <s v="0"/>
    <x v="2550"/>
    <d v="2017-09-29T00:00:00"/>
    <b v="0"/>
    <s v="Approved"/>
    <m/>
    <m/>
    <m/>
    <m/>
    <n v="56.21"/>
    <m/>
    <m/>
    <m/>
    <n v="92"/>
  </r>
  <r>
    <s v="7736"/>
    <s v="23"/>
    <x v="2263"/>
    <d v="2017-10-23T00:00:00"/>
    <b v="0"/>
    <s v="Approved"/>
    <s v="Norco Bicycles"/>
    <s v="Mountain"/>
    <s v="low"/>
    <s v="small"/>
    <n v="688.63"/>
    <n v="612.88"/>
    <n v="75.75"/>
    <d v="1993-10-02T00:00:00"/>
    <n v="68"/>
  </r>
  <r>
    <s v="7738"/>
    <s v="0"/>
    <x v="2480"/>
    <d v="2017-08-11T00:00:00"/>
    <b v="1"/>
    <s v="Approved"/>
    <s v="Solex"/>
    <s v="Standard"/>
    <s v="medium"/>
    <s v="medium"/>
    <n v="100.35"/>
    <n v="75.260000000000005"/>
    <n v="25.09"/>
    <d v="1994-08-10T00:00:00"/>
    <n v="141"/>
  </r>
  <r>
    <s v="7739"/>
    <s v="50"/>
    <x v="3135"/>
    <d v="2017-03-14T00:00:00"/>
    <b v="0"/>
    <s v="Approved"/>
    <s v="WeareA2B"/>
    <s v="Standard"/>
    <s v="medium"/>
    <s v="small"/>
    <n v="175.89"/>
    <n v="131.91999999999999"/>
    <n v="43.97"/>
    <d v="2003-02-16T00:00:00"/>
    <n v="291"/>
  </r>
  <r>
    <s v="7740"/>
    <s v="18"/>
    <x v="1157"/>
    <d v="2017-04-18T00:00:00"/>
    <b v="1"/>
    <s v="Approved"/>
    <s v="Solex"/>
    <s v="Standard"/>
    <s v="medium"/>
    <s v="medium"/>
    <n v="575.27"/>
    <n v="431.45"/>
    <n v="143.82"/>
    <d v="2013-03-12T00:00:00"/>
    <n v="256"/>
  </r>
  <r>
    <s v="7741"/>
    <s v="90"/>
    <x v="1130"/>
    <d v="2017-07-17T00:00:00"/>
    <b v="1"/>
    <s v="Approved"/>
    <s v="Solex"/>
    <s v="Standard"/>
    <s v="low"/>
    <s v="medium"/>
    <n v="945.04"/>
    <n v="507.58"/>
    <n v="437.46"/>
    <d v="2011-03-16T00:00:00"/>
    <n v="166"/>
  </r>
  <r>
    <s v="7742"/>
    <s v="43"/>
    <x v="63"/>
    <d v="2017-12-29T00:00:00"/>
    <b v="0"/>
    <s v="Approved"/>
    <s v="Solex"/>
    <s v="Standard"/>
    <s v="medium"/>
    <s v="medium"/>
    <n v="1151.96"/>
    <n v="649.49"/>
    <n v="502.47"/>
    <d v="1993-04-12T00:00:00"/>
    <n v="1"/>
  </r>
  <r>
    <s v="7743"/>
    <s v="26"/>
    <x v="1542"/>
    <d v="2017-11-05T00:00:00"/>
    <b v="0"/>
    <s v="Approved"/>
    <s v="WeareA2B"/>
    <s v="Standard"/>
    <s v="medium"/>
    <s v="medium"/>
    <n v="1992.93"/>
    <n v="762.63"/>
    <n v="1230.3"/>
    <d v="1993-05-26T00:00:00"/>
    <n v="55"/>
  </r>
  <r>
    <s v="7744"/>
    <s v="83"/>
    <x v="1323"/>
    <d v="2017-07-28T00:00:00"/>
    <b v="0"/>
    <s v="Approved"/>
    <s v="Solex"/>
    <s v="Touring"/>
    <s v="medium"/>
    <s v="large"/>
    <n v="2083.94"/>
    <n v="675.03"/>
    <n v="1408.91"/>
    <d v="1999-07-26T00:00:00"/>
    <n v="155"/>
  </r>
  <r>
    <s v="7745"/>
    <s v="80"/>
    <x v="851"/>
    <d v="2017-01-07T00:00:00"/>
    <b v="0"/>
    <s v="Approved"/>
    <s v="Trek Bicycles"/>
    <s v="Standard"/>
    <s v="medium"/>
    <s v="large"/>
    <n v="1469.44"/>
    <n v="596.54999999999995"/>
    <n v="872.89"/>
    <d v="1992-10-02T00:00:00"/>
    <n v="357"/>
  </r>
  <r>
    <s v="7746"/>
    <s v="81"/>
    <x v="2697"/>
    <d v="2017-05-08T00:00:00"/>
    <b v="1"/>
    <s v="Approved"/>
    <s v="Norco Bicycles"/>
    <s v="Standard"/>
    <s v="medium"/>
    <s v="small"/>
    <n v="586.45000000000005"/>
    <n v="521.94000000000005"/>
    <n v="64.510000000000005"/>
    <d v="1993-04-20T00:00:00"/>
    <n v="236"/>
  </r>
  <r>
    <s v="7747"/>
    <s v="33"/>
    <x v="2490"/>
    <d v="2017-06-22T00:00:00"/>
    <b v="0"/>
    <s v="Approved"/>
    <s v="Giant Bicycles"/>
    <s v="Standard"/>
    <s v="medium"/>
    <s v="small"/>
    <n v="1311.44"/>
    <n v="1167.18"/>
    <n v="144.26"/>
    <d v="2003-03-18T00:00:00"/>
    <n v="191"/>
  </r>
  <r>
    <s v="7748"/>
    <s v="23"/>
    <x v="1111"/>
    <d v="2017-10-06T00:00:00"/>
    <b v="0"/>
    <s v="Approved"/>
    <s v="Norco Bicycles"/>
    <s v="Standard"/>
    <s v="medium"/>
    <s v="medium"/>
    <n v="1198.46"/>
    <n v="381.1"/>
    <n v="817.36"/>
    <d v="1998-12-16T00:00:00"/>
    <n v="85"/>
  </r>
  <r>
    <s v="7749"/>
    <s v="100"/>
    <x v="3136"/>
    <d v="2017-06-10T00:00:00"/>
    <b v="1"/>
    <s v="Approved"/>
    <s v="Trek Bicycles"/>
    <s v="Standard"/>
    <s v="medium"/>
    <s v="small"/>
    <n v="1386.84"/>
    <n v="1234.29"/>
    <n v="152.55000000000001"/>
    <d v="1996-11-09T00:00:00"/>
    <n v="203"/>
  </r>
  <r>
    <s v="7750"/>
    <s v="0"/>
    <x v="3137"/>
    <d v="2017-05-13T00:00:00"/>
    <b v="0"/>
    <s v="Approved"/>
    <s v="Norco Bicycles"/>
    <s v="Road"/>
    <s v="medium"/>
    <s v="medium"/>
    <n v="544.04999999999995"/>
    <n v="376.84"/>
    <n v="167.21"/>
    <d v="2005-10-22T00:00:00"/>
    <n v="231"/>
  </r>
  <r>
    <s v="7751"/>
    <s v="62"/>
    <x v="2500"/>
    <d v="2017-12-18T00:00:00"/>
    <b v="0"/>
    <s v="Approved"/>
    <s v="Solex"/>
    <s v="Standard"/>
    <s v="medium"/>
    <s v="medium"/>
    <n v="478.16"/>
    <n v="298.72000000000003"/>
    <n v="179.44"/>
    <d v="1993-06-23T00:00:00"/>
    <n v="12"/>
  </r>
  <r>
    <s v="7752"/>
    <s v="80"/>
    <x v="2782"/>
    <d v="2017-06-09T00:00:00"/>
    <b v="0"/>
    <s v="Approved"/>
    <s v="OHM Cycles"/>
    <s v="Touring"/>
    <s v="low"/>
    <s v="medium"/>
    <n v="1073.07"/>
    <n v="933.84"/>
    <n v="139.22999999999999"/>
    <d v="1997-01-25T00:00:00"/>
    <n v="204"/>
  </r>
  <r>
    <s v="7753"/>
    <s v="89"/>
    <x v="501"/>
    <d v="2017-03-16T00:00:00"/>
    <b v="0"/>
    <s v="Approved"/>
    <s v="Giant Bicycles"/>
    <s v="Standard"/>
    <s v="medium"/>
    <s v="large"/>
    <n v="1812.75"/>
    <n v="582.48"/>
    <n v="1230.27"/>
    <d v="2010-06-07T00:00:00"/>
    <n v="289"/>
  </r>
  <r>
    <s v="7754"/>
    <s v="97"/>
    <x v="1274"/>
    <d v="2017-01-19T00:00:00"/>
    <b v="1"/>
    <s v="Approved"/>
    <s v="Solex"/>
    <s v="Standard"/>
    <s v="medium"/>
    <s v="large"/>
    <n v="202.62"/>
    <n v="151.96"/>
    <n v="50.66"/>
    <d v="1994-08-10T00:00:00"/>
    <n v="345"/>
  </r>
  <r>
    <s v="7755"/>
    <s v="52"/>
    <x v="1693"/>
    <d v="2017-10-05T00:00:00"/>
    <b v="0"/>
    <s v="Approved"/>
    <s v="OHM Cycles"/>
    <s v="Road"/>
    <s v="medium"/>
    <s v="medium"/>
    <n v="1280.28"/>
    <n v="829.51"/>
    <n v="450.77"/>
    <d v="1993-07-20T00:00:00"/>
    <n v="86"/>
  </r>
  <r>
    <s v="7756"/>
    <s v="28"/>
    <x v="2186"/>
    <d v="2017-07-28T00:00:00"/>
    <b v="1"/>
    <s v="Approved"/>
    <s v="Norco Bicycles"/>
    <s v="Standard"/>
    <s v="medium"/>
    <s v="small"/>
    <n v="1216.1400000000001"/>
    <n v="1082.3599999999999"/>
    <n v="133.78"/>
    <d v="1995-12-19T00:00:00"/>
    <n v="155"/>
  </r>
  <r>
    <s v="7757"/>
    <s v="1"/>
    <x v="1748"/>
    <d v="2017-08-09T00:00:00"/>
    <b v="1"/>
    <s v="Approved"/>
    <s v="Giant Bicycles"/>
    <s v="Standard"/>
    <s v="medium"/>
    <s v="medium"/>
    <n v="1403.5"/>
    <n v="954.82"/>
    <n v="448.68"/>
    <d v="2011-04-16T00:00:00"/>
    <n v="143"/>
  </r>
  <r>
    <s v="7758"/>
    <s v="8"/>
    <x v="1971"/>
    <d v="2017-02-03T00:00:00"/>
    <b v="0"/>
    <s v="Approved"/>
    <s v="Solex"/>
    <s v="Road"/>
    <s v="medium"/>
    <s v="small"/>
    <n v="1703.52"/>
    <n v="1516.13"/>
    <n v="187.39"/>
    <d v="2011-04-16T00:00:00"/>
    <n v="330"/>
  </r>
  <r>
    <s v="7759"/>
    <s v="25"/>
    <x v="1759"/>
    <d v="2017-12-28T00:00:00"/>
    <b v="1"/>
    <s v="Approved"/>
    <s v="Giant Bicycles"/>
    <s v="Road"/>
    <s v="medium"/>
    <s v="medium"/>
    <n v="1538.99"/>
    <n v="829.65"/>
    <n v="709.34"/>
    <d v="2016-02-04T00:00:00"/>
    <n v="2"/>
  </r>
  <r>
    <s v="7760"/>
    <s v="21"/>
    <x v="679"/>
    <d v="2017-12-02T00:00:00"/>
    <b v="0"/>
    <s v="Approved"/>
    <s v="Solex"/>
    <s v="Standard"/>
    <s v="medium"/>
    <s v="large"/>
    <n v="1071.23"/>
    <n v="380.74"/>
    <n v="690.49"/>
    <d v="1996-04-05T00:00:00"/>
    <n v="28"/>
  </r>
  <r>
    <s v="7761"/>
    <s v="67"/>
    <x v="1072"/>
    <d v="2017-06-06T00:00:00"/>
    <b v="0"/>
    <s v="Approved"/>
    <s v="Norco Bicycles"/>
    <s v="Road"/>
    <s v="medium"/>
    <s v="medium"/>
    <n v="544.04999999999995"/>
    <n v="376.84"/>
    <n v="167.21"/>
    <d v="2005-10-22T00:00:00"/>
    <n v="207"/>
  </r>
  <r>
    <s v="7762"/>
    <s v="33"/>
    <x v="3138"/>
    <d v="2017-11-26T00:00:00"/>
    <b v="1"/>
    <s v="Approved"/>
    <s v="Giant Bicycles"/>
    <s v="Standard"/>
    <s v="medium"/>
    <s v="small"/>
    <n v="1311.44"/>
    <n v="1167.18"/>
    <n v="144.26"/>
    <d v="1992-10-11T00:00:00"/>
    <n v="34"/>
  </r>
  <r>
    <s v="7763"/>
    <s v="14"/>
    <x v="712"/>
    <d v="2017-08-29T00:00:00"/>
    <b v="1"/>
    <s v="Approved"/>
    <s v="Trek Bicycles"/>
    <s v="Standard"/>
    <s v="medium"/>
    <s v="small"/>
    <n v="1386.84"/>
    <n v="1234.29"/>
    <n v="152.55000000000001"/>
    <d v="2003-08-05T00:00:00"/>
    <n v="123"/>
  </r>
  <r>
    <s v="7764"/>
    <s v="15"/>
    <x v="2397"/>
    <d v="2017-02-11T00:00:00"/>
    <b v="1"/>
    <s v="Approved"/>
    <s v="Norco Bicycles"/>
    <s v="Standard"/>
    <s v="low"/>
    <s v="medium"/>
    <n v="958.74"/>
    <n v="748.9"/>
    <n v="209.84"/>
    <d v="2005-12-07T00:00:00"/>
    <n v="322"/>
  </r>
  <r>
    <s v="7765"/>
    <s v="0"/>
    <x v="3139"/>
    <d v="2017-07-20T00:00:00"/>
    <b v="0"/>
    <s v="Approved"/>
    <s v="OHM Cycles"/>
    <s v="Standard"/>
    <s v="medium"/>
    <s v="medium"/>
    <n v="183.86"/>
    <n v="137.9"/>
    <n v="45.96"/>
    <d v="1998-12-17T00:00:00"/>
    <n v="163"/>
  </r>
  <r>
    <s v="7766"/>
    <s v="77"/>
    <x v="877"/>
    <d v="2017-01-20T00:00:00"/>
    <b v="1"/>
    <s v="Approved"/>
    <s v="Norco Bicycles"/>
    <s v="Road"/>
    <s v="medium"/>
    <s v="large"/>
    <n v="1240.31"/>
    <n v="795.1"/>
    <n v="445.21"/>
    <d v="2004-07-25T00:00:00"/>
    <n v="344"/>
  </r>
  <r>
    <s v="7767"/>
    <s v="13"/>
    <x v="595"/>
    <d v="2017-10-15T00:00:00"/>
    <b v="1"/>
    <s v="Approved"/>
    <s v="Solex"/>
    <s v="Standard"/>
    <s v="medium"/>
    <s v="medium"/>
    <n v="1163.8900000000001"/>
    <n v="589.27"/>
    <n v="574.62"/>
    <d v="2010-05-05T00:00:00"/>
    <n v="76"/>
  </r>
  <r>
    <s v="7768"/>
    <s v="9"/>
    <x v="2312"/>
    <d v="2017-04-06T00:00:00"/>
    <b v="1"/>
    <s v="Approved"/>
    <s v="OHM Cycles"/>
    <s v="Road"/>
    <s v="medium"/>
    <s v="medium"/>
    <n v="742.54"/>
    <n v="667.4"/>
    <n v="75.14"/>
    <d v="1991-11-07T00:00:00"/>
    <n v="268"/>
  </r>
  <r>
    <s v="7769"/>
    <s v="79"/>
    <x v="664"/>
    <d v="2017-03-08T00:00:00"/>
    <b v="0"/>
    <s v="Approved"/>
    <s v="Norco Bicycles"/>
    <s v="Standard"/>
    <s v="medium"/>
    <s v="medium"/>
    <n v="1555.58"/>
    <n v="818.01"/>
    <n v="737.57"/>
    <d v="2003-09-09T00:00:00"/>
    <n v="297"/>
  </r>
  <r>
    <s v="7770"/>
    <s v="15"/>
    <x v="1998"/>
    <d v="2017-01-19T00:00:00"/>
    <b v="0"/>
    <s v="Approved"/>
    <s v="Norco Bicycles"/>
    <s v="Standard"/>
    <s v="low"/>
    <s v="medium"/>
    <n v="958.74"/>
    <n v="748.9"/>
    <n v="209.84"/>
    <d v="2005-12-07T00:00:00"/>
    <n v="345"/>
  </r>
  <r>
    <s v="7771"/>
    <s v="12"/>
    <x v="1951"/>
    <d v="2017-10-04T00:00:00"/>
    <b v="0"/>
    <s v="Approved"/>
    <s v="WeareA2B"/>
    <s v="Standard"/>
    <s v="medium"/>
    <s v="medium"/>
    <n v="1231.1500000000001"/>
    <n v="161.6"/>
    <n v="1069.55"/>
    <d v="2004-08-17T00:00:00"/>
    <n v="87"/>
  </r>
  <r>
    <s v="7772"/>
    <s v="13"/>
    <x v="1115"/>
    <d v="2017-05-13T00:00:00"/>
    <b v="1"/>
    <s v="Approved"/>
    <s v="Solex"/>
    <s v="Standard"/>
    <s v="medium"/>
    <s v="medium"/>
    <n v="1577.53"/>
    <n v="826.51"/>
    <n v="751.02"/>
    <d v="2001-11-25T00:00:00"/>
    <n v="231"/>
  </r>
  <r>
    <s v="7773"/>
    <s v="88"/>
    <x v="3103"/>
    <d v="2017-04-12T00:00:00"/>
    <b v="0"/>
    <s v="Approved"/>
    <s v="Norco Bicycles"/>
    <s v="Standard"/>
    <s v="medium"/>
    <s v="medium"/>
    <n v="1198.46"/>
    <n v="381.1"/>
    <n v="817.36"/>
    <d v="1998-12-16T00:00:00"/>
    <n v="262"/>
  </r>
  <r>
    <s v="7774"/>
    <s v="69"/>
    <x v="1005"/>
    <d v="2017-10-09T00:00:00"/>
    <b v="1"/>
    <s v="Approved"/>
    <s v="Giant Bicycles"/>
    <s v="Road"/>
    <s v="medium"/>
    <s v="medium"/>
    <n v="792.9"/>
    <n v="594.67999999999995"/>
    <n v="198.22"/>
    <d v="2000-05-22T00:00:00"/>
    <n v="82"/>
  </r>
  <r>
    <s v="7775"/>
    <s v="72"/>
    <x v="3043"/>
    <d v="2017-01-23T00:00:00"/>
    <b v="1"/>
    <s v="Approved"/>
    <s v="Norco Bicycles"/>
    <s v="Standard"/>
    <s v="medium"/>
    <s v="medium"/>
    <n v="360.4"/>
    <n v="270.3"/>
    <n v="90.1"/>
    <d v="2014-10-10T00:00:00"/>
    <n v="341"/>
  </r>
  <r>
    <s v="7776"/>
    <s v="82"/>
    <x v="3140"/>
    <d v="2017-10-03T00:00:00"/>
    <b v="1"/>
    <s v="Approved"/>
    <s v="Giant Bicycles"/>
    <s v="Road"/>
    <s v="medium"/>
    <s v="medium"/>
    <n v="1538.99"/>
    <n v="829.65"/>
    <n v="709.34"/>
    <d v="2016-02-04T00:00:00"/>
    <n v="88"/>
  </r>
  <r>
    <s v="7778"/>
    <s v="0"/>
    <x v="2758"/>
    <d v="2017-06-29T00:00:00"/>
    <b v="0"/>
    <s v="Approved"/>
    <s v="Solex"/>
    <s v="Road"/>
    <s v="medium"/>
    <s v="medium"/>
    <n v="416.98"/>
    <n v="312.74"/>
    <n v="104.24"/>
    <d v="1997-05-10T00:00:00"/>
    <n v="184"/>
  </r>
  <r>
    <s v="7779"/>
    <s v="50"/>
    <x v="2529"/>
    <d v="2017-09-14T00:00:00"/>
    <b v="1"/>
    <s v="Approved"/>
    <s v="WeareA2B"/>
    <s v="Standard"/>
    <s v="medium"/>
    <s v="small"/>
    <n v="175.89"/>
    <n v="131.91999999999999"/>
    <n v="43.97"/>
    <d v="2001-11-25T00:00:00"/>
    <n v="107"/>
  </r>
  <r>
    <s v="7780"/>
    <s v="0"/>
    <x v="1116"/>
    <d v="2017-01-25T00:00:00"/>
    <b v="1"/>
    <s v="Approved"/>
    <m/>
    <m/>
    <m/>
    <m/>
    <n v="126.36"/>
    <m/>
    <m/>
    <m/>
    <n v="339"/>
  </r>
  <r>
    <s v="7781"/>
    <s v="54"/>
    <x v="787"/>
    <d v="2017-09-02T00:00:00"/>
    <b v="0"/>
    <s v="Approved"/>
    <s v="WeareA2B"/>
    <s v="Standard"/>
    <s v="medium"/>
    <s v="medium"/>
    <n v="1807.45"/>
    <n v="778.69"/>
    <n v="1028.76"/>
    <d v="2015-04-11T00:00:00"/>
    <n v="119"/>
  </r>
  <r>
    <s v="7782"/>
    <s v="54"/>
    <x v="1879"/>
    <d v="2017-08-18T00:00:00"/>
    <b v="1"/>
    <s v="Approved"/>
    <s v="WeareA2B"/>
    <s v="Standard"/>
    <s v="medium"/>
    <s v="medium"/>
    <n v="1292.8399999999999"/>
    <n v="13.44"/>
    <n v="1279.4000000000001"/>
    <d v="2009-04-12T00:00:00"/>
    <n v="134"/>
  </r>
  <r>
    <s v="7783"/>
    <s v="19"/>
    <x v="2386"/>
    <d v="2017-01-05T00:00:00"/>
    <b v="0"/>
    <s v="Approved"/>
    <s v="OHM Cycles"/>
    <s v="Road"/>
    <s v="high"/>
    <s v="large"/>
    <n v="12.01"/>
    <n v="7.21"/>
    <n v="4.8"/>
    <d v="2016-02-04T00:00:00"/>
    <n v="359"/>
  </r>
  <r>
    <s v="7784"/>
    <s v="49"/>
    <x v="1754"/>
    <d v="2017-09-27T00:00:00"/>
    <b v="0"/>
    <s v="Approved"/>
    <s v="Trek Bicycles"/>
    <s v="Road"/>
    <s v="medium"/>
    <s v="medium"/>
    <n v="533.51"/>
    <n v="400.13"/>
    <n v="133.38"/>
    <d v="2012-06-04T00:00:00"/>
    <n v="94"/>
  </r>
  <r>
    <s v="7785"/>
    <s v="20"/>
    <x v="818"/>
    <d v="2017-02-28T00:00:00"/>
    <b v="0"/>
    <s v="Approved"/>
    <s v="Trek Bicycles"/>
    <s v="Standard"/>
    <s v="medium"/>
    <s v="small"/>
    <n v="1775.81"/>
    <n v="1580.47"/>
    <n v="195.34"/>
    <d v="2010-05-05T00:00:00"/>
    <n v="305"/>
  </r>
  <r>
    <s v="7786"/>
    <s v="73"/>
    <x v="2749"/>
    <d v="2017-03-16T00:00:00"/>
    <b v="0"/>
    <s v="Approved"/>
    <s v="Solex"/>
    <s v="Standard"/>
    <s v="medium"/>
    <s v="medium"/>
    <n v="1945.43"/>
    <n v="333.18"/>
    <n v="1612.25"/>
    <d v="2002-08-31T00:00:00"/>
    <n v="289"/>
  </r>
  <r>
    <s v="7787"/>
    <s v="18"/>
    <x v="679"/>
    <d v="2017-06-23T00:00:00"/>
    <b v="0"/>
    <s v="Approved"/>
    <s v="Solex"/>
    <s v="Standard"/>
    <s v="medium"/>
    <s v="medium"/>
    <n v="575.27"/>
    <n v="431.45"/>
    <n v="143.82"/>
    <d v="2013-03-12T00:00:00"/>
    <n v="190"/>
  </r>
  <r>
    <s v="7788"/>
    <s v="15"/>
    <x v="3141"/>
    <d v="2017-12-02T00:00:00"/>
    <b v="1"/>
    <s v="Approved"/>
    <s v="WeareA2B"/>
    <s v="Standard"/>
    <s v="medium"/>
    <s v="medium"/>
    <n v="1292.8399999999999"/>
    <n v="13.44"/>
    <n v="1279.4000000000001"/>
    <d v="1997-10-04T00:00:00"/>
    <n v="28"/>
  </r>
  <r>
    <s v="7789"/>
    <s v="0"/>
    <x v="735"/>
    <d v="2017-08-09T00:00:00"/>
    <b v="1"/>
    <s v="Approved"/>
    <s v="OHM Cycles"/>
    <s v="Road"/>
    <s v="high"/>
    <s v="large"/>
    <n v="12.01"/>
    <n v="7.21"/>
    <n v="4.8"/>
    <d v="2009-03-08T00:00:00"/>
    <n v="143"/>
  </r>
  <r>
    <s v="7790"/>
    <s v="46"/>
    <x v="2569"/>
    <d v="2017-07-17T00:00:00"/>
    <b v="0"/>
    <s v="Approved"/>
    <s v="OHM Cycles"/>
    <s v="Standard"/>
    <s v="low"/>
    <s v="medium"/>
    <n v="1793.43"/>
    <n v="248.82"/>
    <n v="1544.61"/>
    <d v="1999-12-04T00:00:00"/>
    <n v="166"/>
  </r>
  <r>
    <s v="7791"/>
    <s v="37"/>
    <x v="1720"/>
    <d v="2017-07-17T00:00:00"/>
    <b v="0"/>
    <s v="Approved"/>
    <s v="OHM Cycles"/>
    <s v="Standard"/>
    <s v="low"/>
    <s v="medium"/>
    <n v="1793.43"/>
    <n v="248.82"/>
    <n v="1544.61"/>
    <d v="1993-04-12T00:00:00"/>
    <n v="166"/>
  </r>
  <r>
    <s v="7792"/>
    <s v="0"/>
    <x v="925"/>
    <d v="2017-07-11T00:00:00"/>
    <b v="0"/>
    <s v="Approved"/>
    <s v="Solex"/>
    <s v="Standard"/>
    <s v="medium"/>
    <s v="medium"/>
    <n v="441.49"/>
    <n v="84.99"/>
    <n v="356.5"/>
    <d v="1993-04-12T00:00:00"/>
    <n v="172"/>
  </r>
  <r>
    <s v="7793"/>
    <s v="98"/>
    <x v="205"/>
    <d v="2017-10-21T00:00:00"/>
    <b v="1"/>
    <s v="Approved"/>
    <s v="OHM Cycles"/>
    <s v="Standard"/>
    <s v="medium"/>
    <s v="medium"/>
    <n v="795.34"/>
    <n v="101.58"/>
    <n v="693.76"/>
    <d v="1997-02-09T00:00:00"/>
    <n v="70"/>
  </r>
  <r>
    <s v="7795"/>
    <s v="74"/>
    <x v="61"/>
    <d v="2017-11-16T00:00:00"/>
    <b v="0"/>
    <s v="Approved"/>
    <s v="WeareA2B"/>
    <s v="Standard"/>
    <s v="medium"/>
    <s v="medium"/>
    <n v="1762.96"/>
    <n v="950.52"/>
    <n v="812.44"/>
    <d v="2001-11-25T00:00:00"/>
    <n v="44"/>
  </r>
  <r>
    <s v="7797"/>
    <s v="26"/>
    <x v="678"/>
    <d v="2017-11-10T00:00:00"/>
    <b v="1"/>
    <s v="Approved"/>
    <s v="WeareA2B"/>
    <s v="Standard"/>
    <s v="medium"/>
    <s v="medium"/>
    <n v="1992.93"/>
    <n v="762.63"/>
    <n v="1230.3"/>
    <d v="1992-10-11T00:00:00"/>
    <n v="50"/>
  </r>
  <r>
    <s v="7798"/>
    <s v="0"/>
    <x v="1330"/>
    <d v="2017-08-16T00:00:00"/>
    <b v="0"/>
    <s v="Approved"/>
    <s v="OHM Cycles"/>
    <s v="Standard"/>
    <s v="high"/>
    <s v="medium"/>
    <n v="227.88"/>
    <n v="136.72999999999999"/>
    <n v="91.15"/>
    <d v="2007-08-04T00:00:00"/>
    <n v="136"/>
  </r>
  <r>
    <s v="7799"/>
    <s v="10"/>
    <x v="1285"/>
    <d v="2017-06-25T00:00:00"/>
    <b v="0"/>
    <s v="Approved"/>
    <s v="Solex"/>
    <s v="Standard"/>
    <s v="medium"/>
    <s v="medium"/>
    <n v="1945.43"/>
    <n v="333.18"/>
    <n v="1612.25"/>
    <d v="2002-08-31T00:00:00"/>
    <n v="188"/>
  </r>
  <r>
    <s v="7800"/>
    <s v="76"/>
    <x v="3142"/>
    <d v="2017-03-15T00:00:00"/>
    <b v="1"/>
    <s v="Approved"/>
    <s v="WeareA2B"/>
    <s v="Standard"/>
    <s v="low"/>
    <s v="medium"/>
    <n v="642.30999999999995"/>
    <n v="513.85"/>
    <n v="128.46"/>
    <d v="2013-09-16T00:00:00"/>
    <n v="290"/>
  </r>
  <r>
    <s v="7801"/>
    <s v="3"/>
    <x v="3033"/>
    <d v="2017-03-22T00:00:00"/>
    <b v="0"/>
    <s v="Approved"/>
    <s v="Trek Bicycles"/>
    <s v="Standard"/>
    <s v="medium"/>
    <s v="large"/>
    <n v="2091.4699999999998"/>
    <n v="388.92"/>
    <n v="1702.55"/>
    <d v="2012-09-15T00:00:00"/>
    <n v="283"/>
  </r>
  <r>
    <s v="7802"/>
    <s v="35"/>
    <x v="2854"/>
    <d v="2017-04-08T00:00:00"/>
    <b v="0"/>
    <s v="Approved"/>
    <s v="Giant Bicycles"/>
    <s v="Standard"/>
    <s v="medium"/>
    <s v="medium"/>
    <n v="1403.5"/>
    <n v="954.82"/>
    <n v="448.68"/>
    <d v="2016-11-14T00:00:00"/>
    <n v="266"/>
  </r>
  <r>
    <s v="7803"/>
    <s v="24"/>
    <x v="3125"/>
    <d v="2017-04-09T00:00:00"/>
    <b v="0"/>
    <s v="Approved"/>
    <s v="Solex"/>
    <s v="Road"/>
    <s v="medium"/>
    <s v="large"/>
    <n v="1777.8"/>
    <n v="820.78"/>
    <n v="957.02"/>
    <d v="2011-05-07T00:00:00"/>
    <n v="265"/>
  </r>
  <r>
    <s v="7804"/>
    <s v="99"/>
    <x v="2916"/>
    <d v="2017-09-08T00:00:00"/>
    <b v="0"/>
    <s v="Approved"/>
    <s v="Trek Bicycles"/>
    <s v="Road"/>
    <s v="low"/>
    <s v="small"/>
    <n v="1720.7"/>
    <n v="1531.42"/>
    <n v="189.28"/>
    <d v="2006-10-01T00:00:00"/>
    <n v="113"/>
  </r>
  <r>
    <s v="7805"/>
    <s v="89"/>
    <x v="1906"/>
    <d v="2017-08-21T00:00:00"/>
    <b v="1"/>
    <s v="Approved"/>
    <s v="WeareA2B"/>
    <s v="Touring"/>
    <s v="medium"/>
    <s v="large"/>
    <n v="1362.99"/>
    <n v="57.74"/>
    <n v="1305.25"/>
    <d v="2003-01-05T00:00:00"/>
    <n v="131"/>
  </r>
  <r>
    <s v="7806"/>
    <s v="39"/>
    <x v="2952"/>
    <d v="2017-04-19T00:00:00"/>
    <b v="1"/>
    <s v="Approved"/>
    <s v="Giant Bicycles"/>
    <s v="Standard"/>
    <s v="medium"/>
    <s v="large"/>
    <n v="1812.75"/>
    <n v="582.48"/>
    <n v="1230.27"/>
    <d v="2010-06-07T00:00:00"/>
    <n v="255"/>
  </r>
  <r>
    <s v="7807"/>
    <s v="19"/>
    <x v="267"/>
    <d v="2017-06-16T00:00:00"/>
    <b v="1"/>
    <s v="Approved"/>
    <s v="Trek Bicycles"/>
    <s v="Mountain"/>
    <s v="low"/>
    <s v="medium"/>
    <n v="574.64"/>
    <n v="459.71"/>
    <n v="114.93"/>
    <d v="2014-03-03T00:00:00"/>
    <n v="197"/>
  </r>
  <r>
    <s v="7808"/>
    <s v="69"/>
    <x v="1427"/>
    <d v="2017-12-11T00:00:00"/>
    <b v="0"/>
    <s v="Approved"/>
    <s v="Giant Bicycles"/>
    <s v="Road"/>
    <s v="medium"/>
    <s v="medium"/>
    <n v="792.9"/>
    <n v="594.67999999999995"/>
    <n v="198.22"/>
    <d v="1992-10-02T00:00:00"/>
    <n v="19"/>
  </r>
  <r>
    <s v="7809"/>
    <s v="80"/>
    <x v="1149"/>
    <d v="2017-09-21T00:00:00"/>
    <b v="0"/>
    <s v="Approved"/>
    <s v="OHM Cycles"/>
    <s v="Touring"/>
    <s v="low"/>
    <s v="medium"/>
    <n v="1073.07"/>
    <n v="933.84"/>
    <n v="139.22999999999999"/>
    <d v="1997-01-25T00:00:00"/>
    <n v="100"/>
  </r>
  <r>
    <s v="7810"/>
    <s v="77"/>
    <x v="2672"/>
    <d v="2017-10-04T00:00:00"/>
    <b v="1"/>
    <s v="Approved"/>
    <s v="Norco Bicycles"/>
    <s v="Road"/>
    <s v="medium"/>
    <s v="large"/>
    <n v="1240.31"/>
    <n v="795.1"/>
    <n v="445.21"/>
    <d v="2011-01-10T00:00:00"/>
    <n v="87"/>
  </r>
  <r>
    <s v="7811"/>
    <s v="3"/>
    <x v="1088"/>
    <d v="2017-07-21T00:00:00"/>
    <b v="0"/>
    <s v="Approved"/>
    <s v="Trek Bicycles"/>
    <s v="Standard"/>
    <s v="medium"/>
    <s v="large"/>
    <n v="2091.4699999999998"/>
    <n v="388.92"/>
    <n v="1702.55"/>
    <d v="1999-07-20T00:00:00"/>
    <n v="162"/>
  </r>
  <r>
    <s v="7812"/>
    <s v="82"/>
    <x v="3079"/>
    <d v="2017-06-21T00:00:00"/>
    <b v="0"/>
    <s v="Approved"/>
    <s v="Norco Bicycles"/>
    <s v="Standard"/>
    <s v="high"/>
    <s v="medium"/>
    <n v="1148.6400000000001"/>
    <n v="689.18"/>
    <n v="459.46"/>
    <d v="2015-08-10T00:00:00"/>
    <n v="192"/>
  </r>
  <r>
    <s v="7813"/>
    <s v="67"/>
    <x v="816"/>
    <d v="2017-04-03T00:00:00"/>
    <b v="1"/>
    <s v="Approved"/>
    <s v="Solex"/>
    <s v="Standard"/>
    <s v="medium"/>
    <s v="large"/>
    <n v="1071.23"/>
    <n v="380.74"/>
    <n v="690.49"/>
    <d v="1996-04-05T00:00:00"/>
    <n v="271"/>
  </r>
  <r>
    <s v="7814"/>
    <s v="43"/>
    <x v="1929"/>
    <d v="2017-01-29T00:00:00"/>
    <b v="0"/>
    <s v="Approved"/>
    <s v="Solex"/>
    <s v="Standard"/>
    <s v="medium"/>
    <s v="medium"/>
    <n v="1151.96"/>
    <n v="649.49"/>
    <n v="502.47"/>
    <d v="2006-10-01T00:00:00"/>
    <n v="335"/>
  </r>
  <r>
    <s v="7815"/>
    <s v="56"/>
    <x v="45"/>
    <d v="2017-01-27T00:00:00"/>
    <b v="1"/>
    <s v="Approved"/>
    <s v="OHM Cycles"/>
    <s v="Standard"/>
    <s v="medium"/>
    <s v="medium"/>
    <n v="183.86"/>
    <n v="137.9"/>
    <n v="45.96"/>
    <d v="1997-10-04T00:00:00"/>
    <n v="337"/>
  </r>
  <r>
    <s v="7816"/>
    <s v="9"/>
    <x v="3143"/>
    <d v="2017-03-11T00:00:00"/>
    <b v="0"/>
    <s v="Approved"/>
    <s v="Norco Bicycles"/>
    <s v="Standard"/>
    <s v="medium"/>
    <s v="small"/>
    <n v="1216.1400000000001"/>
    <n v="1082.3599999999999"/>
    <n v="133.78"/>
    <d v="1991-08-05T00:00:00"/>
    <n v="294"/>
  </r>
  <r>
    <s v="7817"/>
    <s v="78"/>
    <x v="411"/>
    <d v="2017-06-17T00:00:00"/>
    <b v="0"/>
    <s v="Approved"/>
    <s v="Giant Bicycles"/>
    <s v="Standard"/>
    <s v="medium"/>
    <s v="large"/>
    <n v="1765.3"/>
    <n v="709.48"/>
    <n v="1055.82"/>
    <d v="2004-07-25T00:00:00"/>
    <n v="196"/>
  </r>
  <r>
    <s v="7818"/>
    <s v="93"/>
    <x v="1138"/>
    <d v="2017-08-23T00:00:00"/>
    <b v="1"/>
    <s v="Approved"/>
    <s v="WeareA2B"/>
    <s v="Standard"/>
    <s v="medium"/>
    <s v="medium"/>
    <n v="1065.03"/>
    <n v="230.09"/>
    <n v="834.94"/>
    <d v="2000-11-03T00:00:00"/>
    <n v="129"/>
  </r>
  <r>
    <s v="7819"/>
    <s v="34"/>
    <x v="269"/>
    <d v="2017-10-26T00:00:00"/>
    <b v="1"/>
    <s v="Approved"/>
    <s v="Norco Bicycles"/>
    <s v="Road"/>
    <s v="high"/>
    <s v="large"/>
    <n v="774.53"/>
    <n v="464.72"/>
    <n v="309.81"/>
    <d v="2003-03-18T00:00:00"/>
    <n v="65"/>
  </r>
  <r>
    <s v="7820"/>
    <s v="62"/>
    <x v="582"/>
    <d v="2017-10-21T00:00:00"/>
    <b v="0"/>
    <s v="Approved"/>
    <s v="Solex"/>
    <s v="Standard"/>
    <s v="medium"/>
    <s v="medium"/>
    <n v="478.16"/>
    <n v="298.72000000000003"/>
    <n v="179.44"/>
    <d v="1993-06-23T00:00:00"/>
    <n v="70"/>
  </r>
  <r>
    <s v="7821"/>
    <s v="2"/>
    <x v="3144"/>
    <d v="2017-02-03T00:00:00"/>
    <b v="0"/>
    <s v="Approved"/>
    <s v="Solex"/>
    <s v="Standard"/>
    <s v="medium"/>
    <s v="medium"/>
    <n v="71.489999999999995"/>
    <n v="53.62"/>
    <n v="17.87"/>
    <d v="2012-12-02T00:00:00"/>
    <n v="330"/>
  </r>
  <r>
    <s v="7822"/>
    <s v="19"/>
    <x v="1588"/>
    <d v="2017-03-08T00:00:00"/>
    <b v="0"/>
    <s v="Approved"/>
    <s v="OHM Cycles"/>
    <s v="Road"/>
    <s v="high"/>
    <s v="large"/>
    <n v="12.01"/>
    <n v="7.21"/>
    <n v="4.8"/>
    <d v="2009-03-08T00:00:00"/>
    <n v="297"/>
  </r>
  <r>
    <s v="7823"/>
    <s v="25"/>
    <x v="3145"/>
    <d v="2017-07-23T00:00:00"/>
    <b v="1"/>
    <s v="Approved"/>
    <s v="Giant Bicycles"/>
    <s v="Road"/>
    <s v="medium"/>
    <s v="medium"/>
    <n v="1538.99"/>
    <n v="829.65"/>
    <n v="709.34"/>
    <d v="1999-06-23T00:00:00"/>
    <n v="160"/>
  </r>
  <r>
    <s v="7824"/>
    <s v="77"/>
    <x v="564"/>
    <d v="2017-12-13T00:00:00"/>
    <b v="1"/>
    <s v="Approved"/>
    <s v="Norco Bicycles"/>
    <s v="Road"/>
    <s v="medium"/>
    <s v="large"/>
    <n v="1240.31"/>
    <n v="795.1"/>
    <n v="445.21"/>
    <d v="2004-12-18T00:00:00"/>
    <n v="17"/>
  </r>
  <r>
    <s v="7825"/>
    <s v="38"/>
    <x v="1229"/>
    <d v="2017-11-09T00:00:00"/>
    <b v="0"/>
    <s v="Approved"/>
    <s v="Solex"/>
    <s v="Standard"/>
    <s v="medium"/>
    <s v="medium"/>
    <n v="1577.53"/>
    <n v="826.51"/>
    <n v="751.02"/>
    <d v="1991-01-21T00:00:00"/>
    <n v="51"/>
  </r>
  <r>
    <s v="7826"/>
    <s v="3"/>
    <x v="3146"/>
    <d v="2017-07-01T00:00:00"/>
    <b v="0"/>
    <s v="Approved"/>
    <s v="Trek Bicycles"/>
    <s v="Standard"/>
    <s v="medium"/>
    <s v="large"/>
    <n v="2091.4699999999998"/>
    <n v="388.92"/>
    <n v="1702.55"/>
    <d v="2012-09-15T00:00:00"/>
    <n v="182"/>
  </r>
  <r>
    <s v="7827"/>
    <s v="90"/>
    <x v="1429"/>
    <d v="2017-04-26T00:00:00"/>
    <b v="1"/>
    <s v="Approved"/>
    <s v="Norco Bicycles"/>
    <s v="Standard"/>
    <s v="low"/>
    <s v="medium"/>
    <n v="363.01"/>
    <n v="290.41000000000003"/>
    <n v="72.599999999999994"/>
    <d v="2013-06-09T00:00:00"/>
    <n v="248"/>
  </r>
  <r>
    <s v="7828"/>
    <s v="56"/>
    <x v="2218"/>
    <d v="2017-04-08T00:00:00"/>
    <b v="1"/>
    <s v="Approved"/>
    <s v="OHM Cycles"/>
    <s v="Standard"/>
    <s v="medium"/>
    <s v="medium"/>
    <n v="183.86"/>
    <n v="137.9"/>
    <n v="45.96"/>
    <d v="1997-10-04T00:00:00"/>
    <n v="266"/>
  </r>
  <r>
    <s v="7829"/>
    <s v="0"/>
    <x v="864"/>
    <d v="2017-04-28T00:00:00"/>
    <b v="0"/>
    <s v="Approved"/>
    <s v="Trek Bicycles"/>
    <s v="Standard"/>
    <s v="high"/>
    <s v="medium"/>
    <n v="495.72"/>
    <n v="297.43"/>
    <n v="198.29"/>
    <d v="2015-04-11T00:00:00"/>
    <n v="246"/>
  </r>
  <r>
    <s v="7830"/>
    <s v="49"/>
    <x v="1960"/>
    <d v="2017-06-20T00:00:00"/>
    <b v="0"/>
    <s v="Approved"/>
    <s v="Trek Bicycles"/>
    <s v="Road"/>
    <s v="medium"/>
    <s v="medium"/>
    <n v="533.51"/>
    <n v="400.13"/>
    <n v="133.38"/>
    <d v="2009-04-12T00:00:00"/>
    <n v="193"/>
  </r>
  <r>
    <s v="7831"/>
    <s v="17"/>
    <x v="1105"/>
    <d v="2017-12-17T00:00:00"/>
    <b v="0"/>
    <s v="Approved"/>
    <s v="Solex"/>
    <s v="Standard"/>
    <s v="high"/>
    <s v="medium"/>
    <n v="1024.6600000000001"/>
    <n v="614.79999999999995"/>
    <n v="409.86"/>
    <d v="1996-11-09T00:00:00"/>
    <n v="13"/>
  </r>
  <r>
    <s v="7832"/>
    <s v="34"/>
    <x v="763"/>
    <d v="2017-02-07T00:00:00"/>
    <b v="0"/>
    <s v="Approved"/>
    <s v="Norco Bicycles"/>
    <s v="Road"/>
    <s v="high"/>
    <s v="large"/>
    <n v="774.53"/>
    <n v="464.72"/>
    <n v="309.81"/>
    <d v="2003-03-18T00:00:00"/>
    <n v="326"/>
  </r>
  <r>
    <s v="7833"/>
    <s v="20"/>
    <x v="2139"/>
    <d v="2017-02-19T00:00:00"/>
    <b v="1"/>
    <s v="Approved"/>
    <s v="Trek Bicycles"/>
    <s v="Standard"/>
    <s v="medium"/>
    <s v="small"/>
    <n v="1775.81"/>
    <n v="1580.47"/>
    <n v="195.34"/>
    <d v="2014-03-03T00:00:00"/>
    <n v="314"/>
  </r>
  <r>
    <s v="7835"/>
    <s v="62"/>
    <x v="1965"/>
    <d v="2017-09-06T00:00:00"/>
    <b v="0"/>
    <s v="Approved"/>
    <s v="Solex"/>
    <s v="Standard"/>
    <s v="medium"/>
    <s v="medium"/>
    <n v="478.16"/>
    <n v="298.72000000000003"/>
    <n v="179.44"/>
    <d v="2010-08-20T00:00:00"/>
    <n v="115"/>
  </r>
  <r>
    <s v="7836"/>
    <s v="70"/>
    <x v="2944"/>
    <d v="2017-05-02T00:00:00"/>
    <b v="0"/>
    <s v="Approved"/>
    <s v="Trek Bicycles"/>
    <s v="Standard"/>
    <s v="high"/>
    <s v="medium"/>
    <n v="495.72"/>
    <n v="297.43"/>
    <n v="198.29"/>
    <d v="2015-04-11T00:00:00"/>
    <n v="242"/>
  </r>
  <r>
    <s v="7837"/>
    <s v="38"/>
    <x v="2342"/>
    <d v="2017-02-16T00:00:00"/>
    <b v="0"/>
    <s v="Approved"/>
    <s v="Solex"/>
    <s v="Standard"/>
    <s v="medium"/>
    <s v="medium"/>
    <n v="1577.53"/>
    <n v="826.51"/>
    <n v="751.02"/>
    <d v="2011-03-16T00:00:00"/>
    <n v="317"/>
  </r>
  <r>
    <s v="7838"/>
    <s v="66"/>
    <x v="943"/>
    <d v="2017-06-13T00:00:00"/>
    <b v="0"/>
    <s v="Approved"/>
    <s v="Giant Bicycles"/>
    <s v="Road"/>
    <s v="low"/>
    <s v="small"/>
    <n v="590.26"/>
    <n v="525.33000000000004"/>
    <n v="64.930000000000007"/>
    <d v="2010-11-05T00:00:00"/>
    <n v="200"/>
  </r>
  <r>
    <s v="7839"/>
    <s v="63"/>
    <x v="1374"/>
    <d v="2017-06-24T00:00:00"/>
    <b v="0"/>
    <s v="Approved"/>
    <s v="Solex"/>
    <s v="Standard"/>
    <s v="medium"/>
    <s v="medium"/>
    <n v="1483.2"/>
    <n v="99.59"/>
    <n v="1383.61"/>
    <d v="1998-12-17T00:00:00"/>
    <n v="189"/>
  </r>
  <r>
    <s v="7840"/>
    <s v="68"/>
    <x v="1728"/>
    <d v="2017-07-09T00:00:00"/>
    <b v="1"/>
    <s v="Approved"/>
    <s v="OHM Cycles"/>
    <s v="Standard"/>
    <s v="medium"/>
    <s v="medium"/>
    <n v="1636.9"/>
    <n v="44.71"/>
    <n v="1592.19"/>
    <d v="2015-04-11T00:00:00"/>
    <n v="174"/>
  </r>
  <r>
    <s v="7841"/>
    <s v="19"/>
    <x v="2183"/>
    <d v="2017-10-01T00:00:00"/>
    <b v="1"/>
    <s v="Approved"/>
    <s v="Trek Bicycles"/>
    <s v="Mountain"/>
    <s v="low"/>
    <s v="medium"/>
    <n v="574.64"/>
    <n v="459.71"/>
    <n v="114.93"/>
    <d v="2007-08-04T00:00:00"/>
    <n v="90"/>
  </r>
  <r>
    <s v="7842"/>
    <s v="40"/>
    <x v="3147"/>
    <d v="2017-01-12T00:00:00"/>
    <b v="1"/>
    <s v="Approved"/>
    <s v="Trek Bicycles"/>
    <s v="Road"/>
    <s v="medium"/>
    <s v="large"/>
    <n v="1894.19"/>
    <n v="598.76"/>
    <n v="1295.43"/>
    <d v="2003-07-21T00:00:00"/>
    <n v="352"/>
  </r>
  <r>
    <s v="7843"/>
    <s v="69"/>
    <x v="333"/>
    <d v="2017-07-12T00:00:00"/>
    <b v="0"/>
    <s v="Approved"/>
    <s v="Norco Bicycles"/>
    <s v="Road"/>
    <s v="medium"/>
    <s v="large"/>
    <n v="1240.31"/>
    <n v="795.1"/>
    <n v="445.21"/>
    <d v="2011-01-10T00:00:00"/>
    <n v="171"/>
  </r>
  <r>
    <s v="7844"/>
    <s v="46"/>
    <x v="992"/>
    <d v="2017-12-18T00:00:00"/>
    <b v="0"/>
    <s v="Approved"/>
    <s v="OHM Cycles"/>
    <s v="Standard"/>
    <s v="low"/>
    <s v="medium"/>
    <n v="1793.43"/>
    <n v="248.82"/>
    <n v="1544.61"/>
    <d v="2005-10-22T00:00:00"/>
    <n v="12"/>
  </r>
  <r>
    <s v="7845"/>
    <s v="36"/>
    <x v="1528"/>
    <d v="2017-11-09T00:00:00"/>
    <b v="1"/>
    <s v="Approved"/>
    <s v="Solex"/>
    <s v="Standard"/>
    <s v="low"/>
    <s v="medium"/>
    <n v="1289.8499999999999"/>
    <n v="74.510000000000005"/>
    <n v="1215.3399999999999"/>
    <d v="2007-12-11T00:00:00"/>
    <n v="51"/>
  </r>
  <r>
    <s v="7846"/>
    <s v="94"/>
    <x v="2696"/>
    <d v="2017-09-30T00:00:00"/>
    <b v="1"/>
    <s v="Approved"/>
    <s v="Giant Bicycles"/>
    <s v="Standard"/>
    <s v="medium"/>
    <s v="large"/>
    <n v="1635.3"/>
    <n v="993.66"/>
    <n v="641.64"/>
    <d v="2013-06-09T00:00:00"/>
    <n v="91"/>
  </r>
  <r>
    <s v="7847"/>
    <s v="69"/>
    <x v="2568"/>
    <d v="2017-04-09T00:00:00"/>
    <b v="1"/>
    <s v="Approved"/>
    <s v="Norco Bicycles"/>
    <s v="Road"/>
    <s v="medium"/>
    <s v="large"/>
    <n v="1240.31"/>
    <n v="795.1"/>
    <n v="445.21"/>
    <d v="2011-01-10T00:00:00"/>
    <n v="265"/>
  </r>
  <r>
    <s v="7848"/>
    <s v="1"/>
    <x v="298"/>
    <d v="2017-03-17T00:00:00"/>
    <b v="1"/>
    <s v="Approved"/>
    <s v="Giant Bicycles"/>
    <s v="Standard"/>
    <s v="medium"/>
    <s v="medium"/>
    <n v="1403.5"/>
    <n v="954.82"/>
    <n v="448.68"/>
    <d v="2016-11-14T00:00:00"/>
    <n v="288"/>
  </r>
  <r>
    <s v="7849"/>
    <s v="84"/>
    <x v="2287"/>
    <d v="2017-04-28T00:00:00"/>
    <b v="0"/>
    <s v="Approved"/>
    <s v="Trek Bicycles"/>
    <s v="Road"/>
    <s v="medium"/>
    <s v="medium"/>
    <n v="290.62"/>
    <n v="215.14"/>
    <n v="75.48"/>
    <d v="2004-12-18T00:00:00"/>
    <n v="246"/>
  </r>
  <r>
    <s v="7850"/>
    <s v="31"/>
    <x v="2833"/>
    <d v="2017-09-15T00:00:00"/>
    <b v="0"/>
    <s v="Approved"/>
    <s v="Giant Bicycles"/>
    <s v="Standard"/>
    <s v="medium"/>
    <s v="medium"/>
    <n v="230.91"/>
    <n v="173.18"/>
    <n v="57.73"/>
    <d v="2011-03-16T00:00:00"/>
    <n v="106"/>
  </r>
  <r>
    <s v="7851"/>
    <s v="0"/>
    <x v="1264"/>
    <d v="2017-04-27T00:00:00"/>
    <b v="0"/>
    <s v="Approved"/>
    <m/>
    <m/>
    <m/>
    <m/>
    <n v="1300.96"/>
    <m/>
    <m/>
    <m/>
    <n v="247"/>
  </r>
  <r>
    <s v="7852"/>
    <s v="92"/>
    <x v="2085"/>
    <d v="2017-04-03T00:00:00"/>
    <b v="0"/>
    <s v="Approved"/>
    <s v="WeareA2B"/>
    <s v="Standard"/>
    <s v="medium"/>
    <s v="small"/>
    <n v="1415.01"/>
    <n v="1259.3599999999999"/>
    <n v="155.65"/>
    <d v="2003-01-05T00:00:00"/>
    <n v="271"/>
  </r>
  <r>
    <s v="7853"/>
    <s v="37"/>
    <x v="1219"/>
    <d v="2017-12-19T00:00:00"/>
    <b v="1"/>
    <s v="Approved"/>
    <s v="OHM Cycles"/>
    <s v="Standard"/>
    <s v="low"/>
    <s v="medium"/>
    <n v="1793.43"/>
    <n v="248.82"/>
    <n v="1544.61"/>
    <d v="2010-06-07T00:00:00"/>
    <n v="11"/>
  </r>
  <r>
    <s v="7854"/>
    <s v="26"/>
    <x v="1928"/>
    <d v="2017-09-01T00:00:00"/>
    <b v="1"/>
    <s v="Approved"/>
    <s v="WeareA2B"/>
    <s v="Standard"/>
    <s v="medium"/>
    <s v="medium"/>
    <n v="1992.93"/>
    <n v="762.63"/>
    <n v="1230.3"/>
    <d v="1993-05-26T00:00:00"/>
    <n v="120"/>
  </r>
  <r>
    <s v="7855"/>
    <s v="80"/>
    <x v="341"/>
    <d v="2017-07-18T00:00:00"/>
    <b v="0"/>
    <s v="Approved"/>
    <s v="OHM Cycles"/>
    <s v="Touring"/>
    <s v="low"/>
    <s v="medium"/>
    <n v="1073.07"/>
    <n v="933.84"/>
    <n v="139.22999999999999"/>
    <d v="1997-01-25T00:00:00"/>
    <n v="165"/>
  </r>
  <r>
    <s v="7856"/>
    <s v="53"/>
    <x v="458"/>
    <d v="2017-11-15T00:00:00"/>
    <b v="0"/>
    <s v="Approved"/>
    <s v="OHM Cycles"/>
    <s v="Standard"/>
    <s v="medium"/>
    <s v="medium"/>
    <n v="795.34"/>
    <n v="101.58"/>
    <n v="693.76"/>
    <d v="1997-02-09T00:00:00"/>
    <n v="45"/>
  </r>
  <r>
    <s v="7857"/>
    <s v="42"/>
    <x v="3148"/>
    <d v="2017-03-15T00:00:00"/>
    <b v="0"/>
    <s v="Approved"/>
    <s v="OHM Cycles"/>
    <s v="Road"/>
    <s v="medium"/>
    <s v="small"/>
    <n v="1810"/>
    <n v="1610.9"/>
    <n v="199.1"/>
    <d v="2014-07-28T00:00:00"/>
    <n v="290"/>
  </r>
  <r>
    <s v="7858"/>
    <s v="12"/>
    <x v="1418"/>
    <d v="2017-08-19T00:00:00"/>
    <b v="1"/>
    <s v="Approved"/>
    <s v="WeareA2B"/>
    <s v="Standard"/>
    <s v="medium"/>
    <s v="medium"/>
    <n v="1231.1500000000001"/>
    <n v="161.6"/>
    <n v="1069.55"/>
    <d v="2010-05-05T00:00:00"/>
    <n v="133"/>
  </r>
  <r>
    <s v="7859"/>
    <s v="98"/>
    <x v="1840"/>
    <d v="2017-03-05T00:00:00"/>
    <b v="1"/>
    <s v="Approved"/>
    <s v="Trek Bicycles"/>
    <s v="Standard"/>
    <s v="high"/>
    <s v="medium"/>
    <n v="358.39"/>
    <n v="215.03"/>
    <n v="143.36000000000001"/>
    <d v="2004-01-16T00:00:00"/>
    <n v="300"/>
  </r>
  <r>
    <s v="7860"/>
    <s v="84"/>
    <x v="2672"/>
    <d v="2017-05-06T00:00:00"/>
    <b v="1"/>
    <s v="Approved"/>
    <s v="Trek Bicycles"/>
    <s v="Road"/>
    <s v="medium"/>
    <s v="medium"/>
    <n v="290.62"/>
    <n v="215.14"/>
    <n v="75.48"/>
    <d v="1998-12-16T00:00:00"/>
    <n v="238"/>
  </r>
  <r>
    <s v="7861"/>
    <s v="90"/>
    <x v="908"/>
    <d v="2017-02-24T00:00:00"/>
    <b v="1"/>
    <s v="Approved"/>
    <s v="Norco Bicycles"/>
    <s v="Standard"/>
    <s v="low"/>
    <s v="medium"/>
    <n v="363.01"/>
    <n v="290.41000000000003"/>
    <n v="72.599999999999994"/>
    <d v="2005-05-10T00:00:00"/>
    <n v="309"/>
  </r>
  <r>
    <s v="7862"/>
    <s v="64"/>
    <x v="3149"/>
    <d v="2017-08-11T00:00:00"/>
    <b v="0"/>
    <s v="Approved"/>
    <s v="Giant Bicycles"/>
    <s v="Standard"/>
    <s v="high"/>
    <s v="small"/>
    <n v="1977.36"/>
    <n v="1759.85"/>
    <n v="217.51"/>
    <d v="2010-11-05T00:00:00"/>
    <n v="141"/>
  </r>
  <r>
    <s v="7863"/>
    <s v="90"/>
    <x v="3150"/>
    <d v="2017-07-22T00:00:00"/>
    <b v="1"/>
    <s v="Approved"/>
    <s v="Norco Bicycles"/>
    <s v="Standard"/>
    <s v="low"/>
    <s v="medium"/>
    <n v="363.01"/>
    <n v="290.41000000000003"/>
    <n v="72.599999999999994"/>
    <d v="2005-05-10T00:00:00"/>
    <n v="161"/>
  </r>
  <r>
    <s v="7864"/>
    <s v="67"/>
    <x v="2100"/>
    <d v="2017-02-28T00:00:00"/>
    <b v="1"/>
    <s v="Approved"/>
    <s v="Norco Bicycles"/>
    <s v="Road"/>
    <s v="medium"/>
    <s v="medium"/>
    <n v="544.04999999999995"/>
    <n v="376.84"/>
    <n v="167.21"/>
    <d v="2005-10-22T00:00:00"/>
    <n v="305"/>
  </r>
  <r>
    <s v="7865"/>
    <s v="62"/>
    <x v="1402"/>
    <d v="2017-09-26T00:00:00"/>
    <b v="0"/>
    <s v="Approved"/>
    <s v="Solex"/>
    <s v="Standard"/>
    <s v="medium"/>
    <s v="medium"/>
    <n v="478.16"/>
    <n v="298.72000000000003"/>
    <n v="179.44"/>
    <d v="1992-10-02T00:00:00"/>
    <n v="95"/>
  </r>
  <r>
    <s v="7866"/>
    <s v="95"/>
    <x v="2457"/>
    <d v="2017-11-20T00:00:00"/>
    <b v="1"/>
    <s v="Approved"/>
    <s v="Giant Bicycles"/>
    <s v="Standard"/>
    <s v="medium"/>
    <s v="large"/>
    <n v="569.55999999999995"/>
    <n v="528.42999999999995"/>
    <n v="41.13"/>
    <d v="2003-09-10T00:00:00"/>
    <n v="40"/>
  </r>
  <r>
    <s v="7867"/>
    <s v="99"/>
    <x v="1773"/>
    <d v="2017-12-04T00:00:00"/>
    <b v="1"/>
    <s v="Approved"/>
    <s v="Trek Bicycles"/>
    <s v="Road"/>
    <s v="low"/>
    <s v="small"/>
    <n v="1720.7"/>
    <n v="1531.42"/>
    <n v="189.28"/>
    <d v="2006-10-01T00:00:00"/>
    <n v="26"/>
  </r>
  <r>
    <s v="7868"/>
    <s v="6"/>
    <x v="1102"/>
    <d v="2017-05-07T00:00:00"/>
    <b v="1"/>
    <s v="Approved"/>
    <s v="OHM Cycles"/>
    <s v="Standard"/>
    <s v="high"/>
    <s v="medium"/>
    <n v="227.88"/>
    <n v="136.72999999999999"/>
    <n v="91.15"/>
    <d v="2004-09-28T00:00:00"/>
    <n v="237"/>
  </r>
  <r>
    <s v="7869"/>
    <s v="13"/>
    <x v="3151"/>
    <d v="2017-07-06T00:00:00"/>
    <b v="0"/>
    <s v="Approved"/>
    <s v="Solex"/>
    <s v="Standard"/>
    <s v="medium"/>
    <s v="medium"/>
    <n v="1163.8900000000001"/>
    <n v="589.27"/>
    <n v="574.62"/>
    <d v="2016-07-09T00:00:00"/>
    <n v="177"/>
  </r>
  <r>
    <s v="7870"/>
    <s v="88"/>
    <x v="3152"/>
    <d v="2017-06-19T00:00:00"/>
    <b v="1"/>
    <s v="Approved"/>
    <s v="Norco Bicycles"/>
    <s v="Standard"/>
    <s v="high"/>
    <s v="small"/>
    <n v="1661.92"/>
    <n v="1479.11"/>
    <n v="182.81"/>
    <d v="1993-10-02T00:00:00"/>
    <n v="194"/>
  </r>
  <r>
    <s v="7871"/>
    <s v="17"/>
    <x v="1761"/>
    <d v="2017-09-22T00:00:00"/>
    <b v="0"/>
    <s v="Approved"/>
    <s v="Solex"/>
    <s v="Standard"/>
    <s v="high"/>
    <s v="medium"/>
    <n v="1024.6600000000001"/>
    <n v="614.79999999999995"/>
    <n v="409.86"/>
    <d v="1993-07-15T00:00:00"/>
    <n v="99"/>
  </r>
  <r>
    <s v="7872"/>
    <s v="50"/>
    <x v="724"/>
    <d v="2017-08-13T00:00:00"/>
    <b v="0"/>
    <s v="Approved"/>
    <s v="WeareA2B"/>
    <s v="Standard"/>
    <s v="medium"/>
    <s v="small"/>
    <n v="175.89"/>
    <n v="131.91999999999999"/>
    <n v="43.97"/>
    <d v="2003-02-16T00:00:00"/>
    <n v="139"/>
  </r>
  <r>
    <s v="7873"/>
    <s v="28"/>
    <x v="3153"/>
    <d v="2017-07-04T00:00:00"/>
    <b v="0"/>
    <s v="Approved"/>
    <s v="Norco Bicycles"/>
    <s v="Standard"/>
    <s v="medium"/>
    <s v="small"/>
    <n v="1216.1400000000001"/>
    <n v="1082.3599999999999"/>
    <n v="133.78"/>
    <d v="2006-11-10T00:00:00"/>
    <n v="179"/>
  </r>
  <r>
    <s v="7874"/>
    <s v="98"/>
    <x v="832"/>
    <d v="2017-09-26T00:00:00"/>
    <b v="0"/>
    <s v="Approved"/>
    <s v="Trek Bicycles"/>
    <s v="Standard"/>
    <s v="high"/>
    <s v="medium"/>
    <n v="358.39"/>
    <n v="215.03"/>
    <n v="143.36000000000001"/>
    <d v="2004-01-16T00:00:00"/>
    <n v="95"/>
  </r>
  <r>
    <s v="7875"/>
    <s v="13"/>
    <x v="536"/>
    <d v="2017-08-03T00:00:00"/>
    <b v="0"/>
    <s v="Approved"/>
    <s v="Solex"/>
    <s v="Standard"/>
    <s v="medium"/>
    <s v="medium"/>
    <n v="1577.53"/>
    <n v="826.51"/>
    <n v="751.02"/>
    <d v="2010-06-07T00:00:00"/>
    <n v="149"/>
  </r>
  <r>
    <s v="7876"/>
    <s v="94"/>
    <x v="532"/>
    <d v="2017-07-11T00:00:00"/>
    <b v="0"/>
    <s v="Approved"/>
    <s v="Giant Bicycles"/>
    <s v="Standard"/>
    <s v="medium"/>
    <s v="large"/>
    <n v="1635.3"/>
    <n v="993.66"/>
    <n v="641.64"/>
    <d v="2004-01-16T00:00:00"/>
    <n v="172"/>
  </r>
  <r>
    <s v="7877"/>
    <s v="35"/>
    <x v="660"/>
    <d v="2017-07-26T00:00:00"/>
    <b v="1"/>
    <s v="Approved"/>
    <s v="Giant Bicycles"/>
    <s v="Standard"/>
    <s v="medium"/>
    <s v="medium"/>
    <n v="1403.5"/>
    <n v="954.82"/>
    <n v="448.68"/>
    <d v="2016-11-14T00:00:00"/>
    <n v="157"/>
  </r>
  <r>
    <s v="7878"/>
    <s v="87"/>
    <x v="427"/>
    <d v="2017-10-13T00:00:00"/>
    <b v="0"/>
    <s v="Approved"/>
    <s v="Giant Bicycles"/>
    <s v="Standard"/>
    <s v="high"/>
    <s v="medium"/>
    <n v="1179"/>
    <n v="707.4"/>
    <n v="471.6"/>
    <d v="2000-11-03T00:00:00"/>
    <n v="78"/>
  </r>
  <r>
    <s v="7879"/>
    <s v="22"/>
    <x v="1557"/>
    <d v="2017-09-24T00:00:00"/>
    <b v="1"/>
    <s v="Approved"/>
    <s v="WeareA2B"/>
    <s v="Standard"/>
    <s v="medium"/>
    <s v="medium"/>
    <n v="60.34"/>
    <n v="45.26"/>
    <n v="15.08"/>
    <d v="1991-11-10T00:00:00"/>
    <n v="97"/>
  </r>
  <r>
    <s v="7880"/>
    <s v="30"/>
    <x v="2258"/>
    <d v="2017-07-04T00:00:00"/>
    <b v="1"/>
    <s v="Approved"/>
    <s v="Solex"/>
    <s v="Standard"/>
    <s v="high"/>
    <s v="medium"/>
    <n v="748.17"/>
    <n v="448.9"/>
    <n v="299.27"/>
    <d v="1991-11-10T00:00:00"/>
    <n v="179"/>
  </r>
  <r>
    <s v="7881"/>
    <s v="81"/>
    <x v="1929"/>
    <d v="2017-03-16T00:00:00"/>
    <b v="1"/>
    <s v="Approved"/>
    <s v="Norco Bicycles"/>
    <s v="Standard"/>
    <s v="medium"/>
    <s v="small"/>
    <n v="586.45000000000005"/>
    <n v="521.94000000000005"/>
    <n v="64.510000000000005"/>
    <d v="2015-08-10T00:00:00"/>
    <n v="289"/>
  </r>
  <r>
    <s v="7882"/>
    <s v="0"/>
    <x v="1205"/>
    <d v="2017-08-27T00:00:00"/>
    <b v="1"/>
    <s v="Approved"/>
    <s v="Solex"/>
    <s v="Standard"/>
    <s v="medium"/>
    <s v="medium"/>
    <n v="71.489999999999995"/>
    <n v="53.62"/>
    <n v="17.87"/>
    <d v="2011-08-29T00:00:00"/>
    <n v="125"/>
  </r>
  <r>
    <s v="7883"/>
    <s v="56"/>
    <x v="1990"/>
    <d v="2017-02-25T00:00:00"/>
    <b v="1"/>
    <s v="Approved"/>
    <s v="OHM Cycles"/>
    <s v="Standard"/>
    <s v="medium"/>
    <s v="medium"/>
    <n v="183.86"/>
    <n v="137.9"/>
    <n v="45.96"/>
    <d v="2011-08-24T00:00:00"/>
    <n v="308"/>
  </r>
  <r>
    <s v="7884"/>
    <s v="80"/>
    <x v="1322"/>
    <d v="2017-02-18T00:00:00"/>
    <b v="1"/>
    <s v="Approved"/>
    <s v="OHM Cycles"/>
    <s v="Touring"/>
    <s v="low"/>
    <s v="medium"/>
    <n v="1073.07"/>
    <n v="933.84"/>
    <n v="139.22999999999999"/>
    <d v="1997-01-25T00:00:00"/>
    <n v="315"/>
  </r>
  <r>
    <s v="7885"/>
    <s v="50"/>
    <x v="1597"/>
    <d v="2017-04-27T00:00:00"/>
    <b v="0"/>
    <s v="Approved"/>
    <s v="WeareA2B"/>
    <s v="Standard"/>
    <s v="medium"/>
    <s v="small"/>
    <n v="175.89"/>
    <n v="131.91999999999999"/>
    <n v="43.97"/>
    <d v="1997-02-09T00:00:00"/>
    <n v="247"/>
  </r>
  <r>
    <s v="7886"/>
    <s v="81"/>
    <x v="2732"/>
    <d v="2017-06-19T00:00:00"/>
    <b v="1"/>
    <s v="Approved"/>
    <s v="Norco Bicycles"/>
    <s v="Standard"/>
    <s v="medium"/>
    <s v="small"/>
    <n v="586.45000000000005"/>
    <n v="521.94000000000005"/>
    <n v="64.510000000000005"/>
    <d v="1991-07-10T00:00:00"/>
    <n v="194"/>
  </r>
  <r>
    <s v="7887"/>
    <s v="24"/>
    <x v="3115"/>
    <d v="2017-01-20T00:00:00"/>
    <b v="0"/>
    <s v="Approved"/>
    <s v="Solex"/>
    <s v="Road"/>
    <s v="medium"/>
    <s v="large"/>
    <n v="1777.8"/>
    <n v="820.78"/>
    <n v="957.02"/>
    <d v="2006-11-10T00:00:00"/>
    <n v="344"/>
  </r>
  <r>
    <s v="7888"/>
    <s v="0"/>
    <x v="2639"/>
    <d v="2017-06-11T00:00:00"/>
    <b v="1"/>
    <s v="Approved"/>
    <s v="Trek Bicycles"/>
    <s v="Road"/>
    <s v="medium"/>
    <s v="medium"/>
    <n v="290.62"/>
    <n v="215.14"/>
    <n v="75.48"/>
    <d v="1998-12-16T00:00:00"/>
    <n v="202"/>
  </r>
  <r>
    <s v="7889"/>
    <s v="11"/>
    <x v="780"/>
    <d v="2017-07-13T00:00:00"/>
    <b v="0"/>
    <s v="Approved"/>
    <s v="Giant Bicycles"/>
    <s v="Standard"/>
    <s v="high"/>
    <s v="medium"/>
    <n v="1274.93"/>
    <n v="764.96"/>
    <n v="509.97"/>
    <d v="2007-08-04T00:00:00"/>
    <n v="170"/>
  </r>
  <r>
    <s v="7890"/>
    <s v="64"/>
    <x v="2194"/>
    <d v="2017-07-09T00:00:00"/>
    <b v="1"/>
    <s v="Approved"/>
    <s v="Giant Bicycles"/>
    <s v="Standard"/>
    <s v="high"/>
    <s v="small"/>
    <n v="1977.36"/>
    <n v="1759.85"/>
    <n v="217.51"/>
    <d v="1993-06-23T00:00:00"/>
    <n v="174"/>
  </r>
  <r>
    <s v="7891"/>
    <s v="49"/>
    <x v="768"/>
    <d v="2017-04-09T00:00:00"/>
    <b v="0"/>
    <s v="Approved"/>
    <s v="Solex"/>
    <s v="Standard"/>
    <s v="medium"/>
    <s v="large"/>
    <n v="1061.56"/>
    <n v="733.58"/>
    <n v="327.98"/>
    <d v="2010-11-05T00:00:00"/>
    <n v="265"/>
  </r>
  <r>
    <s v="7892"/>
    <s v="46"/>
    <x v="942"/>
    <d v="2017-09-08T00:00:00"/>
    <b v="1"/>
    <s v="Approved"/>
    <s v="Solex"/>
    <s v="Standard"/>
    <s v="low"/>
    <s v="medium"/>
    <n v="1289.8499999999999"/>
    <n v="74.510000000000005"/>
    <n v="1215.3399999999999"/>
    <d v="2012-06-04T00:00:00"/>
    <n v="113"/>
  </r>
  <r>
    <s v="7893"/>
    <s v="19"/>
    <x v="149"/>
    <d v="2017-12-11T00:00:00"/>
    <b v="0"/>
    <s v="Approved"/>
    <s v="OHM Cycles"/>
    <s v="Road"/>
    <s v="high"/>
    <s v="large"/>
    <n v="12.01"/>
    <n v="7.21"/>
    <n v="4.8"/>
    <d v="2011-05-07T00:00:00"/>
    <n v="19"/>
  </r>
  <r>
    <s v="7895"/>
    <s v="29"/>
    <x v="496"/>
    <d v="2017-01-17T00:00:00"/>
    <b v="0"/>
    <s v="Approved"/>
    <s v="Norco Bicycles"/>
    <s v="Road"/>
    <s v="medium"/>
    <s v="medium"/>
    <n v="543.39"/>
    <n v="407.54"/>
    <n v="135.85"/>
    <d v="2003-03-18T00:00:00"/>
    <n v="347"/>
  </r>
  <r>
    <s v="7896"/>
    <s v="26"/>
    <x v="394"/>
    <d v="2017-07-30T00:00:00"/>
    <b v="0"/>
    <s v="Approved"/>
    <s v="WeareA2B"/>
    <s v="Standard"/>
    <s v="medium"/>
    <s v="medium"/>
    <n v="1992.93"/>
    <n v="762.63"/>
    <n v="1230.3"/>
    <d v="1993-05-26T00:00:00"/>
    <n v="153"/>
  </r>
  <r>
    <s v="7897"/>
    <s v="93"/>
    <x v="1991"/>
    <d v="2017-10-17T00:00:00"/>
    <b v="1"/>
    <s v="Approved"/>
    <s v="OHM Cycles"/>
    <s v="Standard"/>
    <s v="high"/>
    <s v="medium"/>
    <n v="1458.17"/>
    <n v="874.9"/>
    <n v="583.27"/>
    <d v="2006-02-02T00:00:00"/>
    <n v="74"/>
  </r>
  <r>
    <s v="7898"/>
    <s v="93"/>
    <x v="1722"/>
    <d v="2017-06-23T00:00:00"/>
    <b v="0"/>
    <s v="Approved"/>
    <s v="OHM Cycles"/>
    <s v="Standard"/>
    <s v="high"/>
    <s v="medium"/>
    <n v="1458.17"/>
    <n v="874.9"/>
    <n v="583.27"/>
    <d v="2006-02-02T00:00:00"/>
    <n v="190"/>
  </r>
  <r>
    <s v="7899"/>
    <s v="5"/>
    <x v="3130"/>
    <d v="2017-07-03T00:00:00"/>
    <b v="0"/>
    <s v="Approved"/>
    <s v="Trek Bicycles"/>
    <s v="Mountain"/>
    <s v="low"/>
    <s v="medium"/>
    <n v="574.64"/>
    <n v="459.71"/>
    <n v="114.93"/>
    <d v="2011-08-29T00:00:00"/>
    <n v="180"/>
  </r>
  <r>
    <s v="7900"/>
    <s v="15"/>
    <x v="897"/>
    <d v="2017-07-20T00:00:00"/>
    <b v="0"/>
    <s v="Approved"/>
    <s v="WeareA2B"/>
    <s v="Standard"/>
    <s v="medium"/>
    <s v="medium"/>
    <n v="1292.8399999999999"/>
    <n v="13.44"/>
    <n v="1279.4000000000001"/>
    <d v="2009-04-12T00:00:00"/>
    <n v="163"/>
  </r>
  <r>
    <s v="7901"/>
    <s v="75"/>
    <x v="3154"/>
    <d v="2017-05-26T00:00:00"/>
    <b v="0"/>
    <s v="Approved"/>
    <s v="Giant Bicycles"/>
    <s v="Touring"/>
    <s v="medium"/>
    <s v="large"/>
    <n v="1873.97"/>
    <n v="863.95"/>
    <n v="1010.02"/>
    <d v="2015-08-10T00:00:00"/>
    <n v="218"/>
  </r>
  <r>
    <s v="7902"/>
    <s v="92"/>
    <x v="2773"/>
    <d v="2017-12-20T00:00:00"/>
    <b v="0"/>
    <s v="Approved"/>
    <s v="WeareA2B"/>
    <s v="Standard"/>
    <s v="medium"/>
    <s v="small"/>
    <n v="1415.01"/>
    <n v="1259.3599999999999"/>
    <n v="155.65"/>
    <d v="2002-10-10T00:00:00"/>
    <n v="10"/>
  </r>
  <r>
    <s v="7903"/>
    <s v="10"/>
    <x v="1098"/>
    <d v="2017-02-09T00:00:00"/>
    <b v="1"/>
    <s v="Approved"/>
    <s v="WeareA2B"/>
    <s v="Touring"/>
    <s v="medium"/>
    <s v="medium"/>
    <n v="1466.68"/>
    <n v="363.25"/>
    <n v="1103.43"/>
    <d v="2014-03-03T00:00:00"/>
    <n v="324"/>
  </r>
  <r>
    <s v="7904"/>
    <s v="30"/>
    <x v="2419"/>
    <d v="2017-08-17T00:00:00"/>
    <b v="0"/>
    <s v="Approved"/>
    <s v="Solex"/>
    <s v="Standard"/>
    <s v="high"/>
    <s v="medium"/>
    <n v="748.17"/>
    <n v="448.9"/>
    <n v="299.27"/>
    <d v="2006-11-10T00:00:00"/>
    <n v="135"/>
  </r>
  <r>
    <s v="7905"/>
    <s v="19"/>
    <x v="1985"/>
    <d v="2017-07-25T00:00:00"/>
    <b v="0"/>
    <s v="Approved"/>
    <s v="OHM Cycles"/>
    <s v="Road"/>
    <s v="high"/>
    <s v="large"/>
    <n v="12.01"/>
    <n v="7.21"/>
    <n v="4.8"/>
    <d v="2009-03-08T00:00:00"/>
    <n v="158"/>
  </r>
  <r>
    <s v="7906"/>
    <s v="1"/>
    <x v="2190"/>
    <d v="2017-07-02T00:00:00"/>
    <b v="1"/>
    <s v="Approved"/>
    <s v="Giant Bicycles"/>
    <s v="Standard"/>
    <s v="medium"/>
    <s v="medium"/>
    <n v="1403.5"/>
    <n v="954.82"/>
    <n v="448.68"/>
    <d v="2012-12-02T00:00:00"/>
    <n v="181"/>
  </r>
  <r>
    <s v="7907"/>
    <s v="59"/>
    <x v="2830"/>
    <d v="2017-02-16T00:00:00"/>
    <b v="1"/>
    <s v="Approved"/>
    <s v="Solex"/>
    <s v="Standard"/>
    <s v="medium"/>
    <s v="large"/>
    <n v="1061.56"/>
    <n v="733.58"/>
    <n v="327.98"/>
    <d v="1993-07-20T00:00:00"/>
    <n v="317"/>
  </r>
  <r>
    <s v="7908"/>
    <s v="4"/>
    <x v="3068"/>
    <d v="2017-06-13T00:00:00"/>
    <b v="0"/>
    <s v="Approved"/>
    <s v="Giant Bicycles"/>
    <s v="Standard"/>
    <s v="high"/>
    <s v="medium"/>
    <n v="1129.1300000000001"/>
    <n v="677.48"/>
    <n v="451.65"/>
    <d v="2005-08-09T00:00:00"/>
    <n v="200"/>
  </r>
  <r>
    <s v="7909"/>
    <s v="58"/>
    <x v="1824"/>
    <d v="2017-02-18T00:00:00"/>
    <b v="1"/>
    <s v="Approved"/>
    <s v="OHM Cycles"/>
    <s v="Standard"/>
    <s v="medium"/>
    <s v="medium"/>
    <n v="912.52"/>
    <n v="141.4"/>
    <n v="771.12"/>
    <d v="1993-07-20T00:00:00"/>
    <n v="315"/>
  </r>
  <r>
    <s v="7910"/>
    <s v="90"/>
    <x v="2481"/>
    <d v="2017-10-28T00:00:00"/>
    <b v="1"/>
    <s v="Approved"/>
    <s v="Solex"/>
    <s v="Standard"/>
    <s v="low"/>
    <s v="medium"/>
    <n v="945.04"/>
    <n v="507.58"/>
    <n v="437.46"/>
    <d v="1995-12-19T00:00:00"/>
    <n v="63"/>
  </r>
  <r>
    <s v="7911"/>
    <s v="30"/>
    <x v="1431"/>
    <d v="2017-09-11T00:00:00"/>
    <b v="1"/>
    <s v="Approved"/>
    <s v="Solex"/>
    <s v="Standard"/>
    <s v="high"/>
    <s v="medium"/>
    <n v="748.17"/>
    <n v="448.9"/>
    <n v="299.27"/>
    <d v="1999-07-20T00:00:00"/>
    <n v="110"/>
  </r>
  <r>
    <s v="7912"/>
    <s v="46"/>
    <x v="3155"/>
    <d v="2017-08-05T00:00:00"/>
    <b v="1"/>
    <s v="Approved"/>
    <s v="Solex"/>
    <s v="Standard"/>
    <s v="low"/>
    <s v="medium"/>
    <n v="1289.8499999999999"/>
    <n v="74.510000000000005"/>
    <n v="1215.3399999999999"/>
    <d v="2006-10-01T00:00:00"/>
    <n v="147"/>
  </r>
  <r>
    <s v="7913"/>
    <s v="61"/>
    <x v="3156"/>
    <d v="2017-01-23T00:00:00"/>
    <b v="1"/>
    <s v="Approved"/>
    <s v="Norco Bicycles"/>
    <s v="Standard"/>
    <s v="medium"/>
    <s v="small"/>
    <n v="586.45000000000005"/>
    <n v="521.94000000000005"/>
    <n v="64.510000000000005"/>
    <d v="1991-07-10T00:00:00"/>
    <n v="341"/>
  </r>
  <r>
    <s v="7914"/>
    <s v="10"/>
    <x v="2742"/>
    <d v="2017-02-09T00:00:00"/>
    <b v="0"/>
    <s v="Approved"/>
    <s v="WeareA2B"/>
    <s v="Touring"/>
    <s v="medium"/>
    <s v="medium"/>
    <n v="1466.68"/>
    <n v="363.25"/>
    <n v="1103.43"/>
    <d v="2014-03-03T00:00:00"/>
    <n v="324"/>
  </r>
  <r>
    <s v="7915"/>
    <s v="46"/>
    <x v="3157"/>
    <d v="2017-04-07T00:00:00"/>
    <b v="0"/>
    <s v="Approved"/>
    <s v="Solex"/>
    <s v="Standard"/>
    <s v="low"/>
    <s v="medium"/>
    <n v="1289.8499999999999"/>
    <n v="74.510000000000005"/>
    <n v="1215.3399999999999"/>
    <d v="2007-12-11T00:00:00"/>
    <n v="267"/>
  </r>
  <r>
    <s v="7916"/>
    <s v="28"/>
    <x v="1617"/>
    <d v="2017-03-17T00:00:00"/>
    <b v="0"/>
    <s v="Approved"/>
    <s v="Norco Bicycles"/>
    <s v="Standard"/>
    <s v="medium"/>
    <s v="small"/>
    <n v="1216.1400000000001"/>
    <n v="1082.3599999999999"/>
    <n v="133.78"/>
    <d v="1991-08-05T00:00:00"/>
    <n v="288"/>
  </r>
  <r>
    <s v="7917"/>
    <s v="12"/>
    <x v="726"/>
    <d v="2017-05-23T00:00:00"/>
    <b v="0"/>
    <s v="Approved"/>
    <s v="Giant Bicycles"/>
    <s v="Standard"/>
    <s v="medium"/>
    <s v="large"/>
    <n v="1765.3"/>
    <n v="709.48"/>
    <n v="1055.82"/>
    <d v="2013-09-16T00:00:00"/>
    <n v="221"/>
  </r>
  <r>
    <s v="7918"/>
    <s v="78"/>
    <x v="3158"/>
    <d v="2017-12-12T00:00:00"/>
    <b v="0"/>
    <s v="Approved"/>
    <s v="Giant Bicycles"/>
    <s v="Standard"/>
    <s v="medium"/>
    <s v="large"/>
    <n v="1765.3"/>
    <n v="709.48"/>
    <n v="1055.82"/>
    <d v="2004-07-25T00:00:00"/>
    <n v="18"/>
  </r>
  <r>
    <s v="7919"/>
    <s v="66"/>
    <x v="1393"/>
    <d v="2017-02-01T00:00:00"/>
    <b v="0"/>
    <s v="Approved"/>
    <s v="Giant Bicycles"/>
    <s v="Road"/>
    <s v="low"/>
    <s v="small"/>
    <n v="590.26"/>
    <n v="525.33000000000004"/>
    <n v="64.930000000000007"/>
    <d v="2010-11-05T00:00:00"/>
    <n v="332"/>
  </r>
  <r>
    <s v="7920"/>
    <s v="31"/>
    <x v="1183"/>
    <d v="2017-01-16T00:00:00"/>
    <b v="0"/>
    <s v="Approved"/>
    <s v="Giant Bicycles"/>
    <s v="Standard"/>
    <s v="medium"/>
    <s v="medium"/>
    <n v="230.91"/>
    <n v="173.18"/>
    <n v="57.73"/>
    <d v="2006-11-10T00:00:00"/>
    <n v="348"/>
  </r>
  <r>
    <s v="7921"/>
    <s v="73"/>
    <x v="2835"/>
    <d v="2017-09-04T00:00:00"/>
    <b v="0"/>
    <s v="Approved"/>
    <s v="Solex"/>
    <s v="Standard"/>
    <s v="medium"/>
    <s v="medium"/>
    <n v="1945.43"/>
    <n v="333.18"/>
    <n v="1612.25"/>
    <d v="2002-08-31T00:00:00"/>
    <n v="117"/>
  </r>
  <r>
    <s v="7922"/>
    <s v="43"/>
    <x v="3149"/>
    <d v="2017-02-07T00:00:00"/>
    <b v="1"/>
    <s v="Approved"/>
    <s v="Norco Bicycles"/>
    <s v="Standard"/>
    <s v="medium"/>
    <s v="medium"/>
    <n v="1555.58"/>
    <n v="818.01"/>
    <n v="737.57"/>
    <d v="2013-09-16T00:00:00"/>
    <n v="326"/>
  </r>
  <r>
    <s v="7923"/>
    <s v="42"/>
    <x v="2590"/>
    <d v="2017-11-20T00:00:00"/>
    <b v="0"/>
    <s v="Approved"/>
    <s v="OHM Cycles"/>
    <s v="Road"/>
    <s v="medium"/>
    <s v="small"/>
    <n v="1810"/>
    <n v="1610.9"/>
    <n v="199.1"/>
    <d v="2007-12-11T00:00:00"/>
    <n v="40"/>
  </r>
  <r>
    <s v="7924"/>
    <s v="7"/>
    <x v="2564"/>
    <d v="2017-08-30T00:00:00"/>
    <b v="1"/>
    <s v="Approved"/>
    <s v="Trek Bicycles"/>
    <s v="Road"/>
    <s v="low"/>
    <s v="medium"/>
    <n v="980.37"/>
    <n v="234.43"/>
    <n v="745.94"/>
    <d v="2004-09-28T00:00:00"/>
    <n v="122"/>
  </r>
  <r>
    <s v="7925"/>
    <s v="9"/>
    <x v="2728"/>
    <d v="2017-08-26T00:00:00"/>
    <b v="1"/>
    <s v="Approved"/>
    <s v="OHM Cycles"/>
    <s v="Road"/>
    <s v="medium"/>
    <s v="medium"/>
    <n v="742.54"/>
    <n v="667.4"/>
    <n v="75.14"/>
    <d v="1991-11-07T00:00:00"/>
    <n v="126"/>
  </r>
  <r>
    <s v="7926"/>
    <s v="50"/>
    <x v="2347"/>
    <d v="2017-11-29T00:00:00"/>
    <b v="0"/>
    <s v="Approved"/>
    <s v="WeareA2B"/>
    <s v="Standard"/>
    <s v="medium"/>
    <s v="small"/>
    <n v="175.89"/>
    <n v="131.91999999999999"/>
    <n v="43.97"/>
    <d v="2003-02-16T00:00:00"/>
    <n v="31"/>
  </r>
  <r>
    <s v="7927"/>
    <s v="89"/>
    <x v="1247"/>
    <d v="2017-02-06T00:00:00"/>
    <b v="0"/>
    <s v="Approved"/>
    <s v="WeareA2B"/>
    <s v="Touring"/>
    <s v="medium"/>
    <s v="large"/>
    <n v="1362.99"/>
    <n v="57.74"/>
    <n v="1305.25"/>
    <d v="1999-07-26T00:00:00"/>
    <n v="327"/>
  </r>
  <r>
    <s v="7928"/>
    <s v="47"/>
    <x v="1204"/>
    <d v="2017-12-03T00:00:00"/>
    <b v="0"/>
    <s v="Approved"/>
    <s v="Trek Bicycles"/>
    <s v="Road"/>
    <s v="low"/>
    <s v="small"/>
    <n v="1720.7"/>
    <n v="1531.42"/>
    <n v="189.28"/>
    <d v="2006-10-01T00:00:00"/>
    <n v="27"/>
  </r>
  <r>
    <s v="7929"/>
    <s v="7"/>
    <x v="1566"/>
    <d v="2017-07-02T00:00:00"/>
    <b v="1"/>
    <s v="Approved"/>
    <s v="Trek Bicycles"/>
    <s v="Road"/>
    <s v="low"/>
    <s v="medium"/>
    <n v="980.37"/>
    <n v="234.43"/>
    <n v="745.94"/>
    <d v="2004-09-28T00:00:00"/>
    <n v="181"/>
  </r>
  <r>
    <s v="7930"/>
    <s v="85"/>
    <x v="3159"/>
    <d v="2017-08-07T00:00:00"/>
    <b v="1"/>
    <s v="Approved"/>
    <s v="WeareA2B"/>
    <s v="Standard"/>
    <s v="medium"/>
    <s v="medium"/>
    <n v="752.64"/>
    <n v="205.36"/>
    <n v="547.28"/>
    <d v="2015-08-02T00:00:00"/>
    <n v="145"/>
  </r>
  <r>
    <s v="7931"/>
    <s v="18"/>
    <x v="991"/>
    <d v="2017-06-11T00:00:00"/>
    <b v="1"/>
    <s v="Approved"/>
    <s v="Solex"/>
    <s v="Standard"/>
    <s v="medium"/>
    <s v="medium"/>
    <n v="575.27"/>
    <n v="431.45"/>
    <n v="143.82"/>
    <d v="2013-03-12T00:00:00"/>
    <n v="202"/>
  </r>
  <r>
    <s v="7932"/>
    <s v="80"/>
    <x v="1671"/>
    <d v="2017-01-14T00:00:00"/>
    <b v="0"/>
    <s v="Approved"/>
    <s v="OHM Cycles"/>
    <s v="Touring"/>
    <s v="low"/>
    <s v="medium"/>
    <n v="1073.07"/>
    <n v="933.84"/>
    <n v="139.22999999999999"/>
    <d v="1991-07-10T00:00:00"/>
    <n v="350"/>
  </r>
  <r>
    <s v="7933"/>
    <s v="13"/>
    <x v="3160"/>
    <d v="2017-07-29T00:00:00"/>
    <b v="0"/>
    <s v="Approved"/>
    <s v="Solex"/>
    <s v="Standard"/>
    <s v="medium"/>
    <s v="medium"/>
    <n v="1577.53"/>
    <n v="826.51"/>
    <n v="751.02"/>
    <d v="1993-04-12T00:00:00"/>
    <n v="154"/>
  </r>
  <r>
    <s v="7934"/>
    <s v="26"/>
    <x v="1761"/>
    <d v="2017-12-28T00:00:00"/>
    <b v="0"/>
    <s v="Approved"/>
    <s v="WeareA2B"/>
    <s v="Standard"/>
    <s v="medium"/>
    <s v="medium"/>
    <n v="1992.93"/>
    <n v="762.63"/>
    <n v="1230.3"/>
    <d v="1993-05-26T00:00:00"/>
    <n v="2"/>
  </r>
  <r>
    <s v="7935"/>
    <s v="30"/>
    <x v="72"/>
    <d v="2017-11-07T00:00:00"/>
    <b v="1"/>
    <s v="Approved"/>
    <s v="Solex"/>
    <s v="Standard"/>
    <s v="high"/>
    <s v="medium"/>
    <n v="748.17"/>
    <n v="448.9"/>
    <n v="299.27"/>
    <d v="1991-11-10T00:00:00"/>
    <n v="53"/>
  </r>
  <r>
    <s v="7936"/>
    <s v="59"/>
    <x v="1742"/>
    <d v="2017-03-25T00:00:00"/>
    <b v="1"/>
    <s v="Approved"/>
    <s v="WeareA2B"/>
    <s v="Standard"/>
    <s v="medium"/>
    <s v="small"/>
    <n v="1415.01"/>
    <n v="1259.3599999999999"/>
    <n v="155.65"/>
    <d v="2003-01-05T00:00:00"/>
    <n v="280"/>
  </r>
  <r>
    <s v="7937"/>
    <s v="34"/>
    <x v="2058"/>
    <d v="2017-06-01T00:00:00"/>
    <b v="0"/>
    <s v="Approved"/>
    <s v="Norco Bicycles"/>
    <s v="Road"/>
    <s v="high"/>
    <s v="large"/>
    <n v="774.53"/>
    <n v="464.72"/>
    <n v="309.81"/>
    <d v="2003-03-18T00:00:00"/>
    <n v="212"/>
  </r>
  <r>
    <s v="7938"/>
    <s v="65"/>
    <x v="2010"/>
    <d v="2017-06-02T00:00:00"/>
    <b v="0"/>
    <s v="Approved"/>
    <s v="WeareA2B"/>
    <s v="Standard"/>
    <s v="medium"/>
    <s v="medium"/>
    <n v="1807.45"/>
    <n v="778.69"/>
    <n v="1028.76"/>
    <d v="2015-05-21T00:00:00"/>
    <n v="211"/>
  </r>
  <r>
    <s v="7939"/>
    <s v="65"/>
    <x v="3016"/>
    <d v="2017-10-24T00:00:00"/>
    <b v="0"/>
    <s v="Approved"/>
    <s v="WeareA2B"/>
    <s v="Standard"/>
    <s v="medium"/>
    <s v="medium"/>
    <n v="1807.45"/>
    <n v="778.69"/>
    <n v="1028.76"/>
    <d v="2015-04-11T00:00:00"/>
    <n v="67"/>
  </r>
  <r>
    <s v="7940"/>
    <s v="79"/>
    <x v="1903"/>
    <d v="2017-11-14T00:00:00"/>
    <b v="1"/>
    <s v="Approved"/>
    <s v="Solex"/>
    <s v="Touring"/>
    <s v="medium"/>
    <s v="large"/>
    <n v="2083.94"/>
    <n v="675.03"/>
    <n v="1408.91"/>
    <d v="2013-09-16T00:00:00"/>
    <n v="46"/>
  </r>
  <r>
    <s v="7941"/>
    <s v="68"/>
    <x v="1651"/>
    <d v="2017-07-11T00:00:00"/>
    <b v="1"/>
    <s v="Approved"/>
    <s v="OHM Cycles"/>
    <s v="Standard"/>
    <s v="medium"/>
    <s v="medium"/>
    <n v="1636.9"/>
    <n v="44.71"/>
    <n v="1592.19"/>
    <d v="2010-08-20T00:00:00"/>
    <n v="172"/>
  </r>
  <r>
    <s v="7942"/>
    <s v="69"/>
    <x v="1616"/>
    <d v="2017-01-22T00:00:00"/>
    <b v="1"/>
    <s v="Approved"/>
    <s v="Giant Bicycles"/>
    <s v="Road"/>
    <s v="medium"/>
    <s v="medium"/>
    <n v="792.9"/>
    <n v="594.67999999999995"/>
    <n v="198.22"/>
    <d v="1992-10-02T00:00:00"/>
    <n v="342"/>
  </r>
  <r>
    <s v="7943"/>
    <s v="40"/>
    <x v="1841"/>
    <d v="2017-06-04T00:00:00"/>
    <b v="0"/>
    <s v="Approved"/>
    <s v="OHM Cycles"/>
    <s v="Standard"/>
    <s v="high"/>
    <s v="medium"/>
    <n v="1458.17"/>
    <n v="874.9"/>
    <n v="583.27"/>
    <d v="2006-02-02T00:00:00"/>
    <n v="209"/>
  </r>
  <r>
    <s v="7944"/>
    <s v="49"/>
    <x v="2600"/>
    <d v="2017-05-29T00:00:00"/>
    <b v="1"/>
    <s v="Approved"/>
    <s v="Trek Bicycles"/>
    <s v="Road"/>
    <s v="medium"/>
    <s v="medium"/>
    <n v="533.51"/>
    <n v="400.13"/>
    <n v="133.38"/>
    <d v="2012-06-04T00:00:00"/>
    <n v="215"/>
  </r>
  <r>
    <s v="7945"/>
    <s v="94"/>
    <x v="1376"/>
    <d v="2017-04-28T00:00:00"/>
    <b v="0"/>
    <s v="Approved"/>
    <s v="Giant Bicycles"/>
    <s v="Standard"/>
    <s v="medium"/>
    <s v="large"/>
    <n v="1635.3"/>
    <n v="993.66"/>
    <n v="641.64"/>
    <d v="2004-01-16T00:00:00"/>
    <n v="246"/>
  </r>
  <r>
    <s v="7946"/>
    <s v="99"/>
    <x v="1058"/>
    <d v="2017-08-20T00:00:00"/>
    <b v="1"/>
    <s v="Approved"/>
    <s v="OHM Cycles"/>
    <s v="Standard"/>
    <s v="medium"/>
    <s v="medium"/>
    <n v="1227.3399999999999"/>
    <n v="770.89"/>
    <n v="456.45"/>
    <d v="1994-08-10T00:00:00"/>
    <n v="132"/>
  </r>
  <r>
    <s v="7947"/>
    <s v="31"/>
    <x v="1541"/>
    <d v="2017-12-26T00:00:00"/>
    <b v="0"/>
    <s v="Approved"/>
    <s v="Giant Bicycles"/>
    <s v="Standard"/>
    <s v="medium"/>
    <s v="medium"/>
    <n v="230.91"/>
    <n v="173.18"/>
    <n v="57.73"/>
    <d v="2006-11-10T00:00:00"/>
    <n v="4"/>
  </r>
  <r>
    <s v="7948"/>
    <s v="34"/>
    <x v="1027"/>
    <d v="2017-08-20T00:00:00"/>
    <b v="1"/>
    <s v="Approved"/>
    <s v="WeareA2B"/>
    <s v="Standard"/>
    <s v="medium"/>
    <s v="medium"/>
    <n v="1231.1500000000001"/>
    <n v="161.6"/>
    <n v="1069.55"/>
    <d v="2004-08-17T00:00:00"/>
    <n v="132"/>
  </r>
  <r>
    <s v="7949"/>
    <s v="0"/>
    <x v="2286"/>
    <d v="2017-09-08T00:00:00"/>
    <b v="0"/>
    <s v="Approved"/>
    <m/>
    <m/>
    <m/>
    <m/>
    <n v="1697.27"/>
    <m/>
    <m/>
    <m/>
    <n v="113"/>
  </r>
  <r>
    <s v="7950"/>
    <s v="79"/>
    <x v="2955"/>
    <d v="2017-09-12T00:00:00"/>
    <b v="1"/>
    <s v="Approved"/>
    <s v="Solex"/>
    <s v="Touring"/>
    <s v="medium"/>
    <s v="large"/>
    <n v="2083.94"/>
    <n v="675.03"/>
    <n v="1408.91"/>
    <d v="2013-09-16T00:00:00"/>
    <n v="109"/>
  </r>
  <r>
    <s v="7951"/>
    <s v="19"/>
    <x v="2796"/>
    <d v="2017-08-03T00:00:00"/>
    <b v="1"/>
    <s v="Approved"/>
    <s v="Trek Bicycles"/>
    <s v="Mountain"/>
    <s v="low"/>
    <s v="medium"/>
    <n v="574.64"/>
    <n v="459.71"/>
    <n v="114.93"/>
    <d v="2007-08-04T00:00:00"/>
    <n v="149"/>
  </r>
  <r>
    <s v="7952"/>
    <s v="79"/>
    <x v="1088"/>
    <d v="2017-07-18T00:00:00"/>
    <b v="1"/>
    <s v="Approved"/>
    <s v="Norco Bicycles"/>
    <s v="Standard"/>
    <s v="medium"/>
    <s v="medium"/>
    <n v="1555.58"/>
    <n v="818.01"/>
    <n v="737.57"/>
    <d v="2016-07-09T00:00:00"/>
    <n v="165"/>
  </r>
  <r>
    <s v="7953"/>
    <s v="0"/>
    <x v="2385"/>
    <d v="2017-07-10T00:00:00"/>
    <b v="0"/>
    <s v="Approved"/>
    <s v="Giant Bicycles"/>
    <s v="Standard"/>
    <s v="medium"/>
    <s v="medium"/>
    <n v="230.91"/>
    <n v="173.18"/>
    <n v="57.73"/>
    <d v="2006-11-10T00:00:00"/>
    <n v="173"/>
  </r>
  <r>
    <s v="7954"/>
    <s v="17"/>
    <x v="647"/>
    <d v="2017-05-02T00:00:00"/>
    <b v="0"/>
    <s v="Approved"/>
    <s v="Solex"/>
    <s v="Standard"/>
    <s v="high"/>
    <s v="medium"/>
    <n v="1024.6600000000001"/>
    <n v="614.79999999999995"/>
    <n v="409.86"/>
    <d v="1996-11-09T00:00:00"/>
    <n v="242"/>
  </r>
  <r>
    <s v="7956"/>
    <s v="6"/>
    <x v="2315"/>
    <d v="2017-03-25T00:00:00"/>
    <b v="0"/>
    <s v="Approved"/>
    <s v="OHM Cycles"/>
    <s v="Standard"/>
    <s v="high"/>
    <s v="medium"/>
    <n v="227.88"/>
    <n v="136.72999999999999"/>
    <n v="91.15"/>
    <d v="1991-11-07T00:00:00"/>
    <n v="280"/>
  </r>
  <r>
    <s v="7957"/>
    <s v="21"/>
    <x v="3161"/>
    <d v="2017-04-16T00:00:00"/>
    <b v="1"/>
    <s v="Approved"/>
    <s v="Solex"/>
    <s v="Standard"/>
    <s v="medium"/>
    <s v="large"/>
    <n v="1071.23"/>
    <n v="380.74"/>
    <n v="690.49"/>
    <d v="1996-04-05T00:00:00"/>
    <n v="258"/>
  </r>
  <r>
    <s v="7958"/>
    <s v="19"/>
    <x v="2180"/>
    <d v="2017-05-30T00:00:00"/>
    <b v="0"/>
    <s v="Approved"/>
    <s v="OHM Cycles"/>
    <s v="Road"/>
    <s v="high"/>
    <s v="large"/>
    <n v="12.01"/>
    <n v="7.21"/>
    <n v="4.8"/>
    <d v="2009-03-08T00:00:00"/>
    <n v="214"/>
  </r>
  <r>
    <s v="7959"/>
    <s v="0"/>
    <x v="2430"/>
    <d v="2017-05-28T00:00:00"/>
    <b v="0"/>
    <s v="Approved"/>
    <s v="Solex"/>
    <s v="Standard"/>
    <s v="medium"/>
    <s v="medium"/>
    <n v="71.489999999999995"/>
    <n v="53.62"/>
    <n v="17.87"/>
    <d v="1991-11-07T00:00:00"/>
    <n v="216"/>
  </r>
  <r>
    <s v="7960"/>
    <s v="38"/>
    <x v="1989"/>
    <d v="2017-09-19T00:00:00"/>
    <b v="1"/>
    <s v="Approved"/>
    <s v="Trek Bicycles"/>
    <s v="Standard"/>
    <s v="medium"/>
    <s v="large"/>
    <n v="2091.4699999999998"/>
    <n v="388.92"/>
    <n v="1702.55"/>
    <d v="2012-09-15T00:00:00"/>
    <n v="102"/>
  </r>
  <r>
    <s v="7961"/>
    <s v="17"/>
    <x v="3162"/>
    <d v="2017-09-01T00:00:00"/>
    <b v="0"/>
    <s v="Approved"/>
    <s v="Solex"/>
    <s v="Standard"/>
    <s v="high"/>
    <s v="medium"/>
    <n v="1024.6600000000001"/>
    <n v="614.79999999999995"/>
    <n v="409.86"/>
    <d v="2016-02-04T00:00:00"/>
    <n v="120"/>
  </r>
  <r>
    <s v="7962"/>
    <s v="25"/>
    <x v="3163"/>
    <d v="2017-12-17T00:00:00"/>
    <b v="1"/>
    <s v="Approved"/>
    <s v="Giant Bicycles"/>
    <s v="Road"/>
    <s v="medium"/>
    <s v="medium"/>
    <n v="1538.99"/>
    <n v="829.65"/>
    <n v="709.34"/>
    <d v="1999-06-23T00:00:00"/>
    <n v="13"/>
  </r>
  <r>
    <s v="7963"/>
    <s v="25"/>
    <x v="3164"/>
    <d v="2017-11-28T00:00:00"/>
    <b v="1"/>
    <s v="Approved"/>
    <s v="Giant Bicycles"/>
    <s v="Road"/>
    <s v="medium"/>
    <s v="medium"/>
    <n v="1538.99"/>
    <n v="829.65"/>
    <n v="709.34"/>
    <d v="2016-02-04T00:00:00"/>
    <n v="32"/>
  </r>
  <r>
    <s v="7964"/>
    <s v="0"/>
    <x v="2776"/>
    <d v="2017-02-06T00:00:00"/>
    <b v="0"/>
    <s v="Approved"/>
    <s v="OHM Cycles"/>
    <s v="Road"/>
    <s v="high"/>
    <s v="large"/>
    <n v="12.01"/>
    <n v="7.21"/>
    <n v="4.8"/>
    <d v="2009-03-08T00:00:00"/>
    <n v="327"/>
  </r>
  <r>
    <s v="7965"/>
    <s v="98"/>
    <x v="1832"/>
    <d v="2017-07-06T00:00:00"/>
    <b v="0"/>
    <s v="Approved"/>
    <s v="Trek Bicycles"/>
    <s v="Standard"/>
    <s v="high"/>
    <s v="medium"/>
    <n v="358.39"/>
    <n v="215.03"/>
    <n v="143.36000000000001"/>
    <d v="2004-01-16T00:00:00"/>
    <n v="177"/>
  </r>
  <r>
    <s v="7966"/>
    <s v="93"/>
    <x v="1771"/>
    <d v="2017-02-14T00:00:00"/>
    <b v="0"/>
    <s v="Approved"/>
    <s v="OHM Cycles"/>
    <s v="Standard"/>
    <s v="high"/>
    <s v="medium"/>
    <n v="1458.17"/>
    <n v="874.9"/>
    <n v="583.27"/>
    <d v="2011-05-09T00:00:00"/>
    <n v="319"/>
  </r>
  <r>
    <s v="7967"/>
    <s v="64"/>
    <x v="3165"/>
    <d v="2017-08-09T00:00:00"/>
    <b v="1"/>
    <s v="Approved"/>
    <s v="Trek Bicycles"/>
    <s v="Standard"/>
    <s v="medium"/>
    <s v="large"/>
    <n v="1469.44"/>
    <n v="596.54999999999995"/>
    <n v="872.89"/>
    <d v="2012-05-18T00:00:00"/>
    <n v="143"/>
  </r>
  <r>
    <s v="7968"/>
    <s v="90"/>
    <x v="788"/>
    <d v="2017-07-26T00:00:00"/>
    <b v="1"/>
    <s v="Approved"/>
    <s v="Norco Bicycles"/>
    <s v="Standard"/>
    <s v="low"/>
    <s v="medium"/>
    <n v="363.01"/>
    <n v="290.41000000000003"/>
    <n v="72.599999999999994"/>
    <d v="2000-11-03T00:00:00"/>
    <n v="157"/>
  </r>
  <r>
    <s v="7969"/>
    <s v="71"/>
    <x v="1304"/>
    <d v="2017-06-01T00:00:00"/>
    <b v="0"/>
    <s v="Approved"/>
    <s v="Solex"/>
    <s v="Standard"/>
    <s v="high"/>
    <s v="large"/>
    <n v="1842.92"/>
    <n v="1105.75"/>
    <n v="737.17"/>
    <d v="1995-10-24T00:00:00"/>
    <n v="212"/>
  </r>
  <r>
    <s v="7970"/>
    <s v="13"/>
    <x v="1999"/>
    <d v="2017-02-01T00:00:00"/>
    <b v="0"/>
    <s v="Approved"/>
    <s v="Solex"/>
    <s v="Standard"/>
    <s v="medium"/>
    <s v="medium"/>
    <n v="1577.53"/>
    <n v="826.51"/>
    <n v="751.02"/>
    <d v="1999-12-04T00:00:00"/>
    <n v="332"/>
  </r>
  <r>
    <s v="7971"/>
    <s v="42"/>
    <x v="478"/>
    <d v="2017-01-14T00:00:00"/>
    <b v="0"/>
    <s v="Approved"/>
    <s v="OHM Cycles"/>
    <s v="Road"/>
    <s v="medium"/>
    <s v="small"/>
    <n v="1810"/>
    <n v="1610.9"/>
    <n v="199.1"/>
    <d v="1993-04-12T00:00:00"/>
    <n v="350"/>
  </r>
  <r>
    <s v="7972"/>
    <s v="73"/>
    <x v="2795"/>
    <d v="2017-06-24T00:00:00"/>
    <b v="0"/>
    <s v="Approved"/>
    <s v="Solex"/>
    <s v="Standard"/>
    <s v="medium"/>
    <s v="medium"/>
    <n v="1945.43"/>
    <n v="333.18"/>
    <n v="1612.25"/>
    <d v="1997-01-25T00:00:00"/>
    <n v="189"/>
  </r>
  <r>
    <s v="7975"/>
    <s v="69"/>
    <x v="1954"/>
    <d v="2017-11-01T00:00:00"/>
    <b v="1"/>
    <s v="Approved"/>
    <s v="Giant Bicycles"/>
    <s v="Road"/>
    <s v="medium"/>
    <s v="medium"/>
    <n v="792.9"/>
    <n v="594.67999999999995"/>
    <n v="198.22"/>
    <d v="1992-10-02T00:00:00"/>
    <n v="59"/>
  </r>
  <r>
    <s v="7976"/>
    <s v="38"/>
    <x v="2777"/>
    <d v="2017-04-10T00:00:00"/>
    <b v="0"/>
    <s v="Approved"/>
    <s v="Solex"/>
    <s v="Standard"/>
    <s v="medium"/>
    <s v="medium"/>
    <n v="1577.53"/>
    <n v="826.51"/>
    <n v="751.02"/>
    <d v="2011-03-16T00:00:00"/>
    <n v="264"/>
  </r>
  <r>
    <s v="7977"/>
    <s v="36"/>
    <x v="288"/>
    <d v="2017-11-30T00:00:00"/>
    <b v="1"/>
    <s v="Approved"/>
    <s v="Solex"/>
    <s v="Standard"/>
    <s v="low"/>
    <s v="medium"/>
    <n v="1289.8499999999999"/>
    <n v="74.510000000000005"/>
    <n v="1215.3399999999999"/>
    <d v="2007-12-11T00:00:00"/>
    <n v="30"/>
  </r>
  <r>
    <s v="7978"/>
    <s v="46"/>
    <x v="3166"/>
    <d v="2017-02-17T00:00:00"/>
    <b v="1"/>
    <s v="Approved"/>
    <s v="OHM Cycles"/>
    <s v="Standard"/>
    <s v="low"/>
    <s v="medium"/>
    <n v="1793.43"/>
    <n v="248.82"/>
    <n v="1544.61"/>
    <d v="1999-07-20T00:00:00"/>
    <n v="316"/>
  </r>
  <r>
    <s v="7979"/>
    <s v="22"/>
    <x v="2900"/>
    <d v="2017-07-05T00:00:00"/>
    <b v="0"/>
    <s v="Approved"/>
    <s v="WeareA2B"/>
    <s v="Standard"/>
    <s v="medium"/>
    <s v="medium"/>
    <n v="60.34"/>
    <n v="45.26"/>
    <n v="15.08"/>
    <d v="1993-07-15T00:00:00"/>
    <n v="178"/>
  </r>
  <r>
    <s v="7980"/>
    <s v="0"/>
    <x v="1461"/>
    <d v="2017-02-23T00:00:00"/>
    <b v="0"/>
    <s v="Approved"/>
    <s v="Solex"/>
    <s v="Standard"/>
    <s v="medium"/>
    <s v="medium"/>
    <n v="441.49"/>
    <n v="84.99"/>
    <n v="356.5"/>
    <d v="1997-02-09T00:00:00"/>
    <n v="310"/>
  </r>
  <r>
    <s v="7982"/>
    <s v="93"/>
    <x v="1887"/>
    <d v="2017-03-26T00:00:00"/>
    <b v="1"/>
    <s v="Approved"/>
    <s v="WeareA2B"/>
    <s v="Standard"/>
    <s v="medium"/>
    <s v="medium"/>
    <n v="1065.03"/>
    <n v="230.09"/>
    <n v="834.94"/>
    <d v="1991-11-07T00:00:00"/>
    <n v="279"/>
  </r>
  <r>
    <s v="7983"/>
    <s v="24"/>
    <x v="658"/>
    <d v="2017-10-17T00:00:00"/>
    <b v="1"/>
    <s v="Approved"/>
    <s v="Solex"/>
    <s v="Road"/>
    <s v="medium"/>
    <s v="large"/>
    <n v="1777.8"/>
    <n v="820.78"/>
    <n v="957.02"/>
    <d v="2011-05-07T00:00:00"/>
    <n v="74"/>
  </r>
  <r>
    <s v="7984"/>
    <s v="91"/>
    <x v="1526"/>
    <d v="2017-09-30T00:00:00"/>
    <b v="1"/>
    <s v="Approved"/>
    <s v="Solex"/>
    <s v="Standard"/>
    <s v="medium"/>
    <s v="medium"/>
    <n v="100.35"/>
    <n v="75.260000000000005"/>
    <n v="25.09"/>
    <d v="2016-03-29T00:00:00"/>
    <n v="91"/>
  </r>
  <r>
    <s v="7985"/>
    <s v="0"/>
    <x v="2102"/>
    <d v="2017-05-04T00:00:00"/>
    <b v="1"/>
    <s v="Approved"/>
    <s v="Trek Bicycles"/>
    <s v="Standard"/>
    <s v="medium"/>
    <s v="medium"/>
    <n v="499.53"/>
    <n v="388.72"/>
    <n v="110.81"/>
    <d v="1991-08-05T00:00:00"/>
    <n v="240"/>
  </r>
  <r>
    <s v="7986"/>
    <s v="75"/>
    <x v="2044"/>
    <d v="2017-02-15T00:00:00"/>
    <b v="0"/>
    <s v="Approved"/>
    <s v="Giant Bicycles"/>
    <s v="Touring"/>
    <s v="medium"/>
    <s v="large"/>
    <n v="1873.97"/>
    <n v="863.95"/>
    <n v="1010.02"/>
    <d v="2006-05-22T00:00:00"/>
    <n v="318"/>
  </r>
  <r>
    <s v="7987"/>
    <s v="52"/>
    <x v="3052"/>
    <d v="2017-01-09T00:00:00"/>
    <b v="0"/>
    <s v="Approved"/>
    <s v="OHM Cycles"/>
    <s v="Road"/>
    <s v="medium"/>
    <s v="medium"/>
    <n v="1280.28"/>
    <n v="829.51"/>
    <n v="450.77"/>
    <d v="2001-11-25T00:00:00"/>
    <n v="355"/>
  </r>
  <r>
    <s v="7989"/>
    <s v="18"/>
    <x v="1299"/>
    <d v="2017-02-17T00:00:00"/>
    <b v="0"/>
    <s v="Approved"/>
    <s v="Solex"/>
    <s v="Standard"/>
    <s v="medium"/>
    <s v="medium"/>
    <n v="575.27"/>
    <n v="431.45"/>
    <n v="143.82"/>
    <d v="2009-03-08T00:00:00"/>
    <n v="316"/>
  </r>
  <r>
    <s v="7990"/>
    <s v="98"/>
    <x v="3167"/>
    <d v="2017-01-18T00:00:00"/>
    <b v="0"/>
    <s v="Approved"/>
    <s v="Trek Bicycles"/>
    <s v="Standard"/>
    <s v="high"/>
    <s v="medium"/>
    <n v="358.39"/>
    <n v="215.03"/>
    <n v="143.36000000000001"/>
    <d v="2004-01-16T00:00:00"/>
    <n v="346"/>
  </r>
  <r>
    <s v="7991"/>
    <s v="51"/>
    <x v="1437"/>
    <d v="2017-10-09T00:00:00"/>
    <b v="1"/>
    <s v="Approved"/>
    <s v="OHM Cycles"/>
    <s v="Standard"/>
    <s v="high"/>
    <s v="medium"/>
    <n v="2005.66"/>
    <n v="1203.4000000000001"/>
    <n v="802.26"/>
    <d v="2012-04-10T00:00:00"/>
    <n v="82"/>
  </r>
  <r>
    <s v="7992"/>
    <s v="48"/>
    <x v="2274"/>
    <d v="2017-06-30T00:00:00"/>
    <b v="1"/>
    <s v="Approved"/>
    <s v="WeareA2B"/>
    <s v="Standard"/>
    <s v="medium"/>
    <s v="medium"/>
    <n v="1762.96"/>
    <n v="950.52"/>
    <n v="812.44"/>
    <d v="1997-02-09T00:00:00"/>
    <n v="183"/>
  </r>
  <r>
    <s v="7993"/>
    <s v="79"/>
    <x v="799"/>
    <d v="2017-04-19T00:00:00"/>
    <b v="0"/>
    <s v="Approved"/>
    <s v="Norco Bicycles"/>
    <s v="Standard"/>
    <s v="medium"/>
    <s v="medium"/>
    <n v="1555.58"/>
    <n v="818.01"/>
    <n v="737.57"/>
    <d v="2003-09-09T00:00:00"/>
    <n v="255"/>
  </r>
  <r>
    <s v="7994"/>
    <s v="87"/>
    <x v="1497"/>
    <d v="2017-10-28T00:00:00"/>
    <b v="0"/>
    <s v="Approved"/>
    <s v="Giant Bicycles"/>
    <s v="Standard"/>
    <s v="high"/>
    <s v="medium"/>
    <n v="1179"/>
    <n v="707.4"/>
    <n v="471.6"/>
    <d v="1997-08-25T00:00:00"/>
    <n v="63"/>
  </r>
  <r>
    <s v="7995"/>
    <s v="7"/>
    <x v="494"/>
    <d v="2017-04-18T00:00:00"/>
    <b v="1"/>
    <s v="Approved"/>
    <s v="Trek Bicycles"/>
    <s v="Road"/>
    <s v="low"/>
    <s v="medium"/>
    <n v="980.37"/>
    <n v="234.43"/>
    <n v="745.94"/>
    <d v="2004-08-17T00:00:00"/>
    <n v="256"/>
  </r>
  <r>
    <s v="7996"/>
    <s v="0"/>
    <x v="2095"/>
    <d v="2017-09-09T00:00:00"/>
    <b v="1"/>
    <s v="Approved"/>
    <s v="Trek Bicycles"/>
    <s v="Standard"/>
    <s v="medium"/>
    <s v="medium"/>
    <n v="499.53"/>
    <n v="388.72"/>
    <n v="110.81"/>
    <d v="1999-06-23T00:00:00"/>
    <n v="112"/>
  </r>
  <r>
    <s v="7997"/>
    <s v="20"/>
    <x v="1950"/>
    <d v="2017-11-20T00:00:00"/>
    <b v="1"/>
    <s v="Approved"/>
    <s v="Trek Bicycles"/>
    <s v="Standard"/>
    <s v="medium"/>
    <s v="small"/>
    <n v="1775.81"/>
    <n v="1580.47"/>
    <n v="195.34"/>
    <d v="1999-06-23T00:00:00"/>
    <n v="40"/>
  </r>
  <r>
    <s v="7999"/>
    <s v="14"/>
    <x v="2254"/>
    <d v="2017-07-30T00:00:00"/>
    <b v="0"/>
    <s v="Approved"/>
    <s v="Trek Bicycles"/>
    <s v="Standard"/>
    <s v="medium"/>
    <s v="small"/>
    <n v="1386.84"/>
    <n v="1234.29"/>
    <n v="152.55000000000001"/>
    <d v="2003-08-05T00:00:00"/>
    <n v="153"/>
  </r>
  <r>
    <s v="8000"/>
    <s v="40"/>
    <x v="3000"/>
    <d v="2017-05-21T00:00:00"/>
    <b v="0"/>
    <s v="Approved"/>
    <s v="OHM Cycles"/>
    <s v="Standard"/>
    <s v="high"/>
    <s v="medium"/>
    <n v="1458.17"/>
    <n v="874.9"/>
    <n v="583.27"/>
    <d v="2006-02-02T00:00:00"/>
    <n v="223"/>
  </r>
  <r>
    <s v="8001"/>
    <s v="49"/>
    <x v="736"/>
    <d v="2017-03-13T00:00:00"/>
    <b v="1"/>
    <s v="Approved"/>
    <s v="Trek Bicycles"/>
    <s v="Road"/>
    <s v="medium"/>
    <s v="medium"/>
    <n v="533.51"/>
    <n v="400.13"/>
    <n v="133.38"/>
    <d v="2012-06-04T00:00:00"/>
    <n v="292"/>
  </r>
  <r>
    <s v="8002"/>
    <s v="22"/>
    <x v="2844"/>
    <d v="2017-08-01T00:00:00"/>
    <b v="1"/>
    <s v="Approved"/>
    <s v="Solex"/>
    <s v="Standard"/>
    <s v="medium"/>
    <s v="medium"/>
    <n v="575.27"/>
    <n v="431.45"/>
    <n v="143.82"/>
    <d v="2013-03-12T00:00:00"/>
    <n v="151"/>
  </r>
  <r>
    <s v="8003"/>
    <s v="85"/>
    <x v="1459"/>
    <d v="2017-12-09T00:00:00"/>
    <b v="1"/>
    <s v="Approved"/>
    <s v="WeareA2B"/>
    <s v="Standard"/>
    <s v="medium"/>
    <s v="medium"/>
    <n v="752.64"/>
    <n v="205.36"/>
    <n v="547.28"/>
    <d v="1999-06-23T00:00:00"/>
    <n v="21"/>
  </r>
  <r>
    <s v="8004"/>
    <s v="2"/>
    <x v="452"/>
    <d v="2017-07-20T00:00:00"/>
    <b v="1"/>
    <s v="Approved"/>
    <s v="Giant Bicycles"/>
    <s v="Road"/>
    <s v="low"/>
    <s v="small"/>
    <n v="590.26"/>
    <n v="525.33000000000004"/>
    <n v="64.930000000000007"/>
    <d v="2005-10-22T00:00:00"/>
    <n v="163"/>
  </r>
  <r>
    <s v="8005"/>
    <s v="0"/>
    <x v="2481"/>
    <d v="2017-11-17T00:00:00"/>
    <b v="0"/>
    <s v="Approved"/>
    <s v="WeareA2B"/>
    <s v="Standard"/>
    <s v="medium"/>
    <s v="small"/>
    <n v="175.89"/>
    <n v="131.91999999999999"/>
    <n v="43.97"/>
    <d v="2003-02-16T00:00:00"/>
    <n v="43"/>
  </r>
  <r>
    <s v="8006"/>
    <s v="80"/>
    <x v="272"/>
    <d v="2017-04-08T00:00:00"/>
    <b v="1"/>
    <s v="Approved"/>
    <s v="OHM Cycles"/>
    <s v="Touring"/>
    <s v="low"/>
    <s v="medium"/>
    <n v="1073.07"/>
    <n v="933.84"/>
    <n v="139.22999999999999"/>
    <d v="1997-01-25T00:00:00"/>
    <n v="266"/>
  </r>
  <r>
    <s v="8007"/>
    <s v="83"/>
    <x v="2138"/>
    <d v="2017-07-24T00:00:00"/>
    <b v="0"/>
    <s v="Approved"/>
    <s v="Solex"/>
    <s v="Touring"/>
    <s v="medium"/>
    <s v="large"/>
    <n v="2083.94"/>
    <n v="675.03"/>
    <n v="1408.91"/>
    <d v="2013-09-16T00:00:00"/>
    <n v="159"/>
  </r>
  <r>
    <s v="8008"/>
    <s v="8"/>
    <x v="25"/>
    <d v="2017-06-23T00:00:00"/>
    <b v="1"/>
    <s v="Approved"/>
    <s v="Solex"/>
    <s v="Road"/>
    <s v="medium"/>
    <s v="small"/>
    <n v="1703.52"/>
    <n v="1516.13"/>
    <n v="187.39"/>
    <d v="2005-12-07T00:00:00"/>
    <n v="190"/>
  </r>
  <r>
    <s v="8009"/>
    <s v="7"/>
    <x v="2475"/>
    <d v="2017-02-02T00:00:00"/>
    <b v="1"/>
    <s v="Approved"/>
    <s v="Trek Bicycles"/>
    <s v="Road"/>
    <s v="low"/>
    <s v="medium"/>
    <n v="980.37"/>
    <n v="234.43"/>
    <n v="745.94"/>
    <d v="2016-07-09T00:00:00"/>
    <n v="331"/>
  </r>
  <r>
    <s v="8010"/>
    <s v="87"/>
    <x v="3084"/>
    <d v="2017-07-19T00:00:00"/>
    <b v="1"/>
    <s v="Approved"/>
    <s v="Giant Bicycles"/>
    <s v="Standard"/>
    <s v="high"/>
    <s v="medium"/>
    <n v="1179"/>
    <n v="707.4"/>
    <n v="471.6"/>
    <d v="1997-08-25T00:00:00"/>
    <n v="164"/>
  </r>
  <r>
    <s v="8011"/>
    <s v="49"/>
    <x v="1336"/>
    <d v="2017-10-10T00:00:00"/>
    <b v="0"/>
    <s v="Approved"/>
    <s v="Trek Bicycles"/>
    <s v="Road"/>
    <s v="medium"/>
    <s v="medium"/>
    <n v="533.51"/>
    <n v="400.13"/>
    <n v="133.38"/>
    <d v="2012-06-04T00:00:00"/>
    <n v="81"/>
  </r>
  <r>
    <s v="8012"/>
    <s v="5"/>
    <x v="2777"/>
    <d v="2017-05-22T00:00:00"/>
    <b v="0"/>
    <s v="Approved"/>
    <s v="Trek Bicycles"/>
    <s v="Mountain"/>
    <s v="low"/>
    <s v="medium"/>
    <n v="574.64"/>
    <n v="459.71"/>
    <n v="114.93"/>
    <d v="2011-08-29T00:00:00"/>
    <n v="222"/>
  </r>
  <r>
    <s v="8013"/>
    <s v="11"/>
    <x v="871"/>
    <d v="2017-03-06T00:00:00"/>
    <b v="1"/>
    <s v="Approved"/>
    <s v="Giant Bicycles"/>
    <s v="Standard"/>
    <s v="high"/>
    <s v="medium"/>
    <n v="1274.93"/>
    <n v="764.96"/>
    <n v="509.97"/>
    <d v="2005-12-07T00:00:00"/>
    <n v="299"/>
  </r>
  <r>
    <s v="8014"/>
    <s v="65"/>
    <x v="86"/>
    <d v="2017-09-22T00:00:00"/>
    <b v="1"/>
    <s v="Approved"/>
    <s v="WeareA2B"/>
    <s v="Standard"/>
    <s v="medium"/>
    <s v="medium"/>
    <n v="1807.45"/>
    <n v="778.69"/>
    <n v="1028.76"/>
    <d v="2015-05-21T00:00:00"/>
    <n v="99"/>
  </r>
  <r>
    <s v="8015"/>
    <s v="59"/>
    <x v="262"/>
    <d v="2017-09-26T00:00:00"/>
    <b v="0"/>
    <s v="Approved"/>
    <s v="Solex"/>
    <s v="Standard"/>
    <s v="medium"/>
    <s v="large"/>
    <n v="1061.56"/>
    <n v="733.58"/>
    <n v="327.98"/>
    <d v="1993-07-20T00:00:00"/>
    <n v="95"/>
  </r>
  <r>
    <s v="8016"/>
    <s v="68"/>
    <x v="3159"/>
    <d v="2017-11-03T00:00:00"/>
    <b v="1"/>
    <s v="Approved"/>
    <s v="OHM Cycles"/>
    <s v="Standard"/>
    <s v="medium"/>
    <s v="medium"/>
    <n v="1636.9"/>
    <n v="44.71"/>
    <n v="1592.19"/>
    <d v="2010-08-20T00:00:00"/>
    <n v="57"/>
  </r>
  <r>
    <s v="8017"/>
    <s v="79"/>
    <x v="1181"/>
    <d v="2017-10-11T00:00:00"/>
    <b v="0"/>
    <s v="Approved"/>
    <s v="Norco Bicycles"/>
    <s v="Standard"/>
    <s v="medium"/>
    <s v="medium"/>
    <n v="1555.58"/>
    <n v="818.01"/>
    <n v="737.57"/>
    <d v="2013-09-16T00:00:00"/>
    <n v="80"/>
  </r>
  <r>
    <s v="8018"/>
    <s v="82"/>
    <x v="1699"/>
    <d v="2017-08-19T00:00:00"/>
    <b v="0"/>
    <s v="Approved"/>
    <s v="Norco Bicycles"/>
    <s v="Standard"/>
    <s v="high"/>
    <s v="medium"/>
    <n v="1148.6400000000001"/>
    <n v="689.18"/>
    <n v="459.46"/>
    <d v="2015-08-10T00:00:00"/>
    <n v="133"/>
  </r>
  <r>
    <s v="8019"/>
    <s v="44"/>
    <x v="1752"/>
    <d v="2017-08-28T00:00:00"/>
    <b v="1"/>
    <s v="Approved"/>
    <s v="WeareA2B"/>
    <s v="Standard"/>
    <s v="medium"/>
    <s v="medium"/>
    <n v="1769.64"/>
    <n v="108.76"/>
    <n v="1660.88"/>
    <d v="2008-03-19T00:00:00"/>
    <n v="124"/>
  </r>
  <r>
    <s v="8020"/>
    <s v="61"/>
    <x v="144"/>
    <d v="2017-10-13T00:00:00"/>
    <b v="1"/>
    <s v="Approved"/>
    <s v="OHM Cycles"/>
    <s v="Standard"/>
    <s v="low"/>
    <s v="medium"/>
    <n v="71.16"/>
    <n v="56.93"/>
    <n v="14.23"/>
    <d v="2015-06-17T00:00:00"/>
    <n v="78"/>
  </r>
  <r>
    <s v="8021"/>
    <s v="48"/>
    <x v="247"/>
    <d v="2017-11-15T00:00:00"/>
    <b v="0"/>
    <s v="Approved"/>
    <s v="WeareA2B"/>
    <s v="Standard"/>
    <s v="medium"/>
    <s v="medium"/>
    <n v="1762.96"/>
    <n v="950.52"/>
    <n v="812.44"/>
    <d v="2012-04-10T00:00:00"/>
    <n v="45"/>
  </r>
  <r>
    <s v="8022"/>
    <s v="2"/>
    <x v="2521"/>
    <d v="2017-04-27T00:00:00"/>
    <b v="0"/>
    <s v="Approved"/>
    <s v="Giant Bicycles"/>
    <s v="Road"/>
    <s v="low"/>
    <s v="small"/>
    <n v="590.26"/>
    <n v="525.33000000000004"/>
    <n v="64.930000000000007"/>
    <d v="2011-01-10T00:00:00"/>
    <n v="247"/>
  </r>
  <r>
    <s v="8023"/>
    <s v="91"/>
    <x v="3168"/>
    <d v="2017-06-17T00:00:00"/>
    <b v="1"/>
    <s v="Approved"/>
    <s v="Solex"/>
    <s v="Standard"/>
    <s v="medium"/>
    <s v="medium"/>
    <n v="100.35"/>
    <n v="75.260000000000005"/>
    <n v="25.09"/>
    <d v="2004-01-16T00:00:00"/>
    <n v="196"/>
  </r>
  <r>
    <s v="8024"/>
    <s v="0"/>
    <x v="1045"/>
    <d v="2017-04-09T00:00:00"/>
    <b v="0"/>
    <s v="Approved"/>
    <s v="Trek Bicycles"/>
    <s v="Road"/>
    <s v="medium"/>
    <s v="medium"/>
    <n v="290.62"/>
    <n v="215.14"/>
    <n v="75.48"/>
    <d v="2004-12-18T00:00:00"/>
    <n v="265"/>
  </r>
  <r>
    <s v="8025"/>
    <s v="4"/>
    <x v="775"/>
    <d v="2017-11-07T00:00:00"/>
    <b v="1"/>
    <s v="Approved"/>
    <s v="Solex"/>
    <s v="Standard"/>
    <s v="medium"/>
    <s v="medium"/>
    <n v="1483.2"/>
    <n v="99.59"/>
    <n v="1383.61"/>
    <d v="1998-12-17T00:00:00"/>
    <n v="53"/>
  </r>
  <r>
    <s v="8026"/>
    <s v="35"/>
    <x v="2206"/>
    <d v="2017-10-03T00:00:00"/>
    <b v="1"/>
    <s v="Approved"/>
    <s v="Trek Bicycles"/>
    <s v="Standard"/>
    <s v="low"/>
    <s v="medium"/>
    <n v="1057.51"/>
    <n v="154.4"/>
    <n v="903.11"/>
    <d v="1994-07-12T00:00:00"/>
    <n v="88"/>
  </r>
  <r>
    <s v="8027"/>
    <s v="15"/>
    <x v="1399"/>
    <d v="2017-02-08T00:00:00"/>
    <b v="1"/>
    <s v="Approved"/>
    <s v="Norco Bicycles"/>
    <s v="Standard"/>
    <s v="low"/>
    <s v="medium"/>
    <n v="958.74"/>
    <n v="748.9"/>
    <n v="209.84"/>
    <d v="2013-03-12T00:00:00"/>
    <n v="325"/>
  </r>
  <r>
    <s v="8030"/>
    <s v="31"/>
    <x v="636"/>
    <d v="2017-01-23T00:00:00"/>
    <b v="0"/>
    <s v="Approved"/>
    <s v="Giant Bicycles"/>
    <s v="Standard"/>
    <s v="medium"/>
    <s v="medium"/>
    <n v="230.91"/>
    <n v="173.18"/>
    <n v="57.73"/>
    <d v="1999-07-20T00:00:00"/>
    <n v="341"/>
  </r>
  <r>
    <s v="8031"/>
    <s v="69"/>
    <x v="2163"/>
    <d v="2017-04-11T00:00:00"/>
    <b v="1"/>
    <s v="Approved"/>
    <s v="Norco Bicycles"/>
    <s v="Road"/>
    <s v="medium"/>
    <s v="large"/>
    <n v="1240.31"/>
    <n v="795.1"/>
    <n v="445.21"/>
    <d v="2011-01-10T00:00:00"/>
    <n v="263"/>
  </r>
  <r>
    <s v="8032"/>
    <s v="22"/>
    <x v="1047"/>
    <d v="2017-06-11T00:00:00"/>
    <b v="0"/>
    <s v="Approved"/>
    <s v="Solex"/>
    <s v="Standard"/>
    <s v="medium"/>
    <s v="medium"/>
    <n v="575.27"/>
    <n v="431.45"/>
    <n v="143.82"/>
    <d v="2013-03-12T00:00:00"/>
    <n v="202"/>
  </r>
  <r>
    <s v="8033"/>
    <s v="29"/>
    <x v="258"/>
    <d v="2017-01-07T00:00:00"/>
    <b v="0"/>
    <s v="Approved"/>
    <s v="Norco Bicycles"/>
    <s v="Road"/>
    <s v="medium"/>
    <s v="medium"/>
    <n v="543.39"/>
    <n v="407.54"/>
    <n v="135.85"/>
    <d v="2016-11-22T00:00:00"/>
    <n v="357"/>
  </r>
  <r>
    <s v="8034"/>
    <s v="73"/>
    <x v="265"/>
    <d v="2017-10-01T00:00:00"/>
    <b v="0"/>
    <s v="Approved"/>
    <s v="Solex"/>
    <s v="Standard"/>
    <s v="medium"/>
    <s v="medium"/>
    <n v="1945.43"/>
    <n v="333.18"/>
    <n v="1612.25"/>
    <d v="2002-08-31T00:00:00"/>
    <n v="90"/>
  </r>
  <r>
    <s v="8035"/>
    <s v="9"/>
    <x v="2781"/>
    <d v="2017-09-24T00:00:00"/>
    <b v="1"/>
    <s v="Approved"/>
    <s v="Norco Bicycles"/>
    <s v="Standard"/>
    <s v="medium"/>
    <s v="small"/>
    <n v="1216.1400000000001"/>
    <n v="1082.3599999999999"/>
    <n v="133.78"/>
    <d v="1994-07-12T00:00:00"/>
    <n v="97"/>
  </r>
  <r>
    <s v="8036"/>
    <s v="32"/>
    <x v="2725"/>
    <d v="2017-08-22T00:00:00"/>
    <b v="0"/>
    <s v="Approved"/>
    <s v="Giant Bicycles"/>
    <s v="Standard"/>
    <s v="medium"/>
    <s v="medium"/>
    <n v="642.70000000000005"/>
    <n v="211.37"/>
    <n v="431.33"/>
    <d v="1994-07-12T00:00:00"/>
    <n v="130"/>
  </r>
  <r>
    <s v="8038"/>
    <s v="50"/>
    <x v="2252"/>
    <d v="2017-09-11T00:00:00"/>
    <b v="1"/>
    <s v="Approved"/>
    <s v="Giant Bicycles"/>
    <s v="Standard"/>
    <s v="medium"/>
    <s v="medium"/>
    <n v="642.70000000000005"/>
    <n v="211.37"/>
    <n v="431.33"/>
    <d v="1994-07-12T00:00:00"/>
    <n v="110"/>
  </r>
  <r>
    <s v="8039"/>
    <s v="3"/>
    <x v="801"/>
    <d v="2017-07-14T00:00:00"/>
    <b v="1"/>
    <s v="Approved"/>
    <s v="Trek Bicycles"/>
    <s v="Standard"/>
    <s v="medium"/>
    <s v="large"/>
    <n v="2091.4699999999998"/>
    <n v="388.92"/>
    <n v="1702.55"/>
    <d v="2005-08-09T00:00:00"/>
    <n v="169"/>
  </r>
  <r>
    <s v="8040"/>
    <s v="5"/>
    <x v="53"/>
    <d v="2017-09-07T00:00:00"/>
    <b v="1"/>
    <s v="Approved"/>
    <s v="Trek Bicycles"/>
    <s v="Mountain"/>
    <s v="low"/>
    <s v="medium"/>
    <n v="574.64"/>
    <n v="459.71"/>
    <n v="114.93"/>
    <d v="2003-02-07T00:00:00"/>
    <n v="114"/>
  </r>
  <r>
    <s v="8042"/>
    <s v="56"/>
    <x v="3169"/>
    <d v="2017-05-28T00:00:00"/>
    <b v="0"/>
    <s v="Approved"/>
    <s v="OHM Cycles"/>
    <s v="Standard"/>
    <s v="medium"/>
    <s v="medium"/>
    <n v="183.86"/>
    <n v="137.9"/>
    <n v="45.96"/>
    <d v="1997-10-04T00:00:00"/>
    <n v="216"/>
  </r>
  <r>
    <s v="8043"/>
    <s v="38"/>
    <x v="1038"/>
    <d v="2017-09-03T00:00:00"/>
    <b v="1"/>
    <s v="Approved"/>
    <s v="Trek Bicycles"/>
    <s v="Standard"/>
    <s v="medium"/>
    <s v="large"/>
    <n v="2091.4699999999998"/>
    <n v="388.92"/>
    <n v="1702.55"/>
    <d v="2015-10-18T00:00:00"/>
    <n v="118"/>
  </r>
  <r>
    <s v="8044"/>
    <s v="28"/>
    <x v="2326"/>
    <d v="2017-08-13T00:00:00"/>
    <b v="1"/>
    <s v="Approved"/>
    <s v="Norco Bicycles"/>
    <s v="Standard"/>
    <s v="medium"/>
    <s v="small"/>
    <n v="1216.1400000000001"/>
    <n v="1082.3599999999999"/>
    <n v="133.78"/>
    <d v="1991-08-05T00:00:00"/>
    <n v="139"/>
  </r>
  <r>
    <s v="8045"/>
    <s v="36"/>
    <x v="2837"/>
    <d v="2017-08-09T00:00:00"/>
    <b v="1"/>
    <s v="Approved"/>
    <s v="Solex"/>
    <s v="Standard"/>
    <s v="low"/>
    <s v="medium"/>
    <n v="1289.8499999999999"/>
    <n v="74.510000000000005"/>
    <n v="1215.3399999999999"/>
    <d v="2001-11-25T00:00:00"/>
    <n v="143"/>
  </r>
  <r>
    <s v="8046"/>
    <s v="26"/>
    <x v="1837"/>
    <d v="2017-07-07T00:00:00"/>
    <b v="1"/>
    <s v="Approved"/>
    <s v="WeareA2B"/>
    <s v="Standard"/>
    <s v="medium"/>
    <s v="medium"/>
    <n v="1992.93"/>
    <n v="762.63"/>
    <n v="1230.3"/>
    <d v="2015-08-02T00:00:00"/>
    <n v="176"/>
  </r>
  <r>
    <s v="8047"/>
    <s v="21"/>
    <x v="1207"/>
    <d v="2017-09-04T00:00:00"/>
    <b v="1"/>
    <s v="Approved"/>
    <s v="Solex"/>
    <s v="Standard"/>
    <s v="medium"/>
    <s v="large"/>
    <n v="1071.23"/>
    <n v="380.74"/>
    <n v="690.49"/>
    <d v="1996-04-05T00:00:00"/>
    <n v="117"/>
  </r>
  <r>
    <s v="8048"/>
    <s v="29"/>
    <x v="3170"/>
    <d v="2017-10-08T00:00:00"/>
    <b v="1"/>
    <s v="Approved"/>
    <s v="Norco Bicycles"/>
    <s v="Road"/>
    <s v="medium"/>
    <s v="medium"/>
    <n v="543.39"/>
    <n v="407.54"/>
    <n v="135.85"/>
    <d v="1992-10-11T00:00:00"/>
    <n v="83"/>
  </r>
  <r>
    <s v="8049"/>
    <s v="64"/>
    <x v="1626"/>
    <d v="2017-03-13T00:00:00"/>
    <b v="1"/>
    <s v="Approved"/>
    <s v="Trek Bicycles"/>
    <s v="Standard"/>
    <s v="medium"/>
    <s v="large"/>
    <n v="1469.44"/>
    <n v="596.54999999999995"/>
    <n v="872.89"/>
    <d v="2010-11-05T00:00:00"/>
    <n v="292"/>
  </r>
  <r>
    <s v="8050"/>
    <s v="41"/>
    <x v="2716"/>
    <d v="2017-10-02T00:00:00"/>
    <b v="0"/>
    <s v="Approved"/>
    <s v="Solex"/>
    <s v="Road"/>
    <s v="medium"/>
    <s v="medium"/>
    <n v="416.98"/>
    <n v="312.74"/>
    <n v="104.24"/>
    <d v="1997-05-10T00:00:00"/>
    <n v="89"/>
  </r>
  <r>
    <s v="8051"/>
    <s v="69"/>
    <x v="523"/>
    <d v="2017-08-20T00:00:00"/>
    <b v="1"/>
    <s v="Approved"/>
    <s v="Giant Bicycles"/>
    <s v="Road"/>
    <s v="medium"/>
    <s v="medium"/>
    <n v="792.9"/>
    <n v="594.67999999999995"/>
    <n v="198.22"/>
    <d v="1992-10-02T00:00:00"/>
    <n v="132"/>
  </r>
  <r>
    <s v="8052"/>
    <s v="43"/>
    <x v="1003"/>
    <d v="2017-10-29T00:00:00"/>
    <b v="1"/>
    <s v="Approved"/>
    <s v="Solex"/>
    <s v="Standard"/>
    <s v="medium"/>
    <s v="medium"/>
    <n v="1151.96"/>
    <n v="649.49"/>
    <n v="502.47"/>
    <d v="2012-04-10T00:00:00"/>
    <n v="62"/>
  </r>
  <r>
    <s v="8054"/>
    <s v="29"/>
    <x v="3014"/>
    <d v="2017-12-05T00:00:00"/>
    <b v="0"/>
    <s v="Approved"/>
    <s v="Norco Bicycles"/>
    <s v="Road"/>
    <s v="medium"/>
    <s v="medium"/>
    <n v="543.39"/>
    <n v="407.54"/>
    <n v="135.85"/>
    <d v="2002-03-22T00:00:00"/>
    <n v="25"/>
  </r>
  <r>
    <s v="8055"/>
    <s v="19"/>
    <x v="1059"/>
    <d v="2017-02-08T00:00:00"/>
    <b v="0"/>
    <s v="Approved"/>
    <s v="OHM Cycles"/>
    <s v="Road"/>
    <s v="high"/>
    <s v="large"/>
    <n v="12.01"/>
    <n v="7.21"/>
    <n v="4.8"/>
    <d v="2011-05-07T00:00:00"/>
    <n v="325"/>
  </r>
  <r>
    <s v="8056"/>
    <s v="93"/>
    <x v="1300"/>
    <d v="2017-07-29T00:00:00"/>
    <b v="0"/>
    <s v="Approved"/>
    <s v="OHM Cycles"/>
    <s v="Standard"/>
    <s v="high"/>
    <s v="medium"/>
    <n v="1458.17"/>
    <n v="874.9"/>
    <n v="583.27"/>
    <d v="1997-05-10T00:00:00"/>
    <n v="154"/>
  </r>
  <r>
    <s v="8057"/>
    <s v="25"/>
    <x v="1121"/>
    <d v="2017-04-04T00:00:00"/>
    <b v="1"/>
    <s v="Approved"/>
    <s v="Giant Bicycles"/>
    <s v="Road"/>
    <s v="medium"/>
    <s v="medium"/>
    <n v="1538.99"/>
    <n v="829.65"/>
    <n v="709.34"/>
    <d v="2011-01-10T00:00:00"/>
    <n v="270"/>
  </r>
  <r>
    <s v="8058"/>
    <s v="78"/>
    <x v="1531"/>
    <d v="2017-03-27T00:00:00"/>
    <b v="0"/>
    <s v="Approved"/>
    <s v="Giant Bicycles"/>
    <s v="Standard"/>
    <s v="medium"/>
    <s v="large"/>
    <n v="1765.3"/>
    <n v="709.48"/>
    <n v="1055.82"/>
    <d v="2003-01-05T00:00:00"/>
    <n v="278"/>
  </r>
  <r>
    <s v="8059"/>
    <s v="53"/>
    <x v="1116"/>
    <d v="2017-07-21T00:00:00"/>
    <b v="0"/>
    <s v="Approved"/>
    <s v="OHM Cycles"/>
    <s v="Standard"/>
    <s v="medium"/>
    <s v="medium"/>
    <n v="795.34"/>
    <n v="101.58"/>
    <n v="693.76"/>
    <d v="1997-02-09T00:00:00"/>
    <n v="162"/>
  </r>
  <r>
    <s v="8060"/>
    <s v="9"/>
    <x v="1173"/>
    <d v="2017-04-16T00:00:00"/>
    <b v="1"/>
    <s v="Approved"/>
    <s v="OHM Cycles"/>
    <s v="Road"/>
    <s v="medium"/>
    <s v="medium"/>
    <n v="742.54"/>
    <n v="667.4"/>
    <n v="75.14"/>
    <d v="2004-08-17T00:00:00"/>
    <n v="258"/>
  </r>
  <r>
    <s v="8061"/>
    <s v="99"/>
    <x v="1400"/>
    <d v="2017-01-09T00:00:00"/>
    <b v="0"/>
    <s v="Approved"/>
    <s v="OHM Cycles"/>
    <s v="Standard"/>
    <s v="medium"/>
    <s v="medium"/>
    <n v="1227.3399999999999"/>
    <n v="770.89"/>
    <n v="456.45"/>
    <d v="1994-08-10T00:00:00"/>
    <n v="355"/>
  </r>
  <r>
    <s v="8062"/>
    <s v="0"/>
    <x v="503"/>
    <d v="2017-07-11T00:00:00"/>
    <b v="1"/>
    <s v="Approved"/>
    <s v="Giant Bicycles"/>
    <s v="Standard"/>
    <s v="medium"/>
    <s v="medium"/>
    <n v="230.91"/>
    <n v="173.18"/>
    <n v="57.73"/>
    <d v="2006-11-10T00:00:00"/>
    <n v="172"/>
  </r>
  <r>
    <s v="8063"/>
    <s v="80"/>
    <x v="41"/>
    <d v="2017-10-26T00:00:00"/>
    <b v="1"/>
    <s v="Approved"/>
    <s v="Trek Bicycles"/>
    <s v="Standard"/>
    <s v="medium"/>
    <s v="large"/>
    <n v="1469.44"/>
    <n v="596.54999999999995"/>
    <n v="872.89"/>
    <d v="2015-04-11T00:00:00"/>
    <n v="65"/>
  </r>
  <r>
    <s v="8064"/>
    <s v="85"/>
    <x v="2714"/>
    <d v="2017-08-26T00:00:00"/>
    <b v="1"/>
    <s v="Approved"/>
    <s v="WeareA2B"/>
    <s v="Standard"/>
    <s v="medium"/>
    <s v="medium"/>
    <n v="1228.07"/>
    <n v="400.91"/>
    <n v="827.16"/>
    <d v="2000-05-22T00:00:00"/>
    <n v="126"/>
  </r>
  <r>
    <s v="8065"/>
    <s v="55"/>
    <x v="3171"/>
    <d v="2017-07-13T00:00:00"/>
    <b v="1"/>
    <s v="Approved"/>
    <s v="Trek Bicycles"/>
    <s v="Road"/>
    <s v="medium"/>
    <s v="large"/>
    <n v="1894.19"/>
    <n v="598.76"/>
    <n v="1295.43"/>
    <d v="2003-07-21T00:00:00"/>
    <n v="170"/>
  </r>
  <r>
    <s v="8066"/>
    <s v="23"/>
    <x v="1485"/>
    <d v="2017-08-05T00:00:00"/>
    <b v="0"/>
    <s v="Approved"/>
    <s v="Norco Bicycles"/>
    <s v="Mountain"/>
    <s v="low"/>
    <s v="small"/>
    <n v="688.63"/>
    <n v="612.88"/>
    <n v="75.75"/>
    <d v="1993-04-12T00:00:00"/>
    <n v="147"/>
  </r>
  <r>
    <s v="8067"/>
    <s v="99"/>
    <x v="3172"/>
    <d v="2017-06-15T00:00:00"/>
    <b v="0"/>
    <s v="Approved"/>
    <s v="Trek Bicycles"/>
    <s v="Road"/>
    <s v="low"/>
    <s v="small"/>
    <n v="1720.7"/>
    <n v="1531.42"/>
    <n v="189.28"/>
    <d v="2006-10-01T00:00:00"/>
    <n v="198"/>
  </r>
  <r>
    <s v="8068"/>
    <s v="92"/>
    <x v="1715"/>
    <d v="2017-12-25T00:00:00"/>
    <b v="1"/>
    <s v="Approved"/>
    <s v="WeareA2B"/>
    <s v="Touring"/>
    <s v="medium"/>
    <s v="large"/>
    <n v="1890.39"/>
    <n v="260.14"/>
    <n v="1630.25"/>
    <d v="1993-07-20T00:00:00"/>
    <n v="5"/>
  </r>
  <r>
    <s v="8069"/>
    <s v="10"/>
    <x v="2646"/>
    <d v="2017-05-12T00:00:00"/>
    <b v="1"/>
    <s v="Approved"/>
    <s v="Solex"/>
    <s v="Standard"/>
    <s v="medium"/>
    <s v="medium"/>
    <n v="1945.43"/>
    <n v="333.18"/>
    <n v="1612.25"/>
    <d v="2003-09-09T00:00:00"/>
    <n v="232"/>
  </r>
  <r>
    <s v="8070"/>
    <s v="38"/>
    <x v="2361"/>
    <d v="2017-12-07T00:00:00"/>
    <b v="0"/>
    <s v="Approved"/>
    <s v="Trek Bicycles"/>
    <s v="Standard"/>
    <s v="medium"/>
    <s v="large"/>
    <n v="2091.4699999999998"/>
    <n v="388.92"/>
    <n v="1702.55"/>
    <d v="2002-03-22T00:00:00"/>
    <n v="23"/>
  </r>
  <r>
    <s v="8071"/>
    <s v="76"/>
    <x v="1882"/>
    <d v="2017-05-23T00:00:00"/>
    <b v="0"/>
    <s v="Approved"/>
    <s v="WeareA2B"/>
    <s v="Standard"/>
    <s v="low"/>
    <s v="medium"/>
    <n v="642.30999999999995"/>
    <n v="513.85"/>
    <n v="128.46"/>
    <d v="2014-10-10T00:00:00"/>
    <n v="221"/>
  </r>
  <r>
    <s v="8072"/>
    <s v="65"/>
    <x v="1842"/>
    <d v="2017-10-17T00:00:00"/>
    <b v="1"/>
    <s v="Approved"/>
    <s v="WeareA2B"/>
    <s v="Standard"/>
    <s v="medium"/>
    <s v="medium"/>
    <n v="1807.45"/>
    <n v="778.69"/>
    <n v="1028.76"/>
    <d v="2015-05-21T00:00:00"/>
    <n v="74"/>
  </r>
  <r>
    <s v="8073"/>
    <s v="1"/>
    <x v="1433"/>
    <d v="2017-05-21T00:00:00"/>
    <b v="1"/>
    <s v="Approved"/>
    <s v="Giant Bicycles"/>
    <s v="Standard"/>
    <s v="medium"/>
    <s v="medium"/>
    <n v="1403.5"/>
    <n v="954.82"/>
    <n v="448.68"/>
    <d v="2016-11-14T00:00:00"/>
    <n v="223"/>
  </r>
  <r>
    <s v="8075"/>
    <s v="29"/>
    <x v="3173"/>
    <d v="2017-04-04T00:00:00"/>
    <b v="0"/>
    <s v="Approved"/>
    <s v="Norco Bicycles"/>
    <s v="Road"/>
    <s v="medium"/>
    <s v="medium"/>
    <n v="543.39"/>
    <n v="407.54"/>
    <n v="135.85"/>
    <d v="1994-07-12T00:00:00"/>
    <n v="270"/>
  </r>
  <r>
    <s v="8076"/>
    <s v="94"/>
    <x v="2789"/>
    <d v="2017-02-22T00:00:00"/>
    <b v="0"/>
    <s v="Approved"/>
    <s v="Giant Bicycles"/>
    <s v="Standard"/>
    <s v="medium"/>
    <s v="large"/>
    <n v="1635.3"/>
    <n v="993.66"/>
    <n v="641.64"/>
    <d v="2013-06-09T00:00:00"/>
    <n v="311"/>
  </r>
  <r>
    <s v="8077"/>
    <s v="92"/>
    <x v="636"/>
    <d v="2017-05-22T00:00:00"/>
    <b v="0"/>
    <s v="Approved"/>
    <s v="WeareA2B"/>
    <s v="Standard"/>
    <s v="medium"/>
    <s v="small"/>
    <n v="1415.01"/>
    <n v="1259.3599999999999"/>
    <n v="155.65"/>
    <d v="2003-01-05T00:00:00"/>
    <n v="222"/>
  </r>
  <r>
    <s v="8078"/>
    <s v="19"/>
    <x v="3122"/>
    <d v="2017-09-14T00:00:00"/>
    <b v="1"/>
    <s v="Approved"/>
    <s v="OHM Cycles"/>
    <s v="Road"/>
    <s v="high"/>
    <s v="large"/>
    <n v="12.01"/>
    <n v="7.21"/>
    <n v="4.8"/>
    <d v="1993-05-26T00:00:00"/>
    <n v="107"/>
  </r>
  <r>
    <s v="8079"/>
    <s v="47"/>
    <x v="2721"/>
    <d v="2017-10-15T00:00:00"/>
    <b v="1"/>
    <s v="Approved"/>
    <s v="Trek Bicycles"/>
    <s v="Road"/>
    <s v="low"/>
    <s v="small"/>
    <n v="1720.7"/>
    <n v="1531.42"/>
    <n v="189.28"/>
    <d v="2003-02-16T00:00:00"/>
    <n v="76"/>
  </r>
  <r>
    <s v="8080"/>
    <s v="84"/>
    <x v="2500"/>
    <d v="2017-06-25T00:00:00"/>
    <b v="1"/>
    <s v="Approved"/>
    <s v="Trek Bicycles"/>
    <s v="Road"/>
    <s v="medium"/>
    <s v="medium"/>
    <n v="290.62"/>
    <n v="215.14"/>
    <n v="75.48"/>
    <d v="2004-12-18T00:00:00"/>
    <n v="188"/>
  </r>
  <r>
    <s v="8081"/>
    <s v="50"/>
    <x v="3174"/>
    <d v="2017-06-29T00:00:00"/>
    <b v="0"/>
    <s v="Approved"/>
    <s v="Giant Bicycles"/>
    <s v="Standard"/>
    <s v="medium"/>
    <s v="medium"/>
    <n v="642.70000000000005"/>
    <n v="211.37"/>
    <n v="431.33"/>
    <d v="1999-07-20T00:00:00"/>
    <n v="184"/>
  </r>
  <r>
    <s v="8082"/>
    <s v="40"/>
    <x v="2176"/>
    <d v="2017-06-16T00:00:00"/>
    <b v="1"/>
    <s v="Approved"/>
    <s v="OHM Cycles"/>
    <s v="Standard"/>
    <s v="high"/>
    <s v="medium"/>
    <n v="1458.17"/>
    <n v="874.9"/>
    <n v="583.27"/>
    <d v="2006-02-02T00:00:00"/>
    <n v="197"/>
  </r>
  <r>
    <s v="8083"/>
    <s v="52"/>
    <x v="2587"/>
    <d v="2017-08-07T00:00:00"/>
    <b v="1"/>
    <s v="Approved"/>
    <s v="OHM Cycles"/>
    <s v="Road"/>
    <s v="medium"/>
    <s v="medium"/>
    <n v="1280.28"/>
    <n v="829.51"/>
    <n v="450.77"/>
    <d v="2001-11-25T00:00:00"/>
    <n v="145"/>
  </r>
  <r>
    <s v="8084"/>
    <s v="66"/>
    <x v="3025"/>
    <d v="2017-02-12T00:00:00"/>
    <b v="1"/>
    <s v="Approved"/>
    <s v="Giant Bicycles"/>
    <s v="Road"/>
    <s v="low"/>
    <s v="small"/>
    <n v="590.26"/>
    <n v="525.33000000000004"/>
    <n v="64.930000000000007"/>
    <d v="1992-10-02T00:00:00"/>
    <n v="321"/>
  </r>
  <r>
    <s v="8085"/>
    <s v="70"/>
    <x v="93"/>
    <d v="2017-05-24T00:00:00"/>
    <b v="0"/>
    <s v="Approved"/>
    <s v="Trek Bicycles"/>
    <s v="Standard"/>
    <s v="high"/>
    <s v="medium"/>
    <n v="495.72"/>
    <n v="297.43"/>
    <n v="198.29"/>
    <d v="2011-01-10T00:00:00"/>
    <n v="220"/>
  </r>
  <r>
    <s v="8086"/>
    <s v="25"/>
    <x v="2999"/>
    <d v="2017-05-19T00:00:00"/>
    <b v="1"/>
    <s v="Approved"/>
    <s v="Giant Bicycles"/>
    <s v="Road"/>
    <s v="medium"/>
    <s v="medium"/>
    <n v="1538.99"/>
    <n v="829.65"/>
    <n v="709.34"/>
    <d v="2016-02-04T00:00:00"/>
    <n v="225"/>
  </r>
  <r>
    <s v="8088"/>
    <s v="1"/>
    <x v="2233"/>
    <d v="2017-09-14T00:00:00"/>
    <b v="1"/>
    <s v="Approved"/>
    <s v="Giant Bicycles"/>
    <s v="Standard"/>
    <s v="medium"/>
    <s v="medium"/>
    <n v="1403.5"/>
    <n v="954.82"/>
    <n v="448.68"/>
    <d v="2016-11-14T00:00:00"/>
    <n v="107"/>
  </r>
  <r>
    <s v="8089"/>
    <s v="28"/>
    <x v="3029"/>
    <d v="2017-06-30T00:00:00"/>
    <b v="0"/>
    <s v="Approved"/>
    <s v="Solex"/>
    <s v="Road"/>
    <s v="medium"/>
    <s v="small"/>
    <n v="1703.52"/>
    <n v="1516.13"/>
    <n v="187.39"/>
    <d v="2004-08-17T00:00:00"/>
    <n v="183"/>
  </r>
  <r>
    <s v="8090"/>
    <s v="82"/>
    <x v="2258"/>
    <d v="2017-02-23T00:00:00"/>
    <b v="1"/>
    <s v="Approved"/>
    <s v="Norco Bicycles"/>
    <s v="Standard"/>
    <s v="high"/>
    <s v="medium"/>
    <n v="1148.6400000000001"/>
    <n v="689.18"/>
    <n v="459.46"/>
    <d v="1998-12-16T00:00:00"/>
    <n v="310"/>
  </r>
  <r>
    <s v="8091"/>
    <s v="20"/>
    <x v="2424"/>
    <d v="2017-03-08T00:00:00"/>
    <b v="0"/>
    <s v="Approved"/>
    <s v="Trek Bicycles"/>
    <s v="Standard"/>
    <s v="medium"/>
    <s v="small"/>
    <n v="1775.81"/>
    <n v="1580.47"/>
    <n v="195.34"/>
    <d v="2014-03-03T00:00:00"/>
    <n v="297"/>
  </r>
  <r>
    <s v="8092"/>
    <s v="76"/>
    <x v="1416"/>
    <d v="2017-06-18T00:00:00"/>
    <b v="1"/>
    <s v="Approved"/>
    <s v="WeareA2B"/>
    <s v="Standard"/>
    <s v="low"/>
    <s v="medium"/>
    <n v="642.30999999999995"/>
    <n v="513.85"/>
    <n v="128.46"/>
    <d v="2011-01-10T00:00:00"/>
    <n v="195"/>
  </r>
  <r>
    <s v="8093"/>
    <s v="29"/>
    <x v="1455"/>
    <d v="2017-08-21T00:00:00"/>
    <b v="1"/>
    <s v="Approved"/>
    <s v="WeareA2B"/>
    <s v="Standard"/>
    <s v="medium"/>
    <s v="medium"/>
    <n v="1065.03"/>
    <n v="230.09"/>
    <n v="834.94"/>
    <d v="2000-11-03T00:00:00"/>
    <n v="131"/>
  </r>
  <r>
    <s v="8094"/>
    <s v="0"/>
    <x v="1822"/>
    <d v="2017-10-12T00:00:00"/>
    <b v="1"/>
    <s v="Approved"/>
    <s v="Norco Bicycles"/>
    <s v="Road"/>
    <s v="medium"/>
    <s v="medium"/>
    <n v="544.04999999999995"/>
    <n v="376.84"/>
    <n v="167.21"/>
    <d v="2006-05-22T00:00:00"/>
    <n v="79"/>
  </r>
  <r>
    <s v="8095"/>
    <s v="44"/>
    <x v="1821"/>
    <d v="2017-04-16T00:00:00"/>
    <b v="0"/>
    <s v="Approved"/>
    <s v="WeareA2B"/>
    <s v="Standard"/>
    <s v="medium"/>
    <s v="medium"/>
    <n v="1769.64"/>
    <n v="108.76"/>
    <n v="1660.88"/>
    <d v="2007-12-11T00:00:00"/>
    <n v="258"/>
  </r>
  <r>
    <s v="8096"/>
    <s v="99"/>
    <x v="1529"/>
    <d v="2017-07-04T00:00:00"/>
    <b v="1"/>
    <s v="Approved"/>
    <s v="Trek Bicycles"/>
    <s v="Road"/>
    <s v="low"/>
    <s v="small"/>
    <n v="1720.7"/>
    <n v="1531.42"/>
    <n v="189.28"/>
    <d v="2012-04-10T00:00:00"/>
    <n v="179"/>
  </r>
  <r>
    <s v="8097"/>
    <s v="7"/>
    <x v="494"/>
    <d v="2017-10-23T00:00:00"/>
    <b v="1"/>
    <s v="Approved"/>
    <s v="Trek Bicycles"/>
    <s v="Road"/>
    <s v="low"/>
    <s v="medium"/>
    <n v="980.37"/>
    <n v="234.43"/>
    <n v="745.94"/>
    <d v="2014-03-03T00:00:00"/>
    <n v="68"/>
  </r>
  <r>
    <s v="8098"/>
    <s v="99"/>
    <x v="3175"/>
    <d v="2017-02-05T00:00:00"/>
    <b v="1"/>
    <s v="Approved"/>
    <s v="OHM Cycles"/>
    <s v="Standard"/>
    <s v="medium"/>
    <s v="medium"/>
    <n v="1227.3399999999999"/>
    <n v="770.89"/>
    <n v="456.45"/>
    <d v="1991-05-06T00:00:00"/>
    <n v="328"/>
  </r>
  <r>
    <s v="8099"/>
    <s v="73"/>
    <x v="944"/>
    <d v="2017-09-26T00:00:00"/>
    <b v="1"/>
    <s v="Approved"/>
    <s v="Solex"/>
    <s v="Standard"/>
    <s v="medium"/>
    <s v="medium"/>
    <n v="1945.43"/>
    <n v="333.18"/>
    <n v="1612.25"/>
    <d v="2000-05-22T00:00:00"/>
    <n v="95"/>
  </r>
  <r>
    <s v="8100"/>
    <s v="84"/>
    <x v="2636"/>
    <d v="2017-03-13T00:00:00"/>
    <b v="0"/>
    <s v="Approved"/>
    <s v="Trek Bicycles"/>
    <s v="Road"/>
    <s v="medium"/>
    <s v="medium"/>
    <n v="290.62"/>
    <n v="215.14"/>
    <n v="75.48"/>
    <d v="2004-12-18T00:00:00"/>
    <n v="292"/>
  </r>
  <r>
    <s v="8101"/>
    <s v="90"/>
    <x v="453"/>
    <d v="2017-03-01T00:00:00"/>
    <b v="0"/>
    <s v="Approved"/>
    <s v="Norco Bicycles"/>
    <s v="Standard"/>
    <s v="low"/>
    <s v="medium"/>
    <n v="363.01"/>
    <n v="290.41000000000003"/>
    <n v="72.599999999999994"/>
    <d v="2005-05-10T00:00:00"/>
    <n v="304"/>
  </r>
  <r>
    <s v="8102"/>
    <s v="0"/>
    <x v="2654"/>
    <d v="2017-07-14T00:00:00"/>
    <b v="0"/>
    <s v="Approved"/>
    <s v="Giant Bicycles"/>
    <s v="Standard"/>
    <s v="medium"/>
    <s v="medium"/>
    <n v="230.91"/>
    <n v="173.18"/>
    <n v="57.73"/>
    <d v="2003-03-18T00:00:00"/>
    <n v="169"/>
  </r>
  <r>
    <s v="8103"/>
    <s v="36"/>
    <x v="1834"/>
    <d v="2017-02-07T00:00:00"/>
    <b v="1"/>
    <s v="Approved"/>
    <s v="Solex"/>
    <s v="Standard"/>
    <s v="low"/>
    <s v="medium"/>
    <n v="1289.8499999999999"/>
    <n v="74.510000000000005"/>
    <n v="1215.3399999999999"/>
    <d v="2007-12-11T00:00:00"/>
    <n v="326"/>
  </r>
  <r>
    <s v="8104"/>
    <s v="76"/>
    <x v="1037"/>
    <d v="2017-12-18T00:00:00"/>
    <b v="0"/>
    <s v="Approved"/>
    <s v="WeareA2B"/>
    <s v="Standard"/>
    <s v="low"/>
    <s v="medium"/>
    <n v="642.30999999999995"/>
    <n v="513.85"/>
    <n v="128.46"/>
    <d v="2014-10-10T00:00:00"/>
    <n v="12"/>
  </r>
  <r>
    <s v="8105"/>
    <s v="91"/>
    <x v="1303"/>
    <d v="2017-08-17T00:00:00"/>
    <b v="0"/>
    <s v="Approved"/>
    <s v="Solex"/>
    <s v="Standard"/>
    <s v="medium"/>
    <s v="medium"/>
    <n v="100.35"/>
    <n v="75.260000000000005"/>
    <n v="25.09"/>
    <d v="1999-07-26T00:00:00"/>
    <n v="135"/>
  </r>
  <r>
    <s v="8106"/>
    <s v="90"/>
    <x v="287"/>
    <d v="2017-12-10T00:00:00"/>
    <b v="0"/>
    <s v="Approved"/>
    <s v="Norco Bicycles"/>
    <s v="Standard"/>
    <s v="low"/>
    <s v="medium"/>
    <n v="363.01"/>
    <n v="290.41000000000003"/>
    <n v="72.599999999999994"/>
    <d v="2000-11-03T00:00:00"/>
    <n v="20"/>
  </r>
  <r>
    <s v="8107"/>
    <s v="21"/>
    <x v="2226"/>
    <d v="2017-03-21T00:00:00"/>
    <b v="0"/>
    <s v="Approved"/>
    <s v="Solex"/>
    <s v="Standard"/>
    <s v="medium"/>
    <s v="large"/>
    <n v="1071.23"/>
    <n v="380.74"/>
    <n v="690.49"/>
    <d v="1993-07-15T00:00:00"/>
    <n v="284"/>
  </r>
  <r>
    <s v="8108"/>
    <s v="91"/>
    <x v="2597"/>
    <d v="2017-10-16T00:00:00"/>
    <b v="0"/>
    <s v="Approved"/>
    <s v="Solex"/>
    <s v="Standard"/>
    <s v="medium"/>
    <s v="medium"/>
    <n v="100.35"/>
    <n v="75.260000000000005"/>
    <n v="25.09"/>
    <d v="1999-07-26T00:00:00"/>
    <n v="75"/>
  </r>
  <r>
    <s v="8109"/>
    <s v="8"/>
    <x v="1374"/>
    <d v="2017-01-05T00:00:00"/>
    <b v="1"/>
    <s v="Approved"/>
    <s v="Solex"/>
    <s v="Road"/>
    <s v="medium"/>
    <s v="small"/>
    <n v="1703.52"/>
    <n v="1516.13"/>
    <n v="187.39"/>
    <d v="2011-04-16T00:00:00"/>
    <n v="359"/>
  </r>
  <r>
    <s v="8110"/>
    <s v="45"/>
    <x v="1691"/>
    <d v="2017-03-11T00:00:00"/>
    <b v="0"/>
    <s v="Approved"/>
    <s v="Solex"/>
    <s v="Standard"/>
    <s v="medium"/>
    <s v="medium"/>
    <n v="441.49"/>
    <n v="84.99"/>
    <n v="356.5"/>
    <d v="2012-04-10T00:00:00"/>
    <n v="294"/>
  </r>
  <r>
    <s v="8111"/>
    <s v="79"/>
    <x v="763"/>
    <d v="2017-12-30T00:00:00"/>
    <b v="1"/>
    <s v="Approved"/>
    <s v="Norco Bicycles"/>
    <s v="Standard"/>
    <s v="medium"/>
    <s v="medium"/>
    <n v="1555.58"/>
    <n v="818.01"/>
    <n v="737.57"/>
    <d v="2003-09-09T00:00:00"/>
    <n v="0"/>
  </r>
  <r>
    <s v="8112"/>
    <s v="0"/>
    <x v="3176"/>
    <d v="2017-01-20T00:00:00"/>
    <b v="0"/>
    <s v="Approved"/>
    <s v="Norco Bicycles"/>
    <s v="Standard"/>
    <s v="medium"/>
    <s v="medium"/>
    <n v="360.4"/>
    <n v="270.3"/>
    <n v="90.1"/>
    <d v="2016-12-06T00:00:00"/>
    <n v="344"/>
  </r>
  <r>
    <s v="8113"/>
    <s v="30"/>
    <x v="1585"/>
    <d v="2017-03-07T00:00:00"/>
    <b v="0"/>
    <s v="Approved"/>
    <s v="Solex"/>
    <s v="Standard"/>
    <s v="high"/>
    <s v="medium"/>
    <n v="748.17"/>
    <n v="448.9"/>
    <n v="299.27"/>
    <d v="1991-11-10T00:00:00"/>
    <n v="298"/>
  </r>
  <r>
    <s v="8114"/>
    <s v="45"/>
    <x v="1090"/>
    <d v="2017-11-28T00:00:00"/>
    <b v="1"/>
    <s v="Approved"/>
    <s v="Solex"/>
    <s v="Standard"/>
    <s v="medium"/>
    <s v="medium"/>
    <n v="441.49"/>
    <n v="84.99"/>
    <n v="356.5"/>
    <d v="2003-02-16T00:00:00"/>
    <n v="32"/>
  </r>
  <r>
    <s v="8115"/>
    <s v="44"/>
    <x v="2786"/>
    <d v="2017-08-10T00:00:00"/>
    <b v="0"/>
    <s v="Approved"/>
    <s v="WeareA2B"/>
    <s v="Standard"/>
    <s v="medium"/>
    <s v="medium"/>
    <n v="1769.64"/>
    <n v="108.76"/>
    <n v="1660.88"/>
    <d v="2011-05-09T00:00:00"/>
    <n v="142"/>
  </r>
  <r>
    <s v="8117"/>
    <s v="79"/>
    <x v="1048"/>
    <d v="2017-03-02T00:00:00"/>
    <b v="1"/>
    <s v="Approved"/>
    <s v="Solex"/>
    <s v="Touring"/>
    <s v="medium"/>
    <s v="large"/>
    <n v="2083.94"/>
    <n v="675.03"/>
    <n v="1408.91"/>
    <d v="2013-09-16T00:00:00"/>
    <n v="303"/>
  </r>
  <r>
    <s v="8118"/>
    <s v="28"/>
    <x v="2423"/>
    <d v="2017-08-13T00:00:00"/>
    <b v="0"/>
    <s v="Approved"/>
    <s v="Norco Bicycles"/>
    <s v="Standard"/>
    <s v="medium"/>
    <s v="small"/>
    <n v="1216.1400000000001"/>
    <n v="1082.3599999999999"/>
    <n v="133.78"/>
    <d v="1991-08-05T00:00:00"/>
    <n v="139"/>
  </r>
  <r>
    <s v="8119"/>
    <s v="64"/>
    <x v="658"/>
    <d v="2017-11-23T00:00:00"/>
    <b v="0"/>
    <s v="Approved"/>
    <s v="Trek Bicycles"/>
    <s v="Standard"/>
    <s v="medium"/>
    <s v="large"/>
    <n v="1469.44"/>
    <n v="596.54999999999995"/>
    <n v="872.89"/>
    <d v="2012-05-18T00:00:00"/>
    <n v="37"/>
  </r>
  <r>
    <s v="8120"/>
    <s v="58"/>
    <x v="1936"/>
    <d v="2017-08-12T00:00:00"/>
    <b v="1"/>
    <s v="Approved"/>
    <s v="OHM Cycles"/>
    <s v="Standard"/>
    <s v="medium"/>
    <s v="medium"/>
    <n v="912.52"/>
    <n v="141.4"/>
    <n v="771.12"/>
    <d v="2015-10-18T00:00:00"/>
    <n v="140"/>
  </r>
  <r>
    <s v="8121"/>
    <s v="24"/>
    <x v="171"/>
    <d v="2017-02-27T00:00:00"/>
    <b v="1"/>
    <s v="Approved"/>
    <s v="Solex"/>
    <s v="Road"/>
    <s v="medium"/>
    <s v="large"/>
    <n v="1777.8"/>
    <n v="820.78"/>
    <n v="957.02"/>
    <d v="2011-05-07T00:00:00"/>
    <n v="306"/>
  </r>
  <r>
    <s v="8122"/>
    <s v="35"/>
    <x v="1120"/>
    <d v="2017-07-27T00:00:00"/>
    <b v="0"/>
    <s v="Approved"/>
    <s v="Trek Bicycles"/>
    <s v="Standard"/>
    <s v="low"/>
    <s v="medium"/>
    <n v="1057.51"/>
    <n v="154.4"/>
    <n v="903.11"/>
    <d v="1992-10-11T00:00:00"/>
    <n v="156"/>
  </r>
  <r>
    <s v="8123"/>
    <s v="89"/>
    <x v="3177"/>
    <d v="2017-10-05T00:00:00"/>
    <b v="1"/>
    <s v="Approved"/>
    <s v="WeareA2B"/>
    <s v="Touring"/>
    <s v="medium"/>
    <s v="large"/>
    <n v="1362.99"/>
    <n v="57.74"/>
    <n v="1305.25"/>
    <d v="2016-03-29T00:00:00"/>
    <n v="86"/>
  </r>
  <r>
    <s v="8124"/>
    <s v="69"/>
    <x v="473"/>
    <d v="2017-08-24T00:00:00"/>
    <b v="1"/>
    <s v="Approved"/>
    <s v="Giant Bicycles"/>
    <s v="Road"/>
    <s v="medium"/>
    <s v="medium"/>
    <n v="792.9"/>
    <n v="594.67999999999995"/>
    <n v="198.22"/>
    <d v="1994-07-12T00:00:00"/>
    <n v="128"/>
  </r>
  <r>
    <s v="8125"/>
    <s v="25"/>
    <x v="2113"/>
    <d v="2017-11-25T00:00:00"/>
    <b v="0"/>
    <s v="Approved"/>
    <s v="Giant Bicycles"/>
    <s v="Road"/>
    <s v="medium"/>
    <s v="medium"/>
    <n v="1538.99"/>
    <n v="829.65"/>
    <n v="709.34"/>
    <d v="2016-02-04T00:00:00"/>
    <n v="35"/>
  </r>
  <r>
    <s v="8126"/>
    <s v="28"/>
    <x v="1288"/>
    <d v="2017-04-15T00:00:00"/>
    <b v="0"/>
    <s v="Approved"/>
    <s v="Solex"/>
    <s v="Road"/>
    <s v="medium"/>
    <s v="small"/>
    <n v="1703.52"/>
    <n v="1516.13"/>
    <n v="187.39"/>
    <d v="2011-04-16T00:00:00"/>
    <n v="259"/>
  </r>
  <r>
    <s v="8127"/>
    <s v="2"/>
    <x v="1280"/>
    <d v="2017-10-10T00:00:00"/>
    <b v="0"/>
    <s v="Approved"/>
    <s v="Solex"/>
    <s v="Standard"/>
    <s v="medium"/>
    <s v="medium"/>
    <n v="71.489999999999995"/>
    <n v="53.62"/>
    <n v="17.87"/>
    <d v="2005-08-09T00:00:00"/>
    <n v="81"/>
  </r>
  <r>
    <s v="8128"/>
    <s v="90"/>
    <x v="5"/>
    <d v="2017-02-05T00:00:00"/>
    <b v="0"/>
    <s v="Approved"/>
    <s v="Norco Bicycles"/>
    <s v="Standard"/>
    <s v="low"/>
    <s v="medium"/>
    <n v="363.01"/>
    <n v="290.41000000000003"/>
    <n v="72.599999999999994"/>
    <d v="2002-10-10T00:00:00"/>
    <n v="328"/>
  </r>
  <r>
    <s v="8129"/>
    <s v="1"/>
    <x v="2747"/>
    <d v="2017-12-01T00:00:00"/>
    <b v="1"/>
    <s v="Approved"/>
    <s v="Giant Bicycles"/>
    <s v="Standard"/>
    <s v="medium"/>
    <s v="medium"/>
    <n v="1403.5"/>
    <n v="954.82"/>
    <n v="448.68"/>
    <d v="2016-11-14T00:00:00"/>
    <n v="29"/>
  </r>
  <r>
    <s v="8130"/>
    <s v="85"/>
    <x v="1179"/>
    <d v="2017-02-15T00:00:00"/>
    <b v="1"/>
    <s v="Approved"/>
    <s v="WeareA2B"/>
    <s v="Standard"/>
    <s v="medium"/>
    <s v="medium"/>
    <n v="752.64"/>
    <n v="205.36"/>
    <n v="547.28"/>
    <d v="2003-01-05T00:00:00"/>
    <n v="318"/>
  </r>
  <r>
    <s v="8131"/>
    <s v="46"/>
    <x v="2071"/>
    <d v="2017-02-14T00:00:00"/>
    <b v="0"/>
    <s v="Approved"/>
    <s v="Solex"/>
    <s v="Standard"/>
    <s v="low"/>
    <s v="medium"/>
    <n v="1289.8499999999999"/>
    <n v="74.510000000000005"/>
    <n v="1215.3399999999999"/>
    <d v="2007-12-11T00:00:00"/>
    <n v="319"/>
  </r>
  <r>
    <s v="8132"/>
    <s v="22"/>
    <x v="2223"/>
    <d v="2017-11-21T00:00:00"/>
    <b v="0"/>
    <s v="Approved"/>
    <s v="Solex"/>
    <s v="Standard"/>
    <s v="medium"/>
    <s v="medium"/>
    <n v="575.27"/>
    <n v="431.45"/>
    <n v="143.82"/>
    <d v="2010-05-05T00:00:00"/>
    <n v="39"/>
  </r>
  <r>
    <s v="8133"/>
    <s v="43"/>
    <x v="2672"/>
    <d v="2017-10-06T00:00:00"/>
    <b v="1"/>
    <s v="Approved"/>
    <s v="Solex"/>
    <s v="Standard"/>
    <s v="medium"/>
    <s v="medium"/>
    <n v="1151.96"/>
    <n v="649.49"/>
    <n v="502.47"/>
    <d v="1993-04-12T00:00:00"/>
    <n v="85"/>
  </r>
  <r>
    <s v="8134"/>
    <s v="2"/>
    <x v="2524"/>
    <d v="2017-08-11T00:00:00"/>
    <b v="1"/>
    <s v="Approved"/>
    <s v="Solex"/>
    <s v="Standard"/>
    <s v="medium"/>
    <s v="medium"/>
    <n v="71.489999999999995"/>
    <n v="53.62"/>
    <n v="17.87"/>
    <d v="2012-09-15T00:00:00"/>
    <n v="141"/>
  </r>
  <r>
    <s v="8135"/>
    <s v="100"/>
    <x v="250"/>
    <d v="2017-01-26T00:00:00"/>
    <b v="0"/>
    <s v="Approved"/>
    <s v="Trek Bicycles"/>
    <s v="Standard"/>
    <s v="medium"/>
    <s v="small"/>
    <n v="1386.84"/>
    <n v="1234.29"/>
    <n v="152.55000000000001"/>
    <d v="2002-10-10T00:00:00"/>
    <n v="338"/>
  </r>
  <r>
    <s v="8136"/>
    <s v="79"/>
    <x v="2374"/>
    <d v="2017-04-19T00:00:00"/>
    <b v="0"/>
    <s v="Approved"/>
    <s v="Norco Bicycles"/>
    <s v="Standard"/>
    <s v="medium"/>
    <s v="medium"/>
    <n v="1555.58"/>
    <n v="818.01"/>
    <n v="737.57"/>
    <d v="2003-09-09T00:00:00"/>
    <n v="255"/>
  </r>
  <r>
    <s v="8137"/>
    <s v="37"/>
    <x v="1889"/>
    <d v="2017-03-03T00:00:00"/>
    <b v="1"/>
    <s v="Approved"/>
    <s v="OHM Cycles"/>
    <s v="Standard"/>
    <s v="low"/>
    <s v="medium"/>
    <n v="1793.43"/>
    <n v="248.82"/>
    <n v="1544.61"/>
    <d v="1999-07-20T00:00:00"/>
    <n v="302"/>
  </r>
  <r>
    <s v="8138"/>
    <s v="0"/>
    <x v="2227"/>
    <d v="2017-05-28T00:00:00"/>
    <b v="0"/>
    <s v="Approved"/>
    <s v="Norco Bicycles"/>
    <s v="Road"/>
    <s v="medium"/>
    <s v="medium"/>
    <n v="543.39"/>
    <n v="407.54"/>
    <n v="135.85"/>
    <d v="2016-11-22T00:00:00"/>
    <n v="216"/>
  </r>
  <r>
    <s v="8139"/>
    <s v="70"/>
    <x v="3043"/>
    <d v="2017-01-31T00:00:00"/>
    <b v="1"/>
    <s v="Approved"/>
    <s v="Trek Bicycles"/>
    <s v="Standard"/>
    <s v="high"/>
    <s v="medium"/>
    <n v="495.72"/>
    <n v="297.43"/>
    <n v="198.29"/>
    <d v="1995-10-24T00:00:00"/>
    <n v="333"/>
  </r>
  <r>
    <s v="8140"/>
    <s v="61"/>
    <x v="988"/>
    <d v="2017-03-03T00:00:00"/>
    <b v="1"/>
    <s v="Approved"/>
    <s v="OHM Cycles"/>
    <s v="Standard"/>
    <s v="low"/>
    <s v="medium"/>
    <n v="71.16"/>
    <n v="56.93"/>
    <n v="14.23"/>
    <d v="2015-06-17T00:00:00"/>
    <n v="302"/>
  </r>
  <r>
    <s v="8141"/>
    <s v="94"/>
    <x v="2908"/>
    <d v="2017-02-19T00:00:00"/>
    <b v="1"/>
    <s v="Approved"/>
    <s v="Giant Bicycles"/>
    <s v="Standard"/>
    <s v="medium"/>
    <s v="large"/>
    <n v="1635.3"/>
    <n v="993.66"/>
    <n v="641.64"/>
    <d v="2002-10-10T00:00:00"/>
    <n v="314"/>
  </r>
  <r>
    <s v="8142"/>
    <s v="79"/>
    <x v="1755"/>
    <d v="2017-12-17T00:00:00"/>
    <b v="1"/>
    <s v="Approved"/>
    <s v="Norco Bicycles"/>
    <s v="Standard"/>
    <s v="medium"/>
    <s v="medium"/>
    <n v="1555.58"/>
    <n v="818.01"/>
    <n v="737.57"/>
    <d v="2013-09-16T00:00:00"/>
    <n v="13"/>
  </r>
  <r>
    <s v="8143"/>
    <s v="30"/>
    <x v="1204"/>
    <d v="2017-05-23T00:00:00"/>
    <b v="0"/>
    <s v="Approved"/>
    <s v="Solex"/>
    <s v="Standard"/>
    <s v="high"/>
    <s v="medium"/>
    <n v="748.17"/>
    <n v="448.9"/>
    <n v="299.27"/>
    <d v="1991-11-10T00:00:00"/>
    <n v="221"/>
  </r>
  <r>
    <s v="8144"/>
    <s v="87"/>
    <x v="793"/>
    <d v="2017-12-08T00:00:00"/>
    <b v="1"/>
    <s v="Approved"/>
    <s v="Giant Bicycles"/>
    <s v="Standard"/>
    <s v="high"/>
    <s v="medium"/>
    <n v="1179"/>
    <n v="707.4"/>
    <n v="471.6"/>
    <d v="1998-12-16T00:00:00"/>
    <n v="22"/>
  </r>
  <r>
    <s v="8145"/>
    <s v="31"/>
    <x v="2934"/>
    <d v="2017-11-19T00:00:00"/>
    <b v="1"/>
    <s v="Approved"/>
    <s v="Giant Bicycles"/>
    <s v="Standard"/>
    <s v="medium"/>
    <s v="medium"/>
    <n v="230.91"/>
    <n v="173.18"/>
    <n v="57.73"/>
    <d v="2006-11-10T00:00:00"/>
    <n v="41"/>
  </r>
  <r>
    <s v="8146"/>
    <s v="90"/>
    <x v="2063"/>
    <d v="2017-10-22T00:00:00"/>
    <b v="0"/>
    <s v="Approved"/>
    <s v="Norco Bicycles"/>
    <s v="Standard"/>
    <s v="low"/>
    <s v="medium"/>
    <n v="363.01"/>
    <n v="290.41000000000003"/>
    <n v="72.599999999999994"/>
    <d v="2003-09-10T00:00:00"/>
    <n v="69"/>
  </r>
  <r>
    <s v="8147"/>
    <s v="90"/>
    <x v="826"/>
    <d v="2017-01-03T00:00:00"/>
    <b v="0"/>
    <s v="Approved"/>
    <s v="Norco Bicycles"/>
    <s v="Standard"/>
    <s v="low"/>
    <s v="medium"/>
    <n v="363.01"/>
    <n v="290.41000000000003"/>
    <n v="72.599999999999994"/>
    <d v="2016-03-29T00:00:00"/>
    <n v="361"/>
  </r>
  <r>
    <s v="8148"/>
    <s v="0"/>
    <x v="1027"/>
    <d v="2017-01-23T00:00:00"/>
    <b v="1"/>
    <s v="Approved"/>
    <s v="Giant Bicycles"/>
    <s v="Standard"/>
    <s v="medium"/>
    <s v="medium"/>
    <n v="230.91"/>
    <n v="173.18"/>
    <n v="57.73"/>
    <d v="2006-11-10T00:00:00"/>
    <n v="341"/>
  </r>
  <r>
    <s v="8149"/>
    <s v="0"/>
    <x v="860"/>
    <d v="2017-12-18T00:00:00"/>
    <b v="0"/>
    <s v="Approved"/>
    <s v="Trek Bicycles"/>
    <s v="Standard"/>
    <s v="high"/>
    <s v="medium"/>
    <n v="495.72"/>
    <n v="297.43"/>
    <n v="198.29"/>
    <d v="2000-05-22T00:00:00"/>
    <n v="12"/>
  </r>
  <r>
    <s v="8150"/>
    <s v="13"/>
    <x v="1953"/>
    <d v="2017-03-28T00:00:00"/>
    <b v="0"/>
    <s v="Approved"/>
    <s v="Solex"/>
    <s v="Standard"/>
    <s v="medium"/>
    <s v="medium"/>
    <n v="1163.8900000000001"/>
    <n v="589.27"/>
    <n v="574.62"/>
    <d v="2009-03-08T00:00:00"/>
    <n v="277"/>
  </r>
  <r>
    <s v="8151"/>
    <s v="53"/>
    <x v="27"/>
    <d v="2017-05-19T00:00:00"/>
    <b v="1"/>
    <s v="Approved"/>
    <s v="Giant Bicycles"/>
    <s v="Standard"/>
    <s v="high"/>
    <s v="medium"/>
    <n v="1274.93"/>
    <n v="764.96"/>
    <n v="509.97"/>
    <d v="2007-08-04T00:00:00"/>
    <n v="225"/>
  </r>
  <r>
    <s v="8152"/>
    <s v="14"/>
    <x v="151"/>
    <d v="2017-12-09T00:00:00"/>
    <b v="0"/>
    <s v="Approved"/>
    <s v="Trek Bicycles"/>
    <s v="Standard"/>
    <s v="medium"/>
    <s v="small"/>
    <n v="1386.84"/>
    <n v="1234.29"/>
    <n v="152.55000000000001"/>
    <d v="2003-08-05T00:00:00"/>
    <n v="21"/>
  </r>
  <r>
    <s v="8153"/>
    <s v="64"/>
    <x v="492"/>
    <d v="2017-05-23T00:00:00"/>
    <b v="0"/>
    <s v="Approved"/>
    <s v="Trek Bicycles"/>
    <s v="Standard"/>
    <s v="medium"/>
    <s v="large"/>
    <n v="1469.44"/>
    <n v="596.54999999999995"/>
    <n v="872.89"/>
    <d v="2012-05-18T00:00:00"/>
    <n v="221"/>
  </r>
  <r>
    <s v="8154"/>
    <s v="29"/>
    <x v="2812"/>
    <d v="2017-09-09T00:00:00"/>
    <b v="1"/>
    <s v="Approved"/>
    <s v="WeareA2B"/>
    <s v="Standard"/>
    <s v="medium"/>
    <s v="medium"/>
    <n v="1065.03"/>
    <n v="230.09"/>
    <n v="834.94"/>
    <d v="2004-01-16T00:00:00"/>
    <n v="112"/>
  </r>
  <r>
    <s v="8155"/>
    <s v="4"/>
    <x v="2554"/>
    <d v="2017-08-16T00:00:00"/>
    <b v="1"/>
    <s v="Approved"/>
    <s v="Giant Bicycles"/>
    <s v="Standard"/>
    <s v="high"/>
    <s v="medium"/>
    <n v="1129.1300000000001"/>
    <n v="677.48"/>
    <n v="451.65"/>
    <d v="2004-09-28T00:00:00"/>
    <n v="136"/>
  </r>
  <r>
    <s v="8156"/>
    <s v="62"/>
    <x v="2997"/>
    <d v="2017-08-18T00:00:00"/>
    <b v="0"/>
    <s v="Approved"/>
    <s v="Solex"/>
    <s v="Standard"/>
    <s v="high"/>
    <s v="medium"/>
    <n v="1024.6600000000001"/>
    <n v="614.79999999999995"/>
    <n v="409.86"/>
    <d v="2011-05-07T00:00:00"/>
    <n v="134"/>
  </r>
  <r>
    <s v="8157"/>
    <s v="86"/>
    <x v="1854"/>
    <d v="2017-11-12T00:00:00"/>
    <b v="1"/>
    <s v="Approved"/>
    <s v="OHM Cycles"/>
    <s v="Standard"/>
    <s v="medium"/>
    <s v="medium"/>
    <n v="235.63"/>
    <n v="125.07"/>
    <n v="110.56"/>
    <d v="2004-08-07T00:00:00"/>
    <n v="48"/>
  </r>
  <r>
    <s v="8158"/>
    <s v="0"/>
    <x v="899"/>
    <d v="2017-08-16T00:00:00"/>
    <b v="0"/>
    <s v="Approved"/>
    <s v="OHM Cycles"/>
    <s v="Standard"/>
    <s v="low"/>
    <s v="medium"/>
    <n v="71.16"/>
    <n v="56.93"/>
    <n v="14.23"/>
    <d v="2010-11-05T00:00:00"/>
    <n v="136"/>
  </r>
  <r>
    <s v="8159"/>
    <s v="40"/>
    <x v="1530"/>
    <d v="2017-10-11T00:00:00"/>
    <b v="1"/>
    <s v="Approved"/>
    <s v="OHM Cycles"/>
    <s v="Standard"/>
    <s v="high"/>
    <s v="medium"/>
    <n v="1458.17"/>
    <n v="874.9"/>
    <n v="583.27"/>
    <d v="2014-07-28T00:00:00"/>
    <n v="80"/>
  </r>
  <r>
    <s v="8160"/>
    <s v="0"/>
    <x v="1746"/>
    <d v="2017-07-31T00:00:00"/>
    <b v="0"/>
    <s v="Approved"/>
    <m/>
    <m/>
    <m/>
    <m/>
    <n v="26.15"/>
    <m/>
    <m/>
    <m/>
    <n v="152"/>
  </r>
  <r>
    <s v="8162"/>
    <s v="80"/>
    <x v="3178"/>
    <d v="2017-09-23T00:00:00"/>
    <b v="1"/>
    <s v="Approved"/>
    <s v="Trek Bicycles"/>
    <s v="Standard"/>
    <s v="medium"/>
    <s v="large"/>
    <n v="1469.44"/>
    <n v="596.54999999999995"/>
    <n v="872.89"/>
    <d v="2005-10-22T00:00:00"/>
    <n v="98"/>
  </r>
  <r>
    <s v="8163"/>
    <s v="14"/>
    <x v="403"/>
    <d v="2017-09-03T00:00:00"/>
    <b v="1"/>
    <s v="Approved"/>
    <s v="Trek Bicycles"/>
    <s v="Standard"/>
    <s v="medium"/>
    <s v="small"/>
    <n v="1386.84"/>
    <n v="1234.29"/>
    <n v="152.55000000000001"/>
    <d v="2003-08-05T00:00:00"/>
    <n v="118"/>
  </r>
  <r>
    <s v="8164"/>
    <s v="74"/>
    <x v="1363"/>
    <d v="2017-12-19T00:00:00"/>
    <b v="1"/>
    <s v="Approved"/>
    <s v="WeareA2B"/>
    <s v="Standard"/>
    <s v="medium"/>
    <s v="medium"/>
    <n v="1228.07"/>
    <n v="400.91"/>
    <n v="827.16"/>
    <d v="1991-07-10T00:00:00"/>
    <n v="11"/>
  </r>
  <r>
    <s v="8166"/>
    <s v="38"/>
    <x v="2166"/>
    <d v="2017-02-20T00:00:00"/>
    <b v="1"/>
    <s v="Approved"/>
    <s v="Solex"/>
    <s v="Standard"/>
    <s v="medium"/>
    <s v="medium"/>
    <n v="1577.53"/>
    <n v="826.51"/>
    <n v="751.02"/>
    <d v="2007-12-11T00:00:00"/>
    <n v="313"/>
  </r>
  <r>
    <s v="8167"/>
    <s v="70"/>
    <x v="1245"/>
    <d v="2017-06-06T00:00:00"/>
    <b v="0"/>
    <s v="Approved"/>
    <s v="Norco Bicycles"/>
    <s v="Road"/>
    <s v="medium"/>
    <s v="medium"/>
    <n v="1036.5899999999999"/>
    <n v="206.35"/>
    <n v="830.24"/>
    <d v="1991-05-06T00:00:00"/>
    <n v="207"/>
  </r>
  <r>
    <s v="8168"/>
    <s v="100"/>
    <x v="3081"/>
    <d v="2017-06-16T00:00:00"/>
    <b v="0"/>
    <s v="Approved"/>
    <s v="Trek Bicycles"/>
    <s v="Standard"/>
    <s v="medium"/>
    <s v="small"/>
    <n v="1386.84"/>
    <n v="1234.29"/>
    <n v="152.55000000000001"/>
    <d v="2003-08-05T00:00:00"/>
    <n v="197"/>
  </r>
  <r>
    <s v="8169"/>
    <s v="44"/>
    <x v="422"/>
    <d v="2017-03-28T00:00:00"/>
    <b v="0"/>
    <s v="Approved"/>
    <s v="WeareA2B"/>
    <s v="Standard"/>
    <s v="medium"/>
    <s v="medium"/>
    <n v="1769.64"/>
    <n v="108.76"/>
    <n v="1660.88"/>
    <d v="1993-04-12T00:00:00"/>
    <n v="277"/>
  </r>
  <r>
    <s v="8170"/>
    <s v="85"/>
    <x v="1456"/>
    <d v="2017-10-31T00:00:00"/>
    <b v="1"/>
    <s v="Approved"/>
    <s v="WeareA2B"/>
    <s v="Standard"/>
    <s v="medium"/>
    <s v="medium"/>
    <n v="752.64"/>
    <n v="205.36"/>
    <n v="547.28"/>
    <d v="2015-08-02T00:00:00"/>
    <n v="60"/>
  </r>
  <r>
    <s v="8171"/>
    <s v="47"/>
    <x v="2705"/>
    <d v="2017-10-11T00:00:00"/>
    <b v="0"/>
    <s v="Approved"/>
    <s v="Trek Bicycles"/>
    <s v="Road"/>
    <s v="low"/>
    <s v="small"/>
    <n v="1720.7"/>
    <n v="1531.42"/>
    <n v="189.28"/>
    <d v="2006-10-01T00:00:00"/>
    <n v="80"/>
  </r>
  <r>
    <s v="8172"/>
    <s v="17"/>
    <x v="1332"/>
    <d v="2017-11-23T00:00:00"/>
    <b v="1"/>
    <s v="Approved"/>
    <s v="Solex"/>
    <s v="Standard"/>
    <s v="high"/>
    <s v="medium"/>
    <n v="1024.6600000000001"/>
    <n v="614.79999999999995"/>
    <n v="409.86"/>
    <d v="1996-11-09T00:00:00"/>
    <n v="37"/>
  </r>
  <r>
    <s v="8173"/>
    <s v="60"/>
    <x v="2593"/>
    <d v="2017-09-23T00:00:00"/>
    <b v="0"/>
    <s v="Approved"/>
    <s v="Giant Bicycles"/>
    <s v="Standard"/>
    <s v="high"/>
    <s v="small"/>
    <n v="1977.36"/>
    <n v="1759.85"/>
    <n v="217.51"/>
    <d v="1993-06-23T00:00:00"/>
    <n v="98"/>
  </r>
  <r>
    <s v="8174"/>
    <s v="0"/>
    <x v="544"/>
    <d v="2017-03-02T00:00:00"/>
    <b v="1"/>
    <s v="Approved"/>
    <s v="Solex"/>
    <s v="Road"/>
    <s v="medium"/>
    <s v="medium"/>
    <n v="416.98"/>
    <n v="312.74"/>
    <n v="104.24"/>
    <d v="1999-12-04T00:00:00"/>
    <n v="303"/>
  </r>
  <r>
    <s v="8175"/>
    <s v="23"/>
    <x v="292"/>
    <d v="2017-01-07T00:00:00"/>
    <b v="1"/>
    <s v="Approved"/>
    <s v="Norco Bicycles"/>
    <s v="Mountain"/>
    <s v="low"/>
    <s v="small"/>
    <n v="688.63"/>
    <n v="612.88"/>
    <n v="75.75"/>
    <d v="1991-08-05T00:00:00"/>
    <n v="357"/>
  </r>
  <r>
    <s v="8176"/>
    <s v="19"/>
    <x v="1268"/>
    <d v="2017-05-07T00:00:00"/>
    <b v="1"/>
    <s v="Approved"/>
    <s v="Trek Bicycles"/>
    <s v="Mountain"/>
    <s v="low"/>
    <s v="medium"/>
    <n v="574.64"/>
    <n v="459.71"/>
    <n v="114.93"/>
    <d v="2004-09-28T00:00:00"/>
    <n v="237"/>
  </r>
  <r>
    <s v="8177"/>
    <s v="0"/>
    <x v="2674"/>
    <d v="2017-12-14T00:00:00"/>
    <b v="0"/>
    <s v="Approved"/>
    <s v="WeareA2B"/>
    <s v="Standard"/>
    <s v="medium"/>
    <s v="medium"/>
    <n v="60.34"/>
    <n v="45.26"/>
    <n v="15.08"/>
    <d v="1993-07-15T00:00:00"/>
    <n v="16"/>
  </r>
  <r>
    <s v="8178"/>
    <s v="82"/>
    <x v="288"/>
    <d v="2017-08-31T00:00:00"/>
    <b v="1"/>
    <s v="Approved"/>
    <s v="Giant Bicycles"/>
    <s v="Road"/>
    <s v="medium"/>
    <s v="medium"/>
    <n v="1538.99"/>
    <n v="829.65"/>
    <n v="709.34"/>
    <d v="2016-02-04T00:00:00"/>
    <n v="121"/>
  </r>
  <r>
    <s v="8179"/>
    <s v="2"/>
    <x v="854"/>
    <d v="2017-08-09T00:00:00"/>
    <b v="1"/>
    <s v="Approved"/>
    <s v="Solex"/>
    <s v="Standard"/>
    <s v="medium"/>
    <s v="medium"/>
    <n v="71.489999999999995"/>
    <n v="53.62"/>
    <n v="17.87"/>
    <d v="2012-12-02T00:00:00"/>
    <n v="143"/>
  </r>
  <r>
    <s v="8180"/>
    <s v="87"/>
    <x v="101"/>
    <d v="2017-11-20T00:00:00"/>
    <b v="1"/>
    <s v="Approved"/>
    <s v="Giant Bicycles"/>
    <s v="Standard"/>
    <s v="high"/>
    <s v="medium"/>
    <n v="1179"/>
    <n v="707.4"/>
    <n v="471.6"/>
    <d v="1997-08-25T00:00:00"/>
    <n v="40"/>
  </r>
  <r>
    <s v="8181"/>
    <s v="53"/>
    <x v="1549"/>
    <d v="2017-07-25T00:00:00"/>
    <b v="0"/>
    <s v="Approved"/>
    <s v="OHM Cycles"/>
    <s v="Standard"/>
    <s v="medium"/>
    <s v="medium"/>
    <n v="795.34"/>
    <n v="101.58"/>
    <n v="693.76"/>
    <d v="1997-02-09T00:00:00"/>
    <n v="158"/>
  </r>
  <r>
    <s v="8182"/>
    <s v="88"/>
    <x v="307"/>
    <d v="2017-06-02T00:00:00"/>
    <b v="0"/>
    <s v="Approved"/>
    <s v="Norco Bicycles"/>
    <s v="Standard"/>
    <s v="high"/>
    <s v="small"/>
    <n v="1661.92"/>
    <n v="1479.11"/>
    <n v="182.81"/>
    <d v="2010-05-05T00:00:00"/>
    <n v="211"/>
  </r>
  <r>
    <s v="8183"/>
    <s v="10"/>
    <x v="1985"/>
    <d v="2017-01-30T00:00:00"/>
    <b v="0"/>
    <s v="Approved"/>
    <s v="WeareA2B"/>
    <s v="Touring"/>
    <s v="medium"/>
    <s v="medium"/>
    <n v="1466.68"/>
    <n v="363.25"/>
    <n v="1103.43"/>
    <d v="2014-03-03T00:00:00"/>
    <n v="334"/>
  </r>
  <r>
    <s v="8184"/>
    <s v="87"/>
    <x v="3179"/>
    <d v="2017-01-06T00:00:00"/>
    <b v="1"/>
    <s v="Approved"/>
    <s v="Giant Bicycles"/>
    <s v="Standard"/>
    <s v="high"/>
    <s v="medium"/>
    <n v="1179"/>
    <n v="707.4"/>
    <n v="471.6"/>
    <d v="1997-08-25T00:00:00"/>
    <n v="358"/>
  </r>
  <r>
    <s v="8185"/>
    <s v="38"/>
    <x v="1276"/>
    <d v="2017-09-07T00:00:00"/>
    <b v="1"/>
    <s v="Approved"/>
    <s v="Solex"/>
    <s v="Standard"/>
    <s v="medium"/>
    <s v="medium"/>
    <n v="1577.53"/>
    <n v="826.51"/>
    <n v="751.02"/>
    <d v="2011-03-16T00:00:00"/>
    <n v="114"/>
  </r>
  <r>
    <s v="8186"/>
    <s v="83"/>
    <x v="657"/>
    <d v="2017-02-14T00:00:00"/>
    <b v="1"/>
    <s v="Approved"/>
    <s v="Solex"/>
    <s v="Touring"/>
    <s v="medium"/>
    <s v="large"/>
    <n v="2083.94"/>
    <n v="675.03"/>
    <n v="1408.91"/>
    <d v="2004-12-18T00:00:00"/>
    <n v="319"/>
  </r>
  <r>
    <s v="8187"/>
    <s v="80"/>
    <x v="1336"/>
    <d v="2017-08-23T00:00:00"/>
    <b v="0"/>
    <s v="Approved"/>
    <s v="OHM Cycles"/>
    <s v="Touring"/>
    <s v="low"/>
    <s v="medium"/>
    <n v="1073.07"/>
    <n v="933.84"/>
    <n v="139.22999999999999"/>
    <d v="1997-01-25T00:00:00"/>
    <n v="129"/>
  </r>
  <r>
    <s v="8188"/>
    <s v="86"/>
    <x v="1506"/>
    <d v="2017-11-18T00:00:00"/>
    <b v="1"/>
    <s v="Approved"/>
    <s v="OHM Cycles"/>
    <s v="Standard"/>
    <s v="medium"/>
    <s v="medium"/>
    <n v="235.63"/>
    <n v="125.07"/>
    <n v="110.56"/>
    <d v="2004-08-07T00:00:00"/>
    <n v="42"/>
  </r>
  <r>
    <s v="8189"/>
    <s v="31"/>
    <x v="3180"/>
    <d v="2017-02-18T00:00:00"/>
    <b v="0"/>
    <s v="Approved"/>
    <s v="Giant Bicycles"/>
    <s v="Standard"/>
    <s v="medium"/>
    <s v="medium"/>
    <n v="230.91"/>
    <n v="173.18"/>
    <n v="57.73"/>
    <d v="2006-11-10T00:00:00"/>
    <n v="315"/>
  </r>
  <r>
    <s v="8190"/>
    <s v="43"/>
    <x v="1649"/>
    <d v="2017-05-04T00:00:00"/>
    <b v="1"/>
    <s v="Approved"/>
    <s v="Solex"/>
    <s v="Standard"/>
    <s v="medium"/>
    <s v="medium"/>
    <n v="1151.96"/>
    <n v="649.49"/>
    <n v="502.47"/>
    <d v="1999-12-04T00:00:00"/>
    <n v="240"/>
  </r>
  <r>
    <s v="8191"/>
    <s v="84"/>
    <x v="2993"/>
    <d v="2017-01-18T00:00:00"/>
    <b v="0"/>
    <s v="Approved"/>
    <s v="Giant Bicycles"/>
    <s v="Road"/>
    <s v="medium"/>
    <s v="medium"/>
    <n v="792.9"/>
    <n v="594.67999999999995"/>
    <n v="198.22"/>
    <d v="1992-10-02T00:00:00"/>
    <n v="346"/>
  </r>
  <r>
    <s v="8192"/>
    <s v="52"/>
    <x v="1493"/>
    <d v="2017-09-06T00:00:00"/>
    <b v="0"/>
    <s v="Approved"/>
    <s v="Solex"/>
    <s v="Road"/>
    <s v="medium"/>
    <s v="large"/>
    <n v="1777.8"/>
    <n v="820.78"/>
    <n v="957.02"/>
    <d v="2011-05-07T00:00:00"/>
    <n v="115"/>
  </r>
  <r>
    <s v="8193"/>
    <s v="59"/>
    <x v="2946"/>
    <d v="2017-05-20T00:00:00"/>
    <b v="0"/>
    <s v="Approved"/>
    <s v="Solex"/>
    <s v="Standard"/>
    <s v="medium"/>
    <s v="large"/>
    <n v="1061.56"/>
    <n v="733.58"/>
    <n v="327.98"/>
    <d v="2012-05-18T00:00:00"/>
    <n v="224"/>
  </r>
  <r>
    <s v="8194"/>
    <s v="17"/>
    <x v="1492"/>
    <d v="2017-08-04T00:00:00"/>
    <b v="0"/>
    <s v="Approved"/>
    <s v="WeareA2B"/>
    <s v="Touring"/>
    <s v="medium"/>
    <s v="large"/>
    <n v="1362.99"/>
    <n v="57.74"/>
    <n v="1305.25"/>
    <d v="1993-04-20T00:00:00"/>
    <n v="148"/>
  </r>
  <r>
    <s v="8195"/>
    <s v="35"/>
    <x v="1762"/>
    <d v="2017-03-23T00:00:00"/>
    <b v="0"/>
    <s v="Approved"/>
    <s v="Giant Bicycles"/>
    <s v="Standard"/>
    <s v="medium"/>
    <s v="medium"/>
    <n v="1403.5"/>
    <n v="954.82"/>
    <n v="448.68"/>
    <d v="2012-09-15T00:00:00"/>
    <n v="282"/>
  </r>
  <r>
    <s v="8196"/>
    <s v="76"/>
    <x v="2101"/>
    <d v="2017-12-13T00:00:00"/>
    <b v="1"/>
    <s v="Approved"/>
    <s v="WeareA2B"/>
    <s v="Road"/>
    <s v="low"/>
    <s v="small"/>
    <n v="1172.78"/>
    <n v="1043.77"/>
    <n v="129.01"/>
    <d v="2002-10-10T00:00:00"/>
    <n v="17"/>
  </r>
  <r>
    <s v="8197"/>
    <s v="57"/>
    <x v="1986"/>
    <d v="2017-12-15T00:00:00"/>
    <b v="0"/>
    <s v="Approved"/>
    <s v="WeareA2B"/>
    <s v="Touring"/>
    <s v="medium"/>
    <s v="large"/>
    <n v="1890.39"/>
    <n v="260.14"/>
    <n v="1630.25"/>
    <d v="1996-04-05T00:00:00"/>
    <n v="15"/>
  </r>
  <r>
    <s v="8198"/>
    <s v="10"/>
    <x v="3181"/>
    <d v="2017-10-10T00:00:00"/>
    <b v="1"/>
    <s v="Approved"/>
    <s v="WeareA2B"/>
    <s v="Touring"/>
    <s v="medium"/>
    <s v="medium"/>
    <n v="1466.68"/>
    <n v="363.25"/>
    <n v="1103.43"/>
    <d v="1994-09-09T00:00:00"/>
    <n v="81"/>
  </r>
  <r>
    <s v="8199"/>
    <s v="71"/>
    <x v="2525"/>
    <d v="2017-11-14T00:00:00"/>
    <b v="0"/>
    <s v="Approved"/>
    <s v="Solex"/>
    <s v="Standard"/>
    <s v="high"/>
    <s v="large"/>
    <n v="1842.92"/>
    <n v="1105.75"/>
    <n v="737.17"/>
    <d v="2004-07-25T00:00:00"/>
    <n v="46"/>
  </r>
  <r>
    <s v="8200"/>
    <s v="75"/>
    <x v="2840"/>
    <d v="2017-02-17T00:00:00"/>
    <b v="0"/>
    <s v="Approved"/>
    <s v="Giant Bicycles"/>
    <s v="Touring"/>
    <s v="medium"/>
    <s v="large"/>
    <n v="1873.97"/>
    <n v="863.95"/>
    <n v="1010.02"/>
    <d v="2006-05-22T00:00:00"/>
    <n v="316"/>
  </r>
  <r>
    <s v="8201"/>
    <s v="44"/>
    <x v="1232"/>
    <d v="2017-06-15T00:00:00"/>
    <b v="1"/>
    <s v="Approved"/>
    <s v="WeareA2B"/>
    <s v="Standard"/>
    <s v="medium"/>
    <s v="medium"/>
    <n v="1769.64"/>
    <n v="108.76"/>
    <n v="1660.88"/>
    <d v="2011-05-09T00:00:00"/>
    <n v="198"/>
  </r>
  <r>
    <s v="8202"/>
    <s v="41"/>
    <x v="726"/>
    <d v="2017-03-14T00:00:00"/>
    <b v="0"/>
    <s v="Approved"/>
    <s v="Norco Bicycles"/>
    <s v="Standard"/>
    <s v="low"/>
    <s v="medium"/>
    <n v="958.74"/>
    <n v="748.9"/>
    <n v="209.84"/>
    <d v="1994-09-09T00:00:00"/>
    <n v="291"/>
  </r>
  <r>
    <s v="8203"/>
    <s v="69"/>
    <x v="2062"/>
    <d v="2017-05-18T00:00:00"/>
    <b v="0"/>
    <s v="Approved"/>
    <s v="Giant Bicycles"/>
    <s v="Road"/>
    <s v="medium"/>
    <s v="medium"/>
    <n v="792.9"/>
    <n v="594.67999999999995"/>
    <n v="198.22"/>
    <d v="1992-10-02T00:00:00"/>
    <n v="226"/>
  </r>
  <r>
    <s v="8204"/>
    <s v="12"/>
    <x v="785"/>
    <d v="2017-02-06T00:00:00"/>
    <b v="1"/>
    <s v="Approved"/>
    <s v="Giant Bicycles"/>
    <s v="Standard"/>
    <s v="medium"/>
    <s v="large"/>
    <n v="1765.3"/>
    <n v="709.48"/>
    <n v="1055.82"/>
    <d v="2015-08-10T00:00:00"/>
    <n v="327"/>
  </r>
  <r>
    <s v="8205"/>
    <s v="91"/>
    <x v="1466"/>
    <d v="2017-09-19T00:00:00"/>
    <b v="1"/>
    <s v="Approved"/>
    <s v="WeareA2B"/>
    <s v="Standard"/>
    <s v="low"/>
    <s v="medium"/>
    <n v="642.30999999999995"/>
    <n v="513.85"/>
    <n v="128.46"/>
    <d v="2014-10-10T00:00:00"/>
    <n v="102"/>
  </r>
  <r>
    <s v="8206"/>
    <s v="33"/>
    <x v="1681"/>
    <d v="2017-04-16T00:00:00"/>
    <b v="0"/>
    <s v="Approved"/>
    <s v="OHM Cycles"/>
    <s v="Road"/>
    <s v="medium"/>
    <s v="small"/>
    <n v="1810"/>
    <n v="1610.9"/>
    <n v="199.1"/>
    <d v="2014-07-28T00:00:00"/>
    <n v="258"/>
  </r>
  <r>
    <s v="8207"/>
    <s v="53"/>
    <x v="113"/>
    <d v="2017-09-19T00:00:00"/>
    <b v="0"/>
    <s v="Approved"/>
    <s v="OHM Cycles"/>
    <s v="Standard"/>
    <s v="medium"/>
    <s v="medium"/>
    <n v="795.34"/>
    <n v="101.58"/>
    <n v="693.76"/>
    <d v="1997-02-09T00:00:00"/>
    <n v="102"/>
  </r>
  <r>
    <s v="8208"/>
    <s v="80"/>
    <x v="3124"/>
    <d v="2017-06-08T00:00:00"/>
    <b v="0"/>
    <s v="Approved"/>
    <s v="OHM Cycles"/>
    <s v="Touring"/>
    <s v="low"/>
    <s v="medium"/>
    <n v="1073.07"/>
    <n v="933.84"/>
    <n v="139.22999999999999"/>
    <d v="2004-12-18T00:00:00"/>
    <n v="205"/>
  </r>
  <r>
    <s v="8209"/>
    <s v="52"/>
    <x v="2116"/>
    <d v="2017-01-02T00:00:00"/>
    <b v="0"/>
    <s v="Approved"/>
    <s v="OHM Cycles"/>
    <s v="Road"/>
    <s v="medium"/>
    <s v="medium"/>
    <n v="1280.28"/>
    <n v="829.51"/>
    <n v="450.77"/>
    <d v="1997-02-09T00:00:00"/>
    <n v="362"/>
  </r>
  <r>
    <s v="8210"/>
    <s v="80"/>
    <x v="1836"/>
    <d v="2017-10-28T00:00:00"/>
    <b v="1"/>
    <s v="Approved"/>
    <s v="OHM Cycles"/>
    <s v="Touring"/>
    <s v="low"/>
    <s v="medium"/>
    <n v="1073.07"/>
    <n v="933.84"/>
    <n v="139.22999999999999"/>
    <d v="1997-08-25T00:00:00"/>
    <n v="63"/>
  </r>
  <r>
    <s v="8211"/>
    <s v="18"/>
    <x v="2693"/>
    <d v="2017-06-25T00:00:00"/>
    <b v="1"/>
    <s v="Approved"/>
    <s v="Solex"/>
    <s v="Standard"/>
    <s v="medium"/>
    <s v="medium"/>
    <n v="575.27"/>
    <n v="431.45"/>
    <n v="143.82"/>
    <d v="1993-07-15T00:00:00"/>
    <n v="188"/>
  </r>
  <r>
    <s v="8212"/>
    <s v="22"/>
    <x v="3182"/>
    <d v="2017-08-01T00:00:00"/>
    <b v="1"/>
    <s v="Approved"/>
    <s v="WeareA2B"/>
    <s v="Standard"/>
    <s v="medium"/>
    <s v="medium"/>
    <n v="60.34"/>
    <n v="45.26"/>
    <n v="15.08"/>
    <d v="1993-07-15T00:00:00"/>
    <n v="151"/>
  </r>
  <r>
    <s v="8213"/>
    <s v="66"/>
    <x v="1713"/>
    <d v="2017-02-03T00:00:00"/>
    <b v="1"/>
    <s v="Approved"/>
    <s v="Giant Bicycles"/>
    <s v="Road"/>
    <s v="low"/>
    <s v="small"/>
    <n v="590.26"/>
    <n v="525.33000000000004"/>
    <n v="64.930000000000007"/>
    <d v="2010-08-20T00:00:00"/>
    <n v="330"/>
  </r>
  <r>
    <s v="8214"/>
    <s v="77"/>
    <x v="1145"/>
    <d v="2017-04-10T00:00:00"/>
    <b v="1"/>
    <s v="Approved"/>
    <s v="WeareA2B"/>
    <s v="Standard"/>
    <s v="medium"/>
    <s v="medium"/>
    <n v="1769.64"/>
    <n v="108.76"/>
    <n v="1660.88"/>
    <d v="2006-10-01T00:00:00"/>
    <n v="264"/>
  </r>
  <r>
    <s v="8216"/>
    <s v="0"/>
    <x v="947"/>
    <d v="2017-10-28T00:00:00"/>
    <b v="0"/>
    <s v="Approved"/>
    <m/>
    <m/>
    <m/>
    <m/>
    <n v="875.99"/>
    <m/>
    <m/>
    <m/>
    <n v="63"/>
  </r>
  <r>
    <s v="8217"/>
    <s v="35"/>
    <x v="1488"/>
    <d v="2017-09-17T00:00:00"/>
    <b v="1"/>
    <s v="Approved"/>
    <s v="Trek Bicycles"/>
    <s v="Standard"/>
    <s v="low"/>
    <s v="medium"/>
    <n v="1057.51"/>
    <n v="154.4"/>
    <n v="903.11"/>
    <d v="1994-07-12T00:00:00"/>
    <n v="104"/>
  </r>
  <r>
    <s v="8218"/>
    <s v="78"/>
    <x v="2299"/>
    <d v="2017-08-30T00:00:00"/>
    <b v="1"/>
    <s v="Approved"/>
    <s v="Giant Bicycles"/>
    <s v="Standard"/>
    <s v="medium"/>
    <s v="large"/>
    <n v="1765.3"/>
    <n v="709.48"/>
    <n v="1055.82"/>
    <d v="2004-07-25T00:00:00"/>
    <n v="122"/>
  </r>
  <r>
    <s v="8219"/>
    <s v="65"/>
    <x v="3183"/>
    <d v="2017-11-23T00:00:00"/>
    <b v="0"/>
    <s v="Approved"/>
    <s v="WeareA2B"/>
    <s v="Standard"/>
    <s v="medium"/>
    <s v="medium"/>
    <n v="1807.45"/>
    <n v="778.69"/>
    <n v="1028.76"/>
    <d v="2010-08-20T00:00:00"/>
    <n v="37"/>
  </r>
  <r>
    <s v="8220"/>
    <s v="15"/>
    <x v="2181"/>
    <d v="2017-04-25T00:00:00"/>
    <b v="0"/>
    <s v="Approved"/>
    <s v="Norco Bicycles"/>
    <s v="Standard"/>
    <s v="low"/>
    <s v="medium"/>
    <n v="958.74"/>
    <n v="748.9"/>
    <n v="209.84"/>
    <d v="2005-12-07T00:00:00"/>
    <n v="249"/>
  </r>
  <r>
    <s v="8221"/>
    <s v="92"/>
    <x v="2165"/>
    <d v="2017-09-23T00:00:00"/>
    <b v="1"/>
    <s v="Approved"/>
    <s v="WeareA2B"/>
    <s v="Standard"/>
    <s v="medium"/>
    <s v="small"/>
    <n v="1415.01"/>
    <n v="1259.3599999999999"/>
    <n v="155.65"/>
    <d v="2003-01-05T00:00:00"/>
    <n v="98"/>
  </r>
  <r>
    <s v="8222"/>
    <s v="93"/>
    <x v="2499"/>
    <d v="2017-06-17T00:00:00"/>
    <b v="1"/>
    <s v="Approved"/>
    <s v="WeareA2B"/>
    <s v="Standard"/>
    <s v="medium"/>
    <s v="medium"/>
    <n v="1065.03"/>
    <n v="230.09"/>
    <n v="834.94"/>
    <d v="2004-01-16T00:00:00"/>
    <n v="196"/>
  </r>
  <r>
    <s v="8223"/>
    <s v="59"/>
    <x v="859"/>
    <d v="2017-08-07T00:00:00"/>
    <b v="1"/>
    <s v="Approved"/>
    <s v="Solex"/>
    <s v="Standard"/>
    <s v="medium"/>
    <s v="large"/>
    <n v="1061.56"/>
    <n v="733.58"/>
    <n v="327.98"/>
    <d v="1993-07-20T00:00:00"/>
    <n v="145"/>
  </r>
  <r>
    <s v="8224"/>
    <s v="90"/>
    <x v="78"/>
    <d v="2017-07-13T00:00:00"/>
    <b v="1"/>
    <s v="Approved"/>
    <s v="Solex"/>
    <s v="Standard"/>
    <s v="low"/>
    <s v="medium"/>
    <n v="945.04"/>
    <n v="507.58"/>
    <n v="437.46"/>
    <d v="1995-12-19T00:00:00"/>
    <n v="170"/>
  </r>
  <r>
    <s v="8225"/>
    <s v="84"/>
    <x v="499"/>
    <d v="2017-01-14T00:00:00"/>
    <b v="0"/>
    <s v="Approved"/>
    <s v="Trek Bicycles"/>
    <s v="Road"/>
    <s v="medium"/>
    <s v="medium"/>
    <n v="290.62"/>
    <n v="215.14"/>
    <n v="75.48"/>
    <d v="2004-12-18T00:00:00"/>
    <n v="350"/>
  </r>
  <r>
    <s v="8226"/>
    <s v="3"/>
    <x v="1276"/>
    <d v="2017-10-13T00:00:00"/>
    <b v="0"/>
    <s v="Approved"/>
    <s v="Trek Bicycles"/>
    <s v="Standard"/>
    <s v="medium"/>
    <s v="large"/>
    <n v="2091.4699999999998"/>
    <n v="388.92"/>
    <n v="1702.55"/>
    <d v="2012-09-15T00:00:00"/>
    <n v="78"/>
  </r>
  <r>
    <s v="8227"/>
    <s v="55"/>
    <x v="633"/>
    <d v="2017-08-16T00:00:00"/>
    <b v="0"/>
    <s v="Approved"/>
    <s v="Trek Bicycles"/>
    <s v="Road"/>
    <s v="medium"/>
    <s v="large"/>
    <n v="1894.19"/>
    <n v="598.76"/>
    <n v="1295.43"/>
    <d v="1998-12-17T00:00:00"/>
    <n v="136"/>
  </r>
  <r>
    <s v="8228"/>
    <s v="41"/>
    <x v="1192"/>
    <d v="2017-04-07T00:00:00"/>
    <b v="1"/>
    <s v="Approved"/>
    <s v="Norco Bicycles"/>
    <s v="Standard"/>
    <s v="low"/>
    <s v="medium"/>
    <n v="958.74"/>
    <n v="748.9"/>
    <n v="209.84"/>
    <d v="2010-05-05T00:00:00"/>
    <n v="267"/>
  </r>
  <r>
    <s v="8229"/>
    <s v="43"/>
    <x v="1903"/>
    <d v="2017-08-27T00:00:00"/>
    <b v="0"/>
    <s v="Approved"/>
    <s v="Norco Bicycles"/>
    <s v="Standard"/>
    <s v="medium"/>
    <s v="medium"/>
    <n v="1555.58"/>
    <n v="818.01"/>
    <n v="737.57"/>
    <d v="2003-09-09T00:00:00"/>
    <n v="125"/>
  </r>
  <r>
    <s v="8230"/>
    <s v="12"/>
    <x v="1704"/>
    <d v="2017-03-25T00:00:00"/>
    <b v="0"/>
    <s v="Approved"/>
    <s v="WeareA2B"/>
    <s v="Standard"/>
    <s v="medium"/>
    <s v="medium"/>
    <n v="1231.1500000000001"/>
    <n v="161.6"/>
    <n v="1069.55"/>
    <d v="1994-09-09T00:00:00"/>
    <n v="280"/>
  </r>
  <r>
    <s v="8231"/>
    <s v="70"/>
    <x v="3184"/>
    <d v="2017-08-03T00:00:00"/>
    <b v="0"/>
    <s v="Approved"/>
    <s v="Trek Bicycles"/>
    <s v="Standard"/>
    <s v="high"/>
    <s v="medium"/>
    <n v="495.72"/>
    <n v="297.43"/>
    <n v="198.29"/>
    <d v="2015-04-11T00:00:00"/>
    <n v="149"/>
  </r>
  <r>
    <s v="8232"/>
    <s v="63"/>
    <x v="2961"/>
    <d v="2017-10-16T00:00:00"/>
    <b v="0"/>
    <s v="Approved"/>
    <s v="Solex"/>
    <s v="Standard"/>
    <s v="medium"/>
    <s v="medium"/>
    <n v="1483.2"/>
    <n v="99.59"/>
    <n v="1383.61"/>
    <d v="1998-12-17T00:00:00"/>
    <n v="75"/>
  </r>
  <r>
    <s v="8233"/>
    <s v="2"/>
    <x v="263"/>
    <d v="2017-05-12T00:00:00"/>
    <b v="0"/>
    <s v="Approved"/>
    <s v="Giant Bicycles"/>
    <s v="Road"/>
    <s v="low"/>
    <s v="small"/>
    <n v="590.26"/>
    <n v="525.33000000000004"/>
    <n v="64.930000000000007"/>
    <d v="1995-10-24T00:00:00"/>
    <n v="232"/>
  </r>
  <r>
    <s v="8234"/>
    <s v="92"/>
    <x v="372"/>
    <d v="2017-03-16T00:00:00"/>
    <b v="0"/>
    <s v="Approved"/>
    <s v="WeareA2B"/>
    <s v="Standard"/>
    <s v="medium"/>
    <s v="small"/>
    <n v="1415.01"/>
    <n v="1259.3599999999999"/>
    <n v="155.65"/>
    <d v="2003-01-05T00:00:00"/>
    <n v="289"/>
  </r>
  <r>
    <s v="8235"/>
    <s v="36"/>
    <x v="2845"/>
    <d v="2017-01-18T00:00:00"/>
    <b v="1"/>
    <s v="Approved"/>
    <s v="Solex"/>
    <s v="Standard"/>
    <s v="low"/>
    <s v="medium"/>
    <n v="945.04"/>
    <n v="507.58"/>
    <n v="437.46"/>
    <d v="1995-12-19T00:00:00"/>
    <n v="346"/>
  </r>
  <r>
    <s v="8236"/>
    <s v="64"/>
    <x v="1829"/>
    <d v="2017-10-06T00:00:00"/>
    <b v="1"/>
    <s v="Approved"/>
    <s v="Trek Bicycles"/>
    <s v="Standard"/>
    <s v="medium"/>
    <s v="large"/>
    <n v="1469.44"/>
    <n v="596.54999999999995"/>
    <n v="872.89"/>
    <d v="2012-05-18T00:00:00"/>
    <n v="85"/>
  </r>
  <r>
    <s v="8237"/>
    <s v="93"/>
    <x v="3051"/>
    <d v="2017-06-22T00:00:00"/>
    <b v="1"/>
    <s v="Approved"/>
    <s v="WeareA2B"/>
    <s v="Standard"/>
    <s v="medium"/>
    <s v="medium"/>
    <n v="1065.03"/>
    <n v="230.09"/>
    <n v="834.94"/>
    <d v="1991-05-06T00:00:00"/>
    <n v="191"/>
  </r>
  <r>
    <s v="8238"/>
    <s v="31"/>
    <x v="2891"/>
    <d v="2017-07-13T00:00:00"/>
    <b v="1"/>
    <s v="Approved"/>
    <s v="Giant Bicycles"/>
    <s v="Standard"/>
    <s v="medium"/>
    <s v="medium"/>
    <n v="230.91"/>
    <n v="173.18"/>
    <n v="57.73"/>
    <d v="2011-03-16T00:00:00"/>
    <n v="170"/>
  </r>
  <r>
    <s v="8239"/>
    <s v="12"/>
    <x v="820"/>
    <d v="2017-05-05T00:00:00"/>
    <b v="0"/>
    <s v="Approved"/>
    <s v="WeareA2B"/>
    <s v="Standard"/>
    <s v="medium"/>
    <s v="medium"/>
    <n v="1231.1500000000001"/>
    <n v="161.6"/>
    <n v="1069.55"/>
    <d v="2004-08-17T00:00:00"/>
    <n v="239"/>
  </r>
  <r>
    <s v="8240"/>
    <s v="0"/>
    <x v="146"/>
    <d v="2017-11-05T00:00:00"/>
    <b v="1"/>
    <s v="Approved"/>
    <s v="Solex"/>
    <s v="Standard"/>
    <s v="medium"/>
    <s v="medium"/>
    <n v="71.489999999999995"/>
    <n v="53.62"/>
    <n v="17.87"/>
    <d v="2014-03-03T00:00:00"/>
    <n v="55"/>
  </r>
  <r>
    <s v="8241"/>
    <s v="58"/>
    <x v="1624"/>
    <d v="2017-02-14T00:00:00"/>
    <b v="0"/>
    <s v="Approved"/>
    <s v="OHM Cycles"/>
    <s v="Standard"/>
    <s v="medium"/>
    <s v="medium"/>
    <n v="912.52"/>
    <n v="141.4"/>
    <n v="771.12"/>
    <d v="1993-07-20T00:00:00"/>
    <n v="319"/>
  </r>
  <r>
    <s v="8242"/>
    <s v="5"/>
    <x v="1025"/>
    <d v="2017-03-31T00:00:00"/>
    <b v="0"/>
    <s v="Approved"/>
    <s v="Trek Bicycles"/>
    <s v="Mountain"/>
    <s v="low"/>
    <s v="medium"/>
    <n v="574.64"/>
    <n v="459.71"/>
    <n v="114.93"/>
    <d v="2011-08-29T00:00:00"/>
    <n v="274"/>
  </r>
  <r>
    <s v="8243"/>
    <s v="67"/>
    <x v="1318"/>
    <d v="2017-04-20T00:00:00"/>
    <b v="0"/>
    <s v="Approved"/>
    <s v="Solex"/>
    <s v="Standard"/>
    <s v="medium"/>
    <s v="large"/>
    <n v="1071.23"/>
    <n v="380.74"/>
    <n v="690.49"/>
    <d v="2011-05-07T00:00:00"/>
    <n v="254"/>
  </r>
  <r>
    <s v="8244"/>
    <s v="43"/>
    <x v="944"/>
    <d v="2017-07-25T00:00:00"/>
    <b v="0"/>
    <s v="Approved"/>
    <s v="Solex"/>
    <s v="Standard"/>
    <s v="medium"/>
    <s v="medium"/>
    <n v="1151.96"/>
    <n v="649.49"/>
    <n v="502.47"/>
    <d v="1999-12-04T00:00:00"/>
    <n v="158"/>
  </r>
  <r>
    <s v="8245"/>
    <s v="5"/>
    <x v="902"/>
    <d v="2017-07-07T00:00:00"/>
    <b v="1"/>
    <s v="Approved"/>
    <s v="Trek Bicycles"/>
    <s v="Mountain"/>
    <s v="low"/>
    <s v="medium"/>
    <n v="574.64"/>
    <n v="459.71"/>
    <n v="114.93"/>
    <d v="2011-08-29T00:00:00"/>
    <n v="176"/>
  </r>
  <r>
    <s v="8246"/>
    <s v="33"/>
    <x v="3175"/>
    <d v="2017-02-17T00:00:00"/>
    <b v="0"/>
    <s v="Approved"/>
    <s v="Giant Bicycles"/>
    <s v="Standard"/>
    <s v="medium"/>
    <s v="small"/>
    <n v="1311.44"/>
    <n v="1167.18"/>
    <n v="144.26"/>
    <d v="2003-03-18T00:00:00"/>
    <n v="316"/>
  </r>
  <r>
    <s v="8247"/>
    <s v="86"/>
    <x v="2419"/>
    <d v="2017-07-18T00:00:00"/>
    <b v="0"/>
    <s v="Approved"/>
    <s v="OHM Cycles"/>
    <s v="Standard"/>
    <s v="medium"/>
    <s v="medium"/>
    <n v="235.63"/>
    <n v="125.07"/>
    <n v="110.56"/>
    <d v="1998-12-16T00:00:00"/>
    <n v="165"/>
  </r>
  <r>
    <s v="8248"/>
    <s v="2"/>
    <x v="998"/>
    <d v="2017-10-27T00:00:00"/>
    <b v="1"/>
    <s v="Approved"/>
    <s v="Giant Bicycles"/>
    <s v="Road"/>
    <s v="low"/>
    <s v="small"/>
    <n v="590.26"/>
    <n v="525.33000000000004"/>
    <n v="64.930000000000007"/>
    <d v="2010-11-05T00:00:00"/>
    <n v="64"/>
  </r>
  <r>
    <s v="8249"/>
    <s v="6"/>
    <x v="1581"/>
    <d v="2017-03-23T00:00:00"/>
    <b v="1"/>
    <s v="Approved"/>
    <s v="OHM Cycles"/>
    <s v="Standard"/>
    <s v="high"/>
    <s v="medium"/>
    <n v="227.88"/>
    <n v="136.72999999999999"/>
    <n v="91.15"/>
    <d v="2014-03-03T00:00:00"/>
    <n v="282"/>
  </r>
  <r>
    <s v="8250"/>
    <s v="26"/>
    <x v="1901"/>
    <d v="2017-08-26T00:00:00"/>
    <b v="0"/>
    <s v="Approved"/>
    <s v="WeareA2B"/>
    <s v="Standard"/>
    <s v="medium"/>
    <s v="medium"/>
    <n v="1992.93"/>
    <n v="762.63"/>
    <n v="1230.3"/>
    <d v="1993-05-26T00:00:00"/>
    <n v="126"/>
  </r>
  <r>
    <s v="8251"/>
    <s v="53"/>
    <x v="1152"/>
    <d v="2017-04-11T00:00:00"/>
    <b v="0"/>
    <s v="Approved"/>
    <s v="OHM Cycles"/>
    <s v="Standard"/>
    <s v="medium"/>
    <s v="medium"/>
    <n v="795.34"/>
    <n v="101.58"/>
    <n v="693.76"/>
    <d v="1997-02-09T00:00:00"/>
    <n v="263"/>
  </r>
  <r>
    <s v="8252"/>
    <s v="27"/>
    <x v="333"/>
    <d v="2017-01-01T00:00:00"/>
    <b v="0"/>
    <s v="Approved"/>
    <s v="Trek Bicycles"/>
    <s v="Standard"/>
    <s v="low"/>
    <s v="medium"/>
    <n v="1057.51"/>
    <n v="154.4"/>
    <n v="903.11"/>
    <d v="1994-07-12T00:00:00"/>
    <n v="363"/>
  </r>
  <r>
    <s v="8253"/>
    <s v="94"/>
    <x v="3185"/>
    <d v="2017-10-09T00:00:00"/>
    <b v="1"/>
    <s v="Approved"/>
    <s v="Giant Bicycles"/>
    <s v="Standard"/>
    <s v="medium"/>
    <s v="large"/>
    <n v="1635.3"/>
    <n v="993.66"/>
    <n v="641.64"/>
    <d v="2013-06-09T00:00:00"/>
    <n v="82"/>
  </r>
  <r>
    <s v="8254"/>
    <s v="65"/>
    <x v="1309"/>
    <d v="2017-03-08T00:00:00"/>
    <b v="0"/>
    <s v="Approved"/>
    <s v="WeareA2B"/>
    <s v="Standard"/>
    <s v="medium"/>
    <s v="medium"/>
    <n v="1807.45"/>
    <n v="778.69"/>
    <n v="1028.76"/>
    <d v="2016-02-04T00:00:00"/>
    <n v="297"/>
  </r>
  <r>
    <s v="8255"/>
    <s v="58"/>
    <x v="1376"/>
    <d v="2017-02-09T00:00:00"/>
    <b v="1"/>
    <s v="Approved"/>
    <s v="OHM Cycles"/>
    <s v="Standard"/>
    <s v="medium"/>
    <s v="medium"/>
    <n v="912.52"/>
    <n v="141.4"/>
    <n v="771.12"/>
    <d v="2015-10-18T00:00:00"/>
    <n v="324"/>
  </r>
  <r>
    <s v="8256"/>
    <s v="0"/>
    <x v="2132"/>
    <d v="2017-05-17T00:00:00"/>
    <b v="0"/>
    <s v="Approved"/>
    <s v="Giant Bicycles"/>
    <s v="Standard"/>
    <s v="medium"/>
    <s v="medium"/>
    <n v="230.91"/>
    <n v="173.18"/>
    <n v="57.73"/>
    <d v="2006-11-10T00:00:00"/>
    <n v="227"/>
  </r>
  <r>
    <s v="8257"/>
    <s v="96"/>
    <x v="264"/>
    <d v="2017-12-18T00:00:00"/>
    <b v="1"/>
    <s v="Approved"/>
    <s v="WeareA2B"/>
    <s v="Road"/>
    <s v="low"/>
    <s v="small"/>
    <n v="1172.78"/>
    <n v="1043.77"/>
    <n v="129.01"/>
    <d v="2016-03-29T00:00:00"/>
    <n v="12"/>
  </r>
  <r>
    <s v="8258"/>
    <s v="70"/>
    <x v="1329"/>
    <d v="2017-01-08T00:00:00"/>
    <b v="1"/>
    <s v="Approved"/>
    <s v="Trek Bicycles"/>
    <s v="Standard"/>
    <s v="high"/>
    <s v="medium"/>
    <n v="495.72"/>
    <n v="297.43"/>
    <n v="198.29"/>
    <d v="1994-08-10T00:00:00"/>
    <n v="356"/>
  </r>
  <r>
    <s v="8259"/>
    <s v="2"/>
    <x v="687"/>
    <d v="2017-04-01T00:00:00"/>
    <b v="1"/>
    <s v="Approved"/>
    <s v="Solex"/>
    <s v="Standard"/>
    <s v="medium"/>
    <s v="medium"/>
    <n v="71.489999999999995"/>
    <n v="53.62"/>
    <n v="17.87"/>
    <d v="2012-12-02T00:00:00"/>
    <n v="273"/>
  </r>
  <r>
    <s v="8260"/>
    <s v="92"/>
    <x v="1191"/>
    <d v="2017-07-09T00:00:00"/>
    <b v="1"/>
    <s v="Approved"/>
    <s v="WeareA2B"/>
    <s v="Standard"/>
    <s v="medium"/>
    <s v="small"/>
    <n v="1415.01"/>
    <n v="1259.3599999999999"/>
    <n v="155.65"/>
    <d v="2003-01-05T00:00:00"/>
    <n v="174"/>
  </r>
  <r>
    <s v="8261"/>
    <s v="37"/>
    <x v="725"/>
    <d v="2017-12-16T00:00:00"/>
    <b v="1"/>
    <s v="Approved"/>
    <s v="OHM Cycles"/>
    <s v="Standard"/>
    <s v="low"/>
    <s v="medium"/>
    <n v="1793.43"/>
    <n v="248.82"/>
    <n v="1544.61"/>
    <d v="1999-07-20T00:00:00"/>
    <n v="14"/>
  </r>
  <r>
    <s v="8262"/>
    <s v="15"/>
    <x v="1003"/>
    <d v="2017-07-27T00:00:00"/>
    <b v="1"/>
    <s v="Approved"/>
    <s v="Norco Bicycles"/>
    <s v="Standard"/>
    <s v="low"/>
    <s v="medium"/>
    <n v="958.74"/>
    <n v="748.9"/>
    <n v="209.84"/>
    <d v="2009-03-08T00:00:00"/>
    <n v="156"/>
  </r>
  <r>
    <s v="8263"/>
    <s v="27"/>
    <x v="1950"/>
    <d v="2017-03-15T00:00:00"/>
    <b v="0"/>
    <s v="Approved"/>
    <s v="Trek Bicycles"/>
    <s v="Standard"/>
    <s v="medium"/>
    <s v="medium"/>
    <n v="499.53"/>
    <n v="388.72"/>
    <n v="110.81"/>
    <d v="1991-11-10T00:00:00"/>
    <n v="290"/>
  </r>
  <r>
    <s v="8264"/>
    <s v="43"/>
    <x v="653"/>
    <d v="2017-05-24T00:00:00"/>
    <b v="0"/>
    <s v="Approved"/>
    <s v="Norco Bicycles"/>
    <s v="Standard"/>
    <s v="medium"/>
    <s v="medium"/>
    <n v="1555.58"/>
    <n v="818.01"/>
    <n v="737.57"/>
    <d v="2015-08-10T00:00:00"/>
    <n v="220"/>
  </r>
  <r>
    <s v="8265"/>
    <s v="100"/>
    <x v="1380"/>
    <d v="2017-04-01T00:00:00"/>
    <b v="1"/>
    <s v="Approved"/>
    <s v="Trek Bicycles"/>
    <s v="Standard"/>
    <s v="medium"/>
    <s v="small"/>
    <n v="1386.84"/>
    <n v="1234.29"/>
    <n v="152.55000000000001"/>
    <d v="1994-09-09T00:00:00"/>
    <n v="273"/>
  </r>
  <r>
    <s v="8266"/>
    <s v="15"/>
    <x v="2344"/>
    <d v="2017-05-14T00:00:00"/>
    <b v="0"/>
    <s v="Approved"/>
    <s v="Norco Bicycles"/>
    <s v="Standard"/>
    <s v="low"/>
    <s v="medium"/>
    <n v="958.74"/>
    <n v="748.9"/>
    <n v="209.84"/>
    <d v="1994-09-09T00:00:00"/>
    <n v="230"/>
  </r>
  <r>
    <s v="8267"/>
    <s v="40"/>
    <x v="68"/>
    <d v="2017-07-10T00:00:00"/>
    <b v="0"/>
    <s v="Approved"/>
    <s v="OHM Cycles"/>
    <s v="Standard"/>
    <s v="high"/>
    <s v="medium"/>
    <n v="1458.17"/>
    <n v="874.9"/>
    <n v="583.27"/>
    <d v="2006-02-02T00:00:00"/>
    <n v="173"/>
  </r>
  <r>
    <s v="8268"/>
    <s v="58"/>
    <x v="2980"/>
    <d v="2017-10-07T00:00:00"/>
    <b v="1"/>
    <s v="Approved"/>
    <s v="OHM Cycles"/>
    <s v="Standard"/>
    <s v="medium"/>
    <s v="medium"/>
    <n v="912.52"/>
    <n v="141.4"/>
    <n v="771.12"/>
    <d v="2015-05-21T00:00:00"/>
    <n v="84"/>
  </r>
  <r>
    <s v="8269"/>
    <s v="37"/>
    <x v="506"/>
    <d v="2017-07-15T00:00:00"/>
    <b v="1"/>
    <s v="Approved"/>
    <s v="OHM Cycles"/>
    <s v="Standard"/>
    <s v="low"/>
    <s v="medium"/>
    <n v="1793.43"/>
    <n v="248.82"/>
    <n v="1544.61"/>
    <d v="1997-05-10T00:00:00"/>
    <n v="168"/>
  </r>
  <r>
    <s v="8270"/>
    <s v="0"/>
    <x v="2170"/>
    <d v="2017-03-05T00:00:00"/>
    <b v="1"/>
    <s v="Approved"/>
    <s v="Solex"/>
    <s v="Standard"/>
    <s v="medium"/>
    <s v="medium"/>
    <n v="100.35"/>
    <n v="75.260000000000005"/>
    <n v="25.09"/>
    <d v="1999-07-26T00:00:00"/>
    <n v="300"/>
  </r>
  <r>
    <s v="8271"/>
    <s v="67"/>
    <x v="2828"/>
    <d v="2017-03-24T00:00:00"/>
    <b v="1"/>
    <s v="Approved"/>
    <s v="Norco Bicycles"/>
    <s v="Road"/>
    <s v="medium"/>
    <s v="medium"/>
    <n v="544.04999999999995"/>
    <n v="376.84"/>
    <n v="167.21"/>
    <d v="2005-10-22T00:00:00"/>
    <n v="281"/>
  </r>
  <r>
    <s v="8272"/>
    <s v="55"/>
    <x v="1924"/>
    <d v="2017-07-19T00:00:00"/>
    <b v="0"/>
    <s v="Approved"/>
    <s v="Trek Bicycles"/>
    <s v="Road"/>
    <s v="medium"/>
    <s v="large"/>
    <n v="1894.19"/>
    <n v="598.76"/>
    <n v="1295.43"/>
    <d v="1991-01-21T00:00:00"/>
    <n v="164"/>
  </r>
  <r>
    <s v="8273"/>
    <s v="5"/>
    <x v="819"/>
    <d v="2017-01-09T00:00:00"/>
    <b v="1"/>
    <s v="Approved"/>
    <s v="Trek Bicycles"/>
    <s v="Mountain"/>
    <s v="low"/>
    <s v="medium"/>
    <n v="574.64"/>
    <n v="459.71"/>
    <n v="114.93"/>
    <d v="2011-08-29T00:00:00"/>
    <n v="355"/>
  </r>
  <r>
    <s v="8274"/>
    <s v="77"/>
    <x v="435"/>
    <d v="2017-11-19T00:00:00"/>
    <b v="1"/>
    <s v="Approved"/>
    <s v="WeareA2B"/>
    <s v="Standard"/>
    <s v="medium"/>
    <s v="medium"/>
    <n v="1769.64"/>
    <n v="108.76"/>
    <n v="1660.88"/>
    <d v="1993-04-12T00:00:00"/>
    <n v="41"/>
  </r>
  <r>
    <s v="8275"/>
    <s v="71"/>
    <x v="2165"/>
    <d v="2017-04-27T00:00:00"/>
    <b v="0"/>
    <s v="Approved"/>
    <s v="Solex"/>
    <s v="Standard"/>
    <s v="high"/>
    <s v="large"/>
    <n v="1842.92"/>
    <n v="1105.75"/>
    <n v="737.17"/>
    <d v="1995-10-24T00:00:00"/>
    <n v="247"/>
  </r>
  <r>
    <s v="8276"/>
    <s v="18"/>
    <x v="3024"/>
    <d v="2017-09-01T00:00:00"/>
    <b v="1"/>
    <s v="Approved"/>
    <s v="Solex"/>
    <s v="Standard"/>
    <s v="medium"/>
    <s v="medium"/>
    <n v="575.27"/>
    <n v="431.45"/>
    <n v="143.82"/>
    <d v="1996-04-05T00:00:00"/>
    <n v="120"/>
  </r>
  <r>
    <s v="8277"/>
    <s v="9"/>
    <x v="436"/>
    <d v="2017-05-24T00:00:00"/>
    <b v="1"/>
    <s v="Approved"/>
    <s v="OHM Cycles"/>
    <s v="Road"/>
    <s v="medium"/>
    <s v="medium"/>
    <n v="742.54"/>
    <n v="667.4"/>
    <n v="75.14"/>
    <d v="1991-11-07T00:00:00"/>
    <n v="220"/>
  </r>
  <r>
    <s v="8278"/>
    <s v="94"/>
    <x v="573"/>
    <d v="2017-03-24T00:00:00"/>
    <b v="0"/>
    <s v="Approved"/>
    <s v="Giant Bicycles"/>
    <s v="Standard"/>
    <s v="medium"/>
    <s v="large"/>
    <n v="1635.3"/>
    <n v="993.66"/>
    <n v="641.64"/>
    <d v="2013-06-09T00:00:00"/>
    <n v="281"/>
  </r>
  <r>
    <s v="8279"/>
    <s v="2"/>
    <x v="1725"/>
    <d v="2017-10-18T00:00:00"/>
    <b v="1"/>
    <s v="Approved"/>
    <s v="Solex"/>
    <s v="Standard"/>
    <s v="medium"/>
    <s v="medium"/>
    <n v="71.489999999999995"/>
    <n v="53.62"/>
    <n v="17.87"/>
    <d v="2012-09-15T00:00:00"/>
    <n v="73"/>
  </r>
  <r>
    <s v="8280"/>
    <s v="0"/>
    <x v="3186"/>
    <d v="2017-03-21T00:00:00"/>
    <b v="0"/>
    <s v="Approved"/>
    <s v="Norco Bicycles"/>
    <s v="Road"/>
    <s v="medium"/>
    <s v="medium"/>
    <n v="544.04999999999995"/>
    <n v="376.84"/>
    <n v="167.21"/>
    <d v="2005-10-22T00:00:00"/>
    <n v="284"/>
  </r>
  <r>
    <s v="8281"/>
    <s v="82"/>
    <x v="2310"/>
    <d v="2017-06-21T00:00:00"/>
    <b v="0"/>
    <s v="Approved"/>
    <s v="Norco Bicycles"/>
    <s v="Standard"/>
    <s v="high"/>
    <s v="medium"/>
    <n v="1148.6400000000001"/>
    <n v="689.18"/>
    <n v="459.46"/>
    <d v="2004-12-18T00:00:00"/>
    <n v="192"/>
  </r>
  <r>
    <s v="8282"/>
    <s v="22"/>
    <x v="2709"/>
    <d v="2017-02-04T00:00:00"/>
    <b v="0"/>
    <s v="Approved"/>
    <s v="WeareA2B"/>
    <s v="Standard"/>
    <s v="medium"/>
    <s v="medium"/>
    <n v="60.34"/>
    <n v="45.26"/>
    <n v="15.08"/>
    <d v="1993-07-15T00:00:00"/>
    <n v="329"/>
  </r>
  <r>
    <s v="8283"/>
    <s v="93"/>
    <x v="3011"/>
    <d v="2017-01-07T00:00:00"/>
    <b v="1"/>
    <s v="Approved"/>
    <s v="WeareA2B"/>
    <s v="Standard"/>
    <s v="medium"/>
    <s v="medium"/>
    <n v="1065.03"/>
    <n v="230.09"/>
    <n v="834.94"/>
    <d v="2000-11-03T00:00:00"/>
    <n v="357"/>
  </r>
  <r>
    <s v="8284"/>
    <s v="14"/>
    <x v="492"/>
    <d v="2017-01-28T00:00:00"/>
    <b v="0"/>
    <s v="Approved"/>
    <s v="Trek Bicycles"/>
    <s v="Standard"/>
    <s v="medium"/>
    <s v="small"/>
    <n v="1386.84"/>
    <n v="1234.29"/>
    <n v="152.55000000000001"/>
    <d v="2003-08-05T00:00:00"/>
    <n v="336"/>
  </r>
  <r>
    <s v="8285"/>
    <s v="97"/>
    <x v="2497"/>
    <d v="2017-01-09T00:00:00"/>
    <b v="1"/>
    <s v="Approved"/>
    <s v="OHM Cycles"/>
    <s v="Road"/>
    <s v="medium"/>
    <s v="medium"/>
    <n v="742.54"/>
    <n v="667.4"/>
    <n v="75.14"/>
    <d v="2004-08-17T00:00:00"/>
    <n v="355"/>
  </r>
  <r>
    <s v="8286"/>
    <s v="29"/>
    <x v="1235"/>
    <d v="2017-03-07T00:00:00"/>
    <b v="1"/>
    <s v="Approved"/>
    <s v="Norco Bicycles"/>
    <s v="Road"/>
    <s v="medium"/>
    <s v="medium"/>
    <n v="543.39"/>
    <n v="407.54"/>
    <n v="135.85"/>
    <d v="1992-10-11T00:00:00"/>
    <n v="298"/>
  </r>
  <r>
    <s v="8287"/>
    <s v="89"/>
    <x v="2105"/>
    <d v="2017-08-24T00:00:00"/>
    <b v="1"/>
    <s v="Approved"/>
    <s v="Giant Bicycles"/>
    <s v="Standard"/>
    <s v="medium"/>
    <s v="large"/>
    <n v="1812.75"/>
    <n v="582.48"/>
    <n v="1230.27"/>
    <d v="2006-02-02T00:00:00"/>
    <n v="128"/>
  </r>
  <r>
    <s v="8288"/>
    <s v="46"/>
    <x v="2700"/>
    <d v="2017-09-07T00:00:00"/>
    <b v="0"/>
    <s v="Approved"/>
    <s v="OHM Cycles"/>
    <s v="Standard"/>
    <s v="low"/>
    <s v="medium"/>
    <n v="1793.43"/>
    <n v="248.82"/>
    <n v="1544.61"/>
    <d v="1999-07-20T00:00:00"/>
    <n v="114"/>
  </r>
  <r>
    <s v="8289"/>
    <s v="0"/>
    <x v="1268"/>
    <d v="2017-11-03T00:00:00"/>
    <b v="0"/>
    <s v="Approved"/>
    <s v="Norco Bicycles"/>
    <s v="Road"/>
    <s v="medium"/>
    <s v="medium"/>
    <n v="543.39"/>
    <n v="407.54"/>
    <n v="135.85"/>
    <d v="1991-11-10T00:00:00"/>
    <n v="57"/>
  </r>
  <r>
    <s v="8290"/>
    <s v="22"/>
    <x v="2352"/>
    <d v="2017-06-24T00:00:00"/>
    <b v="1"/>
    <s v="Approved"/>
    <s v="WeareA2B"/>
    <s v="Standard"/>
    <s v="medium"/>
    <s v="medium"/>
    <n v="60.34"/>
    <n v="45.26"/>
    <n v="15.08"/>
    <d v="1993-07-15T00:00:00"/>
    <n v="189"/>
  </r>
  <r>
    <s v="8291"/>
    <s v="48"/>
    <x v="1765"/>
    <d v="2017-06-24T00:00:00"/>
    <b v="1"/>
    <s v="Approved"/>
    <s v="WeareA2B"/>
    <s v="Standard"/>
    <s v="medium"/>
    <s v="medium"/>
    <n v="1762.96"/>
    <n v="950.52"/>
    <n v="812.44"/>
    <d v="2014-07-28T00:00:00"/>
    <n v="189"/>
  </r>
  <r>
    <s v="8292"/>
    <s v="69"/>
    <x v="548"/>
    <d v="2017-12-08T00:00:00"/>
    <b v="0"/>
    <s v="Approved"/>
    <s v="Giant Bicycles"/>
    <s v="Road"/>
    <s v="medium"/>
    <s v="medium"/>
    <n v="792.9"/>
    <n v="594.67999999999995"/>
    <n v="198.22"/>
    <d v="1992-10-02T00:00:00"/>
    <n v="22"/>
  </r>
  <r>
    <s v="8294"/>
    <s v="10"/>
    <x v="778"/>
    <d v="2017-02-26T00:00:00"/>
    <b v="1"/>
    <s v="Approved"/>
    <s v="WeareA2B"/>
    <s v="Touring"/>
    <s v="medium"/>
    <s v="medium"/>
    <n v="1466.68"/>
    <n v="363.25"/>
    <n v="1103.43"/>
    <d v="2014-03-03T00:00:00"/>
    <n v="307"/>
  </r>
  <r>
    <s v="8295"/>
    <s v="0"/>
    <x v="2366"/>
    <d v="2017-11-13T00:00:00"/>
    <b v="1"/>
    <s v="Approved"/>
    <s v="Giant Bicycles"/>
    <s v="Standard"/>
    <s v="medium"/>
    <s v="medium"/>
    <n v="230.91"/>
    <n v="173.18"/>
    <n v="57.73"/>
    <d v="2006-11-10T00:00:00"/>
    <n v="47"/>
  </r>
  <r>
    <s v="8296"/>
    <s v="38"/>
    <x v="1740"/>
    <d v="2017-05-11T00:00:00"/>
    <b v="1"/>
    <s v="Approved"/>
    <s v="Trek Bicycles"/>
    <s v="Standard"/>
    <s v="medium"/>
    <s v="large"/>
    <n v="2091.4699999999998"/>
    <n v="388.92"/>
    <n v="1702.55"/>
    <d v="2004-09-28T00:00:00"/>
    <n v="233"/>
  </r>
  <r>
    <s v="8297"/>
    <s v="78"/>
    <x v="1879"/>
    <d v="2017-12-26T00:00:00"/>
    <b v="0"/>
    <s v="Approved"/>
    <s v="Giant Bicycles"/>
    <s v="Standard"/>
    <s v="medium"/>
    <s v="large"/>
    <n v="1765.3"/>
    <n v="709.48"/>
    <n v="1055.82"/>
    <d v="2004-07-25T00:00:00"/>
    <n v="4"/>
  </r>
  <r>
    <s v="8298"/>
    <s v="0"/>
    <x v="2935"/>
    <d v="2017-11-16T00:00:00"/>
    <b v="0"/>
    <s v="Approved"/>
    <m/>
    <m/>
    <m/>
    <m/>
    <n v="1862.82"/>
    <m/>
    <m/>
    <m/>
    <n v="44"/>
  </r>
  <r>
    <s v="8299"/>
    <s v="84"/>
    <x v="1977"/>
    <d v="2017-10-20T00:00:00"/>
    <b v="1"/>
    <s v="Approved"/>
    <s v="Trek Bicycles"/>
    <s v="Road"/>
    <s v="medium"/>
    <s v="medium"/>
    <n v="290.62"/>
    <n v="215.14"/>
    <n v="75.48"/>
    <d v="2004-12-18T00:00:00"/>
    <n v="71"/>
  </r>
  <r>
    <s v="8300"/>
    <s v="14"/>
    <x v="2597"/>
    <d v="2017-09-27T00:00:00"/>
    <b v="1"/>
    <s v="Approved"/>
    <s v="Trek Bicycles"/>
    <s v="Standard"/>
    <s v="medium"/>
    <s v="small"/>
    <n v="1386.84"/>
    <n v="1234.29"/>
    <n v="152.55000000000001"/>
    <d v="2003-08-05T00:00:00"/>
    <n v="94"/>
  </r>
  <r>
    <s v="8301"/>
    <s v="72"/>
    <x v="3187"/>
    <d v="2017-11-18T00:00:00"/>
    <b v="1"/>
    <s v="Approved"/>
    <s v="Norco Bicycles"/>
    <s v="Standard"/>
    <s v="medium"/>
    <s v="medium"/>
    <n v="360.4"/>
    <n v="270.3"/>
    <n v="90.1"/>
    <d v="2016-12-06T00:00:00"/>
    <n v="42"/>
  </r>
  <r>
    <s v="8302"/>
    <s v="91"/>
    <x v="1090"/>
    <d v="2017-03-23T00:00:00"/>
    <b v="0"/>
    <s v="Approved"/>
    <s v="Solex"/>
    <s v="Standard"/>
    <s v="medium"/>
    <s v="medium"/>
    <n v="100.35"/>
    <n v="75.260000000000005"/>
    <n v="25.09"/>
    <d v="2003-09-10T00:00:00"/>
    <n v="282"/>
  </r>
  <r>
    <s v="8303"/>
    <s v="69"/>
    <x v="512"/>
    <d v="2017-11-14T00:00:00"/>
    <b v="0"/>
    <s v="Approved"/>
    <s v="Giant Bicycles"/>
    <s v="Road"/>
    <s v="medium"/>
    <s v="medium"/>
    <n v="792.9"/>
    <n v="594.67999999999995"/>
    <n v="198.22"/>
    <d v="2000-05-22T00:00:00"/>
    <n v="46"/>
  </r>
  <r>
    <s v="8304"/>
    <s v="3"/>
    <x v="797"/>
    <d v="2017-04-02T00:00:00"/>
    <b v="0"/>
    <s v="Approved"/>
    <s v="Trek Bicycles"/>
    <s v="Standard"/>
    <s v="medium"/>
    <s v="large"/>
    <n v="2091.4699999999998"/>
    <n v="388.92"/>
    <n v="1702.55"/>
    <d v="2012-09-15T00:00:00"/>
    <n v="272"/>
  </r>
  <r>
    <s v="8305"/>
    <s v="7"/>
    <x v="2872"/>
    <d v="2017-08-02T00:00:00"/>
    <b v="1"/>
    <s v="Approved"/>
    <s v="Trek Bicycles"/>
    <s v="Road"/>
    <s v="low"/>
    <s v="medium"/>
    <n v="980.37"/>
    <n v="234.43"/>
    <n v="745.94"/>
    <d v="2004-09-28T00:00:00"/>
    <n v="150"/>
  </r>
  <r>
    <s v="8306"/>
    <s v="70"/>
    <x v="1369"/>
    <d v="2017-12-09T00:00:00"/>
    <b v="0"/>
    <s v="Approved"/>
    <s v="Trek Bicycles"/>
    <s v="Standard"/>
    <s v="high"/>
    <s v="medium"/>
    <n v="495.72"/>
    <n v="297.43"/>
    <n v="198.29"/>
    <d v="2015-04-11T00:00:00"/>
    <n v="21"/>
  </r>
  <r>
    <s v="8307"/>
    <s v="46"/>
    <x v="195"/>
    <d v="2017-10-18T00:00:00"/>
    <b v="0"/>
    <s v="Approved"/>
    <s v="OHM Cycles"/>
    <s v="Standard"/>
    <s v="low"/>
    <s v="medium"/>
    <n v="1793.43"/>
    <n v="248.82"/>
    <n v="1544.61"/>
    <d v="1999-07-20T00:00:00"/>
    <n v="73"/>
  </r>
  <r>
    <s v="8308"/>
    <s v="92"/>
    <x v="2185"/>
    <d v="2017-12-26T00:00:00"/>
    <b v="1"/>
    <s v="Approved"/>
    <s v="WeareA2B"/>
    <s v="Standard"/>
    <s v="medium"/>
    <s v="small"/>
    <n v="1415.01"/>
    <n v="1259.3599999999999"/>
    <n v="155.65"/>
    <d v="2003-09-10T00:00:00"/>
    <n v="4"/>
  </r>
  <r>
    <s v="8309"/>
    <s v="58"/>
    <x v="2588"/>
    <d v="2017-08-14T00:00:00"/>
    <b v="0"/>
    <s v="Approved"/>
    <s v="OHM Cycles"/>
    <s v="Road"/>
    <s v="medium"/>
    <s v="medium"/>
    <n v="1280.28"/>
    <n v="829.51"/>
    <n v="450.77"/>
    <d v="2001-11-25T00:00:00"/>
    <n v="138"/>
  </r>
  <r>
    <s v="8310"/>
    <s v="0"/>
    <x v="2375"/>
    <d v="2017-10-29T00:00:00"/>
    <b v="0"/>
    <s v="Approved"/>
    <s v="Trek Bicycles"/>
    <s v="Road"/>
    <s v="medium"/>
    <s v="medium"/>
    <n v="533.51"/>
    <n v="400.13"/>
    <n v="133.38"/>
    <d v="2012-06-04T00:00:00"/>
    <n v="62"/>
  </r>
  <r>
    <s v="8311"/>
    <s v="98"/>
    <x v="934"/>
    <d v="2017-05-09T00:00:00"/>
    <b v="1"/>
    <s v="Approved"/>
    <s v="OHM Cycles"/>
    <s v="Standard"/>
    <s v="medium"/>
    <s v="medium"/>
    <n v="795.34"/>
    <n v="101.58"/>
    <n v="693.76"/>
    <d v="1997-02-09T00:00:00"/>
    <n v="235"/>
  </r>
  <r>
    <s v="8312"/>
    <s v="23"/>
    <x v="2513"/>
    <d v="2017-12-16T00:00:00"/>
    <b v="0"/>
    <s v="Approved"/>
    <s v="Norco Bicycles"/>
    <s v="Mountain"/>
    <s v="low"/>
    <s v="small"/>
    <n v="688.63"/>
    <n v="612.88"/>
    <n v="75.75"/>
    <d v="1993-05-26T00:00:00"/>
    <n v="14"/>
  </r>
  <r>
    <s v="8313"/>
    <s v="5"/>
    <x v="1237"/>
    <d v="2017-05-06T00:00:00"/>
    <b v="1"/>
    <s v="Approved"/>
    <s v="Trek Bicycles"/>
    <s v="Mountain"/>
    <s v="low"/>
    <s v="medium"/>
    <n v="574.64"/>
    <n v="459.71"/>
    <n v="114.93"/>
    <d v="2011-08-29T00:00:00"/>
    <n v="238"/>
  </r>
  <r>
    <s v="8314"/>
    <s v="42"/>
    <x v="2123"/>
    <d v="2017-08-19T00:00:00"/>
    <b v="1"/>
    <s v="Approved"/>
    <s v="OHM Cycles"/>
    <s v="Road"/>
    <s v="medium"/>
    <s v="small"/>
    <n v="1810"/>
    <n v="1610.9"/>
    <n v="199.1"/>
    <d v="2008-03-19T00:00:00"/>
    <n v="133"/>
  </r>
  <r>
    <s v="8315"/>
    <s v="4"/>
    <x v="3188"/>
    <d v="2017-11-16T00:00:00"/>
    <b v="0"/>
    <s v="Approved"/>
    <s v="Giant Bicycles"/>
    <s v="Standard"/>
    <s v="high"/>
    <s v="medium"/>
    <n v="1129.1300000000001"/>
    <n v="677.48"/>
    <n v="451.65"/>
    <d v="2011-04-16T00:00:00"/>
    <n v="44"/>
  </r>
  <r>
    <s v="8316"/>
    <s v="44"/>
    <x v="2941"/>
    <d v="2017-07-17T00:00:00"/>
    <b v="1"/>
    <s v="Approved"/>
    <s v="WeareA2B"/>
    <s v="Standard"/>
    <s v="medium"/>
    <s v="medium"/>
    <n v="1769.64"/>
    <n v="108.76"/>
    <n v="1660.88"/>
    <d v="2011-05-09T00:00:00"/>
    <n v="166"/>
  </r>
  <r>
    <s v="8317"/>
    <s v="64"/>
    <x v="2936"/>
    <d v="2017-08-23T00:00:00"/>
    <b v="1"/>
    <s v="Approved"/>
    <s v="Giant Bicycles"/>
    <s v="Standard"/>
    <s v="high"/>
    <s v="small"/>
    <n v="1977.36"/>
    <n v="1759.85"/>
    <n v="217.51"/>
    <d v="2010-11-05T00:00:00"/>
    <n v="129"/>
  </r>
  <r>
    <s v="8318"/>
    <s v="77"/>
    <x v="3189"/>
    <d v="2017-10-16T00:00:00"/>
    <b v="0"/>
    <s v="Approved"/>
    <s v="Norco Bicycles"/>
    <s v="Road"/>
    <s v="medium"/>
    <s v="large"/>
    <n v="1240.31"/>
    <n v="795.1"/>
    <n v="445.21"/>
    <d v="2004-07-25T00:00:00"/>
    <n v="75"/>
  </r>
  <r>
    <s v="8319"/>
    <s v="1"/>
    <x v="3190"/>
    <d v="2017-05-13T00:00:00"/>
    <b v="0"/>
    <s v="Approved"/>
    <s v="Giant Bicycles"/>
    <s v="Standard"/>
    <s v="medium"/>
    <s v="medium"/>
    <n v="1403.5"/>
    <n v="954.82"/>
    <n v="448.68"/>
    <d v="2016-11-14T00:00:00"/>
    <n v="231"/>
  </r>
  <r>
    <s v="8320"/>
    <s v="41"/>
    <x v="2448"/>
    <d v="2017-08-30T00:00:00"/>
    <b v="0"/>
    <s v="Approved"/>
    <s v="Solex"/>
    <s v="Road"/>
    <s v="medium"/>
    <s v="medium"/>
    <n v="416.98"/>
    <n v="312.74"/>
    <n v="104.24"/>
    <d v="1997-05-10T00:00:00"/>
    <n v="122"/>
  </r>
  <r>
    <s v="8321"/>
    <s v="87"/>
    <x v="1897"/>
    <d v="2017-08-13T00:00:00"/>
    <b v="1"/>
    <s v="Approved"/>
    <s v="Giant Bicycles"/>
    <s v="Standard"/>
    <s v="high"/>
    <s v="medium"/>
    <n v="1179"/>
    <n v="707.4"/>
    <n v="471.6"/>
    <d v="2000-11-03T00:00:00"/>
    <n v="139"/>
  </r>
  <r>
    <s v="8322"/>
    <s v="0"/>
    <x v="3065"/>
    <d v="2017-11-12T00:00:00"/>
    <b v="0"/>
    <s v="Approved"/>
    <m/>
    <m/>
    <m/>
    <m/>
    <n v="2028.26"/>
    <m/>
    <m/>
    <m/>
    <n v="48"/>
  </r>
  <r>
    <s v="8323"/>
    <s v="49"/>
    <x v="761"/>
    <d v="2017-07-14T00:00:00"/>
    <b v="1"/>
    <s v="Approved"/>
    <s v="Trek Bicycles"/>
    <s v="Road"/>
    <s v="medium"/>
    <s v="medium"/>
    <n v="533.51"/>
    <n v="400.13"/>
    <n v="133.38"/>
    <d v="2012-06-04T00:00:00"/>
    <n v="169"/>
  </r>
  <r>
    <s v="8324"/>
    <s v="3"/>
    <x v="914"/>
    <d v="2017-09-08T00:00:00"/>
    <b v="0"/>
    <s v="Approved"/>
    <s v="Trek Bicycles"/>
    <s v="Standard"/>
    <s v="medium"/>
    <s v="large"/>
    <n v="2091.4699999999998"/>
    <n v="388.92"/>
    <n v="1702.55"/>
    <d v="2003-02-07T00:00:00"/>
    <n v="113"/>
  </r>
  <r>
    <s v="8325"/>
    <s v="31"/>
    <x v="1207"/>
    <d v="2017-05-04T00:00:00"/>
    <b v="1"/>
    <s v="Approved"/>
    <s v="Giant Bicycles"/>
    <s v="Standard"/>
    <s v="medium"/>
    <s v="medium"/>
    <n v="230.91"/>
    <n v="173.18"/>
    <n v="57.73"/>
    <d v="2006-11-10T00:00:00"/>
    <n v="240"/>
  </r>
  <r>
    <s v="8326"/>
    <s v="0"/>
    <x v="3191"/>
    <d v="2017-08-18T00:00:00"/>
    <b v="1"/>
    <s v="Approved"/>
    <s v="Norco Bicycles"/>
    <s v="Standard"/>
    <s v="low"/>
    <s v="medium"/>
    <n v="363.01"/>
    <n v="290.41000000000003"/>
    <n v="72.599999999999994"/>
    <d v="2005-05-10T00:00:00"/>
    <n v="134"/>
  </r>
  <r>
    <s v="8327"/>
    <s v="98"/>
    <x v="902"/>
    <d v="2017-06-12T00:00:00"/>
    <b v="0"/>
    <s v="Approved"/>
    <s v="Trek Bicycles"/>
    <s v="Standard"/>
    <s v="high"/>
    <s v="medium"/>
    <n v="358.39"/>
    <n v="215.03"/>
    <n v="143.36000000000001"/>
    <d v="2004-01-16T00:00:00"/>
    <n v="201"/>
  </r>
  <r>
    <s v="8328"/>
    <s v="84"/>
    <x v="3192"/>
    <d v="2017-01-25T00:00:00"/>
    <b v="1"/>
    <s v="Approved"/>
    <s v="Giant Bicycles"/>
    <s v="Road"/>
    <s v="medium"/>
    <s v="medium"/>
    <n v="792.9"/>
    <n v="594.67999999999995"/>
    <n v="198.22"/>
    <d v="1992-10-02T00:00:00"/>
    <n v="339"/>
  </r>
  <r>
    <s v="8329"/>
    <s v="0"/>
    <x v="2734"/>
    <d v="2017-10-25T00:00:00"/>
    <b v="0"/>
    <s v="Approved"/>
    <m/>
    <m/>
    <m/>
    <m/>
    <n v="678.25"/>
    <m/>
    <m/>
    <m/>
    <n v="66"/>
  </r>
  <r>
    <s v="8330"/>
    <s v="62"/>
    <x v="86"/>
    <d v="2017-03-17T00:00:00"/>
    <b v="0"/>
    <s v="Approved"/>
    <s v="Solex"/>
    <s v="Standard"/>
    <s v="medium"/>
    <s v="medium"/>
    <n v="478.16"/>
    <n v="298.72000000000003"/>
    <n v="179.44"/>
    <d v="1993-06-23T00:00:00"/>
    <n v="288"/>
  </r>
  <r>
    <s v="8331"/>
    <s v="33"/>
    <x v="2901"/>
    <d v="2017-05-19T00:00:00"/>
    <b v="1"/>
    <s v="Approved"/>
    <s v="Giant Bicycles"/>
    <s v="Standard"/>
    <s v="medium"/>
    <s v="small"/>
    <n v="1311.44"/>
    <n v="1167.18"/>
    <n v="144.26"/>
    <d v="1992-10-11T00:00:00"/>
    <n v="225"/>
  </r>
  <r>
    <s v="8332"/>
    <s v="12"/>
    <x v="1324"/>
    <d v="2017-11-22T00:00:00"/>
    <b v="1"/>
    <s v="Approved"/>
    <s v="Giant Bicycles"/>
    <s v="Standard"/>
    <s v="medium"/>
    <s v="large"/>
    <n v="1765.3"/>
    <n v="709.48"/>
    <n v="1055.82"/>
    <d v="2004-07-25T00:00:00"/>
    <n v="38"/>
  </r>
  <r>
    <s v="8333"/>
    <s v="29"/>
    <x v="2719"/>
    <d v="2017-02-22T00:00:00"/>
    <b v="0"/>
    <s v="Approved"/>
    <s v="Norco Bicycles"/>
    <s v="Road"/>
    <s v="medium"/>
    <s v="medium"/>
    <n v="543.39"/>
    <n v="407.54"/>
    <n v="135.85"/>
    <d v="2016-11-22T00:00:00"/>
    <n v="311"/>
  </r>
  <r>
    <s v="8334"/>
    <s v="11"/>
    <x v="971"/>
    <d v="2017-07-18T00:00:00"/>
    <b v="1"/>
    <s v="Approved"/>
    <s v="Giant Bicycles"/>
    <s v="Standard"/>
    <s v="high"/>
    <s v="medium"/>
    <n v="1274.93"/>
    <n v="764.96"/>
    <n v="509.97"/>
    <d v="2007-08-04T00:00:00"/>
    <n v="165"/>
  </r>
  <r>
    <s v="8335"/>
    <s v="0"/>
    <x v="3193"/>
    <d v="2017-03-23T00:00:00"/>
    <b v="0"/>
    <s v="Approved"/>
    <s v="Trek Bicycles"/>
    <s v="Standard"/>
    <s v="high"/>
    <s v="medium"/>
    <n v="495.72"/>
    <n v="297.43"/>
    <n v="198.29"/>
    <d v="2004-07-25T00:00:00"/>
    <n v="282"/>
  </r>
  <r>
    <s v="8336"/>
    <s v="0"/>
    <x v="360"/>
    <d v="2017-11-19T00:00:00"/>
    <b v="0"/>
    <s v="Approved"/>
    <s v="Norco Bicycles"/>
    <s v="Standard"/>
    <s v="low"/>
    <s v="medium"/>
    <n v="363.01"/>
    <n v="290.41000000000003"/>
    <n v="72.599999999999994"/>
    <d v="2005-05-10T00:00:00"/>
    <n v="41"/>
  </r>
  <r>
    <s v="8337"/>
    <s v="56"/>
    <x v="717"/>
    <d v="2017-12-19T00:00:00"/>
    <b v="0"/>
    <s v="Approved"/>
    <s v="Norco Bicycles"/>
    <s v="Mountain"/>
    <s v="low"/>
    <s v="small"/>
    <n v="688.63"/>
    <n v="612.88"/>
    <n v="75.75"/>
    <d v="2006-11-10T00:00:00"/>
    <n v="11"/>
  </r>
  <r>
    <s v="8338"/>
    <s v="58"/>
    <x v="2183"/>
    <d v="2017-12-05T00:00:00"/>
    <b v="0"/>
    <s v="Approved"/>
    <s v="OHM Cycles"/>
    <s v="Road"/>
    <s v="medium"/>
    <s v="medium"/>
    <n v="1280.28"/>
    <n v="829.51"/>
    <n v="450.77"/>
    <d v="1997-10-04T00:00:00"/>
    <n v="25"/>
  </r>
  <r>
    <s v="8339"/>
    <s v="83"/>
    <x v="481"/>
    <d v="2017-01-02T00:00:00"/>
    <b v="0"/>
    <s v="Approved"/>
    <s v="Solex"/>
    <s v="Touring"/>
    <s v="medium"/>
    <s v="large"/>
    <n v="2083.94"/>
    <n v="675.03"/>
    <n v="1408.91"/>
    <d v="2013-09-16T00:00:00"/>
    <n v="362"/>
  </r>
  <r>
    <s v="8340"/>
    <s v="6"/>
    <x v="2955"/>
    <d v="2017-10-30T00:00:00"/>
    <b v="0"/>
    <s v="Approved"/>
    <s v="Solex"/>
    <s v="Standard"/>
    <s v="high"/>
    <s v="medium"/>
    <n v="748.17"/>
    <n v="448.9"/>
    <n v="299.27"/>
    <d v="2003-03-18T00:00:00"/>
    <n v="61"/>
  </r>
  <r>
    <s v="8341"/>
    <s v="53"/>
    <x v="2790"/>
    <d v="2017-06-23T00:00:00"/>
    <b v="1"/>
    <s v="Approved"/>
    <s v="Giant Bicycles"/>
    <s v="Standard"/>
    <s v="high"/>
    <s v="medium"/>
    <n v="1274.93"/>
    <n v="764.96"/>
    <n v="509.97"/>
    <d v="2003-08-05T00:00:00"/>
    <n v="190"/>
  </r>
  <r>
    <s v="8342"/>
    <s v="77"/>
    <x v="2450"/>
    <d v="2017-10-10T00:00:00"/>
    <b v="0"/>
    <s v="Approved"/>
    <s v="Norco Bicycles"/>
    <s v="Road"/>
    <s v="medium"/>
    <s v="large"/>
    <n v="1240.31"/>
    <n v="795.1"/>
    <n v="445.21"/>
    <d v="1994-08-10T00:00:00"/>
    <n v="81"/>
  </r>
  <r>
    <s v="8343"/>
    <s v="81"/>
    <x v="2652"/>
    <d v="2017-01-21T00:00:00"/>
    <b v="0"/>
    <s v="Approved"/>
    <s v="Norco Bicycles"/>
    <s v="Standard"/>
    <s v="medium"/>
    <s v="small"/>
    <n v="586.45000000000005"/>
    <n v="521.94000000000005"/>
    <n v="64.510000000000005"/>
    <d v="1991-07-10T00:00:00"/>
    <n v="343"/>
  </r>
  <r>
    <s v="8344"/>
    <s v="3"/>
    <x v="2432"/>
    <d v="2017-02-10T00:00:00"/>
    <b v="0"/>
    <s v="Approved"/>
    <s v="Trek Bicycles"/>
    <s v="Standard"/>
    <s v="medium"/>
    <s v="large"/>
    <n v="2091.4699999999998"/>
    <n v="388.92"/>
    <n v="1702.55"/>
    <d v="2002-08-31T00:00:00"/>
    <n v="323"/>
  </r>
  <r>
    <s v="8345"/>
    <s v="56"/>
    <x v="1366"/>
    <d v="2017-10-24T00:00:00"/>
    <b v="1"/>
    <s v="Approved"/>
    <s v="Norco Bicycles"/>
    <s v="Mountain"/>
    <s v="low"/>
    <s v="small"/>
    <n v="688.63"/>
    <n v="612.88"/>
    <n v="75.75"/>
    <d v="1993-10-02T00:00:00"/>
    <n v="67"/>
  </r>
  <r>
    <s v="8346"/>
    <s v="4"/>
    <x v="169"/>
    <d v="2017-12-16T00:00:00"/>
    <b v="1"/>
    <s v="Approved"/>
    <s v="Giant Bicycles"/>
    <s v="Standard"/>
    <s v="high"/>
    <s v="medium"/>
    <n v="1129.1300000000001"/>
    <n v="677.48"/>
    <n v="451.65"/>
    <d v="2011-08-29T00:00:00"/>
    <n v="14"/>
  </r>
  <r>
    <s v="8347"/>
    <s v="0"/>
    <x v="2102"/>
    <d v="2017-02-19T00:00:00"/>
    <b v="1"/>
    <s v="Approved"/>
    <s v="Trek Bicycles"/>
    <s v="Standard"/>
    <s v="high"/>
    <s v="medium"/>
    <n v="495.72"/>
    <n v="297.43"/>
    <n v="198.29"/>
    <d v="2000-05-22T00:00:00"/>
    <n v="314"/>
  </r>
  <r>
    <s v="8348"/>
    <s v="47"/>
    <x v="1156"/>
    <d v="2017-07-20T00:00:00"/>
    <b v="0"/>
    <s v="Approved"/>
    <s v="Trek Bicycles"/>
    <s v="Road"/>
    <s v="low"/>
    <s v="small"/>
    <n v="1720.7"/>
    <n v="1531.42"/>
    <n v="189.28"/>
    <d v="2006-10-01T00:00:00"/>
    <n v="163"/>
  </r>
  <r>
    <s v="8349"/>
    <s v="43"/>
    <x v="1909"/>
    <d v="2017-11-09T00:00:00"/>
    <b v="1"/>
    <s v="Approved"/>
    <s v="Solex"/>
    <s v="Standard"/>
    <s v="medium"/>
    <s v="medium"/>
    <n v="1151.96"/>
    <n v="649.49"/>
    <n v="502.47"/>
    <d v="1999-12-04T00:00:00"/>
    <n v="51"/>
  </r>
  <r>
    <s v="8350"/>
    <s v="99"/>
    <x v="2574"/>
    <d v="2017-03-09T00:00:00"/>
    <b v="1"/>
    <s v="Approved"/>
    <s v="OHM Cycles"/>
    <s v="Standard"/>
    <s v="medium"/>
    <s v="medium"/>
    <n v="1227.3399999999999"/>
    <n v="770.89"/>
    <n v="456.45"/>
    <d v="1994-08-10T00:00:00"/>
    <n v="296"/>
  </r>
  <r>
    <s v="8351"/>
    <s v="9"/>
    <x v="3055"/>
    <d v="2017-12-28T00:00:00"/>
    <b v="0"/>
    <s v="Approved"/>
    <s v="Norco Bicycles"/>
    <s v="Standard"/>
    <s v="medium"/>
    <s v="small"/>
    <n v="1216.1400000000001"/>
    <n v="1082.3599999999999"/>
    <n v="133.78"/>
    <d v="1991-08-05T00:00:00"/>
    <n v="2"/>
  </r>
  <r>
    <s v="8352"/>
    <s v="99"/>
    <x v="9"/>
    <d v="2017-12-29T00:00:00"/>
    <b v="1"/>
    <s v="Approved"/>
    <s v="OHM Cycles"/>
    <s v="Standard"/>
    <s v="medium"/>
    <s v="medium"/>
    <n v="1227.3399999999999"/>
    <n v="770.89"/>
    <n v="456.45"/>
    <d v="1994-08-10T00:00:00"/>
    <n v="1"/>
  </r>
  <r>
    <s v="8353"/>
    <s v="62"/>
    <x v="997"/>
    <d v="2017-10-28T00:00:00"/>
    <b v="0"/>
    <s v="Approved"/>
    <s v="Solex"/>
    <s v="Standard"/>
    <s v="medium"/>
    <s v="medium"/>
    <n v="478.16"/>
    <n v="298.72000000000003"/>
    <n v="179.44"/>
    <d v="1993-06-23T00:00:00"/>
    <n v="63"/>
  </r>
  <r>
    <s v="8354"/>
    <s v="0"/>
    <x v="3191"/>
    <d v="2017-08-30T00:00:00"/>
    <b v="1"/>
    <s v="Approved"/>
    <s v="Norco Bicycles"/>
    <s v="Standard"/>
    <s v="medium"/>
    <s v="medium"/>
    <n v="360.4"/>
    <n v="270.3"/>
    <n v="90.1"/>
    <d v="2016-12-06T00:00:00"/>
    <n v="122"/>
  </r>
  <r>
    <s v="8355"/>
    <s v="49"/>
    <x v="1628"/>
    <d v="2017-02-08T00:00:00"/>
    <b v="0"/>
    <s v="Approved"/>
    <s v="Solex"/>
    <s v="Standard"/>
    <s v="medium"/>
    <s v="large"/>
    <n v="1061.56"/>
    <n v="733.58"/>
    <n v="327.98"/>
    <d v="1993-07-20T00:00:00"/>
    <n v="325"/>
  </r>
  <r>
    <s v="8356"/>
    <s v="36"/>
    <x v="58"/>
    <d v="2017-06-25T00:00:00"/>
    <b v="0"/>
    <s v="Approved"/>
    <s v="Solex"/>
    <s v="Standard"/>
    <s v="low"/>
    <s v="medium"/>
    <n v="1289.8499999999999"/>
    <n v="74.510000000000005"/>
    <n v="1215.3399999999999"/>
    <d v="2012-06-04T00:00:00"/>
    <n v="188"/>
  </r>
  <r>
    <s v="8357"/>
    <s v="53"/>
    <x v="240"/>
    <d v="2017-04-18T00:00:00"/>
    <b v="1"/>
    <s v="Approved"/>
    <s v="OHM Cycles"/>
    <s v="Standard"/>
    <s v="medium"/>
    <s v="medium"/>
    <n v="795.34"/>
    <n v="101.58"/>
    <n v="693.76"/>
    <d v="1992-10-02T00:00:00"/>
    <n v="256"/>
  </r>
  <r>
    <s v="8358"/>
    <s v="52"/>
    <x v="1032"/>
    <d v="2017-06-03T00:00:00"/>
    <b v="1"/>
    <s v="Approved"/>
    <s v="OHM Cycles"/>
    <s v="Road"/>
    <s v="medium"/>
    <s v="medium"/>
    <n v="1280.28"/>
    <n v="829.51"/>
    <n v="450.77"/>
    <d v="2004-12-18T00:00:00"/>
    <n v="210"/>
  </r>
  <r>
    <s v="8360"/>
    <s v="29"/>
    <x v="3106"/>
    <d v="2017-07-04T00:00:00"/>
    <b v="0"/>
    <s v="Approved"/>
    <s v="WeareA2B"/>
    <s v="Standard"/>
    <s v="medium"/>
    <s v="medium"/>
    <n v="1065.03"/>
    <n v="230.09"/>
    <n v="834.94"/>
    <d v="2000-11-03T00:00:00"/>
    <n v="179"/>
  </r>
  <r>
    <s v="8361"/>
    <s v="98"/>
    <x v="1554"/>
    <d v="2017-12-06T00:00:00"/>
    <b v="1"/>
    <s v="Approved"/>
    <s v="Trek Bicycles"/>
    <s v="Standard"/>
    <s v="high"/>
    <s v="medium"/>
    <n v="358.39"/>
    <n v="215.03"/>
    <n v="143.36000000000001"/>
    <d v="2004-01-16T00:00:00"/>
    <n v="24"/>
  </r>
  <r>
    <s v="8362"/>
    <s v="4"/>
    <x v="2498"/>
    <d v="2017-02-26T00:00:00"/>
    <b v="1"/>
    <s v="Approved"/>
    <s v="Giant Bicycles"/>
    <s v="Standard"/>
    <s v="high"/>
    <s v="medium"/>
    <n v="1129.1300000000001"/>
    <n v="677.48"/>
    <n v="451.65"/>
    <d v="2005-08-09T00:00:00"/>
    <n v="307"/>
  </r>
  <r>
    <s v="8363"/>
    <s v="30"/>
    <x v="199"/>
    <d v="2017-03-31T00:00:00"/>
    <b v="1"/>
    <s v="Approved"/>
    <s v="Solex"/>
    <s v="Standard"/>
    <s v="high"/>
    <s v="medium"/>
    <n v="748.17"/>
    <n v="448.9"/>
    <n v="299.27"/>
    <d v="1992-10-11T00:00:00"/>
    <n v="274"/>
  </r>
  <r>
    <s v="8364"/>
    <s v="90"/>
    <x v="2928"/>
    <d v="2017-02-10T00:00:00"/>
    <b v="1"/>
    <s v="Approved"/>
    <s v="Norco Bicycles"/>
    <s v="Standard"/>
    <s v="low"/>
    <s v="medium"/>
    <n v="363.01"/>
    <n v="290.41000000000003"/>
    <n v="72.599999999999994"/>
    <d v="2005-05-10T00:00:00"/>
    <n v="323"/>
  </r>
  <r>
    <s v="8365"/>
    <s v="53"/>
    <x v="2569"/>
    <d v="2017-10-30T00:00:00"/>
    <b v="1"/>
    <s v="Approved"/>
    <s v="Giant Bicycles"/>
    <s v="Standard"/>
    <s v="high"/>
    <s v="medium"/>
    <n v="1274.93"/>
    <n v="764.96"/>
    <n v="509.97"/>
    <d v="1994-09-09T00:00:00"/>
    <n v="61"/>
  </r>
  <r>
    <s v="8366"/>
    <s v="93"/>
    <x v="1722"/>
    <d v="2017-06-30T00:00:00"/>
    <b v="0"/>
    <s v="Approved"/>
    <s v="OHM Cycles"/>
    <s v="Standard"/>
    <s v="high"/>
    <s v="medium"/>
    <n v="1458.17"/>
    <n v="874.9"/>
    <n v="583.27"/>
    <d v="2006-02-02T00:00:00"/>
    <n v="183"/>
  </r>
  <r>
    <s v="8367"/>
    <s v="65"/>
    <x v="28"/>
    <d v="2017-12-01T00:00:00"/>
    <b v="0"/>
    <s v="Approved"/>
    <s v="WeareA2B"/>
    <s v="Standard"/>
    <s v="medium"/>
    <s v="medium"/>
    <n v="1807.45"/>
    <n v="778.69"/>
    <n v="1028.76"/>
    <d v="2015-05-21T00:00:00"/>
    <n v="29"/>
  </r>
  <r>
    <s v="8368"/>
    <s v="98"/>
    <x v="2635"/>
    <d v="2017-06-10T00:00:00"/>
    <b v="1"/>
    <s v="Approved"/>
    <s v="Trek Bicycles"/>
    <s v="Standard"/>
    <s v="high"/>
    <s v="medium"/>
    <n v="358.39"/>
    <n v="215.03"/>
    <n v="143.36000000000001"/>
    <d v="2004-01-16T00:00:00"/>
    <n v="203"/>
  </r>
  <r>
    <s v="8369"/>
    <s v="94"/>
    <x v="2369"/>
    <d v="2017-04-30T00:00:00"/>
    <b v="1"/>
    <s v="Approved"/>
    <s v="Giant Bicycles"/>
    <s v="Standard"/>
    <s v="medium"/>
    <s v="large"/>
    <n v="1635.3"/>
    <n v="993.66"/>
    <n v="641.64"/>
    <d v="2013-06-09T00:00:00"/>
    <n v="244"/>
  </r>
  <r>
    <s v="8370"/>
    <s v="16"/>
    <x v="3187"/>
    <d v="2017-05-08T00:00:00"/>
    <b v="1"/>
    <s v="Approved"/>
    <s v="Norco Bicycles"/>
    <s v="Standard"/>
    <s v="high"/>
    <s v="small"/>
    <n v="1661.92"/>
    <n v="1479.11"/>
    <n v="182.81"/>
    <d v="1994-09-09T00:00:00"/>
    <n v="236"/>
  </r>
  <r>
    <s v="8371"/>
    <s v="63"/>
    <x v="3194"/>
    <d v="2017-05-26T00:00:00"/>
    <b v="1"/>
    <s v="Approved"/>
    <s v="Solex"/>
    <s v="Standard"/>
    <s v="medium"/>
    <s v="medium"/>
    <n v="1483.2"/>
    <n v="99.59"/>
    <n v="1383.61"/>
    <d v="1992-10-02T00:00:00"/>
    <n v="218"/>
  </r>
  <r>
    <s v="8372"/>
    <s v="5"/>
    <x v="3064"/>
    <d v="2017-07-23T00:00:00"/>
    <b v="1"/>
    <s v="Approved"/>
    <s v="Trek Bicycles"/>
    <s v="Mountain"/>
    <s v="low"/>
    <s v="medium"/>
    <n v="574.64"/>
    <n v="459.71"/>
    <n v="114.93"/>
    <d v="2014-03-03T00:00:00"/>
    <n v="160"/>
  </r>
  <r>
    <s v="8373"/>
    <s v="88"/>
    <x v="2481"/>
    <d v="2017-02-14T00:00:00"/>
    <b v="0"/>
    <s v="Approved"/>
    <s v="Norco Bicycles"/>
    <s v="Standard"/>
    <s v="high"/>
    <s v="small"/>
    <n v="1661.92"/>
    <n v="1479.11"/>
    <n v="182.81"/>
    <d v="1994-09-09T00:00:00"/>
    <n v="319"/>
  </r>
  <r>
    <s v="8374"/>
    <s v="18"/>
    <x v="1071"/>
    <d v="2017-04-17T00:00:00"/>
    <b v="1"/>
    <s v="Approved"/>
    <s v="Solex"/>
    <s v="Standard"/>
    <s v="medium"/>
    <s v="medium"/>
    <n v="575.27"/>
    <n v="431.45"/>
    <n v="143.82"/>
    <d v="1997-08-25T00:00:00"/>
    <n v="257"/>
  </r>
  <r>
    <s v="8375"/>
    <s v="95"/>
    <x v="2315"/>
    <d v="2017-07-14T00:00:00"/>
    <b v="1"/>
    <s v="Approved"/>
    <s v="Giant Bicycles"/>
    <s v="Standard"/>
    <s v="medium"/>
    <s v="large"/>
    <n v="569.55999999999995"/>
    <n v="528.42999999999995"/>
    <n v="41.13"/>
    <d v="2016-03-29T00:00:00"/>
    <n v="169"/>
  </r>
  <r>
    <s v="8376"/>
    <s v="90"/>
    <x v="807"/>
    <d v="2017-06-15T00:00:00"/>
    <b v="1"/>
    <s v="Approved"/>
    <s v="Solex"/>
    <s v="Standard"/>
    <s v="low"/>
    <s v="medium"/>
    <n v="945.04"/>
    <n v="507.58"/>
    <n v="437.46"/>
    <d v="1995-12-19T00:00:00"/>
    <n v="198"/>
  </r>
  <r>
    <s v="8377"/>
    <s v="17"/>
    <x v="1259"/>
    <d v="2017-04-01T00:00:00"/>
    <b v="1"/>
    <s v="Approved"/>
    <s v="WeareA2B"/>
    <s v="Touring"/>
    <s v="medium"/>
    <s v="large"/>
    <n v="1362.99"/>
    <n v="57.74"/>
    <n v="1305.25"/>
    <d v="2002-10-10T00:00:00"/>
    <n v="273"/>
  </r>
  <r>
    <s v="8378"/>
    <s v="59"/>
    <x v="1655"/>
    <d v="2017-11-19T00:00:00"/>
    <b v="1"/>
    <s v="Approved"/>
    <s v="Solex"/>
    <s v="Standard"/>
    <s v="medium"/>
    <s v="large"/>
    <n v="1061.56"/>
    <n v="733.58"/>
    <n v="327.98"/>
    <d v="1998-12-17T00:00:00"/>
    <n v="41"/>
  </r>
  <r>
    <s v="8379"/>
    <s v="94"/>
    <x v="2887"/>
    <d v="2017-05-08T00:00:00"/>
    <b v="0"/>
    <s v="Approved"/>
    <s v="Giant Bicycles"/>
    <s v="Standard"/>
    <s v="medium"/>
    <s v="large"/>
    <n v="1635.3"/>
    <n v="993.66"/>
    <n v="641.64"/>
    <d v="2013-06-09T00:00:00"/>
    <n v="236"/>
  </r>
  <r>
    <s v="8380"/>
    <s v="25"/>
    <x v="2756"/>
    <d v="2017-06-08T00:00:00"/>
    <b v="1"/>
    <s v="Approved"/>
    <s v="Giant Bicycles"/>
    <s v="Road"/>
    <s v="medium"/>
    <s v="medium"/>
    <n v="1538.99"/>
    <n v="829.65"/>
    <n v="709.34"/>
    <d v="2002-03-22T00:00:00"/>
    <n v="205"/>
  </r>
  <r>
    <s v="8381"/>
    <s v="4"/>
    <x v="128"/>
    <d v="2017-06-01T00:00:00"/>
    <b v="1"/>
    <s v="Approved"/>
    <s v="Giant Bicycles"/>
    <s v="Standard"/>
    <s v="high"/>
    <s v="medium"/>
    <n v="1129.1300000000001"/>
    <n v="677.48"/>
    <n v="451.65"/>
    <d v="1991-11-07T00:00:00"/>
    <n v="212"/>
  </r>
  <r>
    <s v="8382"/>
    <s v="57"/>
    <x v="1798"/>
    <d v="2017-11-06T00:00:00"/>
    <b v="1"/>
    <s v="Approved"/>
    <s v="WeareA2B"/>
    <s v="Touring"/>
    <s v="medium"/>
    <s v="large"/>
    <n v="1890.39"/>
    <n v="260.14"/>
    <n v="1630.25"/>
    <d v="2012-05-18T00:00:00"/>
    <n v="54"/>
  </r>
  <r>
    <s v="8383"/>
    <s v="65"/>
    <x v="2817"/>
    <d v="2017-04-01T00:00:00"/>
    <b v="0"/>
    <s v="Approved"/>
    <s v="WeareA2B"/>
    <s v="Standard"/>
    <s v="medium"/>
    <s v="medium"/>
    <n v="1807.45"/>
    <n v="778.69"/>
    <n v="1028.76"/>
    <d v="2016-12-06T00:00:00"/>
    <n v="273"/>
  </r>
  <r>
    <s v="8384"/>
    <s v="3"/>
    <x v="3195"/>
    <d v="2017-02-10T00:00:00"/>
    <b v="1"/>
    <s v="Approved"/>
    <s v="Trek Bicycles"/>
    <s v="Standard"/>
    <s v="medium"/>
    <s v="large"/>
    <n v="2091.4699999999998"/>
    <n v="388.92"/>
    <n v="1702.55"/>
    <d v="2012-09-15T00:00:00"/>
    <n v="323"/>
  </r>
  <r>
    <s v="8385"/>
    <s v="33"/>
    <x v="2882"/>
    <d v="2017-02-22T00:00:00"/>
    <b v="1"/>
    <s v="Approved"/>
    <s v="Giant Bicycles"/>
    <s v="Standard"/>
    <s v="medium"/>
    <s v="small"/>
    <n v="1311.44"/>
    <n v="1167.18"/>
    <n v="144.26"/>
    <d v="1997-05-10T00:00:00"/>
    <n v="311"/>
  </r>
  <r>
    <s v="8386"/>
    <s v="1"/>
    <x v="541"/>
    <d v="2017-09-25T00:00:00"/>
    <b v="0"/>
    <s v="Approved"/>
    <s v="Giant Bicycles"/>
    <s v="Standard"/>
    <s v="medium"/>
    <s v="medium"/>
    <n v="1403.5"/>
    <n v="954.82"/>
    <n v="448.68"/>
    <d v="2005-08-09T00:00:00"/>
    <n v="96"/>
  </r>
  <r>
    <s v="8387"/>
    <s v="42"/>
    <x v="3150"/>
    <d v="2017-04-24T00:00:00"/>
    <b v="0"/>
    <s v="Approved"/>
    <s v="OHM Cycles"/>
    <s v="Road"/>
    <s v="medium"/>
    <s v="small"/>
    <n v="1810"/>
    <n v="1610.9"/>
    <n v="199.1"/>
    <d v="2008-03-19T00:00:00"/>
    <n v="250"/>
  </r>
  <r>
    <s v="8388"/>
    <s v="86"/>
    <x v="3172"/>
    <d v="2017-09-12T00:00:00"/>
    <b v="1"/>
    <s v="Approved"/>
    <s v="Norco Bicycles"/>
    <s v="Road"/>
    <s v="high"/>
    <s v="large"/>
    <n v="774.53"/>
    <n v="464.72"/>
    <n v="309.81"/>
    <d v="2010-06-07T00:00:00"/>
    <n v="109"/>
  </r>
  <r>
    <s v="8389"/>
    <s v="97"/>
    <x v="738"/>
    <d v="2017-11-13T00:00:00"/>
    <b v="1"/>
    <s v="Approved"/>
    <s v="OHM Cycles"/>
    <s v="Road"/>
    <s v="medium"/>
    <s v="medium"/>
    <n v="742.54"/>
    <n v="667.4"/>
    <n v="75.14"/>
    <d v="1991-11-07T00:00:00"/>
    <n v="47"/>
  </r>
  <r>
    <s v="8390"/>
    <s v="94"/>
    <x v="193"/>
    <d v="2017-05-31T00:00:00"/>
    <b v="0"/>
    <s v="Approved"/>
    <s v="Giant Bicycles"/>
    <s v="Standard"/>
    <s v="medium"/>
    <s v="large"/>
    <n v="1635.3"/>
    <n v="993.66"/>
    <n v="641.64"/>
    <d v="2013-06-09T00:00:00"/>
    <n v="213"/>
  </r>
  <r>
    <s v="8391"/>
    <s v="38"/>
    <x v="480"/>
    <d v="2017-10-02T00:00:00"/>
    <b v="0"/>
    <s v="Approved"/>
    <s v="Trek Bicycles"/>
    <s v="Standard"/>
    <s v="medium"/>
    <s v="large"/>
    <n v="2091.4699999999998"/>
    <n v="388.92"/>
    <n v="1702.55"/>
    <d v="2011-08-29T00:00:00"/>
    <n v="89"/>
  </r>
  <r>
    <s v="8392"/>
    <s v="36"/>
    <x v="3196"/>
    <d v="2017-03-25T00:00:00"/>
    <b v="0"/>
    <s v="Approved"/>
    <s v="Solex"/>
    <s v="Standard"/>
    <s v="low"/>
    <s v="medium"/>
    <n v="945.04"/>
    <n v="507.58"/>
    <n v="437.46"/>
    <d v="1995-12-19T00:00:00"/>
    <n v="280"/>
  </r>
  <r>
    <s v="8393"/>
    <s v="84"/>
    <x v="3197"/>
    <d v="2017-08-22T00:00:00"/>
    <b v="0"/>
    <s v="Approved"/>
    <s v="Trek Bicycles"/>
    <s v="Road"/>
    <s v="medium"/>
    <s v="medium"/>
    <n v="290.62"/>
    <n v="215.14"/>
    <n v="75.48"/>
    <d v="2004-12-18T00:00:00"/>
    <n v="130"/>
  </r>
  <r>
    <s v="8394"/>
    <s v="39"/>
    <x v="3092"/>
    <d v="2017-05-16T00:00:00"/>
    <b v="0"/>
    <s v="Approved"/>
    <s v="Giant Bicycles"/>
    <s v="Standard"/>
    <s v="medium"/>
    <s v="large"/>
    <n v="1812.75"/>
    <n v="582.48"/>
    <n v="1230.27"/>
    <d v="2010-06-07T00:00:00"/>
    <n v="228"/>
  </r>
  <r>
    <s v="8395"/>
    <s v="3"/>
    <x v="1166"/>
    <d v="2017-05-26T00:00:00"/>
    <b v="0"/>
    <s v="Approved"/>
    <s v="Trek Bicycles"/>
    <s v="Standard"/>
    <s v="medium"/>
    <s v="large"/>
    <n v="2091.4699999999998"/>
    <n v="388.92"/>
    <n v="1702.55"/>
    <d v="2015-05-21T00:00:00"/>
    <n v="218"/>
  </r>
  <r>
    <s v="8396"/>
    <s v="11"/>
    <x v="2546"/>
    <d v="2017-02-20T00:00:00"/>
    <b v="0"/>
    <s v="Approved"/>
    <s v="Trek Bicycles"/>
    <s v="Standard"/>
    <s v="medium"/>
    <s v="small"/>
    <n v="1775.81"/>
    <n v="1580.47"/>
    <n v="195.34"/>
    <d v="2016-07-09T00:00:00"/>
    <n v="313"/>
  </r>
  <r>
    <s v="8397"/>
    <s v="0"/>
    <x v="33"/>
    <d v="2017-05-25T00:00:00"/>
    <b v="0"/>
    <s v="Approved"/>
    <s v="Solex"/>
    <s v="Standard"/>
    <s v="medium"/>
    <s v="medium"/>
    <n v="100.35"/>
    <n v="75.260000000000005"/>
    <n v="25.09"/>
    <d v="2003-01-05T00:00:00"/>
    <n v="219"/>
  </r>
  <r>
    <s v="8398"/>
    <s v="13"/>
    <x v="2415"/>
    <d v="2017-07-11T00:00:00"/>
    <b v="0"/>
    <s v="Approved"/>
    <s v="Solex"/>
    <s v="Standard"/>
    <s v="medium"/>
    <s v="medium"/>
    <n v="1577.53"/>
    <n v="826.51"/>
    <n v="751.02"/>
    <d v="2007-12-11T00:00:00"/>
    <n v="172"/>
  </r>
  <r>
    <s v="8399"/>
    <s v="71"/>
    <x v="2075"/>
    <d v="2017-11-05T00:00:00"/>
    <b v="0"/>
    <s v="Approved"/>
    <s v="Solex"/>
    <s v="Standard"/>
    <s v="high"/>
    <s v="large"/>
    <n v="1842.92"/>
    <n v="1105.75"/>
    <n v="737.17"/>
    <d v="1995-10-24T00:00:00"/>
    <n v="55"/>
  </r>
  <r>
    <s v="8400"/>
    <s v="84"/>
    <x v="3198"/>
    <d v="2017-05-10T00:00:00"/>
    <b v="0"/>
    <s v="Approved"/>
    <s v="Trek Bicycles"/>
    <s v="Road"/>
    <s v="medium"/>
    <s v="medium"/>
    <n v="290.62"/>
    <n v="215.14"/>
    <n v="75.48"/>
    <d v="2004-12-18T00:00:00"/>
    <n v="234"/>
  </r>
  <r>
    <s v="8401"/>
    <s v="63"/>
    <x v="1529"/>
    <d v="2017-01-09T00:00:00"/>
    <b v="0"/>
    <s v="Approved"/>
    <s v="WeareA2B"/>
    <s v="Standard"/>
    <s v="medium"/>
    <s v="medium"/>
    <n v="1992.93"/>
    <n v="762.63"/>
    <n v="1230.3"/>
    <d v="1991-11-10T00:00:00"/>
    <n v="355"/>
  </r>
  <r>
    <s v="8402"/>
    <s v="81"/>
    <x v="1571"/>
    <d v="2017-04-14T00:00:00"/>
    <b v="1"/>
    <s v="Approved"/>
    <s v="Norco Bicycles"/>
    <s v="Standard"/>
    <s v="medium"/>
    <s v="small"/>
    <n v="586.45000000000005"/>
    <n v="521.94000000000005"/>
    <n v="64.510000000000005"/>
    <d v="1998-12-16T00:00:00"/>
    <n v="260"/>
  </r>
  <r>
    <s v="8403"/>
    <s v="11"/>
    <x v="1046"/>
    <d v="2017-10-06T00:00:00"/>
    <b v="1"/>
    <s v="Approved"/>
    <s v="Giant Bicycles"/>
    <s v="Standard"/>
    <s v="high"/>
    <s v="medium"/>
    <n v="1274.93"/>
    <n v="764.96"/>
    <n v="509.97"/>
    <d v="2004-08-17T00:00:00"/>
    <n v="85"/>
  </r>
  <r>
    <s v="8404"/>
    <s v="96"/>
    <x v="2027"/>
    <d v="2017-12-22T00:00:00"/>
    <b v="1"/>
    <s v="Approved"/>
    <s v="WeareA2B"/>
    <s v="Road"/>
    <s v="low"/>
    <s v="small"/>
    <n v="1172.78"/>
    <n v="1043.77"/>
    <n v="129.01"/>
    <d v="1994-08-10T00:00:00"/>
    <n v="8"/>
  </r>
  <r>
    <s v="8405"/>
    <s v="9"/>
    <x v="3199"/>
    <d v="2017-12-21T00:00:00"/>
    <b v="1"/>
    <s v="Approved"/>
    <s v="OHM Cycles"/>
    <s v="Road"/>
    <s v="medium"/>
    <s v="medium"/>
    <n v="742.54"/>
    <n v="667.4"/>
    <n v="75.14"/>
    <d v="2004-08-17T00:00:00"/>
    <n v="9"/>
  </r>
  <r>
    <s v="8407"/>
    <s v="99"/>
    <x v="219"/>
    <d v="2017-10-14T00:00:00"/>
    <b v="1"/>
    <s v="Approved"/>
    <s v="OHM Cycles"/>
    <s v="Standard"/>
    <s v="medium"/>
    <s v="medium"/>
    <n v="1227.3399999999999"/>
    <n v="770.89"/>
    <n v="456.45"/>
    <d v="1994-08-10T00:00:00"/>
    <n v="77"/>
  </r>
  <r>
    <s v="8408"/>
    <s v="5"/>
    <x v="1663"/>
    <d v="2017-08-04T00:00:00"/>
    <b v="0"/>
    <s v="Approved"/>
    <s v="Trek Bicycles"/>
    <s v="Mountain"/>
    <s v="low"/>
    <s v="medium"/>
    <n v="574.64"/>
    <n v="459.71"/>
    <n v="114.93"/>
    <d v="2011-08-29T00:00:00"/>
    <n v="148"/>
  </r>
  <r>
    <s v="8409"/>
    <s v="55"/>
    <x v="1525"/>
    <d v="2017-05-22T00:00:00"/>
    <b v="1"/>
    <s v="Approved"/>
    <s v="Trek Bicycles"/>
    <s v="Road"/>
    <s v="medium"/>
    <s v="large"/>
    <n v="1894.19"/>
    <n v="598.76"/>
    <n v="1295.43"/>
    <d v="2003-07-21T00:00:00"/>
    <n v="222"/>
  </r>
  <r>
    <s v="8410"/>
    <s v="25"/>
    <x v="3200"/>
    <d v="2017-11-02T00:00:00"/>
    <b v="1"/>
    <s v="Approved"/>
    <s v="Giant Bicycles"/>
    <s v="Road"/>
    <s v="medium"/>
    <s v="medium"/>
    <n v="1538.99"/>
    <n v="829.65"/>
    <n v="709.34"/>
    <d v="1991-08-05T00:00:00"/>
    <n v="58"/>
  </r>
  <r>
    <s v="8411"/>
    <s v="89"/>
    <x v="282"/>
    <d v="2017-05-25T00:00:00"/>
    <b v="0"/>
    <s v="Approved"/>
    <s v="WeareA2B"/>
    <s v="Touring"/>
    <s v="medium"/>
    <s v="large"/>
    <n v="1362.99"/>
    <n v="57.74"/>
    <n v="1305.25"/>
    <d v="1993-04-20T00:00:00"/>
    <n v="219"/>
  </r>
  <r>
    <s v="8412"/>
    <s v="88"/>
    <x v="3123"/>
    <d v="2017-01-11T00:00:00"/>
    <b v="1"/>
    <s v="Approved"/>
    <s v="Norco Bicycles"/>
    <s v="Standard"/>
    <s v="high"/>
    <s v="small"/>
    <n v="1661.92"/>
    <n v="1479.11"/>
    <n v="182.81"/>
    <d v="1996-04-05T00:00:00"/>
    <n v="353"/>
  </r>
  <r>
    <s v="8413"/>
    <s v="56"/>
    <x v="487"/>
    <d v="2017-04-25T00:00:00"/>
    <b v="0"/>
    <s v="Approved"/>
    <s v="OHM Cycles"/>
    <s v="Standard"/>
    <s v="medium"/>
    <s v="medium"/>
    <n v="183.86"/>
    <n v="137.9"/>
    <n v="45.96"/>
    <d v="1997-10-04T00:00:00"/>
    <n v="249"/>
  </r>
  <r>
    <s v="8414"/>
    <s v="39"/>
    <x v="151"/>
    <d v="2017-06-11T00:00:00"/>
    <b v="0"/>
    <s v="Approved"/>
    <s v="Giant Bicycles"/>
    <s v="Standard"/>
    <s v="medium"/>
    <s v="large"/>
    <n v="1812.75"/>
    <n v="582.48"/>
    <n v="1230.27"/>
    <d v="2010-06-07T00:00:00"/>
    <n v="202"/>
  </r>
  <r>
    <s v="8415"/>
    <s v="76"/>
    <x v="2265"/>
    <d v="2017-04-11T00:00:00"/>
    <b v="0"/>
    <s v="Approved"/>
    <s v="WeareA2B"/>
    <s v="Standard"/>
    <s v="low"/>
    <s v="medium"/>
    <n v="642.30999999999995"/>
    <n v="513.85"/>
    <n v="128.46"/>
    <d v="2005-05-10T00:00:00"/>
    <n v="263"/>
  </r>
  <r>
    <s v="8416"/>
    <s v="74"/>
    <x v="1751"/>
    <d v="2017-02-16T00:00:00"/>
    <b v="0"/>
    <s v="Approved"/>
    <s v="WeareA2B"/>
    <s v="Standard"/>
    <s v="medium"/>
    <s v="medium"/>
    <n v="1228.07"/>
    <n v="400.91"/>
    <n v="827.16"/>
    <d v="2000-05-22T00:00:00"/>
    <n v="317"/>
  </r>
  <r>
    <s v="8417"/>
    <s v="49"/>
    <x v="83"/>
    <d v="2017-10-01T00:00:00"/>
    <b v="0"/>
    <s v="Approved"/>
    <s v="Trek Bicycles"/>
    <s v="Road"/>
    <s v="medium"/>
    <s v="medium"/>
    <n v="533.51"/>
    <n v="400.13"/>
    <n v="133.38"/>
    <d v="2012-04-10T00:00:00"/>
    <n v="90"/>
  </r>
  <r>
    <s v="8418"/>
    <s v="55"/>
    <x v="1990"/>
    <d v="2017-07-27T00:00:00"/>
    <b v="1"/>
    <s v="Approved"/>
    <s v="Trek Bicycles"/>
    <s v="Road"/>
    <s v="medium"/>
    <s v="large"/>
    <n v="1894.19"/>
    <n v="598.76"/>
    <n v="1295.43"/>
    <d v="2003-07-21T00:00:00"/>
    <n v="156"/>
  </r>
  <r>
    <s v="8419"/>
    <s v="20"/>
    <x v="670"/>
    <d v="2017-01-03T00:00:00"/>
    <b v="1"/>
    <s v="Approved"/>
    <s v="Trek Bicycles"/>
    <s v="Standard"/>
    <s v="medium"/>
    <s v="small"/>
    <n v="1775.81"/>
    <n v="1580.47"/>
    <n v="195.34"/>
    <d v="2010-05-05T00:00:00"/>
    <n v="361"/>
  </r>
  <r>
    <s v="8420"/>
    <s v="84"/>
    <x v="1409"/>
    <d v="2017-07-31T00:00:00"/>
    <b v="1"/>
    <s v="Approved"/>
    <s v="Trek Bicycles"/>
    <s v="Road"/>
    <s v="medium"/>
    <s v="medium"/>
    <n v="290.62"/>
    <n v="215.14"/>
    <n v="75.48"/>
    <d v="2004-12-18T00:00:00"/>
    <n v="152"/>
  </r>
  <r>
    <s v="8421"/>
    <s v="64"/>
    <x v="22"/>
    <d v="2017-09-02T00:00:00"/>
    <b v="1"/>
    <s v="Approved"/>
    <s v="Trek Bicycles"/>
    <s v="Standard"/>
    <s v="medium"/>
    <s v="large"/>
    <n v="1469.44"/>
    <n v="596.54999999999995"/>
    <n v="872.89"/>
    <d v="2014-10-10T00:00:00"/>
    <n v="119"/>
  </r>
  <r>
    <s v="8422"/>
    <s v="19"/>
    <x v="3043"/>
    <d v="2017-07-21T00:00:00"/>
    <b v="1"/>
    <s v="Approved"/>
    <s v="OHM Cycles"/>
    <s v="Road"/>
    <s v="high"/>
    <s v="large"/>
    <n v="12.01"/>
    <n v="7.21"/>
    <n v="4.8"/>
    <d v="1993-10-02T00:00:00"/>
    <n v="162"/>
  </r>
  <r>
    <s v="8424"/>
    <s v="0"/>
    <x v="2292"/>
    <d v="2017-12-02T00:00:00"/>
    <b v="1"/>
    <s v="Approved"/>
    <m/>
    <m/>
    <m/>
    <m/>
    <n v="890.28"/>
    <m/>
    <m/>
    <m/>
    <n v="28"/>
  </r>
  <r>
    <s v="8425"/>
    <s v="59"/>
    <x v="320"/>
    <d v="2017-02-02T00:00:00"/>
    <b v="1"/>
    <s v="Approved"/>
    <s v="WeareA2B"/>
    <s v="Standard"/>
    <s v="medium"/>
    <s v="small"/>
    <n v="1415.01"/>
    <n v="1259.3599999999999"/>
    <n v="155.65"/>
    <d v="2003-01-05T00:00:00"/>
    <n v="331"/>
  </r>
  <r>
    <s v="8426"/>
    <s v="16"/>
    <x v="3201"/>
    <d v="2017-01-31T00:00:00"/>
    <b v="1"/>
    <s v="Approved"/>
    <s v="Norco Bicycles"/>
    <s v="Standard"/>
    <s v="high"/>
    <s v="small"/>
    <n v="1661.92"/>
    <n v="1479.11"/>
    <n v="182.81"/>
    <d v="1993-07-15T00:00:00"/>
    <n v="333"/>
  </r>
  <r>
    <s v="8427"/>
    <s v="46"/>
    <x v="2677"/>
    <d v="2017-04-24T00:00:00"/>
    <b v="1"/>
    <s v="Approved"/>
    <s v="Solex"/>
    <s v="Standard"/>
    <s v="low"/>
    <s v="medium"/>
    <n v="1289.8499999999999"/>
    <n v="74.510000000000005"/>
    <n v="1215.3399999999999"/>
    <d v="2007-12-11T00:00:00"/>
    <n v="250"/>
  </r>
  <r>
    <s v="8428"/>
    <s v="97"/>
    <x v="2070"/>
    <d v="2017-12-22T00:00:00"/>
    <b v="1"/>
    <s v="Approved"/>
    <s v="Solex"/>
    <s v="Standard"/>
    <s v="medium"/>
    <s v="large"/>
    <n v="202.62"/>
    <n v="151.96"/>
    <n v="50.66"/>
    <d v="2016-03-29T00:00:00"/>
    <n v="8"/>
  </r>
  <r>
    <s v="8429"/>
    <s v="89"/>
    <x v="3202"/>
    <d v="2017-04-12T00:00:00"/>
    <b v="1"/>
    <s v="Approved"/>
    <s v="WeareA2B"/>
    <s v="Touring"/>
    <s v="medium"/>
    <s v="large"/>
    <n v="1362.99"/>
    <n v="57.74"/>
    <n v="1305.25"/>
    <d v="1993-04-20T00:00:00"/>
    <n v="262"/>
  </r>
  <r>
    <s v="8430"/>
    <s v="50"/>
    <x v="659"/>
    <d v="2017-02-12T00:00:00"/>
    <b v="1"/>
    <s v="Approved"/>
    <s v="WeareA2B"/>
    <s v="Standard"/>
    <s v="medium"/>
    <s v="small"/>
    <n v="175.89"/>
    <n v="131.91999999999999"/>
    <n v="43.97"/>
    <d v="2003-02-16T00:00:00"/>
    <n v="321"/>
  </r>
  <r>
    <s v="8431"/>
    <s v="45"/>
    <x v="1554"/>
    <d v="2017-05-06T00:00:00"/>
    <b v="1"/>
    <s v="Approved"/>
    <s v="Solex"/>
    <s v="Standard"/>
    <s v="medium"/>
    <s v="medium"/>
    <n v="441.49"/>
    <n v="84.99"/>
    <n v="356.5"/>
    <d v="1993-04-12T00:00:00"/>
    <n v="238"/>
  </r>
  <r>
    <s v="8432"/>
    <s v="61"/>
    <x v="2948"/>
    <d v="2017-01-22T00:00:00"/>
    <b v="0"/>
    <s v="Approved"/>
    <s v="OHM Cycles"/>
    <s v="Standard"/>
    <s v="low"/>
    <s v="medium"/>
    <n v="71.16"/>
    <n v="56.93"/>
    <n v="14.23"/>
    <d v="2015-06-17T00:00:00"/>
    <n v="342"/>
  </r>
  <r>
    <s v="8433"/>
    <s v="40"/>
    <x v="1064"/>
    <d v="2017-02-25T00:00:00"/>
    <b v="0"/>
    <s v="Approved"/>
    <s v="Trek Bicycles"/>
    <s v="Road"/>
    <s v="medium"/>
    <s v="large"/>
    <n v="1894.19"/>
    <n v="598.76"/>
    <n v="1295.43"/>
    <d v="2003-07-21T00:00:00"/>
    <n v="308"/>
  </r>
  <r>
    <s v="8434"/>
    <s v="77"/>
    <x v="2485"/>
    <d v="2017-03-15T00:00:00"/>
    <b v="0"/>
    <s v="Approved"/>
    <s v="Norco Bicycles"/>
    <s v="Road"/>
    <s v="medium"/>
    <s v="large"/>
    <n v="1240.31"/>
    <n v="795.1"/>
    <n v="445.21"/>
    <d v="2011-01-10T00:00:00"/>
    <n v="290"/>
  </r>
  <r>
    <s v="8435"/>
    <s v="70"/>
    <x v="1800"/>
    <d v="2017-08-16T00:00:00"/>
    <b v="1"/>
    <s v="Approved"/>
    <s v="Trek Bicycles"/>
    <s v="Standard"/>
    <s v="high"/>
    <s v="medium"/>
    <n v="495.72"/>
    <n v="297.43"/>
    <n v="198.29"/>
    <d v="2004-07-25T00:00:00"/>
    <n v="136"/>
  </r>
  <r>
    <s v="8436"/>
    <s v="76"/>
    <x v="477"/>
    <d v="2017-07-07T00:00:00"/>
    <b v="1"/>
    <s v="Approved"/>
    <s v="WeareA2B"/>
    <s v="Standard"/>
    <s v="low"/>
    <s v="medium"/>
    <n v="642.30999999999995"/>
    <n v="513.85"/>
    <n v="128.46"/>
    <d v="2013-09-16T00:00:00"/>
    <n v="176"/>
  </r>
  <r>
    <s v="8437"/>
    <s v="93"/>
    <x v="980"/>
    <d v="2017-11-11T00:00:00"/>
    <b v="1"/>
    <s v="Approved"/>
    <s v="WeareA2B"/>
    <s v="Standard"/>
    <s v="medium"/>
    <s v="medium"/>
    <n v="1065.03"/>
    <n v="230.09"/>
    <n v="834.94"/>
    <d v="2013-06-09T00:00:00"/>
    <n v="49"/>
  </r>
  <r>
    <s v="8438"/>
    <s v="66"/>
    <x v="3203"/>
    <d v="2017-05-07T00:00:00"/>
    <b v="0"/>
    <s v="Approved"/>
    <s v="Giant Bicycles"/>
    <s v="Road"/>
    <s v="low"/>
    <s v="small"/>
    <n v="590.26"/>
    <n v="525.33000000000004"/>
    <n v="64.930000000000007"/>
    <d v="1992-10-02T00:00:00"/>
    <n v="237"/>
  </r>
  <r>
    <s v="8439"/>
    <s v="64"/>
    <x v="2982"/>
    <d v="2017-12-27T00:00:00"/>
    <b v="1"/>
    <s v="Approved"/>
    <s v="Trek Bicycles"/>
    <s v="Standard"/>
    <s v="medium"/>
    <s v="large"/>
    <n v="1469.44"/>
    <n v="596.54999999999995"/>
    <n v="872.89"/>
    <d v="2012-05-18T00:00:00"/>
    <n v="3"/>
  </r>
  <r>
    <s v="8440"/>
    <s v="46"/>
    <x v="1943"/>
    <d v="2017-12-14T00:00:00"/>
    <b v="1"/>
    <s v="Approved"/>
    <s v="OHM Cycles"/>
    <s v="Standard"/>
    <s v="low"/>
    <s v="medium"/>
    <n v="1793.43"/>
    <n v="248.82"/>
    <n v="1544.61"/>
    <d v="2015-05-21T00:00:00"/>
    <n v="16"/>
  </r>
  <r>
    <s v="8441"/>
    <s v="77"/>
    <x v="1233"/>
    <d v="2017-08-07T00:00:00"/>
    <b v="0"/>
    <s v="Approved"/>
    <s v="WeareA2B"/>
    <s v="Standard"/>
    <s v="medium"/>
    <s v="medium"/>
    <n v="1769.64"/>
    <n v="108.76"/>
    <n v="1660.88"/>
    <d v="2001-11-25T00:00:00"/>
    <n v="145"/>
  </r>
  <r>
    <s v="8442"/>
    <s v="32"/>
    <x v="757"/>
    <d v="2017-03-01T00:00:00"/>
    <b v="1"/>
    <s v="Approved"/>
    <s v="Giant Bicycles"/>
    <s v="Standard"/>
    <s v="medium"/>
    <s v="medium"/>
    <n v="642.70000000000005"/>
    <n v="211.37"/>
    <n v="431.33"/>
    <d v="2002-03-22T00:00:00"/>
    <n v="304"/>
  </r>
  <r>
    <s v="8443"/>
    <s v="56"/>
    <x v="1006"/>
    <d v="2017-09-22T00:00:00"/>
    <b v="0"/>
    <s v="Approved"/>
    <s v="OHM Cycles"/>
    <s v="Standard"/>
    <s v="medium"/>
    <s v="medium"/>
    <n v="183.86"/>
    <n v="137.9"/>
    <n v="45.96"/>
    <d v="1997-10-04T00:00:00"/>
    <n v="99"/>
  </r>
  <r>
    <s v="8444"/>
    <s v="50"/>
    <x v="2683"/>
    <d v="2017-08-30T00:00:00"/>
    <b v="0"/>
    <s v="Approved"/>
    <s v="WeareA2B"/>
    <s v="Standard"/>
    <s v="medium"/>
    <s v="small"/>
    <n v="175.89"/>
    <n v="131.91999999999999"/>
    <n v="43.97"/>
    <d v="2003-02-16T00:00:00"/>
    <n v="122"/>
  </r>
  <r>
    <s v="8445"/>
    <s v="77"/>
    <x v="2449"/>
    <d v="2017-05-24T00:00:00"/>
    <b v="0"/>
    <s v="Approved"/>
    <s v="Norco Bicycles"/>
    <s v="Road"/>
    <s v="medium"/>
    <s v="large"/>
    <n v="1240.31"/>
    <n v="795.1"/>
    <n v="445.21"/>
    <d v="2004-07-25T00:00:00"/>
    <n v="220"/>
  </r>
  <r>
    <s v="8446"/>
    <s v="49"/>
    <x v="2191"/>
    <d v="2017-09-10T00:00:00"/>
    <b v="0"/>
    <s v="Approved"/>
    <s v="Trek Bicycles"/>
    <s v="Road"/>
    <s v="medium"/>
    <s v="medium"/>
    <n v="533.51"/>
    <n v="400.13"/>
    <n v="133.38"/>
    <d v="2012-06-04T00:00:00"/>
    <n v="111"/>
  </r>
  <r>
    <s v="8447"/>
    <s v="27"/>
    <x v="1349"/>
    <d v="2017-07-04T00:00:00"/>
    <b v="0"/>
    <s v="Approved"/>
    <s v="Trek Bicycles"/>
    <s v="Standard"/>
    <s v="low"/>
    <s v="medium"/>
    <n v="1057.51"/>
    <n v="154.4"/>
    <n v="903.11"/>
    <d v="1994-07-12T00:00:00"/>
    <n v="179"/>
  </r>
  <r>
    <s v="8448"/>
    <s v="23"/>
    <x v="1865"/>
    <d v="2017-02-12T00:00:00"/>
    <b v="1"/>
    <s v="Approved"/>
    <s v="Norco Bicycles"/>
    <s v="Standard"/>
    <s v="medium"/>
    <s v="medium"/>
    <n v="1198.46"/>
    <n v="381.1"/>
    <n v="817.36"/>
    <d v="2003-09-10T00:00:00"/>
    <n v="321"/>
  </r>
  <r>
    <s v="8449"/>
    <s v="8"/>
    <x v="1616"/>
    <d v="2017-05-08T00:00:00"/>
    <b v="0"/>
    <s v="Approved"/>
    <s v="Solex"/>
    <s v="Road"/>
    <s v="medium"/>
    <s v="small"/>
    <n v="1703.52"/>
    <n v="1516.13"/>
    <n v="187.39"/>
    <d v="2011-04-16T00:00:00"/>
    <n v="236"/>
  </r>
  <r>
    <s v="8450"/>
    <s v="35"/>
    <x v="2531"/>
    <d v="2017-03-08T00:00:00"/>
    <b v="0"/>
    <s v="Approved"/>
    <s v="Trek Bicycles"/>
    <s v="Standard"/>
    <s v="low"/>
    <s v="medium"/>
    <n v="1057.51"/>
    <n v="154.4"/>
    <n v="903.11"/>
    <d v="1995-12-19T00:00:00"/>
    <n v="297"/>
  </r>
  <r>
    <s v="8451"/>
    <s v="12"/>
    <x v="1176"/>
    <d v="2017-05-02T00:00:00"/>
    <b v="1"/>
    <s v="Approved"/>
    <s v="Giant Bicycles"/>
    <s v="Standard"/>
    <s v="medium"/>
    <s v="large"/>
    <n v="1765.3"/>
    <n v="709.48"/>
    <n v="1055.82"/>
    <d v="2004-07-25T00:00:00"/>
    <n v="242"/>
  </r>
  <r>
    <s v="8452"/>
    <s v="19"/>
    <x v="1581"/>
    <d v="2017-12-26T00:00:00"/>
    <b v="1"/>
    <s v="Approved"/>
    <s v="OHM Cycles"/>
    <s v="Road"/>
    <s v="high"/>
    <s v="large"/>
    <n v="12.01"/>
    <n v="7.21"/>
    <n v="4.8"/>
    <d v="1996-04-05T00:00:00"/>
    <n v="4"/>
  </r>
  <r>
    <s v="8454"/>
    <s v="68"/>
    <x v="3157"/>
    <d v="2017-09-22T00:00:00"/>
    <b v="1"/>
    <s v="Approved"/>
    <s v="OHM Cycles"/>
    <s v="Standard"/>
    <s v="medium"/>
    <s v="medium"/>
    <n v="1636.9"/>
    <n v="44.71"/>
    <n v="1592.19"/>
    <d v="2010-08-20T00:00:00"/>
    <n v="99"/>
  </r>
  <r>
    <s v="8455"/>
    <s v="92"/>
    <x v="3204"/>
    <d v="2017-12-10T00:00:00"/>
    <b v="0"/>
    <s v="Approved"/>
    <s v="WeareA2B"/>
    <s v="Standard"/>
    <s v="medium"/>
    <s v="small"/>
    <n v="1415.01"/>
    <n v="1259.3599999999999"/>
    <n v="155.65"/>
    <d v="2003-01-05T00:00:00"/>
    <n v="20"/>
  </r>
  <r>
    <s v="8456"/>
    <s v="67"/>
    <x v="2639"/>
    <d v="2017-06-03T00:00:00"/>
    <b v="1"/>
    <s v="Approved"/>
    <s v="Solex"/>
    <s v="Standard"/>
    <s v="medium"/>
    <s v="large"/>
    <n v="1071.23"/>
    <n v="380.74"/>
    <n v="690.49"/>
    <d v="1999-06-23T00:00:00"/>
    <n v="210"/>
  </r>
  <r>
    <s v="8457"/>
    <s v="53"/>
    <x v="1030"/>
    <d v="2017-05-06T00:00:00"/>
    <b v="1"/>
    <s v="Approved"/>
    <s v="OHM Cycles"/>
    <s v="Standard"/>
    <s v="medium"/>
    <s v="medium"/>
    <n v="795.34"/>
    <n v="101.58"/>
    <n v="693.76"/>
    <d v="2005-10-22T00:00:00"/>
    <n v="238"/>
  </r>
  <r>
    <s v="8458"/>
    <s v="87"/>
    <x v="2397"/>
    <d v="2017-02-28T00:00:00"/>
    <b v="1"/>
    <s v="Approved"/>
    <s v="Giant Bicycles"/>
    <s v="Standard"/>
    <s v="high"/>
    <s v="medium"/>
    <n v="1179"/>
    <n v="707.4"/>
    <n v="471.6"/>
    <d v="1997-08-25T00:00:00"/>
    <n v="305"/>
  </r>
  <r>
    <s v="8459"/>
    <s v="67"/>
    <x v="3205"/>
    <d v="2017-11-15T00:00:00"/>
    <b v="1"/>
    <s v="Approved"/>
    <s v="Norco Bicycles"/>
    <s v="Road"/>
    <s v="medium"/>
    <s v="medium"/>
    <n v="544.04999999999995"/>
    <n v="376.84"/>
    <n v="167.21"/>
    <d v="2016-12-06T00:00:00"/>
    <n v="45"/>
  </r>
  <r>
    <s v="8460"/>
    <s v="9"/>
    <x v="2056"/>
    <d v="2017-10-31T00:00:00"/>
    <b v="1"/>
    <s v="Approved"/>
    <s v="OHM Cycles"/>
    <s v="Road"/>
    <s v="medium"/>
    <s v="medium"/>
    <n v="742.54"/>
    <n v="667.4"/>
    <n v="75.14"/>
    <d v="1991-11-07T00:00:00"/>
    <n v="60"/>
  </r>
  <r>
    <s v="8461"/>
    <s v="42"/>
    <x v="1894"/>
    <d v="2017-03-23T00:00:00"/>
    <b v="0"/>
    <s v="Approved"/>
    <s v="OHM Cycles"/>
    <s v="Road"/>
    <s v="medium"/>
    <s v="small"/>
    <n v="1810"/>
    <n v="1610.9"/>
    <n v="199.1"/>
    <d v="1997-08-25T00:00:00"/>
    <n v="282"/>
  </r>
  <r>
    <s v="8462"/>
    <s v="63"/>
    <x v="1581"/>
    <d v="2017-08-23T00:00:00"/>
    <b v="0"/>
    <s v="Approved"/>
    <s v="Solex"/>
    <s v="Standard"/>
    <s v="medium"/>
    <s v="medium"/>
    <n v="1483.2"/>
    <n v="99.59"/>
    <n v="1383.61"/>
    <d v="2015-05-21T00:00:00"/>
    <n v="129"/>
  </r>
  <r>
    <s v="8463"/>
    <s v="77"/>
    <x v="1908"/>
    <d v="2017-01-12T00:00:00"/>
    <b v="0"/>
    <s v="Approved"/>
    <s v="Norco Bicycles"/>
    <s v="Road"/>
    <s v="medium"/>
    <s v="large"/>
    <n v="1240.31"/>
    <n v="795.1"/>
    <n v="445.21"/>
    <d v="2011-01-10T00:00:00"/>
    <n v="352"/>
  </r>
  <r>
    <s v="8464"/>
    <s v="56"/>
    <x v="747"/>
    <d v="2017-11-06T00:00:00"/>
    <b v="0"/>
    <s v="Approved"/>
    <s v="OHM Cycles"/>
    <s v="Standard"/>
    <s v="medium"/>
    <s v="medium"/>
    <n v="183.86"/>
    <n v="137.9"/>
    <n v="45.96"/>
    <d v="1991-01-21T00:00:00"/>
    <n v="54"/>
  </r>
  <r>
    <s v="8465"/>
    <s v="99"/>
    <x v="403"/>
    <d v="2017-01-19T00:00:00"/>
    <b v="1"/>
    <s v="Approved"/>
    <s v="OHM Cycles"/>
    <s v="Standard"/>
    <s v="medium"/>
    <s v="medium"/>
    <n v="1227.3399999999999"/>
    <n v="770.89"/>
    <n v="456.45"/>
    <d v="1994-08-10T00:00:00"/>
    <n v="345"/>
  </r>
  <r>
    <s v="8466"/>
    <s v="94"/>
    <x v="1924"/>
    <d v="2017-12-01T00:00:00"/>
    <b v="0"/>
    <s v="Approved"/>
    <s v="Giant Bicycles"/>
    <s v="Standard"/>
    <s v="medium"/>
    <s v="large"/>
    <n v="1635.3"/>
    <n v="993.66"/>
    <n v="641.64"/>
    <d v="2013-06-09T00:00:00"/>
    <n v="29"/>
  </r>
  <r>
    <s v="8467"/>
    <s v="13"/>
    <x v="1135"/>
    <d v="2017-05-13T00:00:00"/>
    <b v="0"/>
    <s v="Approved"/>
    <s v="Solex"/>
    <s v="Standard"/>
    <s v="medium"/>
    <s v="medium"/>
    <n v="1163.8900000000001"/>
    <n v="589.27"/>
    <n v="574.62"/>
    <d v="2016-07-09T00:00:00"/>
    <n v="231"/>
  </r>
  <r>
    <s v="8468"/>
    <s v="5"/>
    <x v="12"/>
    <d v="2017-01-18T00:00:00"/>
    <b v="1"/>
    <s v="Approved"/>
    <s v="Trek Bicycles"/>
    <s v="Mountain"/>
    <s v="low"/>
    <s v="medium"/>
    <n v="574.64"/>
    <n v="459.71"/>
    <n v="114.93"/>
    <d v="2011-08-29T00:00:00"/>
    <n v="346"/>
  </r>
  <r>
    <s v="8469"/>
    <s v="43"/>
    <x v="1911"/>
    <d v="2017-01-03T00:00:00"/>
    <b v="0"/>
    <s v="Approved"/>
    <s v="Solex"/>
    <s v="Standard"/>
    <s v="medium"/>
    <s v="medium"/>
    <n v="1151.96"/>
    <n v="649.49"/>
    <n v="502.47"/>
    <d v="2006-10-01T00:00:00"/>
    <n v="361"/>
  </r>
  <r>
    <s v="8470"/>
    <s v="5"/>
    <x v="2084"/>
    <d v="2017-03-28T00:00:00"/>
    <b v="0"/>
    <s v="Approved"/>
    <s v="Giant Bicycles"/>
    <s v="Standard"/>
    <s v="high"/>
    <s v="medium"/>
    <n v="1129.1300000000001"/>
    <n v="677.48"/>
    <n v="451.65"/>
    <d v="1997-05-10T00:00:00"/>
    <n v="277"/>
  </r>
  <r>
    <s v="8471"/>
    <s v="59"/>
    <x v="1484"/>
    <d v="2017-03-15T00:00:00"/>
    <b v="1"/>
    <s v="Approved"/>
    <s v="Solex"/>
    <s v="Standard"/>
    <s v="medium"/>
    <s v="large"/>
    <n v="1061.56"/>
    <n v="733.58"/>
    <n v="327.98"/>
    <d v="2011-08-24T00:00:00"/>
    <n v="290"/>
  </r>
  <r>
    <s v="8472"/>
    <s v="3"/>
    <x v="724"/>
    <d v="2017-06-06T00:00:00"/>
    <b v="1"/>
    <s v="Approved"/>
    <s v="Trek Bicycles"/>
    <s v="Standard"/>
    <s v="medium"/>
    <s v="large"/>
    <n v="2091.4699999999998"/>
    <n v="388.92"/>
    <n v="1702.55"/>
    <d v="2012-09-15T00:00:00"/>
    <n v="207"/>
  </r>
  <r>
    <s v="8473"/>
    <s v="86"/>
    <x v="1034"/>
    <d v="2017-11-05T00:00:00"/>
    <b v="1"/>
    <s v="Approved"/>
    <s v="Norco Bicycles"/>
    <s v="Road"/>
    <s v="high"/>
    <s v="large"/>
    <n v="774.53"/>
    <n v="464.72"/>
    <n v="309.81"/>
    <d v="2003-03-18T00:00:00"/>
    <n v="55"/>
  </r>
  <r>
    <s v="8474"/>
    <s v="3"/>
    <x v="595"/>
    <d v="2017-10-10T00:00:00"/>
    <b v="1"/>
    <s v="Approved"/>
    <s v="Trek Bicycles"/>
    <s v="Standard"/>
    <s v="medium"/>
    <s v="large"/>
    <n v="2091.4699999999998"/>
    <n v="388.92"/>
    <n v="1702.55"/>
    <d v="2012-09-15T00:00:00"/>
    <n v="81"/>
  </r>
  <r>
    <s v="8475"/>
    <s v="88"/>
    <x v="56"/>
    <d v="2017-06-16T00:00:00"/>
    <b v="0"/>
    <s v="Approved"/>
    <s v="Norco Bicycles"/>
    <s v="Standard"/>
    <s v="high"/>
    <s v="small"/>
    <n v="1661.92"/>
    <n v="1479.11"/>
    <n v="182.81"/>
    <d v="1994-09-09T00:00:00"/>
    <n v="197"/>
  </r>
  <r>
    <s v="8476"/>
    <s v="40"/>
    <x v="2329"/>
    <d v="2017-07-11T00:00:00"/>
    <b v="1"/>
    <s v="Approved"/>
    <s v="Trek Bicycles"/>
    <s v="Road"/>
    <s v="medium"/>
    <s v="large"/>
    <n v="1894.19"/>
    <n v="598.76"/>
    <n v="1295.43"/>
    <d v="2015-10-18T00:00:00"/>
    <n v="172"/>
  </r>
  <r>
    <s v="8477"/>
    <s v="30"/>
    <x v="1854"/>
    <d v="2017-12-16T00:00:00"/>
    <b v="0"/>
    <s v="Approved"/>
    <s v="Solex"/>
    <s v="Standard"/>
    <s v="high"/>
    <s v="medium"/>
    <n v="748.17"/>
    <n v="448.9"/>
    <n v="299.27"/>
    <d v="1991-11-10T00:00:00"/>
    <n v="14"/>
  </r>
  <r>
    <s v="8478"/>
    <s v="1"/>
    <x v="2148"/>
    <d v="2017-08-20T00:00:00"/>
    <b v="1"/>
    <s v="Approved"/>
    <s v="Giant Bicycles"/>
    <s v="Standard"/>
    <s v="medium"/>
    <s v="medium"/>
    <n v="1403.5"/>
    <n v="954.82"/>
    <n v="448.68"/>
    <d v="2011-04-16T00:00:00"/>
    <n v="132"/>
  </r>
  <r>
    <s v="8479"/>
    <s v="50"/>
    <x v="3206"/>
    <d v="2017-01-01T00:00:00"/>
    <b v="1"/>
    <s v="Approved"/>
    <s v="WeareA2B"/>
    <s v="Standard"/>
    <s v="medium"/>
    <s v="small"/>
    <n v="175.89"/>
    <n v="131.91999999999999"/>
    <n v="43.97"/>
    <d v="1991-01-21T00:00:00"/>
    <n v="363"/>
  </r>
  <r>
    <s v="8480"/>
    <s v="45"/>
    <x v="2843"/>
    <d v="2017-07-20T00:00:00"/>
    <b v="1"/>
    <s v="Approved"/>
    <s v="Solex"/>
    <s v="Standard"/>
    <s v="medium"/>
    <s v="medium"/>
    <n v="441.49"/>
    <n v="84.99"/>
    <n v="356.5"/>
    <d v="1993-04-12T00:00:00"/>
    <n v="163"/>
  </r>
  <r>
    <s v="8481"/>
    <s v="7"/>
    <x v="1983"/>
    <d v="2017-04-30T00:00:00"/>
    <b v="0"/>
    <s v="Approved"/>
    <s v="Giant Bicycles"/>
    <s v="Standard"/>
    <s v="medium"/>
    <s v="small"/>
    <n v="1311.44"/>
    <n v="1167.18"/>
    <n v="144.26"/>
    <d v="2007-12-11T00:00:00"/>
    <n v="244"/>
  </r>
  <r>
    <s v="8482"/>
    <s v="98"/>
    <x v="3109"/>
    <d v="2017-01-31T00:00:00"/>
    <b v="1"/>
    <s v="Approved"/>
    <s v="Trek Bicycles"/>
    <s v="Standard"/>
    <s v="high"/>
    <s v="medium"/>
    <n v="358.39"/>
    <n v="215.03"/>
    <n v="143.36000000000001"/>
    <d v="2004-01-16T00:00:00"/>
    <n v="333"/>
  </r>
  <r>
    <s v="8483"/>
    <s v="11"/>
    <x v="3207"/>
    <d v="2017-09-13T00:00:00"/>
    <b v="1"/>
    <s v="Approved"/>
    <s v="Giant Bicycles"/>
    <s v="Standard"/>
    <s v="high"/>
    <s v="medium"/>
    <n v="1274.93"/>
    <n v="764.96"/>
    <n v="509.97"/>
    <d v="2007-08-04T00:00:00"/>
    <n v="108"/>
  </r>
  <r>
    <s v="8484"/>
    <s v="89"/>
    <x v="2044"/>
    <d v="2017-12-23T00:00:00"/>
    <b v="1"/>
    <s v="Approved"/>
    <s v="WeareA2B"/>
    <s v="Touring"/>
    <s v="medium"/>
    <s v="large"/>
    <n v="1362.99"/>
    <n v="57.74"/>
    <n v="1305.25"/>
    <d v="1993-04-20T00:00:00"/>
    <n v="7"/>
  </r>
  <r>
    <s v="8485"/>
    <s v="7"/>
    <x v="2376"/>
    <d v="2017-08-05T00:00:00"/>
    <b v="0"/>
    <s v="Approved"/>
    <s v="Trek Bicycles"/>
    <s v="Road"/>
    <s v="low"/>
    <s v="medium"/>
    <n v="980.37"/>
    <n v="234.43"/>
    <n v="745.94"/>
    <d v="2004-09-28T00:00:00"/>
    <n v="147"/>
  </r>
  <r>
    <s v="8486"/>
    <s v="0"/>
    <x v="2886"/>
    <d v="2017-08-16T00:00:00"/>
    <b v="1"/>
    <s v="Approved"/>
    <m/>
    <m/>
    <m/>
    <m/>
    <n v="1084.18"/>
    <m/>
    <m/>
    <m/>
    <n v="136"/>
  </r>
  <r>
    <s v="8487"/>
    <s v="46"/>
    <x v="131"/>
    <d v="2017-08-14T00:00:00"/>
    <b v="0"/>
    <s v="Approved"/>
    <s v="Solex"/>
    <s v="Standard"/>
    <s v="low"/>
    <s v="medium"/>
    <n v="1289.8499999999999"/>
    <n v="74.510000000000005"/>
    <n v="1215.3399999999999"/>
    <d v="1997-02-09T00:00:00"/>
    <n v="138"/>
  </r>
  <r>
    <s v="8488"/>
    <s v="68"/>
    <x v="2091"/>
    <d v="2017-08-24T00:00:00"/>
    <b v="0"/>
    <s v="Approved"/>
    <s v="OHM Cycles"/>
    <s v="Standard"/>
    <s v="medium"/>
    <s v="medium"/>
    <n v="1636.9"/>
    <n v="44.71"/>
    <n v="1592.19"/>
    <d v="2010-08-20T00:00:00"/>
    <n v="128"/>
  </r>
  <r>
    <s v="8489"/>
    <s v="15"/>
    <x v="79"/>
    <d v="2017-06-10T00:00:00"/>
    <b v="0"/>
    <s v="Approved"/>
    <s v="Norco Bicycles"/>
    <s v="Standard"/>
    <s v="low"/>
    <s v="medium"/>
    <n v="958.74"/>
    <n v="748.9"/>
    <n v="209.84"/>
    <d v="2005-12-07T00:00:00"/>
    <n v="203"/>
  </r>
  <r>
    <s v="8490"/>
    <s v="51"/>
    <x v="2524"/>
    <d v="2017-05-21T00:00:00"/>
    <b v="1"/>
    <s v="Approved"/>
    <s v="OHM Cycles"/>
    <s v="Standard"/>
    <s v="high"/>
    <s v="medium"/>
    <n v="2005.66"/>
    <n v="1203.4000000000001"/>
    <n v="802.26"/>
    <d v="1997-10-04T00:00:00"/>
    <n v="223"/>
  </r>
  <r>
    <s v="8491"/>
    <s v="91"/>
    <x v="611"/>
    <d v="2017-02-20T00:00:00"/>
    <b v="1"/>
    <s v="Approved"/>
    <s v="Solex"/>
    <s v="Standard"/>
    <s v="medium"/>
    <s v="medium"/>
    <n v="100.35"/>
    <n v="75.260000000000005"/>
    <n v="25.09"/>
    <d v="1999-07-26T00:00:00"/>
    <n v="313"/>
  </r>
  <r>
    <s v="8492"/>
    <s v="1"/>
    <x v="2299"/>
    <d v="2017-03-07T00:00:00"/>
    <b v="0"/>
    <s v="Approved"/>
    <s v="Giant Bicycles"/>
    <s v="Standard"/>
    <s v="medium"/>
    <s v="medium"/>
    <n v="1403.5"/>
    <n v="954.82"/>
    <n v="448.68"/>
    <d v="2012-12-02T00:00:00"/>
    <n v="298"/>
  </r>
  <r>
    <s v="8493"/>
    <s v="81"/>
    <x v="2254"/>
    <d v="2017-11-22T00:00:00"/>
    <b v="1"/>
    <s v="Approved"/>
    <s v="Norco Bicycles"/>
    <s v="Standard"/>
    <s v="medium"/>
    <s v="small"/>
    <n v="586.45000000000005"/>
    <n v="521.94000000000005"/>
    <n v="64.510000000000005"/>
    <d v="1991-07-10T00:00:00"/>
    <n v="38"/>
  </r>
  <r>
    <s v="8494"/>
    <s v="56"/>
    <x v="1775"/>
    <d v="2017-05-08T00:00:00"/>
    <b v="1"/>
    <s v="Approved"/>
    <s v="OHM Cycles"/>
    <s v="Standard"/>
    <s v="medium"/>
    <s v="medium"/>
    <n v="183.86"/>
    <n v="137.9"/>
    <n v="45.96"/>
    <d v="2015-06-17T00:00:00"/>
    <n v="236"/>
  </r>
  <r>
    <s v="8495"/>
    <s v="53"/>
    <x v="1880"/>
    <d v="2017-11-15T00:00:00"/>
    <b v="1"/>
    <s v="Approved"/>
    <s v="Giant Bicycles"/>
    <s v="Standard"/>
    <s v="high"/>
    <s v="medium"/>
    <n v="1274.93"/>
    <n v="764.96"/>
    <n v="509.97"/>
    <d v="2007-08-04T00:00:00"/>
    <n v="45"/>
  </r>
  <r>
    <s v="8496"/>
    <s v="23"/>
    <x v="354"/>
    <d v="2017-02-28T00:00:00"/>
    <b v="1"/>
    <s v="Approved"/>
    <s v="Norco Bicycles"/>
    <s v="Standard"/>
    <s v="medium"/>
    <s v="medium"/>
    <n v="1198.46"/>
    <n v="381.1"/>
    <n v="817.36"/>
    <d v="2004-08-17T00:00:00"/>
    <n v="305"/>
  </r>
  <r>
    <s v="8497"/>
    <s v="16"/>
    <x v="3170"/>
    <d v="2017-12-06T00:00:00"/>
    <b v="1"/>
    <s v="Approved"/>
    <s v="Norco Bicycles"/>
    <s v="Standard"/>
    <s v="high"/>
    <s v="small"/>
    <n v="1661.92"/>
    <n v="1479.11"/>
    <n v="182.81"/>
    <d v="2010-05-05T00:00:00"/>
    <n v="24"/>
  </r>
  <r>
    <s v="8498"/>
    <s v="29"/>
    <x v="1008"/>
    <d v="2017-06-13T00:00:00"/>
    <b v="0"/>
    <s v="Approved"/>
    <s v="WeareA2B"/>
    <s v="Standard"/>
    <s v="medium"/>
    <s v="medium"/>
    <n v="1065.03"/>
    <n v="230.09"/>
    <n v="834.94"/>
    <d v="2013-06-09T00:00:00"/>
    <n v="200"/>
  </r>
  <r>
    <s v="8499"/>
    <s v="90"/>
    <x v="2078"/>
    <d v="2017-06-30T00:00:00"/>
    <b v="1"/>
    <s v="Approved"/>
    <s v="Norco Bicycles"/>
    <s v="Standard"/>
    <s v="low"/>
    <s v="medium"/>
    <n v="363.01"/>
    <n v="290.41000000000003"/>
    <n v="72.599999999999994"/>
    <d v="2005-05-10T00:00:00"/>
    <n v="183"/>
  </r>
  <r>
    <s v="8500"/>
    <s v="19"/>
    <x v="2171"/>
    <d v="2017-11-18T00:00:00"/>
    <b v="1"/>
    <s v="Approved"/>
    <s v="OHM Cycles"/>
    <s v="Road"/>
    <s v="high"/>
    <s v="large"/>
    <n v="12.01"/>
    <n v="7.21"/>
    <n v="4.8"/>
    <d v="1999-06-23T00:00:00"/>
    <n v="42"/>
  </r>
  <r>
    <s v="8501"/>
    <s v="43"/>
    <x v="2405"/>
    <d v="2017-10-09T00:00:00"/>
    <b v="1"/>
    <s v="Approved"/>
    <s v="Solex"/>
    <s v="Standard"/>
    <s v="medium"/>
    <s v="medium"/>
    <n v="1151.96"/>
    <n v="649.49"/>
    <n v="502.47"/>
    <d v="2011-05-09T00:00:00"/>
    <n v="82"/>
  </r>
  <r>
    <s v="8502"/>
    <s v="88"/>
    <x v="2447"/>
    <d v="2017-08-27T00:00:00"/>
    <b v="0"/>
    <s v="Approved"/>
    <s v="Norco Bicycles"/>
    <s v="Standard"/>
    <s v="medium"/>
    <s v="medium"/>
    <n v="1198.46"/>
    <n v="381.1"/>
    <n v="817.36"/>
    <d v="2003-09-10T00:00:00"/>
    <n v="125"/>
  </r>
  <r>
    <s v="8503"/>
    <s v="0"/>
    <x v="2335"/>
    <d v="2017-08-15T00:00:00"/>
    <b v="0"/>
    <s v="Approved"/>
    <s v="Solex"/>
    <s v="Road"/>
    <s v="medium"/>
    <s v="medium"/>
    <n v="416.98"/>
    <n v="312.74"/>
    <n v="104.24"/>
    <d v="1997-05-10T00:00:00"/>
    <n v="137"/>
  </r>
  <r>
    <s v="8504"/>
    <s v="2"/>
    <x v="2833"/>
    <d v="2017-11-03T00:00:00"/>
    <b v="0"/>
    <s v="Approved"/>
    <s v="Solex"/>
    <s v="Standard"/>
    <s v="medium"/>
    <s v="medium"/>
    <n v="71.489999999999995"/>
    <n v="53.62"/>
    <n v="17.87"/>
    <d v="2014-03-03T00:00:00"/>
    <n v="57"/>
  </r>
  <r>
    <s v="8505"/>
    <s v="76"/>
    <x v="1931"/>
    <d v="2017-05-06T00:00:00"/>
    <b v="1"/>
    <s v="Approved"/>
    <s v="WeareA2B"/>
    <s v="Standard"/>
    <s v="low"/>
    <s v="medium"/>
    <n v="642.30999999999995"/>
    <n v="513.85"/>
    <n v="128.46"/>
    <d v="2003-09-09T00:00:00"/>
    <n v="238"/>
  </r>
  <r>
    <s v="8506"/>
    <s v="59"/>
    <x v="2021"/>
    <d v="2017-10-08T00:00:00"/>
    <b v="1"/>
    <s v="Approved"/>
    <s v="Solex"/>
    <s v="Standard"/>
    <s v="medium"/>
    <s v="large"/>
    <n v="1061.56"/>
    <n v="733.58"/>
    <n v="327.98"/>
    <d v="1993-07-20T00:00:00"/>
    <n v="83"/>
  </r>
  <r>
    <s v="8507"/>
    <s v="31"/>
    <x v="908"/>
    <d v="2017-03-18T00:00:00"/>
    <b v="0"/>
    <s v="Approved"/>
    <s v="Giant Bicycles"/>
    <s v="Standard"/>
    <s v="medium"/>
    <s v="medium"/>
    <n v="230.91"/>
    <n v="173.18"/>
    <n v="57.73"/>
    <d v="2006-11-10T00:00:00"/>
    <n v="287"/>
  </r>
  <r>
    <s v="8508"/>
    <s v="90"/>
    <x v="1690"/>
    <d v="2017-01-02T00:00:00"/>
    <b v="1"/>
    <s v="Approved"/>
    <s v="Norco Bicycles"/>
    <s v="Standard"/>
    <s v="low"/>
    <s v="medium"/>
    <n v="363.01"/>
    <n v="290.41000000000003"/>
    <n v="72.599999999999994"/>
    <d v="1999-07-26T00:00:00"/>
    <n v="362"/>
  </r>
  <r>
    <s v="8509"/>
    <s v="92"/>
    <x v="682"/>
    <d v="2017-03-20T00:00:00"/>
    <b v="0"/>
    <s v="Approved"/>
    <s v="WeareA2B"/>
    <s v="Standard"/>
    <s v="medium"/>
    <s v="small"/>
    <n v="1415.01"/>
    <n v="1259.3599999999999"/>
    <n v="155.65"/>
    <d v="2016-03-29T00:00:00"/>
    <n v="285"/>
  </r>
  <r>
    <s v="8511"/>
    <s v="56"/>
    <x v="13"/>
    <d v="2017-02-28T00:00:00"/>
    <b v="1"/>
    <s v="Approved"/>
    <s v="OHM Cycles"/>
    <s v="Standard"/>
    <s v="medium"/>
    <s v="medium"/>
    <n v="183.86"/>
    <n v="137.9"/>
    <n v="45.96"/>
    <d v="1997-10-04T00:00:00"/>
    <n v="305"/>
  </r>
  <r>
    <s v="8512"/>
    <s v="57"/>
    <x v="3208"/>
    <d v="2017-08-06T00:00:00"/>
    <b v="1"/>
    <s v="Approved"/>
    <s v="WeareA2B"/>
    <s v="Touring"/>
    <s v="medium"/>
    <s v="large"/>
    <n v="1890.39"/>
    <n v="260.14"/>
    <n v="1630.25"/>
    <d v="1991-01-21T00:00:00"/>
    <n v="146"/>
  </r>
  <r>
    <s v="8513"/>
    <s v="64"/>
    <x v="979"/>
    <d v="2017-08-10T00:00:00"/>
    <b v="1"/>
    <s v="Approved"/>
    <s v="Giant Bicycles"/>
    <s v="Standard"/>
    <s v="high"/>
    <s v="small"/>
    <n v="1977.36"/>
    <n v="1759.85"/>
    <n v="217.51"/>
    <d v="2011-08-24T00:00:00"/>
    <n v="142"/>
  </r>
  <r>
    <s v="8514"/>
    <s v="14"/>
    <x v="2106"/>
    <d v="2017-04-06T00:00:00"/>
    <b v="0"/>
    <s v="Approved"/>
    <s v="Solex"/>
    <s v="Standard"/>
    <s v="high"/>
    <s v="large"/>
    <n v="1842.92"/>
    <n v="1105.75"/>
    <n v="737.17"/>
    <d v="2011-01-10T00:00:00"/>
    <n v="268"/>
  </r>
  <r>
    <s v="8515"/>
    <s v="63"/>
    <x v="3209"/>
    <d v="2017-07-29T00:00:00"/>
    <b v="1"/>
    <s v="Approved"/>
    <s v="WeareA2B"/>
    <s v="Standard"/>
    <s v="medium"/>
    <s v="medium"/>
    <n v="1992.93"/>
    <n v="762.63"/>
    <n v="1230.3"/>
    <d v="1991-08-05T00:00:00"/>
    <n v="154"/>
  </r>
  <r>
    <s v="8516"/>
    <s v="72"/>
    <x v="331"/>
    <d v="2017-06-30T00:00:00"/>
    <b v="1"/>
    <s v="Approved"/>
    <s v="Norco Bicycles"/>
    <s v="Standard"/>
    <s v="medium"/>
    <s v="medium"/>
    <n v="360.4"/>
    <n v="270.3"/>
    <n v="90.1"/>
    <d v="2004-07-25T00:00:00"/>
    <n v="183"/>
  </r>
  <r>
    <s v="8517"/>
    <s v="10"/>
    <x v="1224"/>
    <d v="2017-03-20T00:00:00"/>
    <b v="1"/>
    <s v="Approved"/>
    <s v="Solex"/>
    <s v="Standard"/>
    <s v="medium"/>
    <s v="medium"/>
    <n v="1945.43"/>
    <n v="333.18"/>
    <n v="1612.25"/>
    <d v="1997-01-25T00:00:00"/>
    <n v="285"/>
  </r>
  <r>
    <s v="8518"/>
    <s v="38"/>
    <x v="3180"/>
    <d v="2017-02-12T00:00:00"/>
    <b v="0"/>
    <s v="Approved"/>
    <s v="Solex"/>
    <s v="Standard"/>
    <s v="medium"/>
    <s v="medium"/>
    <n v="1577.53"/>
    <n v="826.51"/>
    <n v="751.02"/>
    <d v="2011-03-16T00:00:00"/>
    <n v="321"/>
  </r>
  <r>
    <s v="8519"/>
    <s v="0"/>
    <x v="1243"/>
    <d v="2017-10-08T00:00:00"/>
    <b v="1"/>
    <s v="Approved"/>
    <s v="Norco Bicycles"/>
    <s v="Standard"/>
    <s v="low"/>
    <s v="medium"/>
    <n v="363.01"/>
    <n v="290.41000000000003"/>
    <n v="72.599999999999994"/>
    <d v="1999-07-26T00:00:00"/>
    <n v="83"/>
  </r>
  <r>
    <s v="8520"/>
    <s v="0"/>
    <x v="1266"/>
    <d v="2017-02-02T00:00:00"/>
    <b v="1"/>
    <s v="Approved"/>
    <s v="Trek Bicycles"/>
    <s v="Standard"/>
    <s v="high"/>
    <s v="medium"/>
    <n v="358.39"/>
    <n v="215.03"/>
    <n v="143.36000000000001"/>
    <d v="2004-01-16T00:00:00"/>
    <n v="331"/>
  </r>
  <r>
    <s v="8521"/>
    <s v="7"/>
    <x v="2794"/>
    <d v="2017-12-14T00:00:00"/>
    <b v="1"/>
    <s v="Approved"/>
    <s v="Trek Bicycles"/>
    <s v="Road"/>
    <s v="low"/>
    <s v="medium"/>
    <n v="980.37"/>
    <n v="234.43"/>
    <n v="745.94"/>
    <d v="1991-07-10T00:00:00"/>
    <n v="16"/>
  </r>
  <r>
    <s v="8522"/>
    <s v="10"/>
    <x v="350"/>
    <d v="2017-06-13T00:00:00"/>
    <b v="0"/>
    <s v="Approved"/>
    <s v="WeareA2B"/>
    <s v="Touring"/>
    <s v="medium"/>
    <s v="medium"/>
    <n v="1466.68"/>
    <n v="363.25"/>
    <n v="1103.43"/>
    <d v="1996-11-09T00:00:00"/>
    <n v="200"/>
  </r>
  <r>
    <s v="8523"/>
    <s v="20"/>
    <x v="852"/>
    <d v="2017-05-31T00:00:00"/>
    <b v="0"/>
    <s v="Approved"/>
    <s v="Trek Bicycles"/>
    <s v="Standard"/>
    <s v="medium"/>
    <s v="small"/>
    <n v="1775.81"/>
    <n v="1580.47"/>
    <n v="195.34"/>
    <d v="1993-07-15T00:00:00"/>
    <n v="213"/>
  </r>
  <r>
    <s v="8524"/>
    <s v="37"/>
    <x v="1353"/>
    <d v="2017-10-03T00:00:00"/>
    <b v="0"/>
    <s v="Approved"/>
    <s v="OHM Cycles"/>
    <s v="Standard"/>
    <s v="low"/>
    <s v="medium"/>
    <n v="1793.43"/>
    <n v="248.82"/>
    <n v="1544.61"/>
    <d v="2010-06-07T00:00:00"/>
    <n v="88"/>
  </r>
  <r>
    <s v="8525"/>
    <s v="33"/>
    <x v="2805"/>
    <d v="2017-07-06T00:00:00"/>
    <b v="1"/>
    <s v="Approved"/>
    <s v="OHM Cycles"/>
    <s v="Road"/>
    <s v="medium"/>
    <s v="small"/>
    <n v="1810"/>
    <n v="1610.9"/>
    <n v="199.1"/>
    <d v="2008-03-19T00:00:00"/>
    <n v="177"/>
  </r>
  <r>
    <s v="8526"/>
    <s v="86"/>
    <x v="920"/>
    <d v="2017-06-20T00:00:00"/>
    <b v="1"/>
    <s v="Approved"/>
    <s v="OHM Cycles"/>
    <s v="Standard"/>
    <s v="medium"/>
    <s v="medium"/>
    <n v="235.63"/>
    <n v="125.07"/>
    <n v="110.56"/>
    <d v="2004-08-07T00:00:00"/>
    <n v="193"/>
  </r>
  <r>
    <s v="8527"/>
    <s v="0"/>
    <x v="3105"/>
    <d v="2017-03-26T00:00:00"/>
    <b v="1"/>
    <s v="Approved"/>
    <m/>
    <m/>
    <m/>
    <m/>
    <n v="1107.08"/>
    <m/>
    <m/>
    <m/>
    <n v="279"/>
  </r>
  <r>
    <s v="8528"/>
    <s v="68"/>
    <x v="1099"/>
    <d v="2017-08-24T00:00:00"/>
    <b v="1"/>
    <s v="Approved"/>
    <s v="OHM Cycles"/>
    <s v="Standard"/>
    <s v="medium"/>
    <s v="medium"/>
    <n v="1636.9"/>
    <n v="44.71"/>
    <n v="1592.19"/>
    <d v="2016-12-06T00:00:00"/>
    <n v="128"/>
  </r>
  <r>
    <s v="8529"/>
    <s v="9"/>
    <x v="1877"/>
    <d v="2017-11-24T00:00:00"/>
    <b v="0"/>
    <s v="Approved"/>
    <s v="OHM Cycles"/>
    <s v="Road"/>
    <s v="medium"/>
    <s v="medium"/>
    <n v="742.54"/>
    <n v="667.4"/>
    <n v="75.14"/>
    <d v="1996-11-09T00:00:00"/>
    <n v="36"/>
  </r>
  <r>
    <s v="8530"/>
    <s v="81"/>
    <x v="726"/>
    <d v="2017-03-20T00:00:00"/>
    <b v="1"/>
    <s v="Approved"/>
    <s v="Solex"/>
    <s v="Standard"/>
    <s v="medium"/>
    <s v="medium"/>
    <n v="1151.96"/>
    <n v="649.49"/>
    <n v="502.47"/>
    <d v="2011-05-09T00:00:00"/>
    <n v="285"/>
  </r>
  <r>
    <s v="8531"/>
    <s v="68"/>
    <x v="2931"/>
    <d v="2017-12-05T00:00:00"/>
    <b v="0"/>
    <s v="Approved"/>
    <s v="OHM Cycles"/>
    <s v="Standard"/>
    <s v="medium"/>
    <s v="medium"/>
    <n v="1636.9"/>
    <n v="44.71"/>
    <n v="1592.19"/>
    <d v="1995-10-24T00:00:00"/>
    <n v="25"/>
  </r>
  <r>
    <s v="8532"/>
    <s v="60"/>
    <x v="755"/>
    <d v="2017-08-03T00:00:00"/>
    <b v="0"/>
    <s v="Approved"/>
    <s v="Giant Bicycles"/>
    <s v="Standard"/>
    <s v="high"/>
    <s v="small"/>
    <n v="1977.36"/>
    <n v="1759.85"/>
    <n v="217.51"/>
    <d v="2005-10-22T00:00:00"/>
    <n v="149"/>
  </r>
  <r>
    <s v="8533"/>
    <s v="53"/>
    <x v="1716"/>
    <d v="2017-07-20T00:00:00"/>
    <b v="1"/>
    <s v="Approved"/>
    <s v="Giant Bicycles"/>
    <s v="Standard"/>
    <s v="high"/>
    <s v="medium"/>
    <n v="1274.93"/>
    <n v="764.96"/>
    <n v="509.97"/>
    <d v="2007-08-04T00:00:00"/>
    <n v="163"/>
  </r>
  <r>
    <s v="8534"/>
    <s v="76"/>
    <x v="2122"/>
    <d v="2017-04-09T00:00:00"/>
    <b v="1"/>
    <s v="Approved"/>
    <s v="WeareA2B"/>
    <s v="Road"/>
    <s v="low"/>
    <s v="small"/>
    <n v="1172.78"/>
    <n v="1043.77"/>
    <n v="129.01"/>
    <d v="2004-01-16T00:00:00"/>
    <n v="265"/>
  </r>
  <r>
    <s v="8535"/>
    <s v="48"/>
    <x v="2834"/>
    <d v="2017-07-05T00:00:00"/>
    <b v="0"/>
    <s v="Approved"/>
    <s v="WeareA2B"/>
    <s v="Standard"/>
    <s v="medium"/>
    <s v="medium"/>
    <n v="1762.96"/>
    <n v="950.52"/>
    <n v="812.44"/>
    <d v="2003-02-16T00:00:00"/>
    <n v="178"/>
  </r>
  <r>
    <s v="8536"/>
    <s v="85"/>
    <x v="3031"/>
    <d v="2017-08-23T00:00:00"/>
    <b v="1"/>
    <s v="Approved"/>
    <s v="WeareA2B"/>
    <s v="Standard"/>
    <s v="medium"/>
    <s v="medium"/>
    <n v="752.64"/>
    <n v="205.36"/>
    <n v="547.28"/>
    <d v="2015-08-02T00:00:00"/>
    <n v="129"/>
  </r>
  <r>
    <s v="8537"/>
    <s v="56"/>
    <x v="78"/>
    <d v="2017-02-15T00:00:00"/>
    <b v="0"/>
    <s v="Approved"/>
    <s v="Norco Bicycles"/>
    <s v="Mountain"/>
    <s v="low"/>
    <s v="small"/>
    <n v="688.63"/>
    <n v="612.88"/>
    <n v="75.75"/>
    <d v="1993-10-02T00:00:00"/>
    <n v="318"/>
  </r>
  <r>
    <s v="8538"/>
    <s v="71"/>
    <x v="1812"/>
    <d v="2017-09-13T00:00:00"/>
    <b v="1"/>
    <s v="Approved"/>
    <s v="Solex"/>
    <s v="Standard"/>
    <s v="high"/>
    <s v="large"/>
    <n v="1842.92"/>
    <n v="1105.75"/>
    <n v="737.17"/>
    <d v="2003-09-09T00:00:00"/>
    <n v="108"/>
  </r>
  <r>
    <s v="8539"/>
    <s v="59"/>
    <x v="2240"/>
    <d v="2017-11-09T00:00:00"/>
    <b v="0"/>
    <s v="Approved"/>
    <s v="Solex"/>
    <s v="Standard"/>
    <s v="medium"/>
    <s v="large"/>
    <n v="1061.56"/>
    <n v="733.58"/>
    <n v="327.98"/>
    <d v="2012-05-18T00:00:00"/>
    <n v="51"/>
  </r>
  <r>
    <s v="8540"/>
    <s v="43"/>
    <x v="2212"/>
    <d v="2017-09-27T00:00:00"/>
    <b v="0"/>
    <s v="Approved"/>
    <s v="Solex"/>
    <s v="Standard"/>
    <s v="medium"/>
    <s v="medium"/>
    <n v="1151.96"/>
    <n v="649.49"/>
    <n v="502.47"/>
    <d v="1999-12-04T00:00:00"/>
    <n v="94"/>
  </r>
  <r>
    <s v="8541"/>
    <s v="87"/>
    <x v="3210"/>
    <d v="2017-02-15T00:00:00"/>
    <b v="1"/>
    <s v="Approved"/>
    <s v="OHM Cycles"/>
    <s v="Standard"/>
    <s v="medium"/>
    <s v="medium"/>
    <n v="1636.9"/>
    <n v="44.71"/>
    <n v="1592.19"/>
    <d v="2015-04-11T00:00:00"/>
    <n v="318"/>
  </r>
  <r>
    <s v="8542"/>
    <s v="64"/>
    <x v="636"/>
    <d v="2017-03-30T00:00:00"/>
    <b v="0"/>
    <s v="Approved"/>
    <s v="Trek Bicycles"/>
    <s v="Standard"/>
    <s v="medium"/>
    <s v="large"/>
    <n v="1469.44"/>
    <n v="596.54999999999995"/>
    <n v="872.89"/>
    <d v="1995-10-24T00:00:00"/>
    <n v="275"/>
  </r>
  <r>
    <s v="8543"/>
    <s v="17"/>
    <x v="781"/>
    <d v="2017-01-01T00:00:00"/>
    <b v="1"/>
    <s v="Approved"/>
    <s v="Solex"/>
    <s v="Standard"/>
    <s v="high"/>
    <s v="medium"/>
    <n v="1024.6600000000001"/>
    <n v="614.79999999999995"/>
    <n v="409.86"/>
    <d v="1996-11-09T00:00:00"/>
    <n v="363"/>
  </r>
  <r>
    <s v="8544"/>
    <s v="3"/>
    <x v="2737"/>
    <d v="2017-06-28T00:00:00"/>
    <b v="1"/>
    <s v="Approved"/>
    <s v="Trek Bicycles"/>
    <s v="Standard"/>
    <s v="medium"/>
    <s v="large"/>
    <n v="2091.4699999999998"/>
    <n v="388.92"/>
    <n v="1702.55"/>
    <d v="2015-05-21T00:00:00"/>
    <n v="185"/>
  </r>
  <r>
    <s v="8545"/>
    <s v="3"/>
    <x v="3211"/>
    <d v="2017-05-24T00:00:00"/>
    <b v="0"/>
    <s v="Approved"/>
    <s v="Trek Bicycles"/>
    <s v="Standard"/>
    <s v="medium"/>
    <s v="large"/>
    <n v="2091.4699999999998"/>
    <n v="388.92"/>
    <n v="1702.55"/>
    <d v="2013-09-16T00:00:00"/>
    <n v="220"/>
  </r>
  <r>
    <s v="8546"/>
    <s v="85"/>
    <x v="1654"/>
    <d v="2017-03-15T00:00:00"/>
    <b v="0"/>
    <s v="Approved"/>
    <s v="WeareA2B"/>
    <s v="Standard"/>
    <s v="medium"/>
    <s v="medium"/>
    <n v="752.64"/>
    <n v="205.36"/>
    <n v="547.28"/>
    <d v="2005-05-10T00:00:00"/>
    <n v="290"/>
  </r>
  <r>
    <s v="8547"/>
    <s v="27"/>
    <x v="1674"/>
    <d v="2017-07-05T00:00:00"/>
    <b v="1"/>
    <s v="Approved"/>
    <s v="Trek Bicycles"/>
    <s v="Standard"/>
    <s v="medium"/>
    <s v="medium"/>
    <n v="499.53"/>
    <n v="388.72"/>
    <n v="110.81"/>
    <d v="1991-08-05T00:00:00"/>
    <n v="178"/>
  </r>
  <r>
    <s v="8548"/>
    <s v="81"/>
    <x v="693"/>
    <d v="2017-02-09T00:00:00"/>
    <b v="0"/>
    <s v="Approved"/>
    <s v="Norco Bicycles"/>
    <s v="Standard"/>
    <s v="medium"/>
    <s v="small"/>
    <n v="586.45000000000005"/>
    <n v="521.94000000000005"/>
    <n v="64.510000000000005"/>
    <d v="2004-08-07T00:00:00"/>
    <n v="324"/>
  </r>
  <r>
    <s v="8549"/>
    <s v="80"/>
    <x v="1882"/>
    <d v="2017-06-09T00:00:00"/>
    <b v="0"/>
    <s v="Approved"/>
    <s v="OHM Cycles"/>
    <s v="Touring"/>
    <s v="low"/>
    <s v="medium"/>
    <n v="1073.07"/>
    <n v="933.84"/>
    <n v="139.22999999999999"/>
    <d v="1997-01-25T00:00:00"/>
    <n v="204"/>
  </r>
  <r>
    <s v="8550"/>
    <s v="0"/>
    <x v="536"/>
    <d v="2017-03-18T00:00:00"/>
    <b v="1"/>
    <s v="Approved"/>
    <s v="Trek Bicycles"/>
    <s v="Standard"/>
    <s v="medium"/>
    <s v="medium"/>
    <n v="499.53"/>
    <n v="388.72"/>
    <n v="110.81"/>
    <d v="2003-03-18T00:00:00"/>
    <n v="287"/>
  </r>
  <r>
    <s v="8551"/>
    <s v="42"/>
    <x v="105"/>
    <d v="2017-10-06T00:00:00"/>
    <b v="0"/>
    <s v="Approved"/>
    <s v="OHM Cycles"/>
    <s v="Road"/>
    <s v="medium"/>
    <s v="small"/>
    <n v="1810"/>
    <n v="1610.9"/>
    <n v="199.1"/>
    <d v="2008-03-19T00:00:00"/>
    <n v="85"/>
  </r>
  <r>
    <s v="8552"/>
    <s v="46"/>
    <x v="2157"/>
    <d v="2017-04-20T00:00:00"/>
    <b v="1"/>
    <s v="Approved"/>
    <s v="Solex"/>
    <s v="Standard"/>
    <s v="low"/>
    <s v="medium"/>
    <n v="1289.8499999999999"/>
    <n v="74.510000000000005"/>
    <n v="1215.3399999999999"/>
    <d v="2007-12-11T00:00:00"/>
    <n v="254"/>
  </r>
  <r>
    <s v="8553"/>
    <s v="29"/>
    <x v="1739"/>
    <d v="2017-12-20T00:00:00"/>
    <b v="0"/>
    <s v="Approved"/>
    <s v="Norco Bicycles"/>
    <s v="Road"/>
    <s v="medium"/>
    <s v="medium"/>
    <n v="543.39"/>
    <n v="407.54"/>
    <n v="135.85"/>
    <d v="2016-11-22T00:00:00"/>
    <n v="10"/>
  </r>
  <r>
    <s v="8554"/>
    <s v="45"/>
    <x v="909"/>
    <d v="2017-12-08T00:00:00"/>
    <b v="1"/>
    <s v="Approved"/>
    <s v="Solex"/>
    <s v="Standard"/>
    <s v="medium"/>
    <s v="medium"/>
    <n v="441.49"/>
    <n v="84.99"/>
    <n v="356.5"/>
    <d v="2012-04-10T00:00:00"/>
    <n v="22"/>
  </r>
  <r>
    <s v="8555"/>
    <s v="44"/>
    <x v="2209"/>
    <d v="2017-07-23T00:00:00"/>
    <b v="1"/>
    <s v="Approved"/>
    <s v="WeareA2B"/>
    <s v="Standard"/>
    <s v="medium"/>
    <s v="medium"/>
    <n v="1769.64"/>
    <n v="108.76"/>
    <n v="1660.88"/>
    <d v="2012-04-10T00:00:00"/>
    <n v="160"/>
  </r>
  <r>
    <s v="8556"/>
    <s v="57"/>
    <x v="3212"/>
    <d v="2017-05-13T00:00:00"/>
    <b v="1"/>
    <s v="Approved"/>
    <s v="WeareA2B"/>
    <s v="Touring"/>
    <s v="medium"/>
    <s v="large"/>
    <n v="1890.39"/>
    <n v="260.14"/>
    <n v="1630.25"/>
    <d v="1991-01-21T00:00:00"/>
    <n v="231"/>
  </r>
  <r>
    <s v="8557"/>
    <s v="54"/>
    <x v="1624"/>
    <d v="2017-12-27T00:00:00"/>
    <b v="0"/>
    <s v="Approved"/>
    <s v="WeareA2B"/>
    <s v="Standard"/>
    <s v="medium"/>
    <s v="medium"/>
    <n v="1292.8399999999999"/>
    <n v="13.44"/>
    <n v="1279.4000000000001"/>
    <d v="2003-07-21T00:00:00"/>
    <n v="3"/>
  </r>
  <r>
    <s v="8558"/>
    <s v="12"/>
    <x v="1217"/>
    <d v="2017-02-18T00:00:00"/>
    <b v="0"/>
    <s v="Approved"/>
    <s v="WeareA2B"/>
    <s v="Standard"/>
    <s v="medium"/>
    <s v="medium"/>
    <n v="1231.1500000000001"/>
    <n v="161.6"/>
    <n v="1069.55"/>
    <d v="2004-08-17T00:00:00"/>
    <n v="315"/>
  </r>
  <r>
    <s v="8559"/>
    <s v="80"/>
    <x v="775"/>
    <d v="2017-01-20T00:00:00"/>
    <b v="0"/>
    <s v="Approved"/>
    <s v="Trek Bicycles"/>
    <s v="Standard"/>
    <s v="medium"/>
    <s v="large"/>
    <n v="1469.44"/>
    <n v="596.54999999999995"/>
    <n v="872.89"/>
    <d v="2010-08-20T00:00:00"/>
    <n v="344"/>
  </r>
  <r>
    <s v="8560"/>
    <s v="3"/>
    <x v="2446"/>
    <d v="2017-06-17T00:00:00"/>
    <b v="0"/>
    <s v="Approved"/>
    <s v="Trek Bicycles"/>
    <s v="Standard"/>
    <s v="medium"/>
    <s v="large"/>
    <n v="2091.4699999999998"/>
    <n v="388.92"/>
    <n v="1702.55"/>
    <d v="2005-08-09T00:00:00"/>
    <n v="196"/>
  </r>
  <r>
    <s v="8561"/>
    <s v="56"/>
    <x v="286"/>
    <d v="2017-09-12T00:00:00"/>
    <b v="1"/>
    <s v="Approved"/>
    <s v="Norco Bicycles"/>
    <s v="Mountain"/>
    <s v="low"/>
    <s v="small"/>
    <n v="688.63"/>
    <n v="612.88"/>
    <n v="75.75"/>
    <d v="1993-10-02T00:00:00"/>
    <n v="109"/>
  </r>
  <r>
    <s v="8562"/>
    <s v="33"/>
    <x v="1751"/>
    <d v="2017-08-08T00:00:00"/>
    <b v="0"/>
    <s v="Approved"/>
    <s v="Giant Bicycles"/>
    <s v="Standard"/>
    <s v="medium"/>
    <s v="small"/>
    <n v="1311.44"/>
    <n v="1167.18"/>
    <n v="144.26"/>
    <d v="1992-10-11T00:00:00"/>
    <n v="144"/>
  </r>
  <r>
    <s v="8563"/>
    <s v="83"/>
    <x v="2254"/>
    <d v="2017-06-14T00:00:00"/>
    <b v="0"/>
    <s v="Approved"/>
    <s v="Solex"/>
    <s v="Touring"/>
    <s v="medium"/>
    <s v="large"/>
    <n v="2083.94"/>
    <n v="675.03"/>
    <n v="1408.91"/>
    <d v="2013-09-16T00:00:00"/>
    <n v="199"/>
  </r>
  <r>
    <s v="8564"/>
    <s v="51"/>
    <x v="3213"/>
    <d v="2017-05-09T00:00:00"/>
    <b v="0"/>
    <s v="Approved"/>
    <s v="OHM Cycles"/>
    <s v="Standard"/>
    <s v="high"/>
    <s v="medium"/>
    <n v="2005.66"/>
    <n v="1203.4000000000001"/>
    <n v="802.26"/>
    <d v="1997-02-09T00:00:00"/>
    <n v="235"/>
  </r>
  <r>
    <s v="8565"/>
    <s v="0"/>
    <x v="349"/>
    <d v="2017-12-14T00:00:00"/>
    <b v="0"/>
    <s v="Approved"/>
    <s v="Norco Bicycles"/>
    <s v="Road"/>
    <s v="medium"/>
    <s v="medium"/>
    <n v="544.04999999999995"/>
    <n v="376.84"/>
    <n v="167.21"/>
    <d v="2015-04-11T00:00:00"/>
    <n v="16"/>
  </r>
  <r>
    <s v="8566"/>
    <s v="54"/>
    <x v="2735"/>
    <d v="2017-05-30T00:00:00"/>
    <b v="1"/>
    <s v="Approved"/>
    <s v="WeareA2B"/>
    <s v="Standard"/>
    <s v="medium"/>
    <s v="medium"/>
    <n v="1292.8399999999999"/>
    <n v="13.44"/>
    <n v="1279.4000000000001"/>
    <d v="2009-04-12T00:00:00"/>
    <n v="214"/>
  </r>
  <r>
    <s v="8567"/>
    <s v="7"/>
    <x v="3214"/>
    <d v="2017-04-03T00:00:00"/>
    <b v="1"/>
    <s v="Approved"/>
    <s v="Trek Bicycles"/>
    <s v="Road"/>
    <s v="low"/>
    <s v="medium"/>
    <n v="980.37"/>
    <n v="234.43"/>
    <n v="745.94"/>
    <d v="2004-09-28T00:00:00"/>
    <n v="271"/>
  </r>
  <r>
    <s v="8568"/>
    <s v="2"/>
    <x v="2096"/>
    <d v="2017-07-20T00:00:00"/>
    <b v="0"/>
    <s v="Approved"/>
    <s v="Solex"/>
    <s v="Standard"/>
    <s v="medium"/>
    <s v="medium"/>
    <n v="71.489999999999995"/>
    <n v="53.62"/>
    <n v="17.87"/>
    <d v="2012-12-02T00:00:00"/>
    <n v="163"/>
  </r>
  <r>
    <s v="8569"/>
    <s v="0"/>
    <x v="2888"/>
    <d v="2017-02-03T00:00:00"/>
    <b v="0"/>
    <s v="Approved"/>
    <s v="Norco Bicycles"/>
    <s v="Standard"/>
    <s v="low"/>
    <s v="medium"/>
    <n v="363.01"/>
    <n v="290.41000000000003"/>
    <n v="72.599999999999994"/>
    <d v="2003-01-05T00:00:00"/>
    <n v="330"/>
  </r>
  <r>
    <s v="8570"/>
    <s v="22"/>
    <x v="2773"/>
    <d v="2017-03-27T00:00:00"/>
    <b v="1"/>
    <s v="Approved"/>
    <s v="WeareA2B"/>
    <s v="Standard"/>
    <s v="medium"/>
    <s v="medium"/>
    <n v="60.34"/>
    <n v="45.26"/>
    <n v="15.08"/>
    <d v="1993-05-26T00:00:00"/>
    <n v="278"/>
  </r>
  <r>
    <s v="8571"/>
    <s v="86"/>
    <x v="3215"/>
    <d v="2017-02-01T00:00:00"/>
    <b v="1"/>
    <s v="Approved"/>
    <s v="Norco Bicycles"/>
    <s v="Road"/>
    <s v="high"/>
    <s v="large"/>
    <n v="774.53"/>
    <n v="464.72"/>
    <n v="309.81"/>
    <d v="2011-03-16T00:00:00"/>
    <n v="332"/>
  </r>
  <r>
    <s v="8572"/>
    <s v="49"/>
    <x v="3184"/>
    <d v="2017-05-13T00:00:00"/>
    <b v="1"/>
    <s v="Approved"/>
    <s v="Trek Bicycles"/>
    <s v="Road"/>
    <s v="medium"/>
    <s v="medium"/>
    <n v="533.51"/>
    <n v="400.13"/>
    <n v="133.38"/>
    <d v="2012-06-04T00:00:00"/>
    <n v="231"/>
  </r>
  <r>
    <s v="8573"/>
    <s v="89"/>
    <x v="1523"/>
    <d v="2017-07-13T00:00:00"/>
    <b v="1"/>
    <s v="Approved"/>
    <s v="Giant Bicycles"/>
    <s v="Standard"/>
    <s v="medium"/>
    <s v="large"/>
    <n v="1812.75"/>
    <n v="582.48"/>
    <n v="1230.27"/>
    <d v="2011-05-09T00:00:00"/>
    <n v="170"/>
  </r>
  <r>
    <s v="8574"/>
    <s v="3"/>
    <x v="1355"/>
    <d v="2017-11-04T00:00:00"/>
    <b v="0"/>
    <s v="Approved"/>
    <s v="Trek Bicycles"/>
    <s v="Standard"/>
    <s v="medium"/>
    <s v="large"/>
    <n v="2091.4699999999998"/>
    <n v="388.92"/>
    <n v="1702.55"/>
    <d v="1991-11-07T00:00:00"/>
    <n v="56"/>
  </r>
  <r>
    <s v="8575"/>
    <s v="70"/>
    <x v="1212"/>
    <d v="2017-07-09T00:00:00"/>
    <b v="0"/>
    <s v="Approved"/>
    <s v="Trek Bicycles"/>
    <s v="Standard"/>
    <s v="high"/>
    <s v="medium"/>
    <n v="495.72"/>
    <n v="297.43"/>
    <n v="198.29"/>
    <d v="1999-07-26T00:00:00"/>
    <n v="174"/>
  </r>
  <r>
    <s v="8576"/>
    <s v="63"/>
    <x v="1352"/>
    <d v="2017-06-08T00:00:00"/>
    <b v="1"/>
    <s v="Approved"/>
    <s v="WeareA2B"/>
    <s v="Standard"/>
    <s v="medium"/>
    <s v="medium"/>
    <n v="1992.93"/>
    <n v="762.63"/>
    <n v="1230.3"/>
    <d v="1993-05-26T00:00:00"/>
    <n v="205"/>
  </r>
  <r>
    <s v="8577"/>
    <s v="38"/>
    <x v="898"/>
    <d v="2017-09-29T00:00:00"/>
    <b v="1"/>
    <s v="Approved"/>
    <s v="Solex"/>
    <s v="Standard"/>
    <s v="medium"/>
    <s v="medium"/>
    <n v="1577.53"/>
    <n v="826.51"/>
    <n v="751.02"/>
    <d v="2010-06-07T00:00:00"/>
    <n v="92"/>
  </r>
  <r>
    <s v="8578"/>
    <s v="38"/>
    <x v="1224"/>
    <d v="2017-01-05T00:00:00"/>
    <b v="0"/>
    <s v="Approved"/>
    <s v="Trek Bicycles"/>
    <s v="Standard"/>
    <s v="medium"/>
    <s v="large"/>
    <n v="2091.4699999999998"/>
    <n v="388.92"/>
    <n v="1702.55"/>
    <d v="2004-09-28T00:00:00"/>
    <n v="359"/>
  </r>
  <r>
    <s v="8579"/>
    <s v="76"/>
    <x v="650"/>
    <d v="2017-06-26T00:00:00"/>
    <b v="0"/>
    <s v="Approved"/>
    <s v="WeareA2B"/>
    <s v="Road"/>
    <s v="low"/>
    <s v="small"/>
    <n v="1172.78"/>
    <n v="1043.77"/>
    <n v="129.01"/>
    <d v="2002-10-10T00:00:00"/>
    <n v="187"/>
  </r>
  <r>
    <s v="8580"/>
    <s v="85"/>
    <x v="237"/>
    <d v="2017-05-14T00:00:00"/>
    <b v="0"/>
    <s v="Approved"/>
    <s v="WeareA2B"/>
    <s v="Standard"/>
    <s v="medium"/>
    <s v="medium"/>
    <n v="752.64"/>
    <n v="205.36"/>
    <n v="547.28"/>
    <d v="2015-08-02T00:00:00"/>
    <n v="230"/>
  </r>
  <r>
    <s v="8581"/>
    <s v="26"/>
    <x v="3154"/>
    <d v="2017-07-25T00:00:00"/>
    <b v="0"/>
    <s v="Approved"/>
    <s v="WeareA2B"/>
    <s v="Standard"/>
    <s v="medium"/>
    <s v="medium"/>
    <n v="1992.93"/>
    <n v="762.63"/>
    <n v="1230.3"/>
    <d v="1992-10-11T00:00:00"/>
    <n v="158"/>
  </r>
  <r>
    <s v="8582"/>
    <s v="59"/>
    <x v="14"/>
    <d v="2017-08-23T00:00:00"/>
    <b v="1"/>
    <s v="Approved"/>
    <s v="WeareA2B"/>
    <s v="Standard"/>
    <s v="medium"/>
    <s v="small"/>
    <n v="1415.01"/>
    <n v="1259.3599999999999"/>
    <n v="155.65"/>
    <d v="2004-01-16T00:00:00"/>
    <n v="129"/>
  </r>
  <r>
    <s v="8583"/>
    <s v="55"/>
    <x v="2746"/>
    <d v="2017-05-09T00:00:00"/>
    <b v="1"/>
    <s v="Approved"/>
    <s v="Trek Bicycles"/>
    <s v="Road"/>
    <s v="medium"/>
    <s v="large"/>
    <n v="1894.19"/>
    <n v="598.76"/>
    <n v="1295.43"/>
    <d v="2011-08-24T00:00:00"/>
    <n v="235"/>
  </r>
  <r>
    <s v="8584"/>
    <s v="8"/>
    <x v="2258"/>
    <d v="2017-05-21T00:00:00"/>
    <b v="0"/>
    <s v="Approved"/>
    <s v="Solex"/>
    <s v="Road"/>
    <s v="medium"/>
    <s v="small"/>
    <n v="1703.52"/>
    <n v="1516.13"/>
    <n v="187.39"/>
    <d v="1991-11-07T00:00:00"/>
    <n v="223"/>
  </r>
  <r>
    <s v="8585"/>
    <s v="62"/>
    <x v="463"/>
    <d v="2017-05-11T00:00:00"/>
    <b v="1"/>
    <s v="Approved"/>
    <s v="Solex"/>
    <s v="Standard"/>
    <s v="medium"/>
    <s v="medium"/>
    <n v="478.16"/>
    <n v="298.72000000000003"/>
    <n v="179.44"/>
    <d v="1993-06-23T00:00:00"/>
    <n v="233"/>
  </r>
  <r>
    <s v="8586"/>
    <s v="0"/>
    <x v="3154"/>
    <d v="2017-10-31T00:00:00"/>
    <b v="1"/>
    <s v="Approved"/>
    <m/>
    <m/>
    <m/>
    <m/>
    <n v="1790.31"/>
    <m/>
    <m/>
    <m/>
    <n v="60"/>
  </r>
  <r>
    <s v="8587"/>
    <s v="89"/>
    <x v="915"/>
    <d v="2017-08-19T00:00:00"/>
    <b v="1"/>
    <s v="Approved"/>
    <s v="Giant Bicycles"/>
    <s v="Standard"/>
    <s v="medium"/>
    <s v="large"/>
    <n v="1812.75"/>
    <n v="582.48"/>
    <n v="1230.27"/>
    <d v="2008-03-19T00:00:00"/>
    <n v="133"/>
  </r>
  <r>
    <s v="8588"/>
    <s v="79"/>
    <x v="3198"/>
    <d v="2017-12-18T00:00:00"/>
    <b v="1"/>
    <s v="Approved"/>
    <s v="Norco Bicycles"/>
    <s v="Standard"/>
    <s v="medium"/>
    <s v="medium"/>
    <n v="1555.58"/>
    <n v="818.01"/>
    <n v="737.57"/>
    <d v="1991-07-10T00:00:00"/>
    <n v="12"/>
  </r>
  <r>
    <s v="8589"/>
    <s v="94"/>
    <x v="2509"/>
    <d v="2017-05-15T00:00:00"/>
    <b v="1"/>
    <s v="Approved"/>
    <s v="Giant Bicycles"/>
    <s v="Standard"/>
    <s v="medium"/>
    <s v="large"/>
    <n v="1635.3"/>
    <n v="993.66"/>
    <n v="641.64"/>
    <d v="2016-03-29T00:00:00"/>
    <n v="229"/>
  </r>
  <r>
    <s v="8590"/>
    <s v="8"/>
    <x v="1371"/>
    <d v="2017-12-18T00:00:00"/>
    <b v="0"/>
    <s v="Approved"/>
    <s v="Solex"/>
    <s v="Road"/>
    <s v="medium"/>
    <s v="small"/>
    <n v="1703.52"/>
    <n v="1516.13"/>
    <n v="187.39"/>
    <d v="2011-04-16T00:00:00"/>
    <n v="12"/>
  </r>
  <r>
    <s v="8591"/>
    <s v="69"/>
    <x v="1769"/>
    <d v="2017-02-04T00:00:00"/>
    <b v="0"/>
    <s v="Approved"/>
    <s v="Giant Bicycles"/>
    <s v="Road"/>
    <s v="medium"/>
    <s v="medium"/>
    <n v="792.9"/>
    <n v="594.67999999999995"/>
    <n v="198.22"/>
    <d v="2014-10-10T00:00:00"/>
    <n v="329"/>
  </r>
  <r>
    <s v="8592"/>
    <s v="2"/>
    <x v="2697"/>
    <d v="2017-09-26T00:00:00"/>
    <b v="1"/>
    <s v="Approved"/>
    <s v="Solex"/>
    <s v="Standard"/>
    <s v="medium"/>
    <s v="medium"/>
    <n v="71.489999999999995"/>
    <n v="53.62"/>
    <n v="17.87"/>
    <d v="2012-12-02T00:00:00"/>
    <n v="95"/>
  </r>
  <r>
    <s v="8593"/>
    <s v="0"/>
    <x v="1464"/>
    <d v="2017-05-01T00:00:00"/>
    <b v="0"/>
    <s v="Approved"/>
    <s v="Trek Bicycles"/>
    <s v="Road"/>
    <s v="medium"/>
    <s v="medium"/>
    <n v="290.62"/>
    <n v="215.14"/>
    <n v="75.48"/>
    <d v="2004-12-18T00:00:00"/>
    <n v="243"/>
  </r>
  <r>
    <s v="8594"/>
    <s v="0"/>
    <x v="3216"/>
    <d v="2017-10-29T00:00:00"/>
    <b v="1"/>
    <s v="Approved"/>
    <s v="Giant Bicycles"/>
    <s v="Standard"/>
    <s v="medium"/>
    <s v="medium"/>
    <n v="230.91"/>
    <n v="173.18"/>
    <n v="57.73"/>
    <d v="2006-11-10T00:00:00"/>
    <n v="62"/>
  </r>
  <r>
    <s v="8595"/>
    <s v="90"/>
    <x v="2523"/>
    <d v="2017-12-07T00:00:00"/>
    <b v="1"/>
    <s v="Approved"/>
    <s v="Norco Bicycles"/>
    <s v="Standard"/>
    <s v="low"/>
    <s v="medium"/>
    <n v="363.01"/>
    <n v="290.41000000000003"/>
    <n v="72.599999999999994"/>
    <d v="2005-05-10T00:00:00"/>
    <n v="23"/>
  </r>
  <r>
    <s v="8596"/>
    <s v="86"/>
    <x v="311"/>
    <d v="2017-11-15T00:00:00"/>
    <b v="1"/>
    <s v="Approved"/>
    <s v="OHM Cycles"/>
    <s v="Standard"/>
    <s v="medium"/>
    <s v="medium"/>
    <n v="235.63"/>
    <n v="125.07"/>
    <n v="110.56"/>
    <d v="2004-08-07T00:00:00"/>
    <n v="45"/>
  </r>
  <r>
    <s v="8597"/>
    <s v="54"/>
    <x v="1000"/>
    <d v="2017-03-09T00:00:00"/>
    <b v="1"/>
    <s v="Approved"/>
    <s v="WeareA2B"/>
    <s v="Standard"/>
    <s v="medium"/>
    <s v="medium"/>
    <n v="1292.8399999999999"/>
    <n v="13.44"/>
    <n v="1279.4000000000001"/>
    <d v="2015-10-18T00:00:00"/>
    <n v="296"/>
  </r>
  <r>
    <s v="8598"/>
    <s v="71"/>
    <x v="867"/>
    <d v="2017-12-25T00:00:00"/>
    <b v="0"/>
    <s v="Approved"/>
    <s v="Solex"/>
    <s v="Standard"/>
    <s v="high"/>
    <s v="large"/>
    <n v="1842.92"/>
    <n v="1105.75"/>
    <n v="737.17"/>
    <d v="1995-10-24T00:00:00"/>
    <n v="5"/>
  </r>
  <r>
    <s v="8599"/>
    <s v="19"/>
    <x v="488"/>
    <d v="2017-11-02T00:00:00"/>
    <b v="0"/>
    <s v="Approved"/>
    <s v="OHM Cycles"/>
    <s v="Road"/>
    <s v="high"/>
    <s v="large"/>
    <n v="12.01"/>
    <n v="7.21"/>
    <n v="4.8"/>
    <d v="2011-05-07T00:00:00"/>
    <n v="58"/>
  </r>
  <r>
    <s v="8600"/>
    <s v="83"/>
    <x v="3217"/>
    <d v="2017-09-16T00:00:00"/>
    <b v="1"/>
    <s v="Approved"/>
    <s v="Solex"/>
    <s v="Touring"/>
    <s v="medium"/>
    <s v="large"/>
    <n v="2083.94"/>
    <n v="675.03"/>
    <n v="1408.91"/>
    <d v="1996-04-05T00:00:00"/>
    <n v="105"/>
  </r>
  <r>
    <s v="8601"/>
    <s v="97"/>
    <x v="1760"/>
    <d v="2017-03-07T00:00:00"/>
    <b v="1"/>
    <s v="Approved"/>
    <s v="Solex"/>
    <s v="Standard"/>
    <s v="medium"/>
    <s v="large"/>
    <n v="202.62"/>
    <n v="151.96"/>
    <n v="50.66"/>
    <d v="2016-03-29T00:00:00"/>
    <n v="298"/>
  </r>
  <r>
    <s v="8602"/>
    <s v="89"/>
    <x v="774"/>
    <d v="2017-08-21T00:00:00"/>
    <b v="0"/>
    <s v="Approved"/>
    <s v="WeareA2B"/>
    <s v="Touring"/>
    <s v="medium"/>
    <s v="large"/>
    <n v="1362.99"/>
    <n v="57.74"/>
    <n v="1305.25"/>
    <d v="2000-11-03T00:00:00"/>
    <n v="131"/>
  </r>
  <r>
    <s v="8603"/>
    <s v="7"/>
    <x v="695"/>
    <d v="2017-05-22T00:00:00"/>
    <b v="1"/>
    <s v="Approved"/>
    <s v="Giant Bicycles"/>
    <s v="Standard"/>
    <s v="medium"/>
    <s v="small"/>
    <n v="1311.44"/>
    <n v="1167.18"/>
    <n v="144.26"/>
    <d v="1997-05-10T00:00:00"/>
    <n v="222"/>
  </r>
  <r>
    <s v="8604"/>
    <s v="73"/>
    <x v="576"/>
    <d v="2017-12-04T00:00:00"/>
    <b v="0"/>
    <s v="Approved"/>
    <s v="Solex"/>
    <s v="Standard"/>
    <s v="medium"/>
    <s v="medium"/>
    <n v="1945.43"/>
    <n v="333.18"/>
    <n v="1612.25"/>
    <d v="2002-08-31T00:00:00"/>
    <n v="26"/>
  </r>
  <r>
    <s v="8605"/>
    <s v="77"/>
    <x v="201"/>
    <d v="2017-12-05T00:00:00"/>
    <b v="0"/>
    <s v="Approved"/>
    <s v="Norco Bicycles"/>
    <s v="Road"/>
    <s v="medium"/>
    <s v="large"/>
    <n v="1240.31"/>
    <n v="795.1"/>
    <n v="445.21"/>
    <d v="2011-01-10T00:00:00"/>
    <n v="25"/>
  </r>
  <r>
    <s v="8606"/>
    <s v="35"/>
    <x v="215"/>
    <d v="2017-12-01T00:00:00"/>
    <b v="0"/>
    <s v="Approved"/>
    <s v="Giant Bicycles"/>
    <s v="Standard"/>
    <s v="medium"/>
    <s v="medium"/>
    <n v="1403.5"/>
    <n v="954.82"/>
    <n v="448.68"/>
    <d v="2012-12-02T00:00:00"/>
    <n v="29"/>
  </r>
  <r>
    <s v="8607"/>
    <s v="18"/>
    <x v="2631"/>
    <d v="2017-02-06T00:00:00"/>
    <b v="0"/>
    <s v="Approved"/>
    <s v="Norco Bicycles"/>
    <s v="Standard"/>
    <s v="high"/>
    <s v="medium"/>
    <n v="1148.6400000000001"/>
    <n v="689.18"/>
    <n v="459.46"/>
    <d v="1997-08-25T00:00:00"/>
    <n v="327"/>
  </r>
  <r>
    <s v="8608"/>
    <s v="67"/>
    <x v="1217"/>
    <d v="2017-11-09T00:00:00"/>
    <b v="0"/>
    <s v="Approved"/>
    <s v="Norco Bicycles"/>
    <s v="Road"/>
    <s v="medium"/>
    <s v="medium"/>
    <n v="544.04999999999995"/>
    <n v="376.84"/>
    <n v="167.21"/>
    <d v="2005-10-22T00:00:00"/>
    <n v="51"/>
  </r>
  <r>
    <s v="8609"/>
    <s v="6"/>
    <x v="1122"/>
    <d v="2017-12-04T00:00:00"/>
    <b v="0"/>
    <s v="Approved"/>
    <s v="Solex"/>
    <s v="Standard"/>
    <s v="high"/>
    <s v="medium"/>
    <n v="748.17"/>
    <n v="448.9"/>
    <n v="299.27"/>
    <d v="1991-11-10T00:00:00"/>
    <n v="26"/>
  </r>
  <r>
    <s v="8610"/>
    <s v="0"/>
    <x v="2493"/>
    <d v="2017-12-15T00:00:00"/>
    <b v="0"/>
    <s v="Approved"/>
    <m/>
    <m/>
    <m/>
    <m/>
    <n v="724.37"/>
    <m/>
    <m/>
    <m/>
    <n v="15"/>
  </r>
  <r>
    <s v="8611"/>
    <s v="0"/>
    <x v="2177"/>
    <d v="2017-03-07T00:00:00"/>
    <b v="1"/>
    <s v="Approved"/>
    <m/>
    <m/>
    <m/>
    <m/>
    <n v="1095.6500000000001"/>
    <m/>
    <m/>
    <m/>
    <n v="298"/>
  </r>
  <r>
    <s v="8612"/>
    <s v="75"/>
    <x v="1913"/>
    <d v="2017-07-31T00:00:00"/>
    <b v="0"/>
    <s v="Approved"/>
    <s v="Giant Bicycles"/>
    <s v="Touring"/>
    <s v="medium"/>
    <s v="large"/>
    <n v="1873.97"/>
    <n v="863.95"/>
    <n v="1010.02"/>
    <d v="2006-05-22T00:00:00"/>
    <n v="152"/>
  </r>
  <r>
    <s v="8613"/>
    <s v="68"/>
    <x v="1396"/>
    <d v="2017-03-02T00:00:00"/>
    <b v="1"/>
    <s v="Approved"/>
    <s v="OHM Cycles"/>
    <s v="Standard"/>
    <s v="medium"/>
    <s v="medium"/>
    <n v="1636.9"/>
    <n v="44.71"/>
    <n v="1592.19"/>
    <d v="2014-10-10T00:00:00"/>
    <n v="303"/>
  </r>
  <r>
    <s v="8614"/>
    <s v="89"/>
    <x v="2319"/>
    <d v="2017-09-05T00:00:00"/>
    <b v="0"/>
    <s v="Approved"/>
    <s v="WeareA2B"/>
    <s v="Touring"/>
    <s v="medium"/>
    <s v="large"/>
    <n v="1362.99"/>
    <n v="57.74"/>
    <n v="1305.25"/>
    <d v="1993-04-20T00:00:00"/>
    <n v="116"/>
  </r>
  <r>
    <s v="8615"/>
    <s v="47"/>
    <x v="152"/>
    <d v="2017-10-17T00:00:00"/>
    <b v="0"/>
    <s v="Approved"/>
    <s v="Trek Bicycles"/>
    <s v="Road"/>
    <s v="low"/>
    <s v="small"/>
    <n v="1720.7"/>
    <n v="1531.42"/>
    <n v="189.28"/>
    <d v="2001-11-25T00:00:00"/>
    <n v="74"/>
  </r>
  <r>
    <s v="8616"/>
    <s v="40"/>
    <x v="2316"/>
    <d v="2017-05-09T00:00:00"/>
    <b v="1"/>
    <s v="Approved"/>
    <s v="Trek Bicycles"/>
    <s v="Road"/>
    <s v="medium"/>
    <s v="large"/>
    <n v="1894.19"/>
    <n v="598.76"/>
    <n v="1295.43"/>
    <d v="2003-07-21T00:00:00"/>
    <n v="235"/>
  </r>
  <r>
    <s v="8617"/>
    <s v="14"/>
    <x v="2947"/>
    <d v="2017-03-03T00:00:00"/>
    <b v="1"/>
    <s v="Approved"/>
    <s v="Trek Bicycles"/>
    <s v="Standard"/>
    <s v="medium"/>
    <s v="small"/>
    <n v="1386.84"/>
    <n v="1234.29"/>
    <n v="152.55000000000001"/>
    <d v="1994-09-09T00:00:00"/>
    <n v="302"/>
  </r>
  <r>
    <s v="8618"/>
    <s v="95"/>
    <x v="3218"/>
    <d v="2017-05-28T00:00:00"/>
    <b v="1"/>
    <s v="Approved"/>
    <s v="OHM Cycles"/>
    <s v="Touring"/>
    <s v="low"/>
    <s v="medium"/>
    <n v="1073.07"/>
    <n v="933.84"/>
    <n v="139.22999999999999"/>
    <d v="1998-12-16T00:00:00"/>
    <n v="216"/>
  </r>
  <r>
    <s v="8619"/>
    <s v="18"/>
    <x v="3219"/>
    <d v="2017-12-03T00:00:00"/>
    <b v="0"/>
    <s v="Approved"/>
    <s v="Solex"/>
    <s v="Standard"/>
    <s v="medium"/>
    <s v="medium"/>
    <n v="575.27"/>
    <n v="431.45"/>
    <n v="143.82"/>
    <d v="2013-03-12T00:00:00"/>
    <n v="27"/>
  </r>
  <r>
    <s v="8620"/>
    <s v="15"/>
    <x v="1368"/>
    <d v="2017-12-02T00:00:00"/>
    <b v="1"/>
    <s v="Approved"/>
    <s v="WeareA2B"/>
    <s v="Standard"/>
    <s v="medium"/>
    <s v="medium"/>
    <n v="1292.8399999999999"/>
    <n v="13.44"/>
    <n v="1279.4000000000001"/>
    <d v="2009-04-12T00:00:00"/>
    <n v="28"/>
  </r>
  <r>
    <s v="8621"/>
    <s v="95"/>
    <x v="536"/>
    <d v="2017-12-11T00:00:00"/>
    <b v="0"/>
    <s v="Approved"/>
    <s v="OHM Cycles"/>
    <s v="Touring"/>
    <s v="low"/>
    <s v="medium"/>
    <n v="1073.07"/>
    <n v="933.84"/>
    <n v="139.22999999999999"/>
    <d v="2015-08-10T00:00:00"/>
    <n v="19"/>
  </r>
  <r>
    <s v="8622"/>
    <s v="94"/>
    <x v="2202"/>
    <d v="2017-05-16T00:00:00"/>
    <b v="0"/>
    <s v="Approved"/>
    <s v="Giant Bicycles"/>
    <s v="Standard"/>
    <s v="medium"/>
    <s v="large"/>
    <n v="1635.3"/>
    <n v="993.66"/>
    <n v="641.64"/>
    <d v="2013-06-09T00:00:00"/>
    <n v="228"/>
  </r>
  <r>
    <s v="8623"/>
    <s v="93"/>
    <x v="2327"/>
    <d v="2017-10-27T00:00:00"/>
    <b v="1"/>
    <s v="Approved"/>
    <s v="WeareA2B"/>
    <s v="Standard"/>
    <s v="medium"/>
    <s v="medium"/>
    <n v="1065.03"/>
    <n v="230.09"/>
    <n v="834.94"/>
    <d v="2000-11-03T00:00:00"/>
    <n v="64"/>
  </r>
  <r>
    <s v="8624"/>
    <s v="48"/>
    <x v="1017"/>
    <d v="2017-04-03T00:00:00"/>
    <b v="1"/>
    <s v="Approved"/>
    <s v="WeareA2B"/>
    <s v="Standard"/>
    <s v="medium"/>
    <s v="medium"/>
    <n v="1762.96"/>
    <n v="950.52"/>
    <n v="812.44"/>
    <d v="2014-07-28T00:00:00"/>
    <n v="271"/>
  </r>
  <r>
    <s v="8625"/>
    <s v="11"/>
    <x v="688"/>
    <d v="2017-12-06T00:00:00"/>
    <b v="1"/>
    <s v="Approved"/>
    <s v="Giant Bicycles"/>
    <s v="Standard"/>
    <s v="high"/>
    <s v="medium"/>
    <n v="1274.93"/>
    <n v="764.96"/>
    <n v="509.97"/>
    <d v="2013-03-12T00:00:00"/>
    <n v="24"/>
  </r>
  <r>
    <s v="8627"/>
    <s v="0"/>
    <x v="3107"/>
    <d v="2017-07-03T00:00:00"/>
    <b v="0"/>
    <s v="Approved"/>
    <s v="Solex"/>
    <s v="Standard"/>
    <s v="medium"/>
    <s v="medium"/>
    <n v="478.16"/>
    <n v="298.72000000000003"/>
    <n v="179.44"/>
    <d v="2005-10-22T00:00:00"/>
    <n v="180"/>
  </r>
  <r>
    <s v="8628"/>
    <s v="99"/>
    <x v="3220"/>
    <d v="2017-01-07T00:00:00"/>
    <b v="1"/>
    <s v="Approved"/>
    <s v="OHM Cycles"/>
    <s v="Standard"/>
    <s v="medium"/>
    <s v="medium"/>
    <n v="1227.3399999999999"/>
    <n v="770.89"/>
    <n v="456.45"/>
    <d v="1994-08-10T00:00:00"/>
    <n v="357"/>
  </r>
  <r>
    <s v="8629"/>
    <s v="0"/>
    <x v="1543"/>
    <d v="2017-05-24T00:00:00"/>
    <b v="0"/>
    <s v="Approved"/>
    <s v="Solex"/>
    <s v="Road"/>
    <s v="medium"/>
    <s v="medium"/>
    <n v="416.98"/>
    <n v="312.74"/>
    <n v="104.24"/>
    <d v="1997-05-10T00:00:00"/>
    <n v="220"/>
  </r>
  <r>
    <s v="8630"/>
    <s v="23"/>
    <x v="1881"/>
    <d v="2017-08-21T00:00:00"/>
    <b v="1"/>
    <s v="Approved"/>
    <s v="Norco Bicycles"/>
    <s v="Mountain"/>
    <s v="low"/>
    <s v="small"/>
    <n v="688.63"/>
    <n v="612.88"/>
    <n v="75.75"/>
    <d v="2011-05-07T00:00:00"/>
    <n v="131"/>
  </r>
  <r>
    <s v="8631"/>
    <s v="3"/>
    <x v="2794"/>
    <d v="2017-12-07T00:00:00"/>
    <b v="1"/>
    <s v="Approved"/>
    <s v="Trek Bicycles"/>
    <s v="Standard"/>
    <s v="medium"/>
    <s v="large"/>
    <n v="2091.4699999999998"/>
    <n v="388.92"/>
    <n v="1702.55"/>
    <d v="2003-07-21T00:00:00"/>
    <n v="23"/>
  </r>
  <r>
    <s v="8632"/>
    <s v="48"/>
    <x v="72"/>
    <d v="2017-06-12T00:00:00"/>
    <b v="1"/>
    <s v="Approved"/>
    <s v="WeareA2B"/>
    <s v="Standard"/>
    <s v="medium"/>
    <s v="medium"/>
    <n v="1762.96"/>
    <n v="950.52"/>
    <n v="812.44"/>
    <d v="2014-07-28T00:00:00"/>
    <n v="201"/>
  </r>
  <r>
    <s v="8633"/>
    <s v="43"/>
    <x v="840"/>
    <d v="2017-08-25T00:00:00"/>
    <b v="1"/>
    <s v="Approved"/>
    <s v="Solex"/>
    <s v="Standard"/>
    <s v="medium"/>
    <s v="medium"/>
    <n v="1151.96"/>
    <n v="649.49"/>
    <n v="502.47"/>
    <d v="1999-12-04T00:00:00"/>
    <n v="127"/>
  </r>
  <r>
    <s v="8634"/>
    <s v="68"/>
    <x v="2907"/>
    <d v="2017-04-30T00:00:00"/>
    <b v="1"/>
    <s v="Approved"/>
    <s v="OHM Cycles"/>
    <s v="Standard"/>
    <s v="medium"/>
    <s v="medium"/>
    <n v="1636.9"/>
    <n v="44.71"/>
    <n v="1592.19"/>
    <d v="2000-05-22T00:00:00"/>
    <n v="244"/>
  </r>
  <r>
    <s v="8635"/>
    <s v="81"/>
    <x v="1389"/>
    <d v="2017-10-13T00:00:00"/>
    <b v="1"/>
    <s v="Approved"/>
    <s v="Norco Bicycles"/>
    <s v="Standard"/>
    <s v="medium"/>
    <s v="small"/>
    <n v="586.45000000000005"/>
    <n v="521.94000000000005"/>
    <n v="64.510000000000005"/>
    <d v="2004-12-18T00:00:00"/>
    <n v="78"/>
  </r>
  <r>
    <s v="8636"/>
    <s v="11"/>
    <x v="1825"/>
    <d v="2017-10-02T00:00:00"/>
    <b v="1"/>
    <s v="Approved"/>
    <s v="Giant Bicycles"/>
    <s v="Standard"/>
    <s v="high"/>
    <s v="medium"/>
    <n v="1274.93"/>
    <n v="764.96"/>
    <n v="509.97"/>
    <d v="2007-08-04T00:00:00"/>
    <n v="89"/>
  </r>
  <r>
    <s v="8637"/>
    <s v="29"/>
    <x v="692"/>
    <d v="2017-10-27T00:00:00"/>
    <b v="0"/>
    <s v="Approved"/>
    <s v="WeareA2B"/>
    <s v="Standard"/>
    <s v="medium"/>
    <s v="medium"/>
    <n v="1065.03"/>
    <n v="230.09"/>
    <n v="834.94"/>
    <d v="2000-11-03T00:00:00"/>
    <n v="64"/>
  </r>
  <r>
    <s v="8638"/>
    <s v="53"/>
    <x v="1588"/>
    <d v="2017-12-11T00:00:00"/>
    <b v="1"/>
    <s v="Approved"/>
    <s v="OHM Cycles"/>
    <s v="Standard"/>
    <s v="medium"/>
    <s v="medium"/>
    <n v="795.34"/>
    <n v="101.58"/>
    <n v="693.76"/>
    <d v="1997-02-09T00:00:00"/>
    <n v="19"/>
  </r>
  <r>
    <s v="8639"/>
    <s v="59"/>
    <x v="2925"/>
    <d v="2017-11-10T00:00:00"/>
    <b v="0"/>
    <s v="Approved"/>
    <s v="Solex"/>
    <s v="Standard"/>
    <s v="medium"/>
    <s v="large"/>
    <n v="1061.56"/>
    <n v="733.58"/>
    <n v="327.98"/>
    <d v="2015-06-17T00:00:00"/>
    <n v="50"/>
  </r>
  <r>
    <s v="8640"/>
    <s v="24"/>
    <x v="2677"/>
    <d v="2017-04-05T00:00:00"/>
    <b v="0"/>
    <s v="Approved"/>
    <s v="Solex"/>
    <s v="Road"/>
    <s v="medium"/>
    <s v="large"/>
    <n v="1777.8"/>
    <n v="820.78"/>
    <n v="957.02"/>
    <d v="2011-05-07T00:00:00"/>
    <n v="269"/>
  </r>
  <r>
    <s v="8641"/>
    <s v="1"/>
    <x v="521"/>
    <d v="2017-05-28T00:00:00"/>
    <b v="1"/>
    <s v="Approved"/>
    <s v="Giant Bicycles"/>
    <s v="Standard"/>
    <s v="medium"/>
    <s v="medium"/>
    <n v="1403.5"/>
    <n v="954.82"/>
    <n v="448.68"/>
    <d v="2012-12-02T00:00:00"/>
    <n v="216"/>
  </r>
  <r>
    <s v="8642"/>
    <s v="88"/>
    <x v="2397"/>
    <d v="2017-05-14T00:00:00"/>
    <b v="0"/>
    <s v="Approved"/>
    <s v="Norco Bicycles"/>
    <s v="Standard"/>
    <s v="medium"/>
    <s v="medium"/>
    <n v="1198.46"/>
    <n v="381.1"/>
    <n v="817.36"/>
    <d v="1998-12-16T00:00:00"/>
    <n v="230"/>
  </r>
  <r>
    <s v="8643"/>
    <s v="51"/>
    <x v="3182"/>
    <d v="2017-03-26T00:00:00"/>
    <b v="0"/>
    <s v="Approved"/>
    <s v="OHM Cycles"/>
    <s v="Standard"/>
    <s v="high"/>
    <s v="medium"/>
    <n v="2005.66"/>
    <n v="1203.4000000000001"/>
    <n v="802.26"/>
    <d v="2012-04-10T00:00:00"/>
    <n v="279"/>
  </r>
  <r>
    <s v="8644"/>
    <s v="10"/>
    <x v="2082"/>
    <d v="2017-04-28T00:00:00"/>
    <b v="1"/>
    <s v="Approved"/>
    <s v="WeareA2B"/>
    <s v="Touring"/>
    <s v="medium"/>
    <s v="medium"/>
    <n v="1466.68"/>
    <n v="363.25"/>
    <n v="1103.43"/>
    <d v="1994-08-10T00:00:00"/>
    <n v="246"/>
  </r>
  <r>
    <s v="8645"/>
    <s v="10"/>
    <x v="2463"/>
    <d v="2017-05-02T00:00:00"/>
    <b v="0"/>
    <s v="Approved"/>
    <s v="Solex"/>
    <s v="Standard"/>
    <s v="medium"/>
    <s v="medium"/>
    <n v="1945.43"/>
    <n v="333.18"/>
    <n v="1612.25"/>
    <d v="2002-08-31T00:00:00"/>
    <n v="242"/>
  </r>
  <r>
    <s v="8646"/>
    <s v="12"/>
    <x v="1927"/>
    <d v="2017-03-11T00:00:00"/>
    <b v="0"/>
    <s v="Approved"/>
    <s v="WeareA2B"/>
    <s v="Standard"/>
    <s v="medium"/>
    <s v="medium"/>
    <n v="1231.1500000000001"/>
    <n v="161.6"/>
    <n v="1069.55"/>
    <d v="2004-08-17T00:00:00"/>
    <n v="294"/>
  </r>
  <r>
    <s v="8647"/>
    <s v="6"/>
    <x v="1570"/>
    <d v="2017-08-21T00:00:00"/>
    <b v="1"/>
    <s v="Approved"/>
    <s v="OHM Cycles"/>
    <s v="Standard"/>
    <s v="high"/>
    <s v="medium"/>
    <n v="227.88"/>
    <n v="136.72999999999999"/>
    <n v="91.15"/>
    <d v="2016-07-09T00:00:00"/>
    <n v="131"/>
  </r>
  <r>
    <s v="8648"/>
    <s v="25"/>
    <x v="144"/>
    <d v="2017-12-20T00:00:00"/>
    <b v="1"/>
    <s v="Approved"/>
    <s v="Giant Bicycles"/>
    <s v="Road"/>
    <s v="medium"/>
    <s v="medium"/>
    <n v="1538.99"/>
    <n v="829.65"/>
    <n v="709.34"/>
    <d v="2016-02-04T00:00:00"/>
    <n v="10"/>
  </r>
  <r>
    <s v="8649"/>
    <s v="14"/>
    <x v="1480"/>
    <d v="2017-05-28T00:00:00"/>
    <b v="1"/>
    <s v="Approved"/>
    <s v="Trek Bicycles"/>
    <s v="Standard"/>
    <s v="medium"/>
    <s v="small"/>
    <n v="1386.84"/>
    <n v="1234.29"/>
    <n v="152.55000000000001"/>
    <d v="2003-08-05T00:00:00"/>
    <n v="216"/>
  </r>
  <r>
    <s v="8650"/>
    <s v="61"/>
    <x v="2381"/>
    <d v="2017-02-16T00:00:00"/>
    <b v="0"/>
    <s v="Approved"/>
    <s v="OHM Cycles"/>
    <s v="Standard"/>
    <s v="low"/>
    <s v="medium"/>
    <n v="71.16"/>
    <n v="56.93"/>
    <n v="14.23"/>
    <d v="2005-10-22T00:00:00"/>
    <n v="317"/>
  </r>
  <r>
    <s v="8651"/>
    <s v="76"/>
    <x v="3221"/>
    <d v="2017-05-07T00:00:00"/>
    <b v="1"/>
    <s v="Approved"/>
    <s v="WeareA2B"/>
    <s v="Standard"/>
    <s v="low"/>
    <s v="medium"/>
    <n v="642.30999999999995"/>
    <n v="513.85"/>
    <n v="128.46"/>
    <d v="2014-10-10T00:00:00"/>
    <n v="237"/>
  </r>
  <r>
    <s v="8652"/>
    <s v="67"/>
    <x v="75"/>
    <d v="2017-09-10T00:00:00"/>
    <b v="0"/>
    <s v="Approved"/>
    <s v="Norco Bicycles"/>
    <s v="Road"/>
    <s v="medium"/>
    <s v="medium"/>
    <n v="544.04999999999995"/>
    <n v="376.84"/>
    <n v="167.21"/>
    <d v="2016-12-06T00:00:00"/>
    <n v="111"/>
  </r>
  <r>
    <s v="8653"/>
    <s v="58"/>
    <x v="257"/>
    <d v="2017-09-23T00:00:00"/>
    <b v="0"/>
    <s v="Approved"/>
    <s v="OHM Cycles"/>
    <s v="Standard"/>
    <s v="medium"/>
    <s v="medium"/>
    <n v="912.52"/>
    <n v="141.4"/>
    <n v="771.12"/>
    <d v="1993-06-23T00:00:00"/>
    <n v="98"/>
  </r>
  <r>
    <s v="8654"/>
    <s v="2"/>
    <x v="3222"/>
    <d v="2017-11-21T00:00:00"/>
    <b v="0"/>
    <s v="Approved"/>
    <s v="Solex"/>
    <s v="Standard"/>
    <s v="medium"/>
    <s v="medium"/>
    <n v="71.489999999999995"/>
    <n v="53.62"/>
    <n v="17.87"/>
    <d v="2004-09-28T00:00:00"/>
    <n v="39"/>
  </r>
  <r>
    <s v="8655"/>
    <s v="34"/>
    <x v="2070"/>
    <d v="2017-08-01T00:00:00"/>
    <b v="0"/>
    <s v="Approved"/>
    <s v="Norco Bicycles"/>
    <s v="Road"/>
    <s v="high"/>
    <s v="large"/>
    <n v="774.53"/>
    <n v="464.72"/>
    <n v="309.81"/>
    <d v="2003-03-18T00:00:00"/>
    <n v="151"/>
  </r>
  <r>
    <s v="8656"/>
    <s v="30"/>
    <x v="1488"/>
    <d v="2017-02-18T00:00:00"/>
    <b v="0"/>
    <s v="Approved"/>
    <s v="Solex"/>
    <s v="Standard"/>
    <s v="high"/>
    <s v="medium"/>
    <n v="748.17"/>
    <n v="448.9"/>
    <n v="299.27"/>
    <d v="1991-11-10T00:00:00"/>
    <n v="315"/>
  </r>
  <r>
    <s v="8657"/>
    <s v="66"/>
    <x v="1207"/>
    <d v="2017-06-11T00:00:00"/>
    <b v="0"/>
    <s v="Approved"/>
    <s v="Giant Bicycles"/>
    <s v="Road"/>
    <s v="low"/>
    <s v="small"/>
    <n v="590.26"/>
    <n v="525.33000000000004"/>
    <n v="64.930000000000007"/>
    <d v="2010-11-05T00:00:00"/>
    <n v="202"/>
  </r>
  <r>
    <s v="8658"/>
    <s v="74"/>
    <x v="503"/>
    <d v="2017-11-06T00:00:00"/>
    <b v="1"/>
    <s v="Approved"/>
    <s v="WeareA2B"/>
    <s v="Standard"/>
    <s v="medium"/>
    <s v="medium"/>
    <n v="1762.96"/>
    <n v="950.52"/>
    <n v="812.44"/>
    <d v="2014-07-28T00:00:00"/>
    <n v="54"/>
  </r>
  <r>
    <s v="8659"/>
    <s v="61"/>
    <x v="1803"/>
    <d v="2017-10-25T00:00:00"/>
    <b v="0"/>
    <s v="Approved"/>
    <s v="OHM Cycles"/>
    <s v="Standard"/>
    <s v="low"/>
    <s v="medium"/>
    <n v="71.16"/>
    <n v="56.93"/>
    <n v="14.23"/>
    <d v="2015-06-17T00:00:00"/>
    <n v="66"/>
  </r>
  <r>
    <s v="8660"/>
    <s v="19"/>
    <x v="408"/>
    <d v="2017-10-05T00:00:00"/>
    <b v="1"/>
    <s v="Approved"/>
    <s v="OHM Cycles"/>
    <s v="Road"/>
    <s v="high"/>
    <s v="large"/>
    <n v="12.01"/>
    <n v="7.21"/>
    <n v="4.8"/>
    <d v="1996-04-05T00:00:00"/>
    <n v="86"/>
  </r>
  <r>
    <s v="8661"/>
    <s v="31"/>
    <x v="1061"/>
    <d v="2017-12-12T00:00:00"/>
    <b v="0"/>
    <s v="Approved"/>
    <s v="WeareA2B"/>
    <s v="Standard"/>
    <s v="medium"/>
    <s v="medium"/>
    <n v="752.64"/>
    <n v="205.36"/>
    <n v="547.28"/>
    <d v="2015-08-02T00:00:00"/>
    <n v="18"/>
  </r>
  <r>
    <s v="8662"/>
    <s v="20"/>
    <x v="2526"/>
    <d v="2017-07-15T00:00:00"/>
    <b v="1"/>
    <s v="Approved"/>
    <s v="Trek Bicycles"/>
    <s v="Standard"/>
    <s v="medium"/>
    <s v="small"/>
    <n v="1775.81"/>
    <n v="1580.47"/>
    <n v="195.34"/>
    <d v="2016-02-04T00:00:00"/>
    <n v="168"/>
  </r>
  <r>
    <s v="8663"/>
    <s v="1"/>
    <x v="1520"/>
    <d v="2017-10-01T00:00:00"/>
    <b v="0"/>
    <s v="Approved"/>
    <s v="Giant Bicycles"/>
    <s v="Standard"/>
    <s v="medium"/>
    <s v="medium"/>
    <n v="1403.5"/>
    <n v="954.82"/>
    <n v="448.68"/>
    <d v="2016-11-14T00:00:00"/>
    <n v="90"/>
  </r>
  <r>
    <s v="8664"/>
    <s v="47"/>
    <x v="3223"/>
    <d v="2017-06-04T00:00:00"/>
    <b v="0"/>
    <s v="Approved"/>
    <s v="Trek Bicycles"/>
    <s v="Road"/>
    <s v="low"/>
    <s v="small"/>
    <n v="1720.7"/>
    <n v="1531.42"/>
    <n v="189.28"/>
    <d v="2012-04-10T00:00:00"/>
    <n v="209"/>
  </r>
  <r>
    <s v="8665"/>
    <s v="91"/>
    <x v="1731"/>
    <d v="2017-07-12T00:00:00"/>
    <b v="0"/>
    <s v="Approved"/>
    <s v="Solex"/>
    <s v="Standard"/>
    <s v="medium"/>
    <s v="medium"/>
    <n v="100.35"/>
    <n v="75.260000000000005"/>
    <n v="25.09"/>
    <d v="1999-07-26T00:00:00"/>
    <n v="171"/>
  </r>
  <r>
    <s v="8666"/>
    <s v="3"/>
    <x v="2712"/>
    <d v="2017-08-17T00:00:00"/>
    <b v="1"/>
    <s v="Approved"/>
    <s v="Trek Bicycles"/>
    <s v="Standard"/>
    <s v="medium"/>
    <s v="large"/>
    <n v="2091.4699999999998"/>
    <n v="388.92"/>
    <n v="1702.55"/>
    <d v="2012-04-10T00:00:00"/>
    <n v="135"/>
  </r>
  <r>
    <s v="8667"/>
    <s v="10"/>
    <x v="2776"/>
    <d v="2017-10-03T00:00:00"/>
    <b v="0"/>
    <s v="Approved"/>
    <s v="Solex"/>
    <s v="Standard"/>
    <s v="medium"/>
    <s v="medium"/>
    <n v="1945.43"/>
    <n v="333.18"/>
    <n v="1612.25"/>
    <d v="2002-08-31T00:00:00"/>
    <n v="88"/>
  </r>
  <r>
    <s v="8668"/>
    <s v="2"/>
    <x v="793"/>
    <d v="2017-01-29T00:00:00"/>
    <b v="0"/>
    <s v="Approved"/>
    <s v="Solex"/>
    <s v="Standard"/>
    <s v="medium"/>
    <s v="medium"/>
    <n v="71.489999999999995"/>
    <n v="53.62"/>
    <n v="17.87"/>
    <d v="2003-02-07T00:00:00"/>
    <n v="335"/>
  </r>
  <r>
    <s v="8669"/>
    <s v="4"/>
    <x v="1756"/>
    <d v="2017-11-22T00:00:00"/>
    <b v="1"/>
    <s v="Approved"/>
    <s v="Giant Bicycles"/>
    <s v="Standard"/>
    <s v="high"/>
    <s v="medium"/>
    <n v="1129.1300000000001"/>
    <n v="677.48"/>
    <n v="451.65"/>
    <d v="2005-08-09T00:00:00"/>
    <n v="38"/>
  </r>
  <r>
    <s v="8670"/>
    <s v="94"/>
    <x v="2051"/>
    <d v="2017-05-09T00:00:00"/>
    <b v="1"/>
    <s v="Approved"/>
    <s v="Giant Bicycles"/>
    <s v="Standard"/>
    <s v="medium"/>
    <s v="large"/>
    <n v="1635.3"/>
    <n v="993.66"/>
    <n v="641.64"/>
    <d v="2013-06-09T00:00:00"/>
    <n v="235"/>
  </r>
  <r>
    <s v="8671"/>
    <s v="40"/>
    <x v="1912"/>
    <d v="2017-12-11T00:00:00"/>
    <b v="0"/>
    <s v="Approved"/>
    <s v="Trek Bicycles"/>
    <s v="Road"/>
    <s v="medium"/>
    <s v="large"/>
    <n v="1894.19"/>
    <n v="598.76"/>
    <n v="1295.43"/>
    <d v="2015-10-18T00:00:00"/>
    <n v="19"/>
  </r>
  <r>
    <s v="8672"/>
    <s v="32"/>
    <x v="3172"/>
    <d v="2017-10-17T00:00:00"/>
    <b v="0"/>
    <s v="Approved"/>
    <s v="Giant Bicycles"/>
    <s v="Standard"/>
    <s v="high"/>
    <s v="medium"/>
    <n v="1179"/>
    <n v="707.4"/>
    <n v="471.6"/>
    <d v="1998-12-16T00:00:00"/>
    <n v="74"/>
  </r>
  <r>
    <s v="8673"/>
    <s v="91"/>
    <x v="692"/>
    <d v="2017-11-04T00:00:00"/>
    <b v="0"/>
    <s v="Approved"/>
    <s v="WeareA2B"/>
    <s v="Standard"/>
    <s v="low"/>
    <s v="medium"/>
    <n v="642.30999999999995"/>
    <n v="513.85"/>
    <n v="128.46"/>
    <d v="2014-10-10T00:00:00"/>
    <n v="56"/>
  </r>
  <r>
    <s v="8674"/>
    <s v="77"/>
    <x v="3012"/>
    <d v="2017-03-21T00:00:00"/>
    <b v="1"/>
    <s v="Approved"/>
    <s v="Norco Bicycles"/>
    <s v="Road"/>
    <s v="medium"/>
    <s v="large"/>
    <n v="1240.31"/>
    <n v="795.1"/>
    <n v="445.21"/>
    <d v="2004-07-25T00:00:00"/>
    <n v="284"/>
  </r>
  <r>
    <s v="8675"/>
    <s v="35"/>
    <x v="1736"/>
    <d v="2017-09-11T00:00:00"/>
    <b v="0"/>
    <s v="Approved"/>
    <s v="Giant Bicycles"/>
    <s v="Standard"/>
    <s v="medium"/>
    <s v="medium"/>
    <n v="1403.5"/>
    <n v="954.82"/>
    <n v="448.68"/>
    <d v="2012-09-15T00:00:00"/>
    <n v="110"/>
  </r>
  <r>
    <s v="8676"/>
    <s v="79"/>
    <x v="2042"/>
    <d v="2017-04-03T00:00:00"/>
    <b v="1"/>
    <s v="Approved"/>
    <s v="Norco Bicycles"/>
    <s v="Standard"/>
    <s v="medium"/>
    <s v="medium"/>
    <n v="1555.58"/>
    <n v="818.01"/>
    <n v="737.57"/>
    <d v="2003-09-09T00:00:00"/>
    <n v="271"/>
  </r>
  <r>
    <s v="8677"/>
    <s v="6"/>
    <x v="1056"/>
    <d v="2017-01-04T00:00:00"/>
    <b v="1"/>
    <s v="Approved"/>
    <s v="OHM Cycles"/>
    <s v="Standard"/>
    <s v="high"/>
    <s v="medium"/>
    <n v="227.88"/>
    <n v="136.72999999999999"/>
    <n v="91.15"/>
    <d v="2003-02-07T00:00:00"/>
    <n v="360"/>
  </r>
  <r>
    <s v="8678"/>
    <s v="31"/>
    <x v="3224"/>
    <d v="2017-07-08T00:00:00"/>
    <b v="1"/>
    <s v="Approved"/>
    <s v="Giant Bicycles"/>
    <s v="Standard"/>
    <s v="medium"/>
    <s v="medium"/>
    <n v="230.91"/>
    <n v="173.18"/>
    <n v="57.73"/>
    <d v="2006-11-10T00:00:00"/>
    <n v="175"/>
  </r>
  <r>
    <s v="8679"/>
    <s v="2"/>
    <x v="290"/>
    <d v="2017-08-02T00:00:00"/>
    <b v="0"/>
    <s v="Approved"/>
    <s v="Solex"/>
    <s v="Standard"/>
    <s v="medium"/>
    <s v="medium"/>
    <n v="71.489999999999995"/>
    <n v="53.62"/>
    <n v="17.87"/>
    <d v="2005-08-09T00:00:00"/>
    <n v="150"/>
  </r>
  <r>
    <s v="8680"/>
    <s v="16"/>
    <x v="2962"/>
    <d v="2017-03-16T00:00:00"/>
    <b v="0"/>
    <s v="Approved"/>
    <s v="Norco Bicycles"/>
    <s v="Standard"/>
    <s v="high"/>
    <s v="small"/>
    <n v="1661.92"/>
    <n v="1479.11"/>
    <n v="182.81"/>
    <d v="1992-10-11T00:00:00"/>
    <n v="289"/>
  </r>
  <r>
    <s v="8681"/>
    <s v="14"/>
    <x v="967"/>
    <d v="2017-04-29T00:00:00"/>
    <b v="1"/>
    <s v="Approved"/>
    <s v="Trek Bicycles"/>
    <s v="Standard"/>
    <s v="medium"/>
    <s v="small"/>
    <n v="1386.84"/>
    <n v="1234.29"/>
    <n v="152.55000000000001"/>
    <d v="2003-08-05T00:00:00"/>
    <n v="245"/>
  </r>
  <r>
    <s v="8682"/>
    <s v="72"/>
    <x v="650"/>
    <d v="2017-05-29T00:00:00"/>
    <b v="0"/>
    <s v="Approved"/>
    <s v="OHM Cycles"/>
    <s v="Standard"/>
    <s v="medium"/>
    <s v="medium"/>
    <n v="912.52"/>
    <n v="141.4"/>
    <n v="771.12"/>
    <d v="2015-10-18T00:00:00"/>
    <n v="215"/>
  </r>
  <r>
    <s v="8683"/>
    <s v="59"/>
    <x v="3"/>
    <d v="2017-05-17T00:00:00"/>
    <b v="0"/>
    <s v="Approved"/>
    <s v="Solex"/>
    <s v="Standard"/>
    <s v="medium"/>
    <s v="large"/>
    <n v="1061.56"/>
    <n v="733.58"/>
    <n v="327.98"/>
    <d v="1993-07-20T00:00:00"/>
    <n v="227"/>
  </r>
  <r>
    <s v="8684"/>
    <s v="0"/>
    <x v="472"/>
    <d v="2017-05-13T00:00:00"/>
    <b v="0"/>
    <s v="Approved"/>
    <s v="Solex"/>
    <s v="Standard"/>
    <s v="medium"/>
    <s v="medium"/>
    <n v="71.489999999999995"/>
    <n v="53.62"/>
    <n v="17.87"/>
    <d v="2012-12-02T00:00:00"/>
    <n v="231"/>
  </r>
  <r>
    <s v="8685"/>
    <s v="67"/>
    <x v="642"/>
    <d v="2017-06-20T00:00:00"/>
    <b v="0"/>
    <s v="Approved"/>
    <s v="Norco Bicycles"/>
    <s v="Road"/>
    <s v="medium"/>
    <s v="medium"/>
    <n v="544.04999999999995"/>
    <n v="376.84"/>
    <n v="167.21"/>
    <d v="2005-10-22T00:00:00"/>
    <n v="193"/>
  </r>
  <r>
    <s v="8686"/>
    <s v="82"/>
    <x v="1112"/>
    <d v="2017-09-15T00:00:00"/>
    <b v="0"/>
    <s v="Approved"/>
    <s v="Giant Bicycles"/>
    <s v="Road"/>
    <s v="medium"/>
    <s v="medium"/>
    <n v="1538.99"/>
    <n v="829.65"/>
    <n v="709.34"/>
    <d v="2016-02-04T00:00:00"/>
    <n v="106"/>
  </r>
  <r>
    <s v="8687"/>
    <s v="59"/>
    <x v="1469"/>
    <d v="2017-04-29T00:00:00"/>
    <b v="1"/>
    <s v="Approved"/>
    <s v="Solex"/>
    <s v="Standard"/>
    <s v="medium"/>
    <s v="large"/>
    <n v="1061.56"/>
    <n v="733.58"/>
    <n v="327.98"/>
    <d v="2010-11-05T00:00:00"/>
    <n v="245"/>
  </r>
  <r>
    <s v="8688"/>
    <s v="73"/>
    <x v="3047"/>
    <d v="2017-08-25T00:00:00"/>
    <b v="0"/>
    <s v="Approved"/>
    <s v="Solex"/>
    <s v="Standard"/>
    <s v="medium"/>
    <s v="medium"/>
    <n v="1945.43"/>
    <n v="333.18"/>
    <n v="1612.25"/>
    <d v="2002-08-31T00:00:00"/>
    <n v="127"/>
  </r>
  <r>
    <s v="8689"/>
    <s v="28"/>
    <x v="1879"/>
    <d v="2017-02-17T00:00:00"/>
    <b v="1"/>
    <s v="Approved"/>
    <s v="Norco Bicycles"/>
    <s v="Standard"/>
    <s v="medium"/>
    <s v="small"/>
    <n v="1216.1400000000001"/>
    <n v="1082.3599999999999"/>
    <n v="133.78"/>
    <d v="1991-08-05T00:00:00"/>
    <n v="316"/>
  </r>
  <r>
    <s v="8690"/>
    <s v="83"/>
    <x v="1833"/>
    <d v="2017-07-24T00:00:00"/>
    <b v="1"/>
    <s v="Approved"/>
    <s v="Solex"/>
    <s v="Touring"/>
    <s v="medium"/>
    <s v="large"/>
    <n v="2083.94"/>
    <n v="675.03"/>
    <n v="1408.91"/>
    <d v="1993-04-20T00:00:00"/>
    <n v="159"/>
  </r>
  <r>
    <s v="8691"/>
    <s v="10"/>
    <x v="2124"/>
    <d v="2017-10-28T00:00:00"/>
    <b v="1"/>
    <s v="Approved"/>
    <s v="WeareA2B"/>
    <s v="Touring"/>
    <s v="medium"/>
    <s v="medium"/>
    <n v="1466.68"/>
    <n v="363.25"/>
    <n v="1103.43"/>
    <d v="2014-03-03T00:00:00"/>
    <n v="63"/>
  </r>
  <r>
    <s v="8692"/>
    <s v="18"/>
    <x v="2914"/>
    <d v="2017-12-10T00:00:00"/>
    <b v="0"/>
    <s v="Approved"/>
    <s v="Norco Bicycles"/>
    <s v="Standard"/>
    <s v="high"/>
    <s v="medium"/>
    <n v="1148.6400000000001"/>
    <n v="689.18"/>
    <n v="459.46"/>
    <d v="2015-08-10T00:00:00"/>
    <n v="20"/>
  </r>
  <r>
    <s v="8693"/>
    <s v="13"/>
    <x v="631"/>
    <d v="2017-09-08T00:00:00"/>
    <b v="1"/>
    <s v="Approved"/>
    <s v="Solex"/>
    <s v="Standard"/>
    <s v="medium"/>
    <s v="medium"/>
    <n v="1163.8900000000001"/>
    <n v="589.27"/>
    <n v="574.62"/>
    <d v="2016-07-09T00:00:00"/>
    <n v="113"/>
  </r>
  <r>
    <s v="8695"/>
    <s v="12"/>
    <x v="1911"/>
    <d v="2017-03-23T00:00:00"/>
    <b v="1"/>
    <s v="Approved"/>
    <s v="WeareA2B"/>
    <s v="Standard"/>
    <s v="medium"/>
    <s v="medium"/>
    <n v="1231.1500000000001"/>
    <n v="161.6"/>
    <n v="1069.55"/>
    <d v="2016-07-09T00:00:00"/>
    <n v="282"/>
  </r>
  <r>
    <s v="8696"/>
    <s v="45"/>
    <x v="1362"/>
    <d v="2017-01-15T00:00:00"/>
    <b v="1"/>
    <s v="Approved"/>
    <s v="Solex"/>
    <s v="Standard"/>
    <s v="medium"/>
    <s v="medium"/>
    <n v="441.49"/>
    <n v="84.99"/>
    <n v="356.5"/>
    <d v="2012-04-10T00:00:00"/>
    <n v="349"/>
  </r>
  <r>
    <s v="8697"/>
    <s v="51"/>
    <x v="495"/>
    <d v="2017-03-12T00:00:00"/>
    <b v="1"/>
    <s v="Approved"/>
    <s v="OHM Cycles"/>
    <s v="Standard"/>
    <s v="high"/>
    <s v="medium"/>
    <n v="2005.66"/>
    <n v="1203.4000000000001"/>
    <n v="802.26"/>
    <d v="2012-04-10T00:00:00"/>
    <n v="293"/>
  </r>
  <r>
    <s v="8698"/>
    <s v="2"/>
    <x v="1114"/>
    <d v="2017-01-31T00:00:00"/>
    <b v="0"/>
    <s v="Approved"/>
    <s v="Solex"/>
    <s v="Standard"/>
    <s v="medium"/>
    <s v="medium"/>
    <n v="71.489999999999995"/>
    <n v="53.62"/>
    <n v="17.87"/>
    <d v="2012-12-02T00:00:00"/>
    <n v="333"/>
  </r>
  <r>
    <s v="8699"/>
    <s v="66"/>
    <x v="2479"/>
    <d v="2017-04-04T00:00:00"/>
    <b v="1"/>
    <s v="Approved"/>
    <s v="Giant Bicycles"/>
    <s v="Road"/>
    <s v="low"/>
    <s v="small"/>
    <n v="590.26"/>
    <n v="525.33000000000004"/>
    <n v="64.930000000000007"/>
    <d v="2010-11-05T00:00:00"/>
    <n v="270"/>
  </r>
  <r>
    <s v="8700"/>
    <s v="59"/>
    <x v="512"/>
    <d v="2017-11-30T00:00:00"/>
    <b v="0"/>
    <s v="Approved"/>
    <s v="Solex"/>
    <s v="Standard"/>
    <s v="medium"/>
    <s v="large"/>
    <n v="1061.56"/>
    <n v="733.58"/>
    <n v="327.98"/>
    <d v="1993-06-23T00:00:00"/>
    <n v="30"/>
  </r>
  <r>
    <s v="8701"/>
    <s v="9"/>
    <x v="1946"/>
    <d v="2017-11-06T00:00:00"/>
    <b v="1"/>
    <s v="Approved"/>
    <s v="Norco Bicycles"/>
    <s v="Standard"/>
    <s v="medium"/>
    <s v="small"/>
    <n v="1216.1400000000001"/>
    <n v="1082.3599999999999"/>
    <n v="133.78"/>
    <d v="2016-02-04T00:00:00"/>
    <n v="54"/>
  </r>
  <r>
    <s v="8702"/>
    <s v="19"/>
    <x v="3225"/>
    <d v="2017-04-24T00:00:00"/>
    <b v="0"/>
    <s v="Approved"/>
    <s v="OHM Cycles"/>
    <s v="Road"/>
    <s v="high"/>
    <s v="large"/>
    <n v="12.01"/>
    <n v="7.21"/>
    <n v="4.8"/>
    <d v="1996-04-05T00:00:00"/>
    <n v="250"/>
  </r>
  <r>
    <s v="8703"/>
    <s v="42"/>
    <x v="1486"/>
    <d v="2017-07-01T00:00:00"/>
    <b v="1"/>
    <s v="Approved"/>
    <s v="OHM Cycles"/>
    <s v="Road"/>
    <s v="medium"/>
    <s v="small"/>
    <n v="1810"/>
    <n v="1610.9"/>
    <n v="199.1"/>
    <d v="2008-03-19T00:00:00"/>
    <n v="182"/>
  </r>
  <r>
    <s v="8704"/>
    <s v="93"/>
    <x v="1122"/>
    <d v="2017-04-16T00:00:00"/>
    <b v="0"/>
    <s v="Approved"/>
    <s v="OHM Cycles"/>
    <s v="Standard"/>
    <s v="high"/>
    <s v="medium"/>
    <n v="1458.17"/>
    <n v="874.9"/>
    <n v="583.27"/>
    <d v="2006-02-02T00:00:00"/>
    <n v="258"/>
  </r>
  <r>
    <s v="8705"/>
    <s v="0"/>
    <x v="593"/>
    <d v="2017-01-13T00:00:00"/>
    <b v="0"/>
    <s v="Approved"/>
    <s v="Norco Bicycles"/>
    <s v="Road"/>
    <s v="medium"/>
    <s v="medium"/>
    <n v="544.04999999999995"/>
    <n v="376.84"/>
    <n v="167.21"/>
    <d v="2002-08-31T00:00:00"/>
    <n v="351"/>
  </r>
  <r>
    <s v="8706"/>
    <s v="13"/>
    <x v="2376"/>
    <d v="2017-07-17T00:00:00"/>
    <b v="0"/>
    <s v="Approved"/>
    <s v="Solex"/>
    <s v="Standard"/>
    <s v="medium"/>
    <s v="medium"/>
    <n v="1163.8900000000001"/>
    <n v="589.27"/>
    <n v="574.62"/>
    <d v="2003-08-05T00:00:00"/>
    <n v="166"/>
  </r>
  <r>
    <s v="8707"/>
    <s v="32"/>
    <x v="2278"/>
    <d v="2017-04-18T00:00:00"/>
    <b v="0"/>
    <s v="Approved"/>
    <s v="Giant Bicycles"/>
    <s v="Standard"/>
    <s v="medium"/>
    <s v="medium"/>
    <n v="642.70000000000005"/>
    <n v="211.37"/>
    <n v="431.33"/>
    <d v="1992-10-11T00:00:00"/>
    <n v="256"/>
  </r>
  <r>
    <s v="8708"/>
    <s v="0"/>
    <x v="3226"/>
    <d v="2017-10-07T00:00:00"/>
    <b v="0"/>
    <s v="Approved"/>
    <s v="Solex"/>
    <s v="Road"/>
    <s v="medium"/>
    <s v="medium"/>
    <n v="416.98"/>
    <n v="312.73500000000001"/>
    <n v="104.245"/>
    <d v="2015-08-02T00:00:00"/>
    <n v="84"/>
  </r>
  <r>
    <s v="8709"/>
    <s v="73"/>
    <x v="2363"/>
    <d v="2017-08-08T00:00:00"/>
    <b v="1"/>
    <s v="Approved"/>
    <s v="Solex"/>
    <s v="Standard"/>
    <s v="medium"/>
    <s v="medium"/>
    <n v="1945.43"/>
    <n v="333.18"/>
    <n v="1612.25"/>
    <d v="2002-08-31T00:00:00"/>
    <n v="144"/>
  </r>
  <r>
    <s v="8710"/>
    <s v="0"/>
    <x v="998"/>
    <d v="2017-08-23T00:00:00"/>
    <b v="0"/>
    <s v="Approved"/>
    <s v="Solex"/>
    <s v="Road"/>
    <s v="medium"/>
    <s v="medium"/>
    <n v="416.98"/>
    <n v="312.74"/>
    <n v="104.24"/>
    <d v="1997-05-10T00:00:00"/>
    <n v="129"/>
  </r>
  <r>
    <s v="8711"/>
    <s v="76"/>
    <x v="755"/>
    <d v="2017-03-16T00:00:00"/>
    <b v="0"/>
    <s v="Approved"/>
    <s v="WeareA2B"/>
    <s v="Standard"/>
    <s v="low"/>
    <s v="medium"/>
    <n v="642.30999999999995"/>
    <n v="513.85"/>
    <n v="128.46"/>
    <d v="2004-07-25T00:00:00"/>
    <n v="289"/>
  </r>
  <r>
    <s v="8712"/>
    <s v="2"/>
    <x v="2989"/>
    <d v="2017-05-20T00:00:00"/>
    <b v="1"/>
    <s v="Approved"/>
    <s v="Solex"/>
    <s v="Standard"/>
    <s v="medium"/>
    <s v="medium"/>
    <n v="71.489999999999995"/>
    <n v="53.62"/>
    <n v="17.87"/>
    <d v="2012-09-15T00:00:00"/>
    <n v="224"/>
  </r>
  <r>
    <s v="8713"/>
    <s v="97"/>
    <x v="697"/>
    <d v="2017-10-11T00:00:00"/>
    <b v="0"/>
    <s v="Approved"/>
    <s v="OHM Cycles"/>
    <s v="Road"/>
    <s v="medium"/>
    <s v="medium"/>
    <n v="742.54"/>
    <n v="667.4"/>
    <n v="75.14"/>
    <d v="2014-03-03T00:00:00"/>
    <n v="80"/>
  </r>
  <r>
    <s v="8714"/>
    <s v="2"/>
    <x v="1620"/>
    <d v="2017-12-07T00:00:00"/>
    <b v="0"/>
    <s v="Approved"/>
    <s v="Solex"/>
    <s v="Standard"/>
    <s v="medium"/>
    <s v="medium"/>
    <n v="71.489999999999995"/>
    <n v="53.62"/>
    <n v="17.87"/>
    <d v="2012-12-02T00:00:00"/>
    <n v="23"/>
  </r>
  <r>
    <s v="8715"/>
    <s v="6"/>
    <x v="1927"/>
    <d v="2017-09-26T00:00:00"/>
    <b v="0"/>
    <s v="Approved"/>
    <s v="OHM Cycles"/>
    <s v="Standard"/>
    <s v="high"/>
    <s v="medium"/>
    <n v="227.88"/>
    <n v="136.72999999999999"/>
    <n v="91.15"/>
    <d v="2003-02-07T00:00:00"/>
    <n v="95"/>
  </r>
  <r>
    <s v="8716"/>
    <s v="30"/>
    <x v="1885"/>
    <d v="2017-01-06T00:00:00"/>
    <b v="1"/>
    <s v="Approved"/>
    <s v="Solex"/>
    <s v="Standard"/>
    <s v="high"/>
    <s v="medium"/>
    <n v="748.17"/>
    <n v="448.9"/>
    <n v="299.27"/>
    <d v="1992-10-11T00:00:00"/>
    <n v="358"/>
  </r>
  <r>
    <s v="8717"/>
    <s v="3"/>
    <x v="2551"/>
    <d v="2017-03-14T00:00:00"/>
    <b v="1"/>
    <s v="Approved"/>
    <s v="Trek Bicycles"/>
    <s v="Standard"/>
    <s v="medium"/>
    <s v="large"/>
    <n v="2091.4699999999998"/>
    <n v="388.92"/>
    <n v="1702.55"/>
    <d v="2010-11-05T00:00:00"/>
    <n v="291"/>
  </r>
  <r>
    <s v="8718"/>
    <s v="94"/>
    <x v="303"/>
    <d v="2017-10-17T00:00:00"/>
    <b v="1"/>
    <s v="Approved"/>
    <s v="Giant Bicycles"/>
    <s v="Standard"/>
    <s v="medium"/>
    <s v="large"/>
    <n v="1635.3"/>
    <n v="993.66"/>
    <n v="641.64"/>
    <d v="2004-01-16T00:00:00"/>
    <n v="74"/>
  </r>
  <r>
    <s v="8719"/>
    <s v="13"/>
    <x v="1133"/>
    <d v="2017-08-29T00:00:00"/>
    <b v="1"/>
    <s v="Approved"/>
    <s v="Solex"/>
    <s v="Standard"/>
    <s v="medium"/>
    <s v="medium"/>
    <n v="1163.8900000000001"/>
    <n v="589.27"/>
    <n v="574.62"/>
    <d v="1996-04-05T00:00:00"/>
    <n v="123"/>
  </r>
  <r>
    <s v="8720"/>
    <s v="90"/>
    <x v="2446"/>
    <d v="2017-05-17T00:00:00"/>
    <b v="1"/>
    <s v="Approved"/>
    <s v="Norco Bicycles"/>
    <s v="Standard"/>
    <s v="low"/>
    <s v="medium"/>
    <n v="363.01"/>
    <n v="290.41000000000003"/>
    <n v="72.599999999999994"/>
    <d v="1999-07-26T00:00:00"/>
    <n v="227"/>
  </r>
  <r>
    <s v="8721"/>
    <s v="79"/>
    <x v="3227"/>
    <d v="2017-06-14T00:00:00"/>
    <b v="1"/>
    <s v="Approved"/>
    <s v="Norco Bicycles"/>
    <s v="Standard"/>
    <s v="medium"/>
    <s v="medium"/>
    <n v="1555.58"/>
    <n v="818.01"/>
    <n v="737.57"/>
    <d v="2003-09-09T00:00:00"/>
    <n v="199"/>
  </r>
  <r>
    <s v="8722"/>
    <s v="45"/>
    <x v="3228"/>
    <d v="2017-03-16T00:00:00"/>
    <b v="1"/>
    <s v="Approved"/>
    <s v="Solex"/>
    <s v="Standard"/>
    <s v="medium"/>
    <s v="medium"/>
    <n v="441.49"/>
    <n v="84.99"/>
    <n v="356.5"/>
    <d v="2001-11-25T00:00:00"/>
    <n v="289"/>
  </r>
  <r>
    <s v="8723"/>
    <s v="66"/>
    <x v="2451"/>
    <d v="2017-11-27T00:00:00"/>
    <b v="0"/>
    <s v="Approved"/>
    <s v="Giant Bicycles"/>
    <s v="Road"/>
    <s v="low"/>
    <s v="small"/>
    <n v="590.26"/>
    <n v="525.33000000000004"/>
    <n v="64.930000000000007"/>
    <d v="2016-12-06T00:00:00"/>
    <n v="33"/>
  </r>
  <r>
    <s v="8724"/>
    <s v="26"/>
    <x v="2749"/>
    <d v="2017-01-12T00:00:00"/>
    <b v="1"/>
    <s v="Approved"/>
    <s v="WeareA2B"/>
    <s v="Standard"/>
    <s v="medium"/>
    <s v="medium"/>
    <n v="1992.93"/>
    <n v="762.63"/>
    <n v="1230.3"/>
    <d v="1993-05-26T00:00:00"/>
    <n v="352"/>
  </r>
  <r>
    <s v="8725"/>
    <s v="8"/>
    <x v="2855"/>
    <d v="2017-06-19T00:00:00"/>
    <b v="1"/>
    <s v="Approved"/>
    <s v="Solex"/>
    <s v="Road"/>
    <s v="medium"/>
    <s v="small"/>
    <n v="1703.52"/>
    <n v="1516.13"/>
    <n v="187.39"/>
    <d v="2011-04-16T00:00:00"/>
    <n v="194"/>
  </r>
  <r>
    <s v="8726"/>
    <s v="22"/>
    <x v="3229"/>
    <d v="2017-05-02T00:00:00"/>
    <b v="1"/>
    <s v="Approved"/>
    <s v="WeareA2B"/>
    <s v="Standard"/>
    <s v="medium"/>
    <s v="medium"/>
    <n v="60.34"/>
    <n v="45.26"/>
    <n v="15.08"/>
    <d v="1993-07-15T00:00:00"/>
    <n v="242"/>
  </r>
  <r>
    <s v="8727"/>
    <s v="54"/>
    <x v="3149"/>
    <d v="2017-11-10T00:00:00"/>
    <b v="1"/>
    <s v="Approved"/>
    <s v="WeareA2B"/>
    <s v="Standard"/>
    <s v="medium"/>
    <s v="medium"/>
    <n v="1807.45"/>
    <n v="778.69"/>
    <n v="1028.76"/>
    <d v="2016-12-06T00:00:00"/>
    <n v="50"/>
  </r>
  <r>
    <s v="8728"/>
    <s v="44"/>
    <x v="1264"/>
    <d v="2017-06-11T00:00:00"/>
    <b v="0"/>
    <s v="Approved"/>
    <s v="WeareA2B"/>
    <s v="Standard"/>
    <s v="medium"/>
    <s v="medium"/>
    <n v="1769.64"/>
    <n v="108.76"/>
    <n v="1660.88"/>
    <d v="2011-05-09T00:00:00"/>
    <n v="202"/>
  </r>
  <r>
    <s v="8729"/>
    <s v="97"/>
    <x v="530"/>
    <d v="2017-08-19T00:00:00"/>
    <b v="1"/>
    <s v="Approved"/>
    <s v="OHM Cycles"/>
    <s v="Road"/>
    <s v="medium"/>
    <s v="medium"/>
    <n v="742.54"/>
    <n v="667.4"/>
    <n v="75.14"/>
    <d v="2016-07-09T00:00:00"/>
    <n v="133"/>
  </r>
  <r>
    <s v="8730"/>
    <s v="35"/>
    <x v="544"/>
    <d v="2017-08-20T00:00:00"/>
    <b v="1"/>
    <s v="Approved"/>
    <s v="Giant Bicycles"/>
    <s v="Standard"/>
    <s v="medium"/>
    <s v="medium"/>
    <n v="1403.5"/>
    <n v="954.82"/>
    <n v="448.68"/>
    <d v="2016-11-14T00:00:00"/>
    <n v="132"/>
  </r>
  <r>
    <s v="8732"/>
    <s v="91"/>
    <x v="2963"/>
    <d v="2017-04-16T00:00:00"/>
    <b v="1"/>
    <s v="Approved"/>
    <s v="WeareA2B"/>
    <s v="Standard"/>
    <s v="low"/>
    <s v="medium"/>
    <n v="642.30999999999995"/>
    <n v="513.85"/>
    <n v="128.46"/>
    <d v="2014-10-10T00:00:00"/>
    <n v="258"/>
  </r>
  <r>
    <s v="8733"/>
    <s v="51"/>
    <x v="3230"/>
    <d v="2017-11-22T00:00:00"/>
    <b v="1"/>
    <s v="Approved"/>
    <s v="OHM Cycles"/>
    <s v="Standard"/>
    <s v="high"/>
    <s v="medium"/>
    <n v="2005.66"/>
    <n v="1203.4000000000001"/>
    <n v="802.26"/>
    <d v="1991-01-21T00:00:00"/>
    <n v="38"/>
  </r>
  <r>
    <s v="8734"/>
    <s v="92"/>
    <x v="3231"/>
    <d v="2017-12-05T00:00:00"/>
    <b v="1"/>
    <s v="Approved"/>
    <s v="WeareA2B"/>
    <s v="Touring"/>
    <s v="medium"/>
    <s v="large"/>
    <n v="1890.39"/>
    <n v="260.14"/>
    <n v="1630.25"/>
    <d v="2015-05-21T00:00:00"/>
    <n v="25"/>
  </r>
  <r>
    <s v="8735"/>
    <s v="25"/>
    <x v="94"/>
    <d v="2017-08-14T00:00:00"/>
    <b v="0"/>
    <s v="Approved"/>
    <s v="Giant Bicycles"/>
    <s v="Road"/>
    <s v="medium"/>
    <s v="medium"/>
    <n v="1538.99"/>
    <n v="829.65"/>
    <n v="709.34"/>
    <d v="2016-02-04T00:00:00"/>
    <n v="138"/>
  </r>
  <r>
    <s v="8736"/>
    <s v="0"/>
    <x v="1122"/>
    <d v="2017-10-31T00:00:00"/>
    <b v="0"/>
    <s v="Approved"/>
    <s v="OHM Cycles"/>
    <s v="Standard"/>
    <s v="high"/>
    <s v="medium"/>
    <n v="227.88"/>
    <n v="136.72999999999999"/>
    <n v="91.15"/>
    <d v="2003-02-07T00:00:00"/>
    <n v="60"/>
  </r>
  <r>
    <s v="8737"/>
    <s v="74"/>
    <x v="2672"/>
    <d v="2017-10-16T00:00:00"/>
    <b v="0"/>
    <s v="Approved"/>
    <s v="WeareA2B"/>
    <s v="Standard"/>
    <s v="medium"/>
    <s v="medium"/>
    <n v="1228.07"/>
    <n v="400.91"/>
    <n v="827.16"/>
    <d v="2015-08-10T00:00:00"/>
    <n v="75"/>
  </r>
  <r>
    <s v="8738"/>
    <s v="34"/>
    <x v="215"/>
    <d v="2017-01-19T00:00:00"/>
    <b v="1"/>
    <s v="Approved"/>
    <s v="WeareA2B"/>
    <s v="Standard"/>
    <s v="medium"/>
    <s v="medium"/>
    <n v="1231.1500000000001"/>
    <n v="161.6"/>
    <n v="1069.55"/>
    <d v="2016-07-09T00:00:00"/>
    <n v="345"/>
  </r>
  <r>
    <s v="8739"/>
    <s v="74"/>
    <x v="646"/>
    <d v="2017-06-24T00:00:00"/>
    <b v="0"/>
    <s v="Approved"/>
    <s v="WeareA2B"/>
    <s v="Standard"/>
    <s v="medium"/>
    <s v="medium"/>
    <n v="1228.07"/>
    <n v="400.91"/>
    <n v="827.16"/>
    <d v="2000-05-22T00:00:00"/>
    <n v="189"/>
  </r>
  <r>
    <s v="8740"/>
    <s v="23"/>
    <x v="3232"/>
    <d v="2017-08-09T00:00:00"/>
    <b v="0"/>
    <s v="Approved"/>
    <s v="Norco Bicycles"/>
    <s v="Standard"/>
    <s v="medium"/>
    <s v="medium"/>
    <n v="1198.46"/>
    <n v="381.1"/>
    <n v="817.36"/>
    <d v="2003-09-10T00:00:00"/>
    <n v="143"/>
  </r>
  <r>
    <s v="8741"/>
    <s v="73"/>
    <x v="2808"/>
    <d v="2017-05-27T00:00:00"/>
    <b v="1"/>
    <s v="Approved"/>
    <s v="Solex"/>
    <s v="Standard"/>
    <s v="medium"/>
    <s v="medium"/>
    <n v="1945.43"/>
    <n v="333.18"/>
    <n v="1612.25"/>
    <d v="2002-08-31T00:00:00"/>
    <n v="217"/>
  </r>
  <r>
    <s v="8742"/>
    <s v="0"/>
    <x v="2161"/>
    <d v="2017-10-22T00:00:00"/>
    <b v="0"/>
    <s v="Approved"/>
    <s v="OHM Cycles"/>
    <s v="Road"/>
    <s v="high"/>
    <s v="large"/>
    <n v="12.01"/>
    <n v="7.21"/>
    <n v="4.8"/>
    <d v="1999-06-23T00:00:00"/>
    <n v="69"/>
  </r>
  <r>
    <s v="8743"/>
    <s v="95"/>
    <x v="2763"/>
    <d v="2017-07-11T00:00:00"/>
    <b v="1"/>
    <s v="Approved"/>
    <s v="Giant Bicycles"/>
    <s v="Standard"/>
    <s v="medium"/>
    <s v="large"/>
    <n v="569.55999999999995"/>
    <n v="528.42999999999995"/>
    <n v="41.13"/>
    <d v="2016-03-29T00:00:00"/>
    <n v="172"/>
  </r>
  <r>
    <s v="8744"/>
    <s v="0"/>
    <x v="1189"/>
    <d v="2017-11-24T00:00:00"/>
    <b v="0"/>
    <s v="Approved"/>
    <s v="Solex"/>
    <s v="Standard"/>
    <s v="medium"/>
    <s v="medium"/>
    <n v="71.489999999999995"/>
    <n v="53.62"/>
    <n v="17.87"/>
    <d v="2011-08-29T00:00:00"/>
    <n v="36"/>
  </r>
  <r>
    <s v="8745"/>
    <s v="19"/>
    <x v="1282"/>
    <d v="2017-01-17T00:00:00"/>
    <b v="0"/>
    <s v="Approved"/>
    <s v="Trek Bicycles"/>
    <s v="Mountain"/>
    <s v="low"/>
    <s v="medium"/>
    <n v="574.64"/>
    <n v="459.71"/>
    <n v="114.93"/>
    <d v="2011-08-29T00:00:00"/>
    <n v="347"/>
  </r>
  <r>
    <s v="8746"/>
    <s v="19"/>
    <x v="456"/>
    <d v="2017-08-21T00:00:00"/>
    <b v="0"/>
    <s v="Approved"/>
    <s v="Trek Bicycles"/>
    <s v="Mountain"/>
    <s v="low"/>
    <s v="medium"/>
    <n v="574.64"/>
    <n v="459.71"/>
    <n v="114.93"/>
    <d v="2011-08-29T00:00:00"/>
    <n v="131"/>
  </r>
  <r>
    <s v="8747"/>
    <s v="0"/>
    <x v="2122"/>
    <d v="2017-08-20T00:00:00"/>
    <b v="1"/>
    <s v="Approved"/>
    <s v="Giant Bicycles"/>
    <s v="Standard"/>
    <s v="medium"/>
    <s v="medium"/>
    <n v="230.91"/>
    <n v="173.18"/>
    <n v="57.73"/>
    <d v="2003-03-18T00:00:00"/>
    <n v="132"/>
  </r>
  <r>
    <s v="8748"/>
    <s v="60"/>
    <x v="3159"/>
    <d v="2017-06-30T00:00:00"/>
    <b v="1"/>
    <s v="Approved"/>
    <s v="Giant Bicycles"/>
    <s v="Standard"/>
    <s v="high"/>
    <s v="small"/>
    <n v="1977.36"/>
    <n v="1759.85"/>
    <n v="217.51"/>
    <d v="2011-08-24T00:00:00"/>
    <n v="183"/>
  </r>
  <r>
    <s v="8749"/>
    <s v="35"/>
    <x v="1209"/>
    <d v="2017-06-10T00:00:00"/>
    <b v="1"/>
    <s v="Approved"/>
    <s v="Trek Bicycles"/>
    <s v="Standard"/>
    <s v="low"/>
    <s v="medium"/>
    <n v="1057.51"/>
    <n v="154.4"/>
    <n v="903.11"/>
    <d v="2011-03-16T00:00:00"/>
    <n v="203"/>
  </r>
  <r>
    <s v="8750"/>
    <s v="41"/>
    <x v="1746"/>
    <d v="2017-10-24T00:00:00"/>
    <b v="1"/>
    <s v="Approved"/>
    <s v="Norco Bicycles"/>
    <s v="Standard"/>
    <s v="low"/>
    <s v="medium"/>
    <n v="958.74"/>
    <n v="748.9"/>
    <n v="209.84"/>
    <d v="2005-12-07T00:00:00"/>
    <n v="67"/>
  </r>
  <r>
    <s v="8751"/>
    <s v="30"/>
    <x v="3233"/>
    <d v="2017-10-19T00:00:00"/>
    <b v="0"/>
    <s v="Approved"/>
    <s v="Solex"/>
    <s v="Standard"/>
    <s v="high"/>
    <s v="medium"/>
    <n v="748.17"/>
    <n v="448.9"/>
    <n v="299.27"/>
    <d v="1991-11-10T00:00:00"/>
    <n v="72"/>
  </r>
  <r>
    <s v="8752"/>
    <s v="62"/>
    <x v="1897"/>
    <d v="2017-11-01T00:00:00"/>
    <b v="1"/>
    <s v="Approved"/>
    <s v="Solex"/>
    <s v="Standard"/>
    <s v="medium"/>
    <s v="medium"/>
    <n v="478.16"/>
    <n v="298.72000000000003"/>
    <n v="179.44"/>
    <d v="2015-04-11T00:00:00"/>
    <n v="59"/>
  </r>
  <r>
    <s v="8753"/>
    <s v="67"/>
    <x v="1236"/>
    <d v="2017-02-09T00:00:00"/>
    <b v="0"/>
    <s v="Approved"/>
    <s v="Solex"/>
    <s v="Standard"/>
    <s v="medium"/>
    <s v="large"/>
    <n v="1071.23"/>
    <n v="380.74"/>
    <n v="690.49"/>
    <d v="1996-04-05T00:00:00"/>
    <n v="324"/>
  </r>
  <r>
    <s v="8754"/>
    <s v="39"/>
    <x v="2076"/>
    <d v="2017-03-23T00:00:00"/>
    <b v="0"/>
    <s v="Approved"/>
    <s v="Giant Bicycles"/>
    <s v="Standard"/>
    <s v="medium"/>
    <s v="large"/>
    <n v="1812.75"/>
    <n v="582.48"/>
    <n v="1230.27"/>
    <d v="2007-12-11T00:00:00"/>
    <n v="282"/>
  </r>
  <r>
    <s v="8755"/>
    <s v="58"/>
    <x v="1728"/>
    <d v="2017-02-07T00:00:00"/>
    <b v="0"/>
    <s v="Approved"/>
    <s v="OHM Cycles"/>
    <s v="Standard"/>
    <s v="medium"/>
    <s v="medium"/>
    <n v="912.52"/>
    <n v="141.4"/>
    <n v="771.12"/>
    <d v="2015-06-17T00:00:00"/>
    <n v="326"/>
  </r>
  <r>
    <s v="8756"/>
    <s v="24"/>
    <x v="2092"/>
    <d v="2017-11-20T00:00:00"/>
    <b v="0"/>
    <s v="Approved"/>
    <s v="Solex"/>
    <s v="Road"/>
    <s v="medium"/>
    <s v="large"/>
    <n v="1777.8"/>
    <n v="820.78"/>
    <n v="957.02"/>
    <d v="2016-11-22T00:00:00"/>
    <n v="40"/>
  </r>
  <r>
    <s v="8757"/>
    <s v="91"/>
    <x v="303"/>
    <d v="2017-04-10T00:00:00"/>
    <b v="0"/>
    <s v="Approved"/>
    <s v="Solex"/>
    <s v="Standard"/>
    <s v="medium"/>
    <s v="medium"/>
    <n v="100.35"/>
    <n v="75.260000000000005"/>
    <n v="25.09"/>
    <d v="2016-03-29T00:00:00"/>
    <n v="264"/>
  </r>
  <r>
    <s v="8758"/>
    <s v="63"/>
    <x v="2082"/>
    <d v="2017-12-19T00:00:00"/>
    <b v="1"/>
    <s v="Approved"/>
    <s v="Solex"/>
    <s v="Standard"/>
    <s v="medium"/>
    <s v="medium"/>
    <n v="1483.2"/>
    <n v="99.59"/>
    <n v="1383.61"/>
    <d v="2004-08-17T00:00:00"/>
    <n v="11"/>
  </r>
  <r>
    <s v="8759"/>
    <s v="22"/>
    <x v="1080"/>
    <d v="2017-04-19T00:00:00"/>
    <b v="1"/>
    <s v="Approved"/>
    <s v="WeareA2B"/>
    <s v="Standard"/>
    <s v="medium"/>
    <s v="medium"/>
    <n v="60.34"/>
    <n v="45.26"/>
    <n v="15.08"/>
    <d v="1993-07-15T00:00:00"/>
    <n v="255"/>
  </r>
  <r>
    <s v="8760"/>
    <s v="28"/>
    <x v="2276"/>
    <d v="2017-03-18T00:00:00"/>
    <b v="0"/>
    <s v="Approved"/>
    <s v="Norco Bicycles"/>
    <s v="Standard"/>
    <s v="medium"/>
    <s v="small"/>
    <n v="1216.1400000000001"/>
    <n v="1082.3599999999999"/>
    <n v="133.78"/>
    <d v="2006-11-10T00:00:00"/>
    <n v="287"/>
  </r>
  <r>
    <s v="8761"/>
    <s v="82"/>
    <x v="2028"/>
    <d v="2017-05-02T00:00:00"/>
    <b v="0"/>
    <s v="Approved"/>
    <s v="Norco Bicycles"/>
    <s v="Standard"/>
    <s v="high"/>
    <s v="medium"/>
    <n v="1148.6400000000001"/>
    <n v="689.18"/>
    <n v="459.46"/>
    <d v="2015-08-10T00:00:00"/>
    <n v="242"/>
  </r>
  <r>
    <s v="8762"/>
    <s v="86"/>
    <x v="2825"/>
    <d v="2017-12-15T00:00:00"/>
    <b v="0"/>
    <s v="Approved"/>
    <s v="Norco Bicycles"/>
    <s v="Road"/>
    <s v="high"/>
    <s v="large"/>
    <n v="774.53"/>
    <n v="464.72"/>
    <n v="309.81"/>
    <d v="2003-03-18T00:00:00"/>
    <n v="15"/>
  </r>
  <r>
    <s v="8763"/>
    <s v="13"/>
    <x v="1952"/>
    <d v="2017-07-01T00:00:00"/>
    <b v="0"/>
    <s v="Approved"/>
    <s v="Solex"/>
    <s v="Standard"/>
    <s v="medium"/>
    <s v="medium"/>
    <n v="1163.8900000000001"/>
    <n v="589.27"/>
    <n v="574.62"/>
    <d v="2016-07-09T00:00:00"/>
    <n v="182"/>
  </r>
  <r>
    <s v="8764"/>
    <s v="28"/>
    <x v="2229"/>
    <d v="2017-08-10T00:00:00"/>
    <b v="1"/>
    <s v="Approved"/>
    <s v="Solex"/>
    <s v="Road"/>
    <s v="medium"/>
    <s v="small"/>
    <n v="1703.52"/>
    <n v="1516.13"/>
    <n v="187.39"/>
    <d v="2003-08-05T00:00:00"/>
    <n v="142"/>
  </r>
  <r>
    <s v="8765"/>
    <s v="35"/>
    <x v="3234"/>
    <d v="2017-02-04T00:00:00"/>
    <b v="1"/>
    <s v="Approved"/>
    <s v="Trek Bicycles"/>
    <s v="Standard"/>
    <s v="low"/>
    <s v="medium"/>
    <n v="1057.51"/>
    <n v="154.4"/>
    <n v="903.11"/>
    <d v="1997-05-10T00:00:00"/>
    <n v="329"/>
  </r>
  <r>
    <s v="8766"/>
    <s v="77"/>
    <x v="2723"/>
    <d v="2017-08-12T00:00:00"/>
    <b v="0"/>
    <s v="Approved"/>
    <s v="WeareA2B"/>
    <s v="Standard"/>
    <s v="medium"/>
    <s v="medium"/>
    <n v="1769.64"/>
    <n v="108.76"/>
    <n v="1660.88"/>
    <d v="2011-05-09T00:00:00"/>
    <n v="140"/>
  </r>
  <r>
    <s v="8767"/>
    <s v="0"/>
    <x v="2723"/>
    <d v="2017-04-11T00:00:00"/>
    <b v="0"/>
    <s v="Approved"/>
    <s v="Solex"/>
    <s v="Standard"/>
    <s v="medium"/>
    <s v="medium"/>
    <n v="100.35"/>
    <n v="75.260000000000005"/>
    <n v="25.09"/>
    <d v="1999-07-26T00:00:00"/>
    <n v="263"/>
  </r>
  <r>
    <s v="8768"/>
    <s v="74"/>
    <x v="2991"/>
    <d v="2017-03-31T00:00:00"/>
    <b v="0"/>
    <s v="Approved"/>
    <s v="WeareA2B"/>
    <s v="Standard"/>
    <s v="medium"/>
    <s v="medium"/>
    <n v="1228.07"/>
    <n v="400.91"/>
    <n v="827.16"/>
    <d v="2015-08-10T00:00:00"/>
    <n v="274"/>
  </r>
  <r>
    <s v="8769"/>
    <s v="83"/>
    <x v="2786"/>
    <d v="2017-12-04T00:00:00"/>
    <b v="0"/>
    <s v="Approved"/>
    <s v="Solex"/>
    <s v="Touring"/>
    <s v="medium"/>
    <s v="large"/>
    <n v="2083.94"/>
    <n v="675.03"/>
    <n v="1408.91"/>
    <d v="2013-09-16T00:00:00"/>
    <n v="26"/>
  </r>
  <r>
    <s v="8770"/>
    <s v="77"/>
    <x v="701"/>
    <d v="2017-06-25T00:00:00"/>
    <b v="1"/>
    <s v="Approved"/>
    <s v="Norco Bicycles"/>
    <s v="Road"/>
    <s v="medium"/>
    <s v="large"/>
    <n v="1240.31"/>
    <n v="795.1"/>
    <n v="445.21"/>
    <d v="2000-11-03T00:00:00"/>
    <n v="188"/>
  </r>
  <r>
    <s v="8771"/>
    <s v="98"/>
    <x v="911"/>
    <d v="2017-10-10T00:00:00"/>
    <b v="0"/>
    <s v="Approved"/>
    <s v="OHM Cycles"/>
    <s v="Standard"/>
    <s v="medium"/>
    <s v="medium"/>
    <n v="795.34"/>
    <n v="101.58"/>
    <n v="693.76"/>
    <d v="1997-02-09T00:00:00"/>
    <n v="81"/>
  </r>
  <r>
    <s v="8772"/>
    <s v="62"/>
    <x v="1265"/>
    <d v="2017-07-09T00:00:00"/>
    <b v="1"/>
    <s v="Approved"/>
    <s v="Solex"/>
    <s v="Standard"/>
    <s v="medium"/>
    <s v="medium"/>
    <n v="478.16"/>
    <n v="298.72000000000003"/>
    <n v="179.44"/>
    <d v="1993-06-23T00:00:00"/>
    <n v="174"/>
  </r>
  <r>
    <s v="8773"/>
    <s v="79"/>
    <x v="1047"/>
    <d v="2017-08-23T00:00:00"/>
    <b v="0"/>
    <s v="Approved"/>
    <s v="Solex"/>
    <s v="Touring"/>
    <s v="medium"/>
    <s v="large"/>
    <n v="2083.94"/>
    <n v="675.03"/>
    <n v="1408.91"/>
    <d v="2013-09-16T00:00:00"/>
    <n v="129"/>
  </r>
  <r>
    <s v="8774"/>
    <s v="74"/>
    <x v="1329"/>
    <d v="2017-04-30T00:00:00"/>
    <b v="1"/>
    <s v="Approved"/>
    <s v="WeareA2B"/>
    <s v="Standard"/>
    <s v="medium"/>
    <s v="medium"/>
    <n v="1228.07"/>
    <n v="400.91"/>
    <n v="827.16"/>
    <d v="1994-07-12T00:00:00"/>
    <n v="244"/>
  </r>
  <r>
    <s v="8775"/>
    <s v="8"/>
    <x v="1042"/>
    <d v="2017-12-08T00:00:00"/>
    <b v="0"/>
    <s v="Approved"/>
    <s v="Solex"/>
    <s v="Road"/>
    <s v="medium"/>
    <s v="small"/>
    <n v="1703.52"/>
    <n v="1516.13"/>
    <n v="187.39"/>
    <d v="2011-04-16T00:00:00"/>
    <n v="22"/>
  </r>
  <r>
    <s v="8776"/>
    <s v="20"/>
    <x v="1930"/>
    <d v="2017-03-07T00:00:00"/>
    <b v="1"/>
    <s v="Approved"/>
    <s v="Trek Bicycles"/>
    <s v="Standard"/>
    <s v="medium"/>
    <s v="small"/>
    <n v="1775.81"/>
    <n v="1580.47"/>
    <n v="195.34"/>
    <d v="1996-04-05T00:00:00"/>
    <n v="298"/>
  </r>
  <r>
    <s v="8777"/>
    <s v="12"/>
    <x v="2001"/>
    <d v="2017-03-06T00:00:00"/>
    <b v="0"/>
    <s v="Approved"/>
    <s v="WeareA2B"/>
    <s v="Standard"/>
    <s v="medium"/>
    <s v="medium"/>
    <n v="1231.1500000000001"/>
    <n v="161.6"/>
    <n v="1069.55"/>
    <d v="2004-08-17T00:00:00"/>
    <n v="299"/>
  </r>
  <r>
    <s v="8778"/>
    <s v="6"/>
    <x v="297"/>
    <d v="2017-08-08T00:00:00"/>
    <b v="1"/>
    <s v="Approved"/>
    <s v="Solex"/>
    <s v="Standard"/>
    <s v="high"/>
    <s v="medium"/>
    <n v="748.17"/>
    <n v="448.9"/>
    <n v="299.27"/>
    <d v="1991-11-10T00:00:00"/>
    <n v="144"/>
  </r>
  <r>
    <s v="8779"/>
    <s v="58"/>
    <x v="27"/>
    <d v="2017-11-13T00:00:00"/>
    <b v="1"/>
    <s v="Approved"/>
    <s v="OHM Cycles"/>
    <s v="Road"/>
    <s v="medium"/>
    <s v="medium"/>
    <n v="1280.28"/>
    <n v="829.51"/>
    <n v="450.77"/>
    <d v="2015-10-18T00:00:00"/>
    <n v="47"/>
  </r>
  <r>
    <s v="8780"/>
    <s v="85"/>
    <x v="1122"/>
    <d v="2017-12-27T00:00:00"/>
    <b v="0"/>
    <s v="Approved"/>
    <s v="WeareA2B"/>
    <s v="Standard"/>
    <s v="medium"/>
    <s v="medium"/>
    <n v="1228.07"/>
    <n v="400.91"/>
    <n v="827.16"/>
    <d v="2000-05-22T00:00:00"/>
    <n v="3"/>
  </r>
  <r>
    <s v="8781"/>
    <s v="48"/>
    <x v="2046"/>
    <d v="2017-12-03T00:00:00"/>
    <b v="0"/>
    <s v="Approved"/>
    <s v="WeareA2B"/>
    <s v="Standard"/>
    <s v="medium"/>
    <s v="medium"/>
    <n v="1762.96"/>
    <n v="950.52"/>
    <n v="812.44"/>
    <d v="2012-04-10T00:00:00"/>
    <n v="27"/>
  </r>
  <r>
    <s v="8782"/>
    <s v="68"/>
    <x v="1593"/>
    <d v="2017-02-09T00:00:00"/>
    <b v="0"/>
    <s v="Approved"/>
    <s v="OHM Cycles"/>
    <s v="Standard"/>
    <s v="medium"/>
    <s v="medium"/>
    <n v="1636.9"/>
    <n v="44.71"/>
    <n v="1592.19"/>
    <d v="2002-08-31T00:00:00"/>
    <n v="324"/>
  </r>
  <r>
    <s v="8783"/>
    <s v="1"/>
    <x v="704"/>
    <d v="2017-04-24T00:00:00"/>
    <b v="1"/>
    <s v="Approved"/>
    <s v="Giant Bicycles"/>
    <s v="Standard"/>
    <s v="medium"/>
    <s v="medium"/>
    <n v="1403.5"/>
    <n v="954.82"/>
    <n v="448.68"/>
    <d v="2005-08-09T00:00:00"/>
    <n v="250"/>
  </r>
  <r>
    <s v="8784"/>
    <s v="38"/>
    <x v="2232"/>
    <d v="2017-07-09T00:00:00"/>
    <b v="0"/>
    <s v="Approved"/>
    <s v="Trek Bicycles"/>
    <s v="Standard"/>
    <s v="medium"/>
    <s v="large"/>
    <n v="2091.4699999999998"/>
    <n v="388.92"/>
    <n v="1702.55"/>
    <d v="2011-08-29T00:00:00"/>
    <n v="174"/>
  </r>
  <r>
    <s v="8785"/>
    <s v="92"/>
    <x v="466"/>
    <d v="2017-06-10T00:00:00"/>
    <b v="0"/>
    <s v="Approved"/>
    <s v="WeareA2B"/>
    <s v="Standard"/>
    <s v="medium"/>
    <s v="small"/>
    <n v="1415.01"/>
    <n v="1259.3599999999999"/>
    <n v="155.65"/>
    <d v="2004-01-16T00:00:00"/>
    <n v="203"/>
  </r>
  <r>
    <s v="8786"/>
    <s v="75"/>
    <x v="1688"/>
    <d v="2017-12-28T00:00:00"/>
    <b v="0"/>
    <s v="Approved"/>
    <s v="Giant Bicycles"/>
    <s v="Touring"/>
    <s v="medium"/>
    <s v="large"/>
    <n v="1873.97"/>
    <n v="863.95"/>
    <n v="1010.02"/>
    <d v="1997-01-25T00:00:00"/>
    <n v="2"/>
  </r>
  <r>
    <s v="8787"/>
    <s v="34"/>
    <x v="2054"/>
    <d v="2017-11-14T00:00:00"/>
    <b v="1"/>
    <s v="Approved"/>
    <s v="Norco Bicycles"/>
    <s v="Road"/>
    <s v="high"/>
    <s v="large"/>
    <n v="774.53"/>
    <n v="464.72"/>
    <n v="309.81"/>
    <d v="2003-03-18T00:00:00"/>
    <n v="46"/>
  </r>
  <r>
    <s v="8788"/>
    <s v="4"/>
    <x v="959"/>
    <d v="2017-07-24T00:00:00"/>
    <b v="0"/>
    <s v="Approved"/>
    <s v="Giant Bicycles"/>
    <s v="Standard"/>
    <s v="high"/>
    <s v="medium"/>
    <n v="1129.1300000000001"/>
    <n v="677.48"/>
    <n v="451.65"/>
    <d v="2003-03-18T00:00:00"/>
    <n v="159"/>
  </r>
  <r>
    <s v="8789"/>
    <s v="34"/>
    <x v="1018"/>
    <d v="2017-04-02T00:00:00"/>
    <b v="0"/>
    <s v="Approved"/>
    <s v="WeareA2B"/>
    <s v="Standard"/>
    <s v="medium"/>
    <s v="medium"/>
    <n v="1231.1500000000001"/>
    <n v="161.6"/>
    <n v="1069.55"/>
    <d v="1996-11-09T00:00:00"/>
    <n v="272"/>
  </r>
  <r>
    <s v="8790"/>
    <s v="98"/>
    <x v="2016"/>
    <d v="2017-04-30T00:00:00"/>
    <b v="0"/>
    <s v="Approved"/>
    <s v="OHM Cycles"/>
    <s v="Standard"/>
    <s v="medium"/>
    <s v="medium"/>
    <n v="795.34"/>
    <n v="101.58"/>
    <n v="693.76"/>
    <d v="1997-02-09T00:00:00"/>
    <n v="244"/>
  </r>
  <r>
    <s v="8791"/>
    <s v="61"/>
    <x v="1734"/>
    <d v="2017-08-02T00:00:00"/>
    <b v="0"/>
    <s v="Approved"/>
    <s v="Norco Bicycles"/>
    <s v="Standard"/>
    <s v="medium"/>
    <s v="small"/>
    <n v="586.45000000000005"/>
    <n v="521.94000000000005"/>
    <n v="64.510000000000005"/>
    <d v="1991-07-10T00:00:00"/>
    <n v="150"/>
  </r>
  <r>
    <s v="8792"/>
    <s v="46"/>
    <x v="1971"/>
    <d v="2017-01-31T00:00:00"/>
    <b v="1"/>
    <s v="Approved"/>
    <s v="Solex"/>
    <s v="Standard"/>
    <s v="low"/>
    <s v="medium"/>
    <n v="1289.8499999999999"/>
    <n v="74.510000000000005"/>
    <n v="1215.3399999999999"/>
    <d v="2007-12-11T00:00:00"/>
    <n v="333"/>
  </r>
  <r>
    <s v="8793"/>
    <s v="25"/>
    <x v="1743"/>
    <d v="2017-02-20T00:00:00"/>
    <b v="0"/>
    <s v="Approved"/>
    <s v="OHM Cycles"/>
    <s v="Standard"/>
    <s v="high"/>
    <s v="medium"/>
    <n v="2005.66"/>
    <n v="1203.4000000000001"/>
    <n v="802.26"/>
    <d v="2012-04-10T00:00:00"/>
    <n v="313"/>
  </r>
  <r>
    <s v="8794"/>
    <s v="59"/>
    <x v="3082"/>
    <d v="2017-07-16T00:00:00"/>
    <b v="1"/>
    <s v="Approved"/>
    <s v="Solex"/>
    <s v="Standard"/>
    <s v="medium"/>
    <s v="large"/>
    <n v="1061.56"/>
    <n v="733.58"/>
    <n v="327.98"/>
    <d v="1993-07-20T00:00:00"/>
    <n v="167"/>
  </r>
  <r>
    <s v="8795"/>
    <s v="12"/>
    <x v="1771"/>
    <d v="2017-04-08T00:00:00"/>
    <b v="0"/>
    <s v="Approved"/>
    <s v="Giant Bicycles"/>
    <s v="Standard"/>
    <s v="medium"/>
    <s v="large"/>
    <n v="1765.3"/>
    <n v="709.48"/>
    <n v="1055.82"/>
    <d v="1997-01-25T00:00:00"/>
    <n v="266"/>
  </r>
  <r>
    <s v="8796"/>
    <s v="79"/>
    <x v="1512"/>
    <d v="2017-03-15T00:00:00"/>
    <b v="0"/>
    <s v="Approved"/>
    <s v="Norco Bicycles"/>
    <s v="Standard"/>
    <s v="medium"/>
    <s v="medium"/>
    <n v="1555.58"/>
    <n v="818.01"/>
    <n v="737.57"/>
    <d v="2003-09-09T00:00:00"/>
    <n v="290"/>
  </r>
  <r>
    <s v="8797"/>
    <s v="70"/>
    <x v="2916"/>
    <d v="2017-12-20T00:00:00"/>
    <b v="1"/>
    <s v="Approved"/>
    <s v="Norco Bicycles"/>
    <s v="Road"/>
    <s v="medium"/>
    <s v="medium"/>
    <n v="1036.5899999999999"/>
    <n v="206.35"/>
    <n v="830.24"/>
    <d v="1991-05-06T00:00:00"/>
    <n v="10"/>
  </r>
  <r>
    <s v="8798"/>
    <s v="71"/>
    <x v="2395"/>
    <d v="2017-07-05T00:00:00"/>
    <b v="1"/>
    <s v="Approved"/>
    <s v="Solex"/>
    <s v="Standard"/>
    <s v="high"/>
    <s v="large"/>
    <n v="1842.92"/>
    <n v="1105.75"/>
    <n v="737.17"/>
    <d v="2016-03-29T00:00:00"/>
    <n v="178"/>
  </r>
  <r>
    <s v="8799"/>
    <s v="60"/>
    <x v="365"/>
    <d v="2017-12-27T00:00:00"/>
    <b v="1"/>
    <s v="Approved"/>
    <s v="Giant Bicycles"/>
    <s v="Standard"/>
    <s v="high"/>
    <s v="small"/>
    <n v="1977.36"/>
    <n v="1759.85"/>
    <n v="217.51"/>
    <d v="2011-08-24T00:00:00"/>
    <n v="3"/>
  </r>
  <r>
    <s v="8800"/>
    <s v="48"/>
    <x v="2999"/>
    <d v="2017-12-05T00:00:00"/>
    <b v="1"/>
    <s v="Approved"/>
    <s v="WeareA2B"/>
    <s v="Standard"/>
    <s v="medium"/>
    <s v="medium"/>
    <n v="1762.96"/>
    <n v="950.52"/>
    <n v="812.44"/>
    <d v="2014-07-28T00:00:00"/>
    <n v="25"/>
  </r>
  <r>
    <s v="8801"/>
    <s v="23"/>
    <x v="3235"/>
    <d v="2017-09-22T00:00:00"/>
    <b v="1"/>
    <s v="Approved"/>
    <s v="Norco Bicycles"/>
    <s v="Mountain"/>
    <s v="low"/>
    <s v="small"/>
    <n v="688.63"/>
    <n v="612.88"/>
    <n v="75.75"/>
    <d v="1999-06-23T00:00:00"/>
    <n v="99"/>
  </r>
  <r>
    <s v="8802"/>
    <s v="33"/>
    <x v="1866"/>
    <d v="2017-03-10T00:00:00"/>
    <b v="1"/>
    <s v="Approved"/>
    <s v="Giant Bicycles"/>
    <s v="Standard"/>
    <s v="medium"/>
    <s v="small"/>
    <n v="1311.44"/>
    <n v="1167.18"/>
    <n v="144.26"/>
    <d v="2003-03-18T00:00:00"/>
    <n v="295"/>
  </r>
  <r>
    <s v="8803"/>
    <s v="24"/>
    <x v="2049"/>
    <d v="2017-07-30T00:00:00"/>
    <b v="1"/>
    <s v="Approved"/>
    <s v="Solex"/>
    <s v="Road"/>
    <s v="medium"/>
    <s v="large"/>
    <n v="1777.8"/>
    <n v="820.78"/>
    <n v="957.02"/>
    <d v="1991-11-10T00:00:00"/>
    <n v="153"/>
  </r>
  <r>
    <s v="8804"/>
    <s v="25"/>
    <x v="1472"/>
    <d v="2017-11-19T00:00:00"/>
    <b v="1"/>
    <s v="Approved"/>
    <s v="Giant Bicycles"/>
    <s v="Road"/>
    <s v="medium"/>
    <s v="medium"/>
    <n v="1538.99"/>
    <n v="829.65"/>
    <n v="709.34"/>
    <d v="2016-11-22T00:00:00"/>
    <n v="41"/>
  </r>
  <r>
    <s v="8805"/>
    <s v="9"/>
    <x v="2083"/>
    <d v="2017-05-15T00:00:00"/>
    <b v="1"/>
    <s v="Approved"/>
    <s v="OHM Cycles"/>
    <s v="Road"/>
    <s v="medium"/>
    <s v="medium"/>
    <n v="742.54"/>
    <n v="667.4"/>
    <n v="75.14"/>
    <d v="2003-08-05T00:00:00"/>
    <n v="229"/>
  </r>
  <r>
    <s v="8806"/>
    <s v="82"/>
    <x v="2714"/>
    <d v="2017-06-15T00:00:00"/>
    <b v="1"/>
    <s v="Approved"/>
    <s v="Giant Bicycles"/>
    <s v="Road"/>
    <s v="medium"/>
    <s v="medium"/>
    <n v="1538.99"/>
    <n v="829.65"/>
    <n v="709.34"/>
    <d v="2016-02-04T00:00:00"/>
    <n v="198"/>
  </r>
  <r>
    <s v="8807"/>
    <s v="7"/>
    <x v="24"/>
    <d v="2017-10-02T00:00:00"/>
    <b v="1"/>
    <s v="Approved"/>
    <s v="Trek Bicycles"/>
    <s v="Road"/>
    <s v="low"/>
    <s v="medium"/>
    <n v="980.37"/>
    <n v="234.43"/>
    <n v="745.94"/>
    <d v="2004-09-28T00:00:00"/>
    <n v="89"/>
  </r>
  <r>
    <s v="8808"/>
    <s v="12"/>
    <x v="820"/>
    <d v="2017-11-22T00:00:00"/>
    <b v="0"/>
    <s v="Approved"/>
    <s v="WeareA2B"/>
    <s v="Standard"/>
    <s v="medium"/>
    <s v="medium"/>
    <n v="1231.1500000000001"/>
    <n v="161.6"/>
    <n v="1069.55"/>
    <d v="2004-08-17T00:00:00"/>
    <n v="38"/>
  </r>
  <r>
    <s v="8809"/>
    <s v="6"/>
    <x v="3187"/>
    <d v="2017-08-31T00:00:00"/>
    <b v="1"/>
    <s v="Approved"/>
    <s v="OHM Cycles"/>
    <s v="Standard"/>
    <s v="high"/>
    <s v="medium"/>
    <n v="227.88"/>
    <n v="136.72999999999999"/>
    <n v="91.15"/>
    <d v="2003-02-07T00:00:00"/>
    <n v="121"/>
  </r>
  <r>
    <s v="8811"/>
    <s v="87"/>
    <x v="2049"/>
    <d v="2017-08-21T00:00:00"/>
    <b v="1"/>
    <s v="Approved"/>
    <s v="Giant Bicycles"/>
    <s v="Standard"/>
    <s v="high"/>
    <s v="medium"/>
    <n v="1179"/>
    <n v="707.4"/>
    <n v="471.6"/>
    <d v="2003-01-05T00:00:00"/>
    <n v="131"/>
  </r>
  <r>
    <s v="8812"/>
    <s v="46"/>
    <x v="3236"/>
    <d v="2017-10-28T00:00:00"/>
    <b v="0"/>
    <s v="Approved"/>
    <s v="OHM Cycles"/>
    <s v="Standard"/>
    <s v="low"/>
    <s v="medium"/>
    <n v="1793.43"/>
    <n v="248.82"/>
    <n v="1544.61"/>
    <d v="1999-07-20T00:00:00"/>
    <n v="63"/>
  </r>
  <r>
    <s v="8813"/>
    <s v="3"/>
    <x v="2123"/>
    <d v="2017-10-24T00:00:00"/>
    <b v="0"/>
    <s v="Approved"/>
    <s v="Trek Bicycles"/>
    <s v="Standard"/>
    <s v="medium"/>
    <s v="large"/>
    <n v="2091.4699999999998"/>
    <n v="388.92"/>
    <n v="1702.55"/>
    <d v="2012-09-15T00:00:00"/>
    <n v="67"/>
  </r>
  <r>
    <s v="8814"/>
    <s v="48"/>
    <x v="3151"/>
    <d v="2017-02-23T00:00:00"/>
    <b v="0"/>
    <s v="Approved"/>
    <s v="WeareA2B"/>
    <s v="Standard"/>
    <s v="medium"/>
    <s v="medium"/>
    <n v="1762.96"/>
    <n v="950.52"/>
    <n v="812.44"/>
    <d v="2014-07-28T00:00:00"/>
    <n v="310"/>
  </r>
  <r>
    <s v="8815"/>
    <s v="52"/>
    <x v="1473"/>
    <d v="2017-12-20T00:00:00"/>
    <b v="1"/>
    <s v="Approved"/>
    <s v="OHM Cycles"/>
    <s v="Road"/>
    <s v="medium"/>
    <s v="medium"/>
    <n v="1280.28"/>
    <n v="829.51"/>
    <n v="450.77"/>
    <d v="2001-11-25T00:00:00"/>
    <n v="10"/>
  </r>
  <r>
    <s v="8816"/>
    <s v="66"/>
    <x v="1756"/>
    <d v="2017-06-22T00:00:00"/>
    <b v="0"/>
    <s v="Approved"/>
    <s v="Giant Bicycles"/>
    <s v="Road"/>
    <s v="low"/>
    <s v="small"/>
    <n v="590.26"/>
    <n v="525.33000000000004"/>
    <n v="64.930000000000007"/>
    <d v="2010-11-05T00:00:00"/>
    <n v="191"/>
  </r>
  <r>
    <s v="8817"/>
    <s v="43"/>
    <x v="3080"/>
    <d v="2017-12-11T00:00:00"/>
    <b v="1"/>
    <s v="Approved"/>
    <s v="Solex"/>
    <s v="Standard"/>
    <s v="medium"/>
    <s v="medium"/>
    <n v="1151.96"/>
    <n v="649.49"/>
    <n v="502.47"/>
    <d v="1999-12-04T00:00:00"/>
    <n v="19"/>
  </r>
  <r>
    <s v="8818"/>
    <s v="33"/>
    <x v="989"/>
    <d v="2017-02-14T00:00:00"/>
    <b v="0"/>
    <s v="Approved"/>
    <s v="OHM Cycles"/>
    <s v="Road"/>
    <s v="medium"/>
    <s v="small"/>
    <n v="1810"/>
    <n v="1610.9"/>
    <n v="199.1"/>
    <d v="2007-12-11T00:00:00"/>
    <n v="319"/>
  </r>
  <r>
    <s v="8819"/>
    <s v="90"/>
    <x v="2760"/>
    <d v="2017-04-12T00:00:00"/>
    <b v="0"/>
    <s v="Approved"/>
    <s v="Norco Bicycles"/>
    <s v="Standard"/>
    <s v="low"/>
    <s v="medium"/>
    <n v="363.01"/>
    <n v="290.41000000000003"/>
    <n v="72.599999999999994"/>
    <d v="2002-10-10T00:00:00"/>
    <n v="262"/>
  </r>
  <r>
    <s v="8820"/>
    <s v="24"/>
    <x v="713"/>
    <d v="2017-02-08T00:00:00"/>
    <b v="0"/>
    <s v="Approved"/>
    <s v="Solex"/>
    <s v="Road"/>
    <s v="medium"/>
    <s v="large"/>
    <n v="1777.8"/>
    <n v="820.78"/>
    <n v="957.02"/>
    <d v="2011-05-07T00:00:00"/>
    <n v="325"/>
  </r>
  <r>
    <s v="8821"/>
    <s v="74"/>
    <x v="425"/>
    <d v="2017-11-17T00:00:00"/>
    <b v="0"/>
    <s v="Approved"/>
    <s v="WeareA2B"/>
    <s v="Standard"/>
    <s v="medium"/>
    <s v="medium"/>
    <n v="1762.96"/>
    <n v="950.52"/>
    <n v="812.44"/>
    <d v="2014-07-28T00:00:00"/>
    <n v="43"/>
  </r>
  <r>
    <s v="8822"/>
    <s v="72"/>
    <x v="2261"/>
    <d v="2017-04-27T00:00:00"/>
    <b v="1"/>
    <s v="Approved"/>
    <s v="Norco Bicycles"/>
    <s v="Standard"/>
    <s v="medium"/>
    <s v="medium"/>
    <n v="360.4"/>
    <n v="270.3"/>
    <n v="90.1"/>
    <d v="2016-12-06T00:00:00"/>
    <n v="247"/>
  </r>
  <r>
    <s v="8823"/>
    <s v="42"/>
    <x v="1092"/>
    <d v="2017-10-28T00:00:00"/>
    <b v="1"/>
    <s v="Approved"/>
    <s v="OHM Cycles"/>
    <s v="Road"/>
    <s v="medium"/>
    <s v="small"/>
    <n v="1810"/>
    <n v="1610.9"/>
    <n v="199.1"/>
    <d v="2011-05-09T00:00:00"/>
    <n v="63"/>
  </r>
  <r>
    <s v="8824"/>
    <s v="58"/>
    <x v="2211"/>
    <d v="2017-11-20T00:00:00"/>
    <b v="1"/>
    <s v="Approved"/>
    <s v="OHM Cycles"/>
    <s v="Standard"/>
    <s v="medium"/>
    <s v="medium"/>
    <n v="912.52"/>
    <n v="141.4"/>
    <n v="771.12"/>
    <d v="2015-10-18T00:00:00"/>
    <n v="40"/>
  </r>
  <r>
    <s v="8825"/>
    <s v="5"/>
    <x v="1870"/>
    <d v="2017-01-16T00:00:00"/>
    <b v="1"/>
    <s v="Approved"/>
    <s v="Trek Bicycles"/>
    <s v="Mountain"/>
    <s v="low"/>
    <s v="medium"/>
    <n v="574.64"/>
    <n v="459.71"/>
    <n v="114.93"/>
    <d v="2014-03-03T00:00:00"/>
    <n v="348"/>
  </r>
  <r>
    <s v="8826"/>
    <s v="47"/>
    <x v="2217"/>
    <d v="2017-08-10T00:00:00"/>
    <b v="1"/>
    <s v="Approved"/>
    <s v="Trek Bicycles"/>
    <s v="Road"/>
    <s v="low"/>
    <s v="small"/>
    <n v="1720.7"/>
    <n v="1531.42"/>
    <n v="189.28"/>
    <d v="1997-02-09T00:00:00"/>
    <n v="142"/>
  </r>
  <r>
    <s v="8827"/>
    <s v="33"/>
    <x v="1854"/>
    <d v="2017-03-22T00:00:00"/>
    <b v="1"/>
    <s v="Approved"/>
    <s v="Giant Bicycles"/>
    <s v="Standard"/>
    <s v="medium"/>
    <s v="small"/>
    <n v="1311.44"/>
    <n v="1167.18"/>
    <n v="144.26"/>
    <d v="1992-10-11T00:00:00"/>
    <n v="283"/>
  </r>
  <r>
    <s v="8828"/>
    <s v="1"/>
    <x v="2733"/>
    <d v="2017-03-24T00:00:00"/>
    <b v="1"/>
    <s v="Approved"/>
    <s v="Giant Bicycles"/>
    <s v="Standard"/>
    <s v="medium"/>
    <s v="medium"/>
    <n v="1403.5"/>
    <n v="954.82"/>
    <n v="448.68"/>
    <d v="2016-11-14T00:00:00"/>
    <n v="281"/>
  </r>
  <r>
    <s v="8829"/>
    <s v="30"/>
    <x v="793"/>
    <d v="2017-06-09T00:00:00"/>
    <b v="1"/>
    <s v="Approved"/>
    <s v="Solex"/>
    <s v="Standard"/>
    <s v="high"/>
    <s v="medium"/>
    <n v="748.17"/>
    <n v="448.9"/>
    <n v="299.27"/>
    <d v="2003-03-18T00:00:00"/>
    <n v="204"/>
  </r>
  <r>
    <s v="8830"/>
    <s v="32"/>
    <x v="2065"/>
    <d v="2017-09-01T00:00:00"/>
    <b v="0"/>
    <s v="Approved"/>
    <s v="Giant Bicycles"/>
    <s v="Standard"/>
    <s v="medium"/>
    <s v="medium"/>
    <n v="642.70000000000005"/>
    <n v="211.37"/>
    <n v="431.33"/>
    <d v="1992-10-11T00:00:00"/>
    <n v="120"/>
  </r>
  <r>
    <s v="8831"/>
    <s v="16"/>
    <x v="5"/>
    <d v="2017-11-05T00:00:00"/>
    <b v="1"/>
    <s v="Approved"/>
    <s v="Norco Bicycles"/>
    <s v="Standard"/>
    <s v="high"/>
    <s v="small"/>
    <n v="1661.92"/>
    <n v="1479.11"/>
    <n v="182.81"/>
    <d v="2009-03-08T00:00:00"/>
    <n v="55"/>
  </r>
  <r>
    <s v="8832"/>
    <s v="39"/>
    <x v="2550"/>
    <d v="2017-11-10T00:00:00"/>
    <b v="1"/>
    <s v="Approved"/>
    <s v="Giant Bicycles"/>
    <s v="Standard"/>
    <s v="medium"/>
    <s v="large"/>
    <n v="1812.75"/>
    <n v="582.48"/>
    <n v="1230.27"/>
    <d v="2011-03-16T00:00:00"/>
    <n v="50"/>
  </r>
  <r>
    <s v="8833"/>
    <s v="95"/>
    <x v="1024"/>
    <d v="2017-07-18T00:00:00"/>
    <b v="0"/>
    <s v="Approved"/>
    <s v="OHM Cycles"/>
    <s v="Touring"/>
    <s v="low"/>
    <s v="medium"/>
    <n v="1073.07"/>
    <n v="933.84"/>
    <n v="139.22999999999999"/>
    <d v="1997-01-25T00:00:00"/>
    <n v="165"/>
  </r>
  <r>
    <s v="8834"/>
    <s v="26"/>
    <x v="2272"/>
    <d v="2017-08-19T00:00:00"/>
    <b v="0"/>
    <s v="Approved"/>
    <s v="WeareA2B"/>
    <s v="Standard"/>
    <s v="medium"/>
    <s v="medium"/>
    <n v="1992.93"/>
    <n v="762.63"/>
    <n v="1230.3"/>
    <d v="1993-05-26T00:00:00"/>
    <n v="133"/>
  </r>
  <r>
    <s v="8835"/>
    <s v="32"/>
    <x v="1402"/>
    <d v="2017-08-27T00:00:00"/>
    <b v="0"/>
    <s v="Approved"/>
    <s v="Giant Bicycles"/>
    <s v="Standard"/>
    <s v="medium"/>
    <s v="medium"/>
    <n v="642.70000000000005"/>
    <n v="211.37"/>
    <n v="431.33"/>
    <d v="2003-03-18T00:00:00"/>
    <n v="125"/>
  </r>
  <r>
    <s v="8836"/>
    <s v="97"/>
    <x v="448"/>
    <d v="2017-03-13T00:00:00"/>
    <b v="1"/>
    <s v="Approved"/>
    <s v="Solex"/>
    <s v="Standard"/>
    <s v="medium"/>
    <s v="large"/>
    <n v="202.62"/>
    <n v="151.96"/>
    <n v="50.66"/>
    <d v="2016-03-29T00:00:00"/>
    <n v="292"/>
  </r>
  <r>
    <s v="8837"/>
    <s v="86"/>
    <x v="779"/>
    <d v="2017-08-14T00:00:00"/>
    <b v="0"/>
    <s v="Approved"/>
    <s v="OHM Cycles"/>
    <s v="Standard"/>
    <s v="medium"/>
    <s v="medium"/>
    <n v="235.63"/>
    <n v="125.07"/>
    <n v="110.56"/>
    <d v="1998-12-16T00:00:00"/>
    <n v="138"/>
  </r>
  <r>
    <s v="8838"/>
    <s v="12"/>
    <x v="3165"/>
    <d v="2017-06-23T00:00:00"/>
    <b v="1"/>
    <s v="Approved"/>
    <s v="WeareA2B"/>
    <s v="Standard"/>
    <s v="medium"/>
    <s v="medium"/>
    <n v="1231.1500000000001"/>
    <n v="161.6"/>
    <n v="1069.55"/>
    <d v="2004-08-17T00:00:00"/>
    <n v="190"/>
  </r>
  <r>
    <s v="8839"/>
    <s v="67"/>
    <x v="1236"/>
    <d v="2017-06-05T00:00:00"/>
    <b v="1"/>
    <s v="Approved"/>
    <s v="Solex"/>
    <s v="Standard"/>
    <s v="medium"/>
    <s v="large"/>
    <n v="1071.23"/>
    <n v="380.74"/>
    <n v="690.49"/>
    <d v="1993-10-02T00:00:00"/>
    <n v="208"/>
  </r>
  <r>
    <s v="8840"/>
    <s v="72"/>
    <x v="3237"/>
    <d v="2017-02-15T00:00:00"/>
    <b v="0"/>
    <s v="Approved"/>
    <s v="Norco Bicycles"/>
    <s v="Standard"/>
    <s v="medium"/>
    <s v="medium"/>
    <n v="360.4"/>
    <n v="270.3"/>
    <n v="90.1"/>
    <d v="2016-12-06T00:00:00"/>
    <n v="318"/>
  </r>
  <r>
    <s v="8841"/>
    <s v="38"/>
    <x v="160"/>
    <d v="2017-04-27T00:00:00"/>
    <b v="0"/>
    <s v="Approved"/>
    <s v="Solex"/>
    <s v="Standard"/>
    <s v="medium"/>
    <s v="medium"/>
    <n v="1577.53"/>
    <n v="826.51"/>
    <n v="751.02"/>
    <d v="2006-02-02T00:00:00"/>
    <n v="247"/>
  </r>
  <r>
    <s v="8842"/>
    <s v="0"/>
    <x v="3238"/>
    <d v="2017-01-14T00:00:00"/>
    <b v="1"/>
    <s v="Approved"/>
    <s v="Norco Bicycles"/>
    <s v="Road"/>
    <s v="medium"/>
    <s v="medium"/>
    <n v="544.04999999999995"/>
    <n v="376.84"/>
    <n v="167.21"/>
    <d v="1992-10-02T00:00:00"/>
    <n v="350"/>
  </r>
  <r>
    <s v="8843"/>
    <s v="26"/>
    <x v="2472"/>
    <d v="2017-11-02T00:00:00"/>
    <b v="0"/>
    <s v="Approved"/>
    <s v="WeareA2B"/>
    <s v="Standard"/>
    <s v="medium"/>
    <s v="medium"/>
    <n v="1992.93"/>
    <n v="762.63"/>
    <n v="1230.3"/>
    <d v="1993-05-26T00:00:00"/>
    <n v="58"/>
  </r>
  <r>
    <s v="8844"/>
    <s v="0"/>
    <x v="2766"/>
    <d v="2017-05-05T00:00:00"/>
    <b v="0"/>
    <s v="Approved"/>
    <s v="Solex"/>
    <s v="Standard"/>
    <s v="medium"/>
    <s v="medium"/>
    <n v="441.49"/>
    <n v="84.99"/>
    <n v="356.5"/>
    <d v="2015-06-17T00:00:00"/>
    <n v="239"/>
  </r>
  <r>
    <s v="8845"/>
    <s v="96"/>
    <x v="2213"/>
    <d v="2017-01-29T00:00:00"/>
    <b v="0"/>
    <s v="Approved"/>
    <s v="Giant Bicycles"/>
    <s v="Standard"/>
    <s v="medium"/>
    <s v="large"/>
    <n v="1635.3"/>
    <n v="993.66"/>
    <n v="641.64"/>
    <d v="2013-06-09T00:00:00"/>
    <n v="335"/>
  </r>
  <r>
    <s v="8846"/>
    <s v="83"/>
    <x v="1180"/>
    <d v="2017-08-19T00:00:00"/>
    <b v="0"/>
    <s v="Approved"/>
    <s v="Solex"/>
    <s v="Touring"/>
    <s v="medium"/>
    <s v="large"/>
    <n v="2083.94"/>
    <n v="675.03"/>
    <n v="1408.91"/>
    <d v="2013-09-16T00:00:00"/>
    <n v="133"/>
  </r>
  <r>
    <s v="8847"/>
    <s v="97"/>
    <x v="419"/>
    <d v="2017-08-11T00:00:00"/>
    <b v="0"/>
    <s v="Approved"/>
    <s v="Solex"/>
    <s v="Standard"/>
    <s v="medium"/>
    <s v="large"/>
    <n v="202.62"/>
    <n v="151.96"/>
    <n v="50.66"/>
    <d v="2016-03-29T00:00:00"/>
    <n v="141"/>
  </r>
  <r>
    <s v="8848"/>
    <s v="29"/>
    <x v="664"/>
    <d v="2017-03-30T00:00:00"/>
    <b v="1"/>
    <s v="Approved"/>
    <s v="Norco Bicycles"/>
    <s v="Road"/>
    <s v="medium"/>
    <s v="medium"/>
    <n v="543.39"/>
    <n v="407.54"/>
    <n v="135.85"/>
    <d v="2016-11-22T00:00:00"/>
    <n v="275"/>
  </r>
  <r>
    <s v="8849"/>
    <s v="78"/>
    <x v="2185"/>
    <d v="2017-11-20T00:00:00"/>
    <b v="1"/>
    <s v="Approved"/>
    <s v="Giant Bicycles"/>
    <s v="Standard"/>
    <s v="medium"/>
    <s v="large"/>
    <n v="1765.3"/>
    <n v="709.48"/>
    <n v="1055.82"/>
    <d v="2013-09-16T00:00:00"/>
    <n v="40"/>
  </r>
  <r>
    <s v="8850"/>
    <s v="0"/>
    <x v="2751"/>
    <d v="2017-05-10T00:00:00"/>
    <b v="0"/>
    <s v="Approved"/>
    <s v="Trek Bicycles"/>
    <s v="Standard"/>
    <s v="high"/>
    <s v="medium"/>
    <n v="495.72"/>
    <n v="297.43"/>
    <n v="198.29"/>
    <d v="2015-04-11T00:00:00"/>
    <n v="234"/>
  </r>
  <r>
    <s v="8851"/>
    <s v="24"/>
    <x v="1095"/>
    <d v="2017-02-04T00:00:00"/>
    <b v="1"/>
    <s v="Approved"/>
    <s v="Solex"/>
    <s v="Road"/>
    <s v="medium"/>
    <s v="large"/>
    <n v="1777.8"/>
    <n v="820.78"/>
    <n v="957.02"/>
    <d v="1993-05-26T00:00:00"/>
    <n v="329"/>
  </r>
  <r>
    <s v="8852"/>
    <s v="84"/>
    <x v="759"/>
    <d v="2017-10-26T00:00:00"/>
    <b v="1"/>
    <s v="Approved"/>
    <s v="Trek Bicycles"/>
    <s v="Road"/>
    <s v="medium"/>
    <s v="medium"/>
    <n v="290.62"/>
    <n v="215.14"/>
    <n v="75.48"/>
    <d v="2004-12-18T00:00:00"/>
    <n v="65"/>
  </r>
  <r>
    <s v="8853"/>
    <s v="84"/>
    <x v="2146"/>
    <d v="2017-02-24T00:00:00"/>
    <b v="1"/>
    <s v="Approved"/>
    <s v="Trek Bicycles"/>
    <s v="Road"/>
    <s v="medium"/>
    <s v="medium"/>
    <n v="290.62"/>
    <n v="215.14"/>
    <n v="75.48"/>
    <d v="2005-05-10T00:00:00"/>
    <n v="309"/>
  </r>
  <r>
    <s v="8854"/>
    <s v="11"/>
    <x v="1182"/>
    <d v="2017-11-10T00:00:00"/>
    <b v="1"/>
    <s v="Approved"/>
    <s v="Giant Bicycles"/>
    <s v="Standard"/>
    <s v="high"/>
    <s v="medium"/>
    <n v="1274.93"/>
    <n v="764.96"/>
    <n v="509.97"/>
    <d v="2007-08-04T00:00:00"/>
    <n v="50"/>
  </r>
  <r>
    <s v="8855"/>
    <s v="79"/>
    <x v="2384"/>
    <d v="2017-02-24T00:00:00"/>
    <b v="1"/>
    <s v="Approved"/>
    <s v="Norco Bicycles"/>
    <s v="Standard"/>
    <s v="medium"/>
    <s v="medium"/>
    <n v="1555.58"/>
    <n v="818.01"/>
    <n v="737.57"/>
    <d v="2004-08-07T00:00:00"/>
    <n v="309"/>
  </r>
  <r>
    <s v="8856"/>
    <s v="28"/>
    <x v="763"/>
    <d v="2017-12-20T00:00:00"/>
    <b v="0"/>
    <s v="Approved"/>
    <s v="Norco Bicycles"/>
    <s v="Standard"/>
    <s v="medium"/>
    <s v="small"/>
    <n v="1216.1400000000001"/>
    <n v="1082.3599999999999"/>
    <n v="133.78"/>
    <d v="1991-08-05T00:00:00"/>
    <n v="10"/>
  </r>
  <r>
    <s v="8857"/>
    <s v="1"/>
    <x v="748"/>
    <d v="2017-06-16T00:00:00"/>
    <b v="0"/>
    <s v="Approved"/>
    <s v="Giant Bicycles"/>
    <s v="Touring"/>
    <s v="medium"/>
    <s v="large"/>
    <n v="1873.97"/>
    <n v="863.95"/>
    <n v="1010.02"/>
    <d v="1997-01-25T00:00:00"/>
    <n v="197"/>
  </r>
  <r>
    <s v="8858"/>
    <s v="68"/>
    <x v="784"/>
    <d v="2017-01-22T00:00:00"/>
    <b v="1"/>
    <s v="Approved"/>
    <s v="OHM Cycles"/>
    <s v="Standard"/>
    <s v="medium"/>
    <s v="medium"/>
    <n v="1636.9"/>
    <n v="44.71"/>
    <n v="1592.19"/>
    <d v="2010-08-20T00:00:00"/>
    <n v="342"/>
  </r>
  <r>
    <s v="8859"/>
    <s v="32"/>
    <x v="3192"/>
    <d v="2017-06-24T00:00:00"/>
    <b v="1"/>
    <s v="Approved"/>
    <s v="Giant Bicycles"/>
    <s v="Standard"/>
    <s v="high"/>
    <s v="medium"/>
    <n v="1179"/>
    <n v="707.4"/>
    <n v="471.6"/>
    <d v="1997-08-25T00:00:00"/>
    <n v="189"/>
  </r>
  <r>
    <s v="8860"/>
    <s v="61"/>
    <x v="2054"/>
    <d v="2017-04-04T00:00:00"/>
    <b v="1"/>
    <s v="Approved"/>
    <s v="OHM Cycles"/>
    <s v="Standard"/>
    <s v="low"/>
    <s v="medium"/>
    <n v="71.16"/>
    <n v="56.93"/>
    <n v="14.23"/>
    <d v="1998-12-17T00:00:00"/>
    <n v="270"/>
  </r>
  <r>
    <s v="8861"/>
    <s v="61"/>
    <x v="3239"/>
    <d v="2017-03-30T00:00:00"/>
    <b v="0"/>
    <s v="Approved"/>
    <s v="OHM Cycles"/>
    <s v="Standard"/>
    <s v="low"/>
    <s v="medium"/>
    <n v="71.16"/>
    <n v="56.93"/>
    <n v="14.23"/>
    <d v="2005-10-22T00:00:00"/>
    <n v="275"/>
  </r>
  <r>
    <s v="8862"/>
    <s v="85"/>
    <x v="847"/>
    <d v="2017-10-03T00:00:00"/>
    <b v="0"/>
    <s v="Approved"/>
    <s v="WeareA2B"/>
    <s v="Standard"/>
    <s v="medium"/>
    <s v="medium"/>
    <n v="752.64"/>
    <n v="205.36"/>
    <n v="547.28"/>
    <d v="2015-08-02T00:00:00"/>
    <n v="88"/>
  </r>
  <r>
    <s v="8863"/>
    <s v="28"/>
    <x v="2134"/>
    <d v="2017-03-07T00:00:00"/>
    <b v="0"/>
    <s v="Approved"/>
    <s v="Norco Bicycles"/>
    <s v="Standard"/>
    <s v="medium"/>
    <s v="small"/>
    <n v="1216.1400000000001"/>
    <n v="1082.3599999999999"/>
    <n v="133.78"/>
    <d v="2003-03-18T00:00:00"/>
    <n v="298"/>
  </r>
  <r>
    <s v="8864"/>
    <s v="31"/>
    <x v="49"/>
    <d v="2017-03-18T00:00:00"/>
    <b v="0"/>
    <s v="Approved"/>
    <s v="WeareA2B"/>
    <s v="Standard"/>
    <s v="medium"/>
    <s v="medium"/>
    <n v="752.64"/>
    <n v="205.36"/>
    <n v="547.28"/>
    <d v="1999-06-23T00:00:00"/>
    <n v="287"/>
  </r>
  <r>
    <s v="8865"/>
    <s v="17"/>
    <x v="1411"/>
    <d v="2017-11-14T00:00:00"/>
    <b v="1"/>
    <s v="Approved"/>
    <s v="WeareA2B"/>
    <s v="Touring"/>
    <s v="medium"/>
    <s v="large"/>
    <n v="1362.99"/>
    <n v="57.74"/>
    <n v="1305.25"/>
    <d v="2003-01-05T00:00:00"/>
    <n v="46"/>
  </r>
  <r>
    <s v="8867"/>
    <s v="61"/>
    <x v="2471"/>
    <d v="2017-12-02T00:00:00"/>
    <b v="1"/>
    <s v="Approved"/>
    <s v="OHM Cycles"/>
    <s v="Standard"/>
    <s v="low"/>
    <s v="medium"/>
    <n v="71.16"/>
    <n v="56.93"/>
    <n v="14.23"/>
    <d v="1998-12-17T00:00:00"/>
    <n v="28"/>
  </r>
  <r>
    <s v="8868"/>
    <s v="3"/>
    <x v="3240"/>
    <d v="2017-10-30T00:00:00"/>
    <b v="1"/>
    <s v="Approved"/>
    <s v="Trek Bicycles"/>
    <s v="Standard"/>
    <s v="medium"/>
    <s v="large"/>
    <n v="2091.4699999999998"/>
    <n v="388.92"/>
    <n v="1702.55"/>
    <d v="2012-09-15T00:00:00"/>
    <n v="61"/>
  </r>
  <r>
    <s v="8869"/>
    <s v="40"/>
    <x v="1031"/>
    <d v="2017-06-13T00:00:00"/>
    <b v="1"/>
    <s v="Approved"/>
    <s v="OHM Cycles"/>
    <s v="Standard"/>
    <s v="high"/>
    <s v="medium"/>
    <n v="1458.17"/>
    <n v="874.9"/>
    <n v="583.27"/>
    <d v="2006-02-02T00:00:00"/>
    <n v="200"/>
  </r>
  <r>
    <s v="8870"/>
    <s v="47"/>
    <x v="2344"/>
    <d v="2017-05-17T00:00:00"/>
    <b v="1"/>
    <s v="Approved"/>
    <s v="Trek Bicycles"/>
    <s v="Road"/>
    <s v="low"/>
    <s v="small"/>
    <n v="1720.7"/>
    <n v="1531.42"/>
    <n v="189.28"/>
    <d v="2003-07-21T00:00:00"/>
    <n v="227"/>
  </r>
  <r>
    <s v="8871"/>
    <s v="37"/>
    <x v="488"/>
    <d v="2017-04-05T00:00:00"/>
    <b v="1"/>
    <s v="Approved"/>
    <s v="OHM Cycles"/>
    <s v="Standard"/>
    <s v="low"/>
    <s v="medium"/>
    <n v="1793.43"/>
    <n v="248.82"/>
    <n v="1544.61"/>
    <d v="1999-12-04T00:00:00"/>
    <n v="269"/>
  </r>
  <r>
    <s v="8872"/>
    <s v="10"/>
    <x v="820"/>
    <d v="2017-05-22T00:00:00"/>
    <b v="1"/>
    <s v="Approved"/>
    <s v="WeareA2B"/>
    <s v="Touring"/>
    <s v="medium"/>
    <s v="medium"/>
    <n v="1466.68"/>
    <n v="363.25"/>
    <n v="1103.43"/>
    <d v="2014-03-03T00:00:00"/>
    <n v="222"/>
  </r>
  <r>
    <s v="8873"/>
    <s v="47"/>
    <x v="1235"/>
    <d v="2017-06-21T00:00:00"/>
    <b v="1"/>
    <s v="Approved"/>
    <s v="Trek Bicycles"/>
    <s v="Road"/>
    <s v="low"/>
    <s v="small"/>
    <n v="1720.7"/>
    <n v="1531.42"/>
    <n v="189.28"/>
    <d v="2012-06-04T00:00:00"/>
    <n v="192"/>
  </r>
  <r>
    <s v="8874"/>
    <s v="92"/>
    <x v="3241"/>
    <d v="2017-03-20T00:00:00"/>
    <b v="0"/>
    <s v="Approved"/>
    <s v="WeareA2B"/>
    <s v="Standard"/>
    <s v="medium"/>
    <s v="small"/>
    <n v="1415.01"/>
    <n v="1259.3599999999999"/>
    <n v="155.65"/>
    <d v="2016-03-29T00:00:00"/>
    <n v="285"/>
  </r>
  <r>
    <s v="8875"/>
    <s v="56"/>
    <x v="2287"/>
    <d v="2017-03-05T00:00:00"/>
    <b v="1"/>
    <s v="Approved"/>
    <s v="OHM Cycles"/>
    <s v="Standard"/>
    <s v="medium"/>
    <s v="medium"/>
    <n v="183.86"/>
    <n v="137.9"/>
    <n v="45.96"/>
    <d v="1997-10-04T00:00:00"/>
    <n v="300"/>
  </r>
  <r>
    <s v="8876"/>
    <s v="32"/>
    <x v="1949"/>
    <d v="2017-12-17T00:00:00"/>
    <b v="0"/>
    <s v="Approved"/>
    <s v="Giant Bicycles"/>
    <s v="Standard"/>
    <s v="high"/>
    <s v="medium"/>
    <n v="1179"/>
    <n v="707.4"/>
    <n v="471.6"/>
    <d v="1997-08-25T00:00:00"/>
    <n v="13"/>
  </r>
  <r>
    <s v="8877"/>
    <s v="19"/>
    <x v="866"/>
    <d v="2017-01-03T00:00:00"/>
    <b v="1"/>
    <s v="Approved"/>
    <s v="OHM Cycles"/>
    <s v="Road"/>
    <s v="high"/>
    <s v="large"/>
    <n v="12.01"/>
    <n v="7.21"/>
    <n v="4.8"/>
    <d v="2010-05-05T00:00:00"/>
    <n v="361"/>
  </r>
  <r>
    <s v="8878"/>
    <s v="0"/>
    <x v="1306"/>
    <d v="2017-07-14T00:00:00"/>
    <b v="1"/>
    <s v="Approved"/>
    <s v="Solex"/>
    <s v="Standard"/>
    <s v="medium"/>
    <s v="medium"/>
    <n v="71.489999999999995"/>
    <n v="53.62"/>
    <n v="17.87"/>
    <d v="2012-12-02T00:00:00"/>
    <n v="169"/>
  </r>
  <r>
    <s v="8879"/>
    <s v="14"/>
    <x v="1873"/>
    <d v="2017-03-18T00:00:00"/>
    <b v="1"/>
    <s v="Approved"/>
    <s v="Trek Bicycles"/>
    <s v="Standard"/>
    <s v="medium"/>
    <s v="small"/>
    <n v="1386.84"/>
    <n v="1234.29"/>
    <n v="152.55000000000001"/>
    <d v="2003-08-05T00:00:00"/>
    <n v="287"/>
  </r>
  <r>
    <s v="8880"/>
    <s v="58"/>
    <x v="2638"/>
    <d v="2017-08-30T00:00:00"/>
    <b v="0"/>
    <s v="Approved"/>
    <s v="OHM Cycles"/>
    <s v="Standard"/>
    <s v="medium"/>
    <s v="medium"/>
    <n v="912.52"/>
    <n v="141.4"/>
    <n v="771.12"/>
    <d v="1993-07-20T00:00:00"/>
    <n v="122"/>
  </r>
  <r>
    <s v="8881"/>
    <s v="71"/>
    <x v="2180"/>
    <d v="2017-12-16T00:00:00"/>
    <b v="0"/>
    <s v="Approved"/>
    <s v="Solex"/>
    <s v="Standard"/>
    <s v="high"/>
    <s v="large"/>
    <n v="1842.92"/>
    <n v="1105.75"/>
    <n v="737.17"/>
    <d v="1995-10-24T00:00:00"/>
    <n v="14"/>
  </r>
  <r>
    <s v="8882"/>
    <s v="88"/>
    <x v="137"/>
    <d v="2017-08-16T00:00:00"/>
    <b v="1"/>
    <s v="Approved"/>
    <s v="Norco Bicycles"/>
    <s v="Standard"/>
    <s v="high"/>
    <s v="small"/>
    <n v="1661.92"/>
    <n v="1479.11"/>
    <n v="182.81"/>
    <d v="1994-09-09T00:00:00"/>
    <n v="136"/>
  </r>
  <r>
    <s v="8883"/>
    <s v="25"/>
    <x v="148"/>
    <d v="2017-10-13T00:00:00"/>
    <b v="0"/>
    <s v="Approved"/>
    <s v="OHM Cycles"/>
    <s v="Standard"/>
    <s v="high"/>
    <s v="medium"/>
    <n v="2005.66"/>
    <n v="1203.4000000000001"/>
    <n v="802.26"/>
    <d v="2011-05-09T00:00:00"/>
    <n v="78"/>
  </r>
  <r>
    <s v="8884"/>
    <s v="91"/>
    <x v="3242"/>
    <d v="2017-12-10T00:00:00"/>
    <b v="1"/>
    <s v="Approved"/>
    <s v="WeareA2B"/>
    <s v="Standard"/>
    <s v="low"/>
    <s v="medium"/>
    <n v="642.30999999999995"/>
    <n v="513.85"/>
    <n v="128.46"/>
    <d v="2014-10-10T00:00:00"/>
    <n v="20"/>
  </r>
  <r>
    <s v="8885"/>
    <s v="15"/>
    <x v="2599"/>
    <d v="2017-05-29T00:00:00"/>
    <b v="0"/>
    <s v="Approved"/>
    <s v="WeareA2B"/>
    <s v="Standard"/>
    <s v="medium"/>
    <s v="medium"/>
    <n v="1292.8399999999999"/>
    <n v="13.44"/>
    <n v="1279.4000000000001"/>
    <d v="2009-04-12T00:00:00"/>
    <n v="215"/>
  </r>
  <r>
    <s v="8886"/>
    <s v="58"/>
    <x v="535"/>
    <d v="2017-01-01T00:00:00"/>
    <b v="1"/>
    <s v="Approved"/>
    <s v="OHM Cycles"/>
    <s v="Road"/>
    <s v="medium"/>
    <s v="medium"/>
    <n v="1280.28"/>
    <n v="829.51"/>
    <n v="450.77"/>
    <d v="2009-04-12T00:00:00"/>
    <n v="363"/>
  </r>
  <r>
    <s v="8887"/>
    <s v="7"/>
    <x v="2401"/>
    <d v="2017-04-26T00:00:00"/>
    <b v="0"/>
    <s v="Approved"/>
    <s v="Trek Bicycles"/>
    <s v="Road"/>
    <s v="low"/>
    <s v="medium"/>
    <n v="980.37"/>
    <n v="234.43"/>
    <n v="745.94"/>
    <d v="2015-08-10T00:00:00"/>
    <n v="248"/>
  </r>
  <r>
    <s v="8888"/>
    <s v="79"/>
    <x v="1512"/>
    <d v="2017-04-08T00:00:00"/>
    <b v="0"/>
    <s v="Approved"/>
    <s v="Norco Bicycles"/>
    <s v="Standard"/>
    <s v="medium"/>
    <s v="medium"/>
    <n v="1555.58"/>
    <n v="818.01"/>
    <n v="737.57"/>
    <d v="2003-09-09T00:00:00"/>
    <n v="266"/>
  </r>
  <r>
    <s v="8889"/>
    <s v="35"/>
    <x v="1894"/>
    <d v="2017-08-31T00:00:00"/>
    <b v="1"/>
    <s v="Approved"/>
    <s v="Trek Bicycles"/>
    <s v="Standard"/>
    <s v="low"/>
    <s v="medium"/>
    <n v="1057.51"/>
    <n v="154.4"/>
    <n v="903.11"/>
    <d v="2006-02-02T00:00:00"/>
    <n v="121"/>
  </r>
  <r>
    <s v="8890"/>
    <s v="0"/>
    <x v="1161"/>
    <d v="2017-10-05T00:00:00"/>
    <b v="0"/>
    <s v="Approved"/>
    <s v="OHM Cycles"/>
    <s v="Standard"/>
    <s v="medium"/>
    <s v="medium"/>
    <n v="183.86"/>
    <n v="137.9"/>
    <n v="45.96"/>
    <d v="1998-12-17T00:00:00"/>
    <n v="86"/>
  </r>
  <r>
    <s v="8891"/>
    <s v="77"/>
    <x v="1326"/>
    <d v="2017-06-22T00:00:00"/>
    <b v="1"/>
    <s v="Approved"/>
    <s v="Norco Bicycles"/>
    <s v="Road"/>
    <s v="medium"/>
    <s v="large"/>
    <n v="1240.31"/>
    <n v="795.1"/>
    <n v="445.21"/>
    <d v="2011-01-10T00:00:00"/>
    <n v="191"/>
  </r>
  <r>
    <s v="8892"/>
    <s v="73"/>
    <x v="1584"/>
    <d v="2017-06-19T00:00:00"/>
    <b v="0"/>
    <s v="Approved"/>
    <s v="Solex"/>
    <s v="Standard"/>
    <s v="medium"/>
    <s v="medium"/>
    <n v="1945.43"/>
    <n v="333.18"/>
    <n v="1612.25"/>
    <d v="2002-08-31T00:00:00"/>
    <n v="194"/>
  </r>
  <r>
    <s v="8893"/>
    <s v="64"/>
    <x v="483"/>
    <d v="2017-11-14T00:00:00"/>
    <b v="0"/>
    <s v="Approved"/>
    <s v="Giant Bicycles"/>
    <s v="Standard"/>
    <s v="high"/>
    <s v="small"/>
    <n v="1977.36"/>
    <n v="1759.85"/>
    <n v="217.51"/>
    <d v="2011-08-24T00:00:00"/>
    <n v="46"/>
  </r>
  <r>
    <s v="8894"/>
    <s v="35"/>
    <x v="2438"/>
    <d v="2017-04-23T00:00:00"/>
    <b v="0"/>
    <s v="Approved"/>
    <s v="Trek Bicycles"/>
    <s v="Standard"/>
    <s v="low"/>
    <s v="medium"/>
    <n v="1057.51"/>
    <n v="154.4"/>
    <n v="903.11"/>
    <d v="2008-03-19T00:00:00"/>
    <n v="251"/>
  </r>
  <r>
    <s v="8895"/>
    <s v="51"/>
    <x v="1958"/>
    <d v="2017-04-08T00:00:00"/>
    <b v="0"/>
    <s v="Approved"/>
    <s v="OHM Cycles"/>
    <s v="Standard"/>
    <s v="high"/>
    <s v="medium"/>
    <n v="2005.66"/>
    <n v="1203.4000000000001"/>
    <n v="802.26"/>
    <d v="2012-04-10T00:00:00"/>
    <n v="266"/>
  </r>
  <r>
    <s v="8896"/>
    <s v="1"/>
    <x v="2073"/>
    <d v="2017-04-10T00:00:00"/>
    <b v="1"/>
    <s v="Approved"/>
    <s v="Giant Bicycles"/>
    <s v="Standard"/>
    <s v="medium"/>
    <s v="medium"/>
    <n v="1403.5"/>
    <n v="954.82"/>
    <n v="448.68"/>
    <d v="2016-11-14T00:00:00"/>
    <n v="264"/>
  </r>
  <r>
    <s v="8897"/>
    <s v="76"/>
    <x v="2750"/>
    <d v="2017-01-15T00:00:00"/>
    <b v="1"/>
    <s v="Approved"/>
    <s v="WeareA2B"/>
    <s v="Standard"/>
    <s v="low"/>
    <s v="medium"/>
    <n v="642.30999999999995"/>
    <n v="513.85"/>
    <n v="128.46"/>
    <d v="2014-10-10T00:00:00"/>
    <n v="349"/>
  </r>
  <r>
    <s v="8898"/>
    <s v="25"/>
    <x v="1477"/>
    <d v="2017-04-14T00:00:00"/>
    <b v="1"/>
    <s v="Approved"/>
    <s v="Giant Bicycles"/>
    <s v="Road"/>
    <s v="medium"/>
    <s v="medium"/>
    <n v="1538.99"/>
    <n v="829.65"/>
    <n v="709.34"/>
    <d v="2011-01-10T00:00:00"/>
    <n v="260"/>
  </r>
  <r>
    <s v="8899"/>
    <s v="60"/>
    <x v="2795"/>
    <d v="2017-12-20T00:00:00"/>
    <b v="1"/>
    <s v="Approved"/>
    <s v="Giant Bicycles"/>
    <s v="Standard"/>
    <s v="high"/>
    <s v="small"/>
    <n v="1977.36"/>
    <n v="1759.85"/>
    <n v="217.51"/>
    <d v="2005-10-22T00:00:00"/>
    <n v="10"/>
  </r>
  <r>
    <s v="8900"/>
    <s v="34"/>
    <x v="2156"/>
    <d v="2017-11-29T00:00:00"/>
    <b v="0"/>
    <s v="Approved"/>
    <s v="WeareA2B"/>
    <s v="Standard"/>
    <s v="medium"/>
    <s v="medium"/>
    <n v="1231.1500000000001"/>
    <n v="161.6"/>
    <n v="1069.55"/>
    <d v="2004-08-17T00:00:00"/>
    <n v="31"/>
  </r>
  <r>
    <s v="8901"/>
    <s v="57"/>
    <x v="142"/>
    <d v="2017-11-28T00:00:00"/>
    <b v="0"/>
    <s v="Approved"/>
    <s v="WeareA2B"/>
    <s v="Touring"/>
    <s v="medium"/>
    <s v="large"/>
    <n v="1890.39"/>
    <n v="260.14"/>
    <n v="1630.25"/>
    <d v="2015-06-17T00:00:00"/>
    <n v="32"/>
  </r>
  <r>
    <s v="8902"/>
    <s v="80"/>
    <x v="788"/>
    <d v="2017-11-22T00:00:00"/>
    <b v="1"/>
    <s v="Approved"/>
    <s v="OHM Cycles"/>
    <s v="Touring"/>
    <s v="low"/>
    <s v="medium"/>
    <n v="1073.07"/>
    <n v="933.84"/>
    <n v="139.22999999999999"/>
    <d v="1998-12-16T00:00:00"/>
    <n v="38"/>
  </r>
  <r>
    <s v="8903"/>
    <s v="19"/>
    <x v="3243"/>
    <d v="2017-11-25T00:00:00"/>
    <b v="1"/>
    <s v="Approved"/>
    <s v="OHM Cycles"/>
    <s v="Road"/>
    <s v="high"/>
    <s v="large"/>
    <n v="12.01"/>
    <n v="7.21"/>
    <n v="4.8"/>
    <d v="1996-04-05T00:00:00"/>
    <n v="35"/>
  </r>
  <r>
    <s v="8904"/>
    <s v="100"/>
    <x v="2711"/>
    <d v="2017-07-08T00:00:00"/>
    <b v="0"/>
    <s v="Approved"/>
    <s v="Trek Bicycles"/>
    <s v="Standard"/>
    <s v="medium"/>
    <s v="small"/>
    <n v="1386.84"/>
    <n v="1234.29"/>
    <n v="152.55000000000001"/>
    <d v="1996-04-05T00:00:00"/>
    <n v="175"/>
  </r>
  <r>
    <s v="8905"/>
    <s v="66"/>
    <x v="3244"/>
    <d v="2017-02-16T00:00:00"/>
    <b v="0"/>
    <s v="Approved"/>
    <s v="Solex"/>
    <s v="Standard"/>
    <s v="medium"/>
    <s v="medium"/>
    <n v="1163.8900000000001"/>
    <n v="589.27"/>
    <n v="574.62"/>
    <d v="1996-11-09T00:00:00"/>
    <n v="317"/>
  </r>
  <r>
    <s v="8906"/>
    <s v="39"/>
    <x v="808"/>
    <d v="2017-07-28T00:00:00"/>
    <b v="0"/>
    <s v="Approved"/>
    <s v="Giant Bicycles"/>
    <s v="Standard"/>
    <s v="medium"/>
    <s v="large"/>
    <n v="1812.75"/>
    <n v="582.48"/>
    <n v="1230.27"/>
    <d v="1999-12-04T00:00:00"/>
    <n v="155"/>
  </r>
  <r>
    <s v="8907"/>
    <s v="100"/>
    <x v="2292"/>
    <d v="2017-01-07T00:00:00"/>
    <b v="1"/>
    <s v="Approved"/>
    <s v="Trek Bicycles"/>
    <s v="Standard"/>
    <s v="medium"/>
    <s v="small"/>
    <n v="1386.84"/>
    <n v="1234.29"/>
    <n v="152.55000000000001"/>
    <d v="2003-08-05T00:00:00"/>
    <n v="357"/>
  </r>
  <r>
    <s v="8908"/>
    <s v="70"/>
    <x v="1673"/>
    <d v="2017-10-15T00:00:00"/>
    <b v="1"/>
    <s v="Approved"/>
    <s v="Trek Bicycles"/>
    <s v="Standard"/>
    <s v="high"/>
    <s v="medium"/>
    <n v="495.72"/>
    <n v="297.43"/>
    <n v="198.29"/>
    <d v="2015-04-11T00:00:00"/>
    <n v="76"/>
  </r>
  <r>
    <s v="8909"/>
    <s v="37"/>
    <x v="2552"/>
    <d v="2017-04-08T00:00:00"/>
    <b v="1"/>
    <s v="Approved"/>
    <s v="OHM Cycles"/>
    <s v="Standard"/>
    <s v="low"/>
    <s v="medium"/>
    <n v="1793.43"/>
    <n v="248.82"/>
    <n v="1544.61"/>
    <d v="1997-05-10T00:00:00"/>
    <n v="266"/>
  </r>
  <r>
    <s v="8910"/>
    <s v="4"/>
    <x v="9"/>
    <d v="2017-10-14T00:00:00"/>
    <b v="0"/>
    <s v="Approved"/>
    <s v="Giant Bicycles"/>
    <s v="Standard"/>
    <s v="high"/>
    <s v="medium"/>
    <n v="1129.1300000000001"/>
    <n v="677.48"/>
    <n v="451.65"/>
    <d v="2005-08-09T00:00:00"/>
    <n v="77"/>
  </r>
  <r>
    <s v="8911"/>
    <s v="65"/>
    <x v="3207"/>
    <d v="2017-02-09T00:00:00"/>
    <b v="0"/>
    <s v="Approved"/>
    <s v="WeareA2B"/>
    <s v="Standard"/>
    <s v="medium"/>
    <s v="medium"/>
    <n v="1807.45"/>
    <n v="778.69"/>
    <n v="1028.76"/>
    <d v="2015-05-21T00:00:00"/>
    <n v="324"/>
  </r>
  <r>
    <s v="8912"/>
    <s v="56"/>
    <x v="2964"/>
    <d v="2017-08-30T00:00:00"/>
    <b v="0"/>
    <s v="Approved"/>
    <s v="OHM Cycles"/>
    <s v="Standard"/>
    <s v="medium"/>
    <s v="medium"/>
    <n v="183.86"/>
    <n v="137.9"/>
    <n v="45.96"/>
    <d v="1997-10-04T00:00:00"/>
    <n v="122"/>
  </r>
  <r>
    <s v="8913"/>
    <s v="45"/>
    <x v="2239"/>
    <d v="2017-08-06T00:00:00"/>
    <b v="0"/>
    <s v="Approved"/>
    <s v="Solex"/>
    <s v="Standard"/>
    <s v="medium"/>
    <s v="medium"/>
    <n v="441.49"/>
    <n v="84.99"/>
    <n v="356.5"/>
    <d v="1993-04-12T00:00:00"/>
    <n v="146"/>
  </r>
  <r>
    <s v="8914"/>
    <s v="89"/>
    <x v="656"/>
    <d v="2017-08-02T00:00:00"/>
    <b v="1"/>
    <s v="Approved"/>
    <s v="WeareA2B"/>
    <s v="Touring"/>
    <s v="medium"/>
    <s v="large"/>
    <n v="1362.99"/>
    <n v="57.74"/>
    <n v="1305.25"/>
    <d v="1993-04-20T00:00:00"/>
    <n v="150"/>
  </r>
  <r>
    <s v="8915"/>
    <s v="72"/>
    <x v="1972"/>
    <d v="2017-12-24T00:00:00"/>
    <b v="0"/>
    <s v="Approved"/>
    <s v="Norco Bicycles"/>
    <s v="Standard"/>
    <s v="medium"/>
    <s v="medium"/>
    <n v="360.4"/>
    <n v="270.3"/>
    <n v="90.1"/>
    <d v="2014-10-10T00:00:00"/>
    <n v="6"/>
  </r>
  <r>
    <s v="8916"/>
    <s v="40"/>
    <x v="916"/>
    <d v="2017-01-15T00:00:00"/>
    <b v="1"/>
    <s v="Approved"/>
    <s v="OHM Cycles"/>
    <s v="Standard"/>
    <s v="high"/>
    <s v="medium"/>
    <n v="1458.17"/>
    <n v="874.9"/>
    <n v="583.27"/>
    <d v="2006-02-02T00:00:00"/>
    <n v="349"/>
  </r>
  <r>
    <s v="8917"/>
    <s v="40"/>
    <x v="2893"/>
    <d v="2017-10-17T00:00:00"/>
    <b v="0"/>
    <s v="Approved"/>
    <s v="OHM Cycles"/>
    <s v="Standard"/>
    <s v="high"/>
    <s v="medium"/>
    <n v="1458.17"/>
    <n v="874.9"/>
    <n v="583.27"/>
    <d v="2006-02-02T00:00:00"/>
    <n v="74"/>
  </r>
  <r>
    <s v="8918"/>
    <s v="48"/>
    <x v="1702"/>
    <d v="2017-02-26T00:00:00"/>
    <b v="0"/>
    <s v="Approved"/>
    <s v="WeareA2B"/>
    <s v="Standard"/>
    <s v="medium"/>
    <s v="medium"/>
    <n v="1762.96"/>
    <n v="950.52"/>
    <n v="812.44"/>
    <d v="1997-02-09T00:00:00"/>
    <n v="307"/>
  </r>
  <r>
    <s v="8919"/>
    <s v="86"/>
    <x v="2418"/>
    <d v="2017-04-15T00:00:00"/>
    <b v="1"/>
    <s v="Approved"/>
    <s v="Norco Bicycles"/>
    <s v="Road"/>
    <s v="high"/>
    <s v="large"/>
    <n v="774.53"/>
    <n v="464.72"/>
    <n v="309.81"/>
    <d v="2006-02-02T00:00:00"/>
    <n v="259"/>
  </r>
  <r>
    <s v="8920"/>
    <s v="86"/>
    <x v="731"/>
    <d v="2017-03-28T00:00:00"/>
    <b v="1"/>
    <s v="Approved"/>
    <s v="OHM Cycles"/>
    <s v="Standard"/>
    <s v="medium"/>
    <s v="medium"/>
    <n v="235.63"/>
    <n v="125.07"/>
    <n v="110.56"/>
    <d v="2003-01-05T00:00:00"/>
    <n v="277"/>
  </r>
  <r>
    <s v="8921"/>
    <s v="35"/>
    <x v="2166"/>
    <d v="2017-06-08T00:00:00"/>
    <b v="1"/>
    <s v="Approved"/>
    <s v="Trek Bicycles"/>
    <s v="Standard"/>
    <s v="low"/>
    <s v="medium"/>
    <n v="1057.51"/>
    <n v="154.4"/>
    <n v="903.11"/>
    <d v="2011-03-16T00:00:00"/>
    <n v="205"/>
  </r>
  <r>
    <s v="8922"/>
    <s v="87"/>
    <x v="2650"/>
    <d v="2017-07-16T00:00:00"/>
    <b v="0"/>
    <s v="Approved"/>
    <s v="OHM Cycles"/>
    <s v="Standard"/>
    <s v="medium"/>
    <s v="medium"/>
    <n v="1636.9"/>
    <n v="44.71"/>
    <n v="1592.19"/>
    <d v="1995-10-24T00:00:00"/>
    <n v="167"/>
  </r>
  <r>
    <s v="8923"/>
    <s v="6"/>
    <x v="1191"/>
    <d v="2017-03-09T00:00:00"/>
    <b v="0"/>
    <s v="Approved"/>
    <s v="OHM Cycles"/>
    <s v="Standard"/>
    <s v="high"/>
    <s v="medium"/>
    <n v="227.88"/>
    <n v="136.72999999999999"/>
    <n v="91.15"/>
    <d v="2003-02-07T00:00:00"/>
    <n v="296"/>
  </r>
  <r>
    <s v="8924"/>
    <s v="54"/>
    <x v="647"/>
    <d v="2017-11-19T00:00:00"/>
    <b v="0"/>
    <s v="Approved"/>
    <s v="WeareA2B"/>
    <s v="Standard"/>
    <s v="medium"/>
    <s v="medium"/>
    <n v="1292.8399999999999"/>
    <n v="13.44"/>
    <n v="1279.4000000000001"/>
    <d v="2009-04-12T00:00:00"/>
    <n v="41"/>
  </r>
  <r>
    <s v="8925"/>
    <s v="0"/>
    <x v="1574"/>
    <d v="2017-09-11T00:00:00"/>
    <b v="1"/>
    <s v="Approved"/>
    <m/>
    <m/>
    <m/>
    <m/>
    <n v="1223.24"/>
    <m/>
    <m/>
    <m/>
    <n v="110"/>
  </r>
  <r>
    <s v="8926"/>
    <s v="96"/>
    <x v="2943"/>
    <d v="2017-10-20T00:00:00"/>
    <b v="1"/>
    <s v="Approved"/>
    <s v="WeareA2B"/>
    <s v="Road"/>
    <s v="low"/>
    <s v="small"/>
    <n v="1172.78"/>
    <n v="1043.77"/>
    <n v="129.01"/>
    <d v="2002-10-10T00:00:00"/>
    <n v="71"/>
  </r>
  <r>
    <s v="8927"/>
    <s v="78"/>
    <x v="621"/>
    <d v="2017-01-07T00:00:00"/>
    <b v="1"/>
    <s v="Approved"/>
    <s v="Giant Bicycles"/>
    <s v="Standard"/>
    <s v="medium"/>
    <s v="large"/>
    <n v="1765.3"/>
    <n v="709.48"/>
    <n v="1055.82"/>
    <d v="1997-01-25T00:00:00"/>
    <n v="357"/>
  </r>
  <r>
    <s v="8928"/>
    <s v="24"/>
    <x v="603"/>
    <d v="2017-02-02T00:00:00"/>
    <b v="0"/>
    <s v="Approved"/>
    <s v="Solex"/>
    <s v="Road"/>
    <s v="medium"/>
    <s v="large"/>
    <n v="1777.8"/>
    <n v="820.78"/>
    <n v="957.02"/>
    <d v="1993-05-26T00:00:00"/>
    <n v="331"/>
  </r>
  <r>
    <s v="8929"/>
    <s v="97"/>
    <x v="1530"/>
    <d v="2017-04-15T00:00:00"/>
    <b v="1"/>
    <s v="Approved"/>
    <s v="Solex"/>
    <s v="Standard"/>
    <s v="medium"/>
    <s v="large"/>
    <n v="202.62"/>
    <n v="151.96"/>
    <n v="50.66"/>
    <d v="1994-08-10T00:00:00"/>
    <n v="259"/>
  </r>
  <r>
    <s v="8930"/>
    <s v="98"/>
    <x v="1016"/>
    <d v="2017-10-06T00:00:00"/>
    <b v="0"/>
    <s v="Approved"/>
    <s v="OHM Cycles"/>
    <s v="Standard"/>
    <s v="medium"/>
    <s v="medium"/>
    <n v="795.34"/>
    <n v="101.58"/>
    <n v="693.76"/>
    <d v="2009-04-12T00:00:00"/>
    <n v="85"/>
  </r>
  <r>
    <s v="8931"/>
    <s v="35"/>
    <x v="656"/>
    <d v="2017-12-22T00:00:00"/>
    <b v="1"/>
    <s v="Approved"/>
    <s v="Trek Bicycles"/>
    <s v="Standard"/>
    <s v="low"/>
    <s v="medium"/>
    <n v="1057.51"/>
    <n v="154.4"/>
    <n v="903.11"/>
    <d v="1994-07-12T00:00:00"/>
    <n v="8"/>
  </r>
  <r>
    <s v="8932"/>
    <s v="27"/>
    <x v="2708"/>
    <d v="2017-09-06T00:00:00"/>
    <b v="0"/>
    <s v="Approved"/>
    <s v="Trek Bicycles"/>
    <s v="Standard"/>
    <s v="medium"/>
    <s v="medium"/>
    <n v="499.53"/>
    <n v="388.72"/>
    <n v="110.81"/>
    <d v="1992-10-11T00:00:00"/>
    <n v="115"/>
  </r>
  <r>
    <s v="8933"/>
    <s v="55"/>
    <x v="2902"/>
    <d v="2017-04-13T00:00:00"/>
    <b v="0"/>
    <s v="Approved"/>
    <s v="Trek Bicycles"/>
    <s v="Road"/>
    <s v="medium"/>
    <s v="large"/>
    <n v="1894.19"/>
    <n v="598.76"/>
    <n v="1295.43"/>
    <d v="2015-06-17T00:00:00"/>
    <n v="261"/>
  </r>
  <r>
    <s v="8935"/>
    <s v="66"/>
    <x v="2481"/>
    <d v="2017-12-04T00:00:00"/>
    <b v="0"/>
    <s v="Approved"/>
    <s v="Solex"/>
    <s v="Standard"/>
    <s v="medium"/>
    <s v="medium"/>
    <n v="1163.8900000000001"/>
    <n v="589.27"/>
    <n v="574.62"/>
    <d v="2016-07-09T00:00:00"/>
    <n v="26"/>
  </r>
  <r>
    <s v="8936"/>
    <s v="30"/>
    <x v="2255"/>
    <d v="2017-07-13T00:00:00"/>
    <b v="0"/>
    <s v="Approved"/>
    <s v="Solex"/>
    <s v="Standard"/>
    <s v="high"/>
    <s v="medium"/>
    <n v="748.17"/>
    <n v="448.9"/>
    <n v="299.27"/>
    <d v="2015-04-11T00:00:00"/>
    <n v="170"/>
  </r>
  <r>
    <s v="8937"/>
    <s v="62"/>
    <x v="1570"/>
    <d v="2017-02-22T00:00:00"/>
    <b v="1"/>
    <s v="Approved"/>
    <s v="Solex"/>
    <s v="Standard"/>
    <s v="medium"/>
    <s v="medium"/>
    <n v="478.16"/>
    <n v="298.72000000000003"/>
    <n v="179.44"/>
    <d v="1993-06-23T00:00:00"/>
    <n v="311"/>
  </r>
  <r>
    <s v="8938"/>
    <s v="61"/>
    <x v="1179"/>
    <d v="2017-05-15T00:00:00"/>
    <b v="1"/>
    <s v="Approved"/>
    <s v="OHM Cycles"/>
    <s v="Standard"/>
    <s v="low"/>
    <s v="medium"/>
    <n v="71.16"/>
    <n v="56.93"/>
    <n v="14.23"/>
    <d v="2005-10-22T00:00:00"/>
    <n v="229"/>
  </r>
  <r>
    <s v="8939"/>
    <s v="15"/>
    <x v="2429"/>
    <d v="2017-12-16T00:00:00"/>
    <b v="0"/>
    <s v="Approved"/>
    <s v="Norco Bicycles"/>
    <s v="Standard"/>
    <s v="low"/>
    <s v="medium"/>
    <n v="958.74"/>
    <n v="748.9"/>
    <n v="209.84"/>
    <d v="2009-03-08T00:00:00"/>
    <n v="14"/>
  </r>
  <r>
    <s v="8941"/>
    <s v="90"/>
    <x v="1249"/>
    <d v="2017-03-22T00:00:00"/>
    <b v="0"/>
    <s v="Approved"/>
    <s v="Norco Bicycles"/>
    <s v="Standard"/>
    <s v="low"/>
    <s v="medium"/>
    <n v="363.01"/>
    <n v="290.41000000000003"/>
    <n v="72.599999999999994"/>
    <d v="2013-06-09T00:00:00"/>
    <n v="283"/>
  </r>
  <r>
    <s v="8942"/>
    <s v="17"/>
    <x v="2094"/>
    <d v="2017-02-05T00:00:00"/>
    <b v="1"/>
    <s v="Approved"/>
    <s v="Solex"/>
    <s v="Standard"/>
    <s v="high"/>
    <s v="medium"/>
    <n v="1024.6600000000001"/>
    <n v="614.79999999999995"/>
    <n v="409.86"/>
    <d v="1996-11-09T00:00:00"/>
    <n v="328"/>
  </r>
  <r>
    <s v="8943"/>
    <s v="91"/>
    <x v="3245"/>
    <d v="2017-11-04T00:00:00"/>
    <b v="1"/>
    <s v="Approved"/>
    <s v="Solex"/>
    <s v="Standard"/>
    <s v="medium"/>
    <s v="medium"/>
    <n v="100.35"/>
    <n v="75.260000000000005"/>
    <n v="25.09"/>
    <d v="1999-07-26T00:00:00"/>
    <n v="56"/>
  </r>
  <r>
    <s v="8944"/>
    <s v="89"/>
    <x v="2775"/>
    <d v="2017-01-22T00:00:00"/>
    <b v="0"/>
    <s v="Approved"/>
    <s v="WeareA2B"/>
    <s v="Touring"/>
    <s v="medium"/>
    <s v="large"/>
    <n v="1362.99"/>
    <n v="57.74"/>
    <n v="1305.25"/>
    <d v="2003-01-05T00:00:00"/>
    <n v="342"/>
  </r>
  <r>
    <s v="8945"/>
    <s v="12"/>
    <x v="1901"/>
    <d v="2017-10-17T00:00:00"/>
    <b v="0"/>
    <s v="Approved"/>
    <s v="WeareA2B"/>
    <s v="Standard"/>
    <s v="medium"/>
    <s v="medium"/>
    <n v="1231.1500000000001"/>
    <n v="161.6"/>
    <n v="1069.55"/>
    <d v="2004-08-17T00:00:00"/>
    <n v="74"/>
  </r>
  <r>
    <s v="8946"/>
    <s v="74"/>
    <x v="1741"/>
    <d v="2017-09-05T00:00:00"/>
    <b v="0"/>
    <s v="Approved"/>
    <s v="WeareA2B"/>
    <s v="Standard"/>
    <s v="medium"/>
    <s v="medium"/>
    <n v="1228.07"/>
    <n v="400.91"/>
    <n v="827.16"/>
    <d v="2015-08-10T00:00:00"/>
    <n v="116"/>
  </r>
  <r>
    <s v="8947"/>
    <s v="6"/>
    <x v="2126"/>
    <d v="2017-01-17T00:00:00"/>
    <b v="0"/>
    <s v="Approved"/>
    <s v="OHM Cycles"/>
    <s v="Standard"/>
    <s v="high"/>
    <s v="medium"/>
    <n v="227.88"/>
    <n v="136.72999999999999"/>
    <n v="91.15"/>
    <d v="1991-11-07T00:00:00"/>
    <n v="347"/>
  </r>
  <r>
    <s v="8948"/>
    <s v="1"/>
    <x v="617"/>
    <d v="2017-12-04T00:00:00"/>
    <b v="1"/>
    <s v="Approved"/>
    <s v="Giant Bicycles"/>
    <s v="Standard"/>
    <s v="medium"/>
    <s v="medium"/>
    <n v="1403.5"/>
    <n v="954.82"/>
    <n v="448.68"/>
    <d v="2011-04-16T00:00:00"/>
    <n v="26"/>
  </r>
  <r>
    <s v="8949"/>
    <s v="4"/>
    <x v="141"/>
    <d v="2017-05-19T00:00:00"/>
    <b v="1"/>
    <s v="Approved"/>
    <s v="Giant Bicycles"/>
    <s v="Standard"/>
    <s v="high"/>
    <s v="medium"/>
    <n v="1129.1300000000001"/>
    <n v="677.48"/>
    <n v="451.65"/>
    <d v="2004-09-28T00:00:00"/>
    <n v="225"/>
  </r>
  <r>
    <s v="8951"/>
    <s v="37"/>
    <x v="290"/>
    <d v="2017-03-31T00:00:00"/>
    <b v="1"/>
    <s v="Approved"/>
    <s v="OHM Cycles"/>
    <s v="Standard"/>
    <s v="low"/>
    <s v="medium"/>
    <n v="1793.43"/>
    <n v="248.82"/>
    <n v="1544.61"/>
    <d v="1997-05-10T00:00:00"/>
    <n v="274"/>
  </r>
  <r>
    <s v="8952"/>
    <s v="30"/>
    <x v="2167"/>
    <d v="2017-06-25T00:00:00"/>
    <b v="0"/>
    <s v="Approved"/>
    <s v="Solex"/>
    <s v="Standard"/>
    <s v="high"/>
    <s v="medium"/>
    <n v="748.17"/>
    <n v="448.9"/>
    <n v="299.27"/>
    <d v="1991-11-10T00:00:00"/>
    <n v="188"/>
  </r>
  <r>
    <s v="8953"/>
    <s v="29"/>
    <x v="2826"/>
    <d v="2017-11-10T00:00:00"/>
    <b v="1"/>
    <s v="Approved"/>
    <s v="Norco Bicycles"/>
    <s v="Road"/>
    <s v="medium"/>
    <s v="medium"/>
    <n v="543.39"/>
    <n v="407.54"/>
    <n v="135.85"/>
    <d v="2016-11-22T00:00:00"/>
    <n v="50"/>
  </r>
  <r>
    <s v="8954"/>
    <s v="6"/>
    <x v="402"/>
    <d v="2017-07-27T00:00:00"/>
    <b v="0"/>
    <s v="Approved"/>
    <s v="OHM Cycles"/>
    <s v="Standard"/>
    <s v="high"/>
    <s v="medium"/>
    <n v="227.88"/>
    <n v="136.72999999999999"/>
    <n v="91.15"/>
    <d v="2007-08-04T00:00:00"/>
    <n v="156"/>
  </r>
  <r>
    <s v="8955"/>
    <s v="12"/>
    <x v="859"/>
    <d v="2017-05-12T00:00:00"/>
    <b v="1"/>
    <s v="Approved"/>
    <s v="WeareA2B"/>
    <s v="Standard"/>
    <s v="medium"/>
    <s v="medium"/>
    <n v="1231.1500000000001"/>
    <n v="161.6"/>
    <n v="1069.55"/>
    <d v="2004-08-17T00:00:00"/>
    <n v="232"/>
  </r>
  <r>
    <s v="8956"/>
    <s v="0"/>
    <x v="688"/>
    <d v="2017-06-20T00:00:00"/>
    <b v="1"/>
    <s v="Approved"/>
    <m/>
    <m/>
    <m/>
    <m/>
    <n v="541.44000000000005"/>
    <m/>
    <m/>
    <m/>
    <n v="193"/>
  </r>
  <r>
    <s v="8957"/>
    <s v="6"/>
    <x v="2788"/>
    <d v="2017-08-20T00:00:00"/>
    <b v="0"/>
    <s v="Approved"/>
    <s v="OHM Cycles"/>
    <s v="Standard"/>
    <s v="high"/>
    <s v="medium"/>
    <n v="227.88"/>
    <n v="136.72999999999999"/>
    <n v="91.15"/>
    <d v="2003-08-05T00:00:00"/>
    <n v="132"/>
  </r>
  <r>
    <s v="8958"/>
    <s v="0"/>
    <x v="1036"/>
    <d v="2017-03-24T00:00:00"/>
    <b v="1"/>
    <s v="Approved"/>
    <s v="Trek Bicycles"/>
    <s v="Road"/>
    <s v="medium"/>
    <s v="medium"/>
    <n v="533.51"/>
    <n v="400.13"/>
    <n v="133.38"/>
    <d v="2012-06-04T00:00:00"/>
    <n v="281"/>
  </r>
  <r>
    <s v="8959"/>
    <s v="35"/>
    <x v="717"/>
    <d v="2017-10-04T00:00:00"/>
    <b v="1"/>
    <s v="Approved"/>
    <s v="Giant Bicycles"/>
    <s v="Standard"/>
    <s v="medium"/>
    <s v="medium"/>
    <n v="1403.5"/>
    <n v="954.82"/>
    <n v="448.68"/>
    <d v="2003-02-07T00:00:00"/>
    <n v="87"/>
  </r>
  <r>
    <s v="8960"/>
    <s v="97"/>
    <x v="2425"/>
    <d v="2017-08-15T00:00:00"/>
    <b v="0"/>
    <s v="Approved"/>
    <s v="Solex"/>
    <s v="Standard"/>
    <s v="medium"/>
    <s v="large"/>
    <n v="202.62"/>
    <n v="151.96"/>
    <n v="50.66"/>
    <d v="2016-03-29T00:00:00"/>
    <n v="137"/>
  </r>
  <r>
    <s v="8961"/>
    <s v="29"/>
    <x v="799"/>
    <d v="2017-03-05T00:00:00"/>
    <b v="1"/>
    <s v="Approved"/>
    <s v="Norco Bicycles"/>
    <s v="Road"/>
    <s v="medium"/>
    <s v="medium"/>
    <n v="543.39"/>
    <n v="407.54"/>
    <n v="135.85"/>
    <d v="2016-11-22T00:00:00"/>
    <n v="300"/>
  </r>
  <r>
    <s v="8962"/>
    <s v="39"/>
    <x v="700"/>
    <d v="2017-09-22T00:00:00"/>
    <b v="1"/>
    <s v="Approved"/>
    <s v="Giant Bicycles"/>
    <s v="Standard"/>
    <s v="medium"/>
    <s v="large"/>
    <n v="1812.75"/>
    <n v="582.48"/>
    <n v="1230.27"/>
    <d v="1993-04-12T00:00:00"/>
    <n v="99"/>
  </r>
  <r>
    <s v="8963"/>
    <s v="88"/>
    <x v="1415"/>
    <d v="2017-09-28T00:00:00"/>
    <b v="1"/>
    <s v="Approved"/>
    <s v="Norco Bicycles"/>
    <s v="Standard"/>
    <s v="high"/>
    <s v="small"/>
    <n v="1661.92"/>
    <n v="1479.11"/>
    <n v="182.81"/>
    <d v="2010-05-05T00:00:00"/>
    <n v="93"/>
  </r>
  <r>
    <s v="8964"/>
    <s v="73"/>
    <x v="441"/>
    <d v="2017-11-25T00:00:00"/>
    <b v="1"/>
    <s v="Approved"/>
    <s v="Solex"/>
    <s v="Standard"/>
    <s v="medium"/>
    <s v="medium"/>
    <n v="1945.43"/>
    <n v="333.18"/>
    <n v="1612.25"/>
    <d v="2003-02-16T00:00:00"/>
    <n v="35"/>
  </r>
  <r>
    <s v="8965"/>
    <s v="21"/>
    <x v="925"/>
    <d v="2017-11-16T00:00:00"/>
    <b v="0"/>
    <s v="Approved"/>
    <s v="WeareA2B"/>
    <s v="Touring"/>
    <s v="medium"/>
    <s v="medium"/>
    <n v="1466.68"/>
    <n v="363.25"/>
    <n v="1103.43"/>
    <d v="2014-03-03T00:00:00"/>
    <n v="44"/>
  </r>
  <r>
    <s v="8966"/>
    <s v="33"/>
    <x v="1622"/>
    <d v="2017-12-16T00:00:00"/>
    <b v="0"/>
    <s v="Approved"/>
    <s v="OHM Cycles"/>
    <s v="Road"/>
    <s v="medium"/>
    <s v="small"/>
    <n v="1810"/>
    <n v="1610.9"/>
    <n v="199.1"/>
    <d v="2008-03-19T00:00:00"/>
    <n v="14"/>
  </r>
  <r>
    <s v="8967"/>
    <s v="0"/>
    <x v="3246"/>
    <d v="2017-05-14T00:00:00"/>
    <b v="0"/>
    <s v="Approved"/>
    <s v="Norco Bicycles"/>
    <s v="Standard"/>
    <s v="low"/>
    <s v="medium"/>
    <n v="363.01"/>
    <n v="290.41000000000003"/>
    <n v="72.599999999999994"/>
    <d v="2005-05-10T00:00:00"/>
    <n v="230"/>
  </r>
  <r>
    <s v="8968"/>
    <s v="34"/>
    <x v="423"/>
    <d v="2017-11-13T00:00:00"/>
    <b v="1"/>
    <s v="Approved"/>
    <s v="Norco Bicycles"/>
    <s v="Road"/>
    <s v="high"/>
    <s v="large"/>
    <n v="774.53"/>
    <n v="464.72"/>
    <n v="309.81"/>
    <d v="2008-03-19T00:00:00"/>
    <n v="47"/>
  </r>
  <r>
    <s v="8969"/>
    <s v="0"/>
    <x v="1027"/>
    <d v="2017-10-11T00:00:00"/>
    <b v="1"/>
    <s v="Approved"/>
    <s v="Trek Bicycles"/>
    <s v="Standard"/>
    <s v="high"/>
    <s v="medium"/>
    <n v="358.39"/>
    <n v="215.03"/>
    <n v="143.36000000000001"/>
    <d v="2004-01-16T00:00:00"/>
    <n v="80"/>
  </r>
  <r>
    <s v="8970"/>
    <s v="75"/>
    <x v="1545"/>
    <d v="2017-04-28T00:00:00"/>
    <b v="0"/>
    <s v="Approved"/>
    <s v="Giant Bicycles"/>
    <s v="Touring"/>
    <s v="medium"/>
    <s v="large"/>
    <n v="1873.97"/>
    <n v="863.95"/>
    <n v="1010.02"/>
    <d v="2014-10-10T00:00:00"/>
    <n v="246"/>
  </r>
  <r>
    <s v="8971"/>
    <s v="36"/>
    <x v="2980"/>
    <d v="2017-01-23T00:00:00"/>
    <b v="1"/>
    <s v="Approved"/>
    <s v="Solex"/>
    <s v="Standard"/>
    <s v="low"/>
    <s v="medium"/>
    <n v="945.04"/>
    <n v="507.58"/>
    <n v="437.46"/>
    <d v="1997-05-10T00:00:00"/>
    <n v="341"/>
  </r>
  <r>
    <s v="8972"/>
    <s v="63"/>
    <x v="2669"/>
    <d v="2017-01-17T00:00:00"/>
    <b v="0"/>
    <s v="Approved"/>
    <s v="Solex"/>
    <s v="Standard"/>
    <s v="medium"/>
    <s v="medium"/>
    <n v="1483.2"/>
    <n v="99.59"/>
    <n v="1383.61"/>
    <d v="1992-10-02T00:00:00"/>
    <n v="347"/>
  </r>
  <r>
    <s v="8973"/>
    <s v="84"/>
    <x v="1721"/>
    <d v="2017-11-15T00:00:00"/>
    <b v="0"/>
    <s v="Approved"/>
    <s v="Trek Bicycles"/>
    <s v="Road"/>
    <s v="medium"/>
    <s v="medium"/>
    <n v="290.62"/>
    <n v="215.14"/>
    <n v="75.48"/>
    <d v="2004-12-18T00:00:00"/>
    <n v="45"/>
  </r>
  <r>
    <s v="8974"/>
    <s v="98"/>
    <x v="1518"/>
    <d v="2017-12-20T00:00:00"/>
    <b v="1"/>
    <s v="Approved"/>
    <s v="Trek Bicycles"/>
    <s v="Standard"/>
    <s v="high"/>
    <s v="medium"/>
    <n v="358.39"/>
    <n v="215.03"/>
    <n v="143.36000000000001"/>
    <d v="2004-01-16T00:00:00"/>
    <n v="10"/>
  </r>
  <r>
    <s v="8975"/>
    <s v="7"/>
    <x v="743"/>
    <d v="2017-11-18T00:00:00"/>
    <b v="0"/>
    <s v="Approved"/>
    <s v="Giant Bicycles"/>
    <s v="Standard"/>
    <s v="medium"/>
    <s v="small"/>
    <n v="1311.44"/>
    <n v="1167.18"/>
    <n v="144.26"/>
    <d v="1992-10-11T00:00:00"/>
    <n v="42"/>
  </r>
  <r>
    <s v="8976"/>
    <s v="60"/>
    <x v="3247"/>
    <d v="2017-11-15T00:00:00"/>
    <b v="1"/>
    <s v="Approved"/>
    <s v="Giant Bicycles"/>
    <s v="Standard"/>
    <s v="high"/>
    <s v="small"/>
    <n v="1977.36"/>
    <n v="1759.85"/>
    <n v="217.51"/>
    <d v="2011-08-24T00:00:00"/>
    <n v="45"/>
  </r>
  <r>
    <s v="8977"/>
    <s v="29"/>
    <x v="2631"/>
    <d v="2017-02-02T00:00:00"/>
    <b v="0"/>
    <s v="Approved"/>
    <s v="WeareA2B"/>
    <s v="Standard"/>
    <s v="medium"/>
    <s v="medium"/>
    <n v="1065.03"/>
    <n v="230.09"/>
    <n v="834.94"/>
    <d v="2002-10-10T00:00:00"/>
    <n v="331"/>
  </r>
  <r>
    <s v="8978"/>
    <s v="86"/>
    <x v="1357"/>
    <d v="2017-02-27T00:00:00"/>
    <b v="0"/>
    <s v="Approved"/>
    <s v="OHM Cycles"/>
    <s v="Standard"/>
    <s v="medium"/>
    <s v="medium"/>
    <n v="235.63"/>
    <n v="125.07"/>
    <n v="110.56"/>
    <d v="2004-08-07T00:00:00"/>
    <n v="306"/>
  </r>
  <r>
    <s v="8979"/>
    <s v="87"/>
    <x v="2954"/>
    <d v="2017-11-27T00:00:00"/>
    <b v="0"/>
    <s v="Approved"/>
    <s v="Giant Bicycles"/>
    <s v="Standard"/>
    <s v="high"/>
    <s v="medium"/>
    <n v="1179"/>
    <n v="707.4"/>
    <n v="471.6"/>
    <d v="2003-09-10T00:00:00"/>
    <n v="33"/>
  </r>
  <r>
    <s v="8980"/>
    <s v="27"/>
    <x v="2855"/>
    <d v="2017-10-11T00:00:00"/>
    <b v="1"/>
    <s v="Approved"/>
    <s v="Trek Bicycles"/>
    <s v="Standard"/>
    <s v="medium"/>
    <s v="medium"/>
    <n v="499.53"/>
    <n v="388.72"/>
    <n v="110.81"/>
    <d v="1999-06-23T00:00:00"/>
    <n v="80"/>
  </r>
  <r>
    <s v="8981"/>
    <s v="14"/>
    <x v="3248"/>
    <d v="2017-08-20T00:00:00"/>
    <b v="1"/>
    <s v="Approved"/>
    <s v="Trek Bicycles"/>
    <s v="Standard"/>
    <s v="medium"/>
    <s v="small"/>
    <n v="1386.84"/>
    <n v="1234.29"/>
    <n v="152.55000000000001"/>
    <d v="2013-03-12T00:00:00"/>
    <n v="132"/>
  </r>
  <r>
    <s v="8982"/>
    <s v="17"/>
    <x v="2311"/>
    <d v="2017-03-28T00:00:00"/>
    <b v="1"/>
    <s v="Approved"/>
    <s v="Solex"/>
    <s v="Standard"/>
    <s v="high"/>
    <s v="medium"/>
    <n v="1024.6600000000001"/>
    <n v="614.79999999999995"/>
    <n v="409.86"/>
    <d v="2010-11-05T00:00:00"/>
    <n v="277"/>
  </r>
  <r>
    <s v="8983"/>
    <s v="85"/>
    <x v="368"/>
    <d v="2017-05-11T00:00:00"/>
    <b v="0"/>
    <s v="Approved"/>
    <s v="WeareA2B"/>
    <s v="Standard"/>
    <s v="medium"/>
    <s v="medium"/>
    <n v="1228.07"/>
    <n v="400.91"/>
    <n v="827.16"/>
    <d v="2015-08-10T00:00:00"/>
    <n v="233"/>
  </r>
  <r>
    <s v="8984"/>
    <s v="0"/>
    <x v="758"/>
    <d v="2017-10-27T00:00:00"/>
    <b v="0"/>
    <s v="Approved"/>
    <s v="Norco Bicycles"/>
    <s v="Standard"/>
    <s v="low"/>
    <s v="medium"/>
    <n v="363.01"/>
    <n v="290.41000000000003"/>
    <n v="72.599999999999994"/>
    <d v="2005-05-10T00:00:00"/>
    <n v="64"/>
  </r>
  <r>
    <s v="8985"/>
    <s v="77"/>
    <x v="3249"/>
    <d v="2017-06-20T00:00:00"/>
    <b v="0"/>
    <s v="Approved"/>
    <s v="Norco Bicycles"/>
    <s v="Road"/>
    <s v="medium"/>
    <s v="large"/>
    <n v="1240.31"/>
    <n v="795.1"/>
    <n v="445.21"/>
    <d v="2011-01-10T00:00:00"/>
    <n v="193"/>
  </r>
  <r>
    <s v="8986"/>
    <s v="3"/>
    <x v="2040"/>
    <d v="2017-12-16T00:00:00"/>
    <b v="0"/>
    <s v="Approved"/>
    <s v="Trek Bicycles"/>
    <s v="Standard"/>
    <s v="medium"/>
    <s v="large"/>
    <n v="2091.4699999999998"/>
    <n v="388.92"/>
    <n v="1702.55"/>
    <d v="2011-08-24T00:00:00"/>
    <n v="14"/>
  </r>
  <r>
    <s v="8987"/>
    <s v="73"/>
    <x v="1011"/>
    <d v="2017-10-07T00:00:00"/>
    <b v="0"/>
    <s v="Approved"/>
    <s v="Solex"/>
    <s v="Standard"/>
    <s v="medium"/>
    <s v="medium"/>
    <n v="1945.43"/>
    <n v="333.18"/>
    <n v="1612.25"/>
    <d v="2002-08-31T00:00:00"/>
    <n v="84"/>
  </r>
  <r>
    <s v="8988"/>
    <s v="28"/>
    <x v="677"/>
    <d v="2017-04-02T00:00:00"/>
    <b v="1"/>
    <s v="Approved"/>
    <s v="Norco Bicycles"/>
    <s v="Standard"/>
    <s v="medium"/>
    <s v="small"/>
    <n v="1216.1400000000001"/>
    <n v="1082.3599999999999"/>
    <n v="133.78"/>
    <d v="1991-08-05T00:00:00"/>
    <n v="272"/>
  </r>
  <r>
    <s v="8989"/>
    <s v="0"/>
    <x v="203"/>
    <d v="2017-06-26T00:00:00"/>
    <b v="1"/>
    <s v="Approved"/>
    <s v="Giant Bicycles"/>
    <s v="Standard"/>
    <s v="medium"/>
    <s v="large"/>
    <n v="569.55999999999995"/>
    <n v="528.42999999999995"/>
    <n v="41.13"/>
    <d v="2003-09-10T00:00:00"/>
    <n v="187"/>
  </r>
  <r>
    <s v="8990"/>
    <s v="45"/>
    <x v="3250"/>
    <d v="2017-08-15T00:00:00"/>
    <b v="1"/>
    <s v="Approved"/>
    <s v="Solex"/>
    <s v="Standard"/>
    <s v="medium"/>
    <s v="medium"/>
    <n v="441.49"/>
    <n v="84.99"/>
    <n v="356.5"/>
    <d v="1993-04-12T00:00:00"/>
    <n v="137"/>
  </r>
  <r>
    <s v="8991"/>
    <s v="31"/>
    <x v="3251"/>
    <d v="2017-05-12T00:00:00"/>
    <b v="1"/>
    <s v="Approved"/>
    <s v="Giant Bicycles"/>
    <s v="Standard"/>
    <s v="medium"/>
    <s v="medium"/>
    <n v="230.91"/>
    <n v="173.18"/>
    <n v="57.73"/>
    <d v="1992-10-11T00:00:00"/>
    <n v="232"/>
  </r>
  <r>
    <s v="8992"/>
    <s v="26"/>
    <x v="2134"/>
    <d v="2017-10-13T00:00:00"/>
    <b v="1"/>
    <s v="Approved"/>
    <s v="WeareA2B"/>
    <s v="Standard"/>
    <s v="medium"/>
    <s v="medium"/>
    <n v="1992.93"/>
    <n v="762.63"/>
    <n v="1230.3"/>
    <d v="2006-11-10T00:00:00"/>
    <n v="78"/>
  </r>
  <r>
    <s v="8993"/>
    <s v="1"/>
    <x v="3115"/>
    <d v="2017-06-08T00:00:00"/>
    <b v="0"/>
    <s v="Approved"/>
    <s v="Giant Bicycles"/>
    <s v="Standard"/>
    <s v="medium"/>
    <s v="medium"/>
    <n v="1403.5"/>
    <n v="954.82"/>
    <n v="448.68"/>
    <d v="2012-12-02T00:00:00"/>
    <n v="205"/>
  </r>
  <r>
    <s v="8994"/>
    <s v="58"/>
    <x v="2797"/>
    <d v="2017-09-21T00:00:00"/>
    <b v="0"/>
    <s v="Approved"/>
    <s v="OHM Cycles"/>
    <s v="Standard"/>
    <s v="medium"/>
    <s v="medium"/>
    <n v="912.52"/>
    <n v="141.4"/>
    <n v="771.12"/>
    <d v="2015-10-18T00:00:00"/>
    <n v="100"/>
  </r>
  <r>
    <s v="8995"/>
    <s v="14"/>
    <x v="1660"/>
    <d v="2017-07-12T00:00:00"/>
    <b v="0"/>
    <s v="Approved"/>
    <s v="Solex"/>
    <s v="Standard"/>
    <s v="high"/>
    <s v="large"/>
    <n v="1842.92"/>
    <n v="1105.75"/>
    <n v="737.17"/>
    <d v="1995-10-24T00:00:00"/>
    <n v="171"/>
  </r>
  <r>
    <s v="8996"/>
    <s v="57"/>
    <x v="2164"/>
    <d v="2017-05-30T00:00:00"/>
    <b v="0"/>
    <s v="Approved"/>
    <s v="WeareA2B"/>
    <s v="Touring"/>
    <s v="medium"/>
    <s v="large"/>
    <n v="1890.39"/>
    <n v="260.14"/>
    <n v="1630.25"/>
    <d v="1991-01-21T00:00:00"/>
    <n v="214"/>
  </r>
  <r>
    <s v="8997"/>
    <s v="66"/>
    <x v="2426"/>
    <d v="2017-07-05T00:00:00"/>
    <b v="1"/>
    <s v="Approved"/>
    <s v="Giant Bicycles"/>
    <s v="Road"/>
    <s v="low"/>
    <s v="small"/>
    <n v="590.26"/>
    <n v="525.33000000000004"/>
    <n v="64.930000000000007"/>
    <d v="2010-11-05T00:00:00"/>
    <n v="178"/>
  </r>
  <r>
    <s v="8998"/>
    <s v="22"/>
    <x v="2310"/>
    <d v="2017-01-13T00:00:00"/>
    <b v="1"/>
    <s v="Approved"/>
    <s v="WeareA2B"/>
    <s v="Standard"/>
    <s v="medium"/>
    <s v="medium"/>
    <n v="60.34"/>
    <n v="45.26"/>
    <n v="15.08"/>
    <d v="2011-05-07T00:00:00"/>
    <n v="351"/>
  </r>
  <r>
    <s v="8999"/>
    <s v="29"/>
    <x v="2563"/>
    <d v="2017-09-24T00:00:00"/>
    <b v="0"/>
    <s v="Approved"/>
    <s v="Norco Bicycles"/>
    <s v="Road"/>
    <s v="medium"/>
    <s v="medium"/>
    <n v="543.39"/>
    <n v="407.54"/>
    <n v="135.85"/>
    <d v="2016-11-22T00:00:00"/>
    <n v="97"/>
  </r>
  <r>
    <s v="9000"/>
    <s v="42"/>
    <x v="599"/>
    <d v="2017-03-23T00:00:00"/>
    <b v="0"/>
    <s v="Approved"/>
    <s v="OHM Cycles"/>
    <s v="Road"/>
    <s v="medium"/>
    <s v="small"/>
    <n v="1810"/>
    <n v="1610.9"/>
    <n v="199.1"/>
    <d v="2006-10-01T00:00:00"/>
    <n v="282"/>
  </r>
  <r>
    <s v="9001"/>
    <s v="42"/>
    <x v="3252"/>
    <d v="2017-12-26T00:00:00"/>
    <b v="0"/>
    <s v="Approved"/>
    <s v="OHM Cycles"/>
    <s v="Road"/>
    <s v="medium"/>
    <s v="small"/>
    <n v="1810"/>
    <n v="1610.9"/>
    <n v="199.1"/>
    <d v="2011-05-09T00:00:00"/>
    <n v="4"/>
  </r>
  <r>
    <s v="9002"/>
    <s v="25"/>
    <x v="1073"/>
    <d v="2017-02-14T00:00:00"/>
    <b v="1"/>
    <s v="Approved"/>
    <s v="Giant Bicycles"/>
    <s v="Road"/>
    <s v="medium"/>
    <s v="medium"/>
    <n v="1538.99"/>
    <n v="829.65"/>
    <n v="709.34"/>
    <d v="1992-10-11T00:00:00"/>
    <n v="319"/>
  </r>
  <r>
    <s v="9003"/>
    <s v="93"/>
    <x v="1335"/>
    <d v="2017-10-11T00:00:00"/>
    <b v="0"/>
    <s v="Approved"/>
    <s v="WeareA2B"/>
    <s v="Standard"/>
    <s v="medium"/>
    <s v="medium"/>
    <n v="1065.03"/>
    <n v="230.09"/>
    <n v="834.94"/>
    <d v="2000-11-03T00:00:00"/>
    <n v="80"/>
  </r>
  <r>
    <s v="9004"/>
    <s v="38"/>
    <x v="2084"/>
    <d v="2017-11-11T00:00:00"/>
    <b v="1"/>
    <s v="Approved"/>
    <s v="Trek Bicycles"/>
    <s v="Standard"/>
    <s v="medium"/>
    <s v="large"/>
    <n v="2091.4699999999998"/>
    <n v="388.92"/>
    <n v="1702.55"/>
    <d v="2012-04-10T00:00:00"/>
    <n v="49"/>
  </r>
  <r>
    <s v="9005"/>
    <s v="50"/>
    <x v="1369"/>
    <d v="2017-07-07T00:00:00"/>
    <b v="0"/>
    <s v="Approved"/>
    <s v="WeareA2B"/>
    <s v="Standard"/>
    <s v="medium"/>
    <s v="small"/>
    <n v="175.89"/>
    <n v="131.91999999999999"/>
    <n v="43.97"/>
    <d v="2003-02-16T00:00:00"/>
    <n v="176"/>
  </r>
  <r>
    <s v="9006"/>
    <s v="44"/>
    <x v="2392"/>
    <d v="2017-11-16T00:00:00"/>
    <b v="1"/>
    <s v="Approved"/>
    <s v="WeareA2B"/>
    <s v="Standard"/>
    <s v="medium"/>
    <s v="medium"/>
    <n v="1769.64"/>
    <n v="108.76"/>
    <n v="1660.88"/>
    <d v="2001-11-25T00:00:00"/>
    <n v="44"/>
  </r>
  <r>
    <s v="9007"/>
    <s v="83"/>
    <x v="638"/>
    <d v="2017-01-08T00:00:00"/>
    <b v="0"/>
    <s v="Approved"/>
    <s v="Solex"/>
    <s v="Touring"/>
    <s v="medium"/>
    <s v="large"/>
    <n v="2083.94"/>
    <n v="675.03"/>
    <n v="1408.91"/>
    <d v="2013-09-16T00:00:00"/>
    <n v="356"/>
  </r>
  <r>
    <s v="9008"/>
    <s v="79"/>
    <x v="2318"/>
    <d v="2017-11-25T00:00:00"/>
    <b v="1"/>
    <s v="Approved"/>
    <s v="Solex"/>
    <s v="Touring"/>
    <s v="medium"/>
    <s v="large"/>
    <n v="2083.94"/>
    <n v="675.03"/>
    <n v="1408.91"/>
    <d v="2013-09-16T00:00:00"/>
    <n v="35"/>
  </r>
  <r>
    <s v="9009"/>
    <s v="1"/>
    <x v="1102"/>
    <d v="2017-10-30T00:00:00"/>
    <b v="1"/>
    <s v="Approved"/>
    <s v="Giant Bicycles"/>
    <s v="Standard"/>
    <s v="medium"/>
    <s v="medium"/>
    <n v="1403.5"/>
    <n v="954.82"/>
    <n v="448.68"/>
    <d v="2003-02-07T00:00:00"/>
    <n v="61"/>
  </r>
  <r>
    <s v="9010"/>
    <s v="10"/>
    <x v="877"/>
    <d v="2017-09-16T00:00:00"/>
    <b v="1"/>
    <s v="Approved"/>
    <s v="WeareA2B"/>
    <s v="Touring"/>
    <s v="medium"/>
    <s v="medium"/>
    <n v="1466.68"/>
    <n v="363.25"/>
    <n v="1103.43"/>
    <d v="2007-08-04T00:00:00"/>
    <n v="105"/>
  </r>
  <r>
    <s v="9011"/>
    <s v="86"/>
    <x v="1106"/>
    <d v="2017-01-05T00:00:00"/>
    <b v="1"/>
    <s v="Approved"/>
    <s v="OHM Cycles"/>
    <s v="Standard"/>
    <s v="medium"/>
    <s v="medium"/>
    <n v="235.63"/>
    <n v="125.07"/>
    <n v="110.56"/>
    <d v="1998-12-16T00:00:00"/>
    <n v="359"/>
  </r>
  <r>
    <s v="9012"/>
    <s v="57"/>
    <x v="2517"/>
    <d v="2017-10-08T00:00:00"/>
    <b v="1"/>
    <s v="Approved"/>
    <s v="WeareA2B"/>
    <s v="Touring"/>
    <s v="medium"/>
    <s v="large"/>
    <n v="1890.39"/>
    <n v="260.14"/>
    <n v="1630.25"/>
    <d v="1994-09-09T00:00:00"/>
    <n v="83"/>
  </r>
  <r>
    <s v="9013"/>
    <s v="44"/>
    <x v="1299"/>
    <d v="2017-01-05T00:00:00"/>
    <b v="0"/>
    <s v="Approved"/>
    <s v="WeareA2B"/>
    <s v="Standard"/>
    <s v="medium"/>
    <s v="medium"/>
    <n v="1769.64"/>
    <n v="108.76"/>
    <n v="1660.88"/>
    <d v="2001-11-25T00:00:00"/>
    <n v="359"/>
  </r>
  <r>
    <s v="9014"/>
    <s v="53"/>
    <x v="1119"/>
    <d v="2017-01-08T00:00:00"/>
    <b v="1"/>
    <s v="Approved"/>
    <s v="OHM Cycles"/>
    <s v="Standard"/>
    <s v="medium"/>
    <s v="medium"/>
    <n v="795.34"/>
    <n v="101.58"/>
    <n v="693.76"/>
    <d v="2000-05-22T00:00:00"/>
    <n v="356"/>
  </r>
  <r>
    <s v="9015"/>
    <s v="24"/>
    <x v="458"/>
    <d v="2017-04-21T00:00:00"/>
    <b v="0"/>
    <s v="Approved"/>
    <s v="Solex"/>
    <s v="Road"/>
    <s v="medium"/>
    <s v="large"/>
    <n v="1777.8"/>
    <n v="820.78"/>
    <n v="957.02"/>
    <d v="2011-05-07T00:00:00"/>
    <n v="253"/>
  </r>
  <r>
    <s v="9016"/>
    <s v="43"/>
    <x v="1025"/>
    <d v="2017-10-23T00:00:00"/>
    <b v="0"/>
    <s v="Approved"/>
    <s v="Solex"/>
    <s v="Standard"/>
    <s v="medium"/>
    <s v="medium"/>
    <n v="1151.96"/>
    <n v="649.49"/>
    <n v="502.47"/>
    <d v="1999-12-04T00:00:00"/>
    <n v="68"/>
  </r>
  <r>
    <s v="9017"/>
    <s v="42"/>
    <x v="3138"/>
    <d v="2017-04-21T00:00:00"/>
    <b v="0"/>
    <s v="Approved"/>
    <s v="OHM Cycles"/>
    <s v="Road"/>
    <s v="medium"/>
    <s v="small"/>
    <n v="1810"/>
    <n v="1610.9"/>
    <n v="199.1"/>
    <d v="2008-03-19T00:00:00"/>
    <n v="253"/>
  </r>
  <r>
    <s v="9018"/>
    <s v="67"/>
    <x v="3034"/>
    <d v="2017-05-15T00:00:00"/>
    <b v="1"/>
    <s v="Approved"/>
    <s v="Norco Bicycles"/>
    <s v="Road"/>
    <s v="medium"/>
    <s v="medium"/>
    <n v="544.04999999999995"/>
    <n v="376.84"/>
    <n v="167.21"/>
    <d v="2010-08-20T00:00:00"/>
    <n v="229"/>
  </r>
  <r>
    <s v="9020"/>
    <s v="41"/>
    <x v="3081"/>
    <d v="2017-09-29T00:00:00"/>
    <b v="1"/>
    <s v="Approved"/>
    <s v="Norco Bicycles"/>
    <s v="Standard"/>
    <s v="low"/>
    <s v="medium"/>
    <n v="958.74"/>
    <n v="748.9"/>
    <n v="209.84"/>
    <d v="2005-12-07T00:00:00"/>
    <n v="92"/>
  </r>
  <r>
    <s v="9021"/>
    <s v="8"/>
    <x v="3253"/>
    <d v="2017-10-27T00:00:00"/>
    <b v="0"/>
    <s v="Approved"/>
    <s v="Solex"/>
    <s v="Road"/>
    <s v="medium"/>
    <s v="small"/>
    <n v="1703.52"/>
    <n v="1516.13"/>
    <n v="187.39"/>
    <d v="2011-04-16T00:00:00"/>
    <n v="64"/>
  </r>
  <r>
    <s v="9022"/>
    <s v="88"/>
    <x v="1964"/>
    <d v="2017-03-03T00:00:00"/>
    <b v="1"/>
    <s v="Approved"/>
    <s v="Norco Bicycles"/>
    <s v="Standard"/>
    <s v="medium"/>
    <s v="medium"/>
    <n v="1198.46"/>
    <n v="381.1"/>
    <n v="817.36"/>
    <d v="2005-05-10T00:00:00"/>
    <n v="302"/>
  </r>
  <r>
    <s v="9023"/>
    <s v="21"/>
    <x v="3254"/>
    <d v="2017-09-24T00:00:00"/>
    <b v="1"/>
    <s v="Approved"/>
    <s v="Solex"/>
    <s v="Standard"/>
    <s v="medium"/>
    <s v="large"/>
    <n v="1071.23"/>
    <n v="380.74"/>
    <n v="690.49"/>
    <d v="1996-04-05T00:00:00"/>
    <n v="97"/>
  </r>
  <r>
    <s v="9024"/>
    <s v="2"/>
    <x v="1103"/>
    <d v="2017-09-14T00:00:00"/>
    <b v="0"/>
    <s v="Approved"/>
    <s v="Solex"/>
    <s v="Standard"/>
    <s v="medium"/>
    <s v="medium"/>
    <n v="71.489999999999995"/>
    <n v="53.62"/>
    <n v="17.87"/>
    <d v="2012-09-15T00:00:00"/>
    <n v="107"/>
  </r>
  <r>
    <s v="9025"/>
    <s v="46"/>
    <x v="1527"/>
    <d v="2017-09-07T00:00:00"/>
    <b v="0"/>
    <s v="Approved"/>
    <s v="OHM Cycles"/>
    <s v="Standard"/>
    <s v="low"/>
    <s v="medium"/>
    <n v="1793.43"/>
    <n v="248.82"/>
    <n v="1544.61"/>
    <d v="1999-07-20T00:00:00"/>
    <n v="114"/>
  </r>
  <r>
    <s v="9026"/>
    <s v="72"/>
    <x v="2397"/>
    <d v="2017-04-07T00:00:00"/>
    <b v="0"/>
    <s v="Approved"/>
    <s v="Norco Bicycles"/>
    <s v="Standard"/>
    <s v="medium"/>
    <s v="medium"/>
    <n v="360.4"/>
    <n v="270.3"/>
    <n v="90.1"/>
    <d v="2016-12-06T00:00:00"/>
    <n v="267"/>
  </r>
  <r>
    <s v="9027"/>
    <s v="38"/>
    <x v="798"/>
    <d v="2017-02-04T00:00:00"/>
    <b v="0"/>
    <s v="Approved"/>
    <s v="Solex"/>
    <s v="Standard"/>
    <s v="medium"/>
    <s v="medium"/>
    <n v="1577.53"/>
    <n v="826.51"/>
    <n v="751.02"/>
    <d v="2011-03-16T00:00:00"/>
    <n v="329"/>
  </r>
  <r>
    <s v="9028"/>
    <s v="59"/>
    <x v="3105"/>
    <d v="2017-07-02T00:00:00"/>
    <b v="1"/>
    <s v="Approved"/>
    <s v="WeareA2B"/>
    <s v="Standard"/>
    <s v="medium"/>
    <s v="small"/>
    <n v="1415.01"/>
    <n v="1259.3599999999999"/>
    <n v="155.65"/>
    <d v="2003-01-05T00:00:00"/>
    <n v="181"/>
  </r>
  <r>
    <s v="9029"/>
    <s v="48"/>
    <x v="838"/>
    <d v="2017-10-21T00:00:00"/>
    <b v="1"/>
    <s v="Approved"/>
    <s v="WeareA2B"/>
    <s v="Standard"/>
    <s v="medium"/>
    <s v="medium"/>
    <n v="1762.96"/>
    <n v="950.52"/>
    <n v="812.44"/>
    <d v="2014-07-28T00:00:00"/>
    <n v="70"/>
  </r>
  <r>
    <s v="9030"/>
    <s v="48"/>
    <x v="209"/>
    <d v="2017-12-05T00:00:00"/>
    <b v="0"/>
    <s v="Approved"/>
    <s v="WeareA2B"/>
    <s v="Standard"/>
    <s v="medium"/>
    <s v="medium"/>
    <n v="1762.96"/>
    <n v="950.52"/>
    <n v="812.44"/>
    <d v="2014-07-28T00:00:00"/>
    <n v="25"/>
  </r>
  <r>
    <s v="9031"/>
    <s v="32"/>
    <x v="1245"/>
    <d v="2017-04-27T00:00:00"/>
    <b v="1"/>
    <s v="Approved"/>
    <s v="Giant Bicycles"/>
    <s v="Standard"/>
    <s v="high"/>
    <s v="medium"/>
    <n v="1179"/>
    <n v="707.4"/>
    <n v="471.6"/>
    <d v="1997-08-25T00:00:00"/>
    <n v="247"/>
  </r>
  <r>
    <s v="9032"/>
    <s v="17"/>
    <x v="3040"/>
    <d v="2017-05-08T00:00:00"/>
    <b v="1"/>
    <s v="Approved"/>
    <s v="Solex"/>
    <s v="Standard"/>
    <s v="high"/>
    <s v="medium"/>
    <n v="1024.6600000000001"/>
    <n v="614.79999999999995"/>
    <n v="409.86"/>
    <d v="1996-04-05T00:00:00"/>
    <n v="236"/>
  </r>
  <r>
    <s v="9033"/>
    <s v="31"/>
    <x v="1154"/>
    <d v="2017-12-21T00:00:00"/>
    <b v="1"/>
    <s v="Approved"/>
    <s v="Giant Bicycles"/>
    <s v="Standard"/>
    <s v="medium"/>
    <s v="medium"/>
    <n v="230.91"/>
    <n v="173.18"/>
    <n v="57.73"/>
    <d v="1995-12-19T00:00:00"/>
    <n v="9"/>
  </r>
  <r>
    <s v="9034"/>
    <s v="92"/>
    <x v="1432"/>
    <d v="2017-09-05T00:00:00"/>
    <b v="1"/>
    <s v="Approved"/>
    <s v="WeareA2B"/>
    <s v="Standard"/>
    <s v="medium"/>
    <s v="small"/>
    <n v="1415.01"/>
    <n v="1259.3599999999999"/>
    <n v="155.65"/>
    <d v="2000-11-03T00:00:00"/>
    <n v="116"/>
  </r>
  <r>
    <s v="9035"/>
    <s v="56"/>
    <x v="578"/>
    <d v="2017-07-28T00:00:00"/>
    <b v="1"/>
    <s v="Approved"/>
    <s v="Norco Bicycles"/>
    <s v="Mountain"/>
    <s v="low"/>
    <s v="small"/>
    <n v="688.63"/>
    <n v="612.88"/>
    <n v="75.75"/>
    <d v="1993-10-02T00:00:00"/>
    <n v="155"/>
  </r>
  <r>
    <s v="9036"/>
    <s v="81"/>
    <x v="568"/>
    <d v="2017-10-03T00:00:00"/>
    <b v="1"/>
    <s v="Approved"/>
    <s v="Norco Bicycles"/>
    <s v="Standard"/>
    <s v="medium"/>
    <s v="small"/>
    <n v="586.45000000000005"/>
    <n v="521.94000000000005"/>
    <n v="64.510000000000005"/>
    <d v="1991-07-10T00:00:00"/>
    <n v="88"/>
  </r>
  <r>
    <s v="9037"/>
    <s v="49"/>
    <x v="350"/>
    <d v="2017-01-02T00:00:00"/>
    <b v="0"/>
    <s v="Approved"/>
    <s v="Trek Bicycles"/>
    <s v="Road"/>
    <s v="medium"/>
    <s v="medium"/>
    <n v="533.51"/>
    <n v="400.13"/>
    <n v="133.38"/>
    <d v="2012-06-04T00:00:00"/>
    <n v="362"/>
  </r>
  <r>
    <s v="9038"/>
    <s v="1"/>
    <x v="2067"/>
    <d v="2017-03-05T00:00:00"/>
    <b v="1"/>
    <s v="Approved"/>
    <s v="Giant Bicycles"/>
    <s v="Standard"/>
    <s v="medium"/>
    <s v="medium"/>
    <n v="1403.5"/>
    <n v="954.82"/>
    <n v="448.68"/>
    <d v="2016-11-14T00:00:00"/>
    <n v="300"/>
  </r>
  <r>
    <s v="9039"/>
    <s v="4"/>
    <x v="2265"/>
    <d v="2017-10-21T00:00:00"/>
    <b v="1"/>
    <s v="Approved"/>
    <s v="Giant Bicycles"/>
    <s v="Standard"/>
    <s v="high"/>
    <s v="medium"/>
    <n v="1129.1300000000001"/>
    <n v="677.48"/>
    <n v="451.65"/>
    <d v="2003-03-18T00:00:00"/>
    <n v="70"/>
  </r>
  <r>
    <s v="9040"/>
    <s v="65"/>
    <x v="273"/>
    <d v="2017-01-08T00:00:00"/>
    <b v="1"/>
    <s v="Approved"/>
    <s v="WeareA2B"/>
    <s v="Standard"/>
    <s v="medium"/>
    <s v="medium"/>
    <n v="1807.45"/>
    <n v="778.69"/>
    <n v="1028.76"/>
    <d v="2015-05-21T00:00:00"/>
    <n v="356"/>
  </r>
  <r>
    <s v="9041"/>
    <s v="6"/>
    <x v="1452"/>
    <d v="2017-12-13T00:00:00"/>
    <b v="1"/>
    <s v="Approved"/>
    <s v="OHM Cycles"/>
    <s v="Standard"/>
    <s v="high"/>
    <s v="medium"/>
    <n v="227.88"/>
    <n v="136.72999999999999"/>
    <n v="91.15"/>
    <d v="2003-08-05T00:00:00"/>
    <n v="17"/>
  </r>
  <r>
    <s v="9042"/>
    <s v="15"/>
    <x v="1183"/>
    <d v="2017-10-10T00:00:00"/>
    <b v="1"/>
    <s v="Approved"/>
    <s v="Norco Bicycles"/>
    <s v="Standard"/>
    <s v="low"/>
    <s v="medium"/>
    <n v="958.74"/>
    <n v="748.9"/>
    <n v="209.84"/>
    <d v="2005-12-07T00:00:00"/>
    <n v="81"/>
  </r>
  <r>
    <s v="9043"/>
    <s v="14"/>
    <x v="2568"/>
    <d v="2017-05-26T00:00:00"/>
    <b v="0"/>
    <s v="Approved"/>
    <s v="Solex"/>
    <s v="Standard"/>
    <s v="high"/>
    <s v="large"/>
    <n v="1842.92"/>
    <n v="1105.75"/>
    <n v="737.17"/>
    <d v="1995-10-24T00:00:00"/>
    <n v="218"/>
  </r>
  <r>
    <s v="9044"/>
    <s v="12"/>
    <x v="888"/>
    <d v="2017-02-13T00:00:00"/>
    <b v="0"/>
    <s v="Approved"/>
    <s v="WeareA2B"/>
    <s v="Standard"/>
    <s v="medium"/>
    <s v="medium"/>
    <n v="1231.1500000000001"/>
    <n v="161.6"/>
    <n v="1069.55"/>
    <d v="2004-08-17T00:00:00"/>
    <n v="320"/>
  </r>
  <r>
    <s v="9045"/>
    <s v="78"/>
    <x v="679"/>
    <d v="2017-01-26T00:00:00"/>
    <b v="1"/>
    <s v="Approved"/>
    <s v="Giant Bicycles"/>
    <s v="Standard"/>
    <s v="medium"/>
    <s v="large"/>
    <n v="1765.3"/>
    <n v="709.48"/>
    <n v="1055.82"/>
    <d v="2004-07-25T00:00:00"/>
    <n v="338"/>
  </r>
  <r>
    <s v="9046"/>
    <s v="93"/>
    <x v="253"/>
    <d v="2017-07-17T00:00:00"/>
    <b v="1"/>
    <s v="Approved"/>
    <s v="WeareA2B"/>
    <s v="Standard"/>
    <s v="medium"/>
    <s v="medium"/>
    <n v="1065.03"/>
    <n v="230.09"/>
    <n v="834.94"/>
    <d v="1994-08-10T00:00:00"/>
    <n v="166"/>
  </r>
  <r>
    <s v="9047"/>
    <s v="17"/>
    <x v="1540"/>
    <d v="2017-03-21T00:00:00"/>
    <b v="0"/>
    <s v="Approved"/>
    <s v="WeareA2B"/>
    <s v="Touring"/>
    <s v="medium"/>
    <s v="large"/>
    <n v="1362.99"/>
    <n v="57.74"/>
    <n v="1305.25"/>
    <d v="1993-04-20T00:00:00"/>
    <n v="284"/>
  </r>
  <r>
    <s v="9048"/>
    <s v="47"/>
    <x v="2663"/>
    <d v="2017-11-28T00:00:00"/>
    <b v="0"/>
    <s v="Approved"/>
    <s v="Trek Bicycles"/>
    <s v="Road"/>
    <s v="low"/>
    <s v="small"/>
    <n v="1720.7"/>
    <n v="1531.42"/>
    <n v="189.28"/>
    <d v="2006-10-01T00:00:00"/>
    <n v="32"/>
  </r>
  <r>
    <s v="9049"/>
    <s v="28"/>
    <x v="2667"/>
    <d v="2017-01-12T00:00:00"/>
    <b v="0"/>
    <s v="Approved"/>
    <s v="Norco Bicycles"/>
    <s v="Standard"/>
    <s v="medium"/>
    <s v="small"/>
    <n v="1216.1400000000001"/>
    <n v="1082.3599999999999"/>
    <n v="133.78"/>
    <d v="2002-03-22T00:00:00"/>
    <n v="352"/>
  </r>
  <r>
    <s v="9050"/>
    <s v="49"/>
    <x v="1219"/>
    <d v="2017-06-09T00:00:00"/>
    <b v="0"/>
    <s v="Approved"/>
    <s v="Trek Bicycles"/>
    <s v="Road"/>
    <s v="medium"/>
    <s v="medium"/>
    <n v="533.51"/>
    <n v="400.13"/>
    <n v="133.38"/>
    <d v="1997-10-04T00:00:00"/>
    <n v="204"/>
  </r>
  <r>
    <s v="9051"/>
    <s v="44"/>
    <x v="682"/>
    <d v="2017-09-10T00:00:00"/>
    <b v="0"/>
    <s v="Approved"/>
    <s v="WeareA2B"/>
    <s v="Standard"/>
    <s v="medium"/>
    <s v="medium"/>
    <n v="1769.64"/>
    <n v="108.76"/>
    <n v="1660.88"/>
    <d v="2003-02-16T00:00:00"/>
    <n v="111"/>
  </r>
  <r>
    <s v="9052"/>
    <s v="99"/>
    <x v="1749"/>
    <d v="2017-09-28T00:00:00"/>
    <b v="1"/>
    <s v="Approved"/>
    <s v="OHM Cycles"/>
    <s v="Standard"/>
    <s v="medium"/>
    <s v="medium"/>
    <n v="1227.3399999999999"/>
    <n v="770.89"/>
    <n v="456.45"/>
    <d v="1994-08-10T00:00:00"/>
    <n v="93"/>
  </r>
  <r>
    <s v="9053"/>
    <s v="98"/>
    <x v="856"/>
    <d v="2017-04-21T00:00:00"/>
    <b v="0"/>
    <s v="Approved"/>
    <s v="Trek Bicycles"/>
    <s v="Standard"/>
    <s v="high"/>
    <s v="medium"/>
    <n v="358.39"/>
    <n v="215.03"/>
    <n v="143.36000000000001"/>
    <d v="2004-01-16T00:00:00"/>
    <n v="253"/>
  </r>
  <r>
    <s v="9054"/>
    <s v="2"/>
    <x v="834"/>
    <d v="2017-03-09T00:00:00"/>
    <b v="0"/>
    <s v="Approved"/>
    <s v="Solex"/>
    <s v="Standard"/>
    <s v="medium"/>
    <s v="medium"/>
    <n v="71.489999999999995"/>
    <n v="53.62"/>
    <n v="17.87"/>
    <d v="2012-12-02T00:00:00"/>
    <n v="296"/>
  </r>
  <r>
    <s v="9055"/>
    <s v="18"/>
    <x v="3255"/>
    <d v="2017-07-30T00:00:00"/>
    <b v="1"/>
    <s v="Approved"/>
    <s v="Norco Bicycles"/>
    <s v="Standard"/>
    <s v="high"/>
    <s v="medium"/>
    <n v="1148.6400000000001"/>
    <n v="689.18"/>
    <n v="459.46"/>
    <d v="2000-05-22T00:00:00"/>
    <n v="153"/>
  </r>
  <r>
    <s v="9056"/>
    <s v="22"/>
    <x v="622"/>
    <d v="2017-07-11T00:00:00"/>
    <b v="1"/>
    <s v="Approved"/>
    <s v="Solex"/>
    <s v="Standard"/>
    <s v="medium"/>
    <s v="medium"/>
    <n v="575.27"/>
    <n v="431.45"/>
    <n v="143.82"/>
    <d v="2013-03-12T00:00:00"/>
    <n v="172"/>
  </r>
  <r>
    <s v="9058"/>
    <s v="21"/>
    <x v="584"/>
    <d v="2017-07-24T00:00:00"/>
    <b v="1"/>
    <s v="Approved"/>
    <s v="Solex"/>
    <s v="Standard"/>
    <s v="medium"/>
    <s v="large"/>
    <n v="1071.23"/>
    <n v="380.74"/>
    <n v="690.49"/>
    <d v="1995-12-19T00:00:00"/>
    <n v="159"/>
  </r>
  <r>
    <s v="9059"/>
    <s v="14"/>
    <x v="3256"/>
    <d v="2017-02-25T00:00:00"/>
    <b v="0"/>
    <s v="Approved"/>
    <s v="Trek Bicycles"/>
    <s v="Standard"/>
    <s v="medium"/>
    <s v="small"/>
    <n v="1386.84"/>
    <n v="1234.29"/>
    <n v="152.55000000000001"/>
    <d v="2003-08-05T00:00:00"/>
    <n v="308"/>
  </r>
  <r>
    <s v="9060"/>
    <s v="21"/>
    <x v="1030"/>
    <d v="2017-07-06T00:00:00"/>
    <b v="1"/>
    <s v="Approved"/>
    <s v="Solex"/>
    <s v="Standard"/>
    <s v="medium"/>
    <s v="large"/>
    <n v="1071.23"/>
    <n v="380.74"/>
    <n v="690.49"/>
    <d v="1991-11-10T00:00:00"/>
    <n v="177"/>
  </r>
  <r>
    <s v="9061"/>
    <s v="94"/>
    <x v="941"/>
    <d v="2017-01-02T00:00:00"/>
    <b v="1"/>
    <s v="Approved"/>
    <s v="Giant Bicycles"/>
    <s v="Standard"/>
    <s v="medium"/>
    <s v="large"/>
    <n v="1635.3"/>
    <n v="993.66"/>
    <n v="641.64"/>
    <d v="2013-06-09T00:00:00"/>
    <n v="362"/>
  </r>
  <r>
    <s v="9062"/>
    <s v="74"/>
    <x v="2178"/>
    <d v="2017-05-10T00:00:00"/>
    <b v="1"/>
    <s v="Approved"/>
    <s v="WeareA2B"/>
    <s v="Standard"/>
    <s v="medium"/>
    <s v="medium"/>
    <n v="1228.07"/>
    <n v="400.91"/>
    <n v="827.16"/>
    <d v="1997-01-25T00:00:00"/>
    <n v="234"/>
  </r>
  <r>
    <s v="9063"/>
    <s v="99"/>
    <x v="3026"/>
    <d v="2017-09-08T00:00:00"/>
    <b v="0"/>
    <s v="Approved"/>
    <s v="OHM Cycles"/>
    <s v="Standard"/>
    <s v="medium"/>
    <s v="medium"/>
    <n v="1227.3399999999999"/>
    <n v="770.89"/>
    <n v="456.45"/>
    <d v="1994-08-10T00:00:00"/>
    <n v="113"/>
  </r>
  <r>
    <s v="9064"/>
    <s v="93"/>
    <x v="3257"/>
    <d v="2017-10-13T00:00:00"/>
    <b v="0"/>
    <s v="Approved"/>
    <s v="WeareA2B"/>
    <s v="Standard"/>
    <s v="medium"/>
    <s v="medium"/>
    <n v="1065.03"/>
    <n v="230.09"/>
    <n v="834.94"/>
    <d v="2000-11-03T00:00:00"/>
    <n v="78"/>
  </r>
  <r>
    <s v="9065"/>
    <s v="5"/>
    <x v="1288"/>
    <d v="2017-03-17T00:00:00"/>
    <b v="0"/>
    <s v="Approved"/>
    <s v="Giant Bicycles"/>
    <s v="Standard"/>
    <s v="high"/>
    <s v="medium"/>
    <n v="1129.1300000000001"/>
    <n v="677.48"/>
    <n v="451.65"/>
    <d v="2005-08-09T00:00:00"/>
    <n v="288"/>
  </r>
  <r>
    <s v="9066"/>
    <s v="70"/>
    <x v="2354"/>
    <d v="2017-07-17T00:00:00"/>
    <b v="0"/>
    <s v="Approved"/>
    <s v="Trek Bicycles"/>
    <s v="Standard"/>
    <s v="high"/>
    <s v="medium"/>
    <n v="495.72"/>
    <n v="297.43"/>
    <n v="198.29"/>
    <d v="2015-04-11T00:00:00"/>
    <n v="166"/>
  </r>
  <r>
    <s v="9067"/>
    <s v="7"/>
    <x v="2358"/>
    <d v="2017-08-04T00:00:00"/>
    <b v="0"/>
    <s v="Approved"/>
    <s v="Giant Bicycles"/>
    <s v="Standard"/>
    <s v="medium"/>
    <s v="small"/>
    <n v="1311.44"/>
    <n v="1167.18"/>
    <n v="144.26"/>
    <d v="1992-10-11T00:00:00"/>
    <n v="148"/>
  </r>
  <r>
    <s v="9068"/>
    <s v="30"/>
    <x v="3258"/>
    <d v="2017-06-19T00:00:00"/>
    <b v="0"/>
    <s v="Approved"/>
    <s v="Solex"/>
    <s v="Standard"/>
    <s v="high"/>
    <s v="medium"/>
    <n v="748.17"/>
    <n v="448.9"/>
    <n v="299.27"/>
    <d v="2003-03-18T00:00:00"/>
    <n v="194"/>
  </r>
  <r>
    <s v="9069"/>
    <s v="81"/>
    <x v="2146"/>
    <d v="2017-02-13T00:00:00"/>
    <b v="0"/>
    <s v="Approved"/>
    <s v="Norco Bicycles"/>
    <s v="Standard"/>
    <s v="medium"/>
    <s v="small"/>
    <n v="586.45000000000005"/>
    <n v="521.94000000000005"/>
    <n v="64.510000000000005"/>
    <d v="1998-12-16T00:00:00"/>
    <n v="320"/>
  </r>
  <r>
    <s v="9070"/>
    <s v="7"/>
    <x v="2754"/>
    <d v="2017-10-26T00:00:00"/>
    <b v="1"/>
    <s v="Approved"/>
    <s v="Trek Bicycles"/>
    <s v="Road"/>
    <s v="low"/>
    <s v="medium"/>
    <n v="980.37"/>
    <n v="234.43"/>
    <n v="745.94"/>
    <d v="2004-09-28T00:00:00"/>
    <n v="65"/>
  </r>
  <r>
    <s v="9071"/>
    <s v="37"/>
    <x v="528"/>
    <d v="2017-10-14T00:00:00"/>
    <b v="0"/>
    <s v="Approved"/>
    <s v="OHM Cycles"/>
    <s v="Standard"/>
    <s v="low"/>
    <s v="medium"/>
    <n v="1793.43"/>
    <n v="248.82"/>
    <n v="1544.61"/>
    <d v="1999-07-20T00:00:00"/>
    <n v="77"/>
  </r>
  <r>
    <s v="9072"/>
    <s v="14"/>
    <x v="3259"/>
    <d v="2017-05-26T00:00:00"/>
    <b v="1"/>
    <s v="Approved"/>
    <s v="Trek Bicycles"/>
    <s v="Standard"/>
    <s v="medium"/>
    <s v="small"/>
    <n v="1386.84"/>
    <n v="1234.29"/>
    <n v="152.55000000000001"/>
    <d v="1996-11-09T00:00:00"/>
    <n v="218"/>
  </r>
  <r>
    <s v="9073"/>
    <s v="18"/>
    <x v="1391"/>
    <d v="2017-06-03T00:00:00"/>
    <b v="1"/>
    <s v="Approved"/>
    <s v="Norco Bicycles"/>
    <s v="Standard"/>
    <s v="high"/>
    <s v="medium"/>
    <n v="1148.6400000000001"/>
    <n v="689.18"/>
    <n v="459.46"/>
    <d v="2015-08-10T00:00:00"/>
    <n v="210"/>
  </r>
  <r>
    <s v="9074"/>
    <s v="39"/>
    <x v="2157"/>
    <d v="2017-09-22T00:00:00"/>
    <b v="0"/>
    <s v="Approved"/>
    <s v="Giant Bicycles"/>
    <s v="Standard"/>
    <s v="medium"/>
    <s v="large"/>
    <n v="1812.75"/>
    <n v="582.48"/>
    <n v="1230.27"/>
    <d v="2006-02-02T00:00:00"/>
    <n v="99"/>
  </r>
  <r>
    <s v="9075"/>
    <s v="1"/>
    <x v="1709"/>
    <d v="2017-12-19T00:00:00"/>
    <b v="1"/>
    <s v="Approved"/>
    <s v="Giant Bicycles"/>
    <s v="Standard"/>
    <s v="medium"/>
    <s v="medium"/>
    <n v="1403.5"/>
    <n v="954.82"/>
    <n v="448.68"/>
    <d v="2012-12-02T00:00:00"/>
    <n v="11"/>
  </r>
  <r>
    <s v="9076"/>
    <s v="15"/>
    <x v="2300"/>
    <d v="2017-05-24T00:00:00"/>
    <b v="1"/>
    <s v="Approved"/>
    <s v="Norco Bicycles"/>
    <s v="Standard"/>
    <s v="low"/>
    <s v="medium"/>
    <n v="958.74"/>
    <n v="748.9"/>
    <n v="209.84"/>
    <d v="2005-12-07T00:00:00"/>
    <n v="220"/>
  </r>
  <r>
    <s v="9077"/>
    <s v="47"/>
    <x v="162"/>
    <d v="2017-03-25T00:00:00"/>
    <b v="1"/>
    <s v="Approved"/>
    <s v="Trek Bicycles"/>
    <s v="Road"/>
    <s v="low"/>
    <s v="small"/>
    <n v="1720.7"/>
    <n v="1531.42"/>
    <n v="189.28"/>
    <d v="2001-11-25T00:00:00"/>
    <n v="280"/>
  </r>
  <r>
    <s v="9078"/>
    <s v="91"/>
    <x v="2850"/>
    <d v="2017-05-19T00:00:00"/>
    <b v="1"/>
    <s v="Approved"/>
    <s v="WeareA2B"/>
    <s v="Standard"/>
    <s v="low"/>
    <s v="medium"/>
    <n v="642.30999999999995"/>
    <n v="513.85"/>
    <n v="128.46"/>
    <d v="2004-07-25T00:00:00"/>
    <n v="225"/>
  </r>
  <r>
    <s v="9079"/>
    <s v="79"/>
    <x v="1179"/>
    <d v="2017-01-22T00:00:00"/>
    <b v="1"/>
    <s v="Approved"/>
    <s v="Norco Bicycles"/>
    <s v="Standard"/>
    <s v="medium"/>
    <s v="medium"/>
    <n v="1555.58"/>
    <n v="818.01"/>
    <n v="737.57"/>
    <d v="2013-09-16T00:00:00"/>
    <n v="342"/>
  </r>
  <r>
    <s v="9080"/>
    <s v="50"/>
    <x v="3260"/>
    <d v="2017-01-15T00:00:00"/>
    <b v="1"/>
    <s v="Approved"/>
    <s v="Giant Bicycles"/>
    <s v="Standard"/>
    <s v="medium"/>
    <s v="medium"/>
    <n v="642.70000000000005"/>
    <n v="211.37"/>
    <n v="431.33"/>
    <d v="2002-03-22T00:00:00"/>
    <n v="349"/>
  </r>
  <r>
    <s v="9081"/>
    <s v="32"/>
    <x v="2848"/>
    <d v="2017-10-25T00:00:00"/>
    <b v="0"/>
    <s v="Approved"/>
    <s v="Giant Bicycles"/>
    <s v="Standard"/>
    <s v="medium"/>
    <s v="medium"/>
    <n v="642.70000000000005"/>
    <n v="211.37"/>
    <n v="431.33"/>
    <d v="2002-03-22T00:00:00"/>
    <n v="66"/>
  </r>
  <r>
    <s v="9082"/>
    <s v="66"/>
    <x v="1742"/>
    <d v="2017-07-04T00:00:00"/>
    <b v="1"/>
    <s v="Approved"/>
    <s v="Solex"/>
    <s v="Standard"/>
    <s v="medium"/>
    <s v="medium"/>
    <n v="1163.8900000000001"/>
    <n v="589.27"/>
    <n v="574.62"/>
    <d v="1994-09-09T00:00:00"/>
    <n v="179"/>
  </r>
  <r>
    <s v="9083"/>
    <s v="72"/>
    <x v="72"/>
    <d v="2017-12-15T00:00:00"/>
    <b v="1"/>
    <s v="Approved"/>
    <s v="Norco Bicycles"/>
    <s v="Standard"/>
    <s v="medium"/>
    <s v="medium"/>
    <n v="360.4"/>
    <n v="270.3"/>
    <n v="90.1"/>
    <d v="2016-12-06T00:00:00"/>
    <n v="15"/>
  </r>
  <r>
    <s v="9084"/>
    <s v="37"/>
    <x v="3087"/>
    <d v="2017-12-01T00:00:00"/>
    <b v="0"/>
    <s v="Approved"/>
    <s v="OHM Cycles"/>
    <s v="Standard"/>
    <s v="low"/>
    <s v="medium"/>
    <n v="1793.43"/>
    <n v="248.82"/>
    <n v="1544.61"/>
    <d v="1999-07-20T00:00:00"/>
    <n v="29"/>
  </r>
  <r>
    <s v="9085"/>
    <s v="41"/>
    <x v="3113"/>
    <d v="2017-11-28T00:00:00"/>
    <b v="0"/>
    <s v="Approved"/>
    <s v="Solex"/>
    <s v="Road"/>
    <s v="medium"/>
    <s v="medium"/>
    <n v="416.98"/>
    <n v="312.74"/>
    <n v="104.24"/>
    <d v="1997-05-10T00:00:00"/>
    <n v="32"/>
  </r>
  <r>
    <s v="9086"/>
    <s v="69"/>
    <x v="1084"/>
    <d v="2017-12-08T00:00:00"/>
    <b v="1"/>
    <s v="Approved"/>
    <s v="Norco Bicycles"/>
    <s v="Road"/>
    <s v="medium"/>
    <s v="large"/>
    <n v="1240.31"/>
    <n v="795.1"/>
    <n v="445.21"/>
    <d v="2011-01-10T00:00:00"/>
    <n v="22"/>
  </r>
  <r>
    <s v="9087"/>
    <s v="78"/>
    <x v="3116"/>
    <d v="2017-06-24T00:00:00"/>
    <b v="1"/>
    <s v="Approved"/>
    <s v="Giant Bicycles"/>
    <s v="Standard"/>
    <s v="medium"/>
    <s v="large"/>
    <n v="1765.3"/>
    <n v="709.48"/>
    <n v="1055.82"/>
    <d v="2003-09-09T00:00:00"/>
    <n v="189"/>
  </r>
  <r>
    <s v="9088"/>
    <s v="90"/>
    <x v="2960"/>
    <d v="2017-11-02T00:00:00"/>
    <b v="1"/>
    <s v="Approved"/>
    <s v="Solex"/>
    <s v="Standard"/>
    <s v="low"/>
    <s v="medium"/>
    <n v="945.04"/>
    <n v="507.58"/>
    <n v="437.46"/>
    <d v="1999-07-20T00:00:00"/>
    <n v="58"/>
  </r>
  <r>
    <s v="9089"/>
    <s v="48"/>
    <x v="1693"/>
    <d v="2017-07-13T00:00:00"/>
    <b v="0"/>
    <s v="Approved"/>
    <s v="WeareA2B"/>
    <s v="Standard"/>
    <s v="medium"/>
    <s v="medium"/>
    <n v="1762.96"/>
    <n v="950.52"/>
    <n v="812.44"/>
    <d v="1997-02-09T00:00:00"/>
    <n v="170"/>
  </r>
  <r>
    <s v="9090"/>
    <s v="51"/>
    <x v="2021"/>
    <d v="2017-05-24T00:00:00"/>
    <b v="0"/>
    <s v="Approved"/>
    <s v="OHM Cycles"/>
    <s v="Standard"/>
    <s v="high"/>
    <s v="medium"/>
    <n v="2005.66"/>
    <n v="1203.4000000000001"/>
    <n v="802.26"/>
    <d v="2012-04-10T00:00:00"/>
    <n v="220"/>
  </r>
  <r>
    <s v="9091"/>
    <s v="35"/>
    <x v="2358"/>
    <d v="2017-07-04T00:00:00"/>
    <b v="0"/>
    <s v="Approved"/>
    <s v="Giant Bicycles"/>
    <s v="Standard"/>
    <s v="medium"/>
    <s v="medium"/>
    <n v="1403.5"/>
    <n v="954.82"/>
    <n v="448.68"/>
    <d v="2016-11-14T00:00:00"/>
    <n v="179"/>
  </r>
  <r>
    <s v="9092"/>
    <s v="61"/>
    <x v="2209"/>
    <d v="2017-04-11T00:00:00"/>
    <b v="0"/>
    <s v="Approved"/>
    <s v="OHM Cycles"/>
    <s v="Standard"/>
    <s v="low"/>
    <s v="medium"/>
    <n v="71.16"/>
    <n v="56.93"/>
    <n v="14.23"/>
    <d v="2012-05-18T00:00:00"/>
    <n v="263"/>
  </r>
  <r>
    <s v="9093"/>
    <s v="57"/>
    <x v="2214"/>
    <d v="2017-12-15T00:00:00"/>
    <b v="0"/>
    <s v="Approved"/>
    <s v="WeareA2B"/>
    <s v="Touring"/>
    <s v="medium"/>
    <s v="large"/>
    <n v="1890.39"/>
    <n v="260.14"/>
    <n v="1630.25"/>
    <d v="2015-06-17T00:00:00"/>
    <n v="15"/>
  </r>
  <r>
    <s v="9094"/>
    <s v="61"/>
    <x v="2936"/>
    <d v="2017-11-09T00:00:00"/>
    <b v="1"/>
    <s v="Approved"/>
    <s v="Norco Bicycles"/>
    <s v="Standard"/>
    <s v="medium"/>
    <s v="small"/>
    <n v="586.45000000000005"/>
    <n v="521.94000000000005"/>
    <n v="64.510000000000005"/>
    <d v="2004-08-07T00:00:00"/>
    <n v="51"/>
  </r>
  <r>
    <s v="9095"/>
    <s v="30"/>
    <x v="3261"/>
    <d v="2017-07-29T00:00:00"/>
    <b v="1"/>
    <s v="Approved"/>
    <s v="Solex"/>
    <s v="Standard"/>
    <s v="high"/>
    <s v="medium"/>
    <n v="748.17"/>
    <n v="448.9"/>
    <n v="299.27"/>
    <d v="2002-03-22T00:00:00"/>
    <n v="154"/>
  </r>
  <r>
    <s v="9096"/>
    <s v="79"/>
    <x v="1262"/>
    <d v="2017-09-16T00:00:00"/>
    <b v="0"/>
    <s v="Approved"/>
    <s v="Norco Bicycles"/>
    <s v="Standard"/>
    <s v="medium"/>
    <s v="medium"/>
    <n v="1555.58"/>
    <n v="818.01"/>
    <n v="737.57"/>
    <d v="2003-09-09T00:00:00"/>
    <n v="105"/>
  </r>
  <r>
    <s v="9097"/>
    <s v="17"/>
    <x v="3262"/>
    <d v="2017-02-08T00:00:00"/>
    <b v="1"/>
    <s v="Approved"/>
    <s v="Solex"/>
    <s v="Standard"/>
    <s v="high"/>
    <s v="medium"/>
    <n v="1024.6600000000001"/>
    <n v="614.79999999999995"/>
    <n v="409.86"/>
    <d v="2016-12-06T00:00:00"/>
    <n v="325"/>
  </r>
  <r>
    <s v="9098"/>
    <s v="0"/>
    <x v="1341"/>
    <d v="2017-11-29T00:00:00"/>
    <b v="0"/>
    <s v="Approved"/>
    <s v="WeareA2B"/>
    <s v="Standard"/>
    <s v="medium"/>
    <s v="small"/>
    <n v="175.89"/>
    <n v="131.91999999999999"/>
    <n v="43.97"/>
    <d v="2001-11-25T00:00:00"/>
    <n v="31"/>
  </r>
  <r>
    <s v="9099"/>
    <s v="38"/>
    <x v="851"/>
    <d v="2017-09-03T00:00:00"/>
    <b v="1"/>
    <s v="Approved"/>
    <s v="Trek Bicycles"/>
    <s v="Standard"/>
    <s v="medium"/>
    <s v="large"/>
    <n v="2091.4699999999998"/>
    <n v="388.92"/>
    <n v="1702.55"/>
    <d v="2011-08-29T00:00:00"/>
    <n v="118"/>
  </r>
  <r>
    <s v="9100"/>
    <s v="93"/>
    <x v="1135"/>
    <d v="2017-02-19T00:00:00"/>
    <b v="1"/>
    <s v="Approved"/>
    <s v="WeareA2B"/>
    <s v="Standard"/>
    <s v="medium"/>
    <s v="medium"/>
    <n v="1065.03"/>
    <n v="230.09"/>
    <n v="834.94"/>
    <d v="2000-11-03T00:00:00"/>
    <n v="314"/>
  </r>
  <r>
    <s v="9101"/>
    <s v="30"/>
    <x v="2799"/>
    <d v="2017-04-24T00:00:00"/>
    <b v="0"/>
    <s v="Approved"/>
    <s v="Solex"/>
    <s v="Standard"/>
    <s v="high"/>
    <s v="medium"/>
    <n v="748.17"/>
    <n v="448.9"/>
    <n v="299.27"/>
    <d v="1999-07-20T00:00:00"/>
    <n v="250"/>
  </r>
  <r>
    <s v="9102"/>
    <s v="81"/>
    <x v="2798"/>
    <d v="2017-07-04T00:00:00"/>
    <b v="0"/>
    <s v="Approved"/>
    <s v="Solex"/>
    <s v="Standard"/>
    <s v="medium"/>
    <s v="medium"/>
    <n v="1151.96"/>
    <n v="649.49"/>
    <n v="502.47"/>
    <d v="2014-07-28T00:00:00"/>
    <n v="179"/>
  </r>
  <r>
    <s v="9103"/>
    <s v="19"/>
    <x v="1825"/>
    <d v="2017-10-12T00:00:00"/>
    <b v="1"/>
    <s v="Approved"/>
    <s v="OHM Cycles"/>
    <s v="Road"/>
    <s v="high"/>
    <s v="large"/>
    <n v="12.01"/>
    <n v="7.21"/>
    <n v="4.8"/>
    <d v="2009-03-08T00:00:00"/>
    <n v="79"/>
  </r>
  <r>
    <s v="9104"/>
    <s v="70"/>
    <x v="358"/>
    <d v="2017-11-11T00:00:00"/>
    <b v="1"/>
    <s v="Approved"/>
    <s v="Trek Bicycles"/>
    <s v="Standard"/>
    <s v="high"/>
    <s v="medium"/>
    <n v="495.72"/>
    <n v="297.43"/>
    <n v="198.29"/>
    <d v="2015-04-11T00:00:00"/>
    <n v="49"/>
  </r>
  <r>
    <s v="9105"/>
    <s v="42"/>
    <x v="51"/>
    <d v="2017-11-03T00:00:00"/>
    <b v="1"/>
    <s v="Approved"/>
    <s v="OHM Cycles"/>
    <s v="Road"/>
    <s v="medium"/>
    <s v="small"/>
    <n v="1810"/>
    <n v="1610.9"/>
    <n v="199.1"/>
    <d v="2006-10-01T00:00:00"/>
    <n v="57"/>
  </r>
  <r>
    <s v="9106"/>
    <s v="49"/>
    <x v="1320"/>
    <d v="2017-05-02T00:00:00"/>
    <b v="1"/>
    <s v="Approved"/>
    <s v="Trek Bicycles"/>
    <s v="Road"/>
    <s v="medium"/>
    <s v="medium"/>
    <n v="533.51"/>
    <n v="400.13"/>
    <n v="133.38"/>
    <d v="2003-02-16T00:00:00"/>
    <n v="242"/>
  </r>
  <r>
    <s v="9107"/>
    <s v="81"/>
    <x v="2921"/>
    <d v="2017-11-16T00:00:00"/>
    <b v="1"/>
    <s v="Approved"/>
    <s v="Solex"/>
    <s v="Standard"/>
    <s v="medium"/>
    <s v="medium"/>
    <n v="1151.96"/>
    <n v="649.49"/>
    <n v="502.47"/>
    <d v="1993-04-12T00:00:00"/>
    <n v="44"/>
  </r>
  <r>
    <s v="9108"/>
    <s v="14"/>
    <x v="2133"/>
    <d v="2017-11-07T00:00:00"/>
    <b v="0"/>
    <s v="Approved"/>
    <s v="Trek Bicycles"/>
    <s v="Standard"/>
    <s v="medium"/>
    <s v="small"/>
    <n v="1386.84"/>
    <n v="1234.29"/>
    <n v="152.55000000000001"/>
    <d v="1996-11-09T00:00:00"/>
    <n v="53"/>
  </r>
  <r>
    <s v="9109"/>
    <s v="43"/>
    <x v="1953"/>
    <d v="2017-07-08T00:00:00"/>
    <b v="0"/>
    <s v="Approved"/>
    <s v="Solex"/>
    <s v="Standard"/>
    <s v="medium"/>
    <s v="medium"/>
    <n v="1151.96"/>
    <n v="649.49"/>
    <n v="502.47"/>
    <d v="1999-12-04T00:00:00"/>
    <n v="175"/>
  </r>
  <r>
    <s v="9110"/>
    <s v="13"/>
    <x v="681"/>
    <d v="2017-10-30T00:00:00"/>
    <b v="0"/>
    <s v="Approved"/>
    <s v="Solex"/>
    <s v="Standard"/>
    <s v="medium"/>
    <s v="medium"/>
    <n v="1577.53"/>
    <n v="826.51"/>
    <n v="751.02"/>
    <d v="2011-03-16T00:00:00"/>
    <n v="61"/>
  </r>
  <r>
    <s v="9111"/>
    <s v="11"/>
    <x v="996"/>
    <d v="2017-09-26T00:00:00"/>
    <b v="1"/>
    <s v="Approved"/>
    <s v="Giant Bicycles"/>
    <s v="Standard"/>
    <s v="high"/>
    <s v="medium"/>
    <n v="1274.93"/>
    <n v="764.96"/>
    <n v="509.97"/>
    <d v="2007-08-04T00:00:00"/>
    <n v="95"/>
  </r>
  <r>
    <s v="9112"/>
    <s v="56"/>
    <x v="2466"/>
    <d v="2017-04-17T00:00:00"/>
    <b v="0"/>
    <s v="Approved"/>
    <s v="OHM Cycles"/>
    <s v="Standard"/>
    <s v="medium"/>
    <s v="medium"/>
    <n v="183.86"/>
    <n v="137.9"/>
    <n v="45.96"/>
    <d v="1997-10-04T00:00:00"/>
    <n v="257"/>
  </r>
  <r>
    <s v="9113"/>
    <s v="35"/>
    <x v="2065"/>
    <d v="2017-02-07T00:00:00"/>
    <b v="1"/>
    <s v="Approved"/>
    <s v="Trek Bicycles"/>
    <s v="Standard"/>
    <s v="low"/>
    <s v="medium"/>
    <n v="1057.51"/>
    <n v="154.4"/>
    <n v="903.11"/>
    <d v="1994-07-12T00:00:00"/>
    <n v="326"/>
  </r>
  <r>
    <s v="9114"/>
    <s v="63"/>
    <x v="782"/>
    <d v="2017-10-11T00:00:00"/>
    <b v="1"/>
    <s v="Approved"/>
    <s v="WeareA2B"/>
    <s v="Standard"/>
    <s v="medium"/>
    <s v="medium"/>
    <n v="1992.93"/>
    <n v="762.63"/>
    <n v="1230.3"/>
    <d v="1993-05-26T00:00:00"/>
    <n v="80"/>
  </r>
  <r>
    <s v="9115"/>
    <s v="72"/>
    <x v="187"/>
    <d v="2017-03-15T00:00:00"/>
    <b v="0"/>
    <s v="Approved"/>
    <s v="Norco Bicycles"/>
    <s v="Standard"/>
    <s v="medium"/>
    <s v="medium"/>
    <n v="360.4"/>
    <n v="270.3"/>
    <n v="90.1"/>
    <d v="2002-08-31T00:00:00"/>
    <n v="290"/>
  </r>
  <r>
    <s v="9116"/>
    <s v="13"/>
    <x v="2416"/>
    <d v="2017-02-09T00:00:00"/>
    <b v="0"/>
    <s v="Approved"/>
    <s v="Solex"/>
    <s v="Standard"/>
    <s v="medium"/>
    <s v="medium"/>
    <n v="1577.53"/>
    <n v="826.51"/>
    <n v="751.02"/>
    <d v="2011-03-16T00:00:00"/>
    <n v="324"/>
  </r>
  <r>
    <s v="9117"/>
    <s v="50"/>
    <x v="69"/>
    <d v="2017-05-31T00:00:00"/>
    <b v="0"/>
    <s v="Approved"/>
    <s v="Giant Bicycles"/>
    <s v="Standard"/>
    <s v="medium"/>
    <s v="medium"/>
    <n v="642.70000000000005"/>
    <n v="211.37"/>
    <n v="431.33"/>
    <d v="2002-03-22T00:00:00"/>
    <n v="213"/>
  </r>
  <r>
    <s v="9118"/>
    <s v="43"/>
    <x v="547"/>
    <d v="2017-11-24T00:00:00"/>
    <b v="1"/>
    <s v="Approved"/>
    <s v="Solex"/>
    <s v="Standard"/>
    <s v="medium"/>
    <s v="medium"/>
    <n v="1151.96"/>
    <n v="649.49"/>
    <n v="502.47"/>
    <d v="1999-12-04T00:00:00"/>
    <n v="36"/>
  </r>
  <r>
    <s v="9119"/>
    <s v="38"/>
    <x v="1080"/>
    <d v="2017-09-22T00:00:00"/>
    <b v="1"/>
    <s v="Approved"/>
    <s v="Solex"/>
    <s v="Standard"/>
    <s v="medium"/>
    <s v="medium"/>
    <n v="1577.53"/>
    <n v="826.51"/>
    <n v="751.02"/>
    <d v="2011-03-16T00:00:00"/>
    <n v="99"/>
  </r>
  <r>
    <s v="9120"/>
    <s v="80"/>
    <x v="852"/>
    <d v="2017-11-06T00:00:00"/>
    <b v="1"/>
    <s v="Approved"/>
    <s v="OHM Cycles"/>
    <s v="Touring"/>
    <s v="low"/>
    <s v="medium"/>
    <n v="1073.07"/>
    <n v="933.84"/>
    <n v="139.22999999999999"/>
    <d v="2004-08-07T00:00:00"/>
    <n v="54"/>
  </r>
  <r>
    <s v="9121"/>
    <s v="13"/>
    <x v="2530"/>
    <d v="2017-12-17T00:00:00"/>
    <b v="1"/>
    <s v="Approved"/>
    <s v="Solex"/>
    <s v="Standard"/>
    <s v="medium"/>
    <s v="medium"/>
    <n v="1163.8900000000001"/>
    <n v="589.27"/>
    <n v="574.62"/>
    <d v="2009-03-08T00:00:00"/>
    <n v="13"/>
  </r>
  <r>
    <s v="9122"/>
    <s v="14"/>
    <x v="3263"/>
    <d v="2017-12-10T00:00:00"/>
    <b v="0"/>
    <s v="Approved"/>
    <s v="Solex"/>
    <s v="Standard"/>
    <s v="high"/>
    <s v="large"/>
    <n v="1842.92"/>
    <n v="1105.75"/>
    <n v="737.17"/>
    <d v="1995-10-24T00:00:00"/>
    <n v="20"/>
  </r>
  <r>
    <s v="9123"/>
    <s v="1"/>
    <x v="2393"/>
    <d v="2017-03-01T00:00:00"/>
    <b v="0"/>
    <s v="Approved"/>
    <s v="Giant Bicycles"/>
    <s v="Standard"/>
    <s v="medium"/>
    <s v="medium"/>
    <n v="1403.5"/>
    <n v="954.82"/>
    <n v="448.68"/>
    <d v="2016-11-14T00:00:00"/>
    <n v="304"/>
  </r>
  <r>
    <s v="9124"/>
    <s v="62"/>
    <x v="1301"/>
    <d v="2017-07-23T00:00:00"/>
    <b v="1"/>
    <s v="Approved"/>
    <s v="Solex"/>
    <s v="Standard"/>
    <s v="medium"/>
    <s v="medium"/>
    <n v="478.16"/>
    <n v="298.72000000000003"/>
    <n v="179.44"/>
    <d v="1993-06-23T00:00:00"/>
    <n v="160"/>
  </r>
  <r>
    <s v="9125"/>
    <s v="15"/>
    <x v="902"/>
    <d v="2017-12-28T00:00:00"/>
    <b v="0"/>
    <s v="Approved"/>
    <s v="Norco Bicycles"/>
    <s v="Standard"/>
    <s v="low"/>
    <s v="medium"/>
    <n v="958.74"/>
    <n v="748.9"/>
    <n v="209.84"/>
    <d v="2005-12-07T00:00:00"/>
    <n v="2"/>
  </r>
  <r>
    <s v="9126"/>
    <s v="32"/>
    <x v="105"/>
    <d v="2017-07-15T00:00:00"/>
    <b v="1"/>
    <s v="Approved"/>
    <s v="Giant Bicycles"/>
    <s v="Standard"/>
    <s v="medium"/>
    <s v="medium"/>
    <n v="642.70000000000005"/>
    <n v="211.37"/>
    <n v="431.33"/>
    <d v="2002-03-22T00:00:00"/>
    <n v="168"/>
  </r>
  <r>
    <s v="9127"/>
    <s v="0"/>
    <x v="256"/>
    <d v="2017-08-12T00:00:00"/>
    <b v="0"/>
    <s v="Approved"/>
    <s v="WeareA2B"/>
    <s v="Standard"/>
    <s v="medium"/>
    <s v="medium"/>
    <n v="60.34"/>
    <n v="45.26"/>
    <n v="15.08"/>
    <d v="1993-10-02T00:00:00"/>
    <n v="140"/>
  </r>
  <r>
    <s v="9128"/>
    <s v="63"/>
    <x v="3264"/>
    <d v="2017-10-08T00:00:00"/>
    <b v="1"/>
    <s v="Approved"/>
    <s v="Solex"/>
    <s v="Standard"/>
    <s v="medium"/>
    <s v="medium"/>
    <n v="1483.2"/>
    <n v="99.59"/>
    <n v="1383.61"/>
    <d v="1995-10-24T00:00:00"/>
    <n v="83"/>
  </r>
  <r>
    <s v="9129"/>
    <s v="89"/>
    <x v="646"/>
    <d v="2017-04-27T00:00:00"/>
    <b v="1"/>
    <s v="Approved"/>
    <s v="WeareA2B"/>
    <s v="Touring"/>
    <s v="medium"/>
    <s v="large"/>
    <n v="1362.99"/>
    <n v="57.74"/>
    <n v="1305.25"/>
    <d v="1993-04-20T00:00:00"/>
    <n v="247"/>
  </r>
  <r>
    <s v="9130"/>
    <s v="35"/>
    <x v="1507"/>
    <d v="2017-06-10T00:00:00"/>
    <b v="1"/>
    <s v="Approved"/>
    <s v="Trek Bicycles"/>
    <s v="Standard"/>
    <s v="low"/>
    <s v="medium"/>
    <n v="1057.51"/>
    <n v="154.4"/>
    <n v="903.11"/>
    <d v="1994-07-12T00:00:00"/>
    <n v="203"/>
  </r>
  <r>
    <s v="9131"/>
    <s v="27"/>
    <x v="1890"/>
    <d v="2017-05-30T00:00:00"/>
    <b v="0"/>
    <s v="Approved"/>
    <s v="Trek Bicycles"/>
    <s v="Standard"/>
    <s v="low"/>
    <s v="medium"/>
    <n v="1057.51"/>
    <n v="154.4"/>
    <n v="903.11"/>
    <d v="1994-07-12T00:00:00"/>
    <n v="214"/>
  </r>
  <r>
    <s v="9132"/>
    <s v="15"/>
    <x v="2226"/>
    <d v="2017-01-03T00:00:00"/>
    <b v="1"/>
    <s v="Approved"/>
    <s v="Norco Bicycles"/>
    <s v="Standard"/>
    <s v="low"/>
    <s v="medium"/>
    <n v="958.74"/>
    <n v="748.9"/>
    <n v="209.84"/>
    <d v="2010-05-05T00:00:00"/>
    <n v="361"/>
  </r>
  <r>
    <s v="9133"/>
    <s v="94"/>
    <x v="2706"/>
    <d v="2017-10-19T00:00:00"/>
    <b v="1"/>
    <s v="Approved"/>
    <s v="Giant Bicycles"/>
    <s v="Standard"/>
    <s v="medium"/>
    <s v="large"/>
    <n v="1635.3"/>
    <n v="993.66"/>
    <n v="641.64"/>
    <d v="2013-06-09T00:00:00"/>
    <n v="72"/>
  </r>
  <r>
    <s v="9134"/>
    <s v="0"/>
    <x v="3265"/>
    <d v="2017-12-07T00:00:00"/>
    <b v="0"/>
    <s v="Approved"/>
    <s v="Norco Bicycles"/>
    <s v="Standard"/>
    <s v="low"/>
    <s v="medium"/>
    <n v="363.01"/>
    <n v="290.41000000000003"/>
    <n v="72.599999999999994"/>
    <d v="2004-01-16T00:00:00"/>
    <n v="23"/>
  </r>
  <r>
    <s v="9135"/>
    <s v="61"/>
    <x v="2933"/>
    <d v="2017-08-06T00:00:00"/>
    <b v="1"/>
    <s v="Approved"/>
    <s v="Norco Bicycles"/>
    <s v="Standard"/>
    <s v="medium"/>
    <s v="small"/>
    <n v="586.45000000000005"/>
    <n v="521.94000000000005"/>
    <n v="64.510000000000005"/>
    <d v="2004-01-16T00:00:00"/>
    <n v="146"/>
  </r>
  <r>
    <s v="9136"/>
    <s v="41"/>
    <x v="1692"/>
    <d v="2017-04-06T00:00:00"/>
    <b v="0"/>
    <s v="Approved"/>
    <s v="Norco Bicycles"/>
    <s v="Standard"/>
    <s v="low"/>
    <s v="medium"/>
    <n v="958.74"/>
    <n v="748.9"/>
    <n v="209.84"/>
    <d v="2005-12-07T00:00:00"/>
    <n v="268"/>
  </r>
  <r>
    <s v="9137"/>
    <s v="25"/>
    <x v="3189"/>
    <d v="2017-04-16T00:00:00"/>
    <b v="0"/>
    <s v="Approved"/>
    <s v="Giant Bicycles"/>
    <s v="Road"/>
    <s v="medium"/>
    <s v="medium"/>
    <n v="1538.99"/>
    <n v="829.65"/>
    <n v="709.34"/>
    <d v="2002-03-22T00:00:00"/>
    <n v="258"/>
  </r>
  <r>
    <s v="9138"/>
    <s v="31"/>
    <x v="4"/>
    <d v="2017-10-16T00:00:00"/>
    <b v="0"/>
    <s v="Approved"/>
    <s v="Giant Bicycles"/>
    <s v="Standard"/>
    <s v="medium"/>
    <s v="medium"/>
    <n v="230.91"/>
    <n v="173.18"/>
    <n v="57.73"/>
    <d v="2002-03-22T00:00:00"/>
    <n v="75"/>
  </r>
  <r>
    <s v="9139"/>
    <s v="55"/>
    <x v="2741"/>
    <d v="2017-10-13T00:00:00"/>
    <b v="0"/>
    <s v="Approved"/>
    <s v="Trek Bicycles"/>
    <s v="Road"/>
    <s v="medium"/>
    <s v="large"/>
    <n v="1894.19"/>
    <n v="598.76"/>
    <n v="1295.43"/>
    <d v="2003-07-21T00:00:00"/>
    <n v="78"/>
  </r>
  <r>
    <s v="9140"/>
    <s v="69"/>
    <x v="3077"/>
    <d v="2017-10-20T00:00:00"/>
    <b v="0"/>
    <s v="Approved"/>
    <s v="Giant Bicycles"/>
    <s v="Road"/>
    <s v="medium"/>
    <s v="medium"/>
    <n v="792.9"/>
    <n v="594.67999999999995"/>
    <n v="198.22"/>
    <d v="1992-10-02T00:00:00"/>
    <n v="71"/>
  </r>
  <r>
    <s v="9141"/>
    <s v="43"/>
    <x v="2167"/>
    <d v="2017-06-04T00:00:00"/>
    <b v="1"/>
    <s v="Approved"/>
    <s v="Solex"/>
    <s v="Standard"/>
    <s v="medium"/>
    <s v="medium"/>
    <n v="1151.96"/>
    <n v="649.49"/>
    <n v="502.47"/>
    <d v="1999-12-04T00:00:00"/>
    <n v="209"/>
  </r>
  <r>
    <s v="9142"/>
    <s v="28"/>
    <x v="2685"/>
    <d v="2017-01-12T00:00:00"/>
    <b v="0"/>
    <s v="Approved"/>
    <s v="Solex"/>
    <s v="Road"/>
    <s v="medium"/>
    <s v="small"/>
    <n v="1703.52"/>
    <n v="1516.13"/>
    <n v="187.39"/>
    <d v="2011-04-16T00:00:00"/>
    <n v="352"/>
  </r>
  <r>
    <s v="9143"/>
    <s v="46"/>
    <x v="3172"/>
    <d v="2017-08-06T00:00:00"/>
    <b v="1"/>
    <s v="Approved"/>
    <s v="OHM Cycles"/>
    <s v="Standard"/>
    <s v="low"/>
    <s v="medium"/>
    <n v="1793.43"/>
    <n v="248.82"/>
    <n v="1544.61"/>
    <d v="1999-07-20T00:00:00"/>
    <n v="146"/>
  </r>
  <r>
    <s v="9144"/>
    <s v="77"/>
    <x v="271"/>
    <d v="2017-05-18T00:00:00"/>
    <b v="0"/>
    <s v="Approved"/>
    <s v="Norco Bicycles"/>
    <s v="Road"/>
    <s v="medium"/>
    <s v="large"/>
    <n v="1240.31"/>
    <n v="795.1"/>
    <n v="445.21"/>
    <d v="2013-09-16T00:00:00"/>
    <n v="226"/>
  </r>
  <r>
    <s v="9145"/>
    <s v="52"/>
    <x v="1389"/>
    <d v="2017-01-27T00:00:00"/>
    <b v="0"/>
    <s v="Approved"/>
    <s v="OHM Cycles"/>
    <s v="Road"/>
    <s v="medium"/>
    <s v="medium"/>
    <n v="1280.28"/>
    <n v="829.51"/>
    <n v="450.77"/>
    <d v="2003-07-21T00:00:00"/>
    <n v="337"/>
  </r>
  <r>
    <s v="9146"/>
    <s v="4"/>
    <x v="742"/>
    <d v="2017-09-21T00:00:00"/>
    <b v="1"/>
    <s v="Approved"/>
    <s v="Giant Bicycles"/>
    <s v="Standard"/>
    <s v="high"/>
    <s v="medium"/>
    <n v="1129.1300000000001"/>
    <n v="677.48"/>
    <n v="451.65"/>
    <d v="2004-09-28T00:00:00"/>
    <n v="100"/>
  </r>
  <r>
    <s v="9147"/>
    <s v="0"/>
    <x v="249"/>
    <d v="2017-12-19T00:00:00"/>
    <b v="0"/>
    <s v="Approved"/>
    <s v="Solex"/>
    <s v="Standard"/>
    <s v="medium"/>
    <s v="medium"/>
    <n v="478.16"/>
    <n v="298.72000000000003"/>
    <n v="179.44"/>
    <d v="1993-06-23T00:00:00"/>
    <n v="11"/>
  </r>
  <r>
    <s v="9148"/>
    <s v="69"/>
    <x v="1409"/>
    <d v="2017-06-12T00:00:00"/>
    <b v="0"/>
    <s v="Approved"/>
    <s v="Giant Bicycles"/>
    <s v="Road"/>
    <s v="medium"/>
    <s v="medium"/>
    <n v="792.9"/>
    <n v="594.67999999999995"/>
    <n v="198.22"/>
    <d v="1992-10-02T00:00:00"/>
    <n v="201"/>
  </r>
  <r>
    <s v="9149"/>
    <s v="30"/>
    <x v="2588"/>
    <d v="2017-12-06T00:00:00"/>
    <b v="1"/>
    <s v="Approved"/>
    <s v="OHM Cycles"/>
    <s v="Standard"/>
    <s v="medium"/>
    <s v="medium"/>
    <n v="1227.3399999999999"/>
    <n v="770.89"/>
    <n v="456.45"/>
    <d v="1994-08-10T00:00:00"/>
    <n v="24"/>
  </r>
  <r>
    <s v="9150"/>
    <s v="93"/>
    <x v="412"/>
    <d v="2017-08-03T00:00:00"/>
    <b v="1"/>
    <s v="Approved"/>
    <s v="OHM Cycles"/>
    <s v="Standard"/>
    <s v="high"/>
    <s v="medium"/>
    <n v="1458.17"/>
    <n v="874.9"/>
    <n v="583.27"/>
    <d v="2006-02-02T00:00:00"/>
    <n v="149"/>
  </r>
  <r>
    <s v="9151"/>
    <s v="26"/>
    <x v="1969"/>
    <d v="2017-03-24T00:00:00"/>
    <b v="0"/>
    <s v="Approved"/>
    <s v="WeareA2B"/>
    <s v="Standard"/>
    <s v="medium"/>
    <s v="medium"/>
    <n v="1992.93"/>
    <n v="762.63"/>
    <n v="1230.3"/>
    <d v="1991-11-10T00:00:00"/>
    <n v="281"/>
  </r>
  <r>
    <s v="9152"/>
    <s v="3"/>
    <x v="1477"/>
    <d v="2017-08-27T00:00:00"/>
    <b v="0"/>
    <s v="Approved"/>
    <s v="Trek Bicycles"/>
    <s v="Standard"/>
    <s v="medium"/>
    <s v="large"/>
    <n v="2091.4699999999998"/>
    <n v="388.92"/>
    <n v="1702.55"/>
    <d v="2010-06-07T00:00:00"/>
    <n v="125"/>
  </r>
  <r>
    <s v="9153"/>
    <s v="66"/>
    <x v="1579"/>
    <d v="2017-09-05T00:00:00"/>
    <b v="1"/>
    <s v="Approved"/>
    <s v="Giant Bicycles"/>
    <s v="Road"/>
    <s v="low"/>
    <s v="small"/>
    <n v="590.26"/>
    <n v="525.33000000000004"/>
    <n v="64.930000000000007"/>
    <d v="2010-11-05T00:00:00"/>
    <n v="116"/>
  </r>
  <r>
    <s v="9154"/>
    <s v="21"/>
    <x v="2375"/>
    <d v="2017-12-15T00:00:00"/>
    <b v="1"/>
    <s v="Approved"/>
    <s v="WeareA2B"/>
    <s v="Touring"/>
    <s v="medium"/>
    <s v="medium"/>
    <n v="1466.68"/>
    <n v="363.25"/>
    <n v="1103.43"/>
    <d v="2014-03-03T00:00:00"/>
    <n v="15"/>
  </r>
  <r>
    <s v="9155"/>
    <s v="91"/>
    <x v="1"/>
    <d v="2017-10-30T00:00:00"/>
    <b v="1"/>
    <s v="Approved"/>
    <s v="Solex"/>
    <s v="Standard"/>
    <s v="medium"/>
    <s v="medium"/>
    <n v="100.35"/>
    <n v="75.260000000000005"/>
    <n v="25.09"/>
    <d v="2004-01-16T00:00:00"/>
    <n v="61"/>
  </r>
  <r>
    <s v="9156"/>
    <s v="0"/>
    <x v="881"/>
    <d v="2017-01-17T00:00:00"/>
    <b v="0"/>
    <s v="Approved"/>
    <s v="Solex"/>
    <s v="Standard"/>
    <s v="medium"/>
    <s v="medium"/>
    <n v="71.489999999999995"/>
    <n v="53.62"/>
    <n v="17.87"/>
    <d v="2012-12-02T00:00:00"/>
    <n v="347"/>
  </r>
  <r>
    <s v="9157"/>
    <s v="62"/>
    <x v="2585"/>
    <d v="2017-12-24T00:00:00"/>
    <b v="0"/>
    <s v="Approved"/>
    <s v="Solex"/>
    <s v="Standard"/>
    <s v="medium"/>
    <s v="medium"/>
    <n v="478.16"/>
    <n v="298.72000000000003"/>
    <n v="179.44"/>
    <d v="2015-04-11T00:00:00"/>
    <n v="6"/>
  </r>
  <r>
    <s v="9158"/>
    <s v="88"/>
    <x v="1008"/>
    <d v="2017-12-30T00:00:00"/>
    <b v="1"/>
    <s v="Approved"/>
    <s v="Norco Bicycles"/>
    <s v="Standard"/>
    <s v="high"/>
    <s v="small"/>
    <n v="1661.92"/>
    <n v="1479.11"/>
    <n v="182.81"/>
    <d v="1993-07-15T00:00:00"/>
    <n v="0"/>
  </r>
  <r>
    <s v="9159"/>
    <s v="35"/>
    <x v="2513"/>
    <d v="2017-08-18T00:00:00"/>
    <b v="0"/>
    <s v="Approved"/>
    <s v="Trek Bicycles"/>
    <s v="Standard"/>
    <s v="low"/>
    <s v="medium"/>
    <n v="1057.51"/>
    <n v="154.4"/>
    <n v="903.11"/>
    <d v="2010-06-07T00:00:00"/>
    <n v="134"/>
  </r>
  <r>
    <s v="9160"/>
    <s v="3"/>
    <x v="1783"/>
    <d v="2017-11-10T00:00:00"/>
    <b v="0"/>
    <s v="Approved"/>
    <s v="Trek Bicycles"/>
    <s v="Standard"/>
    <s v="medium"/>
    <s v="large"/>
    <n v="2091.4699999999998"/>
    <n v="388.92"/>
    <n v="1702.55"/>
    <d v="2012-09-15T00:00:00"/>
    <n v="50"/>
  </r>
  <r>
    <s v="9161"/>
    <s v="46"/>
    <x v="416"/>
    <d v="2017-11-26T00:00:00"/>
    <b v="0"/>
    <s v="Approved"/>
    <s v="OHM Cycles"/>
    <s v="Standard"/>
    <s v="low"/>
    <s v="medium"/>
    <n v="1793.43"/>
    <n v="248.82"/>
    <n v="1544.61"/>
    <d v="2011-05-09T00:00:00"/>
    <n v="34"/>
  </r>
  <r>
    <s v="9162"/>
    <s v="27"/>
    <x v="1770"/>
    <d v="2017-07-08T00:00:00"/>
    <b v="0"/>
    <s v="Approved"/>
    <s v="Trek Bicycles"/>
    <s v="Standard"/>
    <s v="medium"/>
    <s v="medium"/>
    <n v="499.53"/>
    <n v="388.72"/>
    <n v="110.81"/>
    <d v="1999-06-23T00:00:00"/>
    <n v="175"/>
  </r>
  <r>
    <s v="9163"/>
    <s v="2"/>
    <x v="1878"/>
    <d v="2017-12-02T00:00:00"/>
    <b v="1"/>
    <s v="Approved"/>
    <s v="Solex"/>
    <s v="Standard"/>
    <s v="medium"/>
    <s v="medium"/>
    <n v="71.489999999999995"/>
    <n v="53.62"/>
    <n v="17.87"/>
    <d v="2012-12-02T00:00:00"/>
    <n v="28"/>
  </r>
  <r>
    <s v="9164"/>
    <s v="5"/>
    <x v="2426"/>
    <d v="2017-12-24T00:00:00"/>
    <b v="0"/>
    <s v="Approved"/>
    <s v="Trek Bicycles"/>
    <s v="Mountain"/>
    <s v="low"/>
    <s v="medium"/>
    <n v="574.64"/>
    <n v="459.71"/>
    <n v="114.93"/>
    <d v="2011-08-29T00:00:00"/>
    <n v="6"/>
  </r>
  <r>
    <s v="9165"/>
    <s v="0"/>
    <x v="2247"/>
    <d v="2017-05-09T00:00:00"/>
    <b v="1"/>
    <s v="Approved"/>
    <s v="Solex"/>
    <s v="Standard"/>
    <s v="medium"/>
    <s v="medium"/>
    <n v="478.16"/>
    <n v="298.72000000000003"/>
    <n v="179.44"/>
    <d v="2012-12-02T00:00:00"/>
    <n v="235"/>
  </r>
  <r>
    <s v="9166"/>
    <s v="42"/>
    <x v="1723"/>
    <d v="2017-10-03T00:00:00"/>
    <b v="1"/>
    <s v="Approved"/>
    <s v="OHM Cycles"/>
    <s v="Road"/>
    <s v="medium"/>
    <s v="small"/>
    <n v="1810"/>
    <n v="1610.9"/>
    <n v="199.1"/>
    <d v="2008-03-19T00:00:00"/>
    <n v="88"/>
  </r>
  <r>
    <s v="9167"/>
    <s v="35"/>
    <x v="169"/>
    <d v="2017-06-27T00:00:00"/>
    <b v="0"/>
    <s v="Approved"/>
    <s v="Trek Bicycles"/>
    <s v="Standard"/>
    <s v="low"/>
    <s v="medium"/>
    <n v="1057.51"/>
    <n v="154.4"/>
    <n v="903.11"/>
    <d v="1994-07-12T00:00:00"/>
    <n v="186"/>
  </r>
  <r>
    <s v="9168"/>
    <s v="0"/>
    <x v="1995"/>
    <d v="2017-09-23T00:00:00"/>
    <b v="0"/>
    <s v="Approved"/>
    <s v="OHM Cycles"/>
    <s v="Standard"/>
    <s v="medium"/>
    <s v="medium"/>
    <n v="235.63"/>
    <n v="125.07"/>
    <n v="110.56"/>
    <d v="1993-04-20T00:00:00"/>
    <n v="98"/>
  </r>
  <r>
    <s v="9169"/>
    <s v="48"/>
    <x v="940"/>
    <d v="2017-10-14T00:00:00"/>
    <b v="0"/>
    <s v="Approved"/>
    <s v="WeareA2B"/>
    <s v="Standard"/>
    <s v="medium"/>
    <s v="medium"/>
    <n v="1762.96"/>
    <n v="950.52"/>
    <n v="812.44"/>
    <d v="2003-02-16T00:00:00"/>
    <n v="77"/>
  </r>
  <r>
    <s v="9170"/>
    <s v="12"/>
    <x v="2079"/>
    <d v="2017-04-12T00:00:00"/>
    <b v="0"/>
    <s v="Approved"/>
    <s v="Giant Bicycles"/>
    <s v="Standard"/>
    <s v="medium"/>
    <s v="large"/>
    <n v="1765.3"/>
    <n v="709.48"/>
    <n v="1055.82"/>
    <d v="2015-08-02T00:00:00"/>
    <n v="262"/>
  </r>
  <r>
    <s v="9171"/>
    <s v="47"/>
    <x v="766"/>
    <d v="2017-04-15T00:00:00"/>
    <b v="0"/>
    <s v="Approved"/>
    <s v="Trek Bicycles"/>
    <s v="Road"/>
    <s v="low"/>
    <s v="small"/>
    <n v="1720.7"/>
    <n v="1531.42"/>
    <n v="189.28"/>
    <d v="1997-02-09T00:00:00"/>
    <n v="259"/>
  </r>
  <r>
    <s v="9172"/>
    <s v="46"/>
    <x v="3266"/>
    <d v="2017-02-11T00:00:00"/>
    <b v="0"/>
    <s v="Approved"/>
    <s v="Solex"/>
    <s v="Standard"/>
    <s v="low"/>
    <s v="medium"/>
    <n v="1289.8499999999999"/>
    <n v="74.510000000000005"/>
    <n v="1215.3399999999999"/>
    <d v="2007-12-11T00:00:00"/>
    <n v="322"/>
  </r>
  <r>
    <s v="9173"/>
    <s v="49"/>
    <x v="1699"/>
    <d v="2017-08-04T00:00:00"/>
    <b v="0"/>
    <s v="Approved"/>
    <s v="Trek Bicycles"/>
    <s v="Road"/>
    <s v="medium"/>
    <s v="medium"/>
    <n v="533.51"/>
    <n v="400.13"/>
    <n v="133.38"/>
    <d v="2003-07-21T00:00:00"/>
    <n v="148"/>
  </r>
  <r>
    <s v="9174"/>
    <s v="95"/>
    <x v="1632"/>
    <d v="2017-08-21T00:00:00"/>
    <b v="0"/>
    <s v="Approved"/>
    <s v="Giant Bicycles"/>
    <s v="Standard"/>
    <s v="medium"/>
    <s v="large"/>
    <n v="569.55999999999995"/>
    <n v="528.42999999999995"/>
    <n v="41.13"/>
    <d v="1991-05-06T00:00:00"/>
    <n v="131"/>
  </r>
  <r>
    <s v="9175"/>
    <s v="0"/>
    <x v="1596"/>
    <d v="2017-06-09T00:00:00"/>
    <b v="1"/>
    <s v="Approved"/>
    <s v="OHM Cycles"/>
    <s v="Standard"/>
    <s v="medium"/>
    <s v="medium"/>
    <n v="183.86"/>
    <n v="137.9"/>
    <n v="45.96"/>
    <d v="1997-10-04T00:00:00"/>
    <n v="204"/>
  </r>
  <r>
    <s v="9176"/>
    <s v="0"/>
    <x v="1675"/>
    <d v="2017-07-08T00:00:00"/>
    <b v="1"/>
    <s v="Approved"/>
    <s v="Trek Bicycles"/>
    <s v="Road"/>
    <s v="medium"/>
    <s v="medium"/>
    <n v="533.51"/>
    <n v="400.13"/>
    <n v="133.38"/>
    <d v="2012-06-04T00:00:00"/>
    <n v="175"/>
  </r>
  <r>
    <s v="9177"/>
    <s v="2"/>
    <x v="2206"/>
    <d v="2017-01-18T00:00:00"/>
    <b v="1"/>
    <s v="Approved"/>
    <s v="Solex"/>
    <s v="Standard"/>
    <s v="medium"/>
    <s v="medium"/>
    <n v="71.489999999999995"/>
    <n v="53.62"/>
    <n v="17.87"/>
    <d v="2012-12-02T00:00:00"/>
    <n v="346"/>
  </r>
  <r>
    <s v="9178"/>
    <s v="58"/>
    <x v="1138"/>
    <d v="2017-09-30T00:00:00"/>
    <b v="1"/>
    <s v="Approved"/>
    <s v="OHM Cycles"/>
    <s v="Standard"/>
    <s v="medium"/>
    <s v="medium"/>
    <n v="912.52"/>
    <n v="141.4"/>
    <n v="771.12"/>
    <d v="1993-06-23T00:00:00"/>
    <n v="91"/>
  </r>
  <r>
    <s v="9179"/>
    <s v="63"/>
    <x v="2815"/>
    <d v="2017-03-10T00:00:00"/>
    <b v="1"/>
    <s v="Approved"/>
    <s v="Solex"/>
    <s v="Standard"/>
    <s v="medium"/>
    <s v="medium"/>
    <n v="1483.2"/>
    <n v="99.59"/>
    <n v="1383.61"/>
    <d v="1998-12-17T00:00:00"/>
    <n v="295"/>
  </r>
  <r>
    <s v="9181"/>
    <s v="10"/>
    <x v="2753"/>
    <d v="2017-02-04T00:00:00"/>
    <b v="1"/>
    <s v="Approved"/>
    <s v="WeareA2B"/>
    <s v="Touring"/>
    <s v="medium"/>
    <s v="medium"/>
    <n v="1466.68"/>
    <n v="363.25"/>
    <n v="1103.43"/>
    <d v="2014-03-03T00:00:00"/>
    <n v="329"/>
  </r>
  <r>
    <s v="9182"/>
    <s v="85"/>
    <x v="1864"/>
    <d v="2017-01-16T00:00:00"/>
    <b v="1"/>
    <s v="Approved"/>
    <s v="WeareA2B"/>
    <s v="Standard"/>
    <s v="medium"/>
    <s v="medium"/>
    <n v="752.64"/>
    <n v="205.36"/>
    <n v="547.28"/>
    <d v="2015-08-02T00:00:00"/>
    <n v="348"/>
  </r>
  <r>
    <s v="9183"/>
    <s v="4"/>
    <x v="2846"/>
    <d v="2017-05-25T00:00:00"/>
    <b v="1"/>
    <s v="Approved"/>
    <s v="Giant Bicycles"/>
    <s v="Standard"/>
    <s v="high"/>
    <s v="medium"/>
    <n v="1129.1300000000001"/>
    <n v="677.48"/>
    <n v="451.65"/>
    <d v="2005-08-09T00:00:00"/>
    <n v="219"/>
  </r>
  <r>
    <s v="9184"/>
    <s v="69"/>
    <x v="1268"/>
    <d v="2017-06-13T00:00:00"/>
    <b v="1"/>
    <s v="Approved"/>
    <s v="Norco Bicycles"/>
    <s v="Road"/>
    <s v="medium"/>
    <s v="large"/>
    <n v="1240.31"/>
    <n v="795.1"/>
    <n v="445.21"/>
    <d v="2013-09-16T00:00:00"/>
    <n v="200"/>
  </r>
  <r>
    <s v="9185"/>
    <s v="25"/>
    <x v="1555"/>
    <d v="2017-07-21T00:00:00"/>
    <b v="0"/>
    <s v="Approved"/>
    <s v="OHM Cycles"/>
    <s v="Standard"/>
    <s v="high"/>
    <s v="medium"/>
    <n v="2005.66"/>
    <n v="1203.4000000000001"/>
    <n v="802.26"/>
    <d v="2012-04-10T00:00:00"/>
    <n v="162"/>
  </r>
  <r>
    <s v="9186"/>
    <s v="71"/>
    <x v="72"/>
    <d v="2017-01-13T00:00:00"/>
    <b v="1"/>
    <s v="Approved"/>
    <s v="Solex"/>
    <s v="Standard"/>
    <s v="high"/>
    <s v="large"/>
    <n v="1842.92"/>
    <n v="1105.75"/>
    <n v="737.17"/>
    <d v="1995-10-24T00:00:00"/>
    <n v="351"/>
  </r>
  <r>
    <s v="9187"/>
    <s v="0"/>
    <x v="1372"/>
    <d v="2017-10-22T00:00:00"/>
    <b v="0"/>
    <s v="Approved"/>
    <m/>
    <m/>
    <m/>
    <m/>
    <n v="470.07"/>
    <m/>
    <m/>
    <m/>
    <n v="69"/>
  </r>
  <r>
    <s v="9188"/>
    <s v="24"/>
    <x v="849"/>
    <d v="2017-03-08T00:00:00"/>
    <b v="1"/>
    <s v="Approved"/>
    <s v="Solex"/>
    <s v="Road"/>
    <s v="medium"/>
    <s v="large"/>
    <n v="1777.8"/>
    <n v="820.78"/>
    <n v="957.02"/>
    <d v="1991-08-05T00:00:00"/>
    <n v="297"/>
  </r>
  <r>
    <s v="9189"/>
    <s v="0"/>
    <x v="1118"/>
    <d v="2017-12-15T00:00:00"/>
    <b v="1"/>
    <s v="Approved"/>
    <s v="Norco Bicycles"/>
    <s v="Standard"/>
    <s v="low"/>
    <s v="medium"/>
    <n v="363.01"/>
    <n v="290.41000000000003"/>
    <n v="72.599999999999994"/>
    <d v="2016-03-29T00:00:00"/>
    <n v="15"/>
  </r>
  <r>
    <s v="9190"/>
    <s v="29"/>
    <x v="3267"/>
    <d v="2017-10-16T00:00:00"/>
    <b v="0"/>
    <s v="Approved"/>
    <s v="Norco Bicycles"/>
    <s v="Road"/>
    <s v="medium"/>
    <s v="medium"/>
    <n v="543.39"/>
    <n v="407.54"/>
    <n v="135.85"/>
    <d v="2016-11-22T00:00:00"/>
    <n v="75"/>
  </r>
  <r>
    <s v="9191"/>
    <s v="19"/>
    <x v="200"/>
    <d v="2017-05-02T00:00:00"/>
    <b v="1"/>
    <s v="Approved"/>
    <s v="OHM Cycles"/>
    <s v="Road"/>
    <s v="high"/>
    <s v="large"/>
    <n v="12.01"/>
    <n v="7.21"/>
    <n v="4.8"/>
    <d v="1993-10-02T00:00:00"/>
    <n v="242"/>
  </r>
  <r>
    <s v="9192"/>
    <s v="33"/>
    <x v="405"/>
    <d v="2017-11-26T00:00:00"/>
    <b v="1"/>
    <s v="Approved"/>
    <s v="Giant Bicycles"/>
    <s v="Standard"/>
    <s v="medium"/>
    <s v="small"/>
    <n v="1311.44"/>
    <n v="1167.18"/>
    <n v="144.26"/>
    <d v="1992-10-11T00:00:00"/>
    <n v="34"/>
  </r>
  <r>
    <s v="9193"/>
    <s v="6"/>
    <x v="1695"/>
    <d v="2017-09-17T00:00:00"/>
    <b v="0"/>
    <s v="Approved"/>
    <s v="OHM Cycles"/>
    <s v="Standard"/>
    <s v="high"/>
    <s v="medium"/>
    <n v="227.88"/>
    <n v="136.72999999999999"/>
    <n v="91.15"/>
    <d v="2003-08-05T00:00:00"/>
    <n v="104"/>
  </r>
  <r>
    <s v="9194"/>
    <s v="0"/>
    <x v="1602"/>
    <d v="2017-07-18T00:00:00"/>
    <b v="0"/>
    <s v="Approved"/>
    <s v="Solex"/>
    <s v="Road"/>
    <s v="medium"/>
    <s v="medium"/>
    <n v="416.98"/>
    <n v="312.74"/>
    <n v="104.24"/>
    <d v="2008-03-19T00:00:00"/>
    <n v="165"/>
  </r>
  <r>
    <s v="9195"/>
    <s v="90"/>
    <x v="1885"/>
    <d v="2017-04-30T00:00:00"/>
    <b v="1"/>
    <s v="Approved"/>
    <s v="Norco Bicycles"/>
    <s v="Standard"/>
    <s v="low"/>
    <s v="medium"/>
    <n v="363.01"/>
    <n v="290.41000000000003"/>
    <n v="72.599999999999994"/>
    <d v="1999-07-26T00:00:00"/>
    <n v="244"/>
  </r>
  <r>
    <s v="9196"/>
    <s v="51"/>
    <x v="642"/>
    <d v="2017-03-15T00:00:00"/>
    <b v="0"/>
    <s v="Approved"/>
    <s v="OHM Cycles"/>
    <s v="Standard"/>
    <s v="high"/>
    <s v="medium"/>
    <n v="2005.66"/>
    <n v="1203.4000000000001"/>
    <n v="802.26"/>
    <d v="2012-04-10T00:00:00"/>
    <n v="290"/>
  </r>
  <r>
    <s v="9197"/>
    <s v="0"/>
    <x v="503"/>
    <d v="2017-05-04T00:00:00"/>
    <b v="0"/>
    <s v="Approved"/>
    <s v="OHM Cycles"/>
    <s v="Standard"/>
    <s v="medium"/>
    <s v="medium"/>
    <n v="235.63"/>
    <n v="125.07"/>
    <n v="110.56"/>
    <d v="2004-08-07T00:00:00"/>
    <n v="240"/>
  </r>
  <r>
    <s v="9198"/>
    <s v="85"/>
    <x v="1945"/>
    <d v="2017-09-04T00:00:00"/>
    <b v="1"/>
    <s v="Approved"/>
    <s v="WeareA2B"/>
    <s v="Standard"/>
    <s v="medium"/>
    <s v="medium"/>
    <n v="752.64"/>
    <n v="205.36"/>
    <n v="547.28"/>
    <d v="2015-08-02T00:00:00"/>
    <n v="117"/>
  </r>
  <r>
    <s v="9199"/>
    <s v="68"/>
    <x v="156"/>
    <d v="2017-10-18T00:00:00"/>
    <b v="0"/>
    <s v="Approved"/>
    <s v="OHM Cycles"/>
    <s v="Standard"/>
    <s v="medium"/>
    <s v="medium"/>
    <n v="1636.9"/>
    <n v="44.71"/>
    <n v="1592.19"/>
    <d v="2015-04-11T00:00:00"/>
    <n v="73"/>
  </r>
  <r>
    <s v="9200"/>
    <s v="52"/>
    <x v="2534"/>
    <d v="2017-08-15T00:00:00"/>
    <b v="0"/>
    <s v="Approved"/>
    <s v="OHM Cycles"/>
    <s v="Road"/>
    <s v="medium"/>
    <s v="medium"/>
    <n v="1280.28"/>
    <n v="829.51"/>
    <n v="450.77"/>
    <d v="2001-11-25T00:00:00"/>
    <n v="137"/>
  </r>
  <r>
    <s v="9201"/>
    <s v="70"/>
    <x v="1517"/>
    <d v="2017-06-22T00:00:00"/>
    <b v="0"/>
    <s v="Approved"/>
    <s v="Trek Bicycles"/>
    <s v="Standard"/>
    <s v="high"/>
    <s v="medium"/>
    <n v="495.72"/>
    <n v="297.43"/>
    <n v="198.29"/>
    <d v="2011-01-10T00:00:00"/>
    <n v="191"/>
  </r>
  <r>
    <s v="9202"/>
    <s v="44"/>
    <x v="175"/>
    <d v="2017-12-04T00:00:00"/>
    <b v="1"/>
    <s v="Approved"/>
    <s v="WeareA2B"/>
    <s v="Standard"/>
    <s v="medium"/>
    <s v="medium"/>
    <n v="1769.64"/>
    <n v="108.76"/>
    <n v="1660.88"/>
    <d v="2011-05-09T00:00:00"/>
    <n v="26"/>
  </r>
  <r>
    <s v="9203"/>
    <s v="49"/>
    <x v="902"/>
    <d v="2017-06-18T00:00:00"/>
    <b v="1"/>
    <s v="Approved"/>
    <s v="Trek Bicycles"/>
    <s v="Road"/>
    <s v="medium"/>
    <s v="medium"/>
    <n v="533.51"/>
    <n v="400.13"/>
    <n v="133.38"/>
    <d v="2012-06-04T00:00:00"/>
    <n v="195"/>
  </r>
  <r>
    <s v="9204"/>
    <s v="99"/>
    <x v="832"/>
    <d v="2017-06-07T00:00:00"/>
    <b v="1"/>
    <s v="Approved"/>
    <s v="OHM Cycles"/>
    <s v="Standard"/>
    <s v="medium"/>
    <s v="medium"/>
    <n v="1227.3399999999999"/>
    <n v="770.89"/>
    <n v="456.45"/>
    <d v="1994-08-10T00:00:00"/>
    <n v="206"/>
  </r>
  <r>
    <s v="9205"/>
    <s v="2"/>
    <x v="2725"/>
    <d v="2017-01-25T00:00:00"/>
    <b v="0"/>
    <s v="Approved"/>
    <s v="Solex"/>
    <s v="Standard"/>
    <s v="medium"/>
    <s v="medium"/>
    <n v="71.489999999999995"/>
    <n v="53.62"/>
    <n v="17.87"/>
    <d v="2011-04-16T00:00:00"/>
    <n v="339"/>
  </r>
  <r>
    <s v="9206"/>
    <s v="14"/>
    <x v="700"/>
    <d v="2017-07-23T00:00:00"/>
    <b v="1"/>
    <s v="Approved"/>
    <s v="Trek Bicycles"/>
    <s v="Standard"/>
    <s v="medium"/>
    <s v="small"/>
    <n v="1386.84"/>
    <n v="1234.29"/>
    <n v="152.55000000000001"/>
    <d v="2010-05-05T00:00:00"/>
    <n v="160"/>
  </r>
  <r>
    <s v="9207"/>
    <s v="86"/>
    <x v="723"/>
    <d v="2017-03-14T00:00:00"/>
    <b v="0"/>
    <s v="Approved"/>
    <s v="OHM Cycles"/>
    <s v="Standard"/>
    <s v="medium"/>
    <s v="medium"/>
    <n v="235.63"/>
    <n v="125.07"/>
    <n v="110.56"/>
    <d v="2005-05-10T00:00:00"/>
    <n v="291"/>
  </r>
  <r>
    <s v="9208"/>
    <s v="17"/>
    <x v="1924"/>
    <d v="2017-03-12T00:00:00"/>
    <b v="1"/>
    <s v="Approved"/>
    <s v="Solex"/>
    <s v="Standard"/>
    <s v="high"/>
    <s v="medium"/>
    <n v="1024.6600000000001"/>
    <n v="614.79999999999995"/>
    <n v="409.86"/>
    <d v="1996-11-09T00:00:00"/>
    <n v="293"/>
  </r>
  <r>
    <s v="9209"/>
    <s v="32"/>
    <x v="2789"/>
    <d v="2017-01-22T00:00:00"/>
    <b v="0"/>
    <s v="Approved"/>
    <s v="Giant Bicycles"/>
    <s v="Standard"/>
    <s v="medium"/>
    <s v="medium"/>
    <n v="642.70000000000005"/>
    <n v="211.37"/>
    <n v="431.33"/>
    <d v="2002-03-22T00:00:00"/>
    <n v="342"/>
  </r>
  <r>
    <s v="9210"/>
    <s v="33"/>
    <x v="1019"/>
    <d v="2017-04-21T00:00:00"/>
    <b v="0"/>
    <s v="Approved"/>
    <s v="OHM Cycles"/>
    <s v="Road"/>
    <s v="medium"/>
    <s v="small"/>
    <n v="1810"/>
    <n v="1610.9"/>
    <n v="199.1"/>
    <d v="2011-05-09T00:00:00"/>
    <n v="253"/>
  </r>
  <r>
    <s v="9211"/>
    <s v="2"/>
    <x v="1982"/>
    <d v="2017-09-10T00:00:00"/>
    <b v="1"/>
    <s v="Approved"/>
    <s v="Solex"/>
    <s v="Standard"/>
    <s v="medium"/>
    <s v="medium"/>
    <n v="71.489999999999995"/>
    <n v="53.62"/>
    <n v="17.87"/>
    <d v="2011-04-16T00:00:00"/>
    <n v="111"/>
  </r>
  <r>
    <s v="9212"/>
    <s v="30"/>
    <x v="598"/>
    <d v="2017-05-18T00:00:00"/>
    <b v="0"/>
    <s v="Approved"/>
    <s v="Solex"/>
    <s v="Standard"/>
    <s v="high"/>
    <s v="medium"/>
    <n v="748.17"/>
    <n v="448.9"/>
    <n v="299.27"/>
    <d v="1992-10-11T00:00:00"/>
    <n v="226"/>
  </r>
  <r>
    <s v="9213"/>
    <s v="61"/>
    <x v="1012"/>
    <d v="2017-09-23T00:00:00"/>
    <b v="0"/>
    <s v="Approved"/>
    <s v="Norco Bicycles"/>
    <s v="Standard"/>
    <s v="medium"/>
    <s v="small"/>
    <n v="586.45000000000005"/>
    <n v="521.94000000000005"/>
    <n v="64.510000000000005"/>
    <d v="1991-07-10T00:00:00"/>
    <n v="98"/>
  </r>
  <r>
    <s v="9214"/>
    <s v="88"/>
    <x v="2542"/>
    <d v="2017-07-26T00:00:00"/>
    <b v="0"/>
    <s v="Approved"/>
    <s v="Norco Bicycles"/>
    <s v="Standard"/>
    <s v="medium"/>
    <s v="medium"/>
    <n v="1198.46"/>
    <n v="381.1"/>
    <n v="817.36"/>
    <d v="2000-11-03T00:00:00"/>
    <n v="157"/>
  </r>
  <r>
    <s v="9215"/>
    <s v="80"/>
    <x v="2953"/>
    <d v="2017-10-17T00:00:00"/>
    <b v="1"/>
    <s v="Approved"/>
    <s v="OHM Cycles"/>
    <s v="Touring"/>
    <s v="low"/>
    <s v="medium"/>
    <n v="1073.07"/>
    <n v="933.84"/>
    <n v="139.22999999999999"/>
    <d v="1997-01-25T00:00:00"/>
    <n v="74"/>
  </r>
  <r>
    <s v="9216"/>
    <s v="93"/>
    <x v="3186"/>
    <d v="2017-03-25T00:00:00"/>
    <b v="1"/>
    <s v="Approved"/>
    <s v="OHM Cycles"/>
    <s v="Standard"/>
    <s v="high"/>
    <s v="medium"/>
    <n v="1458.17"/>
    <n v="874.9"/>
    <n v="583.27"/>
    <d v="2006-02-02T00:00:00"/>
    <n v="280"/>
  </r>
  <r>
    <s v="9217"/>
    <s v="58"/>
    <x v="1927"/>
    <d v="2017-11-18T00:00:00"/>
    <b v="1"/>
    <s v="Approved"/>
    <s v="OHM Cycles"/>
    <s v="Standard"/>
    <s v="medium"/>
    <s v="medium"/>
    <n v="912.52"/>
    <n v="141.4"/>
    <n v="771.12"/>
    <d v="2015-10-18T00:00:00"/>
    <n v="42"/>
  </r>
  <r>
    <s v="9218"/>
    <s v="32"/>
    <x v="509"/>
    <d v="2017-05-07T00:00:00"/>
    <b v="0"/>
    <s v="Approved"/>
    <s v="Giant Bicycles"/>
    <s v="Standard"/>
    <s v="medium"/>
    <s v="medium"/>
    <n v="642.70000000000005"/>
    <n v="211.37"/>
    <n v="431.33"/>
    <d v="1994-07-12T00:00:00"/>
    <n v="237"/>
  </r>
  <r>
    <s v="9219"/>
    <s v="88"/>
    <x v="673"/>
    <d v="2017-12-08T00:00:00"/>
    <b v="1"/>
    <s v="Approved"/>
    <s v="Norco Bicycles"/>
    <s v="Standard"/>
    <s v="medium"/>
    <s v="medium"/>
    <n v="1198.46"/>
    <n v="381.1"/>
    <n v="817.36"/>
    <d v="1998-12-16T00:00:00"/>
    <n v="22"/>
  </r>
  <r>
    <s v="9220"/>
    <s v="79"/>
    <x v="3268"/>
    <d v="2017-08-17T00:00:00"/>
    <b v="0"/>
    <s v="Approved"/>
    <s v="Norco Bicycles"/>
    <s v="Standard"/>
    <s v="medium"/>
    <s v="medium"/>
    <n v="1555.58"/>
    <n v="818.01"/>
    <n v="737.57"/>
    <d v="1997-01-25T00:00:00"/>
    <n v="135"/>
  </r>
  <r>
    <s v="9221"/>
    <s v="31"/>
    <x v="3269"/>
    <d v="2017-10-11T00:00:00"/>
    <b v="1"/>
    <s v="Approved"/>
    <s v="Giant Bicycles"/>
    <s v="Standard"/>
    <s v="medium"/>
    <s v="medium"/>
    <n v="230.91"/>
    <n v="173.18"/>
    <n v="57.73"/>
    <d v="2003-03-18T00:00:00"/>
    <n v="80"/>
  </r>
  <r>
    <s v="9222"/>
    <s v="32"/>
    <x v="2446"/>
    <d v="2017-02-15T00:00:00"/>
    <b v="1"/>
    <s v="Approved"/>
    <s v="Giant Bicycles"/>
    <s v="Standard"/>
    <s v="medium"/>
    <s v="medium"/>
    <n v="642.70000000000005"/>
    <n v="211.37"/>
    <n v="431.33"/>
    <d v="1994-07-12T00:00:00"/>
    <n v="318"/>
  </r>
  <r>
    <s v="9223"/>
    <s v="82"/>
    <x v="2857"/>
    <d v="2017-09-02T00:00:00"/>
    <b v="0"/>
    <s v="Approved"/>
    <s v="Norco Bicycles"/>
    <s v="Standard"/>
    <s v="high"/>
    <s v="medium"/>
    <n v="1148.6400000000001"/>
    <n v="689.18"/>
    <n v="459.46"/>
    <d v="2013-09-16T00:00:00"/>
    <n v="119"/>
  </r>
  <r>
    <s v="9224"/>
    <s v="36"/>
    <x v="413"/>
    <d v="2017-11-12T00:00:00"/>
    <b v="0"/>
    <s v="Approved"/>
    <s v="Solex"/>
    <s v="Standard"/>
    <s v="low"/>
    <s v="medium"/>
    <n v="945.04"/>
    <n v="507.58"/>
    <n v="437.46"/>
    <d v="2014-03-03T00:00:00"/>
    <n v="48"/>
  </r>
  <r>
    <s v="9225"/>
    <s v="34"/>
    <x v="877"/>
    <d v="2017-09-07T00:00:00"/>
    <b v="1"/>
    <s v="Approved"/>
    <s v="Norco Bicycles"/>
    <s v="Road"/>
    <s v="high"/>
    <s v="large"/>
    <n v="774.53"/>
    <n v="464.72"/>
    <n v="309.81"/>
    <d v="2006-02-02T00:00:00"/>
    <n v="114"/>
  </r>
  <r>
    <s v="9226"/>
    <s v="0"/>
    <x v="1239"/>
    <d v="2017-05-02T00:00:00"/>
    <b v="0"/>
    <s v="Approved"/>
    <s v="Solex"/>
    <s v="Standard"/>
    <s v="medium"/>
    <s v="medium"/>
    <n v="71.489999999999995"/>
    <n v="53.62"/>
    <n v="17.87"/>
    <d v="2003-02-07T00:00:00"/>
    <n v="242"/>
  </r>
  <r>
    <s v="9227"/>
    <s v="74"/>
    <x v="2993"/>
    <d v="2017-01-23T00:00:00"/>
    <b v="0"/>
    <s v="Approved"/>
    <s v="WeareA2B"/>
    <s v="Standard"/>
    <s v="medium"/>
    <s v="medium"/>
    <n v="1762.96"/>
    <n v="950.52"/>
    <n v="812.44"/>
    <d v="2014-07-28T00:00:00"/>
    <n v="341"/>
  </r>
  <r>
    <s v="9228"/>
    <s v="55"/>
    <x v="447"/>
    <d v="2017-03-25T00:00:00"/>
    <b v="1"/>
    <s v="Approved"/>
    <s v="Trek Bicycles"/>
    <s v="Road"/>
    <s v="medium"/>
    <s v="large"/>
    <n v="1894.19"/>
    <n v="598.76"/>
    <n v="1295.43"/>
    <d v="2015-06-17T00:00:00"/>
    <n v="280"/>
  </r>
  <r>
    <s v="9229"/>
    <s v="85"/>
    <x v="1928"/>
    <d v="2017-02-10T00:00:00"/>
    <b v="1"/>
    <s v="Approved"/>
    <s v="WeareA2B"/>
    <s v="Standard"/>
    <s v="medium"/>
    <s v="medium"/>
    <n v="752.64"/>
    <n v="205.36"/>
    <n v="547.28"/>
    <d v="2015-08-02T00:00:00"/>
    <n v="323"/>
  </r>
  <r>
    <s v="9230"/>
    <s v="47"/>
    <x v="2086"/>
    <d v="2017-07-31T00:00:00"/>
    <b v="0"/>
    <s v="Approved"/>
    <s v="Trek Bicycles"/>
    <s v="Road"/>
    <s v="low"/>
    <s v="small"/>
    <n v="1720.7"/>
    <n v="1531.42"/>
    <n v="189.28"/>
    <d v="2006-10-01T00:00:00"/>
    <n v="152"/>
  </r>
  <r>
    <s v="9231"/>
    <s v="0"/>
    <x v="2149"/>
    <d v="2017-02-25T00:00:00"/>
    <b v="0"/>
    <s v="Approved"/>
    <m/>
    <m/>
    <m/>
    <m/>
    <n v="2052.92"/>
    <m/>
    <m/>
    <m/>
    <n v="308"/>
  </r>
  <r>
    <s v="9232"/>
    <s v="29"/>
    <x v="2197"/>
    <d v="2017-04-15T00:00:00"/>
    <b v="1"/>
    <s v="Approved"/>
    <s v="Norco Bicycles"/>
    <s v="Road"/>
    <s v="medium"/>
    <s v="medium"/>
    <n v="543.39"/>
    <n v="407.54"/>
    <n v="135.85"/>
    <d v="1994-07-12T00:00:00"/>
    <n v="259"/>
  </r>
  <r>
    <s v="9233"/>
    <s v="49"/>
    <x v="689"/>
    <d v="2017-02-26T00:00:00"/>
    <b v="1"/>
    <s v="Approved"/>
    <s v="Trek Bicycles"/>
    <s v="Road"/>
    <s v="medium"/>
    <s v="medium"/>
    <n v="533.51"/>
    <n v="400.13"/>
    <n v="133.38"/>
    <d v="2009-04-12T00:00:00"/>
    <n v="307"/>
  </r>
  <r>
    <s v="9234"/>
    <s v="38"/>
    <x v="2569"/>
    <d v="2017-01-20T00:00:00"/>
    <b v="0"/>
    <s v="Approved"/>
    <s v="Trek Bicycles"/>
    <s v="Standard"/>
    <s v="medium"/>
    <s v="large"/>
    <n v="2091.4699999999998"/>
    <n v="388.92"/>
    <n v="1702.55"/>
    <d v="2004-09-28T00:00:00"/>
    <n v="344"/>
  </r>
  <r>
    <s v="9235"/>
    <s v="14"/>
    <x v="2406"/>
    <d v="2017-10-04T00:00:00"/>
    <b v="0"/>
    <s v="Approved"/>
    <s v="Trek Bicycles"/>
    <s v="Standard"/>
    <s v="medium"/>
    <s v="small"/>
    <n v="1386.84"/>
    <n v="1234.29"/>
    <n v="152.55000000000001"/>
    <d v="2009-03-08T00:00:00"/>
    <n v="87"/>
  </r>
  <r>
    <s v="9236"/>
    <s v="84"/>
    <x v="3030"/>
    <d v="2017-03-06T00:00:00"/>
    <b v="0"/>
    <s v="Approved"/>
    <s v="Trek Bicycles"/>
    <s v="Road"/>
    <s v="medium"/>
    <s v="medium"/>
    <n v="290.62"/>
    <n v="215.14"/>
    <n v="75.48"/>
    <d v="1993-04-20T00:00:00"/>
    <n v="299"/>
  </r>
  <r>
    <s v="9237"/>
    <s v="38"/>
    <x v="1629"/>
    <d v="2017-12-18T00:00:00"/>
    <b v="1"/>
    <s v="Approved"/>
    <s v="Trek Bicycles"/>
    <s v="Standard"/>
    <s v="medium"/>
    <s v="large"/>
    <n v="2091.4699999999998"/>
    <n v="388.92"/>
    <n v="1702.55"/>
    <d v="2012-09-15T00:00:00"/>
    <n v="12"/>
  </r>
  <r>
    <s v="9238"/>
    <s v="53"/>
    <x v="3256"/>
    <d v="2017-02-05T00:00:00"/>
    <b v="1"/>
    <s v="Approved"/>
    <s v="OHM Cycles"/>
    <s v="Standard"/>
    <s v="medium"/>
    <s v="medium"/>
    <n v="795.34"/>
    <n v="101.58"/>
    <n v="693.76"/>
    <d v="1997-02-09T00:00:00"/>
    <n v="328"/>
  </r>
  <r>
    <s v="9239"/>
    <s v="38"/>
    <x v="2448"/>
    <d v="2017-12-12T00:00:00"/>
    <b v="1"/>
    <s v="Approved"/>
    <s v="Solex"/>
    <s v="Standard"/>
    <s v="medium"/>
    <s v="medium"/>
    <n v="1577.53"/>
    <n v="826.51"/>
    <n v="751.02"/>
    <d v="2011-03-16T00:00:00"/>
    <n v="18"/>
  </r>
  <r>
    <s v="9240"/>
    <s v="10"/>
    <x v="2876"/>
    <d v="2017-10-30T00:00:00"/>
    <b v="1"/>
    <s v="Approved"/>
    <s v="WeareA2B"/>
    <s v="Touring"/>
    <s v="medium"/>
    <s v="medium"/>
    <n v="1466.68"/>
    <n v="363.25"/>
    <n v="1103.43"/>
    <d v="2014-03-03T00:00:00"/>
    <n v="61"/>
  </r>
  <r>
    <s v="9241"/>
    <s v="9"/>
    <x v="3270"/>
    <d v="2017-03-03T00:00:00"/>
    <b v="0"/>
    <s v="Approved"/>
    <s v="OHM Cycles"/>
    <s v="Road"/>
    <s v="medium"/>
    <s v="medium"/>
    <n v="742.54"/>
    <n v="667.4"/>
    <n v="75.14"/>
    <d v="1991-11-07T00:00:00"/>
    <n v="302"/>
  </r>
  <r>
    <s v="9242"/>
    <s v="91"/>
    <x v="1907"/>
    <d v="2017-06-15T00:00:00"/>
    <b v="0"/>
    <s v="Approved"/>
    <s v="WeareA2B"/>
    <s v="Standard"/>
    <s v="low"/>
    <s v="medium"/>
    <n v="642.30999999999995"/>
    <n v="513.85"/>
    <n v="128.46"/>
    <d v="2014-10-10T00:00:00"/>
    <n v="198"/>
  </r>
  <r>
    <s v="9243"/>
    <s v="99"/>
    <x v="2086"/>
    <d v="2017-11-07T00:00:00"/>
    <b v="0"/>
    <s v="Approved"/>
    <s v="OHM Cycles"/>
    <s v="Standard"/>
    <s v="medium"/>
    <s v="medium"/>
    <n v="1227.3399999999999"/>
    <n v="770.89"/>
    <n v="456.45"/>
    <d v="1994-08-10T00:00:00"/>
    <n v="53"/>
  </r>
  <r>
    <s v="9244"/>
    <s v="71"/>
    <x v="414"/>
    <d v="2017-03-28T00:00:00"/>
    <b v="1"/>
    <s v="Approved"/>
    <s v="Solex"/>
    <s v="Standard"/>
    <s v="high"/>
    <s v="large"/>
    <n v="1842.92"/>
    <n v="1105.75"/>
    <n v="737.17"/>
    <d v="1995-10-24T00:00:00"/>
    <n v="277"/>
  </r>
  <r>
    <s v="9245"/>
    <s v="10"/>
    <x v="1316"/>
    <d v="2017-01-28T00:00:00"/>
    <b v="1"/>
    <s v="Approved"/>
    <s v="Solex"/>
    <s v="Standard"/>
    <s v="medium"/>
    <s v="medium"/>
    <n v="1945.43"/>
    <n v="333.18"/>
    <n v="1612.25"/>
    <d v="2011-01-10T00:00:00"/>
    <n v="336"/>
  </r>
  <r>
    <s v="9246"/>
    <s v="39"/>
    <x v="1265"/>
    <d v="2017-05-21T00:00:00"/>
    <b v="1"/>
    <s v="Approved"/>
    <s v="Giant Bicycles"/>
    <s v="Standard"/>
    <s v="medium"/>
    <s v="large"/>
    <n v="1812.75"/>
    <n v="582.48"/>
    <n v="1230.27"/>
    <d v="2010-06-07T00:00:00"/>
    <n v="223"/>
  </r>
  <r>
    <s v="9247"/>
    <s v="45"/>
    <x v="1025"/>
    <d v="2017-03-24T00:00:00"/>
    <b v="1"/>
    <s v="Approved"/>
    <s v="Solex"/>
    <s v="Standard"/>
    <s v="medium"/>
    <s v="medium"/>
    <n v="441.49"/>
    <n v="84.99"/>
    <n v="356.5"/>
    <d v="1993-04-12T00:00:00"/>
    <n v="281"/>
  </r>
  <r>
    <s v="9248"/>
    <s v="88"/>
    <x v="1962"/>
    <d v="2017-09-05T00:00:00"/>
    <b v="0"/>
    <s v="Approved"/>
    <s v="Norco Bicycles"/>
    <s v="Standard"/>
    <s v="medium"/>
    <s v="medium"/>
    <n v="1198.46"/>
    <n v="381.1"/>
    <n v="817.36"/>
    <d v="1998-12-16T00:00:00"/>
    <n v="116"/>
  </r>
  <r>
    <s v="9249"/>
    <s v="52"/>
    <x v="1392"/>
    <d v="2017-11-13T00:00:00"/>
    <b v="1"/>
    <s v="Approved"/>
    <s v="OHM Cycles"/>
    <s v="Road"/>
    <s v="medium"/>
    <s v="medium"/>
    <n v="1280.28"/>
    <n v="829.51"/>
    <n v="450.77"/>
    <d v="2009-04-12T00:00:00"/>
    <n v="47"/>
  </r>
  <r>
    <s v="9250"/>
    <s v="0"/>
    <x v="333"/>
    <d v="2017-03-14T00:00:00"/>
    <b v="0"/>
    <s v="Approved"/>
    <s v="Norco Bicycles"/>
    <s v="Standard"/>
    <s v="low"/>
    <s v="medium"/>
    <n v="363.01"/>
    <n v="290.41000000000003"/>
    <n v="72.599999999999994"/>
    <d v="2005-05-10T00:00:00"/>
    <n v="291"/>
  </r>
  <r>
    <s v="9251"/>
    <s v="35"/>
    <x v="1088"/>
    <d v="2017-05-13T00:00:00"/>
    <b v="0"/>
    <s v="Approved"/>
    <s v="Trek Bicycles"/>
    <s v="Standard"/>
    <s v="low"/>
    <s v="medium"/>
    <n v="1057.51"/>
    <n v="154.4"/>
    <n v="903.11"/>
    <d v="2010-06-07T00:00:00"/>
    <n v="231"/>
  </r>
  <r>
    <s v="9252"/>
    <s v="41"/>
    <x v="3271"/>
    <d v="2017-11-12T00:00:00"/>
    <b v="0"/>
    <s v="Approved"/>
    <s v="Solex"/>
    <s v="Road"/>
    <s v="medium"/>
    <s v="medium"/>
    <n v="416.98"/>
    <n v="312.74"/>
    <n v="104.24"/>
    <d v="2011-05-09T00:00:00"/>
    <n v="48"/>
  </r>
  <r>
    <s v="9253"/>
    <s v="95"/>
    <x v="263"/>
    <d v="2017-08-27T00:00:00"/>
    <b v="1"/>
    <s v="Approved"/>
    <s v="OHM Cycles"/>
    <s v="Touring"/>
    <s v="low"/>
    <s v="medium"/>
    <n v="1073.07"/>
    <n v="933.84"/>
    <n v="139.22999999999999"/>
    <d v="2004-08-07T00:00:00"/>
    <n v="125"/>
  </r>
  <r>
    <s v="9254"/>
    <s v="79"/>
    <x v="1820"/>
    <d v="2017-09-16T00:00:00"/>
    <b v="0"/>
    <s v="Approved"/>
    <s v="Solex"/>
    <s v="Touring"/>
    <s v="medium"/>
    <s v="large"/>
    <n v="2083.94"/>
    <n v="675.03"/>
    <n v="1408.91"/>
    <d v="2013-09-16T00:00:00"/>
    <n v="105"/>
  </r>
  <r>
    <s v="9255"/>
    <s v="61"/>
    <x v="221"/>
    <d v="2017-03-18T00:00:00"/>
    <b v="1"/>
    <s v="Approved"/>
    <s v="OHM Cycles"/>
    <s v="Standard"/>
    <s v="low"/>
    <s v="medium"/>
    <n v="71.16"/>
    <n v="56.93"/>
    <n v="14.23"/>
    <d v="2012-05-18T00:00:00"/>
    <n v="287"/>
  </r>
  <r>
    <s v="9256"/>
    <s v="48"/>
    <x v="3162"/>
    <d v="2017-12-16T00:00:00"/>
    <b v="1"/>
    <s v="Approved"/>
    <s v="WeareA2B"/>
    <s v="Standard"/>
    <s v="medium"/>
    <s v="medium"/>
    <n v="1762.96"/>
    <n v="950.52"/>
    <n v="812.44"/>
    <d v="2009-04-12T00:00:00"/>
    <n v="14"/>
  </r>
  <r>
    <s v="9257"/>
    <s v="82"/>
    <x v="629"/>
    <d v="2017-06-13T00:00:00"/>
    <b v="0"/>
    <s v="Approved"/>
    <s v="Norco Bicycles"/>
    <s v="Standard"/>
    <s v="high"/>
    <s v="medium"/>
    <n v="1148.6400000000001"/>
    <n v="689.18"/>
    <n v="459.46"/>
    <d v="2015-08-10T00:00:00"/>
    <n v="200"/>
  </r>
  <r>
    <s v="9258"/>
    <s v="81"/>
    <x v="1548"/>
    <d v="2017-08-16T00:00:00"/>
    <b v="0"/>
    <s v="Approved"/>
    <s v="Norco Bicycles"/>
    <s v="Standard"/>
    <s v="medium"/>
    <s v="small"/>
    <n v="586.45000000000005"/>
    <n v="521.94000000000005"/>
    <n v="64.510000000000005"/>
    <d v="2004-01-16T00:00:00"/>
    <n v="136"/>
  </r>
  <r>
    <s v="9259"/>
    <s v="28"/>
    <x v="2833"/>
    <d v="2017-06-19T00:00:00"/>
    <b v="0"/>
    <s v="Approved"/>
    <s v="Norco Bicycles"/>
    <s v="Standard"/>
    <s v="medium"/>
    <s v="small"/>
    <n v="1216.1400000000001"/>
    <n v="1082.3599999999999"/>
    <n v="133.78"/>
    <d v="1991-08-05T00:00:00"/>
    <n v="194"/>
  </r>
  <r>
    <s v="9260"/>
    <s v="1"/>
    <x v="212"/>
    <d v="2017-06-25T00:00:00"/>
    <b v="0"/>
    <s v="Approved"/>
    <s v="Giant Bicycles"/>
    <s v="Touring"/>
    <s v="medium"/>
    <s v="large"/>
    <n v="1873.97"/>
    <n v="863.95"/>
    <n v="1010.02"/>
    <d v="2003-09-09T00:00:00"/>
    <n v="188"/>
  </r>
  <r>
    <s v="9261"/>
    <s v="50"/>
    <x v="3248"/>
    <d v="2017-01-09T00:00:00"/>
    <b v="0"/>
    <s v="Approved"/>
    <s v="WeareA2B"/>
    <s v="Standard"/>
    <s v="medium"/>
    <s v="small"/>
    <n v="175.89"/>
    <n v="131.91999999999999"/>
    <n v="43.97"/>
    <d v="1997-02-09T00:00:00"/>
    <n v="355"/>
  </r>
  <r>
    <s v="9262"/>
    <s v="37"/>
    <x v="647"/>
    <d v="2017-11-26T00:00:00"/>
    <b v="0"/>
    <s v="Approved"/>
    <s v="OHM Cycles"/>
    <s v="Standard"/>
    <s v="low"/>
    <s v="medium"/>
    <n v="1793.43"/>
    <n v="248.82"/>
    <n v="1544.61"/>
    <d v="1999-07-20T00:00:00"/>
    <n v="34"/>
  </r>
  <r>
    <s v="9263"/>
    <s v="62"/>
    <x v="2228"/>
    <d v="2017-08-11T00:00:00"/>
    <b v="0"/>
    <s v="Approved"/>
    <s v="Solex"/>
    <s v="Standard"/>
    <s v="medium"/>
    <s v="medium"/>
    <n v="478.16"/>
    <n v="298.72000000000003"/>
    <n v="179.44"/>
    <d v="2012-05-18T00:00:00"/>
    <n v="141"/>
  </r>
  <r>
    <s v="9264"/>
    <s v="13"/>
    <x v="1308"/>
    <d v="2017-05-15T00:00:00"/>
    <b v="0"/>
    <s v="Approved"/>
    <s v="Solex"/>
    <s v="Standard"/>
    <s v="medium"/>
    <s v="medium"/>
    <n v="1163.8900000000001"/>
    <n v="589.27"/>
    <n v="574.62"/>
    <d v="2005-12-07T00:00:00"/>
    <n v="229"/>
  </r>
  <r>
    <s v="9265"/>
    <s v="21"/>
    <x v="445"/>
    <d v="2017-12-27T00:00:00"/>
    <b v="0"/>
    <s v="Approved"/>
    <s v="Solex"/>
    <s v="Standard"/>
    <s v="medium"/>
    <s v="large"/>
    <n v="1071.23"/>
    <n v="380.74"/>
    <n v="690.49"/>
    <d v="1991-08-05T00:00:00"/>
    <n v="3"/>
  </r>
  <r>
    <s v="9266"/>
    <s v="39"/>
    <x v="1313"/>
    <d v="2017-02-24T00:00:00"/>
    <b v="1"/>
    <s v="Approved"/>
    <s v="Giant Bicycles"/>
    <s v="Standard"/>
    <s v="medium"/>
    <s v="large"/>
    <n v="1812.75"/>
    <n v="582.48"/>
    <n v="1230.27"/>
    <d v="2010-06-07T00:00:00"/>
    <n v="309"/>
  </r>
  <r>
    <s v="9267"/>
    <s v="35"/>
    <x v="1541"/>
    <d v="2017-08-27T00:00:00"/>
    <b v="0"/>
    <s v="Approved"/>
    <s v="Trek Bicycles"/>
    <s v="Standard"/>
    <s v="low"/>
    <s v="medium"/>
    <n v="1057.51"/>
    <n v="154.4"/>
    <n v="903.11"/>
    <d v="1994-07-12T00:00:00"/>
    <n v="125"/>
  </r>
  <r>
    <s v="9268"/>
    <s v="16"/>
    <x v="1638"/>
    <d v="2017-05-06T00:00:00"/>
    <b v="1"/>
    <s v="Approved"/>
    <s v="Norco Bicycles"/>
    <s v="Standard"/>
    <s v="high"/>
    <s v="small"/>
    <n v="1661.92"/>
    <n v="1479.11"/>
    <n v="182.81"/>
    <d v="2013-03-12T00:00:00"/>
    <n v="238"/>
  </r>
  <r>
    <s v="9269"/>
    <s v="76"/>
    <x v="1982"/>
    <d v="2017-09-14T00:00:00"/>
    <b v="0"/>
    <s v="Approved"/>
    <s v="WeareA2B"/>
    <s v="Standard"/>
    <s v="low"/>
    <s v="medium"/>
    <n v="642.30999999999995"/>
    <n v="513.85"/>
    <n v="128.46"/>
    <d v="2004-07-25T00:00:00"/>
    <n v="107"/>
  </r>
  <r>
    <s v="9270"/>
    <s v="49"/>
    <x v="264"/>
    <d v="2017-03-20T00:00:00"/>
    <b v="0"/>
    <s v="Approved"/>
    <s v="Trek Bicycles"/>
    <s v="Road"/>
    <s v="medium"/>
    <s v="medium"/>
    <n v="533.51"/>
    <n v="400.13"/>
    <n v="133.38"/>
    <d v="2012-06-04T00:00:00"/>
    <n v="285"/>
  </r>
  <r>
    <s v="9271"/>
    <s v="63"/>
    <x v="1202"/>
    <d v="2017-05-23T00:00:00"/>
    <b v="0"/>
    <s v="Approved"/>
    <s v="WeareA2B"/>
    <s v="Standard"/>
    <s v="medium"/>
    <s v="medium"/>
    <n v="1992.93"/>
    <n v="762.63"/>
    <n v="1230.3"/>
    <d v="1991-11-10T00:00:00"/>
    <n v="221"/>
  </r>
  <r>
    <s v="9272"/>
    <s v="89"/>
    <x v="1531"/>
    <d v="2017-08-13T00:00:00"/>
    <b v="1"/>
    <s v="Approved"/>
    <s v="WeareA2B"/>
    <s v="Touring"/>
    <s v="medium"/>
    <s v="large"/>
    <n v="1362.99"/>
    <n v="57.74"/>
    <n v="1305.25"/>
    <d v="2016-07-09T00:00:00"/>
    <n v="139"/>
  </r>
  <r>
    <s v="9273"/>
    <s v="43"/>
    <x v="210"/>
    <d v="2017-11-06T00:00:00"/>
    <b v="0"/>
    <s v="Approved"/>
    <s v="Solex"/>
    <s v="Standard"/>
    <s v="medium"/>
    <s v="medium"/>
    <n v="1151.96"/>
    <n v="649.49"/>
    <n v="502.47"/>
    <d v="1997-02-09T00:00:00"/>
    <n v="54"/>
  </r>
  <r>
    <s v="9274"/>
    <s v="33"/>
    <x v="2490"/>
    <d v="2017-06-13T00:00:00"/>
    <b v="0"/>
    <s v="Approved"/>
    <s v="Giant Bicycles"/>
    <s v="Standard"/>
    <s v="medium"/>
    <s v="small"/>
    <n v="1311.44"/>
    <n v="1167.18"/>
    <n v="144.26"/>
    <d v="1997-05-10T00:00:00"/>
    <n v="200"/>
  </r>
  <r>
    <s v="9275"/>
    <s v="84"/>
    <x v="40"/>
    <d v="2017-03-10T00:00:00"/>
    <b v="1"/>
    <s v="Approved"/>
    <s v="Trek Bicycles"/>
    <s v="Road"/>
    <s v="medium"/>
    <s v="medium"/>
    <n v="290.62"/>
    <n v="215.14"/>
    <n v="75.48"/>
    <d v="1993-04-20T00:00:00"/>
    <n v="295"/>
  </r>
  <r>
    <s v="9276"/>
    <s v="0"/>
    <x v="2586"/>
    <d v="2017-07-15T00:00:00"/>
    <b v="1"/>
    <s v="Approved"/>
    <m/>
    <m/>
    <m/>
    <m/>
    <n v="1817.13"/>
    <m/>
    <m/>
    <m/>
    <n v="168"/>
  </r>
  <r>
    <s v="9277"/>
    <s v="81"/>
    <x v="2840"/>
    <d v="2017-08-11T00:00:00"/>
    <b v="1"/>
    <s v="Approved"/>
    <s v="Norco Bicycles"/>
    <s v="Standard"/>
    <s v="medium"/>
    <s v="small"/>
    <n v="586.45000000000005"/>
    <n v="521.94000000000005"/>
    <n v="64.510000000000005"/>
    <d v="1991-07-10T00:00:00"/>
    <n v="141"/>
  </r>
  <r>
    <s v="9278"/>
    <s v="87"/>
    <x v="2925"/>
    <d v="2017-10-12T00:00:00"/>
    <b v="0"/>
    <s v="Approved"/>
    <s v="Giant Bicycles"/>
    <s v="Standard"/>
    <s v="high"/>
    <s v="medium"/>
    <n v="1179"/>
    <n v="707.4"/>
    <n v="471.6"/>
    <d v="2005-05-10T00:00:00"/>
    <n v="79"/>
  </r>
  <r>
    <s v="9279"/>
    <s v="0"/>
    <x v="1785"/>
    <d v="2017-10-31T00:00:00"/>
    <b v="1"/>
    <s v="Approved"/>
    <s v="OHM Cycles"/>
    <s v="Standard"/>
    <s v="medium"/>
    <s v="medium"/>
    <n v="235.63"/>
    <n v="125.07"/>
    <n v="110.56"/>
    <d v="2004-08-07T00:00:00"/>
    <n v="60"/>
  </r>
  <r>
    <s v="9280"/>
    <s v="40"/>
    <x v="185"/>
    <d v="2017-01-10T00:00:00"/>
    <b v="0"/>
    <s v="Approved"/>
    <s v="Trek Bicycles"/>
    <s v="Road"/>
    <s v="medium"/>
    <s v="large"/>
    <n v="1894.19"/>
    <n v="598.76"/>
    <n v="1295.43"/>
    <d v="2003-07-21T00:00:00"/>
    <n v="354"/>
  </r>
  <r>
    <s v="9281"/>
    <s v="66"/>
    <x v="2083"/>
    <d v="2017-06-26T00:00:00"/>
    <b v="0"/>
    <s v="Approved"/>
    <s v="Giant Bicycles"/>
    <s v="Road"/>
    <s v="low"/>
    <s v="small"/>
    <n v="590.26"/>
    <n v="525.33000000000004"/>
    <n v="64.930000000000007"/>
    <d v="2002-08-31T00:00:00"/>
    <n v="187"/>
  </r>
  <r>
    <s v="9282"/>
    <s v="39"/>
    <x v="2614"/>
    <d v="2017-08-22T00:00:00"/>
    <b v="0"/>
    <s v="Approved"/>
    <s v="Giant Bicycles"/>
    <s v="Standard"/>
    <s v="medium"/>
    <s v="large"/>
    <n v="1812.75"/>
    <n v="582.48"/>
    <n v="1230.27"/>
    <d v="2011-03-16T00:00:00"/>
    <n v="130"/>
  </r>
  <r>
    <s v="9283"/>
    <s v="38"/>
    <x v="437"/>
    <d v="2017-10-15T00:00:00"/>
    <b v="1"/>
    <s v="Approved"/>
    <s v="Solex"/>
    <s v="Standard"/>
    <s v="medium"/>
    <s v="medium"/>
    <n v="1577.53"/>
    <n v="826.51"/>
    <n v="751.02"/>
    <d v="2011-05-09T00:00:00"/>
    <n v="76"/>
  </r>
  <r>
    <s v="9285"/>
    <s v="45"/>
    <x v="2433"/>
    <d v="2017-07-17T00:00:00"/>
    <b v="0"/>
    <s v="Approved"/>
    <s v="Trek Bicycles"/>
    <s v="Road"/>
    <s v="low"/>
    <s v="medium"/>
    <n v="980.37"/>
    <n v="234.43"/>
    <n v="745.94"/>
    <d v="2005-12-07T00:00:00"/>
    <n v="166"/>
  </r>
  <r>
    <s v="9286"/>
    <s v="78"/>
    <x v="3060"/>
    <d v="2017-10-15T00:00:00"/>
    <b v="1"/>
    <s v="Approved"/>
    <s v="Giant Bicycles"/>
    <s v="Standard"/>
    <s v="medium"/>
    <s v="large"/>
    <n v="1765.3"/>
    <n v="709.48"/>
    <n v="1055.82"/>
    <d v="2004-07-25T00:00:00"/>
    <n v="76"/>
  </r>
  <r>
    <s v="9287"/>
    <s v="52"/>
    <x v="1678"/>
    <d v="2017-02-04T00:00:00"/>
    <b v="1"/>
    <s v="Approved"/>
    <s v="OHM Cycles"/>
    <s v="Road"/>
    <s v="medium"/>
    <s v="medium"/>
    <n v="1280.28"/>
    <n v="829.51"/>
    <n v="450.77"/>
    <d v="2001-11-25T00:00:00"/>
    <n v="329"/>
  </r>
  <r>
    <s v="9288"/>
    <s v="56"/>
    <x v="2210"/>
    <d v="2017-05-12T00:00:00"/>
    <b v="1"/>
    <s v="Approved"/>
    <s v="OHM Cycles"/>
    <s v="Standard"/>
    <s v="medium"/>
    <s v="medium"/>
    <n v="183.86"/>
    <n v="137.9"/>
    <n v="45.96"/>
    <d v="1997-10-04T00:00:00"/>
    <n v="232"/>
  </r>
  <r>
    <s v="9289"/>
    <s v="98"/>
    <x v="2599"/>
    <d v="2017-06-21T00:00:00"/>
    <b v="0"/>
    <s v="Approved"/>
    <s v="OHM Cycles"/>
    <s v="Standard"/>
    <s v="medium"/>
    <s v="medium"/>
    <n v="795.34"/>
    <n v="101.58"/>
    <n v="693.76"/>
    <d v="1997-02-09T00:00:00"/>
    <n v="192"/>
  </r>
  <r>
    <s v="9290"/>
    <s v="43"/>
    <x v="2305"/>
    <d v="2017-09-16T00:00:00"/>
    <b v="1"/>
    <s v="Approved"/>
    <s v="Solex"/>
    <s v="Standard"/>
    <s v="medium"/>
    <s v="medium"/>
    <n v="1151.96"/>
    <n v="649.49"/>
    <n v="502.47"/>
    <d v="1999-12-04T00:00:00"/>
    <n v="105"/>
  </r>
  <r>
    <s v="9291"/>
    <s v="100"/>
    <x v="611"/>
    <d v="2017-05-24T00:00:00"/>
    <b v="0"/>
    <s v="Approved"/>
    <s v="Norco Bicycles"/>
    <s v="Road"/>
    <s v="medium"/>
    <s v="medium"/>
    <n v="1036.5899999999999"/>
    <n v="206.35"/>
    <n v="830.24"/>
    <d v="1991-05-06T00:00:00"/>
    <n v="220"/>
  </r>
  <r>
    <s v="9292"/>
    <s v="2"/>
    <x v="1373"/>
    <d v="2017-09-24T00:00:00"/>
    <b v="1"/>
    <s v="Approved"/>
    <s v="Solex"/>
    <s v="Standard"/>
    <s v="medium"/>
    <s v="medium"/>
    <n v="71.489999999999995"/>
    <n v="53.62"/>
    <n v="17.87"/>
    <d v="2012-12-02T00:00:00"/>
    <n v="97"/>
  </r>
  <r>
    <s v="9293"/>
    <s v="46"/>
    <x v="631"/>
    <d v="2017-05-13T00:00:00"/>
    <b v="0"/>
    <s v="Approved"/>
    <s v="Solex"/>
    <s v="Standard"/>
    <s v="low"/>
    <s v="medium"/>
    <n v="1289.8499999999999"/>
    <n v="74.510000000000005"/>
    <n v="1215.3399999999999"/>
    <d v="2007-12-11T00:00:00"/>
    <n v="231"/>
  </r>
  <r>
    <s v="9294"/>
    <s v="45"/>
    <x v="1110"/>
    <d v="2017-11-16T00:00:00"/>
    <b v="0"/>
    <s v="Approved"/>
    <s v="Solex"/>
    <s v="Standard"/>
    <s v="medium"/>
    <s v="medium"/>
    <n v="441.49"/>
    <n v="84.99"/>
    <n v="356.5"/>
    <d v="1993-04-12T00:00:00"/>
    <n v="44"/>
  </r>
  <r>
    <s v="9295"/>
    <s v="92"/>
    <x v="652"/>
    <d v="2017-08-26T00:00:00"/>
    <b v="1"/>
    <s v="Approved"/>
    <s v="WeareA2B"/>
    <s v="Standard"/>
    <s v="medium"/>
    <s v="small"/>
    <n v="1415.01"/>
    <n v="1259.3599999999999"/>
    <n v="155.65"/>
    <d v="2003-01-05T00:00:00"/>
    <n v="126"/>
  </r>
  <r>
    <s v="9296"/>
    <s v="18"/>
    <x v="660"/>
    <d v="2017-10-25T00:00:00"/>
    <b v="1"/>
    <s v="Approved"/>
    <s v="Norco Bicycles"/>
    <s v="Standard"/>
    <s v="high"/>
    <s v="medium"/>
    <n v="1148.6400000000001"/>
    <n v="689.18"/>
    <n v="459.46"/>
    <d v="2015-08-10T00:00:00"/>
    <n v="66"/>
  </r>
  <r>
    <s v="9297"/>
    <s v="46"/>
    <x v="1064"/>
    <d v="2017-04-04T00:00:00"/>
    <b v="0"/>
    <s v="Approved"/>
    <s v="OHM Cycles"/>
    <s v="Standard"/>
    <s v="low"/>
    <s v="medium"/>
    <n v="1793.43"/>
    <n v="248.82"/>
    <n v="1544.61"/>
    <d v="1999-07-20T00:00:00"/>
    <n v="270"/>
  </r>
  <r>
    <s v="9298"/>
    <s v="35"/>
    <x v="1257"/>
    <d v="2017-10-28T00:00:00"/>
    <b v="1"/>
    <s v="Approved"/>
    <s v="Giant Bicycles"/>
    <s v="Standard"/>
    <s v="medium"/>
    <s v="medium"/>
    <n v="1403.5"/>
    <n v="954.82"/>
    <n v="448.68"/>
    <d v="2012-09-15T00:00:00"/>
    <n v="63"/>
  </r>
  <r>
    <s v="9299"/>
    <s v="19"/>
    <x v="489"/>
    <d v="2017-02-27T00:00:00"/>
    <b v="1"/>
    <s v="Approved"/>
    <s v="Trek Bicycles"/>
    <s v="Mountain"/>
    <s v="low"/>
    <s v="medium"/>
    <n v="574.64"/>
    <n v="459.71"/>
    <n v="114.93"/>
    <d v="2011-08-29T00:00:00"/>
    <n v="306"/>
  </r>
  <r>
    <s v="9300"/>
    <s v="14"/>
    <x v="685"/>
    <d v="2017-08-18T00:00:00"/>
    <b v="0"/>
    <s v="Approved"/>
    <s v="Trek Bicycles"/>
    <s v="Standard"/>
    <s v="medium"/>
    <s v="small"/>
    <n v="1386.84"/>
    <n v="1234.29"/>
    <n v="152.55000000000001"/>
    <d v="2003-08-05T00:00:00"/>
    <n v="134"/>
  </r>
  <r>
    <s v="9302"/>
    <s v="89"/>
    <x v="2425"/>
    <d v="2017-07-25T00:00:00"/>
    <b v="1"/>
    <s v="Approved"/>
    <s v="WeareA2B"/>
    <s v="Touring"/>
    <s v="medium"/>
    <s v="large"/>
    <n v="1362.99"/>
    <n v="57.74"/>
    <n v="1305.25"/>
    <d v="1993-04-20T00:00:00"/>
    <n v="158"/>
  </r>
  <r>
    <s v="9303"/>
    <s v="28"/>
    <x v="462"/>
    <d v="2017-01-01T00:00:00"/>
    <b v="0"/>
    <s v="Approved"/>
    <s v="Norco Bicycles"/>
    <s v="Standard"/>
    <s v="medium"/>
    <s v="small"/>
    <n v="1216.1400000000001"/>
    <n v="1082.3599999999999"/>
    <n v="133.78"/>
    <d v="1991-08-05T00:00:00"/>
    <n v="363"/>
  </r>
  <r>
    <s v="9304"/>
    <s v="95"/>
    <x v="1367"/>
    <d v="2017-01-04T00:00:00"/>
    <b v="0"/>
    <s v="Approved"/>
    <s v="OHM Cycles"/>
    <s v="Touring"/>
    <s v="low"/>
    <s v="medium"/>
    <n v="1073.07"/>
    <n v="933.84"/>
    <n v="139.22999999999999"/>
    <d v="1997-01-25T00:00:00"/>
    <n v="360"/>
  </r>
  <r>
    <s v="9305"/>
    <s v="20"/>
    <x v="2313"/>
    <d v="2017-03-18T00:00:00"/>
    <b v="0"/>
    <s v="Approved"/>
    <s v="Trek Bicycles"/>
    <s v="Standard"/>
    <s v="medium"/>
    <s v="small"/>
    <n v="1775.81"/>
    <n v="1580.47"/>
    <n v="195.34"/>
    <d v="2010-05-05T00:00:00"/>
    <n v="287"/>
  </r>
  <r>
    <s v="9306"/>
    <s v="63"/>
    <x v="1777"/>
    <d v="2017-03-03T00:00:00"/>
    <b v="1"/>
    <s v="Approved"/>
    <s v="WeareA2B"/>
    <s v="Standard"/>
    <s v="medium"/>
    <s v="medium"/>
    <n v="1992.93"/>
    <n v="762.63"/>
    <n v="1230.3"/>
    <d v="1993-05-26T00:00:00"/>
    <n v="302"/>
  </r>
  <r>
    <s v="9307"/>
    <s v="71"/>
    <x v="291"/>
    <d v="2017-05-22T00:00:00"/>
    <b v="0"/>
    <s v="Approved"/>
    <s v="Solex"/>
    <s v="Standard"/>
    <s v="high"/>
    <s v="large"/>
    <n v="1842.92"/>
    <n v="1105.75"/>
    <n v="737.17"/>
    <d v="2000-05-22T00:00:00"/>
    <n v="222"/>
  </r>
  <r>
    <s v="9308"/>
    <s v="28"/>
    <x v="53"/>
    <d v="2017-09-18T00:00:00"/>
    <b v="1"/>
    <s v="Approved"/>
    <s v="Norco Bicycles"/>
    <s v="Standard"/>
    <s v="medium"/>
    <s v="small"/>
    <n v="1216.1400000000001"/>
    <n v="1082.3599999999999"/>
    <n v="133.78"/>
    <d v="1991-08-05T00:00:00"/>
    <n v="103"/>
  </r>
  <r>
    <s v="9309"/>
    <s v="14"/>
    <x v="2272"/>
    <d v="2017-03-14T00:00:00"/>
    <b v="1"/>
    <s v="Approved"/>
    <s v="Trek Bicycles"/>
    <s v="Standard"/>
    <s v="medium"/>
    <s v="small"/>
    <n v="1386.84"/>
    <n v="1234.29"/>
    <n v="152.55000000000001"/>
    <d v="2003-08-05T00:00:00"/>
    <n v="291"/>
  </r>
  <r>
    <s v="9310"/>
    <s v="21"/>
    <x v="3264"/>
    <d v="2017-01-13T00:00:00"/>
    <b v="1"/>
    <s v="Approved"/>
    <s v="Solex"/>
    <s v="Standard"/>
    <s v="medium"/>
    <s v="large"/>
    <n v="1071.23"/>
    <n v="380.74"/>
    <n v="690.49"/>
    <d v="2016-02-04T00:00:00"/>
    <n v="351"/>
  </r>
  <r>
    <s v="9311"/>
    <s v="36"/>
    <x v="2861"/>
    <d v="2017-11-06T00:00:00"/>
    <b v="1"/>
    <s v="Approved"/>
    <s v="Solex"/>
    <s v="Standard"/>
    <s v="low"/>
    <s v="medium"/>
    <n v="945.04"/>
    <n v="507.58"/>
    <n v="437.46"/>
    <d v="1995-12-19T00:00:00"/>
    <n v="54"/>
  </r>
  <r>
    <s v="9312"/>
    <s v="95"/>
    <x v="1116"/>
    <d v="2017-06-26T00:00:00"/>
    <b v="1"/>
    <s v="Approved"/>
    <s v="Giant Bicycles"/>
    <s v="Standard"/>
    <s v="medium"/>
    <s v="large"/>
    <n v="569.55999999999995"/>
    <n v="528.42999999999995"/>
    <n v="41.13"/>
    <d v="2003-09-10T00:00:00"/>
    <n v="187"/>
  </r>
  <r>
    <s v="9313"/>
    <s v="11"/>
    <x v="2117"/>
    <d v="2017-02-21T00:00:00"/>
    <b v="0"/>
    <s v="Approved"/>
    <s v="Giant Bicycles"/>
    <s v="Standard"/>
    <s v="high"/>
    <s v="medium"/>
    <n v="1274.93"/>
    <n v="764.96"/>
    <n v="509.97"/>
    <d v="2007-08-04T00:00:00"/>
    <n v="312"/>
  </r>
  <r>
    <s v="9314"/>
    <s v="9"/>
    <x v="2441"/>
    <d v="2017-04-25T00:00:00"/>
    <b v="0"/>
    <s v="Approved"/>
    <s v="OHM Cycles"/>
    <s v="Road"/>
    <s v="medium"/>
    <s v="medium"/>
    <n v="742.54"/>
    <n v="667.4"/>
    <n v="75.14"/>
    <d v="1991-11-07T00:00:00"/>
    <n v="249"/>
  </r>
  <r>
    <s v="9315"/>
    <s v="77"/>
    <x v="259"/>
    <d v="2017-03-13T00:00:00"/>
    <b v="0"/>
    <s v="Approved"/>
    <s v="Norco Bicycles"/>
    <s v="Road"/>
    <s v="medium"/>
    <s v="large"/>
    <n v="1240.31"/>
    <n v="795.1"/>
    <n v="445.21"/>
    <d v="2003-09-09T00:00:00"/>
    <n v="292"/>
  </r>
  <r>
    <s v="9316"/>
    <s v="64"/>
    <x v="841"/>
    <d v="2017-09-14T00:00:00"/>
    <b v="0"/>
    <s v="Approved"/>
    <s v="Trek Bicycles"/>
    <s v="Standard"/>
    <s v="medium"/>
    <s v="large"/>
    <n v="1469.44"/>
    <n v="596.54999999999995"/>
    <n v="872.89"/>
    <d v="1992-10-02T00:00:00"/>
    <n v="107"/>
  </r>
  <r>
    <s v="9317"/>
    <s v="48"/>
    <x v="856"/>
    <d v="2017-03-28T00:00:00"/>
    <b v="0"/>
    <s v="Approved"/>
    <s v="WeareA2B"/>
    <s v="Standard"/>
    <s v="medium"/>
    <s v="medium"/>
    <n v="1762.96"/>
    <n v="950.52"/>
    <n v="812.44"/>
    <d v="2003-07-21T00:00:00"/>
    <n v="277"/>
  </r>
  <r>
    <s v="9318"/>
    <s v="67"/>
    <x v="523"/>
    <d v="2017-06-22T00:00:00"/>
    <b v="1"/>
    <s v="Approved"/>
    <s v="Norco Bicycles"/>
    <s v="Road"/>
    <s v="medium"/>
    <s v="medium"/>
    <n v="544.04999999999995"/>
    <n v="376.84"/>
    <n v="167.21"/>
    <d v="2005-10-22T00:00:00"/>
    <n v="191"/>
  </r>
  <r>
    <s v="9319"/>
    <s v="9"/>
    <x v="2098"/>
    <d v="2017-11-16T00:00:00"/>
    <b v="0"/>
    <s v="Approved"/>
    <s v="Norco Bicycles"/>
    <s v="Standard"/>
    <s v="medium"/>
    <s v="small"/>
    <n v="1216.1400000000001"/>
    <n v="1082.3599999999999"/>
    <n v="133.78"/>
    <d v="2003-03-18T00:00:00"/>
    <n v="44"/>
  </r>
  <r>
    <s v="9321"/>
    <s v="56"/>
    <x v="178"/>
    <d v="2017-05-03T00:00:00"/>
    <b v="1"/>
    <s v="Approved"/>
    <s v="OHM Cycles"/>
    <s v="Standard"/>
    <s v="medium"/>
    <s v="medium"/>
    <n v="183.86"/>
    <n v="137.9"/>
    <n v="45.96"/>
    <d v="2012-05-18T00:00:00"/>
    <n v="241"/>
  </r>
  <r>
    <s v="9322"/>
    <s v="50"/>
    <x v="562"/>
    <d v="2017-06-10T00:00:00"/>
    <b v="0"/>
    <s v="Approved"/>
    <s v="Giant Bicycles"/>
    <s v="Standard"/>
    <s v="medium"/>
    <s v="medium"/>
    <n v="642.70000000000005"/>
    <n v="211.37"/>
    <n v="431.33"/>
    <d v="2002-03-22T00:00:00"/>
    <n v="203"/>
  </r>
  <r>
    <s v="9323"/>
    <s v="30"/>
    <x v="151"/>
    <d v="2017-12-11T00:00:00"/>
    <b v="0"/>
    <s v="Approved"/>
    <s v="Solex"/>
    <s v="Standard"/>
    <s v="high"/>
    <s v="medium"/>
    <n v="748.17"/>
    <n v="448.9"/>
    <n v="299.27"/>
    <d v="1991-11-10T00:00:00"/>
    <n v="19"/>
  </r>
  <r>
    <s v="9324"/>
    <s v="94"/>
    <x v="2803"/>
    <d v="2017-01-06T00:00:00"/>
    <b v="0"/>
    <s v="Approved"/>
    <s v="Giant Bicycles"/>
    <s v="Standard"/>
    <s v="medium"/>
    <s v="large"/>
    <n v="1635.3"/>
    <n v="993.66"/>
    <n v="641.64"/>
    <d v="2013-06-09T00:00:00"/>
    <n v="358"/>
  </r>
  <r>
    <s v="9325"/>
    <s v="60"/>
    <x v="1856"/>
    <d v="2017-08-13T00:00:00"/>
    <b v="0"/>
    <s v="Approved"/>
    <s v="Giant Bicycles"/>
    <s v="Standard"/>
    <s v="high"/>
    <s v="small"/>
    <n v="1977.36"/>
    <n v="1759.85"/>
    <n v="217.51"/>
    <d v="2011-08-24T00:00:00"/>
    <n v="139"/>
  </r>
  <r>
    <s v="9326"/>
    <s v="0"/>
    <x v="616"/>
    <d v="2017-10-25T00:00:00"/>
    <b v="0"/>
    <s v="Approved"/>
    <m/>
    <m/>
    <m/>
    <m/>
    <n v="1473.09"/>
    <m/>
    <m/>
    <m/>
    <n v="66"/>
  </r>
  <r>
    <s v="9327"/>
    <s v="5"/>
    <x v="1247"/>
    <d v="2017-07-01T00:00:00"/>
    <b v="0"/>
    <s v="Approved"/>
    <s v="Trek Bicycles"/>
    <s v="Mountain"/>
    <s v="low"/>
    <s v="medium"/>
    <n v="574.64"/>
    <n v="459.71"/>
    <n v="114.93"/>
    <d v="2004-08-17T00:00:00"/>
    <n v="182"/>
  </r>
  <r>
    <s v="9328"/>
    <s v="78"/>
    <x v="1614"/>
    <d v="2017-06-28T00:00:00"/>
    <b v="0"/>
    <s v="Approved"/>
    <s v="Giant Bicycles"/>
    <s v="Standard"/>
    <s v="medium"/>
    <s v="large"/>
    <n v="1765.3"/>
    <n v="709.48"/>
    <n v="1055.82"/>
    <d v="2004-07-25T00:00:00"/>
    <n v="185"/>
  </r>
  <r>
    <s v="9329"/>
    <s v="8"/>
    <x v="43"/>
    <d v="2017-04-09T00:00:00"/>
    <b v="1"/>
    <s v="Approved"/>
    <s v="Solex"/>
    <s v="Road"/>
    <s v="medium"/>
    <s v="small"/>
    <n v="1703.52"/>
    <n v="1516.13"/>
    <n v="187.39"/>
    <d v="2011-04-16T00:00:00"/>
    <n v="265"/>
  </r>
  <r>
    <s v="9330"/>
    <s v="10"/>
    <x v="924"/>
    <d v="2017-10-27T00:00:00"/>
    <b v="1"/>
    <s v="Approved"/>
    <s v="WeareA2B"/>
    <s v="Touring"/>
    <s v="medium"/>
    <s v="medium"/>
    <n v="1466.68"/>
    <n v="363.25"/>
    <n v="1103.43"/>
    <d v="2016-07-09T00:00:00"/>
    <n v="64"/>
  </r>
  <r>
    <s v="9331"/>
    <s v="15"/>
    <x v="542"/>
    <d v="2017-06-16T00:00:00"/>
    <b v="0"/>
    <s v="Approved"/>
    <s v="WeareA2B"/>
    <s v="Standard"/>
    <s v="medium"/>
    <s v="medium"/>
    <n v="1292.8399999999999"/>
    <n v="13.44"/>
    <n v="1279.4000000000001"/>
    <d v="1991-01-21T00:00:00"/>
    <n v="197"/>
  </r>
  <r>
    <s v="9332"/>
    <s v="66"/>
    <x v="965"/>
    <d v="2017-09-09T00:00:00"/>
    <b v="1"/>
    <s v="Approved"/>
    <s v="Giant Bicycles"/>
    <s v="Road"/>
    <s v="low"/>
    <s v="small"/>
    <n v="590.26"/>
    <n v="525.33000000000004"/>
    <n v="64.930000000000007"/>
    <d v="2010-11-05T00:00:00"/>
    <n v="112"/>
  </r>
  <r>
    <s v="9333"/>
    <s v="51"/>
    <x v="3187"/>
    <d v="2017-01-19T00:00:00"/>
    <b v="1"/>
    <s v="Approved"/>
    <s v="OHM Cycles"/>
    <s v="Standard"/>
    <s v="high"/>
    <s v="medium"/>
    <n v="2005.66"/>
    <n v="1203.4000000000001"/>
    <n v="802.26"/>
    <d v="2012-04-10T00:00:00"/>
    <n v="345"/>
  </r>
  <r>
    <s v="9334"/>
    <s v="0"/>
    <x v="425"/>
    <d v="2017-08-30T00:00:00"/>
    <b v="1"/>
    <s v="Approved"/>
    <s v="Solex"/>
    <s v="Standard"/>
    <s v="medium"/>
    <s v="medium"/>
    <n v="441.49"/>
    <n v="84.99"/>
    <n v="356.5"/>
    <d v="2007-12-11T00:00:00"/>
    <n v="122"/>
  </r>
  <r>
    <s v="9335"/>
    <s v="48"/>
    <x v="2037"/>
    <d v="2017-12-19T00:00:00"/>
    <b v="1"/>
    <s v="Approved"/>
    <s v="WeareA2B"/>
    <s v="Standard"/>
    <s v="medium"/>
    <s v="medium"/>
    <n v="1762.96"/>
    <n v="950.52"/>
    <n v="812.44"/>
    <d v="2012-06-04T00:00:00"/>
    <n v="11"/>
  </r>
  <r>
    <s v="9336"/>
    <s v="84"/>
    <x v="2768"/>
    <d v="2017-05-26T00:00:00"/>
    <b v="1"/>
    <s v="Approved"/>
    <s v="Trek Bicycles"/>
    <s v="Road"/>
    <s v="medium"/>
    <s v="medium"/>
    <n v="290.62"/>
    <n v="215.14"/>
    <n v="75.48"/>
    <d v="2004-12-18T00:00:00"/>
    <n v="218"/>
  </r>
  <r>
    <s v="9337"/>
    <s v="80"/>
    <x v="2917"/>
    <d v="2017-10-14T00:00:00"/>
    <b v="0"/>
    <s v="Approved"/>
    <s v="Trek Bicycles"/>
    <s v="Standard"/>
    <s v="medium"/>
    <s v="large"/>
    <n v="1469.44"/>
    <n v="596.54999999999995"/>
    <n v="872.89"/>
    <d v="1995-10-24T00:00:00"/>
    <n v="77"/>
  </r>
  <r>
    <s v="9338"/>
    <s v="62"/>
    <x v="189"/>
    <d v="2017-03-22T00:00:00"/>
    <b v="1"/>
    <s v="Approved"/>
    <s v="Solex"/>
    <s v="Standard"/>
    <s v="medium"/>
    <s v="medium"/>
    <n v="478.16"/>
    <n v="298.72000000000003"/>
    <n v="179.44"/>
    <d v="1998-12-17T00:00:00"/>
    <n v="283"/>
  </r>
  <r>
    <s v="9339"/>
    <s v="95"/>
    <x v="1065"/>
    <d v="2017-09-15T00:00:00"/>
    <b v="0"/>
    <s v="Approved"/>
    <s v="Giant Bicycles"/>
    <s v="Standard"/>
    <s v="medium"/>
    <s v="large"/>
    <n v="569.55999999999995"/>
    <n v="528.42999999999995"/>
    <n v="41.13"/>
    <d v="2006-11-10T00:00:00"/>
    <n v="106"/>
  </r>
  <r>
    <s v="9340"/>
    <s v="1"/>
    <x v="2575"/>
    <d v="2017-09-19T00:00:00"/>
    <b v="0"/>
    <s v="Approved"/>
    <s v="Giant Bicycles"/>
    <s v="Standard"/>
    <s v="medium"/>
    <s v="medium"/>
    <n v="1403.5"/>
    <n v="954.82"/>
    <n v="448.68"/>
    <d v="2012-09-15T00:00:00"/>
    <n v="102"/>
  </r>
  <r>
    <s v="9341"/>
    <s v="28"/>
    <x v="28"/>
    <d v="2017-11-17T00:00:00"/>
    <b v="1"/>
    <s v="Approved"/>
    <s v="Norco Bicycles"/>
    <s v="Standard"/>
    <s v="medium"/>
    <s v="small"/>
    <n v="1216.1400000000001"/>
    <n v="1082.3599999999999"/>
    <n v="133.78"/>
    <d v="1991-08-05T00:00:00"/>
    <n v="43"/>
  </r>
  <r>
    <s v="9342"/>
    <s v="0"/>
    <x v="1226"/>
    <d v="2017-04-19T00:00:00"/>
    <b v="0"/>
    <s v="Approved"/>
    <s v="OHM Cycles"/>
    <s v="Standard"/>
    <s v="low"/>
    <s v="medium"/>
    <n v="71.16"/>
    <n v="56.93"/>
    <n v="14.23"/>
    <d v="2012-05-18T00:00:00"/>
    <n v="255"/>
  </r>
  <r>
    <s v="9343"/>
    <s v="28"/>
    <x v="2751"/>
    <d v="2017-05-21T00:00:00"/>
    <b v="1"/>
    <s v="Approved"/>
    <s v="Solex"/>
    <s v="Road"/>
    <s v="medium"/>
    <s v="small"/>
    <n v="1703.52"/>
    <n v="1516.13"/>
    <n v="187.39"/>
    <d v="2011-04-16T00:00:00"/>
    <n v="223"/>
  </r>
  <r>
    <s v="9344"/>
    <s v="21"/>
    <x v="3272"/>
    <d v="2017-01-21T00:00:00"/>
    <b v="1"/>
    <s v="Approved"/>
    <s v="Solex"/>
    <s v="Standard"/>
    <s v="medium"/>
    <s v="large"/>
    <n v="1071.23"/>
    <n v="380.74"/>
    <n v="690.49"/>
    <d v="1996-04-05T00:00:00"/>
    <n v="343"/>
  </r>
  <r>
    <s v="9346"/>
    <s v="0"/>
    <x v="2714"/>
    <d v="2017-03-25T00:00:00"/>
    <b v="0"/>
    <s v="Approved"/>
    <s v="Solex"/>
    <s v="Standard"/>
    <s v="medium"/>
    <s v="medium"/>
    <n v="71.489999999999995"/>
    <n v="53.62"/>
    <n v="17.87"/>
    <d v="2012-12-02T00:00:00"/>
    <n v="280"/>
  </r>
  <r>
    <s v="9347"/>
    <s v="8"/>
    <x v="1091"/>
    <d v="2017-08-06T00:00:00"/>
    <b v="0"/>
    <s v="Approved"/>
    <s v="Solex"/>
    <s v="Road"/>
    <s v="medium"/>
    <s v="small"/>
    <n v="1703.52"/>
    <n v="1516.13"/>
    <n v="187.39"/>
    <d v="2014-03-03T00:00:00"/>
    <n v="146"/>
  </r>
  <r>
    <s v="9348"/>
    <s v="50"/>
    <x v="791"/>
    <d v="2017-08-31T00:00:00"/>
    <b v="1"/>
    <s v="Approved"/>
    <s v="WeareA2B"/>
    <s v="Standard"/>
    <s v="medium"/>
    <s v="small"/>
    <n v="175.89"/>
    <n v="131.91999999999999"/>
    <n v="43.97"/>
    <d v="1997-02-09T00:00:00"/>
    <n v="121"/>
  </r>
  <r>
    <s v="9349"/>
    <s v="45"/>
    <x v="656"/>
    <d v="2017-10-25T00:00:00"/>
    <b v="0"/>
    <s v="Approved"/>
    <s v="Solex"/>
    <s v="Standard"/>
    <s v="medium"/>
    <s v="medium"/>
    <n v="441.49"/>
    <n v="84.99"/>
    <n v="356.5"/>
    <d v="1993-04-12T00:00:00"/>
    <n v="66"/>
  </r>
  <r>
    <s v="9350"/>
    <s v="61"/>
    <x v="3152"/>
    <d v="2017-08-26T00:00:00"/>
    <b v="0"/>
    <s v="Approved"/>
    <s v="Norco Bicycles"/>
    <s v="Standard"/>
    <s v="medium"/>
    <s v="small"/>
    <n v="586.45000000000005"/>
    <n v="521.94000000000005"/>
    <n v="64.510000000000005"/>
    <d v="2004-12-18T00:00:00"/>
    <n v="126"/>
  </r>
  <r>
    <s v="9351"/>
    <s v="99"/>
    <x v="719"/>
    <d v="2017-07-01T00:00:00"/>
    <b v="1"/>
    <s v="Approved"/>
    <s v="OHM Cycles"/>
    <s v="Standard"/>
    <s v="medium"/>
    <s v="medium"/>
    <n v="1227.3399999999999"/>
    <n v="770.89"/>
    <n v="456.45"/>
    <d v="1994-08-10T00:00:00"/>
    <n v="182"/>
  </r>
  <r>
    <s v="9352"/>
    <s v="69"/>
    <x v="763"/>
    <d v="2017-03-16T00:00:00"/>
    <b v="1"/>
    <s v="Approved"/>
    <s v="Giant Bicycles"/>
    <s v="Road"/>
    <s v="medium"/>
    <s v="medium"/>
    <n v="792.9"/>
    <n v="594.67999999999995"/>
    <n v="198.22"/>
    <d v="1992-10-02T00:00:00"/>
    <n v="289"/>
  </r>
  <r>
    <s v="9353"/>
    <s v="45"/>
    <x v="1069"/>
    <d v="2017-07-11T00:00:00"/>
    <b v="0"/>
    <s v="Approved"/>
    <s v="Solex"/>
    <s v="Standard"/>
    <s v="medium"/>
    <s v="medium"/>
    <n v="441.49"/>
    <n v="84.99"/>
    <n v="356.5"/>
    <d v="1993-04-12T00:00:00"/>
    <n v="172"/>
  </r>
  <r>
    <s v="9354"/>
    <s v="98"/>
    <x v="2124"/>
    <d v="2017-04-06T00:00:00"/>
    <b v="1"/>
    <s v="Approved"/>
    <s v="Trek Bicycles"/>
    <s v="Standard"/>
    <s v="high"/>
    <s v="medium"/>
    <n v="358.39"/>
    <n v="215.03"/>
    <n v="143.36000000000001"/>
    <d v="2004-01-16T00:00:00"/>
    <n v="268"/>
  </r>
  <r>
    <s v="9355"/>
    <s v="77"/>
    <x v="2205"/>
    <d v="2017-06-27T00:00:00"/>
    <b v="1"/>
    <s v="Approved"/>
    <s v="Norco Bicycles"/>
    <s v="Road"/>
    <s v="medium"/>
    <s v="large"/>
    <n v="1240.31"/>
    <n v="795.1"/>
    <n v="445.21"/>
    <d v="2011-01-10T00:00:00"/>
    <n v="186"/>
  </r>
  <r>
    <s v="9356"/>
    <s v="0"/>
    <x v="934"/>
    <d v="2017-06-18T00:00:00"/>
    <b v="1"/>
    <s v="Approved"/>
    <s v="Norco Bicycles"/>
    <s v="Standard"/>
    <s v="medium"/>
    <s v="medium"/>
    <n v="360.4"/>
    <n v="270.3"/>
    <n v="90.1"/>
    <d v="2006-05-22T00:00:00"/>
    <n v="195"/>
  </r>
  <r>
    <s v="9357"/>
    <s v="33"/>
    <x v="288"/>
    <d v="2017-06-24T00:00:00"/>
    <b v="0"/>
    <s v="Approved"/>
    <s v="OHM Cycles"/>
    <s v="Road"/>
    <s v="medium"/>
    <s v="small"/>
    <n v="1810"/>
    <n v="1610.9"/>
    <n v="199.1"/>
    <d v="2008-03-19T00:00:00"/>
    <n v="189"/>
  </r>
  <r>
    <s v="9358"/>
    <s v="41"/>
    <x v="2763"/>
    <d v="2017-08-21T00:00:00"/>
    <b v="0"/>
    <s v="Approved"/>
    <s v="Solex"/>
    <s v="Road"/>
    <s v="medium"/>
    <s v="medium"/>
    <n v="416.98"/>
    <n v="312.74"/>
    <n v="104.24"/>
    <d v="1997-05-10T00:00:00"/>
    <n v="131"/>
  </r>
  <r>
    <s v="9359"/>
    <s v="39"/>
    <x v="930"/>
    <d v="2017-04-13T00:00:00"/>
    <b v="0"/>
    <s v="Approved"/>
    <s v="Giant Bicycles"/>
    <s v="Standard"/>
    <s v="medium"/>
    <s v="large"/>
    <n v="1812.75"/>
    <n v="582.48"/>
    <n v="1230.27"/>
    <d v="2010-06-07T00:00:00"/>
    <n v="261"/>
  </r>
  <r>
    <s v="9360"/>
    <s v="67"/>
    <x v="2932"/>
    <d v="2017-07-10T00:00:00"/>
    <b v="0"/>
    <s v="Approved"/>
    <s v="Norco Bicycles"/>
    <s v="Road"/>
    <s v="medium"/>
    <s v="medium"/>
    <n v="544.04999999999995"/>
    <n v="376.84"/>
    <n v="167.21"/>
    <d v="2002-08-31T00:00:00"/>
    <n v="173"/>
  </r>
  <r>
    <s v="9361"/>
    <s v="32"/>
    <x v="2674"/>
    <d v="2017-08-19T00:00:00"/>
    <b v="1"/>
    <s v="Approved"/>
    <s v="Giant Bicycles"/>
    <s v="Standard"/>
    <s v="high"/>
    <s v="medium"/>
    <n v="1179"/>
    <n v="707.4"/>
    <n v="471.6"/>
    <d v="1997-08-25T00:00:00"/>
    <n v="133"/>
  </r>
  <r>
    <s v="9363"/>
    <s v="62"/>
    <x v="1866"/>
    <d v="2017-01-01T00:00:00"/>
    <b v="0"/>
    <s v="Approved"/>
    <s v="Solex"/>
    <s v="Standard"/>
    <s v="medium"/>
    <s v="medium"/>
    <n v="478.16"/>
    <n v="298.72000000000003"/>
    <n v="179.44"/>
    <d v="1992-10-02T00:00:00"/>
    <n v="363"/>
  </r>
  <r>
    <s v="9364"/>
    <s v="91"/>
    <x v="3273"/>
    <d v="2017-05-17T00:00:00"/>
    <b v="1"/>
    <s v="Approved"/>
    <s v="Solex"/>
    <s v="Standard"/>
    <s v="medium"/>
    <s v="medium"/>
    <n v="100.35"/>
    <n v="75.260000000000005"/>
    <n v="25.09"/>
    <d v="1999-07-26T00:00:00"/>
    <n v="227"/>
  </r>
  <r>
    <s v="9365"/>
    <s v="74"/>
    <x v="398"/>
    <d v="2017-10-27T00:00:00"/>
    <b v="1"/>
    <s v="Approved"/>
    <s v="WeareA2B"/>
    <s v="Standard"/>
    <s v="medium"/>
    <s v="medium"/>
    <n v="1228.07"/>
    <n v="400.91"/>
    <n v="827.16"/>
    <d v="2000-05-22T00:00:00"/>
    <n v="64"/>
  </r>
  <r>
    <s v="9366"/>
    <s v="5"/>
    <x v="2841"/>
    <d v="2017-09-13T00:00:00"/>
    <b v="0"/>
    <s v="Approved"/>
    <s v="Trek Bicycles"/>
    <s v="Mountain"/>
    <s v="low"/>
    <s v="medium"/>
    <n v="574.64"/>
    <n v="459.71"/>
    <n v="114.93"/>
    <d v="2004-08-07T00:00:00"/>
    <n v="108"/>
  </r>
  <r>
    <s v="9367"/>
    <s v="36"/>
    <x v="180"/>
    <d v="2017-11-23T00:00:00"/>
    <b v="1"/>
    <s v="Approved"/>
    <s v="Solex"/>
    <s v="Standard"/>
    <s v="low"/>
    <s v="medium"/>
    <n v="945.04"/>
    <n v="507.58"/>
    <n v="437.46"/>
    <d v="2011-03-16T00:00:00"/>
    <n v="37"/>
  </r>
  <r>
    <s v="9369"/>
    <s v="76"/>
    <x v="3127"/>
    <d v="2017-07-15T00:00:00"/>
    <b v="1"/>
    <s v="Approved"/>
    <s v="WeareA2B"/>
    <s v="Standard"/>
    <s v="low"/>
    <s v="medium"/>
    <n v="642.30999999999995"/>
    <n v="513.85"/>
    <n v="128.46"/>
    <d v="2014-10-10T00:00:00"/>
    <n v="168"/>
  </r>
  <r>
    <s v="9370"/>
    <s v="90"/>
    <x v="171"/>
    <d v="2017-03-13T00:00:00"/>
    <b v="1"/>
    <s v="Approved"/>
    <s v="Norco Bicycles"/>
    <s v="Standard"/>
    <s v="low"/>
    <s v="medium"/>
    <n v="363.01"/>
    <n v="290.41000000000003"/>
    <n v="72.599999999999994"/>
    <d v="2005-05-10T00:00:00"/>
    <n v="292"/>
  </r>
  <r>
    <s v="9371"/>
    <s v="0"/>
    <x v="2162"/>
    <d v="2017-03-16T00:00:00"/>
    <b v="1"/>
    <s v="Approved"/>
    <s v="Giant Bicycles"/>
    <s v="Standard"/>
    <s v="medium"/>
    <s v="large"/>
    <n v="569.55999999999995"/>
    <n v="528.42999999999995"/>
    <n v="41.13"/>
    <d v="2003-09-10T00:00:00"/>
    <n v="289"/>
  </r>
  <r>
    <s v="9372"/>
    <s v="13"/>
    <x v="641"/>
    <d v="2017-06-25T00:00:00"/>
    <b v="1"/>
    <s v="Approved"/>
    <s v="Solex"/>
    <s v="Standard"/>
    <s v="medium"/>
    <s v="medium"/>
    <n v="1577.53"/>
    <n v="826.51"/>
    <n v="751.02"/>
    <d v="2008-03-19T00:00:00"/>
    <n v="188"/>
  </r>
  <r>
    <s v="9373"/>
    <s v="80"/>
    <x v="1104"/>
    <d v="2017-06-26T00:00:00"/>
    <b v="0"/>
    <s v="Approved"/>
    <s v="OHM Cycles"/>
    <s v="Touring"/>
    <s v="low"/>
    <s v="medium"/>
    <n v="1073.07"/>
    <n v="933.84"/>
    <n v="139.22999999999999"/>
    <d v="1997-01-25T00:00:00"/>
    <n v="187"/>
  </r>
  <r>
    <s v="9374"/>
    <s v="43"/>
    <x v="786"/>
    <d v="2017-07-24T00:00:00"/>
    <b v="0"/>
    <s v="Approved"/>
    <s v="Solex"/>
    <s v="Standard"/>
    <s v="medium"/>
    <s v="medium"/>
    <n v="1151.96"/>
    <n v="649.49"/>
    <n v="502.47"/>
    <d v="1999-12-04T00:00:00"/>
    <n v="159"/>
  </r>
  <r>
    <s v="9375"/>
    <s v="52"/>
    <x v="2380"/>
    <d v="2017-12-28T00:00:00"/>
    <b v="1"/>
    <s v="Approved"/>
    <s v="OHM Cycles"/>
    <s v="Road"/>
    <s v="medium"/>
    <s v="medium"/>
    <n v="1280.28"/>
    <n v="829.51"/>
    <n v="450.77"/>
    <d v="2001-11-25T00:00:00"/>
    <n v="2"/>
  </r>
  <r>
    <s v="9376"/>
    <s v="36"/>
    <x v="309"/>
    <d v="2017-11-25T00:00:00"/>
    <b v="1"/>
    <s v="Approved"/>
    <s v="Solex"/>
    <s v="Standard"/>
    <s v="low"/>
    <s v="medium"/>
    <n v="945.04"/>
    <n v="507.58"/>
    <n v="437.46"/>
    <d v="1999-12-04T00:00:00"/>
    <n v="35"/>
  </r>
  <r>
    <s v="9377"/>
    <s v="23"/>
    <x v="1847"/>
    <d v="2017-10-26T00:00:00"/>
    <b v="1"/>
    <s v="Approved"/>
    <s v="Norco Bicycles"/>
    <s v="Standard"/>
    <s v="medium"/>
    <s v="medium"/>
    <n v="1198.46"/>
    <n v="381.1"/>
    <n v="817.36"/>
    <d v="2005-05-10T00:00:00"/>
    <n v="65"/>
  </r>
  <r>
    <s v="9378"/>
    <s v="19"/>
    <x v="3274"/>
    <d v="2017-04-01T00:00:00"/>
    <b v="1"/>
    <s v="Approved"/>
    <s v="OHM Cycles"/>
    <s v="Road"/>
    <s v="high"/>
    <s v="large"/>
    <n v="12.01"/>
    <n v="7.21"/>
    <n v="4.8"/>
    <d v="2009-03-08T00:00:00"/>
    <n v="273"/>
  </r>
  <r>
    <s v="9379"/>
    <s v="26"/>
    <x v="2853"/>
    <d v="2017-08-10T00:00:00"/>
    <b v="1"/>
    <s v="Approved"/>
    <s v="WeareA2B"/>
    <s v="Standard"/>
    <s v="medium"/>
    <s v="medium"/>
    <n v="1992.93"/>
    <n v="762.63"/>
    <n v="1230.3"/>
    <d v="1993-05-26T00:00:00"/>
    <n v="142"/>
  </r>
  <r>
    <s v="9380"/>
    <s v="2"/>
    <x v="1117"/>
    <d v="2017-05-07T00:00:00"/>
    <b v="1"/>
    <s v="Approved"/>
    <s v="Solex"/>
    <s v="Standard"/>
    <s v="medium"/>
    <s v="medium"/>
    <n v="71.489999999999995"/>
    <n v="53.62"/>
    <n v="17.87"/>
    <d v="2011-08-29T00:00:00"/>
    <n v="237"/>
  </r>
  <r>
    <s v="9381"/>
    <s v="17"/>
    <x v="2940"/>
    <d v="2017-02-14T00:00:00"/>
    <b v="1"/>
    <s v="Approved"/>
    <s v="Solex"/>
    <s v="Standard"/>
    <s v="high"/>
    <s v="medium"/>
    <n v="1024.6600000000001"/>
    <n v="614.79999999999995"/>
    <n v="409.86"/>
    <d v="1996-11-09T00:00:00"/>
    <n v="319"/>
  </r>
  <r>
    <s v="9382"/>
    <s v="63"/>
    <x v="2348"/>
    <d v="2017-10-27T00:00:00"/>
    <b v="0"/>
    <s v="Approved"/>
    <s v="Solex"/>
    <s v="Standard"/>
    <s v="medium"/>
    <s v="medium"/>
    <n v="1483.2"/>
    <n v="99.59"/>
    <n v="1383.61"/>
    <d v="1998-12-17T00:00:00"/>
    <n v="64"/>
  </r>
  <r>
    <s v="9383"/>
    <s v="0"/>
    <x v="2522"/>
    <d v="2017-04-05T00:00:00"/>
    <b v="0"/>
    <s v="Approved"/>
    <s v="Solex"/>
    <s v="Standard"/>
    <s v="medium"/>
    <s v="medium"/>
    <n v="478.16"/>
    <n v="298.72000000000003"/>
    <n v="179.44"/>
    <d v="2010-11-05T00:00:00"/>
    <n v="269"/>
  </r>
  <r>
    <s v="9384"/>
    <s v="45"/>
    <x v="1258"/>
    <d v="2017-02-08T00:00:00"/>
    <b v="1"/>
    <s v="Approved"/>
    <s v="Trek Bicycles"/>
    <s v="Road"/>
    <s v="low"/>
    <s v="medium"/>
    <n v="980.37"/>
    <n v="234.43"/>
    <n v="745.94"/>
    <d v="2004-09-28T00:00:00"/>
    <n v="325"/>
  </r>
  <r>
    <s v="9385"/>
    <s v="73"/>
    <x v="3"/>
    <d v="2017-05-18T00:00:00"/>
    <b v="0"/>
    <s v="Approved"/>
    <s v="Solex"/>
    <s v="Standard"/>
    <s v="medium"/>
    <s v="medium"/>
    <n v="1945.43"/>
    <n v="333.18"/>
    <n v="1612.25"/>
    <d v="2002-08-31T00:00:00"/>
    <n v="226"/>
  </r>
  <r>
    <s v="9387"/>
    <s v="77"/>
    <x v="2722"/>
    <d v="2017-05-25T00:00:00"/>
    <b v="1"/>
    <s v="Approved"/>
    <s v="Norco Bicycles"/>
    <s v="Road"/>
    <s v="medium"/>
    <s v="large"/>
    <n v="1240.31"/>
    <n v="795.1"/>
    <n v="445.21"/>
    <d v="2013-09-16T00:00:00"/>
    <n v="219"/>
  </r>
  <r>
    <s v="9388"/>
    <s v="93"/>
    <x v="1057"/>
    <d v="2017-05-30T00:00:00"/>
    <b v="0"/>
    <s v="Approved"/>
    <s v="WeareA2B"/>
    <s v="Standard"/>
    <s v="medium"/>
    <s v="medium"/>
    <n v="1065.03"/>
    <n v="230.09"/>
    <n v="834.94"/>
    <d v="2000-11-03T00:00:00"/>
    <n v="214"/>
  </r>
  <r>
    <s v="9389"/>
    <s v="53"/>
    <x v="771"/>
    <d v="2017-07-09T00:00:00"/>
    <b v="0"/>
    <s v="Approved"/>
    <s v="OHM Cycles"/>
    <s v="Standard"/>
    <s v="medium"/>
    <s v="medium"/>
    <n v="795.34"/>
    <n v="101.58"/>
    <n v="693.76"/>
    <d v="1997-02-09T00:00:00"/>
    <n v="174"/>
  </r>
  <r>
    <s v="9390"/>
    <s v="63"/>
    <x v="3241"/>
    <d v="2017-05-15T00:00:00"/>
    <b v="0"/>
    <s v="Approved"/>
    <s v="Solex"/>
    <s v="Standard"/>
    <s v="medium"/>
    <s v="medium"/>
    <n v="1483.2"/>
    <n v="99.59"/>
    <n v="1383.61"/>
    <d v="1992-10-02T00:00:00"/>
    <n v="229"/>
  </r>
  <r>
    <s v="9391"/>
    <s v="0"/>
    <x v="2647"/>
    <d v="2017-08-18T00:00:00"/>
    <b v="0"/>
    <s v="Approved"/>
    <s v="Norco Bicycles"/>
    <s v="Road"/>
    <s v="medium"/>
    <s v="medium"/>
    <n v="543.39"/>
    <n v="407.54"/>
    <n v="135.85"/>
    <d v="2016-11-22T00:00:00"/>
    <n v="134"/>
  </r>
  <r>
    <s v="9392"/>
    <s v="93"/>
    <x v="1898"/>
    <d v="2017-12-23T00:00:00"/>
    <b v="0"/>
    <s v="Approved"/>
    <s v="WeareA2B"/>
    <s v="Standard"/>
    <s v="medium"/>
    <s v="medium"/>
    <n v="1065.03"/>
    <n v="230.09"/>
    <n v="834.94"/>
    <d v="2013-06-09T00:00:00"/>
    <n v="7"/>
  </r>
  <r>
    <s v="9393"/>
    <s v="92"/>
    <x v="2261"/>
    <d v="2017-02-23T00:00:00"/>
    <b v="0"/>
    <s v="Approved"/>
    <s v="WeareA2B"/>
    <s v="Standard"/>
    <s v="medium"/>
    <s v="small"/>
    <n v="1415.01"/>
    <n v="1259.3599999999999"/>
    <n v="155.65"/>
    <d v="2003-01-05T00:00:00"/>
    <n v="310"/>
  </r>
  <r>
    <s v="9394"/>
    <s v="1"/>
    <x v="3014"/>
    <d v="2017-06-26T00:00:00"/>
    <b v="1"/>
    <s v="Approved"/>
    <s v="Giant Bicycles"/>
    <s v="Standard"/>
    <s v="medium"/>
    <s v="medium"/>
    <n v="1403.5"/>
    <n v="954.82"/>
    <n v="448.68"/>
    <d v="2016-11-14T00:00:00"/>
    <n v="187"/>
  </r>
  <r>
    <s v="9395"/>
    <s v="98"/>
    <x v="2928"/>
    <d v="2017-04-05T00:00:00"/>
    <b v="1"/>
    <s v="Approved"/>
    <s v="Trek Bicycles"/>
    <s v="Standard"/>
    <s v="high"/>
    <s v="medium"/>
    <n v="358.39"/>
    <n v="215.03"/>
    <n v="143.36000000000001"/>
    <d v="1994-08-10T00:00:00"/>
    <n v="269"/>
  </r>
  <r>
    <s v="9396"/>
    <s v="38"/>
    <x v="2677"/>
    <d v="2017-07-26T00:00:00"/>
    <b v="1"/>
    <s v="Approved"/>
    <s v="Solex"/>
    <s v="Standard"/>
    <s v="medium"/>
    <s v="medium"/>
    <n v="1577.53"/>
    <n v="826.51"/>
    <n v="751.02"/>
    <d v="2011-03-16T00:00:00"/>
    <n v="157"/>
  </r>
  <r>
    <s v="9397"/>
    <s v="88"/>
    <x v="1918"/>
    <d v="2017-11-16T00:00:00"/>
    <b v="0"/>
    <s v="Approved"/>
    <s v="Norco Bicycles"/>
    <s v="Standard"/>
    <s v="medium"/>
    <s v="medium"/>
    <n v="1198.46"/>
    <n v="381.1"/>
    <n v="817.36"/>
    <d v="2003-01-05T00:00:00"/>
    <n v="44"/>
  </r>
  <r>
    <s v="9398"/>
    <s v="3"/>
    <x v="1704"/>
    <d v="2017-10-29T00:00:00"/>
    <b v="1"/>
    <s v="Approved"/>
    <s v="Trek Bicycles"/>
    <s v="Standard"/>
    <s v="medium"/>
    <s v="large"/>
    <n v="2091.4699999999998"/>
    <n v="388.92"/>
    <n v="1702.55"/>
    <d v="2007-08-04T00:00:00"/>
    <n v="62"/>
  </r>
  <r>
    <s v="9399"/>
    <s v="42"/>
    <x v="2346"/>
    <d v="2017-07-15T00:00:00"/>
    <b v="1"/>
    <s v="Approved"/>
    <s v="OHM Cycles"/>
    <s v="Road"/>
    <s v="medium"/>
    <s v="small"/>
    <n v="1810"/>
    <n v="1610.9"/>
    <n v="199.1"/>
    <d v="2008-03-19T00:00:00"/>
    <n v="168"/>
  </r>
  <r>
    <s v="9400"/>
    <s v="44"/>
    <x v="693"/>
    <d v="2017-05-25T00:00:00"/>
    <b v="1"/>
    <s v="Approved"/>
    <s v="WeareA2B"/>
    <s v="Standard"/>
    <s v="medium"/>
    <s v="medium"/>
    <n v="1769.64"/>
    <n v="108.76"/>
    <n v="1660.88"/>
    <d v="2014-07-28T00:00:00"/>
    <n v="219"/>
  </r>
  <r>
    <s v="9401"/>
    <s v="53"/>
    <x v="1201"/>
    <d v="2017-03-28T00:00:00"/>
    <b v="1"/>
    <s v="Approved"/>
    <s v="OHM Cycles"/>
    <s v="Standard"/>
    <s v="medium"/>
    <s v="medium"/>
    <n v="795.34"/>
    <n v="101.58"/>
    <n v="693.76"/>
    <d v="1997-02-09T00:00:00"/>
    <n v="277"/>
  </r>
  <r>
    <s v="9402"/>
    <s v="29"/>
    <x v="1246"/>
    <d v="2017-09-04T00:00:00"/>
    <b v="0"/>
    <s v="Approved"/>
    <s v="WeareA2B"/>
    <s v="Standard"/>
    <s v="medium"/>
    <s v="medium"/>
    <n v="1065.03"/>
    <n v="230.09"/>
    <n v="834.94"/>
    <d v="2000-11-03T00:00:00"/>
    <n v="117"/>
  </r>
  <r>
    <s v="9403"/>
    <s v="93"/>
    <x v="423"/>
    <d v="2017-06-19T00:00:00"/>
    <b v="0"/>
    <s v="Approved"/>
    <s v="WeareA2B"/>
    <s v="Standard"/>
    <s v="medium"/>
    <s v="medium"/>
    <n v="1065.03"/>
    <n v="230.09"/>
    <n v="834.94"/>
    <d v="1994-08-10T00:00:00"/>
    <n v="194"/>
  </r>
  <r>
    <s v="9404"/>
    <s v="66"/>
    <x v="13"/>
    <d v="2017-07-12T00:00:00"/>
    <b v="0"/>
    <s v="Approved"/>
    <s v="Giant Bicycles"/>
    <s v="Road"/>
    <s v="low"/>
    <s v="small"/>
    <n v="590.26"/>
    <n v="525.33000000000004"/>
    <n v="64.930000000000007"/>
    <d v="2010-11-05T00:00:00"/>
    <n v="171"/>
  </r>
  <r>
    <s v="9405"/>
    <s v="6"/>
    <x v="1769"/>
    <d v="2017-08-20T00:00:00"/>
    <b v="0"/>
    <s v="Approved"/>
    <s v="OHM Cycles"/>
    <s v="Standard"/>
    <s v="high"/>
    <s v="medium"/>
    <n v="227.88"/>
    <n v="136.72999999999999"/>
    <n v="91.15"/>
    <d v="2014-03-03T00:00:00"/>
    <n v="132"/>
  </r>
  <r>
    <s v="9406"/>
    <s v="5"/>
    <x v="3012"/>
    <d v="2017-01-15T00:00:00"/>
    <b v="1"/>
    <s v="Approved"/>
    <s v="Trek Bicycles"/>
    <s v="Mountain"/>
    <s v="low"/>
    <s v="medium"/>
    <n v="574.64"/>
    <n v="459.71"/>
    <n v="114.93"/>
    <d v="2004-09-28T00:00:00"/>
    <n v="349"/>
  </r>
  <r>
    <s v="9407"/>
    <s v="37"/>
    <x v="773"/>
    <d v="2017-08-11T00:00:00"/>
    <b v="1"/>
    <s v="Approved"/>
    <s v="OHM Cycles"/>
    <s v="Standard"/>
    <s v="low"/>
    <s v="medium"/>
    <n v="1793.43"/>
    <n v="248.82"/>
    <n v="1544.61"/>
    <d v="1999-07-20T00:00:00"/>
    <n v="141"/>
  </r>
  <r>
    <s v="9408"/>
    <s v="91"/>
    <x v="2688"/>
    <d v="2017-03-24T00:00:00"/>
    <b v="0"/>
    <s v="Approved"/>
    <s v="Solex"/>
    <s v="Standard"/>
    <s v="medium"/>
    <s v="medium"/>
    <n v="100.35"/>
    <n v="75.260000000000005"/>
    <n v="25.09"/>
    <d v="1999-07-26T00:00:00"/>
    <n v="281"/>
  </r>
  <r>
    <s v="9409"/>
    <s v="77"/>
    <x v="2069"/>
    <d v="2017-10-29T00:00:00"/>
    <b v="0"/>
    <s v="Approved"/>
    <s v="Norco Bicycles"/>
    <s v="Road"/>
    <s v="medium"/>
    <s v="large"/>
    <n v="1240.31"/>
    <n v="795.1"/>
    <n v="445.21"/>
    <d v="1991-07-10T00:00:00"/>
    <n v="62"/>
  </r>
  <r>
    <s v="9410"/>
    <s v="12"/>
    <x v="1954"/>
    <d v="2017-06-23T00:00:00"/>
    <b v="1"/>
    <s v="Approved"/>
    <s v="WeareA2B"/>
    <s v="Standard"/>
    <s v="medium"/>
    <s v="medium"/>
    <n v="1231.1500000000001"/>
    <n v="161.6"/>
    <n v="1069.55"/>
    <d v="2004-08-17T00:00:00"/>
    <n v="190"/>
  </r>
  <r>
    <s v="9411"/>
    <s v="49"/>
    <x v="1150"/>
    <d v="2017-06-20T00:00:00"/>
    <b v="1"/>
    <s v="Approved"/>
    <s v="Trek Bicycles"/>
    <s v="Road"/>
    <s v="medium"/>
    <s v="medium"/>
    <n v="533.51"/>
    <n v="400.13"/>
    <n v="133.38"/>
    <d v="1997-10-04T00:00:00"/>
    <n v="193"/>
  </r>
  <r>
    <s v="9412"/>
    <s v="37"/>
    <x v="101"/>
    <d v="2017-03-11T00:00:00"/>
    <b v="0"/>
    <s v="Approved"/>
    <s v="OHM Cycles"/>
    <s v="Standard"/>
    <s v="low"/>
    <s v="medium"/>
    <n v="1793.43"/>
    <n v="248.82"/>
    <n v="1544.61"/>
    <d v="1999-07-20T00:00:00"/>
    <n v="294"/>
  </r>
  <r>
    <s v="9413"/>
    <s v="86"/>
    <x v="2707"/>
    <d v="2017-05-05T00:00:00"/>
    <b v="0"/>
    <s v="Approved"/>
    <s v="OHM Cycles"/>
    <s v="Standard"/>
    <s v="medium"/>
    <s v="medium"/>
    <n v="235.63"/>
    <n v="125.07"/>
    <n v="110.56"/>
    <d v="2013-06-09T00:00:00"/>
    <n v="239"/>
  </r>
  <r>
    <s v="9414"/>
    <s v="79"/>
    <x v="2480"/>
    <d v="2017-03-24T00:00:00"/>
    <b v="1"/>
    <s v="Approved"/>
    <s v="Solex"/>
    <s v="Touring"/>
    <s v="medium"/>
    <s v="large"/>
    <n v="2083.94"/>
    <n v="675.03"/>
    <n v="1408.91"/>
    <d v="2004-08-07T00:00:00"/>
    <n v="281"/>
  </r>
  <r>
    <s v="9415"/>
    <s v="27"/>
    <x v="1555"/>
    <d v="2017-03-11T00:00:00"/>
    <b v="1"/>
    <s v="Approved"/>
    <s v="Trek Bicycles"/>
    <s v="Standard"/>
    <s v="low"/>
    <s v="medium"/>
    <n v="1057.51"/>
    <n v="154.4"/>
    <n v="903.11"/>
    <d v="2011-03-16T00:00:00"/>
    <n v="294"/>
  </r>
  <r>
    <s v="9416"/>
    <s v="43"/>
    <x v="2078"/>
    <d v="2017-10-17T00:00:00"/>
    <b v="0"/>
    <s v="Approved"/>
    <s v="Solex"/>
    <s v="Standard"/>
    <s v="medium"/>
    <s v="medium"/>
    <n v="1151.96"/>
    <n v="649.49"/>
    <n v="502.47"/>
    <d v="1999-12-04T00:00:00"/>
    <n v="74"/>
  </r>
  <r>
    <s v="9417"/>
    <s v="1"/>
    <x v="2076"/>
    <d v="2017-12-13T00:00:00"/>
    <b v="1"/>
    <s v="Approved"/>
    <s v="Giant Bicycles"/>
    <s v="Standard"/>
    <s v="medium"/>
    <s v="medium"/>
    <n v="1403.5"/>
    <n v="954.82"/>
    <n v="448.68"/>
    <d v="1991-11-07T00:00:00"/>
    <n v="17"/>
  </r>
  <r>
    <s v="9418"/>
    <s v="7"/>
    <x v="3166"/>
    <d v="2017-12-21T00:00:00"/>
    <b v="0"/>
    <s v="Approved"/>
    <s v="Giant Bicycles"/>
    <s v="Standard"/>
    <s v="medium"/>
    <s v="small"/>
    <n v="1311.44"/>
    <n v="1167.18"/>
    <n v="144.26"/>
    <d v="1992-10-11T00:00:00"/>
    <n v="9"/>
  </r>
  <r>
    <s v="9419"/>
    <s v="27"/>
    <x v="1047"/>
    <d v="2017-11-26T00:00:00"/>
    <b v="0"/>
    <s v="Approved"/>
    <s v="Trek Bicycles"/>
    <s v="Standard"/>
    <s v="low"/>
    <s v="medium"/>
    <n v="1057.51"/>
    <n v="154.4"/>
    <n v="903.11"/>
    <d v="1994-07-12T00:00:00"/>
    <n v="34"/>
  </r>
  <r>
    <s v="9420"/>
    <s v="0"/>
    <x v="1429"/>
    <d v="2017-11-13T00:00:00"/>
    <b v="1"/>
    <s v="Approved"/>
    <m/>
    <m/>
    <m/>
    <m/>
    <n v="1480.76"/>
    <m/>
    <m/>
    <m/>
    <n v="47"/>
  </r>
  <r>
    <s v="9421"/>
    <s v="22"/>
    <x v="2650"/>
    <d v="2017-05-23T00:00:00"/>
    <b v="0"/>
    <s v="Approved"/>
    <s v="Solex"/>
    <s v="Standard"/>
    <s v="medium"/>
    <s v="medium"/>
    <n v="575.27"/>
    <n v="431.45"/>
    <n v="143.82"/>
    <d v="2009-03-08T00:00:00"/>
    <n v="221"/>
  </r>
  <r>
    <s v="9422"/>
    <s v="69"/>
    <x v="3104"/>
    <d v="2017-02-02T00:00:00"/>
    <b v="1"/>
    <s v="Approved"/>
    <s v="Giant Bicycles"/>
    <s v="Road"/>
    <s v="medium"/>
    <s v="medium"/>
    <n v="792.9"/>
    <n v="594.67999999999995"/>
    <n v="198.22"/>
    <d v="1992-10-02T00:00:00"/>
    <n v="331"/>
  </r>
  <r>
    <s v="9423"/>
    <s v="91"/>
    <x v="580"/>
    <d v="2017-09-17T00:00:00"/>
    <b v="0"/>
    <s v="Approved"/>
    <s v="Solex"/>
    <s v="Standard"/>
    <s v="medium"/>
    <s v="medium"/>
    <n v="100.35"/>
    <n v="75.260000000000005"/>
    <n v="25.09"/>
    <d v="1999-07-26T00:00:00"/>
    <n v="104"/>
  </r>
  <r>
    <s v="9424"/>
    <s v="64"/>
    <x v="175"/>
    <d v="2017-12-05T00:00:00"/>
    <b v="0"/>
    <s v="Approved"/>
    <s v="Trek Bicycles"/>
    <s v="Standard"/>
    <s v="medium"/>
    <s v="large"/>
    <n v="1469.44"/>
    <n v="596.54999999999995"/>
    <n v="872.89"/>
    <d v="2012-05-18T00:00:00"/>
    <n v="25"/>
  </r>
  <r>
    <s v="9425"/>
    <s v="58"/>
    <x v="1789"/>
    <d v="2017-07-11T00:00:00"/>
    <b v="0"/>
    <s v="Approved"/>
    <s v="OHM Cycles"/>
    <s v="Standard"/>
    <s v="medium"/>
    <s v="medium"/>
    <n v="912.52"/>
    <n v="141.4"/>
    <n v="771.12"/>
    <d v="2015-10-18T00:00:00"/>
    <n v="172"/>
  </r>
  <r>
    <s v="9426"/>
    <s v="12"/>
    <x v="2072"/>
    <d v="2017-03-12T00:00:00"/>
    <b v="0"/>
    <s v="Approved"/>
    <s v="Giant Bicycles"/>
    <s v="Standard"/>
    <s v="medium"/>
    <s v="large"/>
    <n v="1765.3"/>
    <n v="709.48"/>
    <n v="1055.82"/>
    <d v="2004-07-25T00:00:00"/>
    <n v="293"/>
  </r>
  <r>
    <s v="9427"/>
    <s v="12"/>
    <x v="1026"/>
    <d v="2017-06-29T00:00:00"/>
    <b v="0"/>
    <s v="Approved"/>
    <s v="WeareA2B"/>
    <s v="Standard"/>
    <s v="medium"/>
    <s v="medium"/>
    <n v="1231.1500000000001"/>
    <n v="161.6"/>
    <n v="1069.55"/>
    <d v="2004-08-17T00:00:00"/>
    <n v="184"/>
  </r>
  <r>
    <s v="9428"/>
    <s v="1"/>
    <x v="1198"/>
    <d v="2017-03-01T00:00:00"/>
    <b v="0"/>
    <s v="Approved"/>
    <s v="Giant Bicycles"/>
    <s v="Standard"/>
    <s v="medium"/>
    <s v="medium"/>
    <n v="1403.5"/>
    <n v="954.82"/>
    <n v="448.68"/>
    <d v="2012-12-02T00:00:00"/>
    <n v="304"/>
  </r>
  <r>
    <s v="9429"/>
    <s v="41"/>
    <x v="36"/>
    <d v="2017-03-15T00:00:00"/>
    <b v="0"/>
    <s v="Approved"/>
    <s v="Norco Bicycles"/>
    <s v="Standard"/>
    <s v="low"/>
    <s v="medium"/>
    <n v="958.74"/>
    <n v="748.9"/>
    <n v="209.84"/>
    <d v="2005-12-07T00:00:00"/>
    <n v="290"/>
  </r>
  <r>
    <s v="9430"/>
    <s v="98"/>
    <x v="1692"/>
    <d v="2017-08-21T00:00:00"/>
    <b v="0"/>
    <s v="Approved"/>
    <s v="OHM Cycles"/>
    <s v="Standard"/>
    <s v="medium"/>
    <s v="medium"/>
    <n v="795.34"/>
    <n v="101.58"/>
    <n v="693.76"/>
    <d v="1997-02-09T00:00:00"/>
    <n v="131"/>
  </r>
  <r>
    <s v="9431"/>
    <s v="52"/>
    <x v="1744"/>
    <d v="2017-10-14T00:00:00"/>
    <b v="1"/>
    <s v="Approved"/>
    <s v="OHM Cycles"/>
    <s v="Road"/>
    <s v="medium"/>
    <s v="medium"/>
    <n v="1280.28"/>
    <n v="829.51"/>
    <n v="450.77"/>
    <d v="2001-11-25T00:00:00"/>
    <n v="77"/>
  </r>
  <r>
    <s v="9432"/>
    <s v="49"/>
    <x v="2164"/>
    <d v="2017-12-03T00:00:00"/>
    <b v="1"/>
    <s v="Approved"/>
    <s v="Trek Bicycles"/>
    <s v="Road"/>
    <s v="medium"/>
    <s v="medium"/>
    <n v="533.51"/>
    <n v="400.13"/>
    <n v="133.38"/>
    <d v="2012-06-04T00:00:00"/>
    <n v="27"/>
  </r>
  <r>
    <s v="9433"/>
    <s v="80"/>
    <x v="1387"/>
    <d v="2017-07-16T00:00:00"/>
    <b v="1"/>
    <s v="Approved"/>
    <s v="OHM Cycles"/>
    <s v="Touring"/>
    <s v="low"/>
    <s v="medium"/>
    <n v="1073.07"/>
    <n v="933.84"/>
    <n v="139.22999999999999"/>
    <d v="1997-01-25T00:00:00"/>
    <n v="167"/>
  </r>
  <r>
    <s v="9434"/>
    <s v="44"/>
    <x v="199"/>
    <d v="2017-03-10T00:00:00"/>
    <b v="0"/>
    <s v="Approved"/>
    <s v="WeareA2B"/>
    <s v="Standard"/>
    <s v="medium"/>
    <s v="medium"/>
    <n v="1769.64"/>
    <n v="108.76"/>
    <n v="1660.88"/>
    <d v="2011-05-09T00:00:00"/>
    <n v="295"/>
  </r>
  <r>
    <s v="9435"/>
    <s v="21"/>
    <x v="1565"/>
    <d v="2017-09-08T00:00:00"/>
    <b v="0"/>
    <s v="Approved"/>
    <s v="Solex"/>
    <s v="Standard"/>
    <s v="medium"/>
    <s v="large"/>
    <n v="1071.23"/>
    <n v="380.74"/>
    <n v="690.49"/>
    <d v="1996-04-05T00:00:00"/>
    <n v="113"/>
  </r>
  <r>
    <s v="9436"/>
    <s v="4"/>
    <x v="2028"/>
    <d v="2017-07-31T00:00:00"/>
    <b v="0"/>
    <s v="Approved"/>
    <s v="Giant Bicycles"/>
    <s v="Standard"/>
    <s v="high"/>
    <s v="medium"/>
    <n v="1129.1300000000001"/>
    <n v="677.48"/>
    <n v="451.65"/>
    <d v="2005-08-09T00:00:00"/>
    <n v="152"/>
  </r>
  <r>
    <s v="9437"/>
    <s v="66"/>
    <x v="1937"/>
    <d v="2017-02-01T00:00:00"/>
    <b v="1"/>
    <s v="Approved"/>
    <s v="Giant Bicycles"/>
    <s v="Road"/>
    <s v="low"/>
    <s v="small"/>
    <n v="590.26"/>
    <n v="525.33000000000004"/>
    <n v="64.930000000000007"/>
    <d v="2010-11-05T00:00:00"/>
    <n v="332"/>
  </r>
  <r>
    <s v="9438"/>
    <s v="89"/>
    <x v="3275"/>
    <d v="2017-01-13T00:00:00"/>
    <b v="1"/>
    <s v="Approved"/>
    <s v="WeareA2B"/>
    <s v="Touring"/>
    <s v="medium"/>
    <s v="large"/>
    <n v="1362.99"/>
    <n v="57.74"/>
    <n v="1305.25"/>
    <d v="1993-04-20T00:00:00"/>
    <n v="351"/>
  </r>
  <r>
    <s v="9439"/>
    <s v="61"/>
    <x v="1131"/>
    <d v="2017-01-26T00:00:00"/>
    <b v="1"/>
    <s v="Approved"/>
    <s v="Norco Bicycles"/>
    <s v="Standard"/>
    <s v="medium"/>
    <s v="small"/>
    <n v="586.45000000000005"/>
    <n v="521.94000000000005"/>
    <n v="64.510000000000005"/>
    <d v="1991-07-10T00:00:00"/>
    <n v="338"/>
  </r>
  <r>
    <s v="9440"/>
    <s v="90"/>
    <x v="3014"/>
    <d v="2017-11-30T00:00:00"/>
    <b v="0"/>
    <s v="Approved"/>
    <s v="Norco Bicycles"/>
    <s v="Standard"/>
    <s v="low"/>
    <s v="medium"/>
    <n v="363.01"/>
    <n v="290.41000000000003"/>
    <n v="72.599999999999994"/>
    <d v="2004-01-16T00:00:00"/>
    <n v="30"/>
  </r>
  <r>
    <s v="9441"/>
    <s v="44"/>
    <x v="3276"/>
    <d v="2017-12-04T00:00:00"/>
    <b v="1"/>
    <s v="Approved"/>
    <s v="WeareA2B"/>
    <s v="Standard"/>
    <s v="medium"/>
    <s v="medium"/>
    <n v="1769.64"/>
    <n v="108.76"/>
    <n v="1660.88"/>
    <d v="1993-04-12T00:00:00"/>
    <n v="26"/>
  </r>
  <r>
    <s v="9442"/>
    <s v="59"/>
    <x v="1838"/>
    <d v="2017-09-19T00:00:00"/>
    <b v="0"/>
    <s v="Approved"/>
    <s v="Solex"/>
    <s v="Standard"/>
    <s v="medium"/>
    <s v="large"/>
    <n v="1061.56"/>
    <n v="733.58"/>
    <n v="327.98"/>
    <d v="2015-05-21T00:00:00"/>
    <n v="102"/>
  </r>
  <r>
    <s v="9444"/>
    <s v="66"/>
    <x v="1321"/>
    <d v="2017-10-03T00:00:00"/>
    <b v="1"/>
    <s v="Approved"/>
    <s v="Giant Bicycles"/>
    <s v="Road"/>
    <s v="low"/>
    <s v="small"/>
    <n v="590.26"/>
    <n v="525.33000000000004"/>
    <n v="64.930000000000007"/>
    <d v="2015-04-11T00:00:00"/>
    <n v="88"/>
  </r>
  <r>
    <s v="9445"/>
    <s v="95"/>
    <x v="577"/>
    <d v="2017-06-09T00:00:00"/>
    <b v="1"/>
    <s v="Approved"/>
    <s v="Giant Bicycles"/>
    <s v="Standard"/>
    <s v="medium"/>
    <s v="large"/>
    <n v="569.55999999999995"/>
    <n v="528.42999999999995"/>
    <n v="41.13"/>
    <d v="2003-09-10T00:00:00"/>
    <n v="204"/>
  </r>
  <r>
    <s v="9446"/>
    <s v="22"/>
    <x v="2776"/>
    <d v="2017-09-07T00:00:00"/>
    <b v="1"/>
    <s v="Approved"/>
    <s v="Solex"/>
    <s v="Standard"/>
    <s v="medium"/>
    <s v="medium"/>
    <n v="575.27"/>
    <n v="431.45"/>
    <n v="143.82"/>
    <d v="2013-03-12T00:00:00"/>
    <n v="114"/>
  </r>
  <r>
    <s v="9448"/>
    <s v="63"/>
    <x v="200"/>
    <d v="2017-10-26T00:00:00"/>
    <b v="0"/>
    <s v="Approved"/>
    <s v="Solex"/>
    <s v="Standard"/>
    <s v="medium"/>
    <s v="medium"/>
    <n v="1483.2"/>
    <n v="99.59"/>
    <n v="1383.61"/>
    <d v="1992-10-02T00:00:00"/>
    <n v="65"/>
  </r>
  <r>
    <s v="9449"/>
    <s v="50"/>
    <x v="2160"/>
    <d v="2017-04-07T00:00:00"/>
    <b v="0"/>
    <s v="Approved"/>
    <s v="WeareA2B"/>
    <s v="Standard"/>
    <s v="medium"/>
    <s v="small"/>
    <n v="175.89"/>
    <n v="131.91999999999999"/>
    <n v="43.97"/>
    <d v="2003-07-21T00:00:00"/>
    <n v="267"/>
  </r>
  <r>
    <s v="9450"/>
    <s v="80"/>
    <x v="1482"/>
    <d v="2017-04-21T00:00:00"/>
    <b v="0"/>
    <s v="Approved"/>
    <s v="OHM Cycles"/>
    <s v="Touring"/>
    <s v="low"/>
    <s v="medium"/>
    <n v="1073.07"/>
    <n v="933.84"/>
    <n v="139.22999999999999"/>
    <d v="1997-01-25T00:00:00"/>
    <n v="253"/>
  </r>
  <r>
    <s v="9451"/>
    <s v="95"/>
    <x v="1221"/>
    <d v="2017-09-02T00:00:00"/>
    <b v="0"/>
    <s v="Approved"/>
    <s v="OHM Cycles"/>
    <s v="Touring"/>
    <s v="low"/>
    <s v="medium"/>
    <n v="1073.07"/>
    <n v="933.84"/>
    <n v="139.22999999999999"/>
    <d v="1997-01-25T00:00:00"/>
    <n v="119"/>
  </r>
  <r>
    <s v="9452"/>
    <s v="93"/>
    <x v="3277"/>
    <d v="2017-03-18T00:00:00"/>
    <b v="0"/>
    <s v="Approved"/>
    <s v="OHM Cycles"/>
    <s v="Standard"/>
    <s v="high"/>
    <s v="medium"/>
    <n v="1458.17"/>
    <n v="874.9"/>
    <n v="583.27"/>
    <d v="1999-12-04T00:00:00"/>
    <n v="287"/>
  </r>
  <r>
    <s v="9453"/>
    <s v="60"/>
    <x v="3098"/>
    <d v="2017-08-22T00:00:00"/>
    <b v="0"/>
    <s v="Approved"/>
    <s v="Giant Bicycles"/>
    <s v="Standard"/>
    <s v="high"/>
    <s v="small"/>
    <n v="1977.36"/>
    <n v="1759.85"/>
    <n v="217.51"/>
    <d v="2011-08-24T00:00:00"/>
    <n v="130"/>
  </r>
  <r>
    <s v="9454"/>
    <s v="0"/>
    <x v="3278"/>
    <d v="2017-07-23T00:00:00"/>
    <b v="1"/>
    <s v="Approved"/>
    <m/>
    <m/>
    <m/>
    <m/>
    <n v="2012.84"/>
    <m/>
    <m/>
    <m/>
    <n v="160"/>
  </r>
  <r>
    <s v="9455"/>
    <s v="11"/>
    <x v="864"/>
    <d v="2017-08-16T00:00:00"/>
    <b v="0"/>
    <s v="Approved"/>
    <s v="Trek Bicycles"/>
    <s v="Standard"/>
    <s v="medium"/>
    <s v="small"/>
    <n v="1775.81"/>
    <n v="1580.47"/>
    <n v="195.34"/>
    <d v="1993-07-15T00:00:00"/>
    <n v="136"/>
  </r>
  <r>
    <s v="9456"/>
    <s v="35"/>
    <x v="1701"/>
    <d v="2017-04-13T00:00:00"/>
    <b v="1"/>
    <s v="Approved"/>
    <s v="Giant Bicycles"/>
    <s v="Standard"/>
    <s v="medium"/>
    <s v="medium"/>
    <n v="1403.5"/>
    <n v="954.82"/>
    <n v="448.68"/>
    <d v="2016-11-14T00:00:00"/>
    <n v="261"/>
  </r>
  <r>
    <s v="9457"/>
    <s v="53"/>
    <x v="314"/>
    <d v="2017-11-12T00:00:00"/>
    <b v="0"/>
    <s v="Approved"/>
    <s v="Giant Bicycles"/>
    <s v="Standard"/>
    <s v="high"/>
    <s v="medium"/>
    <n v="1274.93"/>
    <n v="764.96"/>
    <n v="509.97"/>
    <d v="2007-08-04T00:00:00"/>
    <n v="48"/>
  </r>
  <r>
    <s v="9458"/>
    <s v="74"/>
    <x v="3041"/>
    <d v="2017-08-19T00:00:00"/>
    <b v="1"/>
    <s v="Approved"/>
    <s v="WeareA2B"/>
    <s v="Standard"/>
    <s v="medium"/>
    <s v="medium"/>
    <n v="1762.96"/>
    <n v="950.52"/>
    <n v="812.44"/>
    <d v="2014-07-28T00:00:00"/>
    <n v="133"/>
  </r>
  <r>
    <s v="9459"/>
    <s v="22"/>
    <x v="299"/>
    <d v="2017-11-24T00:00:00"/>
    <b v="1"/>
    <s v="Approved"/>
    <s v="WeareA2B"/>
    <s v="Standard"/>
    <s v="medium"/>
    <s v="medium"/>
    <n v="60.34"/>
    <n v="45.26"/>
    <n v="15.08"/>
    <d v="1993-10-02T00:00:00"/>
    <n v="36"/>
  </r>
  <r>
    <s v="9460"/>
    <s v="74"/>
    <x v="651"/>
    <d v="2017-04-09T00:00:00"/>
    <b v="1"/>
    <s v="Approved"/>
    <s v="WeareA2B"/>
    <s v="Standard"/>
    <s v="medium"/>
    <s v="medium"/>
    <n v="1228.07"/>
    <n v="400.91"/>
    <n v="827.16"/>
    <d v="2000-05-22T00:00:00"/>
    <n v="265"/>
  </r>
  <r>
    <s v="9461"/>
    <s v="60"/>
    <x v="3251"/>
    <d v="2017-07-19T00:00:00"/>
    <b v="1"/>
    <s v="Approved"/>
    <s v="Giant Bicycles"/>
    <s v="Standard"/>
    <s v="high"/>
    <s v="small"/>
    <n v="1977.36"/>
    <n v="1759.85"/>
    <n v="217.51"/>
    <d v="2012-05-18T00:00:00"/>
    <n v="164"/>
  </r>
  <r>
    <s v="9462"/>
    <s v="84"/>
    <x v="2552"/>
    <d v="2017-11-09T00:00:00"/>
    <b v="1"/>
    <s v="Approved"/>
    <s v="Trek Bicycles"/>
    <s v="Road"/>
    <s v="medium"/>
    <s v="medium"/>
    <n v="290.62"/>
    <n v="215.14"/>
    <n v="75.48"/>
    <d v="1997-08-25T00:00:00"/>
    <n v="51"/>
  </r>
  <r>
    <s v="9463"/>
    <s v="49"/>
    <x v="1849"/>
    <d v="2017-04-26T00:00:00"/>
    <b v="0"/>
    <s v="Approved"/>
    <s v="Solex"/>
    <s v="Standard"/>
    <s v="medium"/>
    <s v="large"/>
    <n v="1061.56"/>
    <n v="733.58"/>
    <n v="327.98"/>
    <d v="1993-07-20T00:00:00"/>
    <n v="248"/>
  </r>
  <r>
    <s v="9464"/>
    <s v="91"/>
    <x v="194"/>
    <d v="2017-09-19T00:00:00"/>
    <b v="1"/>
    <s v="Approved"/>
    <s v="Solex"/>
    <s v="Standard"/>
    <s v="medium"/>
    <s v="medium"/>
    <n v="100.35"/>
    <n v="75.260000000000005"/>
    <n v="25.09"/>
    <d v="1999-07-26T00:00:00"/>
    <n v="102"/>
  </r>
  <r>
    <s v="9465"/>
    <s v="84"/>
    <x v="3279"/>
    <d v="2017-03-17T00:00:00"/>
    <b v="0"/>
    <s v="Approved"/>
    <s v="Giant Bicycles"/>
    <s v="Road"/>
    <s v="medium"/>
    <s v="medium"/>
    <n v="792.9"/>
    <n v="594.67999999999995"/>
    <n v="198.22"/>
    <d v="1992-10-02T00:00:00"/>
    <n v="288"/>
  </r>
  <r>
    <s v="9466"/>
    <s v="51"/>
    <x v="3072"/>
    <d v="2017-12-10T00:00:00"/>
    <b v="0"/>
    <s v="Approved"/>
    <s v="OHM Cycles"/>
    <s v="Standard"/>
    <s v="high"/>
    <s v="medium"/>
    <n v="2005.66"/>
    <n v="1203.4000000000001"/>
    <n v="802.26"/>
    <d v="2012-04-10T00:00:00"/>
    <n v="20"/>
  </r>
  <r>
    <s v="9467"/>
    <s v="79"/>
    <x v="3280"/>
    <d v="2017-03-06T00:00:00"/>
    <b v="0"/>
    <s v="Approved"/>
    <s v="Norco Bicycles"/>
    <s v="Standard"/>
    <s v="medium"/>
    <s v="medium"/>
    <n v="1555.58"/>
    <n v="818.01"/>
    <n v="737.57"/>
    <d v="2007-08-04T00:00:00"/>
    <n v="299"/>
  </r>
  <r>
    <s v="9468"/>
    <s v="45"/>
    <x v="2654"/>
    <d v="2017-10-04T00:00:00"/>
    <b v="0"/>
    <s v="Approved"/>
    <s v="Trek Bicycles"/>
    <s v="Road"/>
    <s v="low"/>
    <s v="medium"/>
    <n v="980.37"/>
    <n v="234.43"/>
    <n v="745.94"/>
    <d v="2005-12-07T00:00:00"/>
    <n v="87"/>
  </r>
  <r>
    <s v="9469"/>
    <s v="50"/>
    <x v="487"/>
    <d v="2017-06-25T00:00:00"/>
    <b v="0"/>
    <s v="Approved"/>
    <s v="WeareA2B"/>
    <s v="Standard"/>
    <s v="medium"/>
    <s v="small"/>
    <n v="175.89"/>
    <n v="131.91999999999999"/>
    <n v="43.97"/>
    <d v="2003-02-16T00:00:00"/>
    <n v="188"/>
  </r>
  <r>
    <s v="9470"/>
    <s v="49"/>
    <x v="2141"/>
    <d v="2017-05-04T00:00:00"/>
    <b v="1"/>
    <s v="Approved"/>
    <s v="Trek Bicycles"/>
    <s v="Road"/>
    <s v="medium"/>
    <s v="medium"/>
    <n v="533.51"/>
    <n v="400.13"/>
    <n v="133.38"/>
    <d v="2012-06-04T00:00:00"/>
    <n v="240"/>
  </r>
  <r>
    <s v="9471"/>
    <s v="84"/>
    <x v="3193"/>
    <d v="2017-12-22T00:00:00"/>
    <b v="1"/>
    <s v="Approved"/>
    <s v="Giant Bicycles"/>
    <s v="Road"/>
    <s v="medium"/>
    <s v="medium"/>
    <n v="792.9"/>
    <n v="594.67999999999995"/>
    <n v="198.22"/>
    <d v="2006-05-22T00:00:00"/>
    <n v="8"/>
  </r>
  <r>
    <s v="9472"/>
    <s v="31"/>
    <x v="1841"/>
    <d v="2017-08-26T00:00:00"/>
    <b v="1"/>
    <s v="Approved"/>
    <s v="Giant Bicycles"/>
    <s v="Standard"/>
    <s v="medium"/>
    <s v="medium"/>
    <n v="230.91"/>
    <n v="173.18"/>
    <n v="57.73"/>
    <d v="2006-11-10T00:00:00"/>
    <n v="126"/>
  </r>
  <r>
    <s v="9473"/>
    <s v="66"/>
    <x v="2575"/>
    <d v="2017-05-24T00:00:00"/>
    <b v="1"/>
    <s v="Approved"/>
    <s v="Giant Bicycles"/>
    <s v="Road"/>
    <s v="low"/>
    <s v="small"/>
    <n v="590.26"/>
    <n v="525.33000000000004"/>
    <n v="64.930000000000007"/>
    <d v="2010-08-20T00:00:00"/>
    <n v="220"/>
  </r>
  <r>
    <s v="9474"/>
    <s v="0"/>
    <x v="41"/>
    <d v="2017-02-03T00:00:00"/>
    <b v="0"/>
    <s v="Approved"/>
    <s v="Trek Bicycles"/>
    <s v="Road"/>
    <s v="medium"/>
    <s v="medium"/>
    <n v="290.62"/>
    <n v="215.14"/>
    <n v="75.48"/>
    <d v="2005-05-10T00:00:00"/>
    <n v="330"/>
  </r>
  <r>
    <s v="9475"/>
    <s v="52"/>
    <x v="342"/>
    <d v="2017-12-21T00:00:00"/>
    <b v="0"/>
    <s v="Approved"/>
    <s v="OHM Cycles"/>
    <s v="Road"/>
    <s v="medium"/>
    <s v="medium"/>
    <n v="1280.28"/>
    <n v="829.51"/>
    <n v="450.77"/>
    <d v="2001-11-25T00:00:00"/>
    <n v="9"/>
  </r>
  <r>
    <s v="9476"/>
    <s v="58"/>
    <x v="2531"/>
    <d v="2017-06-09T00:00:00"/>
    <b v="0"/>
    <s v="Approved"/>
    <s v="OHM Cycles"/>
    <s v="Standard"/>
    <s v="medium"/>
    <s v="medium"/>
    <n v="912.52"/>
    <n v="141.4"/>
    <n v="771.12"/>
    <d v="2015-06-17T00:00:00"/>
    <n v="204"/>
  </r>
  <r>
    <s v="9477"/>
    <s v="63"/>
    <x v="2651"/>
    <d v="2017-09-27T00:00:00"/>
    <b v="0"/>
    <s v="Approved"/>
    <s v="Solex"/>
    <s v="Standard"/>
    <s v="medium"/>
    <s v="medium"/>
    <n v="1483.2"/>
    <n v="99.59"/>
    <n v="1383.61"/>
    <d v="2012-05-18T00:00:00"/>
    <n v="94"/>
  </r>
  <r>
    <s v="9478"/>
    <s v="4"/>
    <x v="1529"/>
    <d v="2017-10-23T00:00:00"/>
    <b v="0"/>
    <s v="Approved"/>
    <s v="Solex"/>
    <s v="Standard"/>
    <s v="medium"/>
    <s v="medium"/>
    <n v="1483.2"/>
    <n v="99.59"/>
    <n v="1383.61"/>
    <d v="2012-05-18T00:00:00"/>
    <n v="68"/>
  </r>
  <r>
    <s v="9479"/>
    <s v="0"/>
    <x v="3281"/>
    <d v="2017-11-27T00:00:00"/>
    <b v="0"/>
    <s v="Approved"/>
    <m/>
    <m/>
    <m/>
    <m/>
    <n v="1711.35"/>
    <m/>
    <m/>
    <m/>
    <n v="33"/>
  </r>
  <r>
    <s v="9480"/>
    <s v="75"/>
    <x v="3108"/>
    <d v="2017-05-23T00:00:00"/>
    <b v="0"/>
    <s v="Approved"/>
    <s v="Giant Bicycles"/>
    <s v="Touring"/>
    <s v="medium"/>
    <s v="large"/>
    <n v="1873.97"/>
    <n v="863.95"/>
    <n v="1010.02"/>
    <d v="2006-05-22T00:00:00"/>
    <n v="221"/>
  </r>
  <r>
    <s v="9481"/>
    <s v="51"/>
    <x v="287"/>
    <d v="2017-07-31T00:00:00"/>
    <b v="1"/>
    <s v="Approved"/>
    <s v="OHM Cycles"/>
    <s v="Standard"/>
    <s v="high"/>
    <s v="medium"/>
    <n v="2005.66"/>
    <n v="1203.4000000000001"/>
    <n v="802.26"/>
    <d v="2003-07-21T00:00:00"/>
    <n v="152"/>
  </r>
  <r>
    <s v="9482"/>
    <s v="48"/>
    <x v="982"/>
    <d v="2017-09-23T00:00:00"/>
    <b v="0"/>
    <s v="Approved"/>
    <s v="WeareA2B"/>
    <s v="Standard"/>
    <s v="medium"/>
    <s v="medium"/>
    <n v="1762.96"/>
    <n v="950.52"/>
    <n v="812.44"/>
    <d v="2003-02-16T00:00:00"/>
    <n v="98"/>
  </r>
  <r>
    <s v="9483"/>
    <s v="76"/>
    <x v="3282"/>
    <d v="2017-03-06T00:00:00"/>
    <b v="0"/>
    <s v="Approved"/>
    <s v="WeareA2B"/>
    <s v="Standard"/>
    <s v="low"/>
    <s v="medium"/>
    <n v="642.30999999999995"/>
    <n v="513.85"/>
    <n v="128.46"/>
    <d v="2004-12-18T00:00:00"/>
    <n v="299"/>
  </r>
  <r>
    <s v="9484"/>
    <s v="79"/>
    <x v="2007"/>
    <d v="2017-06-18T00:00:00"/>
    <b v="0"/>
    <s v="Approved"/>
    <s v="Norco Bicycles"/>
    <s v="Standard"/>
    <s v="medium"/>
    <s v="medium"/>
    <n v="1555.58"/>
    <n v="818.01"/>
    <n v="737.57"/>
    <d v="2003-09-09T00:00:00"/>
    <n v="195"/>
  </r>
  <r>
    <s v="9485"/>
    <s v="63"/>
    <x v="1030"/>
    <d v="2017-10-31T00:00:00"/>
    <b v="1"/>
    <s v="Approved"/>
    <s v="Solex"/>
    <s v="Standard"/>
    <s v="medium"/>
    <s v="medium"/>
    <n v="1483.2"/>
    <n v="99.59"/>
    <n v="1383.61"/>
    <d v="2004-08-17T00:00:00"/>
    <n v="60"/>
  </r>
  <r>
    <s v="9486"/>
    <s v="24"/>
    <x v="1611"/>
    <d v="2017-09-28T00:00:00"/>
    <b v="1"/>
    <s v="Approved"/>
    <s v="Solex"/>
    <s v="Road"/>
    <s v="medium"/>
    <s v="large"/>
    <n v="1777.8"/>
    <n v="820.78"/>
    <n v="957.02"/>
    <d v="1999-06-23T00:00:00"/>
    <n v="93"/>
  </r>
  <r>
    <s v="9487"/>
    <s v="82"/>
    <x v="1676"/>
    <d v="2017-05-15T00:00:00"/>
    <b v="0"/>
    <s v="Approved"/>
    <s v="Norco Bicycles"/>
    <s v="Standard"/>
    <s v="high"/>
    <s v="medium"/>
    <n v="1148.6400000000001"/>
    <n v="689.18"/>
    <n v="459.46"/>
    <d v="2015-08-10T00:00:00"/>
    <n v="229"/>
  </r>
  <r>
    <s v="9488"/>
    <s v="1"/>
    <x v="2602"/>
    <d v="2017-12-03T00:00:00"/>
    <b v="0"/>
    <s v="Approved"/>
    <s v="Giant Bicycles"/>
    <s v="Standard"/>
    <s v="medium"/>
    <s v="medium"/>
    <n v="1403.5"/>
    <n v="954.82"/>
    <n v="448.68"/>
    <d v="2012-12-02T00:00:00"/>
    <n v="27"/>
  </r>
  <r>
    <s v="9489"/>
    <s v="83"/>
    <x v="1948"/>
    <d v="2017-04-28T00:00:00"/>
    <b v="0"/>
    <s v="Approved"/>
    <s v="Solex"/>
    <s v="Touring"/>
    <s v="medium"/>
    <s v="large"/>
    <n v="2083.94"/>
    <n v="675.03"/>
    <n v="1408.91"/>
    <d v="2013-09-16T00:00:00"/>
    <n v="246"/>
  </r>
  <r>
    <s v="9490"/>
    <s v="0"/>
    <x v="407"/>
    <d v="2017-12-22T00:00:00"/>
    <b v="0"/>
    <s v="Approved"/>
    <s v="Giant Bicycles"/>
    <s v="Standard"/>
    <s v="medium"/>
    <s v="large"/>
    <n v="569.55999999999995"/>
    <n v="528.42999999999995"/>
    <n v="41.13"/>
    <d v="2003-09-10T00:00:00"/>
    <n v="8"/>
  </r>
  <r>
    <s v="9491"/>
    <s v="47"/>
    <x v="2756"/>
    <d v="2017-11-23T00:00:00"/>
    <b v="0"/>
    <s v="Approved"/>
    <s v="Trek Bicycles"/>
    <s v="Road"/>
    <s v="low"/>
    <s v="small"/>
    <n v="1720.7"/>
    <n v="1531.42"/>
    <n v="189.28"/>
    <d v="2012-06-04T00:00:00"/>
    <n v="37"/>
  </r>
  <r>
    <s v="9492"/>
    <s v="56"/>
    <x v="2242"/>
    <d v="2017-08-18T00:00:00"/>
    <b v="1"/>
    <s v="Approved"/>
    <s v="Norco Bicycles"/>
    <s v="Mountain"/>
    <s v="low"/>
    <s v="small"/>
    <n v="688.63"/>
    <n v="612.88"/>
    <n v="75.75"/>
    <d v="2016-11-22T00:00:00"/>
    <n v="134"/>
  </r>
  <r>
    <s v="9493"/>
    <s v="75"/>
    <x v="794"/>
    <d v="2017-11-12T00:00:00"/>
    <b v="0"/>
    <s v="Approved"/>
    <s v="Giant Bicycles"/>
    <s v="Touring"/>
    <s v="medium"/>
    <s v="large"/>
    <n v="1873.97"/>
    <n v="863.95"/>
    <n v="1010.02"/>
    <d v="2006-05-22T00:00:00"/>
    <n v="48"/>
  </r>
  <r>
    <s v="9494"/>
    <s v="80"/>
    <x v="3283"/>
    <d v="2017-05-22T00:00:00"/>
    <b v="1"/>
    <s v="Approved"/>
    <s v="Trek Bicycles"/>
    <s v="Standard"/>
    <s v="medium"/>
    <s v="large"/>
    <n v="1469.44"/>
    <n v="596.54999999999995"/>
    <n v="872.89"/>
    <d v="2015-05-21T00:00:00"/>
    <n v="222"/>
  </r>
  <r>
    <s v="9495"/>
    <s v="4"/>
    <x v="2311"/>
    <d v="2017-03-11T00:00:00"/>
    <b v="1"/>
    <s v="Approved"/>
    <s v="Giant Bicycles"/>
    <s v="Standard"/>
    <s v="high"/>
    <s v="medium"/>
    <n v="1129.1300000000001"/>
    <n v="677.48"/>
    <n v="451.65"/>
    <d v="2003-03-18T00:00:00"/>
    <n v="294"/>
  </r>
  <r>
    <s v="9496"/>
    <s v="79"/>
    <x v="3255"/>
    <d v="2017-11-30T00:00:00"/>
    <b v="0"/>
    <s v="Approved"/>
    <s v="Solex"/>
    <s v="Touring"/>
    <s v="medium"/>
    <s v="large"/>
    <n v="2083.94"/>
    <n v="675.03"/>
    <n v="1408.91"/>
    <d v="2016-02-04T00:00:00"/>
    <n v="30"/>
  </r>
  <r>
    <s v="9497"/>
    <s v="81"/>
    <x v="2828"/>
    <d v="2017-07-04T00:00:00"/>
    <b v="1"/>
    <s v="Approved"/>
    <s v="Norco Bicycles"/>
    <s v="Standard"/>
    <s v="medium"/>
    <s v="small"/>
    <n v="586.45000000000005"/>
    <n v="521.94000000000005"/>
    <n v="64.510000000000005"/>
    <d v="1991-07-10T00:00:00"/>
    <n v="179"/>
  </r>
  <r>
    <s v="9498"/>
    <s v="34"/>
    <x v="1400"/>
    <d v="2017-07-12T00:00:00"/>
    <b v="1"/>
    <s v="Approved"/>
    <s v="Norco Bicycles"/>
    <s v="Road"/>
    <s v="high"/>
    <s v="large"/>
    <n v="774.53"/>
    <n v="464.72"/>
    <n v="309.81"/>
    <d v="2003-03-18T00:00:00"/>
    <n v="171"/>
  </r>
  <r>
    <s v="9499"/>
    <s v="33"/>
    <x v="557"/>
    <d v="2017-07-28T00:00:00"/>
    <b v="1"/>
    <s v="Approved"/>
    <s v="OHM Cycles"/>
    <s v="Road"/>
    <s v="medium"/>
    <s v="small"/>
    <n v="1810"/>
    <n v="1610.9"/>
    <n v="199.1"/>
    <d v="2008-03-19T00:00:00"/>
    <n v="155"/>
  </r>
  <r>
    <s v="9500"/>
    <s v="19"/>
    <x v="800"/>
    <d v="2017-08-13T00:00:00"/>
    <b v="1"/>
    <s v="Approved"/>
    <s v="OHM Cycles"/>
    <s v="Road"/>
    <s v="high"/>
    <s v="large"/>
    <n v="12.01"/>
    <n v="7.21"/>
    <n v="4.8"/>
    <d v="1999-06-23T00:00:00"/>
    <n v="139"/>
  </r>
  <r>
    <s v="9501"/>
    <s v="70"/>
    <x v="1362"/>
    <d v="2017-04-19T00:00:00"/>
    <b v="0"/>
    <s v="Approved"/>
    <s v="Trek Bicycles"/>
    <s v="Standard"/>
    <s v="high"/>
    <s v="medium"/>
    <n v="495.72"/>
    <n v="297.43"/>
    <n v="198.29"/>
    <d v="2006-05-22T00:00:00"/>
    <n v="255"/>
  </r>
  <r>
    <s v="9502"/>
    <s v="19"/>
    <x v="1112"/>
    <d v="2017-01-27T00:00:00"/>
    <b v="1"/>
    <s v="Approved"/>
    <s v="Trek Bicycles"/>
    <s v="Mountain"/>
    <s v="low"/>
    <s v="medium"/>
    <n v="574.64"/>
    <n v="459.71"/>
    <n v="114.93"/>
    <d v="2011-08-29T00:00:00"/>
    <n v="337"/>
  </r>
  <r>
    <s v="9503"/>
    <s v="49"/>
    <x v="147"/>
    <d v="2017-02-25T00:00:00"/>
    <b v="0"/>
    <s v="Approved"/>
    <s v="Solex"/>
    <s v="Standard"/>
    <s v="medium"/>
    <s v="large"/>
    <n v="1061.56"/>
    <n v="733.58"/>
    <n v="327.98"/>
    <d v="1993-07-20T00:00:00"/>
    <n v="308"/>
  </r>
  <r>
    <s v="9504"/>
    <s v="34"/>
    <x v="2392"/>
    <d v="2017-04-19T00:00:00"/>
    <b v="1"/>
    <s v="Approved"/>
    <s v="Norco Bicycles"/>
    <s v="Road"/>
    <s v="high"/>
    <s v="large"/>
    <n v="774.53"/>
    <n v="464.72"/>
    <n v="309.81"/>
    <d v="2003-03-18T00:00:00"/>
    <n v="255"/>
  </r>
  <r>
    <s v="9505"/>
    <s v="95"/>
    <x v="11"/>
    <d v="2017-10-18T00:00:00"/>
    <b v="0"/>
    <s v="Approved"/>
    <s v="Giant Bicycles"/>
    <s v="Standard"/>
    <s v="medium"/>
    <s v="large"/>
    <n v="569.55999999999995"/>
    <n v="528.42999999999995"/>
    <n v="41.13"/>
    <d v="1991-05-06T00:00:00"/>
    <n v="73"/>
  </r>
  <r>
    <s v="9506"/>
    <s v="60"/>
    <x v="3214"/>
    <d v="2017-03-13T00:00:00"/>
    <b v="0"/>
    <s v="Approved"/>
    <s v="Giant Bicycles"/>
    <s v="Standard"/>
    <s v="high"/>
    <s v="small"/>
    <n v="1977.36"/>
    <n v="1759.85"/>
    <n v="217.51"/>
    <d v="2011-08-24T00:00:00"/>
    <n v="292"/>
  </r>
  <r>
    <s v="9507"/>
    <s v="52"/>
    <x v="1776"/>
    <d v="2017-08-28T00:00:00"/>
    <b v="0"/>
    <s v="Approved"/>
    <s v="OHM Cycles"/>
    <s v="Road"/>
    <s v="medium"/>
    <s v="medium"/>
    <n v="1280.28"/>
    <n v="829.51"/>
    <n v="450.77"/>
    <d v="2004-08-07T00:00:00"/>
    <n v="124"/>
  </r>
  <r>
    <s v="9508"/>
    <s v="18"/>
    <x v="1041"/>
    <d v="2017-12-29T00:00:00"/>
    <b v="1"/>
    <s v="Approved"/>
    <s v="Solex"/>
    <s v="Standard"/>
    <s v="medium"/>
    <s v="medium"/>
    <n v="575.27"/>
    <n v="431.45"/>
    <n v="143.82"/>
    <d v="2013-03-12T00:00:00"/>
    <n v="1"/>
  </r>
  <r>
    <s v="9509"/>
    <s v="89"/>
    <x v="1195"/>
    <d v="2017-03-23T00:00:00"/>
    <b v="1"/>
    <s v="Approved"/>
    <s v="WeareA2B"/>
    <s v="Touring"/>
    <s v="medium"/>
    <s v="large"/>
    <n v="1362.99"/>
    <n v="57.74"/>
    <n v="1305.25"/>
    <d v="2005-05-10T00:00:00"/>
    <n v="282"/>
  </r>
  <r>
    <s v="9510"/>
    <s v="41"/>
    <x v="1262"/>
    <d v="2017-02-22T00:00:00"/>
    <b v="1"/>
    <s v="Approved"/>
    <s v="Solex"/>
    <s v="Road"/>
    <s v="medium"/>
    <s v="medium"/>
    <n v="416.98"/>
    <n v="312.74"/>
    <n v="104.24"/>
    <d v="2008-03-19T00:00:00"/>
    <n v="311"/>
  </r>
  <r>
    <s v="9511"/>
    <s v="95"/>
    <x v="2476"/>
    <d v="2017-10-12T00:00:00"/>
    <b v="0"/>
    <s v="Approved"/>
    <s v="Giant Bicycles"/>
    <s v="Standard"/>
    <s v="medium"/>
    <s v="large"/>
    <n v="569.55999999999995"/>
    <n v="528.42999999999995"/>
    <n v="41.13"/>
    <d v="2003-09-10T00:00:00"/>
    <n v="79"/>
  </r>
  <r>
    <s v="9512"/>
    <s v="85"/>
    <x v="2953"/>
    <d v="2017-06-09T00:00:00"/>
    <b v="0"/>
    <s v="Approved"/>
    <s v="WeareA2B"/>
    <s v="Standard"/>
    <s v="medium"/>
    <s v="medium"/>
    <n v="752.64"/>
    <n v="205.36"/>
    <n v="547.28"/>
    <d v="2015-08-02T00:00:00"/>
    <n v="204"/>
  </r>
  <r>
    <s v="9513"/>
    <s v="74"/>
    <x v="2222"/>
    <d v="2017-11-11T00:00:00"/>
    <b v="1"/>
    <s v="Approved"/>
    <s v="WeareA2B"/>
    <s v="Standard"/>
    <s v="medium"/>
    <s v="medium"/>
    <n v="1762.96"/>
    <n v="950.52"/>
    <n v="812.44"/>
    <d v="2012-06-04T00:00:00"/>
    <n v="49"/>
  </r>
  <r>
    <s v="9514"/>
    <s v="91"/>
    <x v="2770"/>
    <d v="2017-08-27T00:00:00"/>
    <b v="1"/>
    <s v="Approved"/>
    <s v="Solex"/>
    <s v="Standard"/>
    <s v="medium"/>
    <s v="medium"/>
    <n v="100.35"/>
    <n v="75.260000000000005"/>
    <n v="25.09"/>
    <d v="1999-07-26T00:00:00"/>
    <n v="125"/>
  </r>
  <r>
    <s v="9515"/>
    <s v="0"/>
    <x v="3193"/>
    <d v="2017-08-21T00:00:00"/>
    <b v="1"/>
    <s v="Approved"/>
    <s v="Norco Bicycles"/>
    <s v="Standard"/>
    <s v="medium"/>
    <s v="medium"/>
    <n v="360.4"/>
    <n v="270.3"/>
    <n v="90.1"/>
    <d v="1997-01-25T00:00:00"/>
    <n v="131"/>
  </r>
  <r>
    <s v="9516"/>
    <s v="97"/>
    <x v="2043"/>
    <d v="2017-01-14T00:00:00"/>
    <b v="1"/>
    <s v="Approved"/>
    <s v="Solex"/>
    <s v="Standard"/>
    <s v="medium"/>
    <s v="large"/>
    <n v="202.62"/>
    <n v="151.96"/>
    <n v="50.66"/>
    <d v="1994-08-10T00:00:00"/>
    <n v="350"/>
  </r>
  <r>
    <s v="9517"/>
    <s v="62"/>
    <x v="571"/>
    <d v="2017-08-08T00:00:00"/>
    <b v="0"/>
    <s v="Approved"/>
    <s v="Solex"/>
    <s v="Standard"/>
    <s v="medium"/>
    <s v="medium"/>
    <n v="478.16"/>
    <n v="298.72000000000003"/>
    <n v="179.44"/>
    <d v="2012-05-18T00:00:00"/>
    <n v="144"/>
  </r>
  <r>
    <s v="9518"/>
    <s v="72"/>
    <x v="2893"/>
    <d v="2017-11-21T00:00:00"/>
    <b v="0"/>
    <s v="Approved"/>
    <s v="Norco Bicycles"/>
    <s v="Standard"/>
    <s v="medium"/>
    <s v="medium"/>
    <n v="360.4"/>
    <n v="270.3"/>
    <n v="90.1"/>
    <d v="2016-12-06T00:00:00"/>
    <n v="39"/>
  </r>
  <r>
    <s v="9519"/>
    <s v="33"/>
    <x v="983"/>
    <d v="2017-08-04T00:00:00"/>
    <b v="0"/>
    <s v="Approved"/>
    <s v="Giant Bicycles"/>
    <s v="Standard"/>
    <s v="medium"/>
    <s v="small"/>
    <n v="1311.44"/>
    <n v="1167.18"/>
    <n v="144.26"/>
    <d v="1999-12-04T00:00:00"/>
    <n v="148"/>
  </r>
  <r>
    <s v="9520"/>
    <s v="8"/>
    <x v="2457"/>
    <d v="2017-11-17T00:00:00"/>
    <b v="0"/>
    <s v="Approved"/>
    <s v="Solex"/>
    <s v="Road"/>
    <s v="medium"/>
    <s v="small"/>
    <n v="1703.52"/>
    <n v="1516.13"/>
    <n v="187.39"/>
    <d v="2011-04-16T00:00:00"/>
    <n v="43"/>
  </r>
  <r>
    <s v="9521"/>
    <s v="39"/>
    <x v="2312"/>
    <d v="2017-12-10T00:00:00"/>
    <b v="1"/>
    <s v="Approved"/>
    <s v="Giant Bicycles"/>
    <s v="Standard"/>
    <s v="medium"/>
    <s v="large"/>
    <n v="1812.75"/>
    <n v="582.48"/>
    <n v="1230.27"/>
    <d v="2011-05-09T00:00:00"/>
    <n v="20"/>
  </r>
  <r>
    <s v="9522"/>
    <s v="98"/>
    <x v="2594"/>
    <d v="2017-08-17T00:00:00"/>
    <b v="1"/>
    <s v="Approved"/>
    <s v="Trek Bicycles"/>
    <s v="Standard"/>
    <s v="high"/>
    <s v="medium"/>
    <n v="358.39"/>
    <n v="215.03"/>
    <n v="143.36000000000001"/>
    <d v="2004-01-16T00:00:00"/>
    <n v="135"/>
  </r>
  <r>
    <s v="9523"/>
    <s v="51"/>
    <x v="3039"/>
    <d v="2017-09-03T00:00:00"/>
    <b v="0"/>
    <s v="Approved"/>
    <s v="OHM Cycles"/>
    <s v="Standard"/>
    <s v="high"/>
    <s v="medium"/>
    <n v="2005.66"/>
    <n v="1203.4000000000001"/>
    <n v="802.26"/>
    <d v="1997-02-09T00:00:00"/>
    <n v="118"/>
  </r>
  <r>
    <s v="9524"/>
    <s v="17"/>
    <x v="1130"/>
    <d v="2017-08-29T00:00:00"/>
    <b v="1"/>
    <s v="Approved"/>
    <s v="WeareA2B"/>
    <s v="Touring"/>
    <s v="medium"/>
    <s v="large"/>
    <n v="1362.99"/>
    <n v="57.74"/>
    <n v="1305.25"/>
    <d v="2003-09-10T00:00:00"/>
    <n v="123"/>
  </r>
  <r>
    <s v="9525"/>
    <s v="47"/>
    <x v="788"/>
    <d v="2017-10-26T00:00:00"/>
    <b v="0"/>
    <s v="Approved"/>
    <s v="Trek Bicycles"/>
    <s v="Road"/>
    <s v="low"/>
    <s v="small"/>
    <n v="1720.7"/>
    <n v="1531.42"/>
    <n v="189.28"/>
    <d v="2009-04-12T00:00:00"/>
    <n v="65"/>
  </r>
  <r>
    <s v="9526"/>
    <s v="90"/>
    <x v="8"/>
    <d v="2017-04-07T00:00:00"/>
    <b v="1"/>
    <s v="Approved"/>
    <s v="Solex"/>
    <s v="Standard"/>
    <s v="low"/>
    <s v="medium"/>
    <n v="945.04"/>
    <n v="507.58"/>
    <n v="437.46"/>
    <d v="2011-03-16T00:00:00"/>
    <n v="267"/>
  </r>
  <r>
    <s v="9527"/>
    <s v="40"/>
    <x v="2058"/>
    <d v="2017-09-11T00:00:00"/>
    <b v="0"/>
    <s v="Approved"/>
    <s v="OHM Cycles"/>
    <s v="Standard"/>
    <s v="high"/>
    <s v="medium"/>
    <n v="1458.17"/>
    <n v="874.9"/>
    <n v="583.27"/>
    <d v="2006-02-02T00:00:00"/>
    <n v="110"/>
  </r>
  <r>
    <s v="9528"/>
    <s v="6"/>
    <x v="2587"/>
    <d v="2017-04-22T00:00:00"/>
    <b v="0"/>
    <s v="Approved"/>
    <s v="OHM Cycles"/>
    <s v="Standard"/>
    <s v="high"/>
    <s v="medium"/>
    <n v="227.88"/>
    <n v="136.72999999999999"/>
    <n v="91.15"/>
    <d v="2003-02-07T00:00:00"/>
    <n v="252"/>
  </r>
  <r>
    <s v="9529"/>
    <s v="95"/>
    <x v="2614"/>
    <d v="2017-12-23T00:00:00"/>
    <b v="0"/>
    <s v="Approved"/>
    <s v="Giant Bicycles"/>
    <s v="Standard"/>
    <s v="medium"/>
    <s v="large"/>
    <n v="569.55999999999995"/>
    <n v="528.42999999999995"/>
    <n v="41.13"/>
    <d v="2006-11-10T00:00:00"/>
    <n v="7"/>
  </r>
  <r>
    <s v="9530"/>
    <s v="77"/>
    <x v="945"/>
    <d v="2017-05-19T00:00:00"/>
    <b v="1"/>
    <s v="Approved"/>
    <s v="Norco Bicycles"/>
    <s v="Road"/>
    <s v="medium"/>
    <s v="large"/>
    <n v="1240.31"/>
    <n v="795.1"/>
    <n v="445.21"/>
    <d v="2013-06-09T00:00:00"/>
    <n v="225"/>
  </r>
  <r>
    <s v="9531"/>
    <s v="51"/>
    <x v="2113"/>
    <d v="2017-01-04T00:00:00"/>
    <b v="0"/>
    <s v="Approved"/>
    <s v="OHM Cycles"/>
    <s v="Standard"/>
    <s v="high"/>
    <s v="medium"/>
    <n v="2005.66"/>
    <n v="1203.4000000000001"/>
    <n v="802.26"/>
    <d v="2012-04-10T00:00:00"/>
    <n v="360"/>
  </r>
  <r>
    <s v="9532"/>
    <s v="98"/>
    <x v="257"/>
    <d v="2017-05-02T00:00:00"/>
    <b v="0"/>
    <s v="Approved"/>
    <s v="Trek Bicycles"/>
    <s v="Standard"/>
    <s v="high"/>
    <s v="medium"/>
    <n v="358.39"/>
    <n v="215.03"/>
    <n v="143.36000000000001"/>
    <d v="1991-05-06T00:00:00"/>
    <n v="242"/>
  </r>
  <r>
    <s v="9533"/>
    <s v="10"/>
    <x v="2227"/>
    <d v="2017-08-09T00:00:00"/>
    <b v="1"/>
    <s v="Approved"/>
    <s v="Solex"/>
    <s v="Standard"/>
    <s v="medium"/>
    <s v="medium"/>
    <n v="1945.43"/>
    <n v="333.18"/>
    <n v="1612.25"/>
    <d v="2002-08-31T00:00:00"/>
    <n v="143"/>
  </r>
  <r>
    <s v="9534"/>
    <s v="99"/>
    <x v="2393"/>
    <d v="2017-10-28T00:00:00"/>
    <b v="1"/>
    <s v="Approved"/>
    <s v="OHM Cycles"/>
    <s v="Standard"/>
    <s v="medium"/>
    <s v="medium"/>
    <n v="1227.3399999999999"/>
    <n v="770.89"/>
    <n v="456.45"/>
    <d v="1994-08-10T00:00:00"/>
    <n v="63"/>
  </r>
  <r>
    <s v="9535"/>
    <s v="60"/>
    <x v="508"/>
    <d v="2017-09-06T00:00:00"/>
    <b v="0"/>
    <s v="Approved"/>
    <s v="Giant Bicycles"/>
    <s v="Standard"/>
    <s v="high"/>
    <s v="small"/>
    <n v="1977.36"/>
    <n v="1759.85"/>
    <n v="217.51"/>
    <d v="2010-08-20T00:00:00"/>
    <n v="115"/>
  </r>
  <r>
    <s v="9536"/>
    <s v="42"/>
    <x v="1700"/>
    <d v="2017-06-15T00:00:00"/>
    <b v="1"/>
    <s v="Approved"/>
    <s v="OHM Cycles"/>
    <s v="Road"/>
    <s v="medium"/>
    <s v="small"/>
    <n v="1810"/>
    <n v="1610.9"/>
    <n v="199.1"/>
    <d v="1993-04-12T00:00:00"/>
    <n v="198"/>
  </r>
  <r>
    <s v="9537"/>
    <s v="31"/>
    <x v="2135"/>
    <d v="2017-05-24T00:00:00"/>
    <b v="1"/>
    <s v="Approved"/>
    <s v="WeareA2B"/>
    <s v="Standard"/>
    <s v="medium"/>
    <s v="medium"/>
    <n v="752.64"/>
    <n v="205.36"/>
    <n v="547.28"/>
    <d v="2015-08-02T00:00:00"/>
    <n v="220"/>
  </r>
  <r>
    <s v="9538"/>
    <s v="23"/>
    <x v="3284"/>
    <d v="2017-11-06T00:00:00"/>
    <b v="0"/>
    <s v="Approved"/>
    <s v="Norco Bicycles"/>
    <s v="Mountain"/>
    <s v="low"/>
    <s v="small"/>
    <n v="688.63"/>
    <n v="612.88"/>
    <n v="75.75"/>
    <d v="1993-10-02T00:00:00"/>
    <n v="54"/>
  </r>
  <r>
    <s v="9539"/>
    <s v="98"/>
    <x v="3182"/>
    <d v="2017-07-11T00:00:00"/>
    <b v="1"/>
    <s v="Approved"/>
    <s v="Trek Bicycles"/>
    <s v="Standard"/>
    <s v="high"/>
    <s v="medium"/>
    <n v="358.39"/>
    <n v="215.03"/>
    <n v="143.36000000000001"/>
    <d v="2004-01-16T00:00:00"/>
    <n v="172"/>
  </r>
  <r>
    <s v="9541"/>
    <s v="83"/>
    <x v="190"/>
    <d v="2017-09-02T00:00:00"/>
    <b v="0"/>
    <s v="Approved"/>
    <s v="Solex"/>
    <s v="Touring"/>
    <s v="medium"/>
    <s v="large"/>
    <n v="2083.94"/>
    <n v="675.03"/>
    <n v="1408.91"/>
    <d v="2013-09-16T00:00:00"/>
    <n v="119"/>
  </r>
  <r>
    <s v="9542"/>
    <s v="35"/>
    <x v="1086"/>
    <d v="2017-02-25T00:00:00"/>
    <b v="1"/>
    <s v="Approved"/>
    <s v="Giant Bicycles"/>
    <s v="Standard"/>
    <s v="medium"/>
    <s v="medium"/>
    <n v="1403.5"/>
    <n v="954.82"/>
    <n v="448.68"/>
    <d v="2012-12-02T00:00:00"/>
    <n v="308"/>
  </r>
  <r>
    <s v="9543"/>
    <s v="27"/>
    <x v="512"/>
    <d v="2017-01-10T00:00:00"/>
    <b v="1"/>
    <s v="Approved"/>
    <s v="Trek Bicycles"/>
    <s v="Standard"/>
    <s v="medium"/>
    <s v="medium"/>
    <n v="499.53"/>
    <n v="388.72"/>
    <n v="110.81"/>
    <d v="1994-07-12T00:00:00"/>
    <n v="354"/>
  </r>
  <r>
    <s v="9544"/>
    <s v="15"/>
    <x v="1142"/>
    <d v="2017-04-24T00:00:00"/>
    <b v="1"/>
    <s v="Approved"/>
    <s v="Norco Bicycles"/>
    <s v="Standard"/>
    <s v="low"/>
    <s v="medium"/>
    <n v="958.74"/>
    <n v="748.9"/>
    <n v="209.84"/>
    <d v="1996-11-09T00:00:00"/>
    <n v="250"/>
  </r>
  <r>
    <s v="9545"/>
    <s v="14"/>
    <x v="3285"/>
    <d v="2017-10-08T00:00:00"/>
    <b v="0"/>
    <s v="Approved"/>
    <s v="Trek Bicycles"/>
    <s v="Standard"/>
    <s v="medium"/>
    <s v="small"/>
    <n v="1386.84"/>
    <n v="1234.29"/>
    <n v="152.55000000000001"/>
    <d v="2003-08-05T00:00:00"/>
    <n v="83"/>
  </r>
  <r>
    <s v="9546"/>
    <s v="48"/>
    <x v="3286"/>
    <d v="2017-09-11T00:00:00"/>
    <b v="0"/>
    <s v="Approved"/>
    <s v="WeareA2B"/>
    <s v="Standard"/>
    <s v="medium"/>
    <s v="medium"/>
    <n v="1762.96"/>
    <n v="950.52"/>
    <n v="812.44"/>
    <d v="2016-11-14T00:00:00"/>
    <n v="110"/>
  </r>
  <r>
    <s v="9547"/>
    <s v="49"/>
    <x v="2853"/>
    <d v="2017-11-20T00:00:00"/>
    <b v="0"/>
    <s v="Approved"/>
    <s v="Trek Bicycles"/>
    <s v="Road"/>
    <s v="medium"/>
    <s v="medium"/>
    <n v="533.51"/>
    <n v="400.13"/>
    <n v="133.38"/>
    <d v="2012-06-04T00:00:00"/>
    <n v="40"/>
  </r>
  <r>
    <s v="9548"/>
    <s v="91"/>
    <x v="3287"/>
    <d v="2017-08-15T00:00:00"/>
    <b v="0"/>
    <s v="Approved"/>
    <s v="Solex"/>
    <s v="Standard"/>
    <s v="medium"/>
    <s v="medium"/>
    <n v="100.35"/>
    <n v="75.260000000000005"/>
    <n v="25.09"/>
    <d v="2016-03-29T00:00:00"/>
    <n v="137"/>
  </r>
  <r>
    <s v="9549"/>
    <s v="93"/>
    <x v="3288"/>
    <d v="2017-04-18T00:00:00"/>
    <b v="1"/>
    <s v="Approved"/>
    <s v="WeareA2B"/>
    <s v="Standard"/>
    <s v="medium"/>
    <s v="medium"/>
    <n v="1065.03"/>
    <n v="230.09"/>
    <n v="834.94"/>
    <d v="2000-11-03T00:00:00"/>
    <n v="256"/>
  </r>
  <r>
    <s v="9550"/>
    <s v="26"/>
    <x v="43"/>
    <d v="2017-06-19T00:00:00"/>
    <b v="0"/>
    <s v="Approved"/>
    <s v="WeareA2B"/>
    <s v="Standard"/>
    <s v="medium"/>
    <s v="medium"/>
    <n v="1992.93"/>
    <n v="762.63"/>
    <n v="1230.3"/>
    <d v="2016-11-22T00:00:00"/>
    <n v="194"/>
  </r>
  <r>
    <s v="9551"/>
    <s v="91"/>
    <x v="1538"/>
    <d v="2017-12-13T00:00:00"/>
    <b v="0"/>
    <s v="Approved"/>
    <s v="Solex"/>
    <s v="Standard"/>
    <s v="medium"/>
    <s v="medium"/>
    <n v="100.35"/>
    <n v="75.260000000000005"/>
    <n v="25.09"/>
    <d v="1999-07-26T00:00:00"/>
    <n v="17"/>
  </r>
  <r>
    <s v="9552"/>
    <s v="23"/>
    <x v="2873"/>
    <d v="2017-01-02T00:00:00"/>
    <b v="1"/>
    <s v="Approved"/>
    <s v="Norco Bicycles"/>
    <s v="Standard"/>
    <s v="medium"/>
    <s v="medium"/>
    <n v="1198.46"/>
    <n v="381.1"/>
    <n v="817.36"/>
    <d v="1993-04-20T00:00:00"/>
    <n v="362"/>
  </r>
  <r>
    <s v="9553"/>
    <s v="85"/>
    <x v="3100"/>
    <d v="2017-08-03T00:00:00"/>
    <b v="1"/>
    <s v="Approved"/>
    <s v="WeareA2B"/>
    <s v="Standard"/>
    <s v="medium"/>
    <s v="medium"/>
    <n v="1228.07"/>
    <n v="400.91"/>
    <n v="827.16"/>
    <d v="2000-05-22T00:00:00"/>
    <n v="149"/>
  </r>
  <r>
    <s v="9554"/>
    <s v="49"/>
    <x v="2036"/>
    <d v="2017-08-05T00:00:00"/>
    <b v="0"/>
    <s v="Approved"/>
    <s v="Solex"/>
    <s v="Standard"/>
    <s v="medium"/>
    <s v="large"/>
    <n v="1061.56"/>
    <n v="733.58"/>
    <n v="327.98"/>
    <d v="2011-08-24T00:00:00"/>
    <n v="147"/>
  </r>
  <r>
    <s v="9555"/>
    <s v="57"/>
    <x v="2584"/>
    <d v="2017-12-04T00:00:00"/>
    <b v="1"/>
    <s v="Approved"/>
    <s v="WeareA2B"/>
    <s v="Touring"/>
    <s v="medium"/>
    <s v="large"/>
    <n v="1890.39"/>
    <n v="260.14"/>
    <n v="1630.25"/>
    <d v="1991-01-21T00:00:00"/>
    <n v="26"/>
  </r>
  <r>
    <s v="9556"/>
    <s v="89"/>
    <x v="1999"/>
    <d v="2017-12-24T00:00:00"/>
    <b v="0"/>
    <s v="Approved"/>
    <s v="Giant Bicycles"/>
    <s v="Standard"/>
    <s v="medium"/>
    <s v="large"/>
    <n v="1812.75"/>
    <n v="582.48"/>
    <n v="1230.27"/>
    <d v="2010-06-07T00:00:00"/>
    <n v="6"/>
  </r>
  <r>
    <s v="9557"/>
    <s v="71"/>
    <x v="482"/>
    <d v="2017-12-02T00:00:00"/>
    <b v="1"/>
    <s v="Approved"/>
    <s v="Solex"/>
    <s v="Standard"/>
    <s v="high"/>
    <s v="large"/>
    <n v="1842.92"/>
    <n v="1105.75"/>
    <n v="737.17"/>
    <d v="1995-10-24T00:00:00"/>
    <n v="28"/>
  </r>
  <r>
    <s v="9558"/>
    <s v="0"/>
    <x v="1817"/>
    <d v="2017-09-24T00:00:00"/>
    <b v="0"/>
    <s v="Approved"/>
    <s v="WeareA2B"/>
    <s v="Standard"/>
    <s v="medium"/>
    <s v="medium"/>
    <n v="60.34"/>
    <n v="45.26"/>
    <n v="15.08"/>
    <d v="1993-07-15T00:00:00"/>
    <n v="97"/>
  </r>
  <r>
    <s v="9559"/>
    <s v="43"/>
    <x v="1412"/>
    <d v="2017-07-10T00:00:00"/>
    <b v="1"/>
    <s v="Approved"/>
    <s v="Norco Bicycles"/>
    <s v="Standard"/>
    <s v="medium"/>
    <s v="medium"/>
    <n v="1555.58"/>
    <n v="818.01"/>
    <n v="737.57"/>
    <d v="2003-09-09T00:00:00"/>
    <n v="173"/>
  </r>
  <r>
    <s v="9560"/>
    <s v="0"/>
    <x v="1048"/>
    <d v="2017-05-08T00:00:00"/>
    <b v="1"/>
    <s v="Approved"/>
    <s v="Solex"/>
    <s v="Road"/>
    <s v="medium"/>
    <s v="medium"/>
    <n v="416.98"/>
    <n v="312.74"/>
    <n v="104.24"/>
    <d v="1997-05-10T00:00:00"/>
    <n v="236"/>
  </r>
  <r>
    <s v="9561"/>
    <s v="3"/>
    <x v="2736"/>
    <d v="2017-03-13T00:00:00"/>
    <b v="1"/>
    <s v="Approved"/>
    <s v="Trek Bicycles"/>
    <s v="Standard"/>
    <s v="medium"/>
    <s v="large"/>
    <n v="2091.4699999999998"/>
    <n v="388.92"/>
    <n v="1702.55"/>
    <d v="2007-08-04T00:00:00"/>
    <n v="292"/>
  </r>
  <r>
    <s v="9562"/>
    <s v="15"/>
    <x v="1267"/>
    <d v="2017-01-21T00:00:00"/>
    <b v="0"/>
    <s v="Approved"/>
    <s v="Norco Bicycles"/>
    <s v="Standard"/>
    <s v="low"/>
    <s v="medium"/>
    <n v="958.74"/>
    <n v="748.9"/>
    <n v="209.84"/>
    <d v="2009-03-08T00:00:00"/>
    <n v="343"/>
  </r>
  <r>
    <s v="9563"/>
    <s v="96"/>
    <x v="850"/>
    <d v="2017-06-18T00:00:00"/>
    <b v="0"/>
    <s v="Approved"/>
    <s v="WeareA2B"/>
    <s v="Road"/>
    <s v="low"/>
    <s v="small"/>
    <n v="1172.78"/>
    <n v="1043.77"/>
    <n v="129.01"/>
    <d v="1999-12-04T00:00:00"/>
    <n v="195"/>
  </r>
  <r>
    <s v="9564"/>
    <s v="18"/>
    <x v="2250"/>
    <d v="2017-06-22T00:00:00"/>
    <b v="1"/>
    <s v="Approved"/>
    <s v="Norco Bicycles"/>
    <s v="Standard"/>
    <s v="high"/>
    <s v="medium"/>
    <n v="1148.6400000000001"/>
    <n v="689.18"/>
    <n v="459.46"/>
    <d v="2015-08-02T00:00:00"/>
    <n v="191"/>
  </r>
  <r>
    <s v="9565"/>
    <s v="53"/>
    <x v="889"/>
    <d v="2017-03-29T00:00:00"/>
    <b v="1"/>
    <s v="Approved"/>
    <s v="OHM Cycles"/>
    <s v="Standard"/>
    <s v="medium"/>
    <s v="medium"/>
    <n v="795.34"/>
    <n v="101.58"/>
    <n v="693.76"/>
    <d v="2011-08-24T00:00:00"/>
    <n v="276"/>
  </r>
  <r>
    <s v="9566"/>
    <s v="31"/>
    <x v="1559"/>
    <d v="2017-10-10T00:00:00"/>
    <b v="1"/>
    <s v="Approved"/>
    <s v="Giant Bicycles"/>
    <s v="Standard"/>
    <s v="medium"/>
    <s v="medium"/>
    <n v="230.91"/>
    <n v="173.18"/>
    <n v="57.73"/>
    <d v="2011-03-16T00:00:00"/>
    <n v="81"/>
  </r>
  <r>
    <s v="9567"/>
    <s v="2"/>
    <x v="3088"/>
    <d v="2017-08-19T00:00:00"/>
    <b v="0"/>
    <s v="Approved"/>
    <s v="Solex"/>
    <s v="Standard"/>
    <s v="medium"/>
    <s v="medium"/>
    <n v="71.489999999999995"/>
    <n v="53.62"/>
    <n v="17.87"/>
    <d v="2012-12-02T00:00:00"/>
    <n v="133"/>
  </r>
  <r>
    <s v="9568"/>
    <s v="83"/>
    <x v="3289"/>
    <d v="2017-01-21T00:00:00"/>
    <b v="1"/>
    <s v="Approved"/>
    <s v="Solex"/>
    <s v="Touring"/>
    <s v="medium"/>
    <s v="large"/>
    <n v="2083.94"/>
    <n v="675.03"/>
    <n v="1408.91"/>
    <d v="1993-04-20T00:00:00"/>
    <n v="343"/>
  </r>
  <r>
    <s v="9569"/>
    <s v="16"/>
    <x v="1083"/>
    <d v="2017-06-26T00:00:00"/>
    <b v="1"/>
    <s v="Approved"/>
    <s v="Norco Bicycles"/>
    <s v="Standard"/>
    <s v="high"/>
    <s v="small"/>
    <n v="1661.92"/>
    <n v="1479.11"/>
    <n v="182.81"/>
    <d v="1994-09-09T00:00:00"/>
    <n v="187"/>
  </r>
  <r>
    <s v="9570"/>
    <s v="0"/>
    <x v="2367"/>
    <d v="2017-05-17T00:00:00"/>
    <b v="0"/>
    <s v="Approved"/>
    <s v="Norco Bicycles"/>
    <s v="Road"/>
    <s v="medium"/>
    <s v="medium"/>
    <n v="544.04999999999995"/>
    <n v="376.84"/>
    <n v="167.21"/>
    <d v="2005-10-22T00:00:00"/>
    <n v="227"/>
  </r>
  <r>
    <s v="9571"/>
    <s v="5"/>
    <x v="1000"/>
    <d v="2017-07-06T00:00:00"/>
    <b v="0"/>
    <s v="Approved"/>
    <s v="Trek Bicycles"/>
    <s v="Mountain"/>
    <s v="low"/>
    <s v="medium"/>
    <n v="574.64"/>
    <n v="459.71"/>
    <n v="114.93"/>
    <d v="2011-08-29T00:00:00"/>
    <n v="177"/>
  </r>
  <r>
    <s v="9572"/>
    <s v="71"/>
    <x v="877"/>
    <d v="2017-07-19T00:00:00"/>
    <b v="0"/>
    <s v="Approved"/>
    <s v="Solex"/>
    <s v="Standard"/>
    <s v="high"/>
    <s v="large"/>
    <n v="1842.92"/>
    <n v="1105.75"/>
    <n v="737.17"/>
    <d v="2014-10-10T00:00:00"/>
    <n v="164"/>
  </r>
  <r>
    <s v="9573"/>
    <s v="12"/>
    <x v="1411"/>
    <d v="2017-04-28T00:00:00"/>
    <b v="0"/>
    <s v="Approved"/>
    <s v="Giant Bicycles"/>
    <s v="Standard"/>
    <s v="medium"/>
    <s v="large"/>
    <n v="1765.3"/>
    <n v="709.48"/>
    <n v="1055.82"/>
    <d v="2015-08-02T00:00:00"/>
    <n v="246"/>
  </r>
  <r>
    <s v="9574"/>
    <s v="0"/>
    <x v="472"/>
    <d v="2017-12-17T00:00:00"/>
    <b v="1"/>
    <s v="Approved"/>
    <s v="Trek Bicycles"/>
    <s v="Standard"/>
    <s v="high"/>
    <s v="medium"/>
    <n v="495.72"/>
    <n v="297.43"/>
    <n v="198.29"/>
    <d v="2015-04-11T00:00:00"/>
    <n v="13"/>
  </r>
  <r>
    <s v="9575"/>
    <s v="58"/>
    <x v="1530"/>
    <d v="2017-09-24T00:00:00"/>
    <b v="0"/>
    <s v="Approved"/>
    <s v="OHM Cycles"/>
    <s v="Standard"/>
    <s v="medium"/>
    <s v="medium"/>
    <n v="912.52"/>
    <n v="141.4"/>
    <n v="771.12"/>
    <d v="2012-05-18T00:00:00"/>
    <n v="97"/>
  </r>
  <r>
    <s v="9576"/>
    <s v="32"/>
    <x v="901"/>
    <d v="2017-12-19T00:00:00"/>
    <b v="0"/>
    <s v="Approved"/>
    <s v="Giant Bicycles"/>
    <s v="Standard"/>
    <s v="high"/>
    <s v="medium"/>
    <n v="1179"/>
    <n v="707.4"/>
    <n v="471.6"/>
    <d v="1997-08-25T00:00:00"/>
    <n v="11"/>
  </r>
  <r>
    <s v="9577"/>
    <s v="0"/>
    <x v="2487"/>
    <d v="2017-09-08T00:00:00"/>
    <b v="1"/>
    <s v="Approved"/>
    <s v="Trek Bicycles"/>
    <s v="Road"/>
    <s v="medium"/>
    <s v="medium"/>
    <n v="533.51"/>
    <n v="400.13"/>
    <n v="133.38"/>
    <d v="2012-06-04T00:00:00"/>
    <n v="113"/>
  </r>
  <r>
    <s v="9578"/>
    <s v="73"/>
    <x v="580"/>
    <d v="2017-10-22T00:00:00"/>
    <b v="0"/>
    <s v="Approved"/>
    <s v="Solex"/>
    <s v="Standard"/>
    <s v="medium"/>
    <s v="medium"/>
    <n v="1945.43"/>
    <n v="333.18"/>
    <n v="1612.25"/>
    <d v="2002-08-31T00:00:00"/>
    <n v="69"/>
  </r>
  <r>
    <s v="9579"/>
    <s v="30"/>
    <x v="1935"/>
    <d v="2017-06-22T00:00:00"/>
    <b v="1"/>
    <s v="Approved"/>
    <s v="Solex"/>
    <s v="Standard"/>
    <s v="high"/>
    <s v="medium"/>
    <n v="748.17"/>
    <n v="448.9"/>
    <n v="299.27"/>
    <d v="1991-11-10T00:00:00"/>
    <n v="191"/>
  </r>
  <r>
    <s v="9580"/>
    <s v="75"/>
    <x v="1930"/>
    <d v="2017-05-29T00:00:00"/>
    <b v="0"/>
    <s v="Approved"/>
    <s v="Giant Bicycles"/>
    <s v="Touring"/>
    <s v="medium"/>
    <s v="large"/>
    <n v="1873.97"/>
    <n v="863.95"/>
    <n v="1010.02"/>
    <d v="2006-05-22T00:00:00"/>
    <n v="215"/>
  </r>
  <r>
    <s v="9581"/>
    <s v="13"/>
    <x v="3045"/>
    <d v="2017-03-03T00:00:00"/>
    <b v="0"/>
    <s v="Approved"/>
    <s v="Solex"/>
    <s v="Standard"/>
    <s v="medium"/>
    <s v="medium"/>
    <n v="1577.53"/>
    <n v="826.51"/>
    <n v="751.02"/>
    <d v="2007-12-11T00:00:00"/>
    <n v="302"/>
  </r>
  <r>
    <s v="9582"/>
    <s v="54"/>
    <x v="2587"/>
    <d v="2017-03-24T00:00:00"/>
    <b v="0"/>
    <s v="Approved"/>
    <s v="WeareA2B"/>
    <s v="Standard"/>
    <s v="medium"/>
    <s v="medium"/>
    <n v="1292.8399999999999"/>
    <n v="13.44"/>
    <n v="1279.4000000000001"/>
    <d v="2009-04-12T00:00:00"/>
    <n v="281"/>
  </r>
  <r>
    <s v="9583"/>
    <s v="98"/>
    <x v="1767"/>
    <d v="2017-05-19T00:00:00"/>
    <b v="0"/>
    <s v="Approved"/>
    <s v="Trek Bicycles"/>
    <s v="Standard"/>
    <s v="high"/>
    <s v="medium"/>
    <n v="358.39"/>
    <n v="215.03"/>
    <n v="143.36000000000001"/>
    <d v="2004-01-16T00:00:00"/>
    <n v="225"/>
  </r>
  <r>
    <s v="9584"/>
    <s v="19"/>
    <x v="1248"/>
    <d v="2017-06-17T00:00:00"/>
    <b v="1"/>
    <s v="Approved"/>
    <s v="OHM Cycles"/>
    <s v="Road"/>
    <s v="high"/>
    <s v="large"/>
    <n v="12.01"/>
    <n v="7.21"/>
    <n v="4.8"/>
    <d v="1993-07-15T00:00:00"/>
    <n v="196"/>
  </r>
  <r>
    <s v="9585"/>
    <s v="9"/>
    <x v="2856"/>
    <d v="2017-12-19T00:00:00"/>
    <b v="1"/>
    <s v="Approved"/>
    <s v="OHM Cycles"/>
    <s v="Road"/>
    <s v="medium"/>
    <s v="medium"/>
    <n v="742.54"/>
    <n v="667.4"/>
    <n v="75.14"/>
    <d v="2005-10-22T00:00:00"/>
    <n v="11"/>
  </r>
  <r>
    <s v="9586"/>
    <s v="33"/>
    <x v="654"/>
    <d v="2017-05-15T00:00:00"/>
    <b v="1"/>
    <s v="Approved"/>
    <s v="Giant Bicycles"/>
    <s v="Standard"/>
    <s v="medium"/>
    <s v="small"/>
    <n v="1311.44"/>
    <n v="1167.18"/>
    <n v="144.26"/>
    <d v="1997-05-10T00:00:00"/>
    <n v="229"/>
  </r>
  <r>
    <s v="9587"/>
    <s v="33"/>
    <x v="2387"/>
    <d v="2017-02-13T00:00:00"/>
    <b v="1"/>
    <s v="Approved"/>
    <s v="Giant Bicycles"/>
    <s v="Standard"/>
    <s v="medium"/>
    <s v="small"/>
    <n v="1311.44"/>
    <n v="1167.18"/>
    <n v="144.26"/>
    <d v="2006-02-02T00:00:00"/>
    <n v="320"/>
  </r>
  <r>
    <s v="9588"/>
    <s v="1"/>
    <x v="447"/>
    <d v="2017-08-26T00:00:00"/>
    <b v="0"/>
    <s v="Approved"/>
    <s v="Giant Bicycles"/>
    <s v="Standard"/>
    <s v="medium"/>
    <s v="medium"/>
    <n v="1403.5"/>
    <n v="954.82"/>
    <n v="448.68"/>
    <d v="2016-11-14T00:00:00"/>
    <n v="126"/>
  </r>
  <r>
    <s v="9589"/>
    <s v="0"/>
    <x v="3290"/>
    <d v="2017-09-15T00:00:00"/>
    <b v="0"/>
    <s v="Approved"/>
    <s v="Trek Bicycles"/>
    <s v="Standard"/>
    <s v="medium"/>
    <s v="medium"/>
    <n v="499.53"/>
    <n v="388.72"/>
    <n v="110.81"/>
    <d v="1992-10-11T00:00:00"/>
    <n v="106"/>
  </r>
  <r>
    <s v="9590"/>
    <s v="82"/>
    <x v="1921"/>
    <d v="2017-04-14T00:00:00"/>
    <b v="1"/>
    <s v="Approved"/>
    <s v="Norco Bicycles"/>
    <s v="Standard"/>
    <s v="high"/>
    <s v="medium"/>
    <n v="1148.6400000000001"/>
    <n v="689.18"/>
    <n v="459.46"/>
    <d v="2013-09-16T00:00:00"/>
    <n v="260"/>
  </r>
  <r>
    <s v="9591"/>
    <s v="1"/>
    <x v="3154"/>
    <d v="2017-06-23T00:00:00"/>
    <b v="1"/>
    <s v="Approved"/>
    <s v="Giant Bicycles"/>
    <s v="Standard"/>
    <s v="medium"/>
    <s v="medium"/>
    <n v="1403.5"/>
    <n v="954.82"/>
    <n v="448.68"/>
    <d v="2003-02-07T00:00:00"/>
    <n v="190"/>
  </r>
  <r>
    <s v="9592"/>
    <s v="53"/>
    <x v="903"/>
    <d v="2017-02-19T00:00:00"/>
    <b v="1"/>
    <s v="Approved"/>
    <s v="Giant Bicycles"/>
    <s v="Standard"/>
    <s v="high"/>
    <s v="medium"/>
    <n v="1274.93"/>
    <n v="764.96"/>
    <n v="509.97"/>
    <d v="2003-08-05T00:00:00"/>
    <n v="314"/>
  </r>
  <r>
    <s v="9593"/>
    <s v="52"/>
    <x v="305"/>
    <d v="2017-07-23T00:00:00"/>
    <b v="0"/>
    <s v="Approved"/>
    <s v="OHM Cycles"/>
    <s v="Road"/>
    <s v="medium"/>
    <s v="medium"/>
    <n v="1280.28"/>
    <n v="829.51"/>
    <n v="450.77"/>
    <d v="1997-10-04T00:00:00"/>
    <n v="160"/>
  </r>
  <r>
    <s v="9594"/>
    <s v="69"/>
    <x v="1170"/>
    <d v="2017-03-08T00:00:00"/>
    <b v="1"/>
    <s v="Approved"/>
    <s v="Giant Bicycles"/>
    <s v="Road"/>
    <s v="medium"/>
    <s v="medium"/>
    <n v="792.9"/>
    <n v="594.67999999999995"/>
    <n v="198.22"/>
    <d v="1992-10-02T00:00:00"/>
    <n v="297"/>
  </r>
  <r>
    <s v="9595"/>
    <s v="8"/>
    <x v="1497"/>
    <d v="2017-01-13T00:00:00"/>
    <b v="0"/>
    <s v="Approved"/>
    <s v="Solex"/>
    <s v="Road"/>
    <s v="medium"/>
    <s v="small"/>
    <n v="1703.52"/>
    <n v="1516.13"/>
    <n v="187.39"/>
    <d v="2011-04-16T00:00:00"/>
    <n v="351"/>
  </r>
  <r>
    <s v="9596"/>
    <s v="14"/>
    <x v="3291"/>
    <d v="2017-03-22T00:00:00"/>
    <b v="0"/>
    <s v="Approved"/>
    <s v="Trek Bicycles"/>
    <s v="Standard"/>
    <s v="medium"/>
    <s v="small"/>
    <n v="1386.84"/>
    <n v="1234.29"/>
    <n v="152.55000000000001"/>
    <d v="2003-08-05T00:00:00"/>
    <n v="283"/>
  </r>
  <r>
    <s v="9597"/>
    <s v="23"/>
    <x v="2790"/>
    <d v="2017-11-29T00:00:00"/>
    <b v="1"/>
    <s v="Approved"/>
    <s v="Norco Bicycles"/>
    <s v="Standard"/>
    <s v="medium"/>
    <s v="medium"/>
    <n v="1198.46"/>
    <n v="381.1"/>
    <n v="817.36"/>
    <d v="2013-06-09T00:00:00"/>
    <n v="31"/>
  </r>
  <r>
    <s v="9598"/>
    <s v="67"/>
    <x v="2010"/>
    <d v="2017-08-21T00:00:00"/>
    <b v="1"/>
    <s v="Approved"/>
    <s v="Norco Bicycles"/>
    <s v="Road"/>
    <s v="medium"/>
    <s v="medium"/>
    <n v="544.04999999999995"/>
    <n v="376.84"/>
    <n v="167.21"/>
    <d v="2005-10-22T00:00:00"/>
    <n v="131"/>
  </r>
  <r>
    <s v="9599"/>
    <s v="0"/>
    <x v="3292"/>
    <d v="2017-03-16T00:00:00"/>
    <b v="0"/>
    <s v="Approved"/>
    <s v="OHM Cycles"/>
    <s v="Standard"/>
    <s v="high"/>
    <s v="medium"/>
    <n v="227.88"/>
    <n v="136.72999999999999"/>
    <n v="91.15"/>
    <d v="2014-03-03T00:00:00"/>
    <n v="289"/>
  </r>
  <r>
    <s v="9600"/>
    <s v="67"/>
    <x v="1783"/>
    <d v="2017-10-02T00:00:00"/>
    <b v="1"/>
    <s v="Approved"/>
    <s v="Norco Bicycles"/>
    <s v="Road"/>
    <s v="medium"/>
    <s v="medium"/>
    <n v="544.04999999999995"/>
    <n v="376.84"/>
    <n v="167.21"/>
    <d v="2000-05-22T00:00:00"/>
    <n v="89"/>
  </r>
  <r>
    <s v="9601"/>
    <s v="45"/>
    <x v="2809"/>
    <d v="2017-01-20T00:00:00"/>
    <b v="0"/>
    <s v="Approved"/>
    <s v="Trek Bicycles"/>
    <s v="Road"/>
    <s v="low"/>
    <s v="medium"/>
    <n v="980.37"/>
    <n v="234.43"/>
    <n v="745.94"/>
    <d v="2003-08-05T00:00:00"/>
    <n v="344"/>
  </r>
  <r>
    <s v="9602"/>
    <s v="22"/>
    <x v="2820"/>
    <d v="2017-04-02T00:00:00"/>
    <b v="0"/>
    <s v="Approved"/>
    <s v="Solex"/>
    <s v="Standard"/>
    <s v="medium"/>
    <s v="medium"/>
    <n v="575.27"/>
    <n v="431.45"/>
    <n v="143.82"/>
    <d v="2013-03-12T00:00:00"/>
    <n v="272"/>
  </r>
  <r>
    <s v="9603"/>
    <s v="67"/>
    <x v="1358"/>
    <d v="2017-05-27T00:00:00"/>
    <b v="0"/>
    <s v="Approved"/>
    <s v="Norco Bicycles"/>
    <s v="Road"/>
    <s v="medium"/>
    <s v="medium"/>
    <n v="544.04999999999995"/>
    <n v="376.84"/>
    <n v="167.21"/>
    <d v="2003-02-07T00:00:00"/>
    <n v="217"/>
  </r>
  <r>
    <s v="9604"/>
    <s v="80"/>
    <x v="2719"/>
    <d v="2017-07-21T00:00:00"/>
    <b v="0"/>
    <s v="Approved"/>
    <s v="OHM Cycles"/>
    <s v="Touring"/>
    <s v="low"/>
    <s v="medium"/>
    <n v="1073.07"/>
    <n v="933.84"/>
    <n v="139.22999999999999"/>
    <d v="1997-01-25T00:00:00"/>
    <n v="162"/>
  </r>
  <r>
    <s v="9605"/>
    <s v="71"/>
    <x v="2701"/>
    <d v="2017-02-28T00:00:00"/>
    <b v="1"/>
    <s v="Approved"/>
    <s v="Solex"/>
    <s v="Standard"/>
    <s v="high"/>
    <s v="large"/>
    <n v="1842.92"/>
    <n v="1105.75"/>
    <n v="737.17"/>
    <d v="1995-10-24T00:00:00"/>
    <n v="305"/>
  </r>
  <r>
    <s v="9606"/>
    <s v="59"/>
    <x v="1208"/>
    <d v="2017-04-07T00:00:00"/>
    <b v="0"/>
    <s v="Approved"/>
    <s v="WeareA2B"/>
    <s v="Standard"/>
    <s v="medium"/>
    <s v="small"/>
    <n v="1415.01"/>
    <n v="1259.3599999999999"/>
    <n v="155.65"/>
    <d v="2003-09-10T00:00:00"/>
    <n v="267"/>
  </r>
  <r>
    <s v="9607"/>
    <s v="54"/>
    <x v="3293"/>
    <d v="2017-04-27T00:00:00"/>
    <b v="0"/>
    <s v="Approved"/>
    <s v="WeareA2B"/>
    <s v="Standard"/>
    <s v="medium"/>
    <s v="medium"/>
    <n v="1807.45"/>
    <n v="778.69"/>
    <n v="1028.76"/>
    <d v="2015-05-21T00:00:00"/>
    <n v="247"/>
  </r>
  <r>
    <s v="9608"/>
    <s v="29"/>
    <x v="2322"/>
    <d v="2017-07-13T00:00:00"/>
    <b v="1"/>
    <s v="Approved"/>
    <s v="Norco Bicycles"/>
    <s v="Road"/>
    <s v="medium"/>
    <s v="medium"/>
    <n v="543.39"/>
    <n v="407.54"/>
    <n v="135.85"/>
    <d v="2016-11-22T00:00:00"/>
    <n v="170"/>
  </r>
  <r>
    <s v="9609"/>
    <s v="47"/>
    <x v="444"/>
    <d v="2017-09-12T00:00:00"/>
    <b v="0"/>
    <s v="Approved"/>
    <s v="Trek Bicycles"/>
    <s v="Road"/>
    <s v="low"/>
    <s v="small"/>
    <n v="1720.7"/>
    <n v="1531.42"/>
    <n v="189.28"/>
    <d v="2003-07-21T00:00:00"/>
    <n v="109"/>
  </r>
  <r>
    <s v="9610"/>
    <s v="25"/>
    <x v="1265"/>
    <d v="2017-09-07T00:00:00"/>
    <b v="0"/>
    <s v="Approved"/>
    <s v="Giant Bicycles"/>
    <s v="Road"/>
    <s v="medium"/>
    <s v="medium"/>
    <n v="1538.99"/>
    <n v="829.65"/>
    <n v="709.34"/>
    <d v="2016-02-04T00:00:00"/>
    <n v="114"/>
  </r>
  <r>
    <s v="9611"/>
    <s v="16"/>
    <x v="2694"/>
    <d v="2017-03-28T00:00:00"/>
    <b v="0"/>
    <s v="Approved"/>
    <s v="Norco Bicycles"/>
    <s v="Standard"/>
    <s v="high"/>
    <s v="small"/>
    <n v="1661.92"/>
    <n v="1479.11"/>
    <n v="182.81"/>
    <d v="1994-09-09T00:00:00"/>
    <n v="277"/>
  </r>
  <r>
    <s v="9612"/>
    <s v="68"/>
    <x v="2500"/>
    <d v="2017-11-21T00:00:00"/>
    <b v="1"/>
    <s v="Approved"/>
    <s v="OHM Cycles"/>
    <s v="Standard"/>
    <s v="medium"/>
    <s v="medium"/>
    <n v="1636.9"/>
    <n v="44.71"/>
    <n v="1592.19"/>
    <d v="2010-08-20T00:00:00"/>
    <n v="39"/>
  </r>
  <r>
    <s v="9613"/>
    <s v="35"/>
    <x v="428"/>
    <d v="2017-09-04T00:00:00"/>
    <b v="1"/>
    <s v="Approved"/>
    <s v="Trek Bicycles"/>
    <s v="Standard"/>
    <s v="low"/>
    <s v="medium"/>
    <n v="1057.51"/>
    <n v="154.4"/>
    <n v="903.11"/>
    <d v="1994-07-12T00:00:00"/>
    <n v="117"/>
  </r>
  <r>
    <s v="9614"/>
    <s v="63"/>
    <x v="1420"/>
    <d v="2017-12-21T00:00:00"/>
    <b v="1"/>
    <s v="Approved"/>
    <s v="Solex"/>
    <s v="Standard"/>
    <s v="medium"/>
    <s v="medium"/>
    <n v="1483.2"/>
    <n v="99.59"/>
    <n v="1383.61"/>
    <d v="2005-10-22T00:00:00"/>
    <n v="9"/>
  </r>
  <r>
    <s v="9615"/>
    <s v="61"/>
    <x v="1290"/>
    <d v="2017-04-27T00:00:00"/>
    <b v="1"/>
    <s v="Approved"/>
    <s v="OHM Cycles"/>
    <s v="Standard"/>
    <s v="low"/>
    <s v="medium"/>
    <n v="71.16"/>
    <n v="56.93"/>
    <n v="14.23"/>
    <d v="2010-11-05T00:00:00"/>
    <n v="247"/>
  </r>
  <r>
    <s v="9616"/>
    <s v="22"/>
    <x v="1670"/>
    <d v="2017-11-16T00:00:00"/>
    <b v="1"/>
    <s v="Approved"/>
    <s v="WeareA2B"/>
    <s v="Standard"/>
    <s v="medium"/>
    <s v="medium"/>
    <n v="60.34"/>
    <n v="45.26"/>
    <n v="15.08"/>
    <d v="1993-10-02T00:00:00"/>
    <n v="44"/>
  </r>
  <r>
    <s v="9617"/>
    <s v="40"/>
    <x v="1337"/>
    <d v="2017-02-14T00:00:00"/>
    <b v="1"/>
    <s v="Approved"/>
    <s v="OHM Cycles"/>
    <s v="Standard"/>
    <s v="high"/>
    <s v="medium"/>
    <n v="1458.17"/>
    <n v="874.9"/>
    <n v="583.27"/>
    <d v="2007-12-11T00:00:00"/>
    <n v="319"/>
  </r>
  <r>
    <s v="9618"/>
    <s v="68"/>
    <x v="3262"/>
    <d v="2017-01-19T00:00:00"/>
    <b v="0"/>
    <s v="Approved"/>
    <s v="OHM Cycles"/>
    <s v="Standard"/>
    <s v="medium"/>
    <s v="medium"/>
    <n v="1636.9"/>
    <n v="44.71"/>
    <n v="1592.19"/>
    <d v="2003-07-21T00:00:00"/>
    <n v="345"/>
  </r>
  <r>
    <s v="9619"/>
    <s v="65"/>
    <x v="3294"/>
    <d v="2017-08-10T00:00:00"/>
    <b v="1"/>
    <s v="Approved"/>
    <s v="WeareA2B"/>
    <s v="Standard"/>
    <s v="medium"/>
    <s v="medium"/>
    <n v="1807.45"/>
    <n v="778.69"/>
    <n v="1028.76"/>
    <d v="2015-05-21T00:00:00"/>
    <n v="142"/>
  </r>
  <r>
    <s v="9620"/>
    <s v="0"/>
    <x v="1907"/>
    <d v="2017-12-18T00:00:00"/>
    <b v="0"/>
    <s v="Approved"/>
    <s v="Giant Bicycles"/>
    <s v="Standard"/>
    <s v="medium"/>
    <s v="medium"/>
    <n v="230.91"/>
    <n v="173.18"/>
    <n v="57.73"/>
    <d v="2011-03-16T00:00:00"/>
    <n v="12"/>
  </r>
  <r>
    <s v="9621"/>
    <s v="88"/>
    <x v="1460"/>
    <d v="2017-03-10T00:00:00"/>
    <b v="1"/>
    <s v="Approved"/>
    <s v="Norco Bicycles"/>
    <s v="Standard"/>
    <s v="high"/>
    <s v="small"/>
    <n v="1661.92"/>
    <n v="1479.11"/>
    <n v="182.81"/>
    <d v="1994-09-09T00:00:00"/>
    <n v="295"/>
  </r>
  <r>
    <s v="9622"/>
    <s v="28"/>
    <x v="2574"/>
    <d v="2017-07-12T00:00:00"/>
    <b v="0"/>
    <s v="Approved"/>
    <s v="Norco Bicycles"/>
    <s v="Standard"/>
    <s v="medium"/>
    <s v="small"/>
    <n v="1216.1400000000001"/>
    <n v="1082.3599999999999"/>
    <n v="133.78"/>
    <d v="1991-08-05T00:00:00"/>
    <n v="171"/>
  </r>
  <r>
    <s v="9623"/>
    <s v="71"/>
    <x v="1046"/>
    <d v="2017-01-10T00:00:00"/>
    <b v="1"/>
    <s v="Approved"/>
    <s v="Solex"/>
    <s v="Standard"/>
    <s v="high"/>
    <s v="large"/>
    <n v="1842.92"/>
    <n v="1105.75"/>
    <n v="737.17"/>
    <d v="2016-12-06T00:00:00"/>
    <n v="354"/>
  </r>
  <r>
    <s v="9624"/>
    <s v="78"/>
    <x v="3208"/>
    <d v="2017-12-19T00:00:00"/>
    <b v="1"/>
    <s v="Approved"/>
    <s v="Giant Bicycles"/>
    <s v="Standard"/>
    <s v="medium"/>
    <s v="large"/>
    <n v="1765.3"/>
    <n v="709.48"/>
    <n v="1055.82"/>
    <d v="2004-07-25T00:00:00"/>
    <n v="11"/>
  </r>
  <r>
    <s v="9625"/>
    <s v="1"/>
    <x v="3228"/>
    <d v="2017-04-01T00:00:00"/>
    <b v="0"/>
    <s v="Approved"/>
    <s v="Giant Bicycles"/>
    <s v="Standard"/>
    <s v="medium"/>
    <s v="medium"/>
    <n v="1403.5"/>
    <n v="954.82"/>
    <n v="448.68"/>
    <d v="2005-08-09T00:00:00"/>
    <n v="273"/>
  </r>
  <r>
    <s v="9626"/>
    <s v="95"/>
    <x v="3295"/>
    <d v="2017-04-20T00:00:00"/>
    <b v="0"/>
    <s v="Approved"/>
    <s v="Giant Bicycles"/>
    <s v="Standard"/>
    <s v="medium"/>
    <s v="large"/>
    <n v="569.55999999999995"/>
    <n v="528.42999999999995"/>
    <n v="41.13"/>
    <d v="2003-09-10T00:00:00"/>
    <n v="254"/>
  </r>
  <r>
    <s v="9627"/>
    <s v="1"/>
    <x v="1754"/>
    <d v="2017-09-13T00:00:00"/>
    <b v="0"/>
    <s v="Approved"/>
    <s v="Giant Bicycles"/>
    <s v="Standard"/>
    <s v="medium"/>
    <s v="medium"/>
    <n v="1403.5"/>
    <n v="954.82"/>
    <n v="448.68"/>
    <d v="2016-11-14T00:00:00"/>
    <n v="108"/>
  </r>
  <r>
    <s v="9628"/>
    <s v="85"/>
    <x v="2855"/>
    <d v="2017-12-19T00:00:00"/>
    <b v="1"/>
    <s v="Approved"/>
    <s v="WeareA2B"/>
    <s v="Standard"/>
    <s v="medium"/>
    <s v="medium"/>
    <n v="752.64"/>
    <n v="205.36"/>
    <n v="547.28"/>
    <d v="1997-08-25T00:00:00"/>
    <n v="11"/>
  </r>
  <r>
    <s v="9629"/>
    <s v="65"/>
    <x v="3296"/>
    <d v="2017-10-16T00:00:00"/>
    <b v="1"/>
    <s v="Approved"/>
    <s v="WeareA2B"/>
    <s v="Standard"/>
    <s v="medium"/>
    <s v="medium"/>
    <n v="1807.45"/>
    <n v="778.69"/>
    <n v="1028.76"/>
    <d v="1992-10-02T00:00:00"/>
    <n v="75"/>
  </r>
  <r>
    <s v="9630"/>
    <s v="0"/>
    <x v="2616"/>
    <d v="2017-03-15T00:00:00"/>
    <b v="0"/>
    <s v="Approved"/>
    <m/>
    <m/>
    <m/>
    <m/>
    <n v="753.76"/>
    <m/>
    <m/>
    <m/>
    <n v="290"/>
  </r>
  <r>
    <s v="9631"/>
    <s v="7"/>
    <x v="2573"/>
    <d v="2017-08-20T00:00:00"/>
    <b v="1"/>
    <s v="Approved"/>
    <s v="Trek Bicycles"/>
    <s v="Road"/>
    <s v="low"/>
    <s v="medium"/>
    <n v="980.37"/>
    <n v="234.43"/>
    <n v="745.94"/>
    <d v="2004-09-28T00:00:00"/>
    <n v="132"/>
  </r>
  <r>
    <s v="9632"/>
    <s v="19"/>
    <x v="1000"/>
    <d v="2017-01-31T00:00:00"/>
    <b v="1"/>
    <s v="Approved"/>
    <s v="OHM Cycles"/>
    <s v="Road"/>
    <s v="high"/>
    <s v="large"/>
    <n v="12.01"/>
    <n v="7.21"/>
    <n v="4.8"/>
    <d v="1993-05-26T00:00:00"/>
    <n v="333"/>
  </r>
  <r>
    <s v="9633"/>
    <s v="3"/>
    <x v="1626"/>
    <d v="2017-05-30T00:00:00"/>
    <b v="1"/>
    <s v="Approved"/>
    <s v="Trek Bicycles"/>
    <s v="Standard"/>
    <s v="medium"/>
    <s v="large"/>
    <n v="2091.4699999999998"/>
    <n v="388.92"/>
    <n v="1702.55"/>
    <d v="2005-08-09T00:00:00"/>
    <n v="214"/>
  </r>
  <r>
    <s v="9634"/>
    <s v="43"/>
    <x v="1148"/>
    <d v="2017-07-13T00:00:00"/>
    <b v="1"/>
    <s v="Approved"/>
    <s v="Solex"/>
    <s v="Standard"/>
    <s v="medium"/>
    <s v="medium"/>
    <n v="1151.96"/>
    <n v="649.49"/>
    <n v="502.47"/>
    <d v="2014-07-28T00:00:00"/>
    <n v="170"/>
  </r>
  <r>
    <s v="9635"/>
    <s v="91"/>
    <x v="1804"/>
    <d v="2017-08-18T00:00:00"/>
    <b v="0"/>
    <s v="Approved"/>
    <s v="Solex"/>
    <s v="Standard"/>
    <s v="medium"/>
    <s v="medium"/>
    <n v="100.35"/>
    <n v="75.260000000000005"/>
    <n v="25.09"/>
    <d v="1999-07-26T00:00:00"/>
    <n v="134"/>
  </r>
  <r>
    <s v="9636"/>
    <s v="44"/>
    <x v="841"/>
    <d v="2017-04-05T00:00:00"/>
    <b v="1"/>
    <s v="Approved"/>
    <s v="WeareA2B"/>
    <s v="Standard"/>
    <s v="medium"/>
    <s v="medium"/>
    <n v="1769.64"/>
    <n v="108.76"/>
    <n v="1660.88"/>
    <d v="2012-04-10T00:00:00"/>
    <n v="269"/>
  </r>
  <r>
    <s v="9637"/>
    <s v="86"/>
    <x v="1270"/>
    <d v="2017-01-19T00:00:00"/>
    <b v="1"/>
    <s v="Approved"/>
    <s v="OHM Cycles"/>
    <s v="Standard"/>
    <s v="medium"/>
    <s v="medium"/>
    <n v="235.63"/>
    <n v="125.07"/>
    <n v="110.56"/>
    <d v="1997-08-25T00:00:00"/>
    <n v="345"/>
  </r>
  <r>
    <s v="9638"/>
    <s v="52"/>
    <x v="208"/>
    <d v="2017-04-28T00:00:00"/>
    <b v="1"/>
    <s v="Approved"/>
    <s v="OHM Cycles"/>
    <s v="Road"/>
    <s v="medium"/>
    <s v="medium"/>
    <n v="1280.28"/>
    <n v="829.51"/>
    <n v="450.77"/>
    <d v="2001-11-25T00:00:00"/>
    <n v="246"/>
  </r>
  <r>
    <s v="9639"/>
    <s v="25"/>
    <x v="3082"/>
    <d v="2017-07-15T00:00:00"/>
    <b v="1"/>
    <s v="Approved"/>
    <s v="Giant Bicycles"/>
    <s v="Road"/>
    <s v="medium"/>
    <s v="medium"/>
    <n v="1538.99"/>
    <n v="829.65"/>
    <n v="709.34"/>
    <d v="2016-02-04T00:00:00"/>
    <n v="168"/>
  </r>
  <r>
    <s v="9640"/>
    <s v="8"/>
    <x v="3124"/>
    <d v="2017-12-25T00:00:00"/>
    <b v="1"/>
    <s v="Approved"/>
    <s v="Solex"/>
    <s v="Road"/>
    <s v="medium"/>
    <s v="small"/>
    <n v="1703.52"/>
    <n v="1516.13"/>
    <n v="187.39"/>
    <d v="2004-08-17T00:00:00"/>
    <n v="5"/>
  </r>
  <r>
    <s v="9641"/>
    <s v="82"/>
    <x v="3103"/>
    <d v="2017-06-18T00:00:00"/>
    <b v="1"/>
    <s v="Approved"/>
    <s v="Norco Bicycles"/>
    <s v="Standard"/>
    <s v="high"/>
    <s v="medium"/>
    <n v="1148.6400000000001"/>
    <n v="689.18"/>
    <n v="459.46"/>
    <d v="2015-08-10T00:00:00"/>
    <n v="195"/>
  </r>
  <r>
    <s v="9642"/>
    <s v="80"/>
    <x v="2684"/>
    <d v="2017-10-13T00:00:00"/>
    <b v="0"/>
    <s v="Approved"/>
    <s v="OHM Cycles"/>
    <s v="Touring"/>
    <s v="low"/>
    <s v="medium"/>
    <n v="1073.07"/>
    <n v="933.84"/>
    <n v="139.22999999999999"/>
    <d v="1997-08-25T00:00:00"/>
    <n v="78"/>
  </r>
  <r>
    <s v="9643"/>
    <s v="24"/>
    <x v="1850"/>
    <d v="2017-05-13T00:00:00"/>
    <b v="1"/>
    <s v="Approved"/>
    <s v="Solex"/>
    <s v="Road"/>
    <s v="medium"/>
    <s v="large"/>
    <n v="1777.8"/>
    <n v="820.78"/>
    <n v="957.02"/>
    <d v="2012-05-18T00:00:00"/>
    <n v="231"/>
  </r>
  <r>
    <s v="9644"/>
    <s v="26"/>
    <x v="2360"/>
    <d v="2017-06-20T00:00:00"/>
    <b v="1"/>
    <s v="Approved"/>
    <s v="WeareA2B"/>
    <s v="Standard"/>
    <s v="medium"/>
    <s v="medium"/>
    <n v="1992.93"/>
    <n v="762.63"/>
    <n v="1230.3"/>
    <d v="1993-05-26T00:00:00"/>
    <n v="193"/>
  </r>
  <r>
    <s v="9645"/>
    <s v="53"/>
    <x v="2838"/>
    <d v="2017-06-05T00:00:00"/>
    <b v="0"/>
    <s v="Approved"/>
    <s v="OHM Cycles"/>
    <s v="Standard"/>
    <s v="medium"/>
    <s v="medium"/>
    <n v="795.34"/>
    <n v="101.58"/>
    <n v="693.76"/>
    <d v="1997-02-09T00:00:00"/>
    <n v="208"/>
  </r>
  <r>
    <s v="9646"/>
    <s v="60"/>
    <x v="917"/>
    <d v="2017-09-03T00:00:00"/>
    <b v="1"/>
    <s v="Approved"/>
    <s v="Giant Bicycles"/>
    <s v="Standard"/>
    <s v="high"/>
    <s v="small"/>
    <n v="1977.36"/>
    <n v="1759.85"/>
    <n v="217.51"/>
    <d v="2015-05-21T00:00:00"/>
    <n v="118"/>
  </r>
  <r>
    <s v="9647"/>
    <s v="29"/>
    <x v="391"/>
    <d v="2017-06-03T00:00:00"/>
    <b v="1"/>
    <s v="Approved"/>
    <s v="Norco Bicycles"/>
    <s v="Road"/>
    <s v="medium"/>
    <s v="medium"/>
    <n v="543.39"/>
    <n v="407.54"/>
    <n v="135.85"/>
    <d v="2016-11-22T00:00:00"/>
    <n v="210"/>
  </r>
  <r>
    <s v="9648"/>
    <s v="92"/>
    <x v="3080"/>
    <d v="2017-01-01T00:00:00"/>
    <b v="0"/>
    <s v="Approved"/>
    <s v="WeareA2B"/>
    <s v="Standard"/>
    <s v="medium"/>
    <s v="small"/>
    <n v="1415.01"/>
    <n v="1259.3599999999999"/>
    <n v="155.65"/>
    <d v="2003-01-05T00:00:00"/>
    <n v="363"/>
  </r>
  <r>
    <s v="9649"/>
    <s v="99"/>
    <x v="3132"/>
    <d v="2017-02-26T00:00:00"/>
    <b v="0"/>
    <s v="Approved"/>
    <s v="Trek Bicycles"/>
    <s v="Road"/>
    <s v="low"/>
    <s v="small"/>
    <n v="1720.7"/>
    <n v="1531.42"/>
    <n v="189.28"/>
    <d v="2006-10-01T00:00:00"/>
    <n v="307"/>
  </r>
  <r>
    <s v="9650"/>
    <s v="34"/>
    <x v="1873"/>
    <d v="2017-12-16T00:00:00"/>
    <b v="1"/>
    <s v="Approved"/>
    <s v="Norco Bicycles"/>
    <s v="Road"/>
    <s v="high"/>
    <s v="large"/>
    <n v="774.53"/>
    <n v="464.72"/>
    <n v="309.81"/>
    <d v="2003-03-18T00:00:00"/>
    <n v="14"/>
  </r>
  <r>
    <s v="9651"/>
    <s v="10"/>
    <x v="1473"/>
    <d v="2017-06-17T00:00:00"/>
    <b v="0"/>
    <s v="Approved"/>
    <s v="WeareA2B"/>
    <s v="Touring"/>
    <s v="medium"/>
    <s v="medium"/>
    <n v="1466.68"/>
    <n v="363.25"/>
    <n v="1103.43"/>
    <d v="2014-03-03T00:00:00"/>
    <n v="196"/>
  </r>
  <r>
    <s v="9652"/>
    <s v="58"/>
    <x v="3183"/>
    <d v="2017-03-26T00:00:00"/>
    <b v="0"/>
    <s v="Approved"/>
    <s v="OHM Cycles"/>
    <s v="Standard"/>
    <s v="medium"/>
    <s v="medium"/>
    <n v="912.52"/>
    <n v="141.4"/>
    <n v="771.12"/>
    <d v="2015-06-17T00:00:00"/>
    <n v="279"/>
  </r>
  <r>
    <s v="9653"/>
    <s v="79"/>
    <x v="979"/>
    <d v="2017-03-22T00:00:00"/>
    <b v="1"/>
    <s v="Approved"/>
    <s v="Solex"/>
    <s v="Touring"/>
    <s v="medium"/>
    <s v="large"/>
    <n v="2083.94"/>
    <n v="675.03"/>
    <n v="1408.91"/>
    <d v="2013-09-16T00:00:00"/>
    <n v="283"/>
  </r>
  <r>
    <s v="9654"/>
    <s v="8"/>
    <x v="3017"/>
    <d v="2017-11-28T00:00:00"/>
    <b v="0"/>
    <s v="Approved"/>
    <s v="Solex"/>
    <s v="Road"/>
    <s v="medium"/>
    <s v="small"/>
    <n v="1703.52"/>
    <n v="1516.13"/>
    <n v="187.39"/>
    <d v="2011-04-16T00:00:00"/>
    <n v="32"/>
  </r>
  <r>
    <s v="9655"/>
    <s v="27"/>
    <x v="2684"/>
    <d v="2017-10-14T00:00:00"/>
    <b v="0"/>
    <s v="Approved"/>
    <s v="Trek Bicycles"/>
    <s v="Standard"/>
    <s v="medium"/>
    <s v="medium"/>
    <n v="499.53"/>
    <n v="388.72"/>
    <n v="110.81"/>
    <d v="2006-11-10T00:00:00"/>
    <n v="77"/>
  </r>
  <r>
    <s v="9656"/>
    <s v="39"/>
    <x v="15"/>
    <d v="2017-11-01T00:00:00"/>
    <b v="0"/>
    <s v="Approved"/>
    <s v="Giant Bicycles"/>
    <s v="Standard"/>
    <s v="medium"/>
    <s v="large"/>
    <n v="1812.75"/>
    <n v="582.48"/>
    <n v="1230.27"/>
    <d v="2010-06-07T00:00:00"/>
    <n v="59"/>
  </r>
  <r>
    <s v="9657"/>
    <s v="72"/>
    <x v="119"/>
    <d v="2017-09-19T00:00:00"/>
    <b v="1"/>
    <s v="Approved"/>
    <s v="OHM Cycles"/>
    <s v="Standard"/>
    <s v="medium"/>
    <s v="medium"/>
    <n v="912.52"/>
    <n v="141.4"/>
    <n v="771.12"/>
    <d v="2015-10-18T00:00:00"/>
    <n v="102"/>
  </r>
  <r>
    <s v="9659"/>
    <s v="29"/>
    <x v="2192"/>
    <d v="2017-10-27T00:00:00"/>
    <b v="0"/>
    <s v="Approved"/>
    <s v="Norco Bicycles"/>
    <s v="Road"/>
    <s v="medium"/>
    <s v="medium"/>
    <n v="543.39"/>
    <n v="407.54"/>
    <n v="135.85"/>
    <d v="2016-11-22T00:00:00"/>
    <n v="64"/>
  </r>
  <r>
    <s v="9660"/>
    <s v="98"/>
    <x v="3297"/>
    <d v="2017-07-25T00:00:00"/>
    <b v="0"/>
    <s v="Approved"/>
    <s v="OHM Cycles"/>
    <s v="Standard"/>
    <s v="medium"/>
    <s v="medium"/>
    <n v="795.34"/>
    <n v="101.58"/>
    <n v="693.76"/>
    <d v="2015-06-17T00:00:00"/>
    <n v="158"/>
  </r>
  <r>
    <s v="9661"/>
    <s v="79"/>
    <x v="480"/>
    <d v="2017-01-15T00:00:00"/>
    <b v="1"/>
    <s v="Approved"/>
    <s v="Solex"/>
    <s v="Touring"/>
    <s v="medium"/>
    <s v="large"/>
    <n v="2083.94"/>
    <n v="675.03"/>
    <n v="1408.91"/>
    <d v="2015-08-02T00:00:00"/>
    <n v="349"/>
  </r>
  <r>
    <s v="9662"/>
    <s v="49"/>
    <x v="1680"/>
    <d v="2017-01-28T00:00:00"/>
    <b v="1"/>
    <s v="Approved"/>
    <s v="Trek Bicycles"/>
    <s v="Road"/>
    <s v="medium"/>
    <s v="medium"/>
    <n v="533.51"/>
    <n v="400.13"/>
    <n v="133.38"/>
    <d v="2012-04-10T00:00:00"/>
    <n v="336"/>
  </r>
  <r>
    <s v="9663"/>
    <s v="7"/>
    <x v="2214"/>
    <d v="2017-07-28T00:00:00"/>
    <b v="0"/>
    <s v="Approved"/>
    <s v="Trek Bicycles"/>
    <s v="Road"/>
    <s v="low"/>
    <s v="medium"/>
    <n v="980.37"/>
    <n v="234.43"/>
    <n v="745.94"/>
    <d v="2007-08-04T00:00:00"/>
    <n v="155"/>
  </r>
  <r>
    <s v="9664"/>
    <s v="29"/>
    <x v="1371"/>
    <d v="2017-11-22T00:00:00"/>
    <b v="1"/>
    <s v="Approved"/>
    <s v="Norco Bicycles"/>
    <s v="Road"/>
    <s v="medium"/>
    <s v="medium"/>
    <n v="543.39"/>
    <n v="407.54"/>
    <n v="135.85"/>
    <d v="2016-11-22T00:00:00"/>
    <n v="38"/>
  </r>
  <r>
    <s v="9665"/>
    <s v="32"/>
    <x v="1358"/>
    <d v="2017-07-20T00:00:00"/>
    <b v="0"/>
    <s v="Approved"/>
    <s v="Giant Bicycles"/>
    <s v="Standard"/>
    <s v="medium"/>
    <s v="medium"/>
    <n v="642.70000000000005"/>
    <n v="211.37"/>
    <n v="431.33"/>
    <d v="1997-05-10T00:00:00"/>
    <n v="163"/>
  </r>
  <r>
    <s v="9666"/>
    <s v="95"/>
    <x v="2958"/>
    <d v="2017-07-21T00:00:00"/>
    <b v="1"/>
    <s v="Approved"/>
    <s v="OHM Cycles"/>
    <s v="Touring"/>
    <s v="low"/>
    <s v="medium"/>
    <n v="1073.07"/>
    <n v="933.84"/>
    <n v="139.22999999999999"/>
    <d v="1998-12-16T00:00:00"/>
    <n v="162"/>
  </r>
  <r>
    <s v="9667"/>
    <s v="2"/>
    <x v="3168"/>
    <d v="2017-02-25T00:00:00"/>
    <b v="1"/>
    <s v="Approved"/>
    <s v="Solex"/>
    <s v="Standard"/>
    <s v="medium"/>
    <s v="medium"/>
    <n v="71.489999999999995"/>
    <n v="53.62"/>
    <n v="17.87"/>
    <d v="2012-09-15T00:00:00"/>
    <n v="308"/>
  </r>
  <r>
    <s v="9668"/>
    <s v="49"/>
    <x v="1545"/>
    <d v="2017-06-21T00:00:00"/>
    <b v="1"/>
    <s v="Approved"/>
    <s v="Trek Bicycles"/>
    <s v="Road"/>
    <s v="medium"/>
    <s v="medium"/>
    <n v="533.51"/>
    <n v="400.13"/>
    <n v="133.38"/>
    <d v="2012-06-04T00:00:00"/>
    <n v="192"/>
  </r>
  <r>
    <s v="9669"/>
    <s v="45"/>
    <x v="3219"/>
    <d v="2017-10-25T00:00:00"/>
    <b v="0"/>
    <s v="Approved"/>
    <s v="Solex"/>
    <s v="Standard"/>
    <s v="medium"/>
    <s v="medium"/>
    <n v="441.49"/>
    <n v="84.99"/>
    <n v="356.5"/>
    <d v="1993-04-12T00:00:00"/>
    <n v="66"/>
  </r>
  <r>
    <s v="9670"/>
    <s v="28"/>
    <x v="912"/>
    <d v="2017-09-08T00:00:00"/>
    <b v="0"/>
    <s v="Approved"/>
    <s v="Norco Bicycles"/>
    <s v="Standard"/>
    <s v="medium"/>
    <s v="small"/>
    <n v="1216.1400000000001"/>
    <n v="1082.3599999999999"/>
    <n v="133.78"/>
    <d v="2006-11-10T00:00:00"/>
    <n v="113"/>
  </r>
  <r>
    <s v="9671"/>
    <s v="0"/>
    <x v="3209"/>
    <d v="2017-04-15T00:00:00"/>
    <b v="0"/>
    <s v="Approved"/>
    <s v="Trek Bicycles"/>
    <s v="Road"/>
    <s v="medium"/>
    <s v="medium"/>
    <n v="533.51"/>
    <n v="400.13"/>
    <n v="133.38"/>
    <d v="2003-07-21T00:00:00"/>
    <n v="259"/>
  </r>
  <r>
    <s v="9672"/>
    <s v="43"/>
    <x v="2041"/>
    <d v="2017-08-10T00:00:00"/>
    <b v="1"/>
    <s v="Approved"/>
    <s v="Solex"/>
    <s v="Standard"/>
    <s v="medium"/>
    <s v="medium"/>
    <n v="1151.96"/>
    <n v="649.49"/>
    <n v="502.47"/>
    <d v="1999-12-04T00:00:00"/>
    <n v="142"/>
  </r>
  <r>
    <s v="9673"/>
    <s v="58"/>
    <x v="2760"/>
    <d v="2017-01-30T00:00:00"/>
    <b v="0"/>
    <s v="Approved"/>
    <s v="OHM Cycles"/>
    <s v="Standard"/>
    <s v="medium"/>
    <s v="medium"/>
    <n v="912.52"/>
    <n v="141.4"/>
    <n v="771.12"/>
    <d v="2015-10-18T00:00:00"/>
    <n v="334"/>
  </r>
  <r>
    <s v="9674"/>
    <s v="43"/>
    <x v="2706"/>
    <d v="2017-08-19T00:00:00"/>
    <b v="0"/>
    <s v="Approved"/>
    <s v="Solex"/>
    <s v="Standard"/>
    <s v="medium"/>
    <s v="medium"/>
    <n v="1151.96"/>
    <n v="649.49"/>
    <n v="502.47"/>
    <d v="1999-12-04T00:00:00"/>
    <n v="133"/>
  </r>
  <r>
    <s v="9675"/>
    <s v="79"/>
    <x v="1375"/>
    <d v="2017-02-28T00:00:00"/>
    <b v="1"/>
    <s v="Approved"/>
    <s v="Norco Bicycles"/>
    <s v="Standard"/>
    <s v="medium"/>
    <s v="medium"/>
    <n v="1555.58"/>
    <n v="818.01"/>
    <n v="737.57"/>
    <d v="2003-09-09T00:00:00"/>
    <n v="305"/>
  </r>
  <r>
    <s v="9676"/>
    <s v="10"/>
    <x v="1824"/>
    <d v="2017-12-18T00:00:00"/>
    <b v="0"/>
    <s v="Approved"/>
    <s v="WeareA2B"/>
    <s v="Touring"/>
    <s v="medium"/>
    <s v="medium"/>
    <n v="1466.68"/>
    <n v="363.25"/>
    <n v="1103.43"/>
    <d v="2013-03-12T00:00:00"/>
    <n v="12"/>
  </r>
  <r>
    <s v="9677"/>
    <s v="89"/>
    <x v="2645"/>
    <d v="2017-04-04T00:00:00"/>
    <b v="1"/>
    <s v="Approved"/>
    <s v="Giant Bicycles"/>
    <s v="Standard"/>
    <s v="medium"/>
    <s v="large"/>
    <n v="1812.75"/>
    <n v="582.48"/>
    <n v="1230.27"/>
    <d v="2007-12-11T00:00:00"/>
    <n v="270"/>
  </r>
  <r>
    <s v="9678"/>
    <s v="99"/>
    <x v="1678"/>
    <d v="2017-05-21T00:00:00"/>
    <b v="0"/>
    <s v="Approved"/>
    <s v="OHM Cycles"/>
    <s v="Standard"/>
    <s v="medium"/>
    <s v="medium"/>
    <n v="1227.3399999999999"/>
    <n v="770.89"/>
    <n v="456.45"/>
    <d v="1994-08-10T00:00:00"/>
    <n v="223"/>
  </r>
  <r>
    <s v="9679"/>
    <s v="86"/>
    <x v="1725"/>
    <d v="2017-01-09T00:00:00"/>
    <b v="0"/>
    <s v="Approved"/>
    <s v="OHM Cycles"/>
    <s v="Standard"/>
    <s v="medium"/>
    <s v="medium"/>
    <n v="235.63"/>
    <n v="125.07"/>
    <n v="110.56"/>
    <d v="1998-12-16T00:00:00"/>
    <n v="355"/>
  </r>
  <r>
    <s v="9680"/>
    <s v="26"/>
    <x v="751"/>
    <d v="2017-07-14T00:00:00"/>
    <b v="0"/>
    <s v="Approved"/>
    <s v="WeareA2B"/>
    <s v="Standard"/>
    <s v="medium"/>
    <s v="medium"/>
    <n v="1992.93"/>
    <n v="762.63"/>
    <n v="1230.3"/>
    <d v="1993-05-26T00:00:00"/>
    <n v="169"/>
  </r>
  <r>
    <s v="9681"/>
    <s v="99"/>
    <x v="607"/>
    <d v="2017-02-06T00:00:00"/>
    <b v="1"/>
    <s v="Approved"/>
    <s v="OHM Cycles"/>
    <s v="Standard"/>
    <s v="medium"/>
    <s v="medium"/>
    <n v="1227.3399999999999"/>
    <n v="770.89"/>
    <n v="456.45"/>
    <d v="1994-08-10T00:00:00"/>
    <n v="327"/>
  </r>
  <r>
    <s v="9682"/>
    <s v="97"/>
    <x v="2779"/>
    <d v="2017-08-06T00:00:00"/>
    <b v="1"/>
    <s v="Approved"/>
    <s v="Solex"/>
    <s v="Standard"/>
    <s v="medium"/>
    <s v="large"/>
    <n v="202.62"/>
    <n v="151.96"/>
    <n v="50.66"/>
    <d v="2016-03-29T00:00:00"/>
    <n v="146"/>
  </r>
  <r>
    <s v="9683"/>
    <s v="66"/>
    <x v="975"/>
    <d v="2017-11-07T00:00:00"/>
    <b v="1"/>
    <s v="Approved"/>
    <s v="Solex"/>
    <s v="Standard"/>
    <s v="medium"/>
    <s v="medium"/>
    <n v="1163.8900000000001"/>
    <n v="589.27"/>
    <n v="574.62"/>
    <d v="2010-05-05T00:00:00"/>
    <n v="53"/>
  </r>
  <r>
    <s v="9684"/>
    <s v="62"/>
    <x v="3173"/>
    <d v="2017-01-30T00:00:00"/>
    <b v="1"/>
    <s v="Approved"/>
    <s v="Solex"/>
    <s v="Standard"/>
    <s v="medium"/>
    <s v="medium"/>
    <n v="478.16"/>
    <n v="298.72000000000003"/>
    <n v="179.44"/>
    <d v="2012-05-18T00:00:00"/>
    <n v="334"/>
  </r>
  <r>
    <s v="9685"/>
    <s v="91"/>
    <x v="2490"/>
    <d v="2017-04-09T00:00:00"/>
    <b v="1"/>
    <s v="Approved"/>
    <s v="Solex"/>
    <s v="Standard"/>
    <s v="medium"/>
    <s v="medium"/>
    <n v="100.35"/>
    <n v="75.260000000000005"/>
    <n v="25.09"/>
    <d v="2003-09-10T00:00:00"/>
    <n v="265"/>
  </r>
  <r>
    <s v="9686"/>
    <s v="76"/>
    <x v="3247"/>
    <d v="2017-10-25T00:00:00"/>
    <b v="1"/>
    <s v="Approved"/>
    <s v="WeareA2B"/>
    <s v="Standard"/>
    <s v="low"/>
    <s v="medium"/>
    <n v="642.30999999999995"/>
    <n v="513.85"/>
    <n v="128.46"/>
    <d v="2014-10-10T00:00:00"/>
    <n v="66"/>
  </r>
  <r>
    <s v="9687"/>
    <s v="10"/>
    <x v="951"/>
    <d v="2017-04-09T00:00:00"/>
    <b v="0"/>
    <s v="Approved"/>
    <s v="Solex"/>
    <s v="Standard"/>
    <s v="medium"/>
    <s v="medium"/>
    <n v="1945.43"/>
    <n v="333.18"/>
    <n v="1612.25"/>
    <d v="2011-01-10T00:00:00"/>
    <n v="265"/>
  </r>
  <r>
    <s v="9688"/>
    <s v="19"/>
    <x v="2484"/>
    <d v="2017-11-13T00:00:00"/>
    <b v="0"/>
    <s v="Approved"/>
    <s v="Trek Bicycles"/>
    <s v="Mountain"/>
    <s v="low"/>
    <s v="medium"/>
    <n v="574.64"/>
    <n v="459.71"/>
    <n v="114.93"/>
    <d v="2003-02-07T00:00:00"/>
    <n v="47"/>
  </r>
  <r>
    <s v="9689"/>
    <s v="6"/>
    <x v="601"/>
    <d v="2017-11-13T00:00:00"/>
    <b v="1"/>
    <s v="Approved"/>
    <s v="Solex"/>
    <s v="Standard"/>
    <s v="high"/>
    <s v="medium"/>
    <n v="748.17"/>
    <n v="448.9"/>
    <n v="299.27"/>
    <d v="2015-04-11T00:00:00"/>
    <n v="47"/>
  </r>
  <r>
    <s v="9691"/>
    <s v="0"/>
    <x v="1681"/>
    <d v="2017-08-28T00:00:00"/>
    <b v="1"/>
    <s v="Approved"/>
    <s v="WeareA2B"/>
    <s v="Standard"/>
    <s v="medium"/>
    <s v="medium"/>
    <n v="60.34"/>
    <n v="45.26"/>
    <n v="15.08"/>
    <d v="1993-07-15T00:00:00"/>
    <n v="124"/>
  </r>
  <r>
    <s v="9692"/>
    <s v="35"/>
    <x v="1295"/>
    <d v="2017-11-20T00:00:00"/>
    <b v="1"/>
    <s v="Approved"/>
    <s v="Trek Bicycles"/>
    <s v="Standard"/>
    <s v="low"/>
    <s v="medium"/>
    <n v="1057.51"/>
    <n v="154.4"/>
    <n v="903.11"/>
    <d v="1994-07-12T00:00:00"/>
    <n v="40"/>
  </r>
  <r>
    <s v="9693"/>
    <s v="27"/>
    <x v="407"/>
    <d v="2017-07-30T00:00:00"/>
    <b v="0"/>
    <s v="Approved"/>
    <s v="Trek Bicycles"/>
    <s v="Standard"/>
    <s v="low"/>
    <s v="medium"/>
    <n v="1057.51"/>
    <n v="154.4"/>
    <n v="903.11"/>
    <d v="1994-07-12T00:00:00"/>
    <n v="153"/>
  </r>
  <r>
    <s v="9694"/>
    <s v="87"/>
    <x v="1423"/>
    <d v="2017-02-14T00:00:00"/>
    <b v="0"/>
    <s v="Approved"/>
    <s v="OHM Cycles"/>
    <s v="Standard"/>
    <s v="medium"/>
    <s v="medium"/>
    <n v="1636.9"/>
    <n v="44.71"/>
    <n v="1592.19"/>
    <d v="2015-04-11T00:00:00"/>
    <n v="319"/>
  </r>
  <r>
    <s v="9695"/>
    <s v="45"/>
    <x v="2708"/>
    <d v="2017-06-18T00:00:00"/>
    <b v="0"/>
    <s v="Approved"/>
    <s v="Solex"/>
    <s v="Standard"/>
    <s v="medium"/>
    <s v="medium"/>
    <n v="441.49"/>
    <n v="84.99"/>
    <n v="356.5"/>
    <d v="2007-12-11T00:00:00"/>
    <n v="195"/>
  </r>
  <r>
    <s v="9696"/>
    <s v="46"/>
    <x v="2803"/>
    <d v="2017-04-28T00:00:00"/>
    <b v="0"/>
    <s v="Approved"/>
    <s v="Solex"/>
    <s v="Standard"/>
    <s v="low"/>
    <s v="medium"/>
    <n v="1289.8499999999999"/>
    <n v="74.510000000000005"/>
    <n v="1215.3399999999999"/>
    <d v="2007-12-11T00:00:00"/>
    <n v="246"/>
  </r>
  <r>
    <s v="9697"/>
    <s v="29"/>
    <x v="2951"/>
    <d v="2017-12-20T00:00:00"/>
    <b v="1"/>
    <s v="Approved"/>
    <s v="Norco Bicycles"/>
    <s v="Road"/>
    <s v="medium"/>
    <s v="medium"/>
    <n v="543.39"/>
    <n v="407.54"/>
    <n v="135.85"/>
    <d v="2006-11-10T00:00:00"/>
    <n v="10"/>
  </r>
  <r>
    <s v="9698"/>
    <s v="0"/>
    <x v="630"/>
    <d v="2017-07-19T00:00:00"/>
    <b v="0"/>
    <s v="Approved"/>
    <s v="OHM Cycles"/>
    <s v="Standard"/>
    <s v="high"/>
    <s v="medium"/>
    <n v="227.88"/>
    <n v="136.72999999999999"/>
    <n v="91.15"/>
    <d v="2007-08-04T00:00:00"/>
    <n v="164"/>
  </r>
  <r>
    <s v="9699"/>
    <s v="95"/>
    <x v="1846"/>
    <d v="2017-04-19T00:00:00"/>
    <b v="1"/>
    <s v="Approved"/>
    <s v="Giant Bicycles"/>
    <s v="Standard"/>
    <s v="medium"/>
    <s v="large"/>
    <n v="569.55999999999995"/>
    <n v="528.42999999999995"/>
    <n v="41.13"/>
    <d v="2003-09-10T00:00:00"/>
    <n v="255"/>
  </r>
  <r>
    <s v="9700"/>
    <s v="70"/>
    <x v="1812"/>
    <d v="2017-10-23T00:00:00"/>
    <b v="1"/>
    <s v="Approved"/>
    <s v="Trek Bicycles"/>
    <s v="Standard"/>
    <s v="high"/>
    <s v="medium"/>
    <n v="495.72"/>
    <n v="297.43"/>
    <n v="198.29"/>
    <d v="2011-01-10T00:00:00"/>
    <n v="68"/>
  </r>
  <r>
    <s v="9701"/>
    <s v="11"/>
    <x v="489"/>
    <d v="2017-02-25T00:00:00"/>
    <b v="0"/>
    <s v="Approved"/>
    <s v="Trek Bicycles"/>
    <s v="Standard"/>
    <s v="medium"/>
    <s v="small"/>
    <n v="1775.81"/>
    <n v="1580.47"/>
    <n v="195.34"/>
    <d v="2010-05-05T00:00:00"/>
    <n v="308"/>
  </r>
  <r>
    <s v="9702"/>
    <s v="33"/>
    <x v="1326"/>
    <d v="2017-02-14T00:00:00"/>
    <b v="0"/>
    <s v="Approved"/>
    <s v="Giant Bicycles"/>
    <s v="Standard"/>
    <s v="medium"/>
    <s v="small"/>
    <n v="1311.44"/>
    <n v="1167.18"/>
    <n v="144.26"/>
    <d v="1992-10-11T00:00:00"/>
    <n v="319"/>
  </r>
  <r>
    <s v="9703"/>
    <s v="38"/>
    <x v="2259"/>
    <d v="2017-04-01T00:00:00"/>
    <b v="1"/>
    <s v="Approved"/>
    <s v="Solex"/>
    <s v="Standard"/>
    <s v="medium"/>
    <s v="medium"/>
    <n v="1577.53"/>
    <n v="826.51"/>
    <n v="751.02"/>
    <d v="2011-03-16T00:00:00"/>
    <n v="273"/>
  </r>
  <r>
    <s v="9704"/>
    <s v="97"/>
    <x v="631"/>
    <d v="2017-05-15T00:00:00"/>
    <b v="0"/>
    <s v="Approved"/>
    <s v="Solex"/>
    <s v="Standard"/>
    <s v="medium"/>
    <s v="large"/>
    <n v="202.62"/>
    <n v="151.96"/>
    <n v="50.66"/>
    <d v="2016-03-29T00:00:00"/>
    <n v="229"/>
  </r>
  <r>
    <s v="9705"/>
    <s v="99"/>
    <x v="932"/>
    <d v="2017-12-24T00:00:00"/>
    <b v="0"/>
    <s v="Approved"/>
    <s v="OHM Cycles"/>
    <s v="Standard"/>
    <s v="medium"/>
    <s v="medium"/>
    <n v="1227.3399999999999"/>
    <n v="770.89"/>
    <n v="456.45"/>
    <d v="1991-05-06T00:00:00"/>
    <n v="6"/>
  </r>
  <r>
    <s v="9707"/>
    <s v="82"/>
    <x v="166"/>
    <d v="2017-05-24T00:00:00"/>
    <b v="1"/>
    <s v="Approved"/>
    <s v="Norco Bicycles"/>
    <s v="Standard"/>
    <s v="high"/>
    <s v="medium"/>
    <n v="1148.6400000000001"/>
    <n v="689.18"/>
    <n v="459.46"/>
    <d v="2015-08-10T00:00:00"/>
    <n v="220"/>
  </r>
  <r>
    <s v="9708"/>
    <s v="2"/>
    <x v="2266"/>
    <d v="2017-06-14T00:00:00"/>
    <b v="0"/>
    <s v="Approved"/>
    <s v="Solex"/>
    <s v="Standard"/>
    <s v="medium"/>
    <s v="medium"/>
    <n v="71.489999999999995"/>
    <n v="53.62"/>
    <n v="17.87"/>
    <d v="2012-12-02T00:00:00"/>
    <n v="199"/>
  </r>
  <r>
    <s v="9709"/>
    <s v="14"/>
    <x v="1173"/>
    <d v="2017-10-06T00:00:00"/>
    <b v="0"/>
    <s v="Approved"/>
    <s v="Trek Bicycles"/>
    <s v="Standard"/>
    <s v="medium"/>
    <s v="small"/>
    <n v="1386.84"/>
    <n v="1234.29"/>
    <n v="152.55000000000001"/>
    <d v="2013-03-12T00:00:00"/>
    <n v="85"/>
  </r>
  <r>
    <s v="9710"/>
    <s v="46"/>
    <x v="2761"/>
    <d v="2017-08-06T00:00:00"/>
    <b v="0"/>
    <s v="Approved"/>
    <s v="Solex"/>
    <s v="Standard"/>
    <s v="low"/>
    <s v="medium"/>
    <n v="1289.8499999999999"/>
    <n v="74.510000000000005"/>
    <n v="1215.3399999999999"/>
    <d v="2007-12-11T00:00:00"/>
    <n v="146"/>
  </r>
  <r>
    <s v="9711"/>
    <s v="81"/>
    <x v="2405"/>
    <d v="2017-09-25T00:00:00"/>
    <b v="0"/>
    <s v="Approved"/>
    <s v="Norco Bicycles"/>
    <s v="Standard"/>
    <s v="medium"/>
    <s v="small"/>
    <n v="586.45000000000005"/>
    <n v="521.94000000000005"/>
    <n v="64.510000000000005"/>
    <d v="2015-08-10T00:00:00"/>
    <n v="96"/>
  </r>
  <r>
    <s v="9712"/>
    <s v="65"/>
    <x v="1780"/>
    <d v="2017-03-04T00:00:00"/>
    <b v="0"/>
    <s v="Approved"/>
    <s v="WeareA2B"/>
    <s v="Standard"/>
    <s v="medium"/>
    <s v="medium"/>
    <n v="1807.45"/>
    <n v="778.69"/>
    <n v="1028.76"/>
    <d v="1992-10-11T00:00:00"/>
    <n v="301"/>
  </r>
  <r>
    <s v="9713"/>
    <s v="97"/>
    <x v="2280"/>
    <d v="2017-06-27T00:00:00"/>
    <b v="0"/>
    <s v="Approved"/>
    <s v="OHM Cycles"/>
    <s v="Road"/>
    <s v="medium"/>
    <s v="medium"/>
    <n v="742.54"/>
    <n v="667.4"/>
    <n v="75.14"/>
    <d v="1991-11-07T00:00:00"/>
    <n v="186"/>
  </r>
  <r>
    <s v="9714"/>
    <s v="42"/>
    <x v="2557"/>
    <d v="2017-08-13T00:00:00"/>
    <b v="0"/>
    <s v="Approved"/>
    <s v="OHM Cycles"/>
    <s v="Road"/>
    <s v="medium"/>
    <s v="small"/>
    <n v="1810"/>
    <n v="1610.9"/>
    <n v="199.1"/>
    <d v="2008-03-19T00:00:00"/>
    <n v="139"/>
  </r>
  <r>
    <s v="9715"/>
    <s v="0"/>
    <x v="1964"/>
    <d v="2017-10-14T00:00:00"/>
    <b v="0"/>
    <s v="Approved"/>
    <m/>
    <m/>
    <m/>
    <m/>
    <n v="840.02"/>
    <m/>
    <m/>
    <m/>
    <n v="77"/>
  </r>
  <r>
    <s v="9716"/>
    <s v="0"/>
    <x v="1436"/>
    <d v="2017-06-22T00:00:00"/>
    <b v="0"/>
    <s v="Approved"/>
    <s v="Norco Bicycles"/>
    <s v="Road"/>
    <s v="medium"/>
    <s v="medium"/>
    <n v="543.39"/>
    <n v="407.54"/>
    <n v="135.85"/>
    <d v="2003-03-18T00:00:00"/>
    <n v="191"/>
  </r>
  <r>
    <s v="9717"/>
    <s v="84"/>
    <x v="3115"/>
    <d v="2017-02-01T00:00:00"/>
    <b v="0"/>
    <s v="Approved"/>
    <s v="Trek Bicycles"/>
    <s v="Road"/>
    <s v="medium"/>
    <s v="medium"/>
    <n v="290.62"/>
    <n v="215.14"/>
    <n v="75.48"/>
    <d v="1997-08-25T00:00:00"/>
    <n v="332"/>
  </r>
  <r>
    <s v="9718"/>
    <s v="26"/>
    <x v="2099"/>
    <d v="2017-09-22T00:00:00"/>
    <b v="0"/>
    <s v="Approved"/>
    <s v="WeareA2B"/>
    <s v="Standard"/>
    <s v="medium"/>
    <s v="medium"/>
    <n v="1992.93"/>
    <n v="762.63"/>
    <n v="1230.3"/>
    <d v="1993-05-26T00:00:00"/>
    <n v="99"/>
  </r>
  <r>
    <s v="9719"/>
    <s v="50"/>
    <x v="2761"/>
    <d v="2017-04-27T00:00:00"/>
    <b v="1"/>
    <s v="Approved"/>
    <s v="WeareA2B"/>
    <s v="Standard"/>
    <s v="medium"/>
    <s v="small"/>
    <n v="175.89"/>
    <n v="131.91999999999999"/>
    <n v="43.97"/>
    <d v="2003-02-16T00:00:00"/>
    <n v="247"/>
  </r>
  <r>
    <s v="9720"/>
    <s v="77"/>
    <x v="141"/>
    <d v="2017-06-18T00:00:00"/>
    <b v="0"/>
    <s v="Approved"/>
    <s v="Norco Bicycles"/>
    <s v="Road"/>
    <s v="medium"/>
    <s v="large"/>
    <n v="1240.31"/>
    <n v="795.1"/>
    <n v="445.21"/>
    <d v="2004-12-18T00:00:00"/>
    <n v="195"/>
  </r>
  <r>
    <s v="9721"/>
    <s v="27"/>
    <x v="2940"/>
    <d v="2017-01-06T00:00:00"/>
    <b v="0"/>
    <s v="Approved"/>
    <s v="Trek Bicycles"/>
    <s v="Standard"/>
    <s v="medium"/>
    <s v="medium"/>
    <n v="499.53"/>
    <n v="388.72"/>
    <n v="110.81"/>
    <d v="1999-06-23T00:00:00"/>
    <n v="358"/>
  </r>
  <r>
    <s v="9722"/>
    <s v="72"/>
    <x v="3156"/>
    <d v="2017-01-17T00:00:00"/>
    <b v="0"/>
    <s v="Approved"/>
    <s v="OHM Cycles"/>
    <s v="Standard"/>
    <s v="medium"/>
    <s v="medium"/>
    <n v="912.52"/>
    <n v="141.4"/>
    <n v="771.12"/>
    <d v="2015-10-18T00:00:00"/>
    <n v="347"/>
  </r>
  <r>
    <s v="9723"/>
    <s v="4"/>
    <x v="966"/>
    <d v="2017-10-01T00:00:00"/>
    <b v="0"/>
    <s v="Approved"/>
    <s v="Solex"/>
    <s v="Standard"/>
    <s v="medium"/>
    <s v="medium"/>
    <n v="1483.2"/>
    <n v="99.59"/>
    <n v="1383.61"/>
    <d v="1998-12-17T00:00:00"/>
    <n v="90"/>
  </r>
  <r>
    <s v="9724"/>
    <s v="36"/>
    <x v="1284"/>
    <d v="2017-02-14T00:00:00"/>
    <b v="1"/>
    <s v="Approved"/>
    <s v="Solex"/>
    <s v="Standard"/>
    <s v="low"/>
    <s v="medium"/>
    <n v="945.04"/>
    <n v="507.58"/>
    <n v="437.46"/>
    <d v="2006-02-02T00:00:00"/>
    <n v="319"/>
  </r>
  <r>
    <s v="9725"/>
    <s v="59"/>
    <x v="945"/>
    <d v="2017-08-01T00:00:00"/>
    <b v="1"/>
    <s v="Approved"/>
    <s v="Solex"/>
    <s v="Standard"/>
    <s v="medium"/>
    <s v="large"/>
    <n v="1061.56"/>
    <n v="733.58"/>
    <n v="327.98"/>
    <d v="1993-05-26T00:00:00"/>
    <n v="151"/>
  </r>
  <r>
    <s v="9726"/>
    <s v="45"/>
    <x v="1227"/>
    <d v="2017-04-25T00:00:00"/>
    <b v="1"/>
    <s v="Approved"/>
    <s v="Solex"/>
    <s v="Standard"/>
    <s v="medium"/>
    <s v="medium"/>
    <n v="441.49"/>
    <n v="84.99"/>
    <n v="356.5"/>
    <d v="1993-04-12T00:00:00"/>
    <n v="249"/>
  </r>
  <r>
    <s v="9727"/>
    <s v="41"/>
    <x v="2651"/>
    <d v="2017-07-07T00:00:00"/>
    <b v="0"/>
    <s v="Approved"/>
    <s v="Solex"/>
    <s v="Road"/>
    <s v="medium"/>
    <s v="medium"/>
    <n v="416.98"/>
    <n v="312.74"/>
    <n v="104.24"/>
    <d v="1999-12-04T00:00:00"/>
    <n v="176"/>
  </r>
  <r>
    <s v="9728"/>
    <s v="78"/>
    <x v="318"/>
    <d v="2017-11-24T00:00:00"/>
    <b v="0"/>
    <s v="Approved"/>
    <s v="Giant Bicycles"/>
    <s v="Standard"/>
    <s v="medium"/>
    <s v="large"/>
    <n v="1765.3"/>
    <n v="709.48"/>
    <n v="1055.82"/>
    <d v="2004-07-25T00:00:00"/>
    <n v="36"/>
  </r>
  <r>
    <s v="9729"/>
    <s v="65"/>
    <x v="1597"/>
    <d v="2017-01-06T00:00:00"/>
    <b v="0"/>
    <s v="Approved"/>
    <s v="WeareA2B"/>
    <s v="Standard"/>
    <s v="medium"/>
    <s v="medium"/>
    <n v="1807.45"/>
    <n v="778.69"/>
    <n v="1028.76"/>
    <d v="1992-10-02T00:00:00"/>
    <n v="358"/>
  </r>
  <r>
    <s v="9730"/>
    <s v="23"/>
    <x v="1745"/>
    <d v="2017-08-17T00:00:00"/>
    <b v="1"/>
    <s v="Approved"/>
    <s v="Norco Bicycles"/>
    <s v="Mountain"/>
    <s v="low"/>
    <s v="small"/>
    <n v="688.63"/>
    <n v="612.88"/>
    <n v="75.75"/>
    <d v="2011-05-07T00:00:00"/>
    <n v="135"/>
  </r>
  <r>
    <s v="9731"/>
    <s v="68"/>
    <x v="2905"/>
    <d v="2017-02-14T00:00:00"/>
    <b v="1"/>
    <s v="Approved"/>
    <s v="OHM Cycles"/>
    <s v="Standard"/>
    <s v="medium"/>
    <s v="medium"/>
    <n v="1636.9"/>
    <n v="44.71"/>
    <n v="1592.19"/>
    <d v="2010-08-20T00:00:00"/>
    <n v="319"/>
  </r>
  <r>
    <s v="9732"/>
    <s v="63"/>
    <x v="1536"/>
    <d v="2017-06-28T00:00:00"/>
    <b v="0"/>
    <s v="Approved"/>
    <s v="Solex"/>
    <s v="Standard"/>
    <s v="medium"/>
    <s v="medium"/>
    <n v="1483.2"/>
    <n v="99.59"/>
    <n v="1383.61"/>
    <d v="1998-12-17T00:00:00"/>
    <n v="185"/>
  </r>
  <r>
    <s v="9733"/>
    <s v="35"/>
    <x v="2563"/>
    <d v="2017-11-15T00:00:00"/>
    <b v="0"/>
    <s v="Approved"/>
    <s v="Trek Bicycles"/>
    <s v="Standard"/>
    <s v="low"/>
    <s v="medium"/>
    <n v="1057.51"/>
    <n v="154.4"/>
    <n v="903.11"/>
    <d v="1994-07-12T00:00:00"/>
    <n v="45"/>
  </r>
  <r>
    <s v="9734"/>
    <s v="0"/>
    <x v="203"/>
    <d v="2017-01-22T00:00:00"/>
    <b v="1"/>
    <s v="Approved"/>
    <s v="Solex"/>
    <s v="Standard"/>
    <s v="medium"/>
    <s v="medium"/>
    <n v="71.489999999999995"/>
    <n v="53.62"/>
    <n v="17.87"/>
    <d v="2012-12-02T00:00:00"/>
    <n v="342"/>
  </r>
  <r>
    <s v="9735"/>
    <s v="69"/>
    <x v="190"/>
    <d v="2017-01-16T00:00:00"/>
    <b v="0"/>
    <s v="Approved"/>
    <s v="Giant Bicycles"/>
    <s v="Road"/>
    <s v="medium"/>
    <s v="medium"/>
    <n v="792.9"/>
    <n v="594.67999999999995"/>
    <n v="198.22"/>
    <d v="1992-10-02T00:00:00"/>
    <n v="348"/>
  </r>
  <r>
    <s v="9736"/>
    <s v="28"/>
    <x v="949"/>
    <d v="2017-12-09T00:00:00"/>
    <b v="0"/>
    <s v="Approved"/>
    <s v="Solex"/>
    <s v="Road"/>
    <s v="medium"/>
    <s v="small"/>
    <n v="1703.52"/>
    <n v="1516.13"/>
    <n v="187.39"/>
    <d v="2011-04-16T00:00:00"/>
    <n v="21"/>
  </r>
  <r>
    <s v="9737"/>
    <s v="87"/>
    <x v="2956"/>
    <d v="2017-08-14T00:00:00"/>
    <b v="0"/>
    <s v="Approved"/>
    <s v="Giant Bicycles"/>
    <s v="Standard"/>
    <s v="high"/>
    <s v="medium"/>
    <n v="1179"/>
    <n v="707.4"/>
    <n v="471.6"/>
    <d v="1997-08-25T00:00:00"/>
    <n v="138"/>
  </r>
  <r>
    <s v="9738"/>
    <s v="61"/>
    <x v="3214"/>
    <d v="2017-12-21T00:00:00"/>
    <b v="1"/>
    <s v="Approved"/>
    <s v="OHM Cycles"/>
    <s v="Standard"/>
    <s v="low"/>
    <s v="medium"/>
    <n v="71.16"/>
    <n v="56.93"/>
    <n v="14.23"/>
    <d v="2015-06-17T00:00:00"/>
    <n v="9"/>
  </r>
  <r>
    <s v="9739"/>
    <s v="38"/>
    <x v="2146"/>
    <d v="2017-02-03T00:00:00"/>
    <b v="1"/>
    <s v="Approved"/>
    <s v="Solex"/>
    <s v="Standard"/>
    <s v="medium"/>
    <s v="medium"/>
    <n v="1577.53"/>
    <n v="826.51"/>
    <n v="751.02"/>
    <d v="1993-04-12T00:00:00"/>
    <n v="330"/>
  </r>
  <r>
    <s v="9740"/>
    <s v="61"/>
    <x v="917"/>
    <d v="2017-09-24T00:00:00"/>
    <b v="0"/>
    <s v="Approved"/>
    <s v="OHM Cycles"/>
    <s v="Standard"/>
    <s v="low"/>
    <s v="medium"/>
    <n v="71.16"/>
    <n v="56.93"/>
    <n v="14.23"/>
    <d v="2012-05-18T00:00:00"/>
    <n v="97"/>
  </r>
  <r>
    <s v="9741"/>
    <s v="5"/>
    <x v="1464"/>
    <d v="2017-05-15T00:00:00"/>
    <b v="1"/>
    <s v="Approved"/>
    <s v="Giant Bicycles"/>
    <s v="Standard"/>
    <s v="high"/>
    <s v="medium"/>
    <n v="1129.1300000000001"/>
    <n v="677.48"/>
    <n v="451.65"/>
    <d v="2005-08-09T00:00:00"/>
    <n v="229"/>
  </r>
  <r>
    <s v="9742"/>
    <s v="42"/>
    <x v="2985"/>
    <d v="2017-12-14T00:00:00"/>
    <b v="0"/>
    <s v="Approved"/>
    <s v="OHM Cycles"/>
    <s v="Road"/>
    <s v="medium"/>
    <s v="small"/>
    <n v="1810"/>
    <n v="1610.9"/>
    <n v="199.1"/>
    <d v="2014-07-28T00:00:00"/>
    <n v="16"/>
  </r>
  <r>
    <s v="9743"/>
    <s v="76"/>
    <x v="343"/>
    <d v="2017-02-10T00:00:00"/>
    <b v="0"/>
    <s v="Approved"/>
    <s v="WeareA2B"/>
    <s v="Standard"/>
    <s v="low"/>
    <s v="medium"/>
    <n v="642.30999999999995"/>
    <n v="513.85"/>
    <n v="128.46"/>
    <d v="1991-07-10T00:00:00"/>
    <n v="323"/>
  </r>
  <r>
    <s v="9744"/>
    <s v="57"/>
    <x v="1627"/>
    <d v="2017-03-08T00:00:00"/>
    <b v="0"/>
    <s v="Approved"/>
    <s v="WeareA2B"/>
    <s v="Touring"/>
    <s v="medium"/>
    <s v="large"/>
    <n v="1890.39"/>
    <n v="260.14"/>
    <n v="1630.25"/>
    <d v="2015-06-17T00:00:00"/>
    <n v="297"/>
  </r>
  <r>
    <s v="9745"/>
    <s v="63"/>
    <x v="2457"/>
    <d v="2017-01-15T00:00:00"/>
    <b v="0"/>
    <s v="Approved"/>
    <s v="Solex"/>
    <s v="Standard"/>
    <s v="medium"/>
    <s v="medium"/>
    <n v="1483.2"/>
    <n v="99.59"/>
    <n v="1383.61"/>
    <d v="1998-12-17T00:00:00"/>
    <n v="349"/>
  </r>
  <r>
    <s v="9746"/>
    <s v="55"/>
    <x v="1071"/>
    <d v="2017-11-11T00:00:00"/>
    <b v="0"/>
    <s v="Approved"/>
    <s v="Trek Bicycles"/>
    <s v="Road"/>
    <s v="medium"/>
    <s v="large"/>
    <n v="1894.19"/>
    <n v="598.76"/>
    <n v="1295.43"/>
    <d v="2007-08-04T00:00:00"/>
    <n v="49"/>
  </r>
  <r>
    <s v="9747"/>
    <s v="94"/>
    <x v="3298"/>
    <d v="2017-01-03T00:00:00"/>
    <b v="1"/>
    <s v="Approved"/>
    <s v="Giant Bicycles"/>
    <s v="Standard"/>
    <s v="medium"/>
    <s v="large"/>
    <n v="1635.3"/>
    <n v="993.66"/>
    <n v="641.64"/>
    <d v="1994-08-10T00:00:00"/>
    <n v="361"/>
  </r>
  <r>
    <s v="9748"/>
    <s v="10"/>
    <x v="3267"/>
    <d v="2017-03-17T00:00:00"/>
    <b v="1"/>
    <s v="Approved"/>
    <s v="WeareA2B"/>
    <s v="Touring"/>
    <s v="medium"/>
    <s v="medium"/>
    <n v="1466.68"/>
    <n v="363.25"/>
    <n v="1103.43"/>
    <d v="2014-03-03T00:00:00"/>
    <n v="288"/>
  </r>
  <r>
    <s v="9749"/>
    <s v="45"/>
    <x v="991"/>
    <d v="2017-02-02T00:00:00"/>
    <b v="0"/>
    <s v="Approved"/>
    <s v="Solex"/>
    <s v="Standard"/>
    <s v="medium"/>
    <s v="medium"/>
    <n v="441.49"/>
    <n v="84.99"/>
    <n v="356.5"/>
    <d v="1993-04-12T00:00:00"/>
    <n v="331"/>
  </r>
  <r>
    <s v="9750"/>
    <s v="62"/>
    <x v="1325"/>
    <d v="2017-04-18T00:00:00"/>
    <b v="0"/>
    <s v="Approved"/>
    <s v="Solex"/>
    <s v="Standard"/>
    <s v="medium"/>
    <s v="medium"/>
    <n v="478.16"/>
    <n v="298.72000000000003"/>
    <n v="179.44"/>
    <d v="1993-06-23T00:00:00"/>
    <n v="256"/>
  </r>
  <r>
    <s v="9751"/>
    <s v="21"/>
    <x v="871"/>
    <d v="2017-06-19T00:00:00"/>
    <b v="1"/>
    <s v="Approved"/>
    <s v="Solex"/>
    <s v="Standard"/>
    <s v="medium"/>
    <s v="large"/>
    <n v="1071.23"/>
    <n v="380.74"/>
    <n v="690.49"/>
    <d v="1993-10-02T00:00:00"/>
    <n v="194"/>
  </r>
  <r>
    <s v="9752"/>
    <s v="66"/>
    <x v="1404"/>
    <d v="2017-08-02T00:00:00"/>
    <b v="1"/>
    <s v="Approved"/>
    <s v="Solex"/>
    <s v="Standard"/>
    <s v="medium"/>
    <s v="medium"/>
    <n v="1163.8900000000001"/>
    <n v="589.27"/>
    <n v="574.62"/>
    <d v="2016-07-09T00:00:00"/>
    <n v="150"/>
  </r>
  <r>
    <s v="9753"/>
    <s v="6"/>
    <x v="2714"/>
    <d v="2017-11-30T00:00:00"/>
    <b v="0"/>
    <s v="Approved"/>
    <s v="Solex"/>
    <s v="Standard"/>
    <s v="high"/>
    <s v="medium"/>
    <n v="748.17"/>
    <n v="448.9"/>
    <n v="299.27"/>
    <d v="1991-11-10T00:00:00"/>
    <n v="30"/>
  </r>
  <r>
    <s v="9754"/>
    <s v="50"/>
    <x v="3044"/>
    <d v="2017-05-31T00:00:00"/>
    <b v="0"/>
    <s v="Approved"/>
    <s v="WeareA2B"/>
    <s v="Standard"/>
    <s v="medium"/>
    <s v="small"/>
    <n v="175.89"/>
    <n v="131.91999999999999"/>
    <n v="43.97"/>
    <d v="2001-11-25T00:00:00"/>
    <n v="213"/>
  </r>
  <r>
    <s v="9755"/>
    <s v="0"/>
    <x v="3086"/>
    <d v="2017-11-06T00:00:00"/>
    <b v="1"/>
    <s v="Approved"/>
    <s v="Trek Bicycles"/>
    <s v="Road"/>
    <s v="medium"/>
    <s v="medium"/>
    <n v="290.62"/>
    <n v="215.14"/>
    <n v="75.48"/>
    <d v="2004-12-18T00:00:00"/>
    <n v="54"/>
  </r>
  <r>
    <s v="9756"/>
    <s v="56"/>
    <x v="1645"/>
    <d v="2017-05-22T00:00:00"/>
    <b v="0"/>
    <s v="Approved"/>
    <s v="OHM Cycles"/>
    <s v="Standard"/>
    <s v="medium"/>
    <s v="medium"/>
    <n v="183.86"/>
    <n v="137.9"/>
    <n v="45.96"/>
    <d v="1997-10-04T00:00:00"/>
    <n v="222"/>
  </r>
  <r>
    <s v="9757"/>
    <s v="4"/>
    <x v="1981"/>
    <d v="2017-07-23T00:00:00"/>
    <b v="0"/>
    <s v="Approved"/>
    <s v="Giant Bicycles"/>
    <s v="Standard"/>
    <s v="high"/>
    <s v="medium"/>
    <n v="1129.1300000000001"/>
    <n v="677.48"/>
    <n v="451.65"/>
    <d v="2004-08-17T00:00:00"/>
    <n v="160"/>
  </r>
  <r>
    <s v="9758"/>
    <s v="16"/>
    <x v="142"/>
    <d v="2017-04-02T00:00:00"/>
    <b v="0"/>
    <s v="Approved"/>
    <s v="Norco Bicycles"/>
    <s v="Standard"/>
    <s v="high"/>
    <s v="small"/>
    <n v="1661.92"/>
    <n v="1479.11"/>
    <n v="182.81"/>
    <d v="1993-07-15T00:00:00"/>
    <n v="272"/>
  </r>
  <r>
    <s v="9759"/>
    <s v="60"/>
    <x v="1789"/>
    <d v="2017-08-19T00:00:00"/>
    <b v="1"/>
    <s v="Approved"/>
    <s v="Giant Bicycles"/>
    <s v="Standard"/>
    <s v="high"/>
    <s v="small"/>
    <n v="1977.36"/>
    <n v="1759.85"/>
    <n v="217.51"/>
    <d v="2011-08-24T00:00:00"/>
    <n v="133"/>
  </r>
  <r>
    <s v="9760"/>
    <s v="0"/>
    <x v="2177"/>
    <d v="2017-07-23T00:00:00"/>
    <b v="1"/>
    <s v="Approved"/>
    <m/>
    <m/>
    <m/>
    <m/>
    <n v="1922.94"/>
    <m/>
    <m/>
    <m/>
    <n v="160"/>
  </r>
  <r>
    <s v="9761"/>
    <s v="83"/>
    <x v="417"/>
    <d v="2017-07-15T00:00:00"/>
    <b v="0"/>
    <s v="Approved"/>
    <s v="Solex"/>
    <s v="Touring"/>
    <s v="medium"/>
    <s v="large"/>
    <n v="2083.94"/>
    <n v="675.03"/>
    <n v="1408.91"/>
    <d v="2013-09-16T00:00:00"/>
    <n v="168"/>
  </r>
  <r>
    <s v="9762"/>
    <s v="60"/>
    <x v="2831"/>
    <d v="2017-12-11T00:00:00"/>
    <b v="1"/>
    <s v="Approved"/>
    <s v="Giant Bicycles"/>
    <s v="Standard"/>
    <s v="high"/>
    <s v="small"/>
    <n v="1977.36"/>
    <n v="1759.85"/>
    <n v="217.51"/>
    <d v="2011-08-24T00:00:00"/>
    <n v="19"/>
  </r>
  <r>
    <s v="9763"/>
    <s v="7"/>
    <x v="3299"/>
    <d v="2017-10-01T00:00:00"/>
    <b v="0"/>
    <s v="Approved"/>
    <s v="Trek Bicycles"/>
    <s v="Road"/>
    <s v="low"/>
    <s v="medium"/>
    <n v="980.37"/>
    <n v="234.43"/>
    <n v="745.94"/>
    <d v="2004-09-28T00:00:00"/>
    <n v="90"/>
  </r>
  <r>
    <s v="9764"/>
    <s v="97"/>
    <x v="1180"/>
    <d v="2017-02-10T00:00:00"/>
    <b v="0"/>
    <s v="Approved"/>
    <s v="Solex"/>
    <s v="Standard"/>
    <s v="medium"/>
    <s v="large"/>
    <n v="202.62"/>
    <n v="151.96"/>
    <n v="50.66"/>
    <d v="2016-03-29T00:00:00"/>
    <n v="323"/>
  </r>
  <r>
    <s v="9765"/>
    <s v="92"/>
    <x v="3146"/>
    <d v="2017-05-03T00:00:00"/>
    <b v="0"/>
    <s v="Approved"/>
    <s v="WeareA2B"/>
    <s v="Standard"/>
    <s v="medium"/>
    <s v="small"/>
    <n v="1415.01"/>
    <n v="1259.3599999999999"/>
    <n v="155.65"/>
    <d v="2003-01-05T00:00:00"/>
    <n v="241"/>
  </r>
  <r>
    <s v="9766"/>
    <s v="47"/>
    <x v="1970"/>
    <d v="2017-02-14T00:00:00"/>
    <b v="1"/>
    <s v="Approved"/>
    <s v="Trek Bicycles"/>
    <s v="Road"/>
    <s v="low"/>
    <s v="small"/>
    <n v="1720.7"/>
    <n v="1531.42"/>
    <n v="189.28"/>
    <d v="2012-04-10T00:00:00"/>
    <n v="319"/>
  </r>
  <r>
    <s v="9767"/>
    <s v="45"/>
    <x v="630"/>
    <d v="2017-02-20T00:00:00"/>
    <b v="1"/>
    <s v="Approved"/>
    <s v="Trek Bicycles"/>
    <s v="Road"/>
    <s v="low"/>
    <s v="medium"/>
    <n v="980.37"/>
    <n v="234.43"/>
    <n v="745.94"/>
    <d v="2011-04-16T00:00:00"/>
    <n v="313"/>
  </r>
  <r>
    <s v="9768"/>
    <s v="49"/>
    <x v="988"/>
    <d v="2017-10-04T00:00:00"/>
    <b v="1"/>
    <s v="Approved"/>
    <s v="Trek Bicycles"/>
    <s v="Road"/>
    <s v="medium"/>
    <s v="medium"/>
    <n v="533.51"/>
    <n v="400.13"/>
    <n v="133.38"/>
    <d v="2012-06-04T00:00:00"/>
    <n v="87"/>
  </r>
  <r>
    <s v="9769"/>
    <s v="5"/>
    <x v="2197"/>
    <d v="2017-03-07T00:00:00"/>
    <b v="0"/>
    <s v="Approved"/>
    <s v="Trek Bicycles"/>
    <s v="Mountain"/>
    <s v="low"/>
    <s v="medium"/>
    <n v="574.64"/>
    <n v="459.71"/>
    <n v="114.93"/>
    <d v="2003-02-07T00:00:00"/>
    <n v="298"/>
  </r>
  <r>
    <s v="9770"/>
    <s v="17"/>
    <x v="484"/>
    <d v="2017-12-04T00:00:00"/>
    <b v="1"/>
    <s v="Approved"/>
    <s v="Solex"/>
    <s v="Standard"/>
    <s v="high"/>
    <s v="medium"/>
    <n v="1024.6600000000001"/>
    <n v="614.79999999999995"/>
    <n v="409.86"/>
    <d v="1996-11-09T00:00:00"/>
    <n v="26"/>
  </r>
  <r>
    <s v="9772"/>
    <s v="72"/>
    <x v="1504"/>
    <d v="2017-01-09T00:00:00"/>
    <b v="0"/>
    <s v="Approved"/>
    <s v="Norco Bicycles"/>
    <s v="Standard"/>
    <s v="medium"/>
    <s v="medium"/>
    <n v="360.4"/>
    <n v="270.3"/>
    <n v="90.1"/>
    <d v="2016-12-06T00:00:00"/>
    <n v="355"/>
  </r>
  <r>
    <s v="9773"/>
    <s v="44"/>
    <x v="1842"/>
    <d v="2017-02-14T00:00:00"/>
    <b v="0"/>
    <s v="Approved"/>
    <s v="WeareA2B"/>
    <s v="Standard"/>
    <s v="medium"/>
    <s v="medium"/>
    <n v="1769.64"/>
    <n v="108.76"/>
    <n v="1660.88"/>
    <d v="2011-05-09T00:00:00"/>
    <n v="319"/>
  </r>
  <r>
    <s v="9774"/>
    <s v="64"/>
    <x v="1175"/>
    <d v="2017-07-12T00:00:00"/>
    <b v="1"/>
    <s v="Approved"/>
    <s v="Trek Bicycles"/>
    <s v="Standard"/>
    <s v="medium"/>
    <s v="large"/>
    <n v="1469.44"/>
    <n v="596.54999999999995"/>
    <n v="872.89"/>
    <d v="2015-04-11T00:00:00"/>
    <n v="171"/>
  </r>
  <r>
    <s v="9775"/>
    <s v="74"/>
    <x v="18"/>
    <d v="2017-11-25T00:00:00"/>
    <b v="1"/>
    <s v="Approved"/>
    <s v="WeareA2B"/>
    <s v="Standard"/>
    <s v="medium"/>
    <s v="medium"/>
    <n v="1228.07"/>
    <n v="400.91"/>
    <n v="827.16"/>
    <d v="2000-05-22T00:00:00"/>
    <n v="35"/>
  </r>
  <r>
    <s v="9776"/>
    <s v="0"/>
    <x v="2433"/>
    <d v="2017-06-30T00:00:00"/>
    <b v="1"/>
    <s v="Approved"/>
    <s v="Norco Bicycles"/>
    <s v="Standard"/>
    <s v="medium"/>
    <s v="medium"/>
    <n v="360.4"/>
    <n v="270.3"/>
    <n v="90.1"/>
    <d v="2014-10-10T00:00:00"/>
    <n v="183"/>
  </r>
  <r>
    <s v="9777"/>
    <s v="31"/>
    <x v="128"/>
    <d v="2017-12-22T00:00:00"/>
    <b v="0"/>
    <s v="Approved"/>
    <s v="Giant Bicycles"/>
    <s v="Standard"/>
    <s v="medium"/>
    <s v="medium"/>
    <n v="230.91"/>
    <n v="173.18"/>
    <n v="57.73"/>
    <d v="2002-03-22T00:00:00"/>
    <n v="8"/>
  </r>
  <r>
    <s v="9778"/>
    <s v="3"/>
    <x v="402"/>
    <d v="2017-01-30T00:00:00"/>
    <b v="1"/>
    <s v="Approved"/>
    <s v="Trek Bicycles"/>
    <s v="Standard"/>
    <s v="medium"/>
    <s v="large"/>
    <n v="2091.4699999999998"/>
    <n v="388.92"/>
    <n v="1702.55"/>
    <d v="2005-08-09T00:00:00"/>
    <n v="334"/>
  </r>
  <r>
    <s v="9779"/>
    <s v="72"/>
    <x v="2814"/>
    <d v="2017-08-09T00:00:00"/>
    <b v="0"/>
    <s v="Approved"/>
    <s v="Norco Bicycles"/>
    <s v="Standard"/>
    <s v="medium"/>
    <s v="medium"/>
    <n v="360.4"/>
    <n v="270.3"/>
    <n v="90.1"/>
    <d v="2016-12-06T00:00:00"/>
    <n v="143"/>
  </r>
  <r>
    <s v="9780"/>
    <s v="21"/>
    <x v="3300"/>
    <d v="2017-07-25T00:00:00"/>
    <b v="0"/>
    <s v="Approved"/>
    <s v="Solex"/>
    <s v="Standard"/>
    <s v="medium"/>
    <s v="large"/>
    <n v="1071.23"/>
    <n v="380.74"/>
    <n v="690.49"/>
    <d v="1993-07-15T00:00:00"/>
    <n v="158"/>
  </r>
  <r>
    <s v="9781"/>
    <s v="1"/>
    <x v="2708"/>
    <d v="2017-07-03T00:00:00"/>
    <b v="1"/>
    <s v="Approved"/>
    <s v="Giant Bicycles"/>
    <s v="Standard"/>
    <s v="medium"/>
    <s v="medium"/>
    <n v="1403.5"/>
    <n v="954.82"/>
    <n v="448.68"/>
    <d v="2012-12-02T00:00:00"/>
    <n v="180"/>
  </r>
  <r>
    <s v="9782"/>
    <s v="23"/>
    <x v="3087"/>
    <d v="2017-06-22T00:00:00"/>
    <b v="0"/>
    <s v="Approved"/>
    <s v="Norco Bicycles"/>
    <s v="Mountain"/>
    <s v="low"/>
    <s v="small"/>
    <n v="688.63"/>
    <n v="612.88"/>
    <n v="75.75"/>
    <d v="1993-10-02T00:00:00"/>
    <n v="191"/>
  </r>
  <r>
    <s v="9783"/>
    <s v="30"/>
    <x v="7"/>
    <d v="2017-07-24T00:00:00"/>
    <b v="0"/>
    <s v="Approved"/>
    <s v="OHM Cycles"/>
    <s v="Standard"/>
    <s v="medium"/>
    <s v="medium"/>
    <n v="1227.3399999999999"/>
    <n v="770.89"/>
    <n v="456.45"/>
    <d v="1994-08-10T00:00:00"/>
    <n v="159"/>
  </r>
  <r>
    <s v="9784"/>
    <s v="21"/>
    <x v="783"/>
    <d v="2017-01-28T00:00:00"/>
    <b v="1"/>
    <s v="Approved"/>
    <s v="Solex"/>
    <s v="Standard"/>
    <s v="medium"/>
    <s v="large"/>
    <n v="1071.23"/>
    <n v="380.74"/>
    <n v="690.49"/>
    <d v="1999-06-23T00:00:00"/>
    <n v="336"/>
  </r>
  <r>
    <s v="9785"/>
    <s v="72"/>
    <x v="90"/>
    <d v="2017-01-05T00:00:00"/>
    <b v="0"/>
    <s v="Approved"/>
    <s v="Norco Bicycles"/>
    <s v="Standard"/>
    <s v="medium"/>
    <s v="medium"/>
    <n v="360.4"/>
    <n v="270.3"/>
    <n v="90.1"/>
    <d v="2003-09-09T00:00:00"/>
    <n v="359"/>
  </r>
  <r>
    <s v="9786"/>
    <s v="28"/>
    <x v="792"/>
    <d v="2017-02-14T00:00:00"/>
    <b v="0"/>
    <s v="Approved"/>
    <s v="Norco Bicycles"/>
    <s v="Standard"/>
    <s v="medium"/>
    <s v="small"/>
    <n v="1216.1400000000001"/>
    <n v="1082.3599999999999"/>
    <n v="133.78"/>
    <d v="1992-10-11T00:00:00"/>
    <n v="319"/>
  </r>
  <r>
    <s v="9787"/>
    <s v="82"/>
    <x v="1851"/>
    <d v="2017-12-06T00:00:00"/>
    <b v="1"/>
    <s v="Approved"/>
    <s v="Giant Bicycles"/>
    <s v="Road"/>
    <s v="medium"/>
    <s v="medium"/>
    <n v="1538.99"/>
    <n v="829.65"/>
    <n v="709.34"/>
    <d v="2016-02-04T00:00:00"/>
    <n v="24"/>
  </r>
  <r>
    <s v="9788"/>
    <s v="21"/>
    <x v="405"/>
    <d v="2017-06-08T00:00:00"/>
    <b v="1"/>
    <s v="Approved"/>
    <s v="Solex"/>
    <s v="Standard"/>
    <s v="medium"/>
    <s v="large"/>
    <n v="1071.23"/>
    <n v="380.74"/>
    <n v="690.49"/>
    <d v="1996-04-05T00:00:00"/>
    <n v="205"/>
  </r>
  <r>
    <s v="9789"/>
    <s v="0"/>
    <x v="3301"/>
    <d v="2017-03-27T00:00:00"/>
    <b v="0"/>
    <s v="Approved"/>
    <s v="OHM Cycles"/>
    <s v="Standard"/>
    <s v="high"/>
    <s v="medium"/>
    <n v="227.88"/>
    <n v="136.72999999999999"/>
    <n v="91.15"/>
    <d v="2003-02-07T00:00:00"/>
    <n v="278"/>
  </r>
  <r>
    <s v="9790"/>
    <s v="67"/>
    <x v="1310"/>
    <d v="2017-08-01T00:00:00"/>
    <b v="0"/>
    <s v="Approved"/>
    <s v="Solex"/>
    <s v="Standard"/>
    <s v="medium"/>
    <s v="large"/>
    <n v="1071.23"/>
    <n v="380.74"/>
    <n v="690.49"/>
    <d v="1996-04-05T00:00:00"/>
    <n v="151"/>
  </r>
  <r>
    <s v="9791"/>
    <s v="65"/>
    <x v="2565"/>
    <d v="2017-01-24T00:00:00"/>
    <b v="1"/>
    <s v="Approved"/>
    <s v="WeareA2B"/>
    <s v="Standard"/>
    <s v="medium"/>
    <s v="medium"/>
    <n v="1807.45"/>
    <n v="778.69"/>
    <n v="1028.76"/>
    <d v="2015-05-21T00:00:00"/>
    <n v="340"/>
  </r>
  <r>
    <s v="9792"/>
    <s v="60"/>
    <x v="888"/>
    <d v="2017-06-25T00:00:00"/>
    <b v="1"/>
    <s v="Approved"/>
    <s v="Giant Bicycles"/>
    <s v="Standard"/>
    <s v="high"/>
    <s v="small"/>
    <n v="1977.36"/>
    <n v="1759.85"/>
    <n v="217.51"/>
    <d v="2011-08-24T00:00:00"/>
    <n v="188"/>
  </r>
  <r>
    <s v="9793"/>
    <s v="88"/>
    <x v="58"/>
    <d v="2017-02-13T00:00:00"/>
    <b v="0"/>
    <s v="Approved"/>
    <s v="Norco Bicycles"/>
    <s v="Standard"/>
    <s v="high"/>
    <s v="small"/>
    <n v="1661.92"/>
    <n v="1479.11"/>
    <n v="182.81"/>
    <d v="1996-04-05T00:00:00"/>
    <n v="320"/>
  </r>
  <r>
    <s v="9794"/>
    <s v="43"/>
    <x v="3212"/>
    <d v="2017-09-30T00:00:00"/>
    <b v="0"/>
    <s v="Approved"/>
    <s v="Solex"/>
    <s v="Standard"/>
    <s v="medium"/>
    <s v="medium"/>
    <n v="1151.96"/>
    <n v="649.49"/>
    <n v="502.47"/>
    <d v="1999-12-04T00:00:00"/>
    <n v="91"/>
  </r>
  <r>
    <s v="9795"/>
    <s v="23"/>
    <x v="2095"/>
    <d v="2017-10-01T00:00:00"/>
    <b v="1"/>
    <s v="Approved"/>
    <s v="Norco Bicycles"/>
    <s v="Standard"/>
    <s v="medium"/>
    <s v="medium"/>
    <n v="1198.46"/>
    <n v="381.1"/>
    <n v="817.36"/>
    <d v="1998-12-16T00:00:00"/>
    <n v="90"/>
  </r>
  <r>
    <s v="9796"/>
    <s v="76"/>
    <x v="2325"/>
    <d v="2017-07-11T00:00:00"/>
    <b v="1"/>
    <s v="Approved"/>
    <s v="WeareA2B"/>
    <s v="Road"/>
    <s v="low"/>
    <s v="small"/>
    <n v="1172.78"/>
    <n v="1043.77"/>
    <n v="129.01"/>
    <d v="2004-01-16T00:00:00"/>
    <n v="172"/>
  </r>
  <r>
    <s v="9797"/>
    <s v="52"/>
    <x v="408"/>
    <d v="2017-06-04T00:00:00"/>
    <b v="0"/>
    <s v="Approved"/>
    <s v="OHM Cycles"/>
    <s v="Road"/>
    <s v="medium"/>
    <s v="medium"/>
    <n v="1280.28"/>
    <n v="829.51"/>
    <n v="450.77"/>
    <d v="1991-01-21T00:00:00"/>
    <n v="209"/>
  </r>
  <r>
    <s v="9798"/>
    <s v="71"/>
    <x v="124"/>
    <d v="2017-10-10T00:00:00"/>
    <b v="1"/>
    <s v="Approved"/>
    <s v="Solex"/>
    <s v="Standard"/>
    <s v="high"/>
    <s v="large"/>
    <n v="1842.92"/>
    <n v="1105.75"/>
    <n v="737.17"/>
    <d v="1995-10-24T00:00:00"/>
    <n v="81"/>
  </r>
  <r>
    <s v="9799"/>
    <s v="31"/>
    <x v="1820"/>
    <d v="2017-03-21T00:00:00"/>
    <b v="1"/>
    <s v="Approved"/>
    <s v="WeareA2B"/>
    <s v="Standard"/>
    <s v="medium"/>
    <s v="medium"/>
    <n v="752.64"/>
    <n v="205.36"/>
    <n v="547.28"/>
    <d v="2015-08-02T00:00:00"/>
    <n v="284"/>
  </r>
  <r>
    <s v="9800"/>
    <s v="22"/>
    <x v="1562"/>
    <d v="2017-08-19T00:00:00"/>
    <b v="1"/>
    <s v="Approved"/>
    <s v="WeareA2B"/>
    <s v="Standard"/>
    <s v="medium"/>
    <s v="medium"/>
    <n v="60.34"/>
    <n v="45.26"/>
    <n v="15.08"/>
    <d v="2016-11-22T00:00:00"/>
    <n v="133"/>
  </r>
  <r>
    <s v="9801"/>
    <s v="89"/>
    <x v="1954"/>
    <d v="2017-04-04T00:00:00"/>
    <b v="0"/>
    <s v="Approved"/>
    <s v="WeareA2B"/>
    <s v="Touring"/>
    <s v="medium"/>
    <s v="large"/>
    <n v="1362.99"/>
    <n v="57.74"/>
    <n v="1305.25"/>
    <d v="1993-04-20T00:00:00"/>
    <n v="270"/>
  </r>
  <r>
    <s v="9803"/>
    <s v="9"/>
    <x v="2284"/>
    <d v="2017-02-09T00:00:00"/>
    <b v="1"/>
    <s v="Approved"/>
    <s v="Norco Bicycles"/>
    <s v="Standard"/>
    <s v="medium"/>
    <s v="small"/>
    <n v="1216.1400000000001"/>
    <n v="1082.3599999999999"/>
    <n v="133.78"/>
    <d v="2003-03-18T00:00:00"/>
    <n v="324"/>
  </r>
  <r>
    <s v="9804"/>
    <s v="0"/>
    <x v="2916"/>
    <d v="2017-10-05T00:00:00"/>
    <b v="0"/>
    <s v="Approved"/>
    <s v="WeareA2B"/>
    <s v="Standard"/>
    <s v="medium"/>
    <s v="medium"/>
    <n v="60.34"/>
    <n v="45.26"/>
    <n v="15.08"/>
    <d v="1993-07-15T00:00:00"/>
    <n v="86"/>
  </r>
  <r>
    <s v="9805"/>
    <s v="19"/>
    <x v="743"/>
    <d v="2017-07-03T00:00:00"/>
    <b v="1"/>
    <s v="Approved"/>
    <s v="Trek Bicycles"/>
    <s v="Mountain"/>
    <s v="low"/>
    <s v="medium"/>
    <n v="574.64"/>
    <n v="459.71"/>
    <n v="114.93"/>
    <d v="2011-08-29T00:00:00"/>
    <n v="180"/>
  </r>
  <r>
    <s v="9806"/>
    <s v="69"/>
    <x v="2804"/>
    <d v="2017-12-11T00:00:00"/>
    <b v="1"/>
    <s v="Approved"/>
    <s v="Giant Bicycles"/>
    <s v="Road"/>
    <s v="medium"/>
    <s v="medium"/>
    <n v="792.9"/>
    <n v="594.67999999999995"/>
    <n v="198.22"/>
    <d v="1995-10-24T00:00:00"/>
    <n v="19"/>
  </r>
  <r>
    <s v="9807"/>
    <s v="11"/>
    <x v="1714"/>
    <d v="2017-03-10T00:00:00"/>
    <b v="1"/>
    <s v="Approved"/>
    <s v="Trek Bicycles"/>
    <s v="Standard"/>
    <s v="medium"/>
    <s v="small"/>
    <n v="1775.81"/>
    <n v="1580.47"/>
    <n v="195.34"/>
    <d v="2010-05-05T00:00:00"/>
    <n v="295"/>
  </r>
  <r>
    <s v="9808"/>
    <s v="0"/>
    <x v="816"/>
    <d v="2017-06-29T00:00:00"/>
    <b v="1"/>
    <s v="Approved"/>
    <s v="Giant Bicycles"/>
    <s v="Standard"/>
    <s v="medium"/>
    <s v="medium"/>
    <n v="230.91"/>
    <n v="173.18"/>
    <n v="57.73"/>
    <d v="2006-11-10T00:00:00"/>
    <n v="184"/>
  </r>
  <r>
    <s v="9809"/>
    <s v="72"/>
    <x v="2245"/>
    <d v="2017-03-12T00:00:00"/>
    <b v="0"/>
    <s v="Approved"/>
    <s v="Norco Bicycles"/>
    <s v="Standard"/>
    <s v="medium"/>
    <s v="medium"/>
    <n v="360.4"/>
    <n v="270.3"/>
    <n v="90.1"/>
    <d v="2016-12-06T00:00:00"/>
    <n v="293"/>
  </r>
  <r>
    <s v="9810"/>
    <s v="0"/>
    <x v="536"/>
    <d v="2017-01-06T00:00:00"/>
    <b v="0"/>
    <s v="Approved"/>
    <s v="Solex"/>
    <s v="Standard"/>
    <s v="medium"/>
    <s v="medium"/>
    <n v="71.489999999999995"/>
    <n v="53.62"/>
    <n v="17.87"/>
    <d v="2011-04-16T00:00:00"/>
    <n v="358"/>
  </r>
  <r>
    <s v="9811"/>
    <s v="40"/>
    <x v="321"/>
    <d v="2017-03-12T00:00:00"/>
    <b v="0"/>
    <s v="Approved"/>
    <s v="OHM Cycles"/>
    <s v="Standard"/>
    <s v="high"/>
    <s v="medium"/>
    <n v="1458.17"/>
    <n v="874.9"/>
    <n v="583.27"/>
    <d v="2006-02-02T00:00:00"/>
    <n v="293"/>
  </r>
  <r>
    <s v="9812"/>
    <s v="51"/>
    <x v="3302"/>
    <d v="2017-06-09T00:00:00"/>
    <b v="1"/>
    <s v="Approved"/>
    <s v="OHM Cycles"/>
    <s v="Standard"/>
    <s v="high"/>
    <s v="medium"/>
    <n v="2005.66"/>
    <n v="1203.4000000000001"/>
    <n v="802.26"/>
    <d v="1997-02-09T00:00:00"/>
    <n v="204"/>
  </r>
  <r>
    <s v="9813"/>
    <s v="86"/>
    <x v="804"/>
    <d v="2017-07-03T00:00:00"/>
    <b v="0"/>
    <s v="Approved"/>
    <s v="OHM Cycles"/>
    <s v="Standard"/>
    <s v="medium"/>
    <s v="medium"/>
    <n v="235.63"/>
    <n v="125.07"/>
    <n v="110.56"/>
    <d v="2004-08-07T00:00:00"/>
    <n v="180"/>
  </r>
  <r>
    <s v="9814"/>
    <s v="4"/>
    <x v="515"/>
    <d v="2017-11-03T00:00:00"/>
    <b v="1"/>
    <s v="Approved"/>
    <s v="Giant Bicycles"/>
    <s v="Standard"/>
    <s v="high"/>
    <s v="medium"/>
    <n v="1129.1300000000001"/>
    <n v="677.48"/>
    <n v="451.65"/>
    <d v="2011-08-29T00:00:00"/>
    <n v="57"/>
  </r>
  <r>
    <s v="9815"/>
    <s v="35"/>
    <x v="1258"/>
    <d v="2017-05-07T00:00:00"/>
    <b v="1"/>
    <s v="Approved"/>
    <s v="Giant Bicycles"/>
    <s v="Standard"/>
    <s v="medium"/>
    <s v="medium"/>
    <n v="1403.5"/>
    <n v="954.82"/>
    <n v="448.68"/>
    <d v="2016-11-14T00:00:00"/>
    <n v="237"/>
  </r>
  <r>
    <s v="9816"/>
    <s v="13"/>
    <x v="3098"/>
    <d v="2017-08-13T00:00:00"/>
    <b v="0"/>
    <s v="Approved"/>
    <s v="Solex"/>
    <s v="Standard"/>
    <s v="medium"/>
    <s v="medium"/>
    <n v="1163.8900000000001"/>
    <n v="589.27"/>
    <n v="574.62"/>
    <d v="2016-07-09T00:00:00"/>
    <n v="139"/>
  </r>
  <r>
    <s v="9817"/>
    <s v="6"/>
    <x v="2998"/>
    <d v="2017-11-29T00:00:00"/>
    <b v="0"/>
    <s v="Approved"/>
    <s v="OHM Cycles"/>
    <s v="Standard"/>
    <s v="high"/>
    <s v="medium"/>
    <n v="227.88"/>
    <n v="136.72999999999999"/>
    <n v="91.15"/>
    <d v="2004-09-28T00:00:00"/>
    <n v="31"/>
  </r>
  <r>
    <s v="9818"/>
    <s v="98"/>
    <x v="500"/>
    <d v="2017-11-28T00:00:00"/>
    <b v="0"/>
    <s v="Approved"/>
    <s v="OHM Cycles"/>
    <s v="Standard"/>
    <s v="medium"/>
    <s v="medium"/>
    <n v="795.34"/>
    <n v="101.58"/>
    <n v="693.76"/>
    <d v="1997-02-09T00:00:00"/>
    <n v="32"/>
  </r>
  <r>
    <s v="9820"/>
    <s v="31"/>
    <x v="2521"/>
    <d v="2017-12-30T00:00:00"/>
    <b v="1"/>
    <s v="Approved"/>
    <s v="WeareA2B"/>
    <s v="Standard"/>
    <s v="medium"/>
    <s v="medium"/>
    <n v="752.64"/>
    <n v="205.36"/>
    <n v="547.28"/>
    <d v="2002-03-22T00:00:00"/>
    <n v="0"/>
  </r>
  <r>
    <s v="9821"/>
    <s v="72"/>
    <x v="1089"/>
    <d v="2017-06-25T00:00:00"/>
    <b v="0"/>
    <s v="Approved"/>
    <s v="Norco Bicycles"/>
    <s v="Standard"/>
    <s v="medium"/>
    <s v="medium"/>
    <n v="360.4"/>
    <n v="270.3"/>
    <n v="90.1"/>
    <d v="2016-12-06T00:00:00"/>
    <n v="188"/>
  </r>
  <r>
    <s v="9822"/>
    <s v="5"/>
    <x v="877"/>
    <d v="2017-12-09T00:00:00"/>
    <b v="1"/>
    <s v="Approved"/>
    <s v="Trek Bicycles"/>
    <s v="Mountain"/>
    <s v="low"/>
    <s v="medium"/>
    <n v="574.64"/>
    <n v="459.71"/>
    <n v="114.93"/>
    <d v="2003-02-07T00:00:00"/>
    <n v="21"/>
  </r>
  <r>
    <s v="9823"/>
    <s v="54"/>
    <x v="1906"/>
    <d v="2017-01-18T00:00:00"/>
    <b v="1"/>
    <s v="Approved"/>
    <s v="WeareA2B"/>
    <s v="Standard"/>
    <s v="medium"/>
    <s v="medium"/>
    <n v="1292.8399999999999"/>
    <n v="13.44"/>
    <n v="1279.4000000000001"/>
    <d v="2003-07-21T00:00:00"/>
    <n v="346"/>
  </r>
  <r>
    <s v="9824"/>
    <s v="92"/>
    <x v="3271"/>
    <d v="2017-07-29T00:00:00"/>
    <b v="1"/>
    <s v="Approved"/>
    <s v="WeareA2B"/>
    <s v="Standard"/>
    <s v="medium"/>
    <s v="small"/>
    <n v="1415.01"/>
    <n v="1259.3599999999999"/>
    <n v="155.65"/>
    <d v="2013-06-09T00:00:00"/>
    <n v="154"/>
  </r>
  <r>
    <s v="9825"/>
    <s v="77"/>
    <x v="740"/>
    <d v="2017-03-09T00:00:00"/>
    <b v="0"/>
    <s v="Approved"/>
    <s v="Norco Bicycles"/>
    <s v="Road"/>
    <s v="medium"/>
    <s v="large"/>
    <n v="1240.31"/>
    <n v="795.1"/>
    <n v="445.21"/>
    <d v="2004-12-18T00:00:00"/>
    <n v="296"/>
  </r>
  <r>
    <s v="9826"/>
    <s v="84"/>
    <x v="1835"/>
    <d v="2017-04-21T00:00:00"/>
    <b v="1"/>
    <s v="Approved"/>
    <s v="Trek Bicycles"/>
    <s v="Road"/>
    <s v="medium"/>
    <s v="medium"/>
    <n v="290.62"/>
    <n v="215.14"/>
    <n v="75.48"/>
    <d v="2004-12-18T00:00:00"/>
    <n v="253"/>
  </r>
  <r>
    <s v="9827"/>
    <s v="87"/>
    <x v="1820"/>
    <d v="2017-07-03T00:00:00"/>
    <b v="1"/>
    <s v="Approved"/>
    <s v="OHM Cycles"/>
    <s v="Standard"/>
    <s v="medium"/>
    <s v="medium"/>
    <n v="1636.9"/>
    <n v="44.71"/>
    <n v="1592.19"/>
    <d v="2010-08-20T00:00:00"/>
    <n v="180"/>
  </r>
  <r>
    <s v="9828"/>
    <s v="42"/>
    <x v="11"/>
    <d v="2017-04-03T00:00:00"/>
    <b v="1"/>
    <s v="Approved"/>
    <s v="OHM Cycles"/>
    <s v="Road"/>
    <s v="medium"/>
    <s v="small"/>
    <n v="1810"/>
    <n v="1610.9"/>
    <n v="199.1"/>
    <d v="2003-02-16T00:00:00"/>
    <n v="271"/>
  </r>
  <r>
    <s v="9829"/>
    <s v="67"/>
    <x v="2056"/>
    <d v="2017-04-29T00:00:00"/>
    <b v="1"/>
    <s v="Approved"/>
    <s v="Norco Bicycles"/>
    <s v="Road"/>
    <s v="medium"/>
    <s v="medium"/>
    <n v="544.04999999999995"/>
    <n v="376.84"/>
    <n v="167.21"/>
    <d v="2005-10-22T00:00:00"/>
    <n v="245"/>
  </r>
  <r>
    <s v="9830"/>
    <s v="89"/>
    <x v="372"/>
    <d v="2017-11-08T00:00:00"/>
    <b v="0"/>
    <s v="Approved"/>
    <s v="WeareA2B"/>
    <s v="Touring"/>
    <s v="medium"/>
    <s v="large"/>
    <n v="1362.99"/>
    <n v="57.74"/>
    <n v="1305.25"/>
    <d v="1993-04-20T00:00:00"/>
    <n v="52"/>
  </r>
  <r>
    <s v="9831"/>
    <s v="79"/>
    <x v="1143"/>
    <d v="2017-05-09T00:00:00"/>
    <b v="0"/>
    <s v="Approved"/>
    <s v="Norco Bicycles"/>
    <s v="Standard"/>
    <s v="medium"/>
    <s v="medium"/>
    <n v="1555.58"/>
    <n v="818.01"/>
    <n v="737.57"/>
    <d v="2003-09-09T00:00:00"/>
    <n v="235"/>
  </r>
  <r>
    <s v="9832"/>
    <s v="81"/>
    <x v="985"/>
    <d v="2017-02-01T00:00:00"/>
    <b v="1"/>
    <s v="Approved"/>
    <s v="Norco Bicycles"/>
    <s v="Standard"/>
    <s v="medium"/>
    <s v="small"/>
    <n v="586.45000000000005"/>
    <n v="521.94000000000005"/>
    <n v="64.510000000000005"/>
    <d v="1991-07-10T00:00:00"/>
    <n v="332"/>
  </r>
  <r>
    <s v="9833"/>
    <s v="71"/>
    <x v="3129"/>
    <d v="2017-05-10T00:00:00"/>
    <b v="0"/>
    <s v="Approved"/>
    <s v="Solex"/>
    <s v="Standard"/>
    <s v="high"/>
    <s v="large"/>
    <n v="1842.92"/>
    <n v="1105.75"/>
    <n v="737.17"/>
    <d v="2011-01-10T00:00:00"/>
    <n v="234"/>
  </r>
  <r>
    <s v="9834"/>
    <s v="33"/>
    <x v="2203"/>
    <d v="2017-07-17T00:00:00"/>
    <b v="1"/>
    <s v="Approved"/>
    <s v="Giant Bicycles"/>
    <s v="Standard"/>
    <s v="medium"/>
    <s v="small"/>
    <n v="1311.44"/>
    <n v="1167.18"/>
    <n v="144.26"/>
    <d v="1999-12-04T00:00:00"/>
    <n v="166"/>
  </r>
  <r>
    <s v="9835"/>
    <s v="86"/>
    <x v="1359"/>
    <d v="2017-01-04T00:00:00"/>
    <b v="0"/>
    <s v="Approved"/>
    <s v="Norco Bicycles"/>
    <s v="Road"/>
    <s v="high"/>
    <s v="large"/>
    <n v="774.53"/>
    <n v="464.72"/>
    <n v="309.81"/>
    <d v="2003-03-18T00:00:00"/>
    <n v="360"/>
  </r>
  <r>
    <s v="9836"/>
    <s v="51"/>
    <x v="2391"/>
    <d v="2017-08-28T00:00:00"/>
    <b v="1"/>
    <s v="Approved"/>
    <s v="OHM Cycles"/>
    <s v="Standard"/>
    <s v="high"/>
    <s v="medium"/>
    <n v="2005.66"/>
    <n v="1203.4000000000001"/>
    <n v="802.26"/>
    <d v="2012-04-10T00:00:00"/>
    <n v="124"/>
  </r>
  <r>
    <s v="9837"/>
    <s v="66"/>
    <x v="3256"/>
    <d v="2017-07-22T00:00:00"/>
    <b v="1"/>
    <s v="Approved"/>
    <s v="Giant Bicycles"/>
    <s v="Road"/>
    <s v="low"/>
    <s v="small"/>
    <n v="590.26"/>
    <n v="525.33000000000004"/>
    <n v="64.930000000000007"/>
    <d v="2010-11-05T00:00:00"/>
    <n v="161"/>
  </r>
  <r>
    <s v="9838"/>
    <s v="92"/>
    <x v="1491"/>
    <d v="2017-09-09T00:00:00"/>
    <b v="0"/>
    <s v="Approved"/>
    <s v="WeareA2B"/>
    <s v="Standard"/>
    <s v="medium"/>
    <s v="small"/>
    <n v="1415.01"/>
    <n v="1259.3599999999999"/>
    <n v="155.65"/>
    <d v="2013-06-09T00:00:00"/>
    <n v="112"/>
  </r>
  <r>
    <s v="9839"/>
    <s v="0"/>
    <x v="2375"/>
    <d v="2017-12-05T00:00:00"/>
    <b v="0"/>
    <s v="Approved"/>
    <s v="OHM Cycles"/>
    <s v="Road"/>
    <s v="high"/>
    <s v="large"/>
    <n v="12.01"/>
    <n v="7.21"/>
    <n v="4.8"/>
    <d v="2009-03-08T00:00:00"/>
    <n v="25"/>
  </r>
  <r>
    <s v="9840"/>
    <s v="17"/>
    <x v="1349"/>
    <d v="2017-05-17T00:00:00"/>
    <b v="1"/>
    <s v="Approved"/>
    <s v="WeareA2B"/>
    <s v="Touring"/>
    <s v="medium"/>
    <s v="large"/>
    <n v="1362.99"/>
    <n v="57.74"/>
    <n v="1305.25"/>
    <d v="1993-04-20T00:00:00"/>
    <n v="227"/>
  </r>
  <r>
    <s v="9841"/>
    <s v="35"/>
    <x v="70"/>
    <d v="2017-05-04T00:00:00"/>
    <b v="0"/>
    <s v="Approved"/>
    <s v="Trek Bicycles"/>
    <s v="Standard"/>
    <s v="low"/>
    <s v="medium"/>
    <n v="1057.51"/>
    <n v="154.4"/>
    <n v="903.11"/>
    <d v="1994-07-12T00:00:00"/>
    <n v="240"/>
  </r>
  <r>
    <s v="9842"/>
    <s v="61"/>
    <x v="2435"/>
    <d v="2017-03-11T00:00:00"/>
    <b v="0"/>
    <s v="Approved"/>
    <s v="OHM Cycles"/>
    <s v="Standard"/>
    <s v="low"/>
    <s v="medium"/>
    <n v="71.16"/>
    <n v="56.93"/>
    <n v="14.23"/>
    <d v="2015-06-17T00:00:00"/>
    <n v="294"/>
  </r>
  <r>
    <s v="9843"/>
    <s v="62"/>
    <x v="2989"/>
    <d v="2017-09-07T00:00:00"/>
    <b v="1"/>
    <s v="Approved"/>
    <s v="Solex"/>
    <s v="Standard"/>
    <s v="medium"/>
    <s v="medium"/>
    <n v="478.16"/>
    <n v="298.72000000000003"/>
    <n v="179.44"/>
    <d v="2010-11-05T00:00:00"/>
    <n v="114"/>
  </r>
  <r>
    <s v="9844"/>
    <s v="52"/>
    <x v="1352"/>
    <d v="2017-01-16T00:00:00"/>
    <b v="1"/>
    <s v="Approved"/>
    <s v="Solex"/>
    <s v="Road"/>
    <s v="medium"/>
    <s v="large"/>
    <n v="1777.8"/>
    <n v="820.78"/>
    <n v="957.02"/>
    <d v="2011-05-07T00:00:00"/>
    <n v="348"/>
  </r>
  <r>
    <s v="9845"/>
    <s v="40"/>
    <x v="1984"/>
    <d v="2017-09-19T00:00:00"/>
    <b v="0"/>
    <s v="Approved"/>
    <s v="OHM Cycles"/>
    <s v="Standard"/>
    <s v="high"/>
    <s v="medium"/>
    <n v="1458.17"/>
    <n v="874.9"/>
    <n v="583.27"/>
    <d v="2007-12-11T00:00:00"/>
    <n v="102"/>
  </r>
  <r>
    <s v="9846"/>
    <s v="49"/>
    <x v="314"/>
    <d v="2017-03-17T00:00:00"/>
    <b v="0"/>
    <s v="Approved"/>
    <s v="Solex"/>
    <s v="Standard"/>
    <s v="medium"/>
    <s v="large"/>
    <n v="1061.56"/>
    <n v="733.58"/>
    <n v="327.98"/>
    <d v="1993-07-20T00:00:00"/>
    <n v="288"/>
  </r>
  <r>
    <s v="9847"/>
    <s v="18"/>
    <x v="1057"/>
    <d v="2017-11-30T00:00:00"/>
    <b v="0"/>
    <s v="Approved"/>
    <s v="Solex"/>
    <s v="Standard"/>
    <s v="medium"/>
    <s v="medium"/>
    <n v="575.27"/>
    <n v="431.45"/>
    <n v="143.82"/>
    <d v="2013-03-12T00:00:00"/>
    <n v="30"/>
  </r>
  <r>
    <s v="9848"/>
    <s v="69"/>
    <x v="2058"/>
    <d v="2017-02-16T00:00:00"/>
    <b v="1"/>
    <s v="Approved"/>
    <s v="Giant Bicycles"/>
    <s v="Road"/>
    <s v="medium"/>
    <s v="medium"/>
    <n v="792.9"/>
    <n v="594.67999999999995"/>
    <n v="198.22"/>
    <d v="1992-10-02T00:00:00"/>
    <n v="317"/>
  </r>
  <r>
    <s v="9849"/>
    <s v="74"/>
    <x v="438"/>
    <d v="2017-03-30T00:00:00"/>
    <b v="1"/>
    <s v="Approved"/>
    <s v="WeareA2B"/>
    <s v="Standard"/>
    <s v="medium"/>
    <s v="medium"/>
    <n v="1228.07"/>
    <n v="400.91"/>
    <n v="827.16"/>
    <d v="2000-05-22T00:00:00"/>
    <n v="275"/>
  </r>
  <r>
    <s v="9850"/>
    <s v="17"/>
    <x v="93"/>
    <d v="2017-06-11T00:00:00"/>
    <b v="0"/>
    <s v="Approved"/>
    <s v="Solex"/>
    <s v="Standard"/>
    <s v="high"/>
    <s v="medium"/>
    <n v="1024.6600000000001"/>
    <n v="614.79999999999995"/>
    <n v="409.86"/>
    <d v="1993-07-15T00:00:00"/>
    <n v="202"/>
  </r>
  <r>
    <s v="9851"/>
    <s v="53"/>
    <x v="489"/>
    <d v="2017-01-09T00:00:00"/>
    <b v="0"/>
    <s v="Approved"/>
    <s v="Giant Bicycles"/>
    <s v="Standard"/>
    <s v="high"/>
    <s v="medium"/>
    <n v="1274.93"/>
    <n v="764.96"/>
    <n v="509.97"/>
    <d v="2007-08-04T00:00:00"/>
    <n v="355"/>
  </r>
  <r>
    <s v="9852"/>
    <s v="15"/>
    <x v="2536"/>
    <d v="2017-01-04T00:00:00"/>
    <b v="1"/>
    <s v="Approved"/>
    <s v="Norco Bicycles"/>
    <s v="Standard"/>
    <s v="low"/>
    <s v="medium"/>
    <n v="958.74"/>
    <n v="748.9"/>
    <n v="209.84"/>
    <d v="2005-12-07T00:00:00"/>
    <n v="360"/>
  </r>
  <r>
    <s v="9853"/>
    <s v="34"/>
    <x v="3303"/>
    <d v="2017-03-22T00:00:00"/>
    <b v="1"/>
    <s v="Approved"/>
    <s v="Norco Bicycles"/>
    <s v="Road"/>
    <s v="high"/>
    <s v="large"/>
    <n v="774.53"/>
    <n v="464.72"/>
    <n v="309.81"/>
    <d v="2006-02-02T00:00:00"/>
    <n v="283"/>
  </r>
  <r>
    <s v="9854"/>
    <s v="35"/>
    <x v="671"/>
    <d v="2017-08-18T00:00:00"/>
    <b v="1"/>
    <s v="Approved"/>
    <s v="Giant Bicycles"/>
    <s v="Standard"/>
    <s v="medium"/>
    <s v="medium"/>
    <n v="1403.5"/>
    <n v="954.82"/>
    <n v="448.68"/>
    <d v="2016-11-14T00:00:00"/>
    <n v="134"/>
  </r>
  <r>
    <s v="9855"/>
    <s v="7"/>
    <x v="2658"/>
    <d v="2017-02-23T00:00:00"/>
    <b v="0"/>
    <s v="Approved"/>
    <s v="Giant Bicycles"/>
    <s v="Standard"/>
    <s v="medium"/>
    <s v="small"/>
    <n v="1311.44"/>
    <n v="1167.18"/>
    <n v="144.26"/>
    <d v="1995-12-19T00:00:00"/>
    <n v="310"/>
  </r>
  <r>
    <s v="9856"/>
    <s v="40"/>
    <x v="3304"/>
    <d v="2017-08-13T00:00:00"/>
    <b v="0"/>
    <s v="Approved"/>
    <s v="OHM Cycles"/>
    <s v="Standard"/>
    <s v="high"/>
    <s v="medium"/>
    <n v="1458.17"/>
    <n v="874.9"/>
    <n v="583.27"/>
    <d v="2006-02-02T00:00:00"/>
    <n v="139"/>
  </r>
  <r>
    <s v="9857"/>
    <s v="64"/>
    <x v="3305"/>
    <d v="2017-04-17T00:00:00"/>
    <b v="0"/>
    <s v="Approved"/>
    <s v="Trek Bicycles"/>
    <s v="Standard"/>
    <s v="medium"/>
    <s v="large"/>
    <n v="1469.44"/>
    <n v="596.54999999999995"/>
    <n v="872.89"/>
    <d v="2012-05-18T00:00:00"/>
    <n v="257"/>
  </r>
  <r>
    <s v="9858"/>
    <s v="36"/>
    <x v="3306"/>
    <d v="2017-08-13T00:00:00"/>
    <b v="0"/>
    <s v="Approved"/>
    <s v="Solex"/>
    <s v="Standard"/>
    <s v="low"/>
    <s v="medium"/>
    <n v="945.04"/>
    <n v="507.58"/>
    <n v="437.46"/>
    <d v="2006-02-02T00:00:00"/>
    <n v="139"/>
  </r>
  <r>
    <s v="9859"/>
    <s v="79"/>
    <x v="524"/>
    <d v="2017-07-12T00:00:00"/>
    <b v="0"/>
    <s v="Approved"/>
    <s v="Norco Bicycles"/>
    <s v="Standard"/>
    <s v="medium"/>
    <s v="medium"/>
    <n v="1555.58"/>
    <n v="818.01"/>
    <n v="737.57"/>
    <d v="2003-09-09T00:00:00"/>
    <n v="171"/>
  </r>
  <r>
    <s v="9860"/>
    <s v="64"/>
    <x v="2673"/>
    <d v="2017-10-26T00:00:00"/>
    <b v="0"/>
    <s v="Approved"/>
    <s v="Trek Bicycles"/>
    <s v="Standard"/>
    <s v="medium"/>
    <s v="large"/>
    <n v="1469.44"/>
    <n v="596.54999999999995"/>
    <n v="872.89"/>
    <d v="2012-05-18T00:00:00"/>
    <n v="65"/>
  </r>
  <r>
    <s v="9861"/>
    <s v="59"/>
    <x v="1273"/>
    <d v="2017-03-24T00:00:00"/>
    <b v="0"/>
    <s v="Approved"/>
    <s v="Solex"/>
    <s v="Standard"/>
    <s v="medium"/>
    <s v="large"/>
    <n v="1061.56"/>
    <n v="733.58"/>
    <n v="327.98"/>
    <d v="2011-08-24T00:00:00"/>
    <n v="281"/>
  </r>
  <r>
    <s v="9862"/>
    <s v="65"/>
    <x v="3307"/>
    <d v="2017-06-08T00:00:00"/>
    <b v="1"/>
    <s v="Approved"/>
    <s v="WeareA2B"/>
    <s v="Standard"/>
    <s v="medium"/>
    <s v="medium"/>
    <n v="1807.45"/>
    <n v="778.69"/>
    <n v="1028.76"/>
    <d v="2015-05-21T00:00:00"/>
    <n v="205"/>
  </r>
  <r>
    <s v="9863"/>
    <s v="80"/>
    <x v="535"/>
    <d v="2017-03-29T00:00:00"/>
    <b v="1"/>
    <s v="Approved"/>
    <s v="Trek Bicycles"/>
    <s v="Standard"/>
    <s v="medium"/>
    <s v="large"/>
    <n v="1469.44"/>
    <n v="596.54999999999995"/>
    <n v="872.89"/>
    <d v="1995-10-24T00:00:00"/>
    <n v="276"/>
  </r>
  <r>
    <s v="9864"/>
    <s v="0"/>
    <x v="107"/>
    <d v="2017-03-15T00:00:00"/>
    <b v="1"/>
    <s v="Approved"/>
    <s v="Giant Bicycles"/>
    <s v="Standard"/>
    <s v="medium"/>
    <s v="medium"/>
    <n v="230.91"/>
    <n v="173.18"/>
    <n v="57.73"/>
    <d v="2006-11-10T00:00:00"/>
    <n v="290"/>
  </r>
  <r>
    <s v="9865"/>
    <s v="57"/>
    <x v="2374"/>
    <d v="2017-12-16T00:00:00"/>
    <b v="0"/>
    <s v="Approved"/>
    <s v="WeareA2B"/>
    <s v="Touring"/>
    <s v="medium"/>
    <s v="large"/>
    <n v="1890.39"/>
    <n v="260.14"/>
    <n v="1630.25"/>
    <d v="1991-01-21T00:00:00"/>
    <n v="14"/>
  </r>
  <r>
    <s v="9866"/>
    <s v="66"/>
    <x v="1104"/>
    <d v="2017-01-12T00:00:00"/>
    <b v="1"/>
    <s v="Approved"/>
    <s v="Giant Bicycles"/>
    <s v="Road"/>
    <s v="low"/>
    <s v="small"/>
    <n v="590.26"/>
    <n v="525.33000000000004"/>
    <n v="64.930000000000007"/>
    <d v="2010-11-05T00:00:00"/>
    <n v="352"/>
  </r>
  <r>
    <s v="9867"/>
    <s v="1"/>
    <x v="1704"/>
    <d v="2017-04-15T00:00:00"/>
    <b v="1"/>
    <s v="Approved"/>
    <s v="Giant Bicycles"/>
    <s v="Standard"/>
    <s v="medium"/>
    <s v="medium"/>
    <n v="1403.5"/>
    <n v="954.82"/>
    <n v="448.68"/>
    <d v="2016-11-14T00:00:00"/>
    <n v="259"/>
  </r>
  <r>
    <s v="9868"/>
    <s v="35"/>
    <x v="2329"/>
    <d v="2017-11-06T00:00:00"/>
    <b v="0"/>
    <s v="Approved"/>
    <s v="Giant Bicycles"/>
    <s v="Standard"/>
    <s v="medium"/>
    <s v="medium"/>
    <n v="1403.5"/>
    <n v="954.82"/>
    <n v="448.68"/>
    <d v="2011-04-16T00:00:00"/>
    <n v="54"/>
  </r>
  <r>
    <s v="9869"/>
    <s v="32"/>
    <x v="2023"/>
    <d v="2017-01-26T00:00:00"/>
    <b v="1"/>
    <s v="Approved"/>
    <s v="Giant Bicycles"/>
    <s v="Standard"/>
    <s v="high"/>
    <s v="medium"/>
    <n v="1179"/>
    <n v="707.4"/>
    <n v="471.6"/>
    <d v="2005-12-07T00:00:00"/>
    <n v="338"/>
  </r>
  <r>
    <s v="9870"/>
    <s v="92"/>
    <x v="2474"/>
    <d v="2017-12-16T00:00:00"/>
    <b v="0"/>
    <s v="Approved"/>
    <s v="WeareA2B"/>
    <s v="Standard"/>
    <s v="medium"/>
    <s v="small"/>
    <n v="1415.01"/>
    <n v="1259.3599999999999"/>
    <n v="155.65"/>
    <d v="2000-11-03T00:00:00"/>
    <n v="14"/>
  </r>
  <r>
    <s v="9871"/>
    <s v="43"/>
    <x v="1953"/>
    <d v="2017-02-08T00:00:00"/>
    <b v="0"/>
    <s v="Approved"/>
    <s v="Solex"/>
    <s v="Standard"/>
    <s v="medium"/>
    <s v="medium"/>
    <n v="1151.96"/>
    <n v="649.49"/>
    <n v="502.47"/>
    <d v="2006-10-01T00:00:00"/>
    <n v="325"/>
  </r>
  <r>
    <s v="9872"/>
    <s v="89"/>
    <x v="1707"/>
    <d v="2017-09-27T00:00:00"/>
    <b v="1"/>
    <s v="Approved"/>
    <s v="WeareA2B"/>
    <s v="Touring"/>
    <s v="medium"/>
    <s v="large"/>
    <n v="1362.99"/>
    <n v="57.74"/>
    <n v="1305.25"/>
    <d v="1993-04-20T00:00:00"/>
    <n v="94"/>
  </r>
  <r>
    <s v="9873"/>
    <s v="0"/>
    <x v="2243"/>
    <d v="2017-02-10T00:00:00"/>
    <b v="1"/>
    <s v="Approved"/>
    <s v="Norco Bicycles"/>
    <s v="Road"/>
    <s v="medium"/>
    <s v="medium"/>
    <n v="544.04999999999995"/>
    <n v="376.84"/>
    <n v="167.21"/>
    <d v="2016-12-06T00:00:00"/>
    <n v="323"/>
  </r>
  <r>
    <s v="9874"/>
    <s v="99"/>
    <x v="214"/>
    <d v="2017-09-12T00:00:00"/>
    <b v="0"/>
    <s v="Approved"/>
    <s v="Trek Bicycles"/>
    <s v="Road"/>
    <s v="low"/>
    <s v="small"/>
    <n v="1720.7"/>
    <n v="1531.42"/>
    <n v="189.28"/>
    <d v="2006-10-01T00:00:00"/>
    <n v="109"/>
  </r>
  <r>
    <s v="9875"/>
    <s v="5"/>
    <x v="2904"/>
    <d v="2017-09-29T00:00:00"/>
    <b v="1"/>
    <s v="Approved"/>
    <s v="Trek Bicycles"/>
    <s v="Mountain"/>
    <s v="low"/>
    <s v="medium"/>
    <n v="574.64"/>
    <n v="459.71"/>
    <n v="114.93"/>
    <d v="2011-08-29T00:00:00"/>
    <n v="92"/>
  </r>
  <r>
    <s v="9876"/>
    <s v="54"/>
    <x v="2440"/>
    <d v="2017-10-10T00:00:00"/>
    <b v="0"/>
    <s v="Approved"/>
    <s v="WeareA2B"/>
    <s v="Standard"/>
    <s v="medium"/>
    <s v="medium"/>
    <n v="1292.8399999999999"/>
    <n v="13.44"/>
    <n v="1279.4000000000001"/>
    <d v="1993-06-23T00:00:00"/>
    <n v="81"/>
  </r>
  <r>
    <s v="9877"/>
    <s v="46"/>
    <x v="480"/>
    <d v="2017-05-07T00:00:00"/>
    <b v="1"/>
    <s v="Approved"/>
    <s v="OHM Cycles"/>
    <s v="Standard"/>
    <s v="low"/>
    <s v="medium"/>
    <n v="1793.43"/>
    <n v="248.82"/>
    <n v="1544.61"/>
    <d v="1999-12-04T00:00:00"/>
    <n v="237"/>
  </r>
  <r>
    <s v="9878"/>
    <s v="68"/>
    <x v="2164"/>
    <d v="2017-09-25T00:00:00"/>
    <b v="1"/>
    <s v="Approved"/>
    <s v="OHM Cycles"/>
    <s v="Standard"/>
    <s v="medium"/>
    <s v="medium"/>
    <n v="1636.9"/>
    <n v="44.71"/>
    <n v="1592.19"/>
    <d v="2010-08-20T00:00:00"/>
    <n v="96"/>
  </r>
  <r>
    <s v="9879"/>
    <s v="40"/>
    <x v="3308"/>
    <d v="2017-08-10T00:00:00"/>
    <b v="0"/>
    <s v="Approved"/>
    <s v="Trek Bicycles"/>
    <s v="Road"/>
    <s v="medium"/>
    <s v="large"/>
    <n v="1894.19"/>
    <n v="598.76"/>
    <n v="1295.43"/>
    <d v="1993-07-20T00:00:00"/>
    <n v="142"/>
  </r>
  <r>
    <s v="9880"/>
    <s v="29"/>
    <x v="3309"/>
    <d v="2017-10-18T00:00:00"/>
    <b v="0"/>
    <s v="Approved"/>
    <s v="WeareA2B"/>
    <s v="Standard"/>
    <s v="medium"/>
    <s v="medium"/>
    <n v="1065.03"/>
    <n v="230.09"/>
    <n v="834.94"/>
    <d v="2000-11-03T00:00:00"/>
    <n v="73"/>
  </r>
  <r>
    <s v="9881"/>
    <s v="79"/>
    <x v="2585"/>
    <d v="2017-07-21T00:00:00"/>
    <b v="1"/>
    <s v="Approved"/>
    <s v="Norco Bicycles"/>
    <s v="Standard"/>
    <s v="medium"/>
    <s v="medium"/>
    <n v="1555.58"/>
    <n v="818.01"/>
    <n v="737.57"/>
    <d v="2003-09-09T00:00:00"/>
    <n v="162"/>
  </r>
  <r>
    <s v="9882"/>
    <s v="69"/>
    <x v="2559"/>
    <d v="2017-03-05T00:00:00"/>
    <b v="1"/>
    <s v="Approved"/>
    <s v="Norco Bicycles"/>
    <s v="Road"/>
    <s v="medium"/>
    <s v="large"/>
    <n v="1240.31"/>
    <n v="795.1"/>
    <n v="445.21"/>
    <d v="2004-12-18T00:00:00"/>
    <n v="300"/>
  </r>
  <r>
    <s v="9883"/>
    <s v="63"/>
    <x v="118"/>
    <d v="2017-04-07T00:00:00"/>
    <b v="1"/>
    <s v="Approved"/>
    <s v="WeareA2B"/>
    <s v="Standard"/>
    <s v="medium"/>
    <s v="medium"/>
    <n v="1992.93"/>
    <n v="762.63"/>
    <n v="1230.3"/>
    <d v="1993-05-26T00:00:00"/>
    <n v="267"/>
  </r>
  <r>
    <s v="9884"/>
    <s v="29"/>
    <x v="3310"/>
    <d v="2017-08-16T00:00:00"/>
    <b v="1"/>
    <s v="Approved"/>
    <s v="Norco Bicycles"/>
    <s v="Road"/>
    <s v="medium"/>
    <s v="medium"/>
    <n v="543.39"/>
    <n v="407.54"/>
    <n v="135.85"/>
    <d v="2016-11-22T00:00:00"/>
    <n v="136"/>
  </r>
  <r>
    <s v="9885"/>
    <s v="17"/>
    <x v="2839"/>
    <d v="2017-08-07T00:00:00"/>
    <b v="1"/>
    <s v="Approved"/>
    <s v="Solex"/>
    <s v="Standard"/>
    <s v="high"/>
    <s v="medium"/>
    <n v="1024.6600000000001"/>
    <n v="614.79999999999995"/>
    <n v="409.86"/>
    <d v="1996-11-09T00:00:00"/>
    <n v="145"/>
  </r>
  <r>
    <s v="9886"/>
    <s v="86"/>
    <x v="2297"/>
    <d v="2017-03-22T00:00:00"/>
    <b v="0"/>
    <s v="Approved"/>
    <s v="OHM Cycles"/>
    <s v="Standard"/>
    <s v="medium"/>
    <s v="medium"/>
    <n v="235.63"/>
    <n v="125.07"/>
    <n v="110.56"/>
    <d v="2013-06-09T00:00:00"/>
    <n v="283"/>
  </r>
  <r>
    <s v="9887"/>
    <s v="94"/>
    <x v="2496"/>
    <d v="2017-05-01T00:00:00"/>
    <b v="0"/>
    <s v="Approved"/>
    <s v="Giant Bicycles"/>
    <s v="Standard"/>
    <s v="medium"/>
    <s v="large"/>
    <n v="1635.3"/>
    <n v="993.66"/>
    <n v="641.64"/>
    <d v="2013-06-09T00:00:00"/>
    <n v="243"/>
  </r>
  <r>
    <s v="9888"/>
    <s v="87"/>
    <x v="2910"/>
    <d v="2017-08-11T00:00:00"/>
    <b v="1"/>
    <s v="Approved"/>
    <s v="Giant Bicycles"/>
    <s v="Standard"/>
    <s v="high"/>
    <s v="medium"/>
    <n v="1179"/>
    <n v="707.4"/>
    <n v="471.6"/>
    <d v="2003-09-10T00:00:00"/>
    <n v="141"/>
  </r>
  <r>
    <s v="9889"/>
    <s v="14"/>
    <x v="1225"/>
    <d v="2017-03-13T00:00:00"/>
    <b v="0"/>
    <s v="Approved"/>
    <s v="Trek Bicycles"/>
    <s v="Standard"/>
    <s v="medium"/>
    <s v="small"/>
    <n v="1386.84"/>
    <n v="1234.29"/>
    <n v="152.55000000000001"/>
    <d v="1994-09-09T00:00:00"/>
    <n v="292"/>
  </r>
  <r>
    <s v="9890"/>
    <s v="0"/>
    <x v="3292"/>
    <d v="2017-02-22T00:00:00"/>
    <b v="1"/>
    <s v="Approved"/>
    <s v="OHM Cycles"/>
    <s v="Standard"/>
    <s v="high"/>
    <s v="medium"/>
    <n v="227.88"/>
    <n v="136.72999999999999"/>
    <n v="91.15"/>
    <d v="2004-09-28T00:00:00"/>
    <n v="311"/>
  </r>
  <r>
    <s v="9891"/>
    <s v="3"/>
    <x v="1309"/>
    <d v="2017-08-24T00:00:00"/>
    <b v="0"/>
    <s v="Approved"/>
    <s v="Trek Bicycles"/>
    <s v="Standard"/>
    <s v="medium"/>
    <s v="large"/>
    <n v="2091.4699999999998"/>
    <n v="388.92"/>
    <n v="1702.55"/>
    <d v="2012-04-10T00:00:00"/>
    <n v="128"/>
  </r>
  <r>
    <s v="9892"/>
    <s v="28"/>
    <x v="224"/>
    <d v="2017-08-13T00:00:00"/>
    <b v="1"/>
    <s v="Approved"/>
    <s v="Norco Bicycles"/>
    <s v="Standard"/>
    <s v="medium"/>
    <s v="small"/>
    <n v="1216.1400000000001"/>
    <n v="1082.3599999999999"/>
    <n v="133.78"/>
    <d v="1994-07-12T00:00:00"/>
    <n v="139"/>
  </r>
  <r>
    <s v="9893"/>
    <s v="1"/>
    <x v="197"/>
    <d v="2017-07-17T00:00:00"/>
    <b v="1"/>
    <s v="Approved"/>
    <s v="Giant Bicycles"/>
    <s v="Touring"/>
    <s v="medium"/>
    <s v="large"/>
    <n v="1873.97"/>
    <n v="863.95"/>
    <n v="1010.02"/>
    <d v="2003-09-09T00:00:00"/>
    <n v="166"/>
  </r>
  <r>
    <s v="9894"/>
    <s v="90"/>
    <x v="1927"/>
    <d v="2017-11-03T00:00:00"/>
    <b v="1"/>
    <s v="Approved"/>
    <s v="Norco Bicycles"/>
    <s v="Standard"/>
    <s v="low"/>
    <s v="medium"/>
    <n v="363.01"/>
    <n v="290.41000000000003"/>
    <n v="72.599999999999994"/>
    <d v="2005-05-10T00:00:00"/>
    <n v="57"/>
  </r>
  <r>
    <s v="9895"/>
    <s v="14"/>
    <x v="726"/>
    <d v="2017-07-30T00:00:00"/>
    <b v="1"/>
    <s v="Approved"/>
    <s v="Solex"/>
    <s v="Standard"/>
    <s v="high"/>
    <s v="large"/>
    <n v="1842.92"/>
    <n v="1105.75"/>
    <n v="737.17"/>
    <d v="2004-07-25T00:00:00"/>
    <n v="153"/>
  </r>
  <r>
    <s v="9896"/>
    <s v="91"/>
    <x v="3138"/>
    <d v="2017-07-27T00:00:00"/>
    <b v="0"/>
    <s v="Approved"/>
    <s v="Solex"/>
    <s v="Standard"/>
    <s v="medium"/>
    <s v="medium"/>
    <n v="100.35"/>
    <n v="75.260000000000005"/>
    <n v="25.09"/>
    <d v="1999-07-26T00:00:00"/>
    <n v="156"/>
  </r>
  <r>
    <s v="9897"/>
    <s v="72"/>
    <x v="1786"/>
    <d v="2017-05-31T00:00:00"/>
    <b v="1"/>
    <s v="Approved"/>
    <s v="Norco Bicycles"/>
    <s v="Standard"/>
    <s v="medium"/>
    <s v="medium"/>
    <n v="360.4"/>
    <n v="270.3"/>
    <n v="90.1"/>
    <d v="2011-01-10T00:00:00"/>
    <n v="213"/>
  </r>
  <r>
    <s v="9898"/>
    <s v="32"/>
    <x v="3311"/>
    <d v="2017-08-18T00:00:00"/>
    <b v="1"/>
    <s v="Approved"/>
    <s v="Giant Bicycles"/>
    <s v="Standard"/>
    <s v="medium"/>
    <s v="medium"/>
    <n v="642.70000000000005"/>
    <n v="211.37"/>
    <n v="431.33"/>
    <d v="1999-12-04T00:00:00"/>
    <n v="134"/>
  </r>
  <r>
    <s v="9899"/>
    <s v="35"/>
    <x v="1068"/>
    <d v="2017-11-15T00:00:00"/>
    <b v="1"/>
    <s v="Approved"/>
    <s v="Trek Bicycles"/>
    <s v="Standard"/>
    <s v="low"/>
    <s v="medium"/>
    <n v="1057.51"/>
    <n v="154.4"/>
    <n v="903.11"/>
    <d v="2006-02-02T00:00:00"/>
    <n v="45"/>
  </r>
  <r>
    <s v="9900"/>
    <s v="18"/>
    <x v="1775"/>
    <d v="2017-09-14T00:00:00"/>
    <b v="1"/>
    <s v="Approved"/>
    <s v="Solex"/>
    <s v="Standard"/>
    <s v="medium"/>
    <s v="medium"/>
    <n v="575.27"/>
    <n v="431.45"/>
    <n v="143.82"/>
    <d v="1996-04-05T00:00:00"/>
    <n v="107"/>
  </r>
  <r>
    <s v="9901"/>
    <s v="21"/>
    <x v="453"/>
    <d v="2017-02-21T00:00:00"/>
    <b v="0"/>
    <s v="Approved"/>
    <s v="Solex"/>
    <s v="Standard"/>
    <s v="medium"/>
    <s v="large"/>
    <n v="1071.23"/>
    <n v="380.74"/>
    <n v="690.49"/>
    <d v="1996-04-05T00:00:00"/>
    <n v="312"/>
  </r>
  <r>
    <s v="9902"/>
    <s v="51"/>
    <x v="128"/>
    <d v="2017-05-30T00:00:00"/>
    <b v="1"/>
    <s v="Approved"/>
    <s v="OHM Cycles"/>
    <s v="Standard"/>
    <s v="high"/>
    <s v="medium"/>
    <n v="2005.66"/>
    <n v="1203.4000000000001"/>
    <n v="802.26"/>
    <d v="1997-02-09T00:00:00"/>
    <n v="214"/>
  </r>
  <r>
    <s v="9903"/>
    <s v="100"/>
    <x v="2665"/>
    <d v="2017-05-05T00:00:00"/>
    <b v="1"/>
    <s v="Approved"/>
    <s v="Norco Bicycles"/>
    <s v="Road"/>
    <s v="medium"/>
    <s v="medium"/>
    <n v="1036.5899999999999"/>
    <n v="206.35"/>
    <n v="830.24"/>
    <d v="1991-05-06T00:00:00"/>
    <n v="239"/>
  </r>
  <r>
    <s v="9904"/>
    <s v="90"/>
    <x v="1784"/>
    <d v="2017-09-28T00:00:00"/>
    <b v="1"/>
    <s v="Approved"/>
    <s v="Solex"/>
    <s v="Standard"/>
    <s v="low"/>
    <s v="medium"/>
    <n v="945.04"/>
    <n v="507.58"/>
    <n v="437.46"/>
    <d v="2008-03-19T00:00:00"/>
    <n v="93"/>
  </r>
  <r>
    <s v="9905"/>
    <s v="41"/>
    <x v="2090"/>
    <d v="2017-02-16T00:00:00"/>
    <b v="1"/>
    <s v="Approved"/>
    <s v="Solex"/>
    <s v="Road"/>
    <s v="medium"/>
    <s v="medium"/>
    <n v="416.98"/>
    <n v="312.74"/>
    <n v="104.24"/>
    <d v="1997-05-10T00:00:00"/>
    <n v="317"/>
  </r>
  <r>
    <s v="9906"/>
    <s v="79"/>
    <x v="957"/>
    <d v="2017-01-25T00:00:00"/>
    <b v="0"/>
    <s v="Approved"/>
    <s v="Norco Bicycles"/>
    <s v="Standard"/>
    <s v="medium"/>
    <s v="medium"/>
    <n v="1555.58"/>
    <n v="818.01"/>
    <n v="737.57"/>
    <d v="2003-09-09T00:00:00"/>
    <n v="339"/>
  </r>
  <r>
    <s v="9907"/>
    <s v="74"/>
    <x v="1311"/>
    <d v="2017-10-24T00:00:00"/>
    <b v="1"/>
    <s v="Approved"/>
    <s v="WeareA2B"/>
    <s v="Standard"/>
    <s v="medium"/>
    <s v="medium"/>
    <n v="1228.07"/>
    <n v="400.91"/>
    <n v="827.16"/>
    <d v="1997-01-25T00:00:00"/>
    <n v="67"/>
  </r>
  <r>
    <s v="9908"/>
    <s v="23"/>
    <x v="3152"/>
    <d v="2017-02-20T00:00:00"/>
    <b v="1"/>
    <s v="Approved"/>
    <s v="Norco Bicycles"/>
    <s v="Standard"/>
    <s v="medium"/>
    <s v="medium"/>
    <n v="1198.46"/>
    <n v="381.1"/>
    <n v="817.36"/>
    <d v="2013-06-09T00:00:00"/>
    <n v="313"/>
  </r>
  <r>
    <s v="9909"/>
    <s v="87"/>
    <x v="3312"/>
    <d v="2017-11-30T00:00:00"/>
    <b v="1"/>
    <s v="Approved"/>
    <s v="Giant Bicycles"/>
    <s v="Standard"/>
    <s v="high"/>
    <s v="medium"/>
    <n v="1179"/>
    <n v="707.4"/>
    <n v="471.6"/>
    <d v="1997-08-25T00:00:00"/>
    <n v="30"/>
  </r>
  <r>
    <s v="9910"/>
    <s v="61"/>
    <x v="2142"/>
    <d v="2017-08-21T00:00:00"/>
    <b v="1"/>
    <s v="Approved"/>
    <s v="OHM Cycles"/>
    <s v="Standard"/>
    <s v="low"/>
    <s v="medium"/>
    <n v="71.16"/>
    <n v="56.93"/>
    <n v="14.23"/>
    <d v="2015-05-21T00:00:00"/>
    <n v="131"/>
  </r>
  <r>
    <s v="9911"/>
    <s v="9"/>
    <x v="3060"/>
    <d v="2017-01-06T00:00:00"/>
    <b v="1"/>
    <s v="Approved"/>
    <s v="OHM Cycles"/>
    <s v="Road"/>
    <s v="medium"/>
    <s v="medium"/>
    <n v="742.54"/>
    <n v="667.4"/>
    <n v="75.14"/>
    <d v="1991-11-07T00:00:00"/>
    <n v="358"/>
  </r>
  <r>
    <s v="9912"/>
    <s v="42"/>
    <x v="962"/>
    <d v="2017-03-27T00:00:00"/>
    <b v="1"/>
    <s v="Approved"/>
    <s v="OHM Cycles"/>
    <s v="Road"/>
    <s v="medium"/>
    <s v="small"/>
    <n v="1810"/>
    <n v="1610.9"/>
    <n v="199.1"/>
    <d v="1999-12-04T00:00:00"/>
    <n v="278"/>
  </r>
  <r>
    <s v="9913"/>
    <s v="19"/>
    <x v="2428"/>
    <d v="2017-10-13T00:00:00"/>
    <b v="0"/>
    <s v="Approved"/>
    <s v="OHM Cycles"/>
    <s v="Road"/>
    <s v="high"/>
    <s v="large"/>
    <n v="12.01"/>
    <n v="7.21"/>
    <n v="4.8"/>
    <d v="2009-03-08T00:00:00"/>
    <n v="78"/>
  </r>
  <r>
    <s v="9914"/>
    <s v="3"/>
    <x v="3313"/>
    <d v="2017-11-22T00:00:00"/>
    <b v="0"/>
    <s v="Approved"/>
    <s v="Trek Bicycles"/>
    <s v="Standard"/>
    <s v="medium"/>
    <s v="large"/>
    <n v="2091.4699999999998"/>
    <n v="388.92"/>
    <n v="1702.55"/>
    <d v="2012-09-15T00:00:00"/>
    <n v="38"/>
  </r>
  <r>
    <s v="9915"/>
    <s v="10"/>
    <x v="1615"/>
    <d v="2017-01-11T00:00:00"/>
    <b v="1"/>
    <s v="Approved"/>
    <s v="WeareA2B"/>
    <s v="Touring"/>
    <s v="medium"/>
    <s v="medium"/>
    <n v="1466.68"/>
    <n v="363.25"/>
    <n v="1103.43"/>
    <d v="2004-08-17T00:00:00"/>
    <n v="353"/>
  </r>
  <r>
    <s v="9916"/>
    <s v="2"/>
    <x v="1579"/>
    <d v="2017-11-03T00:00:00"/>
    <b v="0"/>
    <s v="Approved"/>
    <s v="Solex"/>
    <s v="Standard"/>
    <s v="medium"/>
    <s v="medium"/>
    <n v="71.489999999999995"/>
    <n v="53.62"/>
    <n v="17.87"/>
    <d v="2012-12-02T00:00:00"/>
    <n v="57"/>
  </r>
  <r>
    <s v="9917"/>
    <s v="58"/>
    <x v="139"/>
    <d v="2017-01-11T00:00:00"/>
    <b v="1"/>
    <s v="Approved"/>
    <s v="OHM Cycles"/>
    <s v="Standard"/>
    <s v="medium"/>
    <s v="medium"/>
    <n v="912.52"/>
    <n v="141.4"/>
    <n v="771.12"/>
    <d v="2015-10-18T00:00:00"/>
    <n v="353"/>
  </r>
  <r>
    <s v="9918"/>
    <s v="5"/>
    <x v="2054"/>
    <d v="2017-03-15T00:00:00"/>
    <b v="0"/>
    <s v="Approved"/>
    <s v="Trek Bicycles"/>
    <s v="Mountain"/>
    <s v="low"/>
    <s v="medium"/>
    <n v="574.64"/>
    <n v="459.71"/>
    <n v="114.93"/>
    <d v="2011-04-16T00:00:00"/>
    <n v="290"/>
  </r>
  <r>
    <s v="9919"/>
    <s v="90"/>
    <x v="1211"/>
    <d v="2017-10-25T00:00:00"/>
    <b v="0"/>
    <s v="Approved"/>
    <s v="Solex"/>
    <s v="Standard"/>
    <s v="low"/>
    <s v="medium"/>
    <n v="945.04"/>
    <n v="507.58"/>
    <n v="437.46"/>
    <d v="2011-05-09T00:00:00"/>
    <n v="66"/>
  </r>
  <r>
    <s v="9920"/>
    <s v="0"/>
    <x v="3018"/>
    <d v="2017-09-12T00:00:00"/>
    <b v="0"/>
    <s v="Approved"/>
    <s v="Solex"/>
    <s v="Standard"/>
    <s v="medium"/>
    <s v="medium"/>
    <n v="71.489999999999995"/>
    <n v="53.62"/>
    <n v="17.87"/>
    <d v="2012-12-02T00:00:00"/>
    <n v="109"/>
  </r>
  <r>
    <s v="9921"/>
    <s v="34"/>
    <x v="2382"/>
    <d v="2017-07-17T00:00:00"/>
    <b v="0"/>
    <s v="Approved"/>
    <s v="WeareA2B"/>
    <s v="Standard"/>
    <s v="medium"/>
    <s v="medium"/>
    <n v="1231.1500000000001"/>
    <n v="161.6"/>
    <n v="1069.55"/>
    <d v="2004-08-17T00:00:00"/>
    <n v="166"/>
  </r>
  <r>
    <s v="9922"/>
    <s v="22"/>
    <x v="3277"/>
    <d v="2017-09-11T00:00:00"/>
    <b v="1"/>
    <s v="Approved"/>
    <s v="Solex"/>
    <s v="Standard"/>
    <s v="medium"/>
    <s v="medium"/>
    <n v="575.27"/>
    <n v="431.45"/>
    <n v="143.82"/>
    <d v="2009-03-08T00:00:00"/>
    <n v="110"/>
  </r>
  <r>
    <s v="9923"/>
    <s v="25"/>
    <x v="391"/>
    <d v="2017-09-18T00:00:00"/>
    <b v="1"/>
    <s v="Approved"/>
    <s v="Giant Bicycles"/>
    <s v="Road"/>
    <s v="medium"/>
    <s v="medium"/>
    <n v="1538.99"/>
    <n v="829.65"/>
    <n v="709.34"/>
    <d v="2016-02-04T00:00:00"/>
    <n v="103"/>
  </r>
  <r>
    <s v="9924"/>
    <s v="60"/>
    <x v="2655"/>
    <d v="2017-04-19T00:00:00"/>
    <b v="0"/>
    <s v="Approved"/>
    <s v="Giant Bicycles"/>
    <s v="Standard"/>
    <s v="high"/>
    <s v="small"/>
    <n v="1977.36"/>
    <n v="1759.85"/>
    <n v="217.51"/>
    <d v="2015-05-21T00:00:00"/>
    <n v="255"/>
  </r>
  <r>
    <s v="9925"/>
    <s v="62"/>
    <x v="892"/>
    <d v="2017-11-25T00:00:00"/>
    <b v="0"/>
    <s v="Approved"/>
    <s v="Solex"/>
    <s v="Standard"/>
    <s v="medium"/>
    <s v="medium"/>
    <n v="478.16"/>
    <n v="298.72000000000003"/>
    <n v="179.44"/>
    <d v="1993-06-23T00:00:00"/>
    <n v="35"/>
  </r>
  <r>
    <s v="9926"/>
    <s v="86"/>
    <x v="2672"/>
    <d v="2017-10-03T00:00:00"/>
    <b v="0"/>
    <s v="Approved"/>
    <s v="OHM Cycles"/>
    <s v="Standard"/>
    <s v="medium"/>
    <s v="medium"/>
    <n v="235.63"/>
    <n v="125.07"/>
    <n v="110.56"/>
    <d v="2013-06-09T00:00:00"/>
    <n v="88"/>
  </r>
  <r>
    <s v="9927"/>
    <s v="80"/>
    <x v="2390"/>
    <d v="2017-12-20T00:00:00"/>
    <b v="1"/>
    <s v="Approved"/>
    <s v="Trek Bicycles"/>
    <s v="Standard"/>
    <s v="medium"/>
    <s v="large"/>
    <n v="1469.44"/>
    <n v="596.54999999999995"/>
    <n v="872.89"/>
    <d v="2012-05-18T00:00:00"/>
    <n v="10"/>
  </r>
  <r>
    <s v="9928"/>
    <s v="56"/>
    <x v="737"/>
    <d v="2017-10-31T00:00:00"/>
    <b v="1"/>
    <s v="Approved"/>
    <s v="OHM Cycles"/>
    <s v="Standard"/>
    <s v="medium"/>
    <s v="medium"/>
    <n v="183.86"/>
    <n v="137.9"/>
    <n v="45.96"/>
    <d v="1993-06-23T00:00:00"/>
    <n v="60"/>
  </r>
  <r>
    <s v="9929"/>
    <s v="40"/>
    <x v="1952"/>
    <d v="2017-12-20T00:00:00"/>
    <b v="1"/>
    <s v="Approved"/>
    <s v="OHM Cycles"/>
    <s v="Standard"/>
    <s v="high"/>
    <s v="medium"/>
    <n v="1458.17"/>
    <n v="874.9"/>
    <n v="583.27"/>
    <d v="1993-04-12T00:00:00"/>
    <n v="10"/>
  </r>
  <r>
    <s v="9930"/>
    <s v="22"/>
    <x v="1829"/>
    <d v="2017-11-08T00:00:00"/>
    <b v="1"/>
    <s v="Approved"/>
    <s v="WeareA2B"/>
    <s v="Standard"/>
    <s v="medium"/>
    <s v="medium"/>
    <n v="60.34"/>
    <n v="45.26"/>
    <n v="15.08"/>
    <d v="1993-07-15T00:00:00"/>
    <n v="52"/>
  </r>
  <r>
    <s v="9931"/>
    <s v="97"/>
    <x v="1333"/>
    <d v="2017-06-09T00:00:00"/>
    <b v="1"/>
    <s v="Approved"/>
    <s v="Solex"/>
    <s v="Standard"/>
    <s v="medium"/>
    <s v="large"/>
    <n v="202.62"/>
    <n v="151.96"/>
    <n v="50.66"/>
    <d v="2004-01-16T00:00:00"/>
    <n v="204"/>
  </r>
  <r>
    <s v="9932"/>
    <s v="2"/>
    <x v="2518"/>
    <d v="2017-09-09T00:00:00"/>
    <b v="0"/>
    <s v="Approved"/>
    <s v="Solex"/>
    <s v="Standard"/>
    <s v="medium"/>
    <s v="medium"/>
    <n v="71.489999999999995"/>
    <n v="53.62"/>
    <n v="17.87"/>
    <d v="2012-12-02T00:00:00"/>
    <n v="112"/>
  </r>
  <r>
    <s v="9933"/>
    <s v="5"/>
    <x v="2582"/>
    <d v="2017-03-12T00:00:00"/>
    <b v="1"/>
    <s v="Approved"/>
    <s v="Trek Bicycles"/>
    <s v="Mountain"/>
    <s v="low"/>
    <s v="medium"/>
    <n v="574.64"/>
    <n v="459.71"/>
    <n v="114.93"/>
    <d v="2003-01-05T00:00:00"/>
    <n v="293"/>
  </r>
  <r>
    <s v="9935"/>
    <s v="0"/>
    <x v="3107"/>
    <d v="2017-04-28T00:00:00"/>
    <b v="0"/>
    <s v="Approved"/>
    <s v="OHM Cycles"/>
    <s v="Standard"/>
    <s v="medium"/>
    <s v="medium"/>
    <n v="183.86"/>
    <n v="137.9"/>
    <n v="45.96"/>
    <d v="2011-08-24T00:00:00"/>
    <n v="246"/>
  </r>
  <r>
    <s v="9936"/>
    <s v="79"/>
    <x v="3147"/>
    <d v="2017-10-01T00:00:00"/>
    <b v="0"/>
    <s v="Approved"/>
    <s v="Solex"/>
    <s v="Touring"/>
    <s v="medium"/>
    <s v="large"/>
    <n v="2083.94"/>
    <n v="675.03"/>
    <n v="1408.91"/>
    <d v="2013-09-16T00:00:00"/>
    <n v="90"/>
  </r>
  <r>
    <s v="9937"/>
    <s v="15"/>
    <x v="808"/>
    <d v="2017-02-13T00:00:00"/>
    <b v="1"/>
    <s v="Approved"/>
    <s v="Norco Bicycles"/>
    <s v="Standard"/>
    <s v="low"/>
    <s v="medium"/>
    <n v="958.74"/>
    <n v="748.9"/>
    <n v="209.84"/>
    <d v="1993-05-26T00:00:00"/>
    <n v="320"/>
  </r>
  <r>
    <s v="9938"/>
    <s v="94"/>
    <x v="2283"/>
    <d v="2017-10-20T00:00:00"/>
    <b v="0"/>
    <s v="Approved"/>
    <s v="Giant Bicycles"/>
    <s v="Standard"/>
    <s v="medium"/>
    <s v="large"/>
    <n v="1635.3"/>
    <n v="993.66"/>
    <n v="641.64"/>
    <d v="1991-05-06T00:00:00"/>
    <n v="71"/>
  </r>
  <r>
    <s v="9939"/>
    <s v="52"/>
    <x v="355"/>
    <d v="2017-01-20T00:00:00"/>
    <b v="1"/>
    <s v="Approved"/>
    <s v="OHM Cycles"/>
    <s v="Road"/>
    <s v="medium"/>
    <s v="medium"/>
    <n v="1280.28"/>
    <n v="829.51"/>
    <n v="450.77"/>
    <d v="1991-01-21T00:00:00"/>
    <n v="344"/>
  </r>
  <r>
    <s v="9940"/>
    <s v="50"/>
    <x v="595"/>
    <d v="2017-01-16T00:00:00"/>
    <b v="1"/>
    <s v="Approved"/>
    <s v="WeareA2B"/>
    <s v="Standard"/>
    <s v="medium"/>
    <s v="small"/>
    <n v="175.89"/>
    <n v="131.91999999999999"/>
    <n v="43.97"/>
    <d v="2009-04-12T00:00:00"/>
    <n v="348"/>
  </r>
  <r>
    <s v="9941"/>
    <s v="48"/>
    <x v="421"/>
    <d v="2017-10-16T00:00:00"/>
    <b v="0"/>
    <s v="Approved"/>
    <s v="WeareA2B"/>
    <s v="Standard"/>
    <s v="medium"/>
    <s v="medium"/>
    <n v="1762.96"/>
    <n v="950.52"/>
    <n v="812.44"/>
    <d v="2014-07-28T00:00:00"/>
    <n v="75"/>
  </r>
  <r>
    <s v="9942"/>
    <s v="79"/>
    <x v="413"/>
    <d v="2017-07-23T00:00:00"/>
    <b v="0"/>
    <s v="Approved"/>
    <s v="Norco Bicycles"/>
    <s v="Standard"/>
    <s v="medium"/>
    <s v="medium"/>
    <n v="1555.58"/>
    <n v="818.01"/>
    <n v="737.57"/>
    <d v="2005-12-07T00:00:00"/>
    <n v="160"/>
  </r>
  <r>
    <s v="9943"/>
    <s v="74"/>
    <x v="2533"/>
    <d v="2017-11-01T00:00:00"/>
    <b v="1"/>
    <s v="Approved"/>
    <s v="WeareA2B"/>
    <s v="Standard"/>
    <s v="medium"/>
    <s v="medium"/>
    <n v="1228.07"/>
    <n v="400.91"/>
    <n v="827.16"/>
    <d v="2000-05-22T00:00:00"/>
    <n v="59"/>
  </r>
  <r>
    <s v="9944"/>
    <s v="71"/>
    <x v="79"/>
    <d v="2017-10-19T00:00:00"/>
    <b v="0"/>
    <s v="Approved"/>
    <s v="Solex"/>
    <s v="Standard"/>
    <s v="high"/>
    <s v="large"/>
    <n v="1842.92"/>
    <n v="1105.75"/>
    <n v="737.17"/>
    <d v="2011-01-10T00:00:00"/>
    <n v="72"/>
  </r>
  <r>
    <s v="9945"/>
    <s v="7"/>
    <x v="2217"/>
    <d v="2017-04-28T00:00:00"/>
    <b v="0"/>
    <s v="Approved"/>
    <s v="Trek Bicycles"/>
    <s v="Road"/>
    <s v="low"/>
    <s v="medium"/>
    <n v="980.37"/>
    <n v="234.43"/>
    <n v="745.94"/>
    <d v="2004-09-28T00:00:00"/>
    <n v="246"/>
  </r>
  <r>
    <s v="9946"/>
    <s v="7"/>
    <x v="374"/>
    <d v="2017-09-18T00:00:00"/>
    <b v="1"/>
    <s v="Approved"/>
    <s v="Trek Bicycles"/>
    <s v="Road"/>
    <s v="low"/>
    <s v="medium"/>
    <n v="980.37"/>
    <n v="234.43"/>
    <n v="745.94"/>
    <d v="1991-07-10T00:00:00"/>
    <n v="103"/>
  </r>
  <r>
    <s v="9947"/>
    <s v="92"/>
    <x v="2644"/>
    <d v="2017-07-17T00:00:00"/>
    <b v="1"/>
    <s v="Approved"/>
    <s v="WeareA2B"/>
    <s v="Standard"/>
    <s v="medium"/>
    <s v="small"/>
    <n v="1415.01"/>
    <n v="1259.3599999999999"/>
    <n v="155.65"/>
    <d v="2004-01-16T00:00:00"/>
    <n v="166"/>
  </r>
  <r>
    <s v="9948"/>
    <s v="37"/>
    <x v="2400"/>
    <d v="2017-07-29T00:00:00"/>
    <b v="0"/>
    <s v="Approved"/>
    <s v="OHM Cycles"/>
    <s v="Standard"/>
    <s v="low"/>
    <s v="medium"/>
    <n v="1793.43"/>
    <n v="248.82"/>
    <n v="1544.61"/>
    <d v="1993-04-12T00:00:00"/>
    <n v="154"/>
  </r>
  <r>
    <s v="9949"/>
    <s v="96"/>
    <x v="3204"/>
    <d v="2017-01-31T00:00:00"/>
    <b v="1"/>
    <s v="Approved"/>
    <s v="WeareA2B"/>
    <s v="Road"/>
    <s v="low"/>
    <s v="small"/>
    <n v="1172.78"/>
    <n v="1043.77"/>
    <n v="129.01"/>
    <d v="2002-10-10T00:00:00"/>
    <n v="333"/>
  </r>
  <r>
    <s v="9950"/>
    <s v="86"/>
    <x v="2178"/>
    <d v="2017-07-26T00:00:00"/>
    <b v="1"/>
    <s v="Approved"/>
    <s v="OHM Cycles"/>
    <s v="Standard"/>
    <s v="medium"/>
    <s v="medium"/>
    <n v="235.63"/>
    <n v="125.07"/>
    <n v="110.56"/>
    <d v="1999-07-26T00:00:00"/>
    <n v="157"/>
  </r>
  <r>
    <s v="9951"/>
    <s v="97"/>
    <x v="1671"/>
    <d v="2017-08-28T00:00:00"/>
    <b v="0"/>
    <s v="Approved"/>
    <s v="Solex"/>
    <s v="Standard"/>
    <s v="medium"/>
    <s v="large"/>
    <n v="202.62"/>
    <n v="151.96"/>
    <n v="50.66"/>
    <d v="1994-08-10T00:00:00"/>
    <n v="124"/>
  </r>
  <r>
    <s v="9952"/>
    <s v="99"/>
    <x v="7"/>
    <d v="2017-08-29T00:00:00"/>
    <b v="0"/>
    <s v="Approved"/>
    <s v="Trek Bicycles"/>
    <s v="Road"/>
    <s v="low"/>
    <s v="small"/>
    <n v="1720.7"/>
    <n v="1531.42"/>
    <n v="189.28"/>
    <d v="2006-10-01T00:00:00"/>
    <n v="123"/>
  </r>
  <r>
    <s v="9953"/>
    <s v="86"/>
    <x v="3087"/>
    <d v="2017-02-01T00:00:00"/>
    <b v="0"/>
    <s v="Approved"/>
    <s v="OHM Cycles"/>
    <s v="Standard"/>
    <s v="medium"/>
    <s v="medium"/>
    <n v="235.63"/>
    <n v="125.07"/>
    <n v="110.56"/>
    <d v="2004-08-07T00:00:00"/>
    <n v="332"/>
  </r>
  <r>
    <s v="9954"/>
    <s v="29"/>
    <x v="1467"/>
    <d v="2017-04-25T00:00:00"/>
    <b v="0"/>
    <s v="Approved"/>
    <s v="Norco Bicycles"/>
    <s v="Road"/>
    <s v="medium"/>
    <s v="medium"/>
    <n v="543.39"/>
    <n v="407.54"/>
    <n v="135.85"/>
    <d v="2006-11-10T00:00:00"/>
    <n v="249"/>
  </r>
  <r>
    <s v="9955"/>
    <s v="15"/>
    <x v="1139"/>
    <d v="2017-09-10T00:00:00"/>
    <b v="1"/>
    <s v="Approved"/>
    <s v="Norco Bicycles"/>
    <s v="Standard"/>
    <s v="low"/>
    <s v="medium"/>
    <n v="958.74"/>
    <n v="748.9"/>
    <n v="209.84"/>
    <d v="2013-03-12T00:00:00"/>
    <n v="111"/>
  </r>
  <r>
    <s v="9956"/>
    <s v="96"/>
    <x v="2982"/>
    <d v="2017-10-10T00:00:00"/>
    <b v="1"/>
    <s v="Approved"/>
    <s v="WeareA2B"/>
    <s v="Road"/>
    <s v="low"/>
    <s v="small"/>
    <n v="1172.78"/>
    <n v="1043.77"/>
    <n v="129.01"/>
    <d v="2002-10-10T00:00:00"/>
    <n v="81"/>
  </r>
  <r>
    <s v="9957"/>
    <s v="83"/>
    <x v="2719"/>
    <d v="2017-11-08T00:00:00"/>
    <b v="0"/>
    <s v="Approved"/>
    <s v="Solex"/>
    <s v="Touring"/>
    <s v="medium"/>
    <s v="large"/>
    <n v="2083.94"/>
    <n v="675.03"/>
    <n v="1408.91"/>
    <d v="2013-09-16T00:00:00"/>
    <n v="52"/>
  </r>
  <r>
    <s v="9958"/>
    <s v="64"/>
    <x v="3314"/>
    <d v="2017-05-05T00:00:00"/>
    <b v="1"/>
    <s v="Approved"/>
    <s v="Trek Bicycles"/>
    <s v="Standard"/>
    <s v="medium"/>
    <s v="large"/>
    <n v="1469.44"/>
    <n v="596.54999999999995"/>
    <n v="872.89"/>
    <d v="2015-05-21T00:00:00"/>
    <n v="239"/>
  </r>
  <r>
    <s v="9959"/>
    <s v="48"/>
    <x v="2941"/>
    <d v="2017-02-11T00:00:00"/>
    <b v="1"/>
    <s v="Approved"/>
    <s v="WeareA2B"/>
    <s v="Standard"/>
    <s v="medium"/>
    <s v="medium"/>
    <n v="1762.96"/>
    <n v="950.52"/>
    <n v="812.44"/>
    <d v="2014-07-28T00:00:00"/>
    <n v="322"/>
  </r>
  <r>
    <s v="9960"/>
    <s v="89"/>
    <x v="1638"/>
    <d v="2017-09-15T00:00:00"/>
    <b v="0"/>
    <s v="Approved"/>
    <s v="WeareA2B"/>
    <s v="Touring"/>
    <s v="medium"/>
    <s v="large"/>
    <n v="1362.99"/>
    <n v="57.74"/>
    <n v="1305.25"/>
    <d v="2003-01-05T00:00:00"/>
    <n v="106"/>
  </r>
  <r>
    <s v="9961"/>
    <s v="50"/>
    <x v="2086"/>
    <d v="2017-04-08T00:00:00"/>
    <b v="1"/>
    <s v="Approved"/>
    <s v="WeareA2B"/>
    <s v="Standard"/>
    <s v="medium"/>
    <s v="small"/>
    <n v="175.89"/>
    <n v="131.91999999999999"/>
    <n v="43.97"/>
    <d v="2003-02-16T00:00:00"/>
    <n v="266"/>
  </r>
  <r>
    <s v="9962"/>
    <s v="64"/>
    <x v="2621"/>
    <d v="2017-11-23T00:00:00"/>
    <b v="0"/>
    <s v="Approved"/>
    <s v="Trek Bicycles"/>
    <s v="Standard"/>
    <s v="medium"/>
    <s v="large"/>
    <n v="1469.44"/>
    <n v="596.54999999999995"/>
    <n v="872.89"/>
    <d v="2012-05-18T00:00:00"/>
    <n v="37"/>
  </r>
  <r>
    <s v="9963"/>
    <s v="70"/>
    <x v="1153"/>
    <d v="2017-02-22T00:00:00"/>
    <b v="0"/>
    <s v="Approved"/>
    <s v="Norco Bicycles"/>
    <s v="Road"/>
    <s v="medium"/>
    <s v="medium"/>
    <n v="1036.5899999999999"/>
    <n v="206.35"/>
    <n v="830.24"/>
    <d v="1991-05-06T00:00:00"/>
    <n v="311"/>
  </r>
  <r>
    <s v="9964"/>
    <s v="82"/>
    <x v="2986"/>
    <d v="2017-02-17T00:00:00"/>
    <b v="1"/>
    <s v="Approved"/>
    <s v="Giant Bicycles"/>
    <s v="Road"/>
    <s v="medium"/>
    <s v="medium"/>
    <n v="1538.99"/>
    <n v="829.65"/>
    <n v="709.34"/>
    <d v="2016-02-04T00:00:00"/>
    <n v="316"/>
  </r>
  <r>
    <s v="9965"/>
    <s v="32"/>
    <x v="2918"/>
    <d v="2017-10-25T00:00:00"/>
    <b v="1"/>
    <s v="Approved"/>
    <s v="Giant Bicycles"/>
    <s v="Standard"/>
    <s v="medium"/>
    <s v="medium"/>
    <n v="642.70000000000005"/>
    <n v="211.37"/>
    <n v="431.33"/>
    <d v="2002-03-22T00:00:00"/>
    <n v="66"/>
  </r>
  <r>
    <s v="9966"/>
    <s v="56"/>
    <x v="3249"/>
    <d v="2017-10-22T00:00:00"/>
    <b v="0"/>
    <s v="Approved"/>
    <s v="OHM Cycles"/>
    <s v="Standard"/>
    <s v="medium"/>
    <s v="medium"/>
    <n v="183.86"/>
    <n v="137.9"/>
    <n v="45.96"/>
    <d v="1997-10-04T00:00:00"/>
    <n v="69"/>
  </r>
  <r>
    <s v="9967"/>
    <s v="72"/>
    <x v="2448"/>
    <d v="2017-10-24T00:00:00"/>
    <b v="0"/>
    <s v="Approved"/>
    <s v="Norco Bicycles"/>
    <s v="Standard"/>
    <s v="medium"/>
    <s v="medium"/>
    <n v="360.4"/>
    <n v="270.3"/>
    <n v="90.1"/>
    <d v="2016-12-06T00:00:00"/>
    <n v="67"/>
  </r>
  <r>
    <s v="9968"/>
    <s v="46"/>
    <x v="1883"/>
    <d v="2017-08-16T00:00:00"/>
    <b v="0"/>
    <s v="Approved"/>
    <s v="Solex"/>
    <s v="Standard"/>
    <s v="low"/>
    <s v="medium"/>
    <n v="1289.8499999999999"/>
    <n v="74.510000000000005"/>
    <n v="1215.3399999999999"/>
    <d v="2007-12-11T00:00:00"/>
    <n v="136"/>
  </r>
  <r>
    <s v="9971"/>
    <s v="59"/>
    <x v="149"/>
    <d v="2017-04-23T00:00:00"/>
    <b v="0"/>
    <s v="Approved"/>
    <s v="Solex"/>
    <s v="Standard"/>
    <s v="medium"/>
    <s v="large"/>
    <n v="1061.56"/>
    <n v="733.58"/>
    <n v="327.98"/>
    <d v="1993-06-23T00:00:00"/>
    <n v="251"/>
  </r>
  <r>
    <s v="9972"/>
    <s v="0"/>
    <x v="1939"/>
    <d v="2017-02-28T00:00:00"/>
    <b v="0"/>
    <s v="Approved"/>
    <s v="Solex"/>
    <s v="Standard"/>
    <s v="medium"/>
    <s v="large"/>
    <n v="202.62"/>
    <n v="151.96"/>
    <n v="50.66"/>
    <d v="2016-03-29T00:00:00"/>
    <n v="305"/>
  </r>
  <r>
    <s v="9973"/>
    <s v="79"/>
    <x v="2017"/>
    <d v="2017-08-02T00:00:00"/>
    <b v="0"/>
    <s v="Approved"/>
    <s v="Solex"/>
    <s v="Touring"/>
    <s v="medium"/>
    <s v="large"/>
    <n v="2083.94"/>
    <n v="675.03"/>
    <n v="1408.91"/>
    <d v="2013-09-16T00:00:00"/>
    <n v="150"/>
  </r>
  <r>
    <s v="9974"/>
    <s v="73"/>
    <x v="72"/>
    <d v="2017-05-14T00:00:00"/>
    <b v="0"/>
    <s v="Approved"/>
    <s v="Solex"/>
    <s v="Standard"/>
    <s v="medium"/>
    <s v="medium"/>
    <n v="1945.43"/>
    <n v="333.18"/>
    <n v="1612.25"/>
    <d v="2002-08-31T00:00:00"/>
    <n v="230"/>
  </r>
  <r>
    <s v="9975"/>
    <s v="90"/>
    <x v="1502"/>
    <d v="2017-01-22T00:00:00"/>
    <b v="1"/>
    <s v="Approved"/>
    <s v="Norco Bicycles"/>
    <s v="Standard"/>
    <s v="low"/>
    <s v="medium"/>
    <n v="363.01"/>
    <n v="290.41000000000003"/>
    <n v="72.599999999999994"/>
    <d v="2013-06-09T00:00:00"/>
    <n v="342"/>
  </r>
  <r>
    <s v="9976"/>
    <s v="56"/>
    <x v="890"/>
    <d v="2017-03-17T00:00:00"/>
    <b v="0"/>
    <s v="Approved"/>
    <s v="OHM Cycles"/>
    <s v="Standard"/>
    <s v="medium"/>
    <s v="medium"/>
    <n v="183.86"/>
    <n v="137.9"/>
    <n v="45.96"/>
    <d v="2015-06-17T00:00:00"/>
    <n v="288"/>
  </r>
  <r>
    <s v="9977"/>
    <s v="90"/>
    <x v="1286"/>
    <d v="2017-07-26T00:00:00"/>
    <b v="0"/>
    <s v="Approved"/>
    <s v="Norco Bicycles"/>
    <s v="Standard"/>
    <s v="low"/>
    <s v="medium"/>
    <n v="363.01"/>
    <n v="290.41000000000003"/>
    <n v="72.599999999999994"/>
    <d v="2003-09-10T00:00:00"/>
    <n v="157"/>
  </r>
  <r>
    <s v="9978"/>
    <s v="92"/>
    <x v="1544"/>
    <d v="2017-01-08T00:00:00"/>
    <b v="0"/>
    <s v="Approved"/>
    <s v="WeareA2B"/>
    <s v="Standard"/>
    <s v="medium"/>
    <s v="small"/>
    <n v="1415.01"/>
    <n v="1259.3599999999999"/>
    <n v="155.65"/>
    <d v="2002-10-10T00:00:00"/>
    <n v="356"/>
  </r>
  <r>
    <s v="9979"/>
    <s v="3"/>
    <x v="89"/>
    <d v="2017-07-06T00:00:00"/>
    <b v="1"/>
    <s v="Approved"/>
    <s v="Trek Bicycles"/>
    <s v="Standard"/>
    <s v="medium"/>
    <s v="large"/>
    <n v="2091.4699999999998"/>
    <n v="388.92"/>
    <n v="1702.55"/>
    <d v="2004-08-07T00:00:00"/>
    <n v="177"/>
  </r>
  <r>
    <s v="9980"/>
    <s v="31"/>
    <x v="2943"/>
    <d v="2017-10-07T00:00:00"/>
    <b v="0"/>
    <s v="Approved"/>
    <s v="Giant Bicycles"/>
    <s v="Standard"/>
    <s v="medium"/>
    <s v="medium"/>
    <n v="230.91"/>
    <n v="173.18"/>
    <n v="57.73"/>
    <d v="2006-11-10T00:00:00"/>
    <n v="84"/>
  </r>
  <r>
    <s v="9981"/>
    <s v="84"/>
    <x v="797"/>
    <d v="2017-11-07T00:00:00"/>
    <b v="1"/>
    <s v="Approved"/>
    <s v="Trek Bicycles"/>
    <s v="Road"/>
    <s v="medium"/>
    <s v="medium"/>
    <n v="290.62"/>
    <n v="215.14"/>
    <n v="75.48"/>
    <d v="2004-12-18T00:00:00"/>
    <n v="53"/>
  </r>
  <r>
    <s v="9982"/>
    <s v="92"/>
    <x v="37"/>
    <d v="2017-05-22T00:00:00"/>
    <b v="0"/>
    <s v="Approved"/>
    <s v="WeareA2B"/>
    <s v="Standard"/>
    <s v="medium"/>
    <s v="small"/>
    <n v="1415.01"/>
    <n v="1259.3599999999999"/>
    <n v="155.65"/>
    <d v="2003-01-05T00:00:00"/>
    <n v="222"/>
  </r>
  <r>
    <s v="9983"/>
    <s v="23"/>
    <x v="2311"/>
    <d v="2017-04-03T00:00:00"/>
    <b v="0"/>
    <s v="Approved"/>
    <s v="Norco Bicycles"/>
    <s v="Mountain"/>
    <s v="low"/>
    <s v="small"/>
    <n v="688.63"/>
    <n v="612.88"/>
    <n v="75.75"/>
    <d v="1993-04-12T00:00:00"/>
    <n v="271"/>
  </r>
  <r>
    <s v="9984"/>
    <s v="27"/>
    <x v="3315"/>
    <d v="2017-07-20T00:00:00"/>
    <b v="1"/>
    <s v="Approved"/>
    <s v="Trek Bicycles"/>
    <s v="Standard"/>
    <s v="medium"/>
    <s v="medium"/>
    <n v="499.53"/>
    <n v="388.72"/>
    <n v="110.81"/>
    <d v="1999-06-23T00:00:00"/>
    <n v="163"/>
  </r>
  <r>
    <s v="9985"/>
    <s v="91"/>
    <x v="2004"/>
    <d v="2017-05-15T00:00:00"/>
    <b v="0"/>
    <s v="Approved"/>
    <s v="Solex"/>
    <s v="Standard"/>
    <s v="medium"/>
    <s v="medium"/>
    <n v="100.35"/>
    <n v="75.260000000000005"/>
    <n v="25.09"/>
    <d v="2003-01-05T00:00:00"/>
    <n v="229"/>
  </r>
  <r>
    <s v="9986"/>
    <s v="85"/>
    <x v="461"/>
    <d v="2017-01-01T00:00:00"/>
    <b v="1"/>
    <s v="Approved"/>
    <s v="WeareA2B"/>
    <s v="Standard"/>
    <s v="medium"/>
    <s v="medium"/>
    <n v="752.64"/>
    <n v="205.36"/>
    <n v="547.28"/>
    <d v="2015-08-02T00:00:00"/>
    <n v="363"/>
  </r>
  <r>
    <s v="9987"/>
    <s v="56"/>
    <x v="2708"/>
    <d v="2017-06-26T00:00:00"/>
    <b v="0"/>
    <s v="Approved"/>
    <s v="OHM Cycles"/>
    <s v="Standard"/>
    <s v="medium"/>
    <s v="medium"/>
    <n v="183.86"/>
    <n v="137.9"/>
    <n v="45.96"/>
    <d v="2012-05-18T00:00:00"/>
    <n v="187"/>
  </r>
  <r>
    <s v="9988"/>
    <s v="3"/>
    <x v="1119"/>
    <d v="2017-10-27T00:00:00"/>
    <b v="1"/>
    <s v="Approved"/>
    <s v="Trek Bicycles"/>
    <s v="Standard"/>
    <s v="medium"/>
    <s v="large"/>
    <n v="2091.4699999999998"/>
    <n v="388.92"/>
    <n v="1702.55"/>
    <d v="2012-05-18T00:00:00"/>
    <n v="64"/>
  </r>
  <r>
    <s v="9989"/>
    <s v="100"/>
    <x v="3305"/>
    <d v="2017-05-24T00:00:00"/>
    <b v="1"/>
    <s v="Approved"/>
    <s v="Norco Bicycles"/>
    <s v="Road"/>
    <s v="medium"/>
    <s v="medium"/>
    <n v="1036.5899999999999"/>
    <n v="206.35"/>
    <n v="830.24"/>
    <d v="1991-05-06T00:00:00"/>
    <n v="220"/>
  </r>
  <r>
    <s v="9990"/>
    <s v="93"/>
    <x v="3290"/>
    <d v="2017-12-01T00:00:00"/>
    <b v="1"/>
    <s v="Approved"/>
    <s v="OHM Cycles"/>
    <s v="Standard"/>
    <s v="high"/>
    <s v="medium"/>
    <n v="1458.17"/>
    <n v="874.9"/>
    <n v="583.27"/>
    <d v="1997-05-10T00:00:00"/>
    <n v="29"/>
  </r>
  <r>
    <s v="9991"/>
    <s v="96"/>
    <x v="1778"/>
    <d v="2017-08-10T00:00:00"/>
    <b v="1"/>
    <s v="Approved"/>
    <s v="WeareA2B"/>
    <s v="Road"/>
    <s v="low"/>
    <s v="small"/>
    <n v="1172.78"/>
    <n v="1043.77"/>
    <n v="129.01"/>
    <d v="2010-06-07T00:00:00"/>
    <n v="142"/>
  </r>
  <r>
    <s v="9992"/>
    <s v="19"/>
    <x v="1184"/>
    <d v="2017-06-19T00:00:00"/>
    <b v="1"/>
    <s v="Approved"/>
    <s v="OHM Cycles"/>
    <s v="Road"/>
    <s v="high"/>
    <s v="large"/>
    <n v="12.01"/>
    <n v="7.21"/>
    <n v="4.8"/>
    <d v="1993-05-26T00:00:00"/>
    <n v="194"/>
  </r>
  <r>
    <s v="9993"/>
    <s v="20"/>
    <x v="2883"/>
    <d v="2017-07-17T00:00:00"/>
    <b v="1"/>
    <s v="Approved"/>
    <s v="Trek Bicycles"/>
    <s v="Standard"/>
    <s v="medium"/>
    <s v="small"/>
    <n v="1775.81"/>
    <n v="1580.47"/>
    <n v="195.34"/>
    <d v="2011-05-07T00:00:00"/>
    <n v="166"/>
  </r>
  <r>
    <s v="9994"/>
    <s v="82"/>
    <x v="50"/>
    <d v="2017-05-11T00:00:00"/>
    <b v="1"/>
    <s v="Approved"/>
    <s v="Norco Bicycles"/>
    <s v="Standard"/>
    <s v="high"/>
    <s v="medium"/>
    <n v="1148.6400000000001"/>
    <n v="689.18"/>
    <n v="459.46"/>
    <d v="1998-12-16T00:00:00"/>
    <n v="233"/>
  </r>
  <r>
    <s v="9995"/>
    <s v="4"/>
    <x v="186"/>
    <d v="2017-05-22T00:00:00"/>
    <b v="0"/>
    <s v="Approved"/>
    <s v="Giant Bicycles"/>
    <s v="Standard"/>
    <s v="high"/>
    <s v="medium"/>
    <n v="1129.1300000000001"/>
    <n v="677.48"/>
    <n v="451.65"/>
    <d v="2005-08-09T00:00:00"/>
    <n v="222"/>
  </r>
  <r>
    <s v="9997"/>
    <s v="43"/>
    <x v="18"/>
    <d v="2017-02-06T00:00:00"/>
    <b v="1"/>
    <s v="Approved"/>
    <s v="Solex"/>
    <s v="Standard"/>
    <s v="medium"/>
    <s v="medium"/>
    <n v="1151.96"/>
    <n v="649.49"/>
    <n v="502.47"/>
    <d v="1999-12-04T00:00:00"/>
    <n v="327"/>
  </r>
  <r>
    <s v="9998"/>
    <s v="50"/>
    <x v="3092"/>
    <d v="2017-03-03T00:00:00"/>
    <b v="0"/>
    <s v="Approved"/>
    <s v="WeareA2B"/>
    <s v="Standard"/>
    <s v="medium"/>
    <s v="small"/>
    <n v="175.89"/>
    <n v="131.91999999999999"/>
    <n v="43.97"/>
    <d v="2003-02-16T00:00:00"/>
    <n v="302"/>
  </r>
  <r>
    <s v="9999"/>
    <s v="7"/>
    <x v="42"/>
    <d v="2017-04-14T00:00:00"/>
    <b v="1"/>
    <s v="Approved"/>
    <s v="Trek Bicycles"/>
    <s v="Road"/>
    <s v="low"/>
    <s v="medium"/>
    <n v="980.37"/>
    <n v="234.43"/>
    <n v="745.94"/>
    <d v="2011-04-16T00:00:00"/>
    <n v="260"/>
  </r>
  <r>
    <s v="10000"/>
    <s v="1"/>
    <x v="2575"/>
    <d v="2017-01-02T00:00:00"/>
    <b v="0"/>
    <s v="Approved"/>
    <s v="Giant Bicycles"/>
    <s v="Standard"/>
    <s v="medium"/>
    <s v="medium"/>
    <n v="1403.5"/>
    <n v="954.82"/>
    <n v="448.68"/>
    <d v="1991-11-07T00:00:00"/>
    <n v="362"/>
  </r>
  <r>
    <s v="10001"/>
    <s v="54"/>
    <x v="1291"/>
    <d v="2017-06-15T00:00:00"/>
    <b v="1"/>
    <s v="Approved"/>
    <s v="WeareA2B"/>
    <s v="Standard"/>
    <s v="medium"/>
    <s v="medium"/>
    <n v="1292.8399999999999"/>
    <n v="13.44"/>
    <n v="1279.4000000000001"/>
    <d v="2009-04-12T00:00:00"/>
    <n v="198"/>
  </r>
  <r>
    <s v="10002"/>
    <s v="0"/>
    <x v="2289"/>
    <d v="2017-04-13T00:00:00"/>
    <b v="0"/>
    <s v="Approved"/>
    <m/>
    <m/>
    <m/>
    <m/>
    <n v="1759.3"/>
    <m/>
    <m/>
    <m/>
    <n v="261"/>
  </r>
  <r>
    <s v="10003"/>
    <s v="85"/>
    <x v="751"/>
    <d v="2017-01-01T00:00:00"/>
    <b v="1"/>
    <s v="Approved"/>
    <s v="WeareA2B"/>
    <s v="Standard"/>
    <s v="medium"/>
    <s v="medium"/>
    <n v="752.64"/>
    <n v="205.36"/>
    <n v="547.28"/>
    <d v="2015-08-02T00:00:00"/>
    <n v="363"/>
  </r>
  <r>
    <s v="10004"/>
    <s v="1"/>
    <x v="3316"/>
    <d v="2017-04-08T00:00:00"/>
    <b v="0"/>
    <s v="Approved"/>
    <s v="Giant Bicycles"/>
    <s v="Standard"/>
    <s v="medium"/>
    <s v="medium"/>
    <n v="1403.5"/>
    <n v="954.82"/>
    <n v="448.68"/>
    <d v="2012-12-02T00:00:00"/>
    <n v="266"/>
  </r>
  <r>
    <s v="10005"/>
    <s v="99"/>
    <x v="3034"/>
    <d v="2017-11-23T00:00:00"/>
    <b v="1"/>
    <s v="Approved"/>
    <s v="OHM Cycles"/>
    <s v="Standard"/>
    <s v="medium"/>
    <s v="medium"/>
    <n v="1227.3399999999999"/>
    <n v="770.89"/>
    <n v="456.45"/>
    <d v="1994-08-10T00:00:00"/>
    <n v="37"/>
  </r>
  <r>
    <s v="10006"/>
    <s v="7"/>
    <x v="2860"/>
    <d v="2017-09-16T00:00:00"/>
    <b v="1"/>
    <s v="Approved"/>
    <s v="Trek Bicycles"/>
    <s v="Road"/>
    <s v="low"/>
    <s v="medium"/>
    <n v="980.37"/>
    <n v="234.43"/>
    <n v="745.94"/>
    <d v="1991-07-10T00:00:00"/>
    <n v="105"/>
  </r>
  <r>
    <s v="10007"/>
    <s v="35"/>
    <x v="2878"/>
    <d v="2017-07-21T00:00:00"/>
    <b v="0"/>
    <s v="Approved"/>
    <s v="Giant Bicycles"/>
    <s v="Standard"/>
    <s v="medium"/>
    <s v="medium"/>
    <n v="1403.5"/>
    <n v="954.82"/>
    <n v="448.68"/>
    <d v="2016-11-14T00:00:00"/>
    <n v="162"/>
  </r>
  <r>
    <s v="10008"/>
    <s v="66"/>
    <x v="481"/>
    <d v="2017-06-18T00:00:00"/>
    <b v="1"/>
    <s v="Approved"/>
    <s v="Giant Bicycles"/>
    <s v="Road"/>
    <s v="low"/>
    <s v="small"/>
    <n v="590.26"/>
    <n v="525.33000000000004"/>
    <n v="64.930000000000007"/>
    <d v="2010-11-05T00:00:00"/>
    <n v="195"/>
  </r>
  <r>
    <s v="10009"/>
    <s v="64"/>
    <x v="2302"/>
    <d v="2017-06-05T00:00:00"/>
    <b v="1"/>
    <s v="Approved"/>
    <s v="Trek Bicycles"/>
    <s v="Standard"/>
    <s v="medium"/>
    <s v="large"/>
    <n v="1469.44"/>
    <n v="596.54999999999995"/>
    <n v="872.89"/>
    <d v="2012-05-18T00:00:00"/>
    <n v="208"/>
  </r>
  <r>
    <s v="10010"/>
    <s v="11"/>
    <x v="3139"/>
    <d v="2017-11-17T00:00:00"/>
    <b v="1"/>
    <s v="Approved"/>
    <s v="Trek Bicycles"/>
    <s v="Standard"/>
    <s v="medium"/>
    <s v="small"/>
    <n v="1775.81"/>
    <n v="1580.47"/>
    <n v="195.34"/>
    <d v="1993-07-15T00:00:00"/>
    <n v="43"/>
  </r>
  <r>
    <s v="10011"/>
    <s v="92"/>
    <x v="667"/>
    <d v="2017-10-27T00:00:00"/>
    <b v="1"/>
    <s v="Approved"/>
    <s v="WeareA2B"/>
    <s v="Touring"/>
    <s v="medium"/>
    <s v="large"/>
    <n v="1890.39"/>
    <n v="260.14"/>
    <n v="1630.25"/>
    <d v="1991-01-21T00:00:00"/>
    <n v="64"/>
  </r>
  <r>
    <s v="10012"/>
    <s v="23"/>
    <x v="306"/>
    <d v="2017-04-02T00:00:00"/>
    <b v="1"/>
    <s v="Approved"/>
    <s v="Norco Bicycles"/>
    <s v="Standard"/>
    <s v="medium"/>
    <s v="medium"/>
    <n v="1198.46"/>
    <n v="381.1"/>
    <n v="817.36"/>
    <d v="1998-12-16T00:00:00"/>
    <n v="272"/>
  </r>
  <r>
    <s v="10013"/>
    <s v="35"/>
    <x v="1760"/>
    <d v="2017-09-16T00:00:00"/>
    <b v="0"/>
    <s v="Approved"/>
    <s v="Trek Bicycles"/>
    <s v="Standard"/>
    <s v="low"/>
    <s v="medium"/>
    <n v="1057.51"/>
    <n v="154.4"/>
    <n v="903.11"/>
    <d v="1994-07-12T00:00:00"/>
    <n v="105"/>
  </r>
  <r>
    <s v="10014"/>
    <s v="63"/>
    <x v="2301"/>
    <d v="2017-05-01T00:00:00"/>
    <b v="1"/>
    <s v="Approved"/>
    <s v="Solex"/>
    <s v="Standard"/>
    <s v="medium"/>
    <s v="medium"/>
    <n v="1483.2"/>
    <n v="99.59"/>
    <n v="1383.61"/>
    <d v="2010-11-05T00:00:00"/>
    <n v="243"/>
  </r>
  <r>
    <s v="10015"/>
    <s v="31"/>
    <x v="1024"/>
    <d v="2017-11-01T00:00:00"/>
    <b v="0"/>
    <s v="Approved"/>
    <s v="WeareA2B"/>
    <s v="Standard"/>
    <s v="medium"/>
    <s v="medium"/>
    <n v="752.64"/>
    <n v="205.36"/>
    <n v="547.28"/>
    <d v="2003-01-05T00:00:00"/>
    <n v="59"/>
  </r>
  <r>
    <s v="10016"/>
    <s v="41"/>
    <x v="2594"/>
    <d v="2017-06-03T00:00:00"/>
    <b v="0"/>
    <s v="Approved"/>
    <s v="Solex"/>
    <s v="Road"/>
    <s v="medium"/>
    <s v="medium"/>
    <n v="416.98"/>
    <n v="312.74"/>
    <n v="104.24"/>
    <d v="1997-05-10T00:00:00"/>
    <n v="210"/>
  </r>
  <r>
    <s v="10017"/>
    <s v="72"/>
    <x v="1161"/>
    <d v="2017-06-10T00:00:00"/>
    <b v="0"/>
    <s v="Approved"/>
    <s v="OHM Cycles"/>
    <s v="Standard"/>
    <s v="medium"/>
    <s v="medium"/>
    <n v="912.52"/>
    <n v="141.4"/>
    <n v="771.12"/>
    <d v="2015-06-17T00:00:00"/>
    <n v="203"/>
  </r>
  <r>
    <s v="10018"/>
    <s v="40"/>
    <x v="2967"/>
    <d v="2017-05-02T00:00:00"/>
    <b v="0"/>
    <s v="Approved"/>
    <s v="Trek Bicycles"/>
    <s v="Road"/>
    <s v="medium"/>
    <s v="large"/>
    <n v="1894.19"/>
    <n v="598.76"/>
    <n v="1295.43"/>
    <d v="2003-07-21T00:00:00"/>
    <n v="242"/>
  </r>
  <r>
    <s v="10019"/>
    <s v="84"/>
    <x v="854"/>
    <d v="2017-05-17T00:00:00"/>
    <b v="0"/>
    <s v="Approved"/>
    <s v="Trek Bicycles"/>
    <s v="Road"/>
    <s v="medium"/>
    <s v="medium"/>
    <n v="290.62"/>
    <n v="215.14"/>
    <n v="75.48"/>
    <d v="2004-12-18T00:00:00"/>
    <n v="227"/>
  </r>
  <r>
    <s v="10020"/>
    <s v="77"/>
    <x v="1284"/>
    <d v="2017-05-25T00:00:00"/>
    <b v="0"/>
    <s v="Approved"/>
    <s v="Norco Bicycles"/>
    <s v="Road"/>
    <s v="medium"/>
    <s v="large"/>
    <n v="1240.31"/>
    <n v="795.1"/>
    <n v="445.21"/>
    <d v="1997-01-25T00:00:00"/>
    <n v="219"/>
  </r>
  <r>
    <s v="10021"/>
    <s v="93"/>
    <x v="3004"/>
    <d v="2017-12-27T00:00:00"/>
    <b v="1"/>
    <s v="Approved"/>
    <s v="OHM Cycles"/>
    <s v="Standard"/>
    <s v="high"/>
    <s v="medium"/>
    <n v="1458.17"/>
    <n v="874.9"/>
    <n v="583.27"/>
    <d v="2006-02-02T00:00:00"/>
    <n v="3"/>
  </r>
  <r>
    <s v="10022"/>
    <s v="70"/>
    <x v="3317"/>
    <d v="2017-05-19T00:00:00"/>
    <b v="1"/>
    <s v="Approved"/>
    <s v="Trek Bicycles"/>
    <s v="Standard"/>
    <s v="high"/>
    <s v="medium"/>
    <n v="495.72"/>
    <n v="297.43"/>
    <n v="198.29"/>
    <d v="1995-10-24T00:00:00"/>
    <n v="225"/>
  </r>
  <r>
    <s v="10023"/>
    <s v="36"/>
    <x v="2843"/>
    <d v="2017-04-16T00:00:00"/>
    <b v="0"/>
    <s v="Approved"/>
    <s v="Solex"/>
    <s v="Standard"/>
    <s v="low"/>
    <s v="medium"/>
    <n v="945.04"/>
    <n v="507.58"/>
    <n v="437.46"/>
    <d v="1995-12-19T00:00:00"/>
    <n v="258"/>
  </r>
  <r>
    <s v="10024"/>
    <s v="23"/>
    <x v="1572"/>
    <d v="2017-12-26T00:00:00"/>
    <b v="0"/>
    <s v="Approved"/>
    <s v="Norco Bicycles"/>
    <s v="Mountain"/>
    <s v="low"/>
    <s v="small"/>
    <n v="688.63"/>
    <n v="612.88"/>
    <n v="75.75"/>
    <d v="1991-11-10T00:00:00"/>
    <n v="4"/>
  </r>
  <r>
    <s v="10025"/>
    <s v="55"/>
    <x v="1732"/>
    <d v="2017-05-29T00:00:00"/>
    <b v="0"/>
    <s v="Approved"/>
    <s v="Trek Bicycles"/>
    <s v="Road"/>
    <s v="medium"/>
    <s v="large"/>
    <n v="1894.19"/>
    <n v="598.76"/>
    <n v="1295.43"/>
    <d v="2003-07-21T00:00:00"/>
    <n v="215"/>
  </r>
  <r>
    <s v="10026"/>
    <s v="96"/>
    <x v="2082"/>
    <d v="2017-06-17T00:00:00"/>
    <b v="0"/>
    <s v="Approved"/>
    <s v="WeareA2B"/>
    <s v="Road"/>
    <s v="low"/>
    <s v="small"/>
    <n v="1172.78"/>
    <n v="1043.77"/>
    <n v="129.01"/>
    <d v="1995-12-19T00:00:00"/>
    <n v="196"/>
  </r>
  <r>
    <s v="10027"/>
    <s v="3"/>
    <x v="2120"/>
    <d v="2017-08-08T00:00:00"/>
    <b v="0"/>
    <s v="Approved"/>
    <s v="Trek Bicycles"/>
    <s v="Standard"/>
    <s v="medium"/>
    <s v="large"/>
    <n v="2091.4699999999998"/>
    <n v="388.92"/>
    <n v="1702.55"/>
    <d v="2002-08-31T00:00:00"/>
    <n v="144"/>
  </r>
  <r>
    <s v="10028"/>
    <s v="79"/>
    <x v="1329"/>
    <d v="2017-08-04T00:00:00"/>
    <b v="0"/>
    <s v="Approved"/>
    <s v="Norco Bicycles"/>
    <s v="Standard"/>
    <s v="medium"/>
    <s v="medium"/>
    <n v="1555.58"/>
    <n v="818.01"/>
    <n v="737.57"/>
    <d v="2016-07-09T00:00:00"/>
    <n v="148"/>
  </r>
  <r>
    <s v="10030"/>
    <s v="81"/>
    <x v="2041"/>
    <d v="2017-12-18T00:00:00"/>
    <b v="1"/>
    <s v="Approved"/>
    <s v="Norco Bicycles"/>
    <s v="Standard"/>
    <s v="medium"/>
    <s v="small"/>
    <n v="586.45000000000005"/>
    <n v="521.94000000000005"/>
    <n v="64.510000000000005"/>
    <d v="1998-12-16T00:00:00"/>
    <n v="12"/>
  </r>
  <r>
    <s v="10031"/>
    <s v="43"/>
    <x v="1823"/>
    <d v="2017-04-01T00:00:00"/>
    <b v="0"/>
    <s v="Approved"/>
    <s v="Norco Bicycles"/>
    <s v="Standard"/>
    <s v="medium"/>
    <s v="medium"/>
    <n v="1555.58"/>
    <n v="818.01"/>
    <n v="737.57"/>
    <d v="2003-09-09T00:00:00"/>
    <n v="273"/>
  </r>
  <r>
    <s v="10032"/>
    <s v="15"/>
    <x v="3318"/>
    <d v="2017-08-12T00:00:00"/>
    <b v="0"/>
    <s v="Approved"/>
    <s v="WeareA2B"/>
    <s v="Standard"/>
    <s v="medium"/>
    <s v="medium"/>
    <n v="1292.8399999999999"/>
    <n v="13.44"/>
    <n v="1279.4000000000001"/>
    <d v="2009-04-12T00:00:00"/>
    <n v="140"/>
  </r>
  <r>
    <s v="10033"/>
    <s v="66"/>
    <x v="382"/>
    <d v="2017-02-06T00:00:00"/>
    <b v="1"/>
    <s v="Approved"/>
    <s v="Solex"/>
    <s v="Standard"/>
    <s v="medium"/>
    <s v="medium"/>
    <n v="1163.8900000000001"/>
    <n v="589.27"/>
    <n v="574.62"/>
    <d v="2016-07-09T00:00:00"/>
    <n v="327"/>
  </r>
  <r>
    <s v="10036"/>
    <s v="91"/>
    <x v="2314"/>
    <d v="2017-01-30T00:00:00"/>
    <b v="0"/>
    <s v="Approved"/>
    <s v="Solex"/>
    <s v="Standard"/>
    <s v="medium"/>
    <s v="medium"/>
    <n v="100.35"/>
    <n v="75.260000000000005"/>
    <n v="25.09"/>
    <d v="1999-07-26T00:00:00"/>
    <n v="334"/>
  </r>
  <r>
    <s v="10037"/>
    <s v="57"/>
    <x v="902"/>
    <d v="2017-07-27T00:00:00"/>
    <b v="0"/>
    <s v="Approved"/>
    <s v="WeareA2B"/>
    <s v="Touring"/>
    <s v="medium"/>
    <s v="large"/>
    <n v="1890.39"/>
    <n v="260.14"/>
    <n v="1630.25"/>
    <d v="1991-01-21T00:00:00"/>
    <n v="156"/>
  </r>
  <r>
    <s v="10038"/>
    <s v="0"/>
    <x v="1961"/>
    <d v="2017-11-06T00:00:00"/>
    <b v="0"/>
    <s v="Approved"/>
    <s v="Trek Bicycles"/>
    <s v="Standard"/>
    <s v="high"/>
    <s v="medium"/>
    <n v="358.39"/>
    <n v="215.03"/>
    <n v="143.36000000000001"/>
    <d v="1994-08-10T00:00:00"/>
    <n v="54"/>
  </r>
  <r>
    <s v="10039"/>
    <s v="93"/>
    <x v="3319"/>
    <d v="2017-09-16T00:00:00"/>
    <b v="0"/>
    <s v="Approved"/>
    <s v="WeareA2B"/>
    <s v="Standard"/>
    <s v="medium"/>
    <s v="medium"/>
    <n v="1065.03"/>
    <n v="230.09"/>
    <n v="834.94"/>
    <d v="2003-09-10T00:00:00"/>
    <n v="105"/>
  </r>
  <r>
    <s v="10040"/>
    <s v="17"/>
    <x v="2451"/>
    <d v="2017-07-26T00:00:00"/>
    <b v="0"/>
    <s v="Approved"/>
    <s v="Solex"/>
    <s v="Standard"/>
    <s v="high"/>
    <s v="medium"/>
    <n v="1024.6600000000001"/>
    <n v="614.79999999999995"/>
    <n v="409.86"/>
    <d v="2011-05-07T00:00:00"/>
    <n v="157"/>
  </r>
  <r>
    <s v="10041"/>
    <s v="34"/>
    <x v="2716"/>
    <d v="2017-04-16T00:00:00"/>
    <b v="0"/>
    <s v="Approved"/>
    <s v="Norco Bicycles"/>
    <s v="Road"/>
    <s v="high"/>
    <s v="large"/>
    <n v="774.53"/>
    <n v="464.72"/>
    <n v="309.81"/>
    <d v="2008-03-19T00:00:00"/>
    <n v="258"/>
  </r>
  <r>
    <s v="10042"/>
    <s v="61"/>
    <x v="682"/>
    <d v="2017-12-11T00:00:00"/>
    <b v="1"/>
    <s v="Approved"/>
    <s v="OHM Cycles"/>
    <s v="Standard"/>
    <s v="low"/>
    <s v="medium"/>
    <n v="71.16"/>
    <n v="56.93"/>
    <n v="14.23"/>
    <d v="2005-10-22T00:00:00"/>
    <n v="19"/>
  </r>
  <r>
    <s v="10043"/>
    <s v="4"/>
    <x v="573"/>
    <d v="2017-08-28T00:00:00"/>
    <b v="0"/>
    <s v="Approved"/>
    <s v="Giant Bicycles"/>
    <s v="Standard"/>
    <s v="high"/>
    <s v="medium"/>
    <n v="1129.1300000000001"/>
    <n v="677.48"/>
    <n v="451.65"/>
    <d v="2005-08-09T00:00:00"/>
    <n v="124"/>
  </r>
  <r>
    <s v="10044"/>
    <s v="80"/>
    <x v="2577"/>
    <d v="2017-02-19T00:00:00"/>
    <b v="1"/>
    <s v="Approved"/>
    <s v="OHM Cycles"/>
    <s v="Touring"/>
    <s v="low"/>
    <s v="medium"/>
    <n v="1073.07"/>
    <n v="933.84"/>
    <n v="139.22999999999999"/>
    <d v="1997-01-25T00:00:00"/>
    <n v="314"/>
  </r>
  <r>
    <s v="10045"/>
    <s v="0"/>
    <x v="1004"/>
    <d v="2017-01-11T00:00:00"/>
    <b v="1"/>
    <s v="Approved"/>
    <m/>
    <m/>
    <m/>
    <m/>
    <n v="330.91"/>
    <m/>
    <m/>
    <m/>
    <n v="353"/>
  </r>
  <r>
    <s v="10046"/>
    <s v="0"/>
    <x v="1917"/>
    <d v="2017-04-11T00:00:00"/>
    <b v="1"/>
    <s v="Approved"/>
    <s v="Solex"/>
    <s v="Standard"/>
    <s v="medium"/>
    <s v="large"/>
    <n v="202.62"/>
    <n v="151.96"/>
    <n v="50.66"/>
    <d v="2016-03-29T00:00:00"/>
    <n v="263"/>
  </r>
  <r>
    <s v="10047"/>
    <s v="0"/>
    <x v="3193"/>
    <d v="2017-01-10T00:00:00"/>
    <b v="1"/>
    <s v="Approved"/>
    <s v="Norco Bicycles"/>
    <s v="Road"/>
    <s v="medium"/>
    <s v="medium"/>
    <n v="544.04999999999995"/>
    <n v="376.84"/>
    <n v="167.21"/>
    <d v="2000-05-22T00:00:00"/>
    <n v="354"/>
  </r>
  <r>
    <s v="10048"/>
    <s v="45"/>
    <x v="1812"/>
    <d v="2017-12-21T00:00:00"/>
    <b v="0"/>
    <s v="Approved"/>
    <s v="Solex"/>
    <s v="Standard"/>
    <s v="medium"/>
    <s v="medium"/>
    <n v="441.49"/>
    <n v="84.99"/>
    <n v="356.5"/>
    <d v="2014-07-28T00:00:00"/>
    <n v="9"/>
  </r>
  <r>
    <s v="10049"/>
    <s v="0"/>
    <x v="738"/>
    <d v="2017-08-14T00:00:00"/>
    <b v="1"/>
    <s v="Approved"/>
    <s v="Trek Bicycles"/>
    <s v="Road"/>
    <s v="medium"/>
    <s v="medium"/>
    <n v="290.62"/>
    <n v="215.14"/>
    <n v="75.48"/>
    <d v="2004-12-18T00:00:00"/>
    <n v="138"/>
  </r>
  <r>
    <s v="10050"/>
    <s v="13"/>
    <x v="1734"/>
    <d v="2017-05-05T00:00:00"/>
    <b v="0"/>
    <s v="Approved"/>
    <s v="Solex"/>
    <s v="Standard"/>
    <s v="medium"/>
    <s v="medium"/>
    <n v="1577.53"/>
    <n v="826.51"/>
    <n v="751.02"/>
    <d v="2011-03-16T00:00:00"/>
    <n v="239"/>
  </r>
  <r>
    <s v="10051"/>
    <s v="82"/>
    <x v="3320"/>
    <d v="2017-04-13T00:00:00"/>
    <b v="1"/>
    <s v="Approved"/>
    <s v="Norco Bicycles"/>
    <s v="Standard"/>
    <s v="high"/>
    <s v="medium"/>
    <n v="1148.6400000000001"/>
    <n v="689.18"/>
    <n v="459.46"/>
    <d v="1997-08-25T00:00:00"/>
    <n v="261"/>
  </r>
  <r>
    <s v="10052"/>
    <s v="59"/>
    <x v="1436"/>
    <d v="2017-08-23T00:00:00"/>
    <b v="0"/>
    <s v="Approved"/>
    <s v="WeareA2B"/>
    <s v="Standard"/>
    <s v="medium"/>
    <s v="small"/>
    <n v="1415.01"/>
    <n v="1259.3599999999999"/>
    <n v="155.65"/>
    <d v="1994-08-10T00:00:00"/>
    <n v="129"/>
  </r>
  <r>
    <s v="10053"/>
    <s v="55"/>
    <x v="1908"/>
    <d v="2017-07-14T00:00:00"/>
    <b v="1"/>
    <s v="Approved"/>
    <s v="Trek Bicycles"/>
    <s v="Road"/>
    <s v="medium"/>
    <s v="large"/>
    <n v="1894.19"/>
    <n v="598.76"/>
    <n v="1295.43"/>
    <d v="2003-07-21T00:00:00"/>
    <n v="169"/>
  </r>
  <r>
    <s v="10054"/>
    <s v="87"/>
    <x v="346"/>
    <d v="2017-02-11T00:00:00"/>
    <b v="0"/>
    <s v="Approved"/>
    <s v="Giant Bicycles"/>
    <s v="Standard"/>
    <s v="high"/>
    <s v="medium"/>
    <n v="1179"/>
    <n v="707.4"/>
    <n v="471.6"/>
    <d v="2005-05-10T00:00:00"/>
    <n v="322"/>
  </r>
  <r>
    <s v="10055"/>
    <s v="76"/>
    <x v="2486"/>
    <d v="2017-09-20T00:00:00"/>
    <b v="0"/>
    <s v="Approved"/>
    <s v="WeareA2B"/>
    <s v="Standard"/>
    <s v="low"/>
    <s v="medium"/>
    <n v="642.30999999999995"/>
    <n v="513.85"/>
    <n v="128.46"/>
    <d v="2004-07-25T00:00:00"/>
    <n v="101"/>
  </r>
  <r>
    <s v="10056"/>
    <s v="84"/>
    <x v="1929"/>
    <d v="2017-01-06T00:00:00"/>
    <b v="1"/>
    <s v="Approved"/>
    <s v="Trek Bicycles"/>
    <s v="Road"/>
    <s v="medium"/>
    <s v="medium"/>
    <n v="290.62"/>
    <n v="215.14"/>
    <n v="75.48"/>
    <d v="2015-08-02T00:00:00"/>
    <n v="358"/>
  </r>
  <r>
    <s v="10057"/>
    <s v="46"/>
    <x v="3321"/>
    <d v="2017-09-12T00:00:00"/>
    <b v="1"/>
    <s v="Approved"/>
    <s v="OHM Cycles"/>
    <s v="Standard"/>
    <s v="low"/>
    <s v="medium"/>
    <n v="1793.43"/>
    <n v="248.82"/>
    <n v="1544.61"/>
    <d v="1999-07-20T00:00:00"/>
    <n v="109"/>
  </r>
  <r>
    <s v="10058"/>
    <s v="4"/>
    <x v="1233"/>
    <d v="2017-05-11T00:00:00"/>
    <b v="0"/>
    <s v="Approved"/>
    <s v="Solex"/>
    <s v="Standard"/>
    <s v="medium"/>
    <s v="medium"/>
    <n v="1483.2"/>
    <n v="99.59"/>
    <n v="1383.61"/>
    <d v="2010-11-05T00:00:00"/>
    <n v="233"/>
  </r>
  <r>
    <s v="10059"/>
    <s v="36"/>
    <x v="2034"/>
    <d v="2017-10-21T00:00:00"/>
    <b v="0"/>
    <s v="Approved"/>
    <s v="Solex"/>
    <s v="Standard"/>
    <s v="low"/>
    <s v="medium"/>
    <n v="945.04"/>
    <n v="507.58"/>
    <n v="437.46"/>
    <d v="1995-12-19T00:00:00"/>
    <n v="70"/>
  </r>
  <r>
    <s v="10060"/>
    <s v="92"/>
    <x v="770"/>
    <d v="2017-12-17T00:00:00"/>
    <b v="0"/>
    <s v="Approved"/>
    <s v="WeareA2B"/>
    <s v="Standard"/>
    <s v="medium"/>
    <s v="small"/>
    <n v="1415.01"/>
    <n v="1259.3599999999999"/>
    <n v="155.65"/>
    <d v="1991-05-06T00:00:00"/>
    <n v="13"/>
  </r>
  <r>
    <s v="10061"/>
    <s v="5"/>
    <x v="3322"/>
    <d v="2017-10-07T00:00:00"/>
    <b v="0"/>
    <s v="Approved"/>
    <s v="Trek Bicycles"/>
    <s v="Mountain"/>
    <s v="low"/>
    <s v="medium"/>
    <n v="574.64"/>
    <n v="459.71"/>
    <n v="114.93"/>
    <d v="2011-08-29T00:00:00"/>
    <n v="84"/>
  </r>
  <r>
    <s v="10062"/>
    <s v="13"/>
    <x v="1654"/>
    <d v="2017-08-17T00:00:00"/>
    <b v="0"/>
    <s v="Approved"/>
    <s v="Solex"/>
    <s v="Standard"/>
    <s v="medium"/>
    <s v="medium"/>
    <n v="1163.8900000000001"/>
    <n v="589.27"/>
    <n v="574.62"/>
    <d v="1996-04-05T00:00:00"/>
    <n v="135"/>
  </r>
  <r>
    <s v="10063"/>
    <s v="58"/>
    <x v="3011"/>
    <d v="2017-08-11T00:00:00"/>
    <b v="0"/>
    <s v="Approved"/>
    <s v="OHM Cycles"/>
    <s v="Standard"/>
    <s v="medium"/>
    <s v="medium"/>
    <n v="912.52"/>
    <n v="141.4"/>
    <n v="771.12"/>
    <d v="2015-10-18T00:00:00"/>
    <n v="141"/>
  </r>
  <r>
    <s v="10064"/>
    <s v="78"/>
    <x v="1032"/>
    <d v="2017-11-10T00:00:00"/>
    <b v="1"/>
    <s v="Approved"/>
    <s v="Giant Bicycles"/>
    <s v="Standard"/>
    <s v="medium"/>
    <s v="large"/>
    <n v="1765.3"/>
    <n v="709.48"/>
    <n v="1055.82"/>
    <d v="2000-11-03T00:00:00"/>
    <n v="50"/>
  </r>
  <r>
    <s v="10065"/>
    <s v="35"/>
    <x v="738"/>
    <d v="2017-01-17T00:00:00"/>
    <b v="1"/>
    <s v="Approved"/>
    <s v="Giant Bicycles"/>
    <s v="Standard"/>
    <s v="medium"/>
    <s v="medium"/>
    <n v="1403.5"/>
    <n v="954.82"/>
    <n v="448.68"/>
    <d v="2016-11-14T00:00:00"/>
    <n v="347"/>
  </r>
  <r>
    <s v="10066"/>
    <s v="29"/>
    <x v="2662"/>
    <d v="2017-01-17T00:00:00"/>
    <b v="0"/>
    <s v="Approved"/>
    <s v="Norco Bicycles"/>
    <s v="Road"/>
    <s v="medium"/>
    <s v="medium"/>
    <n v="543.39"/>
    <n v="407.54"/>
    <n v="135.85"/>
    <d v="1991-11-10T00:00:00"/>
    <n v="347"/>
  </r>
  <r>
    <s v="10067"/>
    <s v="77"/>
    <x v="2193"/>
    <d v="2017-02-12T00:00:00"/>
    <b v="0"/>
    <s v="Approved"/>
    <s v="Norco Bicycles"/>
    <s v="Road"/>
    <s v="medium"/>
    <s v="large"/>
    <n v="1240.31"/>
    <n v="795.1"/>
    <n v="445.21"/>
    <d v="2000-11-03T00:00:00"/>
    <n v="321"/>
  </r>
  <r>
    <s v="10068"/>
    <s v="11"/>
    <x v="2313"/>
    <d v="2017-01-18T00:00:00"/>
    <b v="0"/>
    <s v="Approved"/>
    <s v="Giant Bicycles"/>
    <s v="Standard"/>
    <s v="high"/>
    <s v="medium"/>
    <n v="1274.93"/>
    <n v="764.96"/>
    <n v="509.97"/>
    <d v="2007-08-04T00:00:00"/>
    <n v="346"/>
  </r>
  <r>
    <s v="10069"/>
    <s v="25"/>
    <x v="101"/>
    <d v="2017-07-19T00:00:00"/>
    <b v="1"/>
    <s v="Approved"/>
    <s v="Giant Bicycles"/>
    <s v="Road"/>
    <s v="medium"/>
    <s v="medium"/>
    <n v="1538.99"/>
    <n v="829.65"/>
    <n v="709.34"/>
    <d v="2016-02-04T00:00:00"/>
    <n v="164"/>
  </r>
  <r>
    <s v="10070"/>
    <s v="56"/>
    <x v="1501"/>
    <d v="2017-01-29T00:00:00"/>
    <b v="1"/>
    <s v="Approved"/>
    <s v="OHM Cycles"/>
    <s v="Standard"/>
    <s v="medium"/>
    <s v="medium"/>
    <n v="183.86"/>
    <n v="137.9"/>
    <n v="45.96"/>
    <d v="1997-10-04T00:00:00"/>
    <n v="335"/>
  </r>
  <r>
    <s v="10071"/>
    <s v="96"/>
    <x v="2087"/>
    <d v="2017-10-14T00:00:00"/>
    <b v="1"/>
    <s v="Approved"/>
    <s v="WeareA2B"/>
    <s v="Road"/>
    <s v="low"/>
    <s v="small"/>
    <n v="1172.78"/>
    <n v="1043.77"/>
    <n v="129.01"/>
    <d v="2002-10-10T00:00:00"/>
    <n v="77"/>
  </r>
  <r>
    <s v="10072"/>
    <s v="1"/>
    <x v="1999"/>
    <d v="2017-04-13T00:00:00"/>
    <b v="1"/>
    <s v="Approved"/>
    <s v="Giant Bicycles"/>
    <s v="Touring"/>
    <s v="medium"/>
    <s v="large"/>
    <n v="1873.97"/>
    <n v="863.95"/>
    <n v="1010.02"/>
    <d v="2003-09-09T00:00:00"/>
    <n v="261"/>
  </r>
  <r>
    <s v="10073"/>
    <s v="74"/>
    <x v="406"/>
    <d v="2017-01-26T00:00:00"/>
    <b v="0"/>
    <s v="Approved"/>
    <s v="WeareA2B"/>
    <s v="Standard"/>
    <s v="medium"/>
    <s v="medium"/>
    <n v="1228.07"/>
    <n v="400.91"/>
    <n v="827.16"/>
    <d v="2004-07-25T00:00:00"/>
    <n v="338"/>
  </r>
  <r>
    <s v="10075"/>
    <s v="94"/>
    <x v="1980"/>
    <d v="2017-05-29T00:00:00"/>
    <b v="1"/>
    <s v="Approved"/>
    <s v="Giant Bicycles"/>
    <s v="Standard"/>
    <s v="medium"/>
    <s v="large"/>
    <n v="1635.3"/>
    <n v="993.66"/>
    <n v="641.64"/>
    <d v="2007-12-11T00:00:00"/>
    <n v="215"/>
  </r>
  <r>
    <s v="10076"/>
    <s v="47"/>
    <x v="2971"/>
    <d v="2017-10-23T00:00:00"/>
    <b v="1"/>
    <s v="Approved"/>
    <s v="Trek Bicycles"/>
    <s v="Road"/>
    <s v="low"/>
    <s v="small"/>
    <n v="1720.7"/>
    <n v="1531.42"/>
    <n v="189.28"/>
    <d v="2012-06-04T00:00:00"/>
    <n v="68"/>
  </r>
  <r>
    <s v="10077"/>
    <s v="2"/>
    <x v="3323"/>
    <d v="2017-02-25T00:00:00"/>
    <b v="1"/>
    <s v="Approved"/>
    <s v="Solex"/>
    <s v="Standard"/>
    <s v="medium"/>
    <s v="medium"/>
    <n v="71.489999999999995"/>
    <n v="53.62"/>
    <n v="17.87"/>
    <d v="2012-12-02T00:00:00"/>
    <n v="308"/>
  </r>
  <r>
    <s v="10078"/>
    <s v="25"/>
    <x v="202"/>
    <d v="2017-04-13T00:00:00"/>
    <b v="1"/>
    <s v="Approved"/>
    <s v="Giant Bicycles"/>
    <s v="Road"/>
    <s v="medium"/>
    <s v="medium"/>
    <n v="1538.99"/>
    <n v="829.65"/>
    <n v="709.34"/>
    <d v="1999-06-23T00:00:00"/>
    <n v="261"/>
  </r>
  <r>
    <s v="10079"/>
    <s v="51"/>
    <x v="2339"/>
    <d v="2017-08-13T00:00:00"/>
    <b v="0"/>
    <s v="Approved"/>
    <s v="OHM Cycles"/>
    <s v="Standard"/>
    <s v="high"/>
    <s v="medium"/>
    <n v="2005.66"/>
    <n v="1203.4000000000001"/>
    <n v="802.26"/>
    <d v="2003-07-21T00:00:00"/>
    <n v="139"/>
  </r>
  <r>
    <s v="10080"/>
    <s v="93"/>
    <x v="2741"/>
    <d v="2017-08-25T00:00:00"/>
    <b v="0"/>
    <s v="Approved"/>
    <s v="WeareA2B"/>
    <s v="Standard"/>
    <s v="medium"/>
    <s v="medium"/>
    <n v="1065.03"/>
    <n v="230.09"/>
    <n v="834.94"/>
    <d v="2000-11-03T00:00:00"/>
    <n v="127"/>
  </r>
  <r>
    <s v="10081"/>
    <s v="65"/>
    <x v="499"/>
    <d v="2017-07-04T00:00:00"/>
    <b v="0"/>
    <s v="Approved"/>
    <s v="WeareA2B"/>
    <s v="Standard"/>
    <s v="medium"/>
    <s v="medium"/>
    <n v="1807.45"/>
    <n v="778.69"/>
    <n v="1028.76"/>
    <d v="2015-05-21T00:00:00"/>
    <n v="179"/>
  </r>
  <r>
    <s v="10082"/>
    <s v="60"/>
    <x v="1431"/>
    <d v="2017-10-03T00:00:00"/>
    <b v="0"/>
    <s v="Approved"/>
    <s v="Giant Bicycles"/>
    <s v="Standard"/>
    <s v="high"/>
    <s v="small"/>
    <n v="1977.36"/>
    <n v="1759.85"/>
    <n v="217.51"/>
    <d v="2012-05-18T00:00:00"/>
    <n v="88"/>
  </r>
  <r>
    <s v="10083"/>
    <s v="35"/>
    <x v="3324"/>
    <d v="2017-12-17T00:00:00"/>
    <b v="1"/>
    <s v="Approved"/>
    <s v="Trek Bicycles"/>
    <s v="Standard"/>
    <s v="low"/>
    <s v="medium"/>
    <n v="1057.51"/>
    <n v="154.4"/>
    <n v="903.11"/>
    <d v="1994-07-12T00:00:00"/>
    <n v="13"/>
  </r>
  <r>
    <s v="10084"/>
    <s v="3"/>
    <x v="2312"/>
    <d v="2017-02-25T00:00:00"/>
    <b v="0"/>
    <s v="Approved"/>
    <s v="Trek Bicycles"/>
    <s v="Standard"/>
    <s v="medium"/>
    <s v="large"/>
    <n v="2091.4699999999998"/>
    <n v="388.92"/>
    <n v="1702.55"/>
    <d v="2012-09-15T00:00:00"/>
    <n v="308"/>
  </r>
  <r>
    <s v="10085"/>
    <s v="50"/>
    <x v="856"/>
    <d v="2017-02-17T00:00:00"/>
    <b v="1"/>
    <s v="Approved"/>
    <s v="WeareA2B"/>
    <s v="Standard"/>
    <s v="medium"/>
    <s v="small"/>
    <n v="175.89"/>
    <n v="131.91999999999999"/>
    <n v="43.97"/>
    <d v="1997-10-04T00:00:00"/>
    <n v="316"/>
  </r>
  <r>
    <s v="10086"/>
    <s v="65"/>
    <x v="1175"/>
    <d v="2017-06-28T00:00:00"/>
    <b v="1"/>
    <s v="Approved"/>
    <s v="WeareA2B"/>
    <s v="Standard"/>
    <s v="medium"/>
    <s v="medium"/>
    <n v="1807.45"/>
    <n v="778.69"/>
    <n v="1028.76"/>
    <d v="2015-04-11T00:00:00"/>
    <n v="185"/>
  </r>
  <r>
    <s v="10087"/>
    <s v="87"/>
    <x v="2389"/>
    <d v="2017-07-10T00:00:00"/>
    <b v="0"/>
    <s v="Approved"/>
    <s v="Giant Bicycles"/>
    <s v="Standard"/>
    <s v="high"/>
    <s v="medium"/>
    <n v="1179"/>
    <n v="707.4"/>
    <n v="471.6"/>
    <d v="1997-08-25T00:00:00"/>
    <n v="173"/>
  </r>
  <r>
    <s v="10088"/>
    <s v="77"/>
    <x v="1368"/>
    <d v="2017-11-22T00:00:00"/>
    <b v="0"/>
    <s v="Approved"/>
    <s v="WeareA2B"/>
    <s v="Standard"/>
    <s v="medium"/>
    <s v="medium"/>
    <n v="1769.64"/>
    <n v="108.76"/>
    <n v="1660.88"/>
    <d v="2011-05-09T00:00:00"/>
    <n v="38"/>
  </r>
  <r>
    <s v="10089"/>
    <s v="57"/>
    <x v="2168"/>
    <d v="2017-06-12T00:00:00"/>
    <b v="0"/>
    <s v="Approved"/>
    <s v="WeareA2B"/>
    <s v="Touring"/>
    <s v="medium"/>
    <s v="large"/>
    <n v="1890.39"/>
    <n v="260.14"/>
    <n v="1630.25"/>
    <d v="1991-01-21T00:00:00"/>
    <n v="201"/>
  </r>
  <r>
    <s v="10090"/>
    <s v="35"/>
    <x v="1869"/>
    <d v="2017-03-16T00:00:00"/>
    <b v="1"/>
    <s v="Approved"/>
    <s v="Trek Bicycles"/>
    <s v="Standard"/>
    <s v="low"/>
    <s v="medium"/>
    <n v="1057.51"/>
    <n v="154.4"/>
    <n v="903.11"/>
    <d v="2010-06-07T00:00:00"/>
    <n v="289"/>
  </r>
  <r>
    <s v="10091"/>
    <s v="41"/>
    <x v="2559"/>
    <d v="2017-05-28T00:00:00"/>
    <b v="1"/>
    <s v="Approved"/>
    <s v="Norco Bicycles"/>
    <s v="Standard"/>
    <s v="low"/>
    <s v="medium"/>
    <n v="958.74"/>
    <n v="748.9"/>
    <n v="209.84"/>
    <d v="2010-05-05T00:00:00"/>
    <n v="216"/>
  </r>
  <r>
    <s v="10092"/>
    <s v="36"/>
    <x v="2009"/>
    <d v="2017-09-09T00:00:00"/>
    <b v="0"/>
    <s v="Approved"/>
    <s v="Solex"/>
    <s v="Standard"/>
    <s v="low"/>
    <s v="medium"/>
    <n v="1289.8499999999999"/>
    <n v="74.510000000000005"/>
    <n v="1215.3399999999999"/>
    <d v="2007-12-11T00:00:00"/>
    <n v="112"/>
  </r>
  <r>
    <s v="10093"/>
    <s v="23"/>
    <x v="2573"/>
    <d v="2017-09-11T00:00:00"/>
    <b v="1"/>
    <s v="Approved"/>
    <s v="Norco Bicycles"/>
    <s v="Mountain"/>
    <s v="low"/>
    <s v="small"/>
    <n v="688.63"/>
    <n v="612.88"/>
    <n v="75.75"/>
    <d v="1993-10-02T00:00:00"/>
    <n v="110"/>
  </r>
  <r>
    <s v="10094"/>
    <s v="18"/>
    <x v="181"/>
    <d v="2017-08-04T00:00:00"/>
    <b v="0"/>
    <s v="Approved"/>
    <s v="Solex"/>
    <s v="Standard"/>
    <s v="medium"/>
    <s v="medium"/>
    <n v="575.27"/>
    <n v="431.45"/>
    <n v="143.82"/>
    <d v="2004-12-18T00:00:00"/>
    <n v="148"/>
  </r>
  <r>
    <s v="10096"/>
    <s v="76"/>
    <x v="1083"/>
    <d v="2017-10-06T00:00:00"/>
    <b v="0"/>
    <s v="Approved"/>
    <s v="WeareA2B"/>
    <s v="Standard"/>
    <s v="low"/>
    <s v="medium"/>
    <n v="642.30999999999995"/>
    <n v="513.85"/>
    <n v="128.46"/>
    <d v="2014-10-10T00:00:00"/>
    <n v="85"/>
  </r>
  <r>
    <s v="10097"/>
    <s v="37"/>
    <x v="2683"/>
    <d v="2017-05-21T00:00:00"/>
    <b v="1"/>
    <s v="Approved"/>
    <s v="OHM Cycles"/>
    <s v="Standard"/>
    <s v="low"/>
    <s v="medium"/>
    <n v="1793.43"/>
    <n v="248.82"/>
    <n v="1544.61"/>
    <d v="1999-07-20T00:00:00"/>
    <n v="223"/>
  </r>
  <r>
    <s v="10098"/>
    <s v="8"/>
    <x v="2633"/>
    <d v="2017-07-12T00:00:00"/>
    <b v="0"/>
    <s v="Approved"/>
    <s v="Solex"/>
    <s v="Road"/>
    <s v="medium"/>
    <s v="small"/>
    <n v="1703.52"/>
    <n v="1516.13"/>
    <n v="187.39"/>
    <d v="2005-12-07T00:00:00"/>
    <n v="171"/>
  </r>
  <r>
    <s v="10099"/>
    <s v="84"/>
    <x v="2389"/>
    <d v="2017-05-08T00:00:00"/>
    <b v="0"/>
    <s v="Approved"/>
    <s v="Trek Bicycles"/>
    <s v="Road"/>
    <s v="medium"/>
    <s v="medium"/>
    <n v="290.62"/>
    <n v="215.14"/>
    <n v="75.48"/>
    <d v="2004-12-18T00:00:00"/>
    <n v="236"/>
  </r>
  <r>
    <s v="10100"/>
    <s v="83"/>
    <x v="2043"/>
    <d v="2017-08-09T00:00:00"/>
    <b v="0"/>
    <s v="Approved"/>
    <s v="Solex"/>
    <s v="Touring"/>
    <s v="medium"/>
    <s v="large"/>
    <n v="2083.94"/>
    <n v="675.03"/>
    <n v="1408.91"/>
    <d v="1999-07-26T00:00:00"/>
    <n v="143"/>
  </r>
  <r>
    <s v="10101"/>
    <s v="87"/>
    <x v="2535"/>
    <d v="2017-11-03T00:00:00"/>
    <b v="1"/>
    <s v="Approved"/>
    <s v="Giant Bicycles"/>
    <s v="Standard"/>
    <s v="high"/>
    <s v="medium"/>
    <n v="1179"/>
    <n v="707.4"/>
    <n v="471.6"/>
    <d v="1997-08-25T00:00:00"/>
    <n v="57"/>
  </r>
  <r>
    <s v="10102"/>
    <s v="22"/>
    <x v="2146"/>
    <d v="2017-03-21T00:00:00"/>
    <b v="0"/>
    <s v="Approved"/>
    <s v="WeareA2B"/>
    <s v="Standard"/>
    <s v="medium"/>
    <s v="medium"/>
    <n v="60.34"/>
    <n v="45.26"/>
    <n v="15.08"/>
    <d v="1993-07-15T00:00:00"/>
    <n v="284"/>
  </r>
  <r>
    <s v="10103"/>
    <s v="69"/>
    <x v="2898"/>
    <d v="2017-11-26T00:00:00"/>
    <b v="0"/>
    <s v="Approved"/>
    <s v="Giant Bicycles"/>
    <s v="Road"/>
    <s v="medium"/>
    <s v="medium"/>
    <n v="792.9"/>
    <n v="594.67999999999995"/>
    <n v="198.22"/>
    <d v="1992-10-02T00:00:00"/>
    <n v="34"/>
  </r>
  <r>
    <s v="10104"/>
    <s v="56"/>
    <x v="2961"/>
    <d v="2017-04-29T00:00:00"/>
    <b v="1"/>
    <s v="Approved"/>
    <s v="OHM Cycles"/>
    <s v="Standard"/>
    <s v="medium"/>
    <s v="medium"/>
    <n v="183.86"/>
    <n v="137.9"/>
    <n v="45.96"/>
    <d v="1997-10-04T00:00:00"/>
    <n v="245"/>
  </r>
  <r>
    <s v="10105"/>
    <s v="29"/>
    <x v="1611"/>
    <d v="2017-05-28T00:00:00"/>
    <b v="1"/>
    <s v="Approved"/>
    <s v="Norco Bicycles"/>
    <s v="Road"/>
    <s v="medium"/>
    <s v="medium"/>
    <n v="543.39"/>
    <n v="407.54"/>
    <n v="135.85"/>
    <d v="1991-11-10T00:00:00"/>
    <n v="216"/>
  </r>
  <r>
    <s v="10106"/>
    <s v="96"/>
    <x v="2681"/>
    <d v="2017-10-09T00:00:00"/>
    <b v="1"/>
    <s v="Approved"/>
    <s v="WeareA2B"/>
    <s v="Road"/>
    <s v="low"/>
    <s v="small"/>
    <n v="1172.78"/>
    <n v="1043.77"/>
    <n v="129.01"/>
    <d v="2002-10-10T00:00:00"/>
    <n v="82"/>
  </r>
  <r>
    <s v="10107"/>
    <s v="93"/>
    <x v="497"/>
    <d v="2017-11-30T00:00:00"/>
    <b v="0"/>
    <s v="Approved"/>
    <s v="WeareA2B"/>
    <s v="Standard"/>
    <s v="medium"/>
    <s v="medium"/>
    <n v="1065.03"/>
    <n v="230.09"/>
    <n v="834.94"/>
    <d v="2000-11-03T00:00:00"/>
    <n v="30"/>
  </r>
  <r>
    <s v="10108"/>
    <s v="21"/>
    <x v="1397"/>
    <d v="2017-03-15T00:00:00"/>
    <b v="1"/>
    <s v="Approved"/>
    <s v="Solex"/>
    <s v="Standard"/>
    <s v="medium"/>
    <s v="large"/>
    <n v="1071.23"/>
    <n v="380.74"/>
    <n v="690.49"/>
    <d v="1999-06-23T00:00:00"/>
    <n v="290"/>
  </r>
  <r>
    <s v="10109"/>
    <s v="88"/>
    <x v="1221"/>
    <d v="2017-07-18T00:00:00"/>
    <b v="0"/>
    <s v="Approved"/>
    <s v="Norco Bicycles"/>
    <s v="Standard"/>
    <s v="high"/>
    <s v="small"/>
    <n v="1661.92"/>
    <n v="1479.11"/>
    <n v="182.81"/>
    <d v="1994-09-09T00:00:00"/>
    <n v="165"/>
  </r>
  <r>
    <s v="10110"/>
    <s v="95"/>
    <x v="1570"/>
    <d v="2017-03-15T00:00:00"/>
    <b v="0"/>
    <s v="Approved"/>
    <s v="Giant Bicycles"/>
    <s v="Standard"/>
    <s v="medium"/>
    <s v="large"/>
    <n v="569.55999999999995"/>
    <n v="528.42999999999995"/>
    <n v="41.13"/>
    <d v="2016-03-29T00:00:00"/>
    <n v="290"/>
  </r>
  <r>
    <s v="10111"/>
    <s v="9"/>
    <x v="2260"/>
    <d v="2017-02-25T00:00:00"/>
    <b v="0"/>
    <s v="Approved"/>
    <s v="OHM Cycles"/>
    <s v="Road"/>
    <s v="medium"/>
    <s v="medium"/>
    <n v="742.54"/>
    <n v="667.4"/>
    <n v="75.14"/>
    <d v="1991-11-07T00:00:00"/>
    <n v="308"/>
  </r>
  <r>
    <s v="10112"/>
    <s v="13"/>
    <x v="2410"/>
    <d v="2017-08-22T00:00:00"/>
    <b v="1"/>
    <s v="Approved"/>
    <s v="Solex"/>
    <s v="Standard"/>
    <s v="medium"/>
    <s v="medium"/>
    <n v="1163.8900000000001"/>
    <n v="589.27"/>
    <n v="574.62"/>
    <d v="2016-07-09T00:00:00"/>
    <n v="130"/>
  </r>
  <r>
    <s v="10113"/>
    <s v="85"/>
    <x v="409"/>
    <d v="2017-02-13T00:00:00"/>
    <b v="0"/>
    <s v="Approved"/>
    <s v="WeareA2B"/>
    <s v="Standard"/>
    <s v="medium"/>
    <s v="medium"/>
    <n v="752.64"/>
    <n v="205.36"/>
    <n v="547.28"/>
    <d v="2015-08-02T00:00:00"/>
    <n v="320"/>
  </r>
  <r>
    <s v="10114"/>
    <s v="41"/>
    <x v="3325"/>
    <d v="2017-12-13T00:00:00"/>
    <b v="1"/>
    <s v="Approved"/>
    <s v="Norco Bicycles"/>
    <s v="Standard"/>
    <s v="low"/>
    <s v="medium"/>
    <n v="958.74"/>
    <n v="748.9"/>
    <n v="209.84"/>
    <d v="2005-12-07T00:00:00"/>
    <n v="17"/>
  </r>
  <r>
    <s v="10115"/>
    <s v="88"/>
    <x v="1202"/>
    <d v="2017-02-12T00:00:00"/>
    <b v="0"/>
    <s v="Approved"/>
    <s v="Norco Bicycles"/>
    <s v="Standard"/>
    <s v="high"/>
    <s v="small"/>
    <n v="1661.92"/>
    <n v="1479.11"/>
    <n v="182.81"/>
    <d v="1996-11-09T00:00:00"/>
    <n v="321"/>
  </r>
  <r>
    <s v="10116"/>
    <s v="3"/>
    <x v="1940"/>
    <d v="2017-05-20T00:00:00"/>
    <b v="0"/>
    <s v="Approved"/>
    <s v="Trek Bicycles"/>
    <s v="Standard"/>
    <s v="medium"/>
    <s v="large"/>
    <n v="2091.4699999999998"/>
    <n v="388.92"/>
    <n v="1702.55"/>
    <d v="1993-05-26T00:00:00"/>
    <n v="224"/>
  </r>
  <r>
    <s v="10117"/>
    <s v="21"/>
    <x v="1011"/>
    <d v="2017-12-18T00:00:00"/>
    <b v="0"/>
    <s v="Approved"/>
    <s v="Solex"/>
    <s v="Standard"/>
    <s v="medium"/>
    <s v="large"/>
    <n v="1071.23"/>
    <n v="380.74"/>
    <n v="690.49"/>
    <d v="1996-04-05T00:00:00"/>
    <n v="12"/>
  </r>
  <r>
    <s v="10118"/>
    <s v="99"/>
    <x v="3171"/>
    <d v="2017-02-02T00:00:00"/>
    <b v="0"/>
    <s v="Approved"/>
    <s v="OHM Cycles"/>
    <s v="Standard"/>
    <s v="medium"/>
    <s v="medium"/>
    <n v="1227.3399999999999"/>
    <n v="770.89"/>
    <n v="456.45"/>
    <d v="1994-08-10T00:00:00"/>
    <n v="331"/>
  </r>
  <r>
    <s v="10119"/>
    <s v="13"/>
    <x v="1153"/>
    <d v="2017-02-03T00:00:00"/>
    <b v="1"/>
    <s v="Approved"/>
    <s v="Solex"/>
    <s v="Standard"/>
    <s v="medium"/>
    <s v="medium"/>
    <n v="1577.53"/>
    <n v="826.51"/>
    <n v="751.02"/>
    <d v="2011-03-16T00:00:00"/>
    <n v="330"/>
  </r>
  <r>
    <s v="10120"/>
    <s v="14"/>
    <x v="3013"/>
    <d v="2017-04-26T00:00:00"/>
    <b v="0"/>
    <s v="Approved"/>
    <s v="Trek Bicycles"/>
    <s v="Standard"/>
    <s v="medium"/>
    <s v="small"/>
    <n v="1386.84"/>
    <n v="1234.29"/>
    <n v="152.55000000000001"/>
    <d v="1994-09-09T00:00:00"/>
    <n v="248"/>
  </r>
  <r>
    <s v="10121"/>
    <s v="36"/>
    <x v="3155"/>
    <d v="2017-11-04T00:00:00"/>
    <b v="1"/>
    <s v="Approved"/>
    <s v="Solex"/>
    <s v="Standard"/>
    <s v="low"/>
    <s v="medium"/>
    <n v="945.04"/>
    <n v="507.58"/>
    <n v="437.46"/>
    <d v="1999-12-04T00:00:00"/>
    <n v="56"/>
  </r>
  <r>
    <s v="10122"/>
    <s v="38"/>
    <x v="601"/>
    <d v="2017-02-22T00:00:00"/>
    <b v="1"/>
    <s v="Approved"/>
    <s v="Trek Bicycles"/>
    <s v="Standard"/>
    <s v="medium"/>
    <s v="large"/>
    <n v="2091.4699999999998"/>
    <n v="388.92"/>
    <n v="1702.55"/>
    <d v="2011-08-24T00:00:00"/>
    <n v="311"/>
  </r>
  <r>
    <s v="10123"/>
    <s v="26"/>
    <x v="459"/>
    <d v="2017-05-12T00:00:00"/>
    <b v="1"/>
    <s v="Approved"/>
    <s v="WeareA2B"/>
    <s v="Standard"/>
    <s v="medium"/>
    <s v="medium"/>
    <n v="1992.93"/>
    <n v="762.63"/>
    <n v="1230.3"/>
    <d v="1999-06-23T00:00:00"/>
    <n v="232"/>
  </r>
  <r>
    <s v="10124"/>
    <s v="0"/>
    <x v="435"/>
    <d v="2017-12-27T00:00:00"/>
    <b v="0"/>
    <s v="Approved"/>
    <s v="Norco Bicycles"/>
    <s v="Road"/>
    <s v="medium"/>
    <s v="medium"/>
    <n v="543.39"/>
    <n v="407.54"/>
    <n v="135.85"/>
    <d v="1991-11-10T00:00:00"/>
    <n v="3"/>
  </r>
  <r>
    <s v="10125"/>
    <s v="68"/>
    <x v="2780"/>
    <d v="2017-01-04T00:00:00"/>
    <b v="1"/>
    <s v="Approved"/>
    <s v="OHM Cycles"/>
    <s v="Standard"/>
    <s v="medium"/>
    <s v="medium"/>
    <n v="1636.9"/>
    <n v="44.71"/>
    <n v="1592.19"/>
    <d v="2010-08-20T00:00:00"/>
    <n v="360"/>
  </r>
  <r>
    <s v="10126"/>
    <s v="87"/>
    <x v="537"/>
    <d v="2017-10-23T00:00:00"/>
    <b v="0"/>
    <s v="Approved"/>
    <s v="Giant Bicycles"/>
    <s v="Standard"/>
    <s v="high"/>
    <s v="medium"/>
    <n v="1179"/>
    <n v="707.4"/>
    <n v="471.6"/>
    <d v="1997-08-25T00:00:00"/>
    <n v="68"/>
  </r>
  <r>
    <s v="10127"/>
    <s v="96"/>
    <x v="247"/>
    <d v="2017-09-30T00:00:00"/>
    <b v="0"/>
    <s v="Approved"/>
    <s v="WeareA2B"/>
    <s v="Road"/>
    <s v="low"/>
    <s v="small"/>
    <n v="1172.78"/>
    <n v="1043.77"/>
    <n v="129.01"/>
    <d v="1991-05-06T00:00:00"/>
    <n v="91"/>
  </r>
  <r>
    <s v="10128"/>
    <s v="76"/>
    <x v="1460"/>
    <d v="2017-04-24T00:00:00"/>
    <b v="1"/>
    <s v="Approved"/>
    <s v="WeareA2B"/>
    <s v="Road"/>
    <s v="low"/>
    <s v="small"/>
    <n v="1172.78"/>
    <n v="1043.77"/>
    <n v="129.01"/>
    <d v="2002-10-10T00:00:00"/>
    <n v="250"/>
  </r>
  <r>
    <s v="10129"/>
    <s v="35"/>
    <x v="300"/>
    <d v="2017-04-21T00:00:00"/>
    <b v="0"/>
    <s v="Approved"/>
    <s v="Trek Bicycles"/>
    <s v="Standard"/>
    <s v="low"/>
    <s v="medium"/>
    <n v="1057.51"/>
    <n v="154.4"/>
    <n v="903.11"/>
    <d v="1994-07-12T00:00:00"/>
    <n v="253"/>
  </r>
  <r>
    <s v="10130"/>
    <s v="93"/>
    <x v="2874"/>
    <d v="2017-01-28T00:00:00"/>
    <b v="1"/>
    <s v="Approved"/>
    <s v="WeareA2B"/>
    <s v="Standard"/>
    <s v="medium"/>
    <s v="medium"/>
    <n v="1065.03"/>
    <n v="230.09"/>
    <n v="834.94"/>
    <d v="2016-03-29T00:00:00"/>
    <n v="336"/>
  </r>
  <r>
    <s v="10131"/>
    <s v="9"/>
    <x v="799"/>
    <d v="2017-04-28T00:00:00"/>
    <b v="0"/>
    <s v="Approved"/>
    <s v="OHM Cycles"/>
    <s v="Road"/>
    <s v="medium"/>
    <s v="medium"/>
    <n v="742.54"/>
    <n v="667.4"/>
    <n v="75.14"/>
    <d v="1991-11-07T00:00:00"/>
    <n v="246"/>
  </r>
  <r>
    <s v="10132"/>
    <s v="7"/>
    <x v="2212"/>
    <d v="2017-04-06T00:00:00"/>
    <b v="1"/>
    <s v="Approved"/>
    <s v="Trek Bicycles"/>
    <s v="Road"/>
    <s v="low"/>
    <s v="medium"/>
    <n v="980.37"/>
    <n v="234.43"/>
    <n v="745.94"/>
    <d v="2004-09-28T00:00:00"/>
    <n v="268"/>
  </r>
  <r>
    <s v="10133"/>
    <s v="19"/>
    <x v="3326"/>
    <d v="2017-08-25T00:00:00"/>
    <b v="0"/>
    <s v="Approved"/>
    <s v="OHM Cycles"/>
    <s v="Road"/>
    <s v="high"/>
    <s v="large"/>
    <n v="12.01"/>
    <n v="7.21"/>
    <n v="4.8"/>
    <d v="2009-03-08T00:00:00"/>
    <n v="127"/>
  </r>
  <r>
    <s v="10134"/>
    <s v="19"/>
    <x v="40"/>
    <d v="2017-09-28T00:00:00"/>
    <b v="1"/>
    <s v="Approved"/>
    <s v="OHM Cycles"/>
    <s v="Road"/>
    <s v="high"/>
    <s v="large"/>
    <n v="12.01"/>
    <n v="7.21"/>
    <n v="4.8"/>
    <d v="1993-10-02T00:00:00"/>
    <n v="93"/>
  </r>
  <r>
    <s v="10135"/>
    <s v="51"/>
    <x v="2342"/>
    <d v="2017-08-01T00:00:00"/>
    <b v="1"/>
    <s v="Approved"/>
    <s v="OHM Cycles"/>
    <s v="Standard"/>
    <s v="high"/>
    <s v="medium"/>
    <n v="2005.66"/>
    <n v="1203.4000000000001"/>
    <n v="802.26"/>
    <d v="2012-04-10T00:00:00"/>
    <n v="151"/>
  </r>
  <r>
    <s v="10136"/>
    <s v="96"/>
    <x v="3246"/>
    <d v="2017-02-07T00:00:00"/>
    <b v="0"/>
    <s v="Approved"/>
    <s v="Giant Bicycles"/>
    <s v="Standard"/>
    <s v="medium"/>
    <s v="large"/>
    <n v="1635.3"/>
    <n v="993.66"/>
    <n v="641.64"/>
    <d v="2004-01-16T00:00:00"/>
    <n v="326"/>
  </r>
  <r>
    <s v="10137"/>
    <s v="65"/>
    <x v="2301"/>
    <d v="2017-04-27T00:00:00"/>
    <b v="0"/>
    <s v="Approved"/>
    <s v="WeareA2B"/>
    <s v="Standard"/>
    <s v="medium"/>
    <s v="medium"/>
    <n v="1807.45"/>
    <n v="778.69"/>
    <n v="1028.76"/>
    <d v="2015-04-11T00:00:00"/>
    <n v="247"/>
  </r>
  <r>
    <s v="10138"/>
    <s v="71"/>
    <x v="2240"/>
    <d v="2017-12-19T00:00:00"/>
    <b v="0"/>
    <s v="Approved"/>
    <s v="Solex"/>
    <s v="Standard"/>
    <s v="high"/>
    <s v="large"/>
    <n v="1842.92"/>
    <n v="1105.75"/>
    <n v="737.17"/>
    <d v="2011-01-10T00:00:00"/>
    <n v="11"/>
  </r>
  <r>
    <s v="10140"/>
    <s v="31"/>
    <x v="2407"/>
    <d v="2017-12-22T00:00:00"/>
    <b v="0"/>
    <s v="Approved"/>
    <s v="Giant Bicycles"/>
    <s v="Standard"/>
    <s v="medium"/>
    <s v="medium"/>
    <n v="230.91"/>
    <n v="173.18"/>
    <n v="57.73"/>
    <d v="2006-11-10T00:00:00"/>
    <n v="8"/>
  </r>
  <r>
    <s v="10141"/>
    <s v="78"/>
    <x v="923"/>
    <d v="2017-07-07T00:00:00"/>
    <b v="0"/>
    <s v="Approved"/>
    <s v="Giant Bicycles"/>
    <s v="Standard"/>
    <s v="medium"/>
    <s v="large"/>
    <n v="1765.3"/>
    <n v="709.48"/>
    <n v="1055.82"/>
    <d v="2004-07-25T00:00:00"/>
    <n v="176"/>
  </r>
  <r>
    <s v="10142"/>
    <s v="13"/>
    <x v="2714"/>
    <d v="2017-09-18T00:00:00"/>
    <b v="0"/>
    <s v="Approved"/>
    <s v="Solex"/>
    <s v="Standard"/>
    <s v="medium"/>
    <s v="medium"/>
    <n v="1577.53"/>
    <n v="826.51"/>
    <n v="751.02"/>
    <d v="2011-03-16T00:00:00"/>
    <n v="103"/>
  </r>
  <r>
    <s v="10143"/>
    <s v="82"/>
    <x v="719"/>
    <d v="2017-09-18T00:00:00"/>
    <b v="1"/>
    <s v="Approved"/>
    <s v="Norco Bicycles"/>
    <s v="Standard"/>
    <s v="high"/>
    <s v="medium"/>
    <n v="1148.6400000000001"/>
    <n v="689.18"/>
    <n v="459.46"/>
    <d v="2015-08-10T00:00:00"/>
    <n v="103"/>
  </r>
  <r>
    <s v="10144"/>
    <s v="64"/>
    <x v="2753"/>
    <d v="2017-06-19T00:00:00"/>
    <b v="0"/>
    <s v="Approved"/>
    <s v="Trek Bicycles"/>
    <s v="Standard"/>
    <s v="medium"/>
    <s v="large"/>
    <n v="1469.44"/>
    <n v="596.54999999999995"/>
    <n v="872.89"/>
    <d v="2012-05-18T00:00:00"/>
    <n v="194"/>
  </r>
  <r>
    <s v="10145"/>
    <s v="18"/>
    <x v="979"/>
    <d v="2017-12-07T00:00:00"/>
    <b v="0"/>
    <s v="Approved"/>
    <s v="Norco Bicycles"/>
    <s v="Standard"/>
    <s v="high"/>
    <s v="medium"/>
    <n v="1148.6400000000001"/>
    <n v="689.18"/>
    <n v="459.46"/>
    <d v="2015-08-10T00:00:00"/>
    <n v="23"/>
  </r>
  <r>
    <s v="10146"/>
    <s v="70"/>
    <x v="866"/>
    <d v="2017-08-24T00:00:00"/>
    <b v="0"/>
    <s v="Approved"/>
    <s v="Trek Bicycles"/>
    <s v="Standard"/>
    <s v="high"/>
    <s v="medium"/>
    <n v="495.72"/>
    <n v="297.43"/>
    <n v="198.29"/>
    <d v="2016-12-06T00:00:00"/>
    <n v="128"/>
  </r>
  <r>
    <s v="10147"/>
    <s v="69"/>
    <x v="2879"/>
    <d v="2017-10-11T00:00:00"/>
    <b v="0"/>
    <s v="Approved"/>
    <s v="Giant Bicycles"/>
    <s v="Road"/>
    <s v="medium"/>
    <s v="medium"/>
    <n v="792.9"/>
    <n v="594.67999999999995"/>
    <n v="198.22"/>
    <d v="1992-10-02T00:00:00"/>
    <n v="80"/>
  </r>
  <r>
    <s v="10148"/>
    <s v="63"/>
    <x v="2522"/>
    <d v="2017-09-18T00:00:00"/>
    <b v="1"/>
    <s v="Approved"/>
    <s v="WeareA2B"/>
    <s v="Standard"/>
    <s v="medium"/>
    <s v="medium"/>
    <n v="1992.93"/>
    <n v="762.63"/>
    <n v="1230.3"/>
    <d v="1993-05-26T00:00:00"/>
    <n v="103"/>
  </r>
  <r>
    <s v="10149"/>
    <s v="44"/>
    <x v="1321"/>
    <d v="2017-06-20T00:00:00"/>
    <b v="1"/>
    <s v="Approved"/>
    <s v="WeareA2B"/>
    <s v="Standard"/>
    <s v="medium"/>
    <s v="medium"/>
    <n v="1769.64"/>
    <n v="108.76"/>
    <n v="1660.88"/>
    <d v="2001-11-25T00:00:00"/>
    <n v="193"/>
  </r>
  <r>
    <s v="10150"/>
    <s v="53"/>
    <x v="1098"/>
    <d v="2017-06-30T00:00:00"/>
    <b v="0"/>
    <s v="Approved"/>
    <s v="OHM Cycles"/>
    <s v="Standard"/>
    <s v="medium"/>
    <s v="medium"/>
    <n v="795.34"/>
    <n v="101.58"/>
    <n v="693.76"/>
    <d v="1997-02-09T00:00:00"/>
    <n v="183"/>
  </r>
  <r>
    <s v="10151"/>
    <s v="62"/>
    <x v="290"/>
    <d v="2017-08-13T00:00:00"/>
    <b v="0"/>
    <s v="Approved"/>
    <s v="Solex"/>
    <s v="Standard"/>
    <s v="medium"/>
    <s v="medium"/>
    <n v="478.16"/>
    <n v="298.72000000000003"/>
    <n v="179.44"/>
    <d v="2015-05-21T00:00:00"/>
    <n v="139"/>
  </r>
  <r>
    <s v="10152"/>
    <s v="70"/>
    <x v="2343"/>
    <d v="2017-07-26T00:00:00"/>
    <b v="1"/>
    <s v="Approved"/>
    <s v="Trek Bicycles"/>
    <s v="Standard"/>
    <s v="high"/>
    <s v="medium"/>
    <n v="495.72"/>
    <n v="297.43"/>
    <n v="198.29"/>
    <d v="2015-04-11T00:00:00"/>
    <n v="157"/>
  </r>
  <r>
    <s v="10153"/>
    <s v="15"/>
    <x v="966"/>
    <d v="2017-09-20T00:00:00"/>
    <b v="0"/>
    <s v="Approved"/>
    <s v="WeareA2B"/>
    <s v="Standard"/>
    <s v="medium"/>
    <s v="medium"/>
    <n v="1292.8399999999999"/>
    <n v="13.44"/>
    <n v="1279.4000000000001"/>
    <d v="2009-04-12T00:00:00"/>
    <n v="101"/>
  </r>
  <r>
    <s v="10154"/>
    <s v="98"/>
    <x v="1414"/>
    <d v="2017-08-29T00:00:00"/>
    <b v="1"/>
    <s v="Approved"/>
    <s v="Trek Bicycles"/>
    <s v="Standard"/>
    <s v="high"/>
    <s v="medium"/>
    <n v="358.39"/>
    <n v="215.03"/>
    <n v="143.36000000000001"/>
    <d v="2004-01-16T00:00:00"/>
    <n v="123"/>
  </r>
  <r>
    <s v="10155"/>
    <s v="70"/>
    <x v="1210"/>
    <d v="2017-02-18T00:00:00"/>
    <b v="0"/>
    <s v="Approved"/>
    <s v="Trek Bicycles"/>
    <s v="Standard"/>
    <s v="high"/>
    <s v="medium"/>
    <n v="495.72"/>
    <n v="297.43"/>
    <n v="198.29"/>
    <d v="2014-10-10T00:00:00"/>
    <n v="315"/>
  </r>
  <r>
    <s v="10156"/>
    <s v="0"/>
    <x v="2967"/>
    <d v="2017-08-05T00:00:00"/>
    <b v="0"/>
    <s v="Approved"/>
    <s v="Trek Bicycles"/>
    <s v="Standard"/>
    <s v="high"/>
    <s v="medium"/>
    <n v="495.72"/>
    <n v="297.43"/>
    <n v="198.29"/>
    <d v="2015-04-11T00:00:00"/>
    <n v="147"/>
  </r>
  <r>
    <s v="10157"/>
    <s v="85"/>
    <x v="599"/>
    <d v="2017-06-15T00:00:00"/>
    <b v="0"/>
    <s v="Approved"/>
    <s v="WeareA2B"/>
    <s v="Standard"/>
    <s v="medium"/>
    <s v="medium"/>
    <n v="752.64"/>
    <n v="205.36"/>
    <n v="547.28"/>
    <d v="2004-08-07T00:00:00"/>
    <n v="198"/>
  </r>
  <r>
    <s v="10158"/>
    <s v="2"/>
    <x v="1732"/>
    <d v="2017-05-01T00:00:00"/>
    <b v="1"/>
    <s v="Approved"/>
    <s v="Solex"/>
    <s v="Standard"/>
    <s v="medium"/>
    <s v="medium"/>
    <n v="71.489999999999995"/>
    <n v="53.62"/>
    <n v="17.87"/>
    <d v="2012-12-02T00:00:00"/>
    <n v="243"/>
  </r>
  <r>
    <s v="10159"/>
    <s v="45"/>
    <x v="311"/>
    <d v="2017-12-15T00:00:00"/>
    <b v="1"/>
    <s v="Approved"/>
    <s v="Solex"/>
    <s v="Standard"/>
    <s v="medium"/>
    <s v="medium"/>
    <n v="441.49"/>
    <n v="84.99"/>
    <n v="356.5"/>
    <d v="1993-04-12T00:00:00"/>
    <n v="15"/>
  </r>
  <r>
    <s v="10160"/>
    <s v="35"/>
    <x v="3180"/>
    <d v="2017-06-23T00:00:00"/>
    <b v="0"/>
    <s v="Approved"/>
    <s v="Trek Bicycles"/>
    <s v="Standard"/>
    <s v="low"/>
    <s v="medium"/>
    <n v="1057.51"/>
    <n v="154.4"/>
    <n v="903.11"/>
    <d v="1994-07-12T00:00:00"/>
    <n v="190"/>
  </r>
  <r>
    <s v="10161"/>
    <s v="35"/>
    <x v="1418"/>
    <d v="2017-11-06T00:00:00"/>
    <b v="1"/>
    <s v="Approved"/>
    <s v="Trek Bicycles"/>
    <s v="Standard"/>
    <s v="low"/>
    <s v="medium"/>
    <n v="1057.51"/>
    <n v="154.4"/>
    <n v="903.11"/>
    <d v="1997-05-10T00:00:00"/>
    <n v="54"/>
  </r>
  <r>
    <s v="10162"/>
    <s v="2"/>
    <x v="1250"/>
    <d v="2017-02-05T00:00:00"/>
    <b v="1"/>
    <s v="Approved"/>
    <s v="Giant Bicycles"/>
    <s v="Road"/>
    <s v="low"/>
    <s v="small"/>
    <n v="590.26"/>
    <n v="525.33000000000004"/>
    <n v="64.930000000000007"/>
    <d v="2010-11-05T00:00:00"/>
    <n v="328"/>
  </r>
  <r>
    <s v="10163"/>
    <s v="61"/>
    <x v="1865"/>
    <d v="2017-12-06T00:00:00"/>
    <b v="1"/>
    <s v="Approved"/>
    <s v="Norco Bicycles"/>
    <s v="Standard"/>
    <s v="medium"/>
    <s v="small"/>
    <n v="586.45000000000005"/>
    <n v="521.94000000000005"/>
    <n v="64.510000000000005"/>
    <d v="1997-08-25T00:00:00"/>
    <n v="24"/>
  </r>
  <r>
    <s v="10164"/>
    <s v="26"/>
    <x v="2157"/>
    <d v="2017-10-21T00:00:00"/>
    <b v="0"/>
    <s v="Approved"/>
    <s v="WeareA2B"/>
    <s v="Standard"/>
    <s v="medium"/>
    <s v="medium"/>
    <n v="1992.93"/>
    <n v="762.63"/>
    <n v="1230.3"/>
    <d v="2016-11-22T00:00:00"/>
    <n v="70"/>
  </r>
  <r>
    <s v="10165"/>
    <s v="0"/>
    <x v="643"/>
    <d v="2017-08-08T00:00:00"/>
    <b v="1"/>
    <s v="Approved"/>
    <s v="OHM Cycles"/>
    <s v="Road"/>
    <s v="high"/>
    <s v="large"/>
    <n v="12.01"/>
    <n v="7.21"/>
    <n v="4.8"/>
    <d v="2009-03-08T00:00:00"/>
    <n v="144"/>
  </r>
  <r>
    <s v="10166"/>
    <s v="44"/>
    <x v="1269"/>
    <d v="2017-07-08T00:00:00"/>
    <b v="0"/>
    <s v="Approved"/>
    <s v="WeareA2B"/>
    <s v="Standard"/>
    <s v="medium"/>
    <s v="medium"/>
    <n v="1769.64"/>
    <n v="108.76"/>
    <n v="1660.88"/>
    <d v="2011-05-09T00:00:00"/>
    <n v="175"/>
  </r>
  <r>
    <s v="10167"/>
    <s v="2"/>
    <x v="2846"/>
    <d v="2017-07-01T00:00:00"/>
    <b v="1"/>
    <s v="Approved"/>
    <s v="Solex"/>
    <s v="Standard"/>
    <s v="medium"/>
    <s v="medium"/>
    <n v="71.489999999999995"/>
    <n v="53.62"/>
    <n v="17.87"/>
    <d v="2012-12-02T00:00:00"/>
    <n v="182"/>
  </r>
  <r>
    <s v="10168"/>
    <s v="59"/>
    <x v="2926"/>
    <d v="2017-06-03T00:00:00"/>
    <b v="0"/>
    <s v="Approved"/>
    <s v="Solex"/>
    <s v="Standard"/>
    <s v="medium"/>
    <s v="large"/>
    <n v="1061.56"/>
    <n v="733.58"/>
    <n v="327.98"/>
    <d v="2011-08-24T00:00:00"/>
    <n v="210"/>
  </r>
  <r>
    <s v="10169"/>
    <s v="80"/>
    <x v="801"/>
    <d v="2017-04-05T00:00:00"/>
    <b v="1"/>
    <s v="Approved"/>
    <s v="OHM Cycles"/>
    <s v="Touring"/>
    <s v="low"/>
    <s v="medium"/>
    <n v="1073.07"/>
    <n v="933.84"/>
    <n v="139.22999999999999"/>
    <d v="1997-08-25T00:00:00"/>
    <n v="269"/>
  </r>
  <r>
    <s v="10170"/>
    <s v="89"/>
    <x v="3327"/>
    <d v="2017-07-26T00:00:00"/>
    <b v="0"/>
    <s v="Approved"/>
    <s v="WeareA2B"/>
    <s v="Touring"/>
    <s v="medium"/>
    <s v="large"/>
    <n v="1362.99"/>
    <n v="57.74"/>
    <n v="1305.25"/>
    <d v="2002-10-10T00:00:00"/>
    <n v="157"/>
  </r>
  <r>
    <s v="10171"/>
    <s v="66"/>
    <x v="2326"/>
    <d v="2017-02-22T00:00:00"/>
    <b v="1"/>
    <s v="Approved"/>
    <s v="Giant Bicycles"/>
    <s v="Road"/>
    <s v="low"/>
    <s v="small"/>
    <n v="590.26"/>
    <n v="525.33000000000004"/>
    <n v="64.930000000000007"/>
    <d v="2010-11-05T00:00:00"/>
    <n v="311"/>
  </r>
  <r>
    <s v="10172"/>
    <s v="82"/>
    <x v="791"/>
    <d v="2017-08-05T00:00:00"/>
    <b v="1"/>
    <s v="Approved"/>
    <s v="Norco Bicycles"/>
    <s v="Standard"/>
    <s v="high"/>
    <s v="medium"/>
    <n v="1148.6400000000001"/>
    <n v="689.18"/>
    <n v="459.46"/>
    <d v="2004-12-18T00:00:00"/>
    <n v="147"/>
  </r>
  <r>
    <s v="10173"/>
    <s v="88"/>
    <x v="898"/>
    <d v="2017-10-24T00:00:00"/>
    <b v="0"/>
    <s v="Approved"/>
    <s v="Norco Bicycles"/>
    <s v="Standard"/>
    <s v="medium"/>
    <s v="medium"/>
    <n v="1198.46"/>
    <n v="381.1"/>
    <n v="817.36"/>
    <d v="1999-07-26T00:00:00"/>
    <n v="67"/>
  </r>
  <r>
    <s v="10174"/>
    <s v="86"/>
    <x v="3328"/>
    <d v="2017-09-22T00:00:00"/>
    <b v="0"/>
    <s v="Approved"/>
    <s v="OHM Cycles"/>
    <s v="Standard"/>
    <s v="medium"/>
    <s v="medium"/>
    <n v="235.63"/>
    <n v="125.07"/>
    <n v="110.56"/>
    <d v="1999-07-26T00:00:00"/>
    <n v="99"/>
  </r>
  <r>
    <s v="10175"/>
    <s v="38"/>
    <x v="3151"/>
    <d v="2017-04-27T00:00:00"/>
    <b v="0"/>
    <s v="Approved"/>
    <s v="Solex"/>
    <s v="Standard"/>
    <s v="medium"/>
    <s v="medium"/>
    <n v="1577.53"/>
    <n v="826.51"/>
    <n v="751.02"/>
    <d v="2011-03-16T00:00:00"/>
    <n v="247"/>
  </r>
  <r>
    <s v="10177"/>
    <s v="93"/>
    <x v="3068"/>
    <d v="2017-07-15T00:00:00"/>
    <b v="0"/>
    <s v="Approved"/>
    <s v="WeareA2B"/>
    <s v="Standard"/>
    <s v="medium"/>
    <s v="medium"/>
    <n v="1065.03"/>
    <n v="230.09"/>
    <n v="834.94"/>
    <d v="2000-11-03T00:00:00"/>
    <n v="168"/>
  </r>
  <r>
    <s v="10178"/>
    <s v="28"/>
    <x v="2556"/>
    <d v="2017-09-23T00:00:00"/>
    <b v="1"/>
    <s v="Approved"/>
    <s v="Norco Bicycles"/>
    <s v="Standard"/>
    <s v="medium"/>
    <s v="small"/>
    <n v="1216.1400000000001"/>
    <n v="1082.3599999999999"/>
    <n v="133.78"/>
    <d v="1991-08-05T00:00:00"/>
    <n v="98"/>
  </r>
  <r>
    <s v="10179"/>
    <s v="23"/>
    <x v="2685"/>
    <d v="2017-03-21T00:00:00"/>
    <b v="1"/>
    <s v="Approved"/>
    <s v="Norco Bicycles"/>
    <s v="Standard"/>
    <s v="medium"/>
    <s v="medium"/>
    <n v="1198.46"/>
    <n v="381.1"/>
    <n v="817.36"/>
    <d v="1999-07-26T00:00:00"/>
    <n v="284"/>
  </r>
  <r>
    <s v="10181"/>
    <s v="61"/>
    <x v="3329"/>
    <d v="2017-11-21T00:00:00"/>
    <b v="1"/>
    <s v="Approved"/>
    <s v="OHM Cycles"/>
    <s v="Standard"/>
    <s v="low"/>
    <s v="medium"/>
    <n v="71.16"/>
    <n v="56.93"/>
    <n v="14.23"/>
    <d v="1993-06-23T00:00:00"/>
    <n v="39"/>
  </r>
  <r>
    <s v="10182"/>
    <s v="60"/>
    <x v="1449"/>
    <d v="2017-12-23T00:00:00"/>
    <b v="1"/>
    <s v="Approved"/>
    <s v="Giant Bicycles"/>
    <s v="Standard"/>
    <s v="high"/>
    <s v="small"/>
    <n v="1977.36"/>
    <n v="1759.85"/>
    <n v="217.51"/>
    <d v="2005-10-22T00:00:00"/>
    <n v="7"/>
  </r>
  <r>
    <s v="10183"/>
    <s v="43"/>
    <x v="439"/>
    <d v="2017-01-11T00:00:00"/>
    <b v="0"/>
    <s v="Approved"/>
    <s v="Solex"/>
    <s v="Standard"/>
    <s v="medium"/>
    <s v="medium"/>
    <n v="1151.96"/>
    <n v="649.49"/>
    <n v="502.47"/>
    <d v="1993-04-12T00:00:00"/>
    <n v="353"/>
  </r>
  <r>
    <s v="10184"/>
    <s v="38"/>
    <x v="2505"/>
    <d v="2017-04-21T00:00:00"/>
    <b v="0"/>
    <s v="Approved"/>
    <s v="Solex"/>
    <s v="Standard"/>
    <s v="medium"/>
    <s v="medium"/>
    <n v="1577.53"/>
    <n v="826.51"/>
    <n v="751.02"/>
    <d v="1993-04-12T00:00:00"/>
    <n v="253"/>
  </r>
  <r>
    <s v="10186"/>
    <s v="87"/>
    <x v="95"/>
    <d v="2017-11-30T00:00:00"/>
    <b v="1"/>
    <s v="Approved"/>
    <s v="OHM Cycles"/>
    <s v="Standard"/>
    <s v="medium"/>
    <s v="medium"/>
    <n v="1636.9"/>
    <n v="44.71"/>
    <n v="1592.19"/>
    <d v="1992-10-02T00:00:00"/>
    <n v="30"/>
  </r>
  <r>
    <s v="10187"/>
    <s v="41"/>
    <x v="3330"/>
    <d v="2017-10-10T00:00:00"/>
    <b v="1"/>
    <s v="Approved"/>
    <s v="Solex"/>
    <s v="Road"/>
    <s v="medium"/>
    <s v="medium"/>
    <n v="416.98"/>
    <n v="312.74"/>
    <n v="104.24"/>
    <d v="1997-05-10T00:00:00"/>
    <n v="81"/>
  </r>
  <r>
    <s v="10188"/>
    <s v="43"/>
    <x v="1491"/>
    <d v="2017-02-16T00:00:00"/>
    <b v="1"/>
    <s v="Approved"/>
    <s v="Solex"/>
    <s v="Standard"/>
    <s v="medium"/>
    <s v="medium"/>
    <n v="1151.96"/>
    <n v="649.49"/>
    <n v="502.47"/>
    <d v="2014-07-28T00:00:00"/>
    <n v="317"/>
  </r>
  <r>
    <s v="10189"/>
    <s v="0"/>
    <x v="979"/>
    <d v="2017-03-21T00:00:00"/>
    <b v="0"/>
    <s v="Approved"/>
    <s v="Giant Bicycles"/>
    <s v="Standard"/>
    <s v="medium"/>
    <s v="large"/>
    <n v="569.55999999999995"/>
    <n v="528.42999999999995"/>
    <n v="41.13"/>
    <d v="2003-09-10T00:00:00"/>
    <n v="284"/>
  </r>
  <r>
    <s v="10190"/>
    <s v="59"/>
    <x v="3331"/>
    <d v="2017-01-19T00:00:00"/>
    <b v="1"/>
    <s v="Approved"/>
    <s v="Solex"/>
    <s v="Standard"/>
    <s v="medium"/>
    <s v="large"/>
    <n v="1061.56"/>
    <n v="733.58"/>
    <n v="327.98"/>
    <d v="1998-12-17T00:00:00"/>
    <n v="345"/>
  </r>
  <r>
    <s v="10191"/>
    <s v="91"/>
    <x v="87"/>
    <d v="2017-09-29T00:00:00"/>
    <b v="1"/>
    <s v="Approved"/>
    <s v="Solex"/>
    <s v="Standard"/>
    <s v="medium"/>
    <s v="medium"/>
    <n v="100.35"/>
    <n v="75.260000000000005"/>
    <n v="25.09"/>
    <d v="2000-11-03T00:00:00"/>
    <n v="92"/>
  </r>
  <r>
    <s v="10192"/>
    <s v="19"/>
    <x v="1170"/>
    <d v="2017-11-27T00:00:00"/>
    <b v="1"/>
    <s v="Approved"/>
    <s v="OHM Cycles"/>
    <s v="Road"/>
    <s v="high"/>
    <s v="large"/>
    <n v="12.01"/>
    <n v="7.21"/>
    <n v="4.8"/>
    <d v="2009-03-08T00:00:00"/>
    <n v="33"/>
  </r>
  <r>
    <s v="10193"/>
    <s v="86"/>
    <x v="1842"/>
    <d v="2017-04-16T00:00:00"/>
    <b v="1"/>
    <s v="Approved"/>
    <s v="OHM Cycles"/>
    <s v="Standard"/>
    <s v="medium"/>
    <s v="medium"/>
    <n v="235.63"/>
    <n v="125.07"/>
    <n v="110.56"/>
    <d v="2004-08-07T00:00:00"/>
    <n v="258"/>
  </r>
  <r>
    <s v="10194"/>
    <s v="41"/>
    <x v="1309"/>
    <d v="2017-11-22T00:00:00"/>
    <b v="1"/>
    <s v="Approved"/>
    <s v="Solex"/>
    <s v="Road"/>
    <s v="medium"/>
    <s v="medium"/>
    <n v="416.98"/>
    <n v="312.74"/>
    <n v="104.24"/>
    <d v="1993-07-15T00:00:00"/>
    <n v="38"/>
  </r>
  <r>
    <s v="10195"/>
    <s v="13"/>
    <x v="194"/>
    <d v="2017-02-27T00:00:00"/>
    <b v="0"/>
    <s v="Approved"/>
    <s v="Solex"/>
    <s v="Standard"/>
    <s v="medium"/>
    <s v="medium"/>
    <n v="1163.8900000000001"/>
    <n v="589.27"/>
    <n v="574.62"/>
    <d v="2016-07-09T00:00:00"/>
    <n v="306"/>
  </r>
  <r>
    <s v="10196"/>
    <s v="29"/>
    <x v="2778"/>
    <d v="2017-03-25T00:00:00"/>
    <b v="1"/>
    <s v="Approved"/>
    <s v="Norco Bicycles"/>
    <s v="Road"/>
    <s v="medium"/>
    <s v="medium"/>
    <n v="543.39"/>
    <n v="407.54"/>
    <n v="135.85"/>
    <d v="2016-11-22T00:00:00"/>
    <n v="280"/>
  </r>
  <r>
    <s v="10197"/>
    <s v="79"/>
    <x v="602"/>
    <d v="2017-06-07T00:00:00"/>
    <b v="1"/>
    <s v="Approved"/>
    <s v="Norco Bicycles"/>
    <s v="Standard"/>
    <s v="medium"/>
    <s v="medium"/>
    <n v="1555.58"/>
    <n v="818.01"/>
    <n v="737.57"/>
    <d v="2003-09-09T00:00:00"/>
    <n v="206"/>
  </r>
  <r>
    <s v="10198"/>
    <s v="1"/>
    <x v="403"/>
    <d v="2017-12-22T00:00:00"/>
    <b v="0"/>
    <s v="Approved"/>
    <s v="Giant Bicycles"/>
    <s v="Standard"/>
    <s v="medium"/>
    <s v="medium"/>
    <n v="1403.5"/>
    <n v="954.82"/>
    <n v="448.68"/>
    <d v="2012-12-02T00:00:00"/>
    <n v="8"/>
  </r>
  <r>
    <s v="10199"/>
    <s v="27"/>
    <x v="1796"/>
    <d v="2017-12-02T00:00:00"/>
    <b v="0"/>
    <s v="Approved"/>
    <s v="Trek Bicycles"/>
    <s v="Standard"/>
    <s v="medium"/>
    <s v="medium"/>
    <n v="499.53"/>
    <n v="388.72"/>
    <n v="110.81"/>
    <d v="1999-06-23T00:00:00"/>
    <n v="28"/>
  </r>
  <r>
    <s v="10200"/>
    <s v="60"/>
    <x v="3332"/>
    <d v="2017-05-04T00:00:00"/>
    <b v="0"/>
    <s v="Approved"/>
    <s v="Giant Bicycles"/>
    <s v="Standard"/>
    <s v="high"/>
    <s v="small"/>
    <n v="1977.36"/>
    <n v="1759.85"/>
    <n v="217.51"/>
    <d v="2011-08-24T00:00:00"/>
    <n v="240"/>
  </r>
  <r>
    <s v="10201"/>
    <s v="0"/>
    <x v="1999"/>
    <d v="2017-11-23T00:00:00"/>
    <b v="0"/>
    <s v="Approved"/>
    <s v="Trek Bicycles"/>
    <s v="Standard"/>
    <s v="medium"/>
    <s v="medium"/>
    <n v="499.53"/>
    <n v="388.72"/>
    <n v="110.81"/>
    <d v="1991-08-05T00:00:00"/>
    <n v="37"/>
  </r>
  <r>
    <s v="10202"/>
    <s v="90"/>
    <x v="1702"/>
    <d v="2017-07-07T00:00:00"/>
    <b v="1"/>
    <s v="Approved"/>
    <s v="Norco Bicycles"/>
    <s v="Standard"/>
    <s v="low"/>
    <s v="medium"/>
    <n v="363.01"/>
    <n v="290.41000000000003"/>
    <n v="72.599999999999994"/>
    <d v="2013-06-09T00:00:00"/>
    <n v="176"/>
  </r>
  <r>
    <s v="10203"/>
    <s v="24"/>
    <x v="2523"/>
    <d v="2017-08-07T00:00:00"/>
    <b v="1"/>
    <s v="Approved"/>
    <s v="Solex"/>
    <s v="Road"/>
    <s v="medium"/>
    <s v="large"/>
    <n v="1777.8"/>
    <n v="820.78"/>
    <n v="957.02"/>
    <d v="2011-05-07T00:00:00"/>
    <n v="145"/>
  </r>
  <r>
    <s v="10204"/>
    <s v="77"/>
    <x v="2814"/>
    <d v="2017-08-24T00:00:00"/>
    <b v="0"/>
    <s v="Approved"/>
    <s v="Norco Bicycles"/>
    <s v="Road"/>
    <s v="medium"/>
    <s v="large"/>
    <n v="1240.31"/>
    <n v="795.1"/>
    <n v="445.21"/>
    <d v="2011-01-10T00:00:00"/>
    <n v="128"/>
  </r>
  <r>
    <s v="10205"/>
    <s v="62"/>
    <x v="2719"/>
    <d v="2017-12-22T00:00:00"/>
    <b v="0"/>
    <s v="Approved"/>
    <s v="Solex"/>
    <s v="Standard"/>
    <s v="medium"/>
    <s v="medium"/>
    <n v="478.16"/>
    <n v="298.72000000000003"/>
    <n v="179.44"/>
    <d v="1993-06-23T00:00:00"/>
    <n v="8"/>
  </r>
  <r>
    <s v="10206"/>
    <s v="50"/>
    <x v="2757"/>
    <d v="2017-02-19T00:00:00"/>
    <b v="1"/>
    <s v="Approved"/>
    <s v="WeareA2B"/>
    <s v="Standard"/>
    <s v="medium"/>
    <s v="small"/>
    <n v="175.89"/>
    <n v="131.91999999999999"/>
    <n v="43.97"/>
    <d v="2003-02-16T00:00:00"/>
    <n v="314"/>
  </r>
  <r>
    <s v="10207"/>
    <s v="53"/>
    <x v="2857"/>
    <d v="2017-03-08T00:00:00"/>
    <b v="0"/>
    <s v="Approved"/>
    <s v="OHM Cycles"/>
    <s v="Standard"/>
    <s v="medium"/>
    <s v="medium"/>
    <n v="795.34"/>
    <n v="101.58"/>
    <n v="693.76"/>
    <d v="1991-01-21T00:00:00"/>
    <n v="297"/>
  </r>
  <r>
    <s v="10208"/>
    <s v="11"/>
    <x v="129"/>
    <d v="2017-09-14T00:00:00"/>
    <b v="0"/>
    <s v="Approved"/>
    <s v="Trek Bicycles"/>
    <s v="Standard"/>
    <s v="medium"/>
    <s v="small"/>
    <n v="1775.81"/>
    <n v="1580.47"/>
    <n v="195.34"/>
    <d v="1993-05-26T00:00:00"/>
    <n v="107"/>
  </r>
  <r>
    <s v="10209"/>
    <s v="88"/>
    <x v="1057"/>
    <d v="2017-10-07T00:00:00"/>
    <b v="1"/>
    <s v="Approved"/>
    <s v="Norco Bicycles"/>
    <s v="Standard"/>
    <s v="medium"/>
    <s v="medium"/>
    <n v="1198.46"/>
    <n v="381.1"/>
    <n v="817.36"/>
    <d v="1998-12-16T00:00:00"/>
    <n v="84"/>
  </r>
  <r>
    <s v="10210"/>
    <s v="97"/>
    <x v="94"/>
    <d v="2017-05-09T00:00:00"/>
    <b v="0"/>
    <s v="Approved"/>
    <s v="Solex"/>
    <s v="Standard"/>
    <s v="medium"/>
    <s v="large"/>
    <n v="202.62"/>
    <n v="151.96"/>
    <n v="50.66"/>
    <d v="2016-03-29T00:00:00"/>
    <n v="235"/>
  </r>
  <r>
    <s v="10211"/>
    <s v="52"/>
    <x v="3333"/>
    <d v="2017-02-13T00:00:00"/>
    <b v="1"/>
    <s v="Approved"/>
    <s v="OHM Cycles"/>
    <s v="Road"/>
    <s v="medium"/>
    <s v="medium"/>
    <n v="1280.28"/>
    <n v="829.51"/>
    <n v="450.77"/>
    <d v="1997-02-09T00:00:00"/>
    <n v="320"/>
  </r>
  <r>
    <s v="10212"/>
    <s v="75"/>
    <x v="1152"/>
    <d v="2017-01-13T00:00:00"/>
    <b v="0"/>
    <s v="Approved"/>
    <s v="Giant Bicycles"/>
    <s v="Touring"/>
    <s v="medium"/>
    <s v="large"/>
    <n v="1873.97"/>
    <n v="863.95"/>
    <n v="1010.02"/>
    <d v="2006-05-22T00:00:00"/>
    <n v="351"/>
  </r>
  <r>
    <s v="10213"/>
    <s v="58"/>
    <x v="1367"/>
    <d v="2017-12-12T00:00:00"/>
    <b v="0"/>
    <s v="Approved"/>
    <s v="OHM Cycles"/>
    <s v="Road"/>
    <s v="medium"/>
    <s v="medium"/>
    <n v="1280.28"/>
    <n v="829.51"/>
    <n v="450.77"/>
    <d v="2001-11-25T00:00:00"/>
    <n v="18"/>
  </r>
  <r>
    <s v="10214"/>
    <s v="27"/>
    <x v="2421"/>
    <d v="2017-09-15T00:00:00"/>
    <b v="0"/>
    <s v="Approved"/>
    <s v="Trek Bicycles"/>
    <s v="Standard"/>
    <s v="medium"/>
    <s v="medium"/>
    <n v="499.53"/>
    <n v="388.72"/>
    <n v="110.81"/>
    <d v="1999-06-23T00:00:00"/>
    <n v="106"/>
  </r>
  <r>
    <s v="10215"/>
    <s v="50"/>
    <x v="271"/>
    <d v="2017-11-23T00:00:00"/>
    <b v="0"/>
    <s v="Approved"/>
    <s v="WeareA2B"/>
    <s v="Standard"/>
    <s v="medium"/>
    <s v="small"/>
    <n v="175.89"/>
    <n v="131.91999999999999"/>
    <n v="43.97"/>
    <d v="2003-07-21T00:00:00"/>
    <n v="37"/>
  </r>
  <r>
    <s v="10216"/>
    <s v="72"/>
    <x v="1565"/>
    <d v="2017-11-10T00:00:00"/>
    <b v="0"/>
    <s v="Approved"/>
    <s v="Norco Bicycles"/>
    <s v="Standard"/>
    <s v="medium"/>
    <s v="medium"/>
    <n v="360.4"/>
    <n v="270.3"/>
    <n v="90.1"/>
    <d v="2016-12-06T00:00:00"/>
    <n v="50"/>
  </r>
  <r>
    <s v="10217"/>
    <s v="83"/>
    <x v="1571"/>
    <d v="2017-11-08T00:00:00"/>
    <b v="0"/>
    <s v="Approved"/>
    <s v="Solex"/>
    <s v="Touring"/>
    <s v="medium"/>
    <s v="large"/>
    <n v="2083.94"/>
    <n v="675.03"/>
    <n v="1408.91"/>
    <d v="2005-05-10T00:00:00"/>
    <n v="52"/>
  </r>
  <r>
    <s v="10218"/>
    <s v="43"/>
    <x v="2104"/>
    <d v="2017-01-24T00:00:00"/>
    <b v="1"/>
    <s v="Approved"/>
    <s v="Solex"/>
    <s v="Standard"/>
    <s v="medium"/>
    <s v="medium"/>
    <n v="1151.96"/>
    <n v="649.49"/>
    <n v="502.47"/>
    <d v="2006-10-01T00:00:00"/>
    <n v="340"/>
  </r>
  <r>
    <s v="10219"/>
    <s v="0"/>
    <x v="1498"/>
    <d v="2017-10-07T00:00:00"/>
    <b v="0"/>
    <s v="Approved"/>
    <s v="Norco Bicycles"/>
    <s v="Road"/>
    <s v="medium"/>
    <s v="medium"/>
    <n v="543.39"/>
    <n v="407.54"/>
    <n v="135.85"/>
    <d v="1991-05-06T00:00:00"/>
    <n v="84"/>
  </r>
  <r>
    <s v="10220"/>
    <s v="45"/>
    <x v="1539"/>
    <d v="2017-07-21T00:00:00"/>
    <b v="0"/>
    <s v="Approved"/>
    <s v="Solex"/>
    <s v="Standard"/>
    <s v="medium"/>
    <s v="medium"/>
    <n v="441.49"/>
    <n v="84.99"/>
    <n v="356.5"/>
    <d v="1993-04-12T00:00:00"/>
    <n v="162"/>
  </r>
  <r>
    <s v="10221"/>
    <s v="55"/>
    <x v="2504"/>
    <d v="2017-08-24T00:00:00"/>
    <b v="0"/>
    <s v="Approved"/>
    <s v="Trek Bicycles"/>
    <s v="Road"/>
    <s v="medium"/>
    <s v="large"/>
    <n v="1894.19"/>
    <n v="598.76"/>
    <n v="1295.43"/>
    <d v="2003-07-21T00:00:00"/>
    <n v="128"/>
  </r>
  <r>
    <s v="10222"/>
    <s v="40"/>
    <x v="497"/>
    <d v="2017-04-20T00:00:00"/>
    <b v="0"/>
    <s v="Approved"/>
    <s v="OHM Cycles"/>
    <s v="Standard"/>
    <s v="high"/>
    <s v="medium"/>
    <n v="1458.17"/>
    <n v="874.9"/>
    <n v="583.27"/>
    <d v="2006-02-02T00:00:00"/>
    <n v="254"/>
  </r>
  <r>
    <s v="10223"/>
    <s v="62"/>
    <x v="1144"/>
    <d v="2017-07-02T00:00:00"/>
    <b v="1"/>
    <s v="Approved"/>
    <s v="Solex"/>
    <s v="Standard"/>
    <s v="high"/>
    <s v="medium"/>
    <n v="1024.6600000000001"/>
    <n v="614.79999999999995"/>
    <n v="409.86"/>
    <d v="1996-11-09T00:00:00"/>
    <n v="181"/>
  </r>
  <r>
    <s v="10224"/>
    <s v="59"/>
    <x v="1695"/>
    <d v="2017-07-10T00:00:00"/>
    <b v="0"/>
    <s v="Approved"/>
    <s v="Solex"/>
    <s v="Standard"/>
    <s v="medium"/>
    <s v="large"/>
    <n v="1061.56"/>
    <n v="733.58"/>
    <n v="327.98"/>
    <d v="1998-12-17T00:00:00"/>
    <n v="173"/>
  </r>
  <r>
    <s v="10225"/>
    <s v="27"/>
    <x v="2963"/>
    <d v="2017-01-15T00:00:00"/>
    <b v="0"/>
    <s v="Approved"/>
    <s v="Trek Bicycles"/>
    <s v="Standard"/>
    <s v="low"/>
    <s v="medium"/>
    <n v="1057.51"/>
    <n v="154.4"/>
    <n v="903.11"/>
    <d v="1994-07-12T00:00:00"/>
    <n v="349"/>
  </r>
  <r>
    <s v="10226"/>
    <s v="83"/>
    <x v="264"/>
    <d v="2017-07-02T00:00:00"/>
    <b v="1"/>
    <s v="Approved"/>
    <s v="Solex"/>
    <s v="Touring"/>
    <s v="medium"/>
    <s v="large"/>
    <n v="2083.94"/>
    <n v="675.03"/>
    <n v="1408.91"/>
    <d v="2004-08-07T00:00:00"/>
    <n v="181"/>
  </r>
  <r>
    <s v="10227"/>
    <s v="29"/>
    <x v="198"/>
    <d v="2017-01-14T00:00:00"/>
    <b v="0"/>
    <s v="Approved"/>
    <s v="Norco Bicycles"/>
    <s v="Road"/>
    <s v="medium"/>
    <s v="medium"/>
    <n v="543.39"/>
    <n v="407.54"/>
    <n v="135.85"/>
    <d v="1991-11-10T00:00:00"/>
    <n v="350"/>
  </r>
  <r>
    <s v="10228"/>
    <s v="9"/>
    <x v="724"/>
    <d v="2017-12-12T00:00:00"/>
    <b v="0"/>
    <s v="Approved"/>
    <s v="OHM Cycles"/>
    <s v="Road"/>
    <s v="medium"/>
    <s v="medium"/>
    <n v="742.54"/>
    <n v="667.4"/>
    <n v="75.14"/>
    <d v="1991-11-07T00:00:00"/>
    <n v="18"/>
  </r>
  <r>
    <s v="10229"/>
    <s v="85"/>
    <x v="3334"/>
    <d v="2017-04-10T00:00:00"/>
    <b v="0"/>
    <s v="Approved"/>
    <s v="WeareA2B"/>
    <s v="Standard"/>
    <s v="medium"/>
    <s v="medium"/>
    <n v="752.64"/>
    <n v="205.36"/>
    <n v="547.28"/>
    <d v="2015-08-02T00:00:00"/>
    <n v="264"/>
  </r>
  <r>
    <s v="10230"/>
    <s v="75"/>
    <x v="2428"/>
    <d v="2017-10-10T00:00:00"/>
    <b v="0"/>
    <s v="Approved"/>
    <s v="Giant Bicycles"/>
    <s v="Touring"/>
    <s v="medium"/>
    <s v="large"/>
    <n v="1873.97"/>
    <n v="863.95"/>
    <n v="1010.02"/>
    <d v="2006-05-22T00:00:00"/>
    <n v="81"/>
  </r>
  <r>
    <s v="10231"/>
    <s v="76"/>
    <x v="3335"/>
    <d v="2017-02-21T00:00:00"/>
    <b v="0"/>
    <s v="Approved"/>
    <s v="WeareA2B"/>
    <s v="Standard"/>
    <s v="low"/>
    <s v="medium"/>
    <n v="642.30999999999995"/>
    <n v="513.85"/>
    <n v="128.46"/>
    <d v="2014-10-10T00:00:00"/>
    <n v="312"/>
  </r>
  <r>
    <s v="10232"/>
    <s v="83"/>
    <x v="124"/>
    <d v="2017-04-08T00:00:00"/>
    <b v="0"/>
    <s v="Approved"/>
    <s v="Solex"/>
    <s v="Touring"/>
    <s v="medium"/>
    <s v="large"/>
    <n v="2083.94"/>
    <n v="675.03"/>
    <n v="1408.91"/>
    <d v="2013-09-16T00:00:00"/>
    <n v="266"/>
  </r>
  <r>
    <s v="10233"/>
    <s v="97"/>
    <x v="99"/>
    <d v="2017-08-27T00:00:00"/>
    <b v="0"/>
    <s v="Approved"/>
    <s v="Solex"/>
    <s v="Standard"/>
    <s v="medium"/>
    <s v="large"/>
    <n v="202.62"/>
    <n v="151.96"/>
    <n v="50.66"/>
    <d v="2016-03-29T00:00:00"/>
    <n v="125"/>
  </r>
  <r>
    <s v="10234"/>
    <s v="41"/>
    <x v="3336"/>
    <d v="2017-02-20T00:00:00"/>
    <b v="0"/>
    <s v="Approved"/>
    <s v="Norco Bicycles"/>
    <s v="Standard"/>
    <s v="low"/>
    <s v="medium"/>
    <n v="958.74"/>
    <n v="748.9"/>
    <n v="209.84"/>
    <d v="1994-09-09T00:00:00"/>
    <n v="313"/>
  </r>
  <r>
    <s v="10235"/>
    <s v="52"/>
    <x v="1114"/>
    <d v="2017-11-17T00:00:00"/>
    <b v="1"/>
    <s v="Approved"/>
    <s v="OHM Cycles"/>
    <s v="Road"/>
    <s v="medium"/>
    <s v="medium"/>
    <n v="1280.28"/>
    <n v="829.51"/>
    <n v="450.77"/>
    <d v="2001-11-25T00:00:00"/>
    <n v="43"/>
  </r>
  <r>
    <s v="10236"/>
    <s v="50"/>
    <x v="3284"/>
    <d v="2017-03-25T00:00:00"/>
    <b v="0"/>
    <s v="Approved"/>
    <s v="WeareA2B"/>
    <s v="Standard"/>
    <s v="medium"/>
    <s v="small"/>
    <n v="175.89"/>
    <n v="131.91999999999999"/>
    <n v="43.97"/>
    <d v="2003-02-16T00:00:00"/>
    <n v="280"/>
  </r>
  <r>
    <s v="10237"/>
    <s v="21"/>
    <x v="2174"/>
    <d v="2017-08-14T00:00:00"/>
    <b v="1"/>
    <s v="Approved"/>
    <s v="Solex"/>
    <s v="Standard"/>
    <s v="medium"/>
    <s v="large"/>
    <n v="1071.23"/>
    <n v="380.74"/>
    <n v="690.49"/>
    <d v="1993-07-15T00:00:00"/>
    <n v="138"/>
  </r>
  <r>
    <s v="10238"/>
    <s v="63"/>
    <x v="2604"/>
    <d v="2017-02-19T00:00:00"/>
    <b v="1"/>
    <s v="Approved"/>
    <s v="Solex"/>
    <s v="Standard"/>
    <s v="medium"/>
    <s v="medium"/>
    <n v="1483.2"/>
    <n v="99.59"/>
    <n v="1383.61"/>
    <d v="2012-05-18T00:00:00"/>
    <n v="314"/>
  </r>
  <r>
    <s v="10239"/>
    <s v="89"/>
    <x v="2199"/>
    <d v="2017-09-24T00:00:00"/>
    <b v="1"/>
    <s v="Approved"/>
    <s v="Giant Bicycles"/>
    <s v="Standard"/>
    <s v="medium"/>
    <s v="large"/>
    <n v="1812.75"/>
    <n v="582.48"/>
    <n v="1230.27"/>
    <d v="2011-05-09T00:00:00"/>
    <n v="97"/>
  </r>
  <r>
    <s v="10240"/>
    <s v="4"/>
    <x v="2591"/>
    <d v="2017-01-15T00:00:00"/>
    <b v="0"/>
    <s v="Approved"/>
    <s v="Giant Bicycles"/>
    <s v="Standard"/>
    <s v="high"/>
    <s v="medium"/>
    <n v="1129.1300000000001"/>
    <n v="677.48"/>
    <n v="451.65"/>
    <d v="2005-08-09T00:00:00"/>
    <n v="349"/>
  </r>
  <r>
    <s v="10241"/>
    <s v="28"/>
    <x v="1170"/>
    <d v="2017-12-04T00:00:00"/>
    <b v="0"/>
    <s v="Approved"/>
    <s v="Norco Bicycles"/>
    <s v="Standard"/>
    <s v="medium"/>
    <s v="small"/>
    <n v="1216.1400000000001"/>
    <n v="1082.3599999999999"/>
    <n v="133.78"/>
    <d v="1991-08-05T00:00:00"/>
    <n v="26"/>
  </r>
  <r>
    <s v="10242"/>
    <s v="39"/>
    <x v="334"/>
    <d v="2017-04-04T00:00:00"/>
    <b v="0"/>
    <s v="Approved"/>
    <s v="Giant Bicycles"/>
    <s v="Standard"/>
    <s v="medium"/>
    <s v="large"/>
    <n v="1812.75"/>
    <n v="582.48"/>
    <n v="1230.27"/>
    <d v="2010-06-07T00:00:00"/>
    <n v="270"/>
  </r>
  <r>
    <s v="10243"/>
    <s v="73"/>
    <x v="761"/>
    <d v="2017-03-22T00:00:00"/>
    <b v="0"/>
    <s v="Approved"/>
    <s v="Solex"/>
    <s v="Standard"/>
    <s v="medium"/>
    <s v="medium"/>
    <n v="1945.43"/>
    <n v="333.18"/>
    <n v="1612.25"/>
    <d v="2002-08-31T00:00:00"/>
    <n v="283"/>
  </r>
  <r>
    <s v="10244"/>
    <s v="51"/>
    <x v="2974"/>
    <d v="2017-05-06T00:00:00"/>
    <b v="1"/>
    <s v="Approved"/>
    <s v="OHM Cycles"/>
    <s v="Standard"/>
    <s v="high"/>
    <s v="medium"/>
    <n v="2005.66"/>
    <n v="1203.4000000000001"/>
    <n v="802.26"/>
    <d v="2003-07-21T00:00:00"/>
    <n v="238"/>
  </r>
  <r>
    <s v="10245"/>
    <s v="49"/>
    <x v="2829"/>
    <d v="2017-11-11T00:00:00"/>
    <b v="1"/>
    <s v="Approved"/>
    <s v="Trek Bicycles"/>
    <s v="Road"/>
    <s v="medium"/>
    <s v="medium"/>
    <n v="533.51"/>
    <n v="400.13"/>
    <n v="133.38"/>
    <d v="2012-04-10T00:00:00"/>
    <n v="49"/>
  </r>
  <r>
    <s v="10246"/>
    <s v="39"/>
    <x v="890"/>
    <d v="2017-03-20T00:00:00"/>
    <b v="1"/>
    <s v="Approved"/>
    <s v="Giant Bicycles"/>
    <s v="Standard"/>
    <s v="medium"/>
    <s v="large"/>
    <n v="1812.75"/>
    <n v="582.48"/>
    <n v="1230.27"/>
    <d v="2007-12-11T00:00:00"/>
    <n v="285"/>
  </r>
  <r>
    <s v="10247"/>
    <s v="98"/>
    <x v="2056"/>
    <d v="2017-06-25T00:00:00"/>
    <b v="0"/>
    <s v="Approved"/>
    <s v="Trek Bicycles"/>
    <s v="Standard"/>
    <s v="high"/>
    <s v="medium"/>
    <n v="358.39"/>
    <n v="215.03"/>
    <n v="143.36000000000001"/>
    <d v="2004-01-16T00:00:00"/>
    <n v="188"/>
  </r>
  <r>
    <s v="10248"/>
    <s v="46"/>
    <x v="1518"/>
    <d v="2017-11-22T00:00:00"/>
    <b v="0"/>
    <s v="Approved"/>
    <s v="Solex"/>
    <s v="Standard"/>
    <s v="low"/>
    <s v="medium"/>
    <n v="1289.8499999999999"/>
    <n v="74.510000000000005"/>
    <n v="1215.3399999999999"/>
    <d v="2007-12-11T00:00:00"/>
    <n v="38"/>
  </r>
  <r>
    <s v="10249"/>
    <s v="59"/>
    <x v="1027"/>
    <d v="2017-01-19T00:00:00"/>
    <b v="0"/>
    <s v="Approved"/>
    <s v="WeareA2B"/>
    <s v="Standard"/>
    <s v="medium"/>
    <s v="small"/>
    <n v="1415.01"/>
    <n v="1259.3599999999999"/>
    <n v="155.65"/>
    <d v="2003-01-05T00:00:00"/>
    <n v="345"/>
  </r>
  <r>
    <s v="10250"/>
    <s v="44"/>
    <x v="2537"/>
    <d v="2017-07-13T00:00:00"/>
    <b v="1"/>
    <s v="Approved"/>
    <s v="WeareA2B"/>
    <s v="Standard"/>
    <s v="medium"/>
    <s v="medium"/>
    <n v="1769.64"/>
    <n v="108.76"/>
    <n v="1660.88"/>
    <d v="2007-12-11T00:00:00"/>
    <n v="170"/>
  </r>
  <r>
    <s v="10251"/>
    <s v="31"/>
    <x v="2600"/>
    <d v="2017-04-26T00:00:00"/>
    <b v="0"/>
    <s v="Approved"/>
    <s v="Giant Bicycles"/>
    <s v="Standard"/>
    <s v="medium"/>
    <s v="medium"/>
    <n v="230.91"/>
    <n v="173.18"/>
    <n v="57.73"/>
    <d v="2006-11-10T00:00:00"/>
    <n v="248"/>
  </r>
  <r>
    <s v="10252"/>
    <s v="40"/>
    <x v="1742"/>
    <d v="2017-07-01T00:00:00"/>
    <b v="1"/>
    <s v="Approved"/>
    <s v="Trek Bicycles"/>
    <s v="Road"/>
    <s v="medium"/>
    <s v="large"/>
    <n v="1894.19"/>
    <n v="598.76"/>
    <n v="1295.43"/>
    <d v="1998-12-17T00:00:00"/>
    <n v="182"/>
  </r>
  <r>
    <s v="10253"/>
    <s v="36"/>
    <x v="3323"/>
    <d v="2017-01-08T00:00:00"/>
    <b v="0"/>
    <s v="Approved"/>
    <s v="Solex"/>
    <s v="Standard"/>
    <s v="low"/>
    <s v="medium"/>
    <n v="945.04"/>
    <n v="507.58"/>
    <n v="437.46"/>
    <d v="1995-12-19T00:00:00"/>
    <n v="356"/>
  </r>
  <r>
    <s v="10255"/>
    <s v="0"/>
    <x v="395"/>
    <d v="2017-05-25T00:00:00"/>
    <b v="1"/>
    <s v="Approved"/>
    <s v="Trek Bicycles"/>
    <s v="Standard"/>
    <s v="high"/>
    <s v="medium"/>
    <n v="495.72"/>
    <n v="297.43"/>
    <n v="198.29"/>
    <d v="2002-08-31T00:00:00"/>
    <n v="219"/>
  </r>
  <r>
    <s v="10256"/>
    <s v="0"/>
    <x v="987"/>
    <d v="2017-10-08T00:00:00"/>
    <b v="1"/>
    <s v="Approved"/>
    <s v="Solex"/>
    <s v="Standard"/>
    <s v="medium"/>
    <s v="medium"/>
    <n v="100.35"/>
    <n v="75.260000000000005"/>
    <n v="25.09"/>
    <d v="2016-03-29T00:00:00"/>
    <n v="83"/>
  </r>
  <r>
    <s v="10257"/>
    <s v="86"/>
    <x v="2698"/>
    <d v="2017-12-06T00:00:00"/>
    <b v="0"/>
    <s v="Approved"/>
    <s v="OHM Cycles"/>
    <s v="Standard"/>
    <s v="medium"/>
    <s v="medium"/>
    <n v="235.63"/>
    <n v="125.07"/>
    <n v="110.56"/>
    <d v="1998-12-16T00:00:00"/>
    <n v="24"/>
  </r>
  <r>
    <s v="10258"/>
    <s v="12"/>
    <x v="3207"/>
    <d v="2017-08-23T00:00:00"/>
    <b v="0"/>
    <s v="Approved"/>
    <s v="WeareA2B"/>
    <s v="Standard"/>
    <s v="medium"/>
    <s v="medium"/>
    <n v="1231.1500000000001"/>
    <n v="161.6"/>
    <n v="1069.55"/>
    <d v="2004-08-17T00:00:00"/>
    <n v="129"/>
  </r>
  <r>
    <s v="10259"/>
    <s v="97"/>
    <x v="1500"/>
    <d v="2017-05-20T00:00:00"/>
    <b v="1"/>
    <s v="Approved"/>
    <s v="OHM Cycles"/>
    <s v="Road"/>
    <s v="medium"/>
    <s v="medium"/>
    <n v="742.54"/>
    <n v="667.4"/>
    <n v="75.14"/>
    <d v="2004-08-17T00:00:00"/>
    <n v="224"/>
  </r>
  <r>
    <s v="10260"/>
    <s v="1"/>
    <x v="3035"/>
    <d v="2017-05-15T00:00:00"/>
    <b v="0"/>
    <s v="Approved"/>
    <s v="Giant Bicycles"/>
    <s v="Standard"/>
    <s v="medium"/>
    <s v="medium"/>
    <n v="1403.5"/>
    <n v="954.82"/>
    <n v="448.68"/>
    <d v="2012-09-15T00:00:00"/>
    <n v="229"/>
  </r>
  <r>
    <s v="10261"/>
    <s v="78"/>
    <x v="724"/>
    <d v="2017-05-05T00:00:00"/>
    <b v="0"/>
    <s v="Approved"/>
    <s v="Giant Bicycles"/>
    <s v="Standard"/>
    <s v="medium"/>
    <s v="large"/>
    <n v="1765.3"/>
    <n v="709.48"/>
    <n v="1055.82"/>
    <d v="2004-07-25T00:00:00"/>
    <n v="239"/>
  </r>
  <r>
    <s v="10262"/>
    <s v="26"/>
    <x v="3267"/>
    <d v="2017-03-12T00:00:00"/>
    <b v="1"/>
    <s v="Approved"/>
    <s v="WeareA2B"/>
    <s v="Standard"/>
    <s v="medium"/>
    <s v="medium"/>
    <n v="1992.93"/>
    <n v="762.63"/>
    <n v="1230.3"/>
    <d v="1993-05-26T00:00:00"/>
    <n v="293"/>
  </r>
  <r>
    <s v="10263"/>
    <s v="68"/>
    <x v="2211"/>
    <d v="2017-02-09T00:00:00"/>
    <b v="1"/>
    <s v="Approved"/>
    <s v="OHM Cycles"/>
    <s v="Standard"/>
    <s v="medium"/>
    <s v="medium"/>
    <n v="1636.9"/>
    <n v="44.71"/>
    <n v="1592.19"/>
    <d v="2010-08-20T00:00:00"/>
    <n v="324"/>
  </r>
  <r>
    <s v="10264"/>
    <s v="23"/>
    <x v="499"/>
    <d v="2017-05-08T00:00:00"/>
    <b v="0"/>
    <s v="Approved"/>
    <s v="Norco Bicycles"/>
    <s v="Mountain"/>
    <s v="low"/>
    <s v="small"/>
    <n v="688.63"/>
    <n v="612.88"/>
    <n v="75.75"/>
    <d v="1993-10-02T00:00:00"/>
    <n v="236"/>
  </r>
  <r>
    <s v="10265"/>
    <s v="33"/>
    <x v="350"/>
    <d v="2017-09-18T00:00:00"/>
    <b v="1"/>
    <s v="Approved"/>
    <s v="Giant Bicycles"/>
    <s v="Standard"/>
    <s v="medium"/>
    <s v="small"/>
    <n v="1311.44"/>
    <n v="1167.18"/>
    <n v="144.26"/>
    <d v="1994-07-12T00:00:00"/>
    <n v="103"/>
  </r>
  <r>
    <s v="10266"/>
    <s v="80"/>
    <x v="1768"/>
    <d v="2017-07-15T00:00:00"/>
    <b v="0"/>
    <s v="Approved"/>
    <s v="OHM Cycles"/>
    <s v="Touring"/>
    <s v="low"/>
    <s v="medium"/>
    <n v="1073.07"/>
    <n v="933.84"/>
    <n v="139.22999999999999"/>
    <d v="1997-08-25T00:00:00"/>
    <n v="168"/>
  </r>
  <r>
    <s v="10267"/>
    <s v="80"/>
    <x v="160"/>
    <d v="2017-05-19T00:00:00"/>
    <b v="1"/>
    <s v="Approved"/>
    <s v="OHM Cycles"/>
    <s v="Touring"/>
    <s v="low"/>
    <s v="medium"/>
    <n v="1073.07"/>
    <n v="933.84"/>
    <n v="139.22999999999999"/>
    <d v="1997-01-25T00:00:00"/>
    <n v="225"/>
  </r>
  <r>
    <s v="10269"/>
    <s v="19"/>
    <x v="1921"/>
    <d v="2017-03-20T00:00:00"/>
    <b v="1"/>
    <s v="Approved"/>
    <s v="OHM Cycles"/>
    <s v="Road"/>
    <s v="high"/>
    <s v="large"/>
    <n v="12.01"/>
    <n v="7.21"/>
    <n v="4.8"/>
    <d v="1999-06-23T00:00:00"/>
    <n v="285"/>
  </r>
  <r>
    <s v="10270"/>
    <s v="0"/>
    <x v="280"/>
    <d v="2017-03-03T00:00:00"/>
    <b v="0"/>
    <s v="Approved"/>
    <s v="Solex"/>
    <s v="Standard"/>
    <s v="medium"/>
    <s v="large"/>
    <n v="202.62"/>
    <n v="151.96"/>
    <n v="50.66"/>
    <d v="2016-03-29T00:00:00"/>
    <n v="302"/>
  </r>
  <r>
    <s v="10271"/>
    <s v="66"/>
    <x v="3337"/>
    <d v="2017-04-10T00:00:00"/>
    <b v="0"/>
    <s v="Approved"/>
    <s v="Giant Bicycles"/>
    <s v="Road"/>
    <s v="low"/>
    <s v="small"/>
    <n v="590.26"/>
    <n v="525.33000000000004"/>
    <n v="64.930000000000007"/>
    <d v="2002-08-31T00:00:00"/>
    <n v="264"/>
  </r>
  <r>
    <s v="10272"/>
    <s v="0"/>
    <x v="1206"/>
    <d v="2017-06-08T00:00:00"/>
    <b v="0"/>
    <s v="Approved"/>
    <s v="Solex"/>
    <s v="Standard"/>
    <s v="medium"/>
    <s v="medium"/>
    <n v="100.35"/>
    <n v="75.260000000000005"/>
    <n v="25.09"/>
    <d v="1999-07-26T00:00:00"/>
    <n v="205"/>
  </r>
  <r>
    <s v="10273"/>
    <s v="13"/>
    <x v="479"/>
    <d v="2017-11-19T00:00:00"/>
    <b v="1"/>
    <s v="Approved"/>
    <s v="Solex"/>
    <s v="Standard"/>
    <s v="medium"/>
    <s v="medium"/>
    <n v="1163.8900000000001"/>
    <n v="589.27"/>
    <n v="574.62"/>
    <d v="1996-04-05T00:00:00"/>
    <n v="41"/>
  </r>
  <r>
    <s v="10274"/>
    <s v="24"/>
    <x v="1826"/>
    <d v="2017-12-27T00:00:00"/>
    <b v="0"/>
    <s v="Approved"/>
    <s v="Solex"/>
    <s v="Road"/>
    <s v="medium"/>
    <s v="large"/>
    <n v="1777.8"/>
    <n v="820.78"/>
    <n v="957.02"/>
    <d v="2011-05-07T00:00:00"/>
    <n v="3"/>
  </r>
  <r>
    <s v="10275"/>
    <s v="98"/>
    <x v="3080"/>
    <d v="2017-08-31T00:00:00"/>
    <b v="1"/>
    <s v="Approved"/>
    <s v="Trek Bicycles"/>
    <s v="Standard"/>
    <s v="high"/>
    <s v="medium"/>
    <n v="358.39"/>
    <n v="215.03"/>
    <n v="143.36000000000001"/>
    <d v="2004-01-16T00:00:00"/>
    <n v="121"/>
  </r>
  <r>
    <s v="10276"/>
    <s v="94"/>
    <x v="1148"/>
    <d v="2017-12-23T00:00:00"/>
    <b v="1"/>
    <s v="Approved"/>
    <s v="Giant Bicycles"/>
    <s v="Standard"/>
    <s v="medium"/>
    <s v="large"/>
    <n v="1635.3"/>
    <n v="993.66"/>
    <n v="641.64"/>
    <d v="2016-03-29T00:00:00"/>
    <n v="7"/>
  </r>
  <r>
    <s v="10277"/>
    <s v="27"/>
    <x v="1444"/>
    <d v="2017-03-10T00:00:00"/>
    <b v="0"/>
    <s v="Approved"/>
    <s v="Trek Bicycles"/>
    <s v="Standard"/>
    <s v="medium"/>
    <s v="medium"/>
    <n v="499.53"/>
    <n v="388.72"/>
    <n v="110.81"/>
    <d v="1999-06-23T00:00:00"/>
    <n v="295"/>
  </r>
  <r>
    <s v="10278"/>
    <s v="79"/>
    <x v="2736"/>
    <d v="2017-05-17T00:00:00"/>
    <b v="0"/>
    <s v="Approved"/>
    <s v="Norco Bicycles"/>
    <s v="Standard"/>
    <s v="medium"/>
    <s v="medium"/>
    <n v="1555.58"/>
    <n v="818.01"/>
    <n v="737.57"/>
    <d v="2003-09-09T00:00:00"/>
    <n v="227"/>
  </r>
  <r>
    <s v="10279"/>
    <s v="52"/>
    <x v="1463"/>
    <d v="2017-12-01T00:00:00"/>
    <b v="1"/>
    <s v="Approved"/>
    <s v="OHM Cycles"/>
    <s v="Road"/>
    <s v="medium"/>
    <s v="medium"/>
    <n v="1280.28"/>
    <n v="829.51"/>
    <n v="450.77"/>
    <d v="2001-11-25T00:00:00"/>
    <n v="29"/>
  </r>
  <r>
    <s v="10280"/>
    <s v="52"/>
    <x v="3238"/>
    <d v="2017-07-11T00:00:00"/>
    <b v="1"/>
    <s v="Approved"/>
    <s v="Solex"/>
    <s v="Road"/>
    <s v="medium"/>
    <s v="large"/>
    <n v="1777.8"/>
    <n v="820.78"/>
    <n v="957.02"/>
    <d v="2016-02-04T00:00:00"/>
    <n v="172"/>
  </r>
  <r>
    <s v="10281"/>
    <s v="1"/>
    <x v="1612"/>
    <d v="2017-08-02T00:00:00"/>
    <b v="1"/>
    <s v="Approved"/>
    <s v="Giant Bicycles"/>
    <s v="Standard"/>
    <s v="medium"/>
    <s v="medium"/>
    <n v="1403.5"/>
    <n v="954.82"/>
    <n v="448.68"/>
    <d v="2003-02-07T00:00:00"/>
    <n v="150"/>
  </r>
  <r>
    <s v="10282"/>
    <s v="33"/>
    <x v="3124"/>
    <d v="2017-03-14T00:00:00"/>
    <b v="1"/>
    <s v="Approved"/>
    <s v="Giant Bicycles"/>
    <s v="Standard"/>
    <s v="medium"/>
    <s v="small"/>
    <n v="1311.44"/>
    <n v="1167.18"/>
    <n v="144.26"/>
    <d v="1992-10-11T00:00:00"/>
    <n v="291"/>
  </r>
  <r>
    <s v="10283"/>
    <s v="68"/>
    <x v="1611"/>
    <d v="2017-12-25T00:00:00"/>
    <b v="1"/>
    <s v="Approved"/>
    <s v="OHM Cycles"/>
    <s v="Standard"/>
    <s v="medium"/>
    <s v="medium"/>
    <n v="1636.9"/>
    <n v="44.71"/>
    <n v="1592.19"/>
    <d v="2014-10-10T00:00:00"/>
    <n v="5"/>
  </r>
  <r>
    <s v="10284"/>
    <s v="61"/>
    <x v="593"/>
    <d v="2017-02-18T00:00:00"/>
    <b v="0"/>
    <s v="Approved"/>
    <s v="Norco Bicycles"/>
    <s v="Standard"/>
    <s v="medium"/>
    <s v="small"/>
    <n v="586.45000000000005"/>
    <n v="521.94000000000005"/>
    <n v="64.510000000000005"/>
    <d v="2015-08-10T00:00:00"/>
    <n v="315"/>
  </r>
  <r>
    <s v="10285"/>
    <s v="84"/>
    <x v="2435"/>
    <d v="2017-03-10T00:00:00"/>
    <b v="1"/>
    <s v="Approved"/>
    <s v="Trek Bicycles"/>
    <s v="Road"/>
    <s v="medium"/>
    <s v="medium"/>
    <n v="290.62"/>
    <n v="215.14"/>
    <n v="75.48"/>
    <d v="2004-12-18T00:00:00"/>
    <n v="295"/>
  </r>
  <r>
    <s v="10286"/>
    <s v="14"/>
    <x v="2994"/>
    <d v="2017-08-01T00:00:00"/>
    <b v="0"/>
    <s v="Approved"/>
    <s v="Solex"/>
    <s v="Standard"/>
    <s v="high"/>
    <s v="large"/>
    <n v="1842.92"/>
    <n v="1105.75"/>
    <n v="737.17"/>
    <d v="2004-07-25T00:00:00"/>
    <n v="151"/>
  </r>
  <r>
    <s v="10287"/>
    <s v="59"/>
    <x v="2462"/>
    <d v="2017-09-18T00:00:00"/>
    <b v="1"/>
    <s v="Approved"/>
    <s v="Solex"/>
    <s v="Standard"/>
    <s v="medium"/>
    <s v="large"/>
    <n v="1061.56"/>
    <n v="733.58"/>
    <n v="327.98"/>
    <d v="1993-07-20T00:00:00"/>
    <n v="103"/>
  </r>
  <r>
    <s v="10288"/>
    <s v="79"/>
    <x v="2982"/>
    <d v="2017-11-06T00:00:00"/>
    <b v="0"/>
    <s v="Approved"/>
    <s v="Norco Bicycles"/>
    <s v="Standard"/>
    <s v="medium"/>
    <s v="medium"/>
    <n v="1555.58"/>
    <n v="818.01"/>
    <n v="737.57"/>
    <d v="2003-09-09T00:00:00"/>
    <n v="54"/>
  </r>
  <r>
    <s v="10289"/>
    <s v="62"/>
    <x v="2478"/>
    <d v="2017-05-25T00:00:00"/>
    <b v="1"/>
    <s v="Approved"/>
    <s v="Solex"/>
    <s v="Standard"/>
    <s v="high"/>
    <s v="medium"/>
    <n v="1024.6600000000001"/>
    <n v="614.79999999999995"/>
    <n v="409.86"/>
    <d v="2010-11-05T00:00:00"/>
    <n v="219"/>
  </r>
  <r>
    <s v="10290"/>
    <s v="80"/>
    <x v="2294"/>
    <d v="2017-05-05T00:00:00"/>
    <b v="0"/>
    <s v="Approved"/>
    <s v="OHM Cycles"/>
    <s v="Touring"/>
    <s v="low"/>
    <s v="medium"/>
    <n v="1073.07"/>
    <n v="933.84"/>
    <n v="139.22999999999999"/>
    <d v="1998-12-16T00:00:00"/>
    <n v="239"/>
  </r>
  <r>
    <s v="10291"/>
    <s v="36"/>
    <x v="1206"/>
    <d v="2017-08-09T00:00:00"/>
    <b v="1"/>
    <s v="Approved"/>
    <s v="Solex"/>
    <s v="Standard"/>
    <s v="low"/>
    <s v="medium"/>
    <n v="1289.8499999999999"/>
    <n v="74.510000000000005"/>
    <n v="1215.3399999999999"/>
    <d v="2007-12-11T00:00:00"/>
    <n v="143"/>
  </r>
  <r>
    <s v="10292"/>
    <s v="14"/>
    <x v="7"/>
    <d v="2017-10-10T00:00:00"/>
    <b v="1"/>
    <s v="Approved"/>
    <s v="Solex"/>
    <s v="Standard"/>
    <s v="high"/>
    <s v="large"/>
    <n v="1842.92"/>
    <n v="1105.75"/>
    <n v="737.17"/>
    <d v="1995-10-24T00:00:00"/>
    <n v="81"/>
  </r>
  <r>
    <s v="10293"/>
    <s v="4"/>
    <x v="2864"/>
    <d v="2017-12-09T00:00:00"/>
    <b v="1"/>
    <s v="Approved"/>
    <s v="Solex"/>
    <s v="Standard"/>
    <s v="medium"/>
    <s v="medium"/>
    <n v="1483.2"/>
    <n v="99.59"/>
    <n v="1383.61"/>
    <d v="1998-12-17T00:00:00"/>
    <n v="21"/>
  </r>
  <r>
    <s v="10294"/>
    <s v="46"/>
    <x v="2177"/>
    <d v="2017-01-21T00:00:00"/>
    <b v="0"/>
    <s v="Approved"/>
    <s v="OHM Cycles"/>
    <s v="Standard"/>
    <s v="low"/>
    <s v="medium"/>
    <n v="1793.43"/>
    <n v="248.82"/>
    <n v="1544.61"/>
    <d v="2011-03-16T00:00:00"/>
    <n v="343"/>
  </r>
  <r>
    <s v="10295"/>
    <s v="89"/>
    <x v="43"/>
    <d v="2017-03-12T00:00:00"/>
    <b v="0"/>
    <s v="Approved"/>
    <s v="WeareA2B"/>
    <s v="Touring"/>
    <s v="medium"/>
    <s v="large"/>
    <n v="1362.99"/>
    <n v="57.74"/>
    <n v="1305.25"/>
    <d v="2003-09-10T00:00:00"/>
    <n v="293"/>
  </r>
  <r>
    <s v="10296"/>
    <s v="69"/>
    <x v="75"/>
    <d v="2017-04-13T00:00:00"/>
    <b v="1"/>
    <s v="Approved"/>
    <s v="Giant Bicycles"/>
    <s v="Road"/>
    <s v="medium"/>
    <s v="medium"/>
    <n v="792.9"/>
    <n v="594.67999999999995"/>
    <n v="198.22"/>
    <d v="1995-10-24T00:00:00"/>
    <n v="261"/>
  </r>
  <r>
    <s v="10297"/>
    <s v="43"/>
    <x v="3094"/>
    <d v="2017-11-15T00:00:00"/>
    <b v="0"/>
    <s v="Approved"/>
    <s v="Solex"/>
    <s v="Standard"/>
    <s v="medium"/>
    <s v="medium"/>
    <n v="1151.96"/>
    <n v="649.49"/>
    <n v="502.47"/>
    <d v="1993-04-12T00:00:00"/>
    <n v="45"/>
  </r>
  <r>
    <s v="10298"/>
    <s v="41"/>
    <x v="1635"/>
    <d v="2017-02-07T00:00:00"/>
    <b v="1"/>
    <s v="Approved"/>
    <s v="Solex"/>
    <s v="Road"/>
    <s v="medium"/>
    <s v="medium"/>
    <n v="416.98"/>
    <n v="312.74"/>
    <n v="104.24"/>
    <d v="2008-03-19T00:00:00"/>
    <n v="326"/>
  </r>
  <r>
    <s v="10300"/>
    <s v="5"/>
    <x v="1967"/>
    <d v="2017-07-22T00:00:00"/>
    <b v="0"/>
    <s v="Approved"/>
    <s v="Trek Bicycles"/>
    <s v="Mountain"/>
    <s v="low"/>
    <s v="medium"/>
    <n v="574.64"/>
    <n v="459.71"/>
    <n v="114.93"/>
    <d v="2003-02-07T00:00:00"/>
    <n v="161"/>
  </r>
  <r>
    <s v="10301"/>
    <s v="67"/>
    <x v="1474"/>
    <d v="2017-10-14T00:00:00"/>
    <b v="1"/>
    <s v="Approved"/>
    <s v="Solex"/>
    <s v="Standard"/>
    <s v="medium"/>
    <s v="large"/>
    <n v="1071.23"/>
    <n v="380.74"/>
    <n v="690.49"/>
    <d v="1991-08-05T00:00:00"/>
    <n v="77"/>
  </r>
  <r>
    <s v="10302"/>
    <s v="33"/>
    <x v="3338"/>
    <d v="2017-02-23T00:00:00"/>
    <b v="0"/>
    <s v="Approved"/>
    <s v="Giant Bicycles"/>
    <s v="Standard"/>
    <s v="medium"/>
    <s v="small"/>
    <n v="1311.44"/>
    <n v="1167.18"/>
    <n v="144.26"/>
    <d v="2012-04-10T00:00:00"/>
    <n v="310"/>
  </r>
  <r>
    <s v="10303"/>
    <s v="43"/>
    <x v="565"/>
    <d v="2017-06-26T00:00:00"/>
    <b v="0"/>
    <s v="Approved"/>
    <s v="Solex"/>
    <s v="Standard"/>
    <s v="medium"/>
    <s v="medium"/>
    <n v="1151.96"/>
    <n v="649.49"/>
    <n v="502.47"/>
    <d v="1999-12-04T00:00:00"/>
    <n v="187"/>
  </r>
  <r>
    <s v="10304"/>
    <s v="52"/>
    <x v="1324"/>
    <d v="2017-10-28T00:00:00"/>
    <b v="0"/>
    <s v="Approved"/>
    <s v="Solex"/>
    <s v="Road"/>
    <s v="medium"/>
    <s v="large"/>
    <n v="1777.8"/>
    <n v="820.78"/>
    <n v="957.02"/>
    <d v="2002-03-22T00:00:00"/>
    <n v="63"/>
  </r>
  <r>
    <s v="10305"/>
    <s v="89"/>
    <x v="3161"/>
    <d v="2017-11-08T00:00:00"/>
    <b v="0"/>
    <s v="Approved"/>
    <s v="WeareA2B"/>
    <s v="Touring"/>
    <s v="medium"/>
    <s v="large"/>
    <n v="1362.99"/>
    <n v="57.74"/>
    <n v="1305.25"/>
    <d v="1993-04-20T00:00:00"/>
    <n v="52"/>
  </r>
  <r>
    <s v="10306"/>
    <s v="62"/>
    <x v="2222"/>
    <d v="2017-05-27T00:00:00"/>
    <b v="0"/>
    <s v="Approved"/>
    <s v="Solex"/>
    <s v="Standard"/>
    <s v="high"/>
    <s v="medium"/>
    <n v="1024.6600000000001"/>
    <n v="614.79999999999995"/>
    <n v="409.86"/>
    <d v="1996-11-09T00:00:00"/>
    <n v="217"/>
  </r>
  <r>
    <s v="10307"/>
    <s v="31"/>
    <x v="3197"/>
    <d v="2017-05-11T00:00:00"/>
    <b v="0"/>
    <s v="Approved"/>
    <s v="Giant Bicycles"/>
    <s v="Standard"/>
    <s v="medium"/>
    <s v="medium"/>
    <n v="230.91"/>
    <n v="173.18"/>
    <n v="57.73"/>
    <d v="2006-11-10T00:00:00"/>
    <n v="233"/>
  </r>
  <r>
    <s v="10308"/>
    <s v="24"/>
    <x v="3227"/>
    <d v="2017-04-03T00:00:00"/>
    <b v="0"/>
    <s v="Approved"/>
    <s v="Solex"/>
    <s v="Road"/>
    <s v="medium"/>
    <s v="large"/>
    <n v="1777.8"/>
    <n v="820.78"/>
    <n v="957.02"/>
    <d v="1999-06-23T00:00:00"/>
    <n v="271"/>
  </r>
  <r>
    <s v="10309"/>
    <s v="89"/>
    <x v="1406"/>
    <d v="2017-02-24T00:00:00"/>
    <b v="1"/>
    <s v="Approved"/>
    <s v="Giant Bicycles"/>
    <s v="Standard"/>
    <s v="medium"/>
    <s v="large"/>
    <n v="1812.75"/>
    <n v="582.48"/>
    <n v="1230.27"/>
    <d v="2010-06-07T00:00:00"/>
    <n v="309"/>
  </r>
  <r>
    <s v="10310"/>
    <s v="43"/>
    <x v="2126"/>
    <d v="2017-09-11T00:00:00"/>
    <b v="1"/>
    <s v="Approved"/>
    <s v="Solex"/>
    <s v="Standard"/>
    <s v="medium"/>
    <s v="medium"/>
    <n v="1151.96"/>
    <n v="649.49"/>
    <n v="502.47"/>
    <d v="2012-06-04T00:00:00"/>
    <n v="110"/>
  </r>
  <r>
    <s v="10311"/>
    <s v="68"/>
    <x v="1487"/>
    <d v="2017-11-01T00:00:00"/>
    <b v="1"/>
    <s v="Approved"/>
    <s v="OHM Cycles"/>
    <s v="Standard"/>
    <s v="medium"/>
    <s v="medium"/>
    <n v="1636.9"/>
    <n v="44.71"/>
    <n v="1592.19"/>
    <d v="2009-04-12T00:00:00"/>
    <n v="59"/>
  </r>
  <r>
    <s v="10313"/>
    <s v="38"/>
    <x v="3255"/>
    <d v="2017-02-10T00:00:00"/>
    <b v="1"/>
    <s v="Approved"/>
    <s v="Trek Bicycles"/>
    <s v="Standard"/>
    <s v="medium"/>
    <s v="large"/>
    <n v="2091.4699999999998"/>
    <n v="388.92"/>
    <n v="1702.55"/>
    <d v="1997-05-10T00:00:00"/>
    <n v="323"/>
  </r>
  <r>
    <s v="10314"/>
    <s v="7"/>
    <x v="1440"/>
    <d v="2017-05-20T00:00:00"/>
    <b v="1"/>
    <s v="Approved"/>
    <s v="Trek Bicycles"/>
    <s v="Road"/>
    <s v="low"/>
    <s v="medium"/>
    <n v="980.37"/>
    <n v="234.43"/>
    <n v="745.94"/>
    <d v="2004-09-28T00:00:00"/>
    <n v="224"/>
  </r>
  <r>
    <s v="10315"/>
    <s v="65"/>
    <x v="2046"/>
    <d v="2017-07-06T00:00:00"/>
    <b v="1"/>
    <s v="Approved"/>
    <s v="WeareA2B"/>
    <s v="Standard"/>
    <s v="medium"/>
    <s v="medium"/>
    <n v="1807.45"/>
    <n v="778.69"/>
    <n v="1028.76"/>
    <d v="2015-04-11T00:00:00"/>
    <n v="177"/>
  </r>
  <r>
    <s v="10316"/>
    <s v="70"/>
    <x v="716"/>
    <d v="2017-10-29T00:00:00"/>
    <b v="1"/>
    <s v="Approved"/>
    <s v="Trek Bicycles"/>
    <s v="Standard"/>
    <s v="high"/>
    <s v="medium"/>
    <n v="495.72"/>
    <n v="297.43"/>
    <n v="198.29"/>
    <d v="2000-05-22T00:00:00"/>
    <n v="62"/>
  </r>
  <r>
    <s v="10317"/>
    <s v="19"/>
    <x v="2773"/>
    <d v="2017-11-18T00:00:00"/>
    <b v="1"/>
    <s v="Approved"/>
    <s v="OHM Cycles"/>
    <s v="Road"/>
    <s v="high"/>
    <s v="large"/>
    <n v="12.01"/>
    <n v="7.21"/>
    <n v="4.8"/>
    <d v="1993-10-02T00:00:00"/>
    <n v="42"/>
  </r>
  <r>
    <s v="10320"/>
    <s v="29"/>
    <x v="2652"/>
    <d v="2017-12-21T00:00:00"/>
    <b v="0"/>
    <s v="Approved"/>
    <s v="Norco Bicycles"/>
    <s v="Road"/>
    <s v="medium"/>
    <s v="medium"/>
    <n v="543.39"/>
    <n v="407.54"/>
    <n v="135.85"/>
    <d v="2016-11-22T00:00:00"/>
    <n v="9"/>
  </r>
  <r>
    <s v="10321"/>
    <s v="78"/>
    <x v="727"/>
    <d v="2017-10-22T00:00:00"/>
    <b v="1"/>
    <s v="Approved"/>
    <s v="Giant Bicycles"/>
    <s v="Standard"/>
    <s v="medium"/>
    <s v="large"/>
    <n v="1765.3"/>
    <n v="709.48"/>
    <n v="1055.82"/>
    <d v="2004-07-25T00:00:00"/>
    <n v="69"/>
  </r>
  <r>
    <s v="10322"/>
    <s v="56"/>
    <x v="403"/>
    <d v="2017-05-20T00:00:00"/>
    <b v="1"/>
    <s v="Approved"/>
    <s v="OHM Cycles"/>
    <s v="Standard"/>
    <s v="medium"/>
    <s v="medium"/>
    <n v="183.86"/>
    <n v="137.9"/>
    <n v="45.96"/>
    <d v="1993-06-23T00:00:00"/>
    <n v="224"/>
  </r>
  <r>
    <s v="10323"/>
    <s v="89"/>
    <x v="1152"/>
    <d v="2017-05-26T00:00:00"/>
    <b v="0"/>
    <s v="Approved"/>
    <s v="WeareA2B"/>
    <s v="Touring"/>
    <s v="medium"/>
    <s v="large"/>
    <n v="1362.99"/>
    <n v="57.74"/>
    <n v="1305.25"/>
    <d v="1993-04-20T00:00:00"/>
    <n v="218"/>
  </r>
  <r>
    <s v="10324"/>
    <s v="45"/>
    <x v="3339"/>
    <d v="2017-11-12T00:00:00"/>
    <b v="0"/>
    <s v="Approved"/>
    <s v="Trek Bicycles"/>
    <s v="Road"/>
    <s v="low"/>
    <s v="medium"/>
    <n v="980.37"/>
    <n v="234.43"/>
    <n v="745.94"/>
    <d v="2004-09-28T00:00:00"/>
    <n v="48"/>
  </r>
  <r>
    <s v="10325"/>
    <s v="59"/>
    <x v="472"/>
    <d v="2017-04-28T00:00:00"/>
    <b v="0"/>
    <s v="Approved"/>
    <s v="WeareA2B"/>
    <s v="Standard"/>
    <s v="medium"/>
    <s v="small"/>
    <n v="1415.01"/>
    <n v="1259.3599999999999"/>
    <n v="155.65"/>
    <d v="2003-01-05T00:00:00"/>
    <n v="246"/>
  </r>
  <r>
    <s v="10326"/>
    <s v="9"/>
    <x v="714"/>
    <d v="2017-10-25T00:00:00"/>
    <b v="0"/>
    <s v="Approved"/>
    <s v="OHM Cycles"/>
    <s v="Road"/>
    <s v="medium"/>
    <s v="medium"/>
    <n v="742.54"/>
    <n v="667.4"/>
    <n v="75.14"/>
    <d v="2003-08-05T00:00:00"/>
    <n v="66"/>
  </r>
  <r>
    <s v="10327"/>
    <s v="52"/>
    <x v="2452"/>
    <d v="2017-11-10T00:00:00"/>
    <b v="1"/>
    <s v="Approved"/>
    <s v="OHM Cycles"/>
    <s v="Road"/>
    <s v="medium"/>
    <s v="medium"/>
    <n v="1280.28"/>
    <n v="829.51"/>
    <n v="450.77"/>
    <d v="2001-11-25T00:00:00"/>
    <n v="50"/>
  </r>
  <r>
    <s v="10328"/>
    <s v="3"/>
    <x v="374"/>
    <d v="2017-11-11T00:00:00"/>
    <b v="0"/>
    <s v="Approved"/>
    <s v="Trek Bicycles"/>
    <s v="Standard"/>
    <s v="medium"/>
    <s v="large"/>
    <n v="2091.4699999999998"/>
    <n v="388.92"/>
    <n v="1702.55"/>
    <d v="2011-08-24T00:00:00"/>
    <n v="49"/>
  </r>
  <r>
    <s v="10329"/>
    <s v="78"/>
    <x v="3340"/>
    <d v="2017-02-07T00:00:00"/>
    <b v="1"/>
    <s v="Approved"/>
    <s v="Giant Bicycles"/>
    <s v="Standard"/>
    <s v="medium"/>
    <s v="large"/>
    <n v="1765.3"/>
    <n v="709.48"/>
    <n v="1055.82"/>
    <d v="2004-07-25T00:00:00"/>
    <n v="326"/>
  </r>
  <r>
    <s v="10330"/>
    <s v="21"/>
    <x v="1257"/>
    <d v="2017-09-27T00:00:00"/>
    <b v="1"/>
    <s v="Approved"/>
    <s v="WeareA2B"/>
    <s v="Touring"/>
    <s v="medium"/>
    <s v="medium"/>
    <n v="1466.68"/>
    <n v="363.25"/>
    <n v="1103.43"/>
    <d v="2007-08-04T00:00:00"/>
    <n v="94"/>
  </r>
  <r>
    <s v="10331"/>
    <s v="23"/>
    <x v="1886"/>
    <d v="2017-07-24T00:00:00"/>
    <b v="1"/>
    <s v="Approved"/>
    <s v="Norco Bicycles"/>
    <s v="Mountain"/>
    <s v="low"/>
    <s v="small"/>
    <n v="688.63"/>
    <n v="612.88"/>
    <n v="75.75"/>
    <d v="2011-05-07T00:00:00"/>
    <n v="159"/>
  </r>
  <r>
    <s v="10332"/>
    <s v="31"/>
    <x v="361"/>
    <d v="2017-02-04T00:00:00"/>
    <b v="0"/>
    <s v="Approved"/>
    <s v="Giant Bicycles"/>
    <s v="Standard"/>
    <s v="medium"/>
    <s v="medium"/>
    <n v="230.91"/>
    <n v="173.18"/>
    <n v="57.73"/>
    <d v="2006-11-10T00:00:00"/>
    <n v="329"/>
  </r>
  <r>
    <s v="10333"/>
    <s v="45"/>
    <x v="961"/>
    <d v="2017-12-13T00:00:00"/>
    <b v="1"/>
    <s v="Approved"/>
    <s v="Solex"/>
    <s v="Standard"/>
    <s v="medium"/>
    <s v="medium"/>
    <n v="441.49"/>
    <n v="84.99"/>
    <n v="356.5"/>
    <d v="1997-02-09T00:00:00"/>
    <n v="17"/>
  </r>
  <r>
    <s v="10334"/>
    <s v="67"/>
    <x v="3002"/>
    <d v="2017-06-20T00:00:00"/>
    <b v="1"/>
    <s v="Approved"/>
    <s v="Norco Bicycles"/>
    <s v="Road"/>
    <s v="medium"/>
    <s v="medium"/>
    <n v="544.04999999999995"/>
    <n v="376.84"/>
    <n v="167.21"/>
    <d v="2005-10-22T00:00:00"/>
    <n v="193"/>
  </r>
  <r>
    <s v="10335"/>
    <s v="66"/>
    <x v="1660"/>
    <d v="2017-04-28T00:00:00"/>
    <b v="1"/>
    <s v="Approved"/>
    <s v="Solex"/>
    <s v="Standard"/>
    <s v="medium"/>
    <s v="medium"/>
    <n v="1163.8900000000001"/>
    <n v="589.27"/>
    <n v="574.62"/>
    <d v="2016-07-09T00:00:00"/>
    <n v="246"/>
  </r>
  <r>
    <s v="10336"/>
    <s v="13"/>
    <x v="1816"/>
    <d v="2017-12-20T00:00:00"/>
    <b v="0"/>
    <s v="Approved"/>
    <s v="Solex"/>
    <s v="Standard"/>
    <s v="medium"/>
    <s v="medium"/>
    <n v="1577.53"/>
    <n v="826.51"/>
    <n v="751.02"/>
    <d v="2010-06-07T00:00:00"/>
    <n v="10"/>
  </r>
  <r>
    <s v="10337"/>
    <s v="52"/>
    <x v="2297"/>
    <d v="2017-04-14T00:00:00"/>
    <b v="0"/>
    <s v="Approved"/>
    <s v="OHM Cycles"/>
    <s v="Road"/>
    <s v="medium"/>
    <s v="medium"/>
    <n v="1280.28"/>
    <n v="829.51"/>
    <n v="450.77"/>
    <d v="2015-10-18T00:00:00"/>
    <n v="260"/>
  </r>
  <r>
    <s v="10338"/>
    <s v="40"/>
    <x v="819"/>
    <d v="2017-10-24T00:00:00"/>
    <b v="1"/>
    <s v="Approved"/>
    <s v="OHM Cycles"/>
    <s v="Standard"/>
    <s v="high"/>
    <s v="medium"/>
    <n v="1458.17"/>
    <n v="874.9"/>
    <n v="583.27"/>
    <d v="2011-05-09T00:00:00"/>
    <n v="67"/>
  </r>
  <r>
    <s v="10339"/>
    <s v="44"/>
    <x v="3324"/>
    <d v="2017-10-12T00:00:00"/>
    <b v="1"/>
    <s v="Approved"/>
    <s v="WeareA2B"/>
    <s v="Standard"/>
    <s v="medium"/>
    <s v="medium"/>
    <n v="1769.64"/>
    <n v="108.76"/>
    <n v="1660.88"/>
    <d v="2011-05-09T00:00:00"/>
    <n v="79"/>
  </r>
  <r>
    <s v="10340"/>
    <s v="46"/>
    <x v="691"/>
    <d v="2017-01-19T00:00:00"/>
    <b v="0"/>
    <s v="Approved"/>
    <s v="Solex"/>
    <s v="Standard"/>
    <s v="low"/>
    <s v="medium"/>
    <n v="1289.8499999999999"/>
    <n v="74.510000000000005"/>
    <n v="1215.3399999999999"/>
    <d v="2007-12-11T00:00:00"/>
    <n v="345"/>
  </r>
  <r>
    <s v="10341"/>
    <s v="29"/>
    <x v="3341"/>
    <d v="2017-01-10T00:00:00"/>
    <b v="1"/>
    <s v="Approved"/>
    <s v="Norco Bicycles"/>
    <s v="Road"/>
    <s v="medium"/>
    <s v="medium"/>
    <n v="543.39"/>
    <n v="407.54"/>
    <n v="135.85"/>
    <d v="2016-11-22T00:00:00"/>
    <n v="354"/>
  </r>
  <r>
    <s v="10342"/>
    <s v="17"/>
    <x v="799"/>
    <d v="2017-11-16T00:00:00"/>
    <b v="0"/>
    <s v="Approved"/>
    <s v="Solex"/>
    <s v="Standard"/>
    <s v="high"/>
    <s v="medium"/>
    <n v="1024.6600000000001"/>
    <n v="614.79999999999995"/>
    <n v="409.86"/>
    <d v="1996-11-09T00:00:00"/>
    <n v="44"/>
  </r>
  <r>
    <s v="10343"/>
    <s v="10"/>
    <x v="199"/>
    <d v="2017-10-08T00:00:00"/>
    <b v="1"/>
    <s v="Approved"/>
    <s v="WeareA2B"/>
    <s v="Touring"/>
    <s v="medium"/>
    <s v="medium"/>
    <n v="1466.68"/>
    <n v="363.25"/>
    <n v="1103.43"/>
    <d v="2007-08-04T00:00:00"/>
    <n v="83"/>
  </r>
  <r>
    <s v="10344"/>
    <s v="72"/>
    <x v="2703"/>
    <d v="2017-07-19T00:00:00"/>
    <b v="1"/>
    <s v="Approved"/>
    <s v="OHM Cycles"/>
    <s v="Standard"/>
    <s v="medium"/>
    <s v="medium"/>
    <n v="912.52"/>
    <n v="141.4"/>
    <n v="771.12"/>
    <d v="2015-10-18T00:00:00"/>
    <n v="164"/>
  </r>
  <r>
    <s v="10345"/>
    <s v="75"/>
    <x v="910"/>
    <d v="2017-01-23T00:00:00"/>
    <b v="0"/>
    <s v="Approved"/>
    <s v="Giant Bicycles"/>
    <s v="Touring"/>
    <s v="medium"/>
    <s v="large"/>
    <n v="1873.97"/>
    <n v="863.95"/>
    <n v="1010.02"/>
    <d v="2003-09-09T00:00:00"/>
    <n v="341"/>
  </r>
  <r>
    <s v="10346"/>
    <s v="33"/>
    <x v="2685"/>
    <d v="2017-09-14T00:00:00"/>
    <b v="0"/>
    <s v="Approved"/>
    <s v="OHM Cycles"/>
    <s v="Road"/>
    <s v="medium"/>
    <s v="small"/>
    <n v="1810"/>
    <n v="1610.9"/>
    <n v="199.1"/>
    <d v="2006-10-01T00:00:00"/>
    <n v="107"/>
  </r>
  <r>
    <s v="10347"/>
    <s v="19"/>
    <x v="2067"/>
    <d v="2017-07-03T00:00:00"/>
    <b v="0"/>
    <s v="Approved"/>
    <s v="OHM Cycles"/>
    <s v="Road"/>
    <s v="high"/>
    <s v="large"/>
    <n v="12.01"/>
    <n v="7.21"/>
    <n v="4.8"/>
    <d v="2010-05-05T00:00:00"/>
    <n v="180"/>
  </r>
  <r>
    <s v="10348"/>
    <s v="90"/>
    <x v="3342"/>
    <d v="2017-06-18T00:00:00"/>
    <b v="1"/>
    <s v="Approved"/>
    <s v="Norco Bicycles"/>
    <s v="Standard"/>
    <s v="low"/>
    <s v="medium"/>
    <n v="363.01"/>
    <n v="290.41000000000003"/>
    <n v="72.599999999999994"/>
    <d v="2003-01-05T00:00:00"/>
    <n v="195"/>
  </r>
  <r>
    <s v="10349"/>
    <s v="78"/>
    <x v="936"/>
    <d v="2017-09-08T00:00:00"/>
    <b v="0"/>
    <s v="Approved"/>
    <s v="Giant Bicycles"/>
    <s v="Standard"/>
    <s v="medium"/>
    <s v="large"/>
    <n v="1765.3"/>
    <n v="709.48"/>
    <n v="1055.82"/>
    <d v="1997-01-25T00:00:00"/>
    <n v="113"/>
  </r>
  <r>
    <s v="10350"/>
    <s v="11"/>
    <x v="350"/>
    <d v="2017-06-09T00:00:00"/>
    <b v="0"/>
    <s v="Approved"/>
    <s v="Giant Bicycles"/>
    <s v="Standard"/>
    <s v="high"/>
    <s v="medium"/>
    <n v="1274.93"/>
    <n v="764.96"/>
    <n v="509.97"/>
    <d v="1994-09-09T00:00:00"/>
    <n v="204"/>
  </r>
  <r>
    <s v="10351"/>
    <s v="5"/>
    <x v="3343"/>
    <d v="2017-03-31T00:00:00"/>
    <b v="0"/>
    <s v="Approved"/>
    <s v="Trek Bicycles"/>
    <s v="Mountain"/>
    <s v="low"/>
    <s v="medium"/>
    <n v="574.64"/>
    <n v="459.71"/>
    <n v="114.93"/>
    <d v="2011-08-29T00:00:00"/>
    <n v="274"/>
  </r>
  <r>
    <s v="10352"/>
    <s v="62"/>
    <x v="1500"/>
    <d v="2017-06-11T00:00:00"/>
    <b v="0"/>
    <s v="Approved"/>
    <s v="Solex"/>
    <s v="Standard"/>
    <s v="high"/>
    <s v="medium"/>
    <n v="1024.6600000000001"/>
    <n v="614.79999999999995"/>
    <n v="409.86"/>
    <d v="2016-02-04T00:00:00"/>
    <n v="202"/>
  </r>
  <r>
    <s v="10353"/>
    <s v="87"/>
    <x v="801"/>
    <d v="2017-04-29T00:00:00"/>
    <b v="0"/>
    <s v="Approved"/>
    <s v="Giant Bicycles"/>
    <s v="Standard"/>
    <s v="high"/>
    <s v="medium"/>
    <n v="1179"/>
    <n v="707.4"/>
    <n v="471.6"/>
    <d v="1998-12-16T00:00:00"/>
    <n v="245"/>
  </r>
  <r>
    <s v="10354"/>
    <s v="0"/>
    <x v="578"/>
    <d v="2017-07-21T00:00:00"/>
    <b v="1"/>
    <s v="Approved"/>
    <s v="Solex"/>
    <s v="Road"/>
    <s v="medium"/>
    <s v="medium"/>
    <n v="416.98"/>
    <n v="312.74"/>
    <n v="104.24"/>
    <d v="1997-05-10T00:00:00"/>
    <n v="162"/>
  </r>
  <r>
    <s v="10355"/>
    <s v="34"/>
    <x v="2315"/>
    <d v="2017-02-18T00:00:00"/>
    <b v="0"/>
    <s v="Approved"/>
    <s v="Norco Bicycles"/>
    <s v="Road"/>
    <s v="high"/>
    <s v="large"/>
    <n v="774.53"/>
    <n v="464.72"/>
    <n v="309.81"/>
    <d v="2006-02-02T00:00:00"/>
    <n v="315"/>
  </r>
  <r>
    <s v="10356"/>
    <s v="88"/>
    <x v="2762"/>
    <d v="2017-12-02T00:00:00"/>
    <b v="0"/>
    <s v="Approved"/>
    <s v="Norco Bicycles"/>
    <s v="Standard"/>
    <s v="high"/>
    <s v="small"/>
    <n v="1661.92"/>
    <n v="1479.11"/>
    <n v="182.81"/>
    <d v="1996-11-09T00:00:00"/>
    <n v="28"/>
  </r>
  <r>
    <s v="10357"/>
    <s v="81"/>
    <x v="2079"/>
    <d v="2017-02-08T00:00:00"/>
    <b v="1"/>
    <s v="Approved"/>
    <s v="Solex"/>
    <s v="Standard"/>
    <s v="medium"/>
    <s v="medium"/>
    <n v="1151.96"/>
    <n v="649.49"/>
    <n v="502.47"/>
    <d v="1999-12-04T00:00:00"/>
    <n v="325"/>
  </r>
  <r>
    <s v="10358"/>
    <s v="53"/>
    <x v="1662"/>
    <d v="2017-04-09T00:00:00"/>
    <b v="0"/>
    <s v="Approved"/>
    <s v="Giant Bicycles"/>
    <s v="Standard"/>
    <s v="high"/>
    <s v="medium"/>
    <n v="1274.93"/>
    <n v="764.96"/>
    <n v="509.97"/>
    <d v="2011-05-07T00:00:00"/>
    <n v="265"/>
  </r>
  <r>
    <s v="10359"/>
    <s v="31"/>
    <x v="1101"/>
    <d v="2017-10-19T00:00:00"/>
    <b v="1"/>
    <s v="Approved"/>
    <s v="Giant Bicycles"/>
    <s v="Standard"/>
    <s v="medium"/>
    <s v="medium"/>
    <n v="230.91"/>
    <n v="173.18"/>
    <n v="57.73"/>
    <d v="2006-11-10T00:00:00"/>
    <n v="72"/>
  </r>
  <r>
    <s v="10360"/>
    <s v="42"/>
    <x v="1487"/>
    <d v="2017-01-25T00:00:00"/>
    <b v="1"/>
    <s v="Approved"/>
    <s v="OHM Cycles"/>
    <s v="Road"/>
    <s v="medium"/>
    <s v="small"/>
    <n v="1810"/>
    <n v="1610.9"/>
    <n v="199.1"/>
    <d v="2003-09-09T00:00:00"/>
    <n v="339"/>
  </r>
  <r>
    <s v="10361"/>
    <s v="41"/>
    <x v="2373"/>
    <d v="2017-01-18T00:00:00"/>
    <b v="0"/>
    <s v="Approved"/>
    <s v="Solex"/>
    <s v="Road"/>
    <s v="medium"/>
    <s v="medium"/>
    <n v="416.98"/>
    <n v="312.74"/>
    <n v="104.24"/>
    <d v="2006-10-01T00:00:00"/>
    <n v="346"/>
  </r>
  <r>
    <s v="10362"/>
    <s v="60"/>
    <x v="2506"/>
    <d v="2017-07-26T00:00:00"/>
    <b v="0"/>
    <s v="Approved"/>
    <s v="Giant Bicycles"/>
    <s v="Standard"/>
    <s v="high"/>
    <s v="small"/>
    <n v="1977.36"/>
    <n v="1759.85"/>
    <n v="217.51"/>
    <d v="2011-08-24T00:00:00"/>
    <n v="157"/>
  </r>
  <r>
    <s v="10363"/>
    <s v="10"/>
    <x v="278"/>
    <d v="2017-03-29T00:00:00"/>
    <b v="0"/>
    <s v="Approved"/>
    <s v="WeareA2B"/>
    <s v="Touring"/>
    <s v="medium"/>
    <s v="medium"/>
    <n v="1466.68"/>
    <n v="363.25"/>
    <n v="1103.43"/>
    <d v="2014-03-03T00:00:00"/>
    <n v="276"/>
  </r>
  <r>
    <s v="10364"/>
    <s v="27"/>
    <x v="2800"/>
    <d v="2017-05-17T00:00:00"/>
    <b v="1"/>
    <s v="Approved"/>
    <s v="Trek Bicycles"/>
    <s v="Standard"/>
    <s v="medium"/>
    <s v="medium"/>
    <n v="499.53"/>
    <n v="388.72"/>
    <n v="110.81"/>
    <d v="2016-11-22T00:00:00"/>
    <n v="227"/>
  </r>
  <r>
    <s v="10365"/>
    <s v="36"/>
    <x v="2338"/>
    <d v="2017-12-04T00:00:00"/>
    <b v="1"/>
    <s v="Approved"/>
    <s v="Solex"/>
    <s v="Standard"/>
    <s v="low"/>
    <s v="medium"/>
    <n v="945.04"/>
    <n v="507.58"/>
    <n v="437.46"/>
    <d v="1999-12-04T00:00:00"/>
    <n v="26"/>
  </r>
  <r>
    <s v="10366"/>
    <s v="92"/>
    <x v="1358"/>
    <d v="2017-03-14T00:00:00"/>
    <b v="1"/>
    <s v="Approved"/>
    <s v="WeareA2B"/>
    <s v="Standard"/>
    <s v="medium"/>
    <s v="small"/>
    <n v="1415.01"/>
    <n v="1259.3599999999999"/>
    <n v="155.65"/>
    <d v="1998-12-16T00:00:00"/>
    <n v="291"/>
  </r>
  <r>
    <s v="10367"/>
    <s v="0"/>
    <x v="975"/>
    <d v="2017-07-07T00:00:00"/>
    <b v="1"/>
    <s v="Approved"/>
    <s v="Trek Bicycles"/>
    <s v="Road"/>
    <s v="medium"/>
    <s v="medium"/>
    <n v="290.62"/>
    <n v="215.14"/>
    <n v="75.48"/>
    <d v="2005-05-10T00:00:00"/>
    <n v="176"/>
  </r>
  <r>
    <s v="10369"/>
    <s v="43"/>
    <x v="2502"/>
    <d v="2017-12-08T00:00:00"/>
    <b v="0"/>
    <s v="Approved"/>
    <s v="Norco Bicycles"/>
    <s v="Standard"/>
    <s v="medium"/>
    <s v="medium"/>
    <n v="1555.58"/>
    <n v="818.01"/>
    <n v="737.57"/>
    <d v="2004-08-07T00:00:00"/>
    <n v="22"/>
  </r>
  <r>
    <s v="10370"/>
    <s v="56"/>
    <x v="1178"/>
    <d v="2017-10-15T00:00:00"/>
    <b v="0"/>
    <s v="Approved"/>
    <s v="OHM Cycles"/>
    <s v="Standard"/>
    <s v="medium"/>
    <s v="medium"/>
    <n v="183.86"/>
    <n v="137.9"/>
    <n v="45.96"/>
    <d v="1997-10-04T00:00:00"/>
    <n v="76"/>
  </r>
  <r>
    <s v="10371"/>
    <s v="49"/>
    <x v="580"/>
    <d v="2017-09-09T00:00:00"/>
    <b v="1"/>
    <s v="Approved"/>
    <s v="Trek Bicycles"/>
    <s v="Road"/>
    <s v="medium"/>
    <s v="medium"/>
    <n v="533.51"/>
    <n v="400.13"/>
    <n v="133.38"/>
    <d v="2012-06-04T00:00:00"/>
    <n v="112"/>
  </r>
  <r>
    <s v="10372"/>
    <s v="15"/>
    <x v="2471"/>
    <d v="2017-07-19T00:00:00"/>
    <b v="0"/>
    <s v="Approved"/>
    <s v="Norco Bicycles"/>
    <s v="Standard"/>
    <s v="low"/>
    <s v="medium"/>
    <n v="958.74"/>
    <n v="748.9"/>
    <n v="209.84"/>
    <d v="2005-12-07T00:00:00"/>
    <n v="164"/>
  </r>
  <r>
    <s v="10374"/>
    <s v="13"/>
    <x v="674"/>
    <d v="2017-08-16T00:00:00"/>
    <b v="0"/>
    <s v="Approved"/>
    <s v="Solex"/>
    <s v="Standard"/>
    <s v="medium"/>
    <s v="medium"/>
    <n v="1163.8900000000001"/>
    <n v="589.27"/>
    <n v="574.62"/>
    <d v="2016-07-09T00:00:00"/>
    <n v="136"/>
  </r>
  <r>
    <s v="10375"/>
    <s v="76"/>
    <x v="170"/>
    <d v="2017-05-28T00:00:00"/>
    <b v="0"/>
    <s v="Approved"/>
    <s v="WeareA2B"/>
    <s v="Standard"/>
    <s v="low"/>
    <s v="medium"/>
    <n v="642.30999999999995"/>
    <n v="513.85"/>
    <n v="128.46"/>
    <d v="2014-10-10T00:00:00"/>
    <n v="216"/>
  </r>
  <r>
    <s v="10376"/>
    <s v="36"/>
    <x v="2668"/>
    <d v="2017-01-15T00:00:00"/>
    <b v="1"/>
    <s v="Approved"/>
    <s v="Solex"/>
    <s v="Standard"/>
    <s v="low"/>
    <s v="medium"/>
    <n v="945.04"/>
    <n v="507.58"/>
    <n v="437.46"/>
    <d v="1995-12-19T00:00:00"/>
    <n v="349"/>
  </r>
  <r>
    <s v="10377"/>
    <s v="88"/>
    <x v="2530"/>
    <d v="2017-02-07T00:00:00"/>
    <b v="0"/>
    <s v="Approved"/>
    <s v="Norco Bicycles"/>
    <s v="Standard"/>
    <s v="medium"/>
    <s v="medium"/>
    <n v="1198.46"/>
    <n v="381.1"/>
    <n v="817.36"/>
    <d v="2013-06-09T00:00:00"/>
    <n v="326"/>
  </r>
  <r>
    <s v="10378"/>
    <s v="0"/>
    <x v="796"/>
    <d v="2017-11-27T00:00:00"/>
    <b v="0"/>
    <s v="Approved"/>
    <s v="Norco Bicycles"/>
    <s v="Standard"/>
    <s v="low"/>
    <s v="medium"/>
    <n v="363.01"/>
    <n v="290.41000000000003"/>
    <n v="72.599999999999994"/>
    <d v="2005-05-10T00:00:00"/>
    <n v="33"/>
  </r>
  <r>
    <s v="10379"/>
    <s v="59"/>
    <x v="1297"/>
    <d v="2017-09-08T00:00:00"/>
    <b v="1"/>
    <s v="Approved"/>
    <s v="Solex"/>
    <s v="Standard"/>
    <s v="medium"/>
    <s v="large"/>
    <n v="1061.56"/>
    <n v="733.58"/>
    <n v="327.98"/>
    <d v="2011-08-24T00:00:00"/>
    <n v="113"/>
  </r>
  <r>
    <s v="10380"/>
    <s v="45"/>
    <x v="2874"/>
    <d v="2017-01-20T00:00:00"/>
    <b v="1"/>
    <s v="Approved"/>
    <s v="Solex"/>
    <s v="Standard"/>
    <s v="medium"/>
    <s v="medium"/>
    <n v="441.49"/>
    <n v="84.99"/>
    <n v="356.5"/>
    <d v="2014-07-28T00:00:00"/>
    <n v="344"/>
  </r>
  <r>
    <s v="10381"/>
    <s v="14"/>
    <x v="2439"/>
    <d v="2017-10-31T00:00:00"/>
    <b v="1"/>
    <s v="Approved"/>
    <s v="Trek Bicycles"/>
    <s v="Standard"/>
    <s v="medium"/>
    <s v="small"/>
    <n v="1386.84"/>
    <n v="1234.29"/>
    <n v="152.55000000000001"/>
    <d v="2003-08-05T00:00:00"/>
    <n v="60"/>
  </r>
  <r>
    <s v="10382"/>
    <s v="23"/>
    <x v="926"/>
    <d v="2017-02-03T00:00:00"/>
    <b v="1"/>
    <s v="Approved"/>
    <s v="Norco Bicycles"/>
    <s v="Mountain"/>
    <s v="low"/>
    <s v="small"/>
    <n v="688.63"/>
    <n v="612.88"/>
    <n v="75.75"/>
    <d v="1993-10-02T00:00:00"/>
    <n v="330"/>
  </r>
  <r>
    <s v="10383"/>
    <s v="50"/>
    <x v="565"/>
    <d v="2017-07-18T00:00:00"/>
    <b v="0"/>
    <s v="Approved"/>
    <s v="WeareA2B"/>
    <s v="Standard"/>
    <s v="medium"/>
    <s v="small"/>
    <n v="175.89"/>
    <n v="131.91999999999999"/>
    <n v="43.97"/>
    <d v="2003-02-16T00:00:00"/>
    <n v="165"/>
  </r>
  <r>
    <s v="10384"/>
    <s v="86"/>
    <x v="3099"/>
    <d v="2017-08-15T00:00:00"/>
    <b v="1"/>
    <s v="Approved"/>
    <s v="OHM Cycles"/>
    <s v="Standard"/>
    <s v="medium"/>
    <s v="medium"/>
    <n v="235.63"/>
    <n v="125.07"/>
    <n v="110.56"/>
    <d v="2013-06-09T00:00:00"/>
    <n v="137"/>
  </r>
  <r>
    <s v="10385"/>
    <s v="81"/>
    <x v="3344"/>
    <d v="2017-11-14T00:00:00"/>
    <b v="1"/>
    <s v="Approved"/>
    <s v="Norco Bicycles"/>
    <s v="Standard"/>
    <s v="medium"/>
    <s v="small"/>
    <n v="586.45000000000005"/>
    <n v="521.94000000000005"/>
    <n v="64.510000000000005"/>
    <d v="1991-07-10T00:00:00"/>
    <n v="46"/>
  </r>
  <r>
    <s v="10386"/>
    <s v="0"/>
    <x v="412"/>
    <d v="2017-07-09T00:00:00"/>
    <b v="0"/>
    <s v="Approved"/>
    <s v="OHM Cycles"/>
    <s v="Standard"/>
    <s v="low"/>
    <s v="medium"/>
    <n v="71.16"/>
    <n v="56.93"/>
    <n v="14.23"/>
    <d v="2015-06-17T00:00:00"/>
    <n v="174"/>
  </r>
  <r>
    <s v="10387"/>
    <s v="68"/>
    <x v="842"/>
    <d v="2017-07-15T00:00:00"/>
    <b v="0"/>
    <s v="Approved"/>
    <s v="OHM Cycles"/>
    <s v="Standard"/>
    <s v="medium"/>
    <s v="medium"/>
    <n v="1636.9"/>
    <n v="44.71"/>
    <n v="1592.19"/>
    <d v="2009-04-12T00:00:00"/>
    <n v="168"/>
  </r>
  <r>
    <s v="10388"/>
    <s v="41"/>
    <x v="3345"/>
    <d v="2017-10-04T00:00:00"/>
    <b v="1"/>
    <s v="Approved"/>
    <s v="Solex"/>
    <s v="Road"/>
    <s v="medium"/>
    <s v="medium"/>
    <n v="416.98"/>
    <n v="312.74"/>
    <n v="104.24"/>
    <d v="1997-05-10T00:00:00"/>
    <n v="87"/>
  </r>
  <r>
    <s v="10389"/>
    <s v="1"/>
    <x v="3346"/>
    <d v="2017-11-05T00:00:00"/>
    <b v="1"/>
    <s v="Approved"/>
    <s v="Giant Bicycles"/>
    <s v="Standard"/>
    <s v="medium"/>
    <s v="medium"/>
    <n v="1403.5"/>
    <n v="954.82"/>
    <n v="448.68"/>
    <d v="2016-11-14T00:00:00"/>
    <n v="55"/>
  </r>
  <r>
    <s v="10390"/>
    <s v="52"/>
    <x v="1183"/>
    <d v="2017-04-07T00:00:00"/>
    <b v="1"/>
    <s v="Approved"/>
    <s v="OHM Cycles"/>
    <s v="Road"/>
    <s v="medium"/>
    <s v="medium"/>
    <n v="1280.28"/>
    <n v="829.51"/>
    <n v="450.77"/>
    <d v="2001-11-25T00:00:00"/>
    <n v="267"/>
  </r>
  <r>
    <s v="10391"/>
    <s v="74"/>
    <x v="1728"/>
    <d v="2017-08-08T00:00:00"/>
    <b v="0"/>
    <s v="Approved"/>
    <s v="WeareA2B"/>
    <s v="Standard"/>
    <s v="medium"/>
    <s v="medium"/>
    <n v="1228.07"/>
    <n v="400.91"/>
    <n v="827.16"/>
    <d v="1997-01-25T00:00:00"/>
    <n v="144"/>
  </r>
  <r>
    <s v="10392"/>
    <s v="3"/>
    <x v="891"/>
    <d v="2017-06-27T00:00:00"/>
    <b v="1"/>
    <s v="Approved"/>
    <s v="Trek Bicycles"/>
    <s v="Standard"/>
    <s v="medium"/>
    <s v="large"/>
    <n v="2091.4699999999998"/>
    <n v="388.92"/>
    <n v="1702.55"/>
    <d v="2005-08-09T00:00:00"/>
    <n v="186"/>
  </r>
  <r>
    <s v="10393"/>
    <s v="31"/>
    <x v="2225"/>
    <d v="2017-10-14T00:00:00"/>
    <b v="0"/>
    <s v="Approved"/>
    <s v="Giant Bicycles"/>
    <s v="Standard"/>
    <s v="medium"/>
    <s v="medium"/>
    <n v="230.91"/>
    <n v="173.18"/>
    <n v="57.73"/>
    <d v="1995-12-19T00:00:00"/>
    <n v="77"/>
  </r>
  <r>
    <s v="10394"/>
    <s v="25"/>
    <x v="772"/>
    <d v="2017-09-29T00:00:00"/>
    <b v="0"/>
    <s v="Approved"/>
    <s v="Giant Bicycles"/>
    <s v="Road"/>
    <s v="medium"/>
    <s v="medium"/>
    <n v="1538.99"/>
    <n v="829.65"/>
    <n v="709.34"/>
    <d v="1992-10-11T00:00:00"/>
    <n v="92"/>
  </r>
  <r>
    <s v="10395"/>
    <s v="38"/>
    <x v="1514"/>
    <d v="2017-12-19T00:00:00"/>
    <b v="1"/>
    <s v="Approved"/>
    <s v="Solex"/>
    <s v="Standard"/>
    <s v="medium"/>
    <s v="medium"/>
    <n v="1577.53"/>
    <n v="826.51"/>
    <n v="751.02"/>
    <d v="2011-03-16T00:00:00"/>
    <n v="11"/>
  </r>
  <r>
    <s v="10396"/>
    <s v="65"/>
    <x v="1127"/>
    <d v="2017-09-01T00:00:00"/>
    <b v="1"/>
    <s v="Approved"/>
    <s v="WeareA2B"/>
    <s v="Standard"/>
    <s v="medium"/>
    <s v="medium"/>
    <n v="1807.45"/>
    <n v="778.69"/>
    <n v="1028.76"/>
    <d v="2015-05-21T00:00:00"/>
    <n v="120"/>
  </r>
  <r>
    <s v="10397"/>
    <s v="49"/>
    <x v="3347"/>
    <d v="2017-01-18T00:00:00"/>
    <b v="0"/>
    <s v="Approved"/>
    <s v="Trek Bicycles"/>
    <s v="Road"/>
    <s v="medium"/>
    <s v="medium"/>
    <n v="533.51"/>
    <n v="400.13"/>
    <n v="133.38"/>
    <d v="2012-06-04T00:00:00"/>
    <n v="346"/>
  </r>
  <r>
    <s v="10398"/>
    <s v="65"/>
    <x v="2482"/>
    <d v="2017-05-04T00:00:00"/>
    <b v="1"/>
    <s v="Approved"/>
    <s v="WeareA2B"/>
    <s v="Standard"/>
    <s v="medium"/>
    <s v="medium"/>
    <n v="1807.45"/>
    <n v="778.69"/>
    <n v="1028.76"/>
    <d v="1995-10-24T00:00:00"/>
    <n v="240"/>
  </r>
  <r>
    <s v="10399"/>
    <s v="38"/>
    <x v="2215"/>
    <d v="2017-02-21T00:00:00"/>
    <b v="1"/>
    <s v="Approved"/>
    <s v="Solex"/>
    <s v="Standard"/>
    <s v="medium"/>
    <s v="medium"/>
    <n v="1577.53"/>
    <n v="826.51"/>
    <n v="751.02"/>
    <d v="1993-04-12T00:00:00"/>
    <n v="312"/>
  </r>
  <r>
    <s v="10400"/>
    <s v="87"/>
    <x v="1831"/>
    <d v="2017-06-09T00:00:00"/>
    <b v="0"/>
    <s v="Approved"/>
    <s v="OHM Cycles"/>
    <s v="Standard"/>
    <s v="medium"/>
    <s v="medium"/>
    <n v="1636.9"/>
    <n v="44.71"/>
    <n v="1592.19"/>
    <d v="2010-08-20T00:00:00"/>
    <n v="204"/>
  </r>
  <r>
    <s v="10401"/>
    <s v="1"/>
    <x v="177"/>
    <d v="2017-04-30T00:00:00"/>
    <b v="0"/>
    <s v="Approved"/>
    <s v="Giant Bicycles"/>
    <s v="Standard"/>
    <s v="medium"/>
    <s v="medium"/>
    <n v="1403.5"/>
    <n v="954.82"/>
    <n v="448.68"/>
    <d v="2016-11-14T00:00:00"/>
    <n v="244"/>
  </r>
  <r>
    <s v="10402"/>
    <s v="91"/>
    <x v="1658"/>
    <d v="2017-07-23T00:00:00"/>
    <b v="1"/>
    <s v="Approved"/>
    <s v="Solex"/>
    <s v="Standard"/>
    <s v="medium"/>
    <s v="medium"/>
    <n v="100.35"/>
    <n v="75.260000000000005"/>
    <n v="25.09"/>
    <d v="1999-07-26T00:00:00"/>
    <n v="160"/>
  </r>
  <r>
    <s v="10403"/>
    <s v="87"/>
    <x v="2655"/>
    <d v="2017-11-22T00:00:00"/>
    <b v="1"/>
    <s v="Approved"/>
    <s v="Giant Bicycles"/>
    <s v="Standard"/>
    <s v="high"/>
    <s v="medium"/>
    <n v="1179"/>
    <n v="707.4"/>
    <n v="471.6"/>
    <d v="2005-05-10T00:00:00"/>
    <n v="38"/>
  </r>
  <r>
    <s v="10404"/>
    <s v="92"/>
    <x v="3348"/>
    <d v="2017-06-19T00:00:00"/>
    <b v="1"/>
    <s v="Approved"/>
    <s v="WeareA2B"/>
    <s v="Standard"/>
    <s v="medium"/>
    <s v="small"/>
    <n v="1415.01"/>
    <n v="1259.3599999999999"/>
    <n v="155.65"/>
    <d v="1991-05-06T00:00:00"/>
    <n v="194"/>
  </r>
  <r>
    <s v="10405"/>
    <s v="18"/>
    <x v="2564"/>
    <d v="2017-11-14T00:00:00"/>
    <b v="1"/>
    <s v="Approved"/>
    <s v="Solex"/>
    <s v="Standard"/>
    <s v="medium"/>
    <s v="medium"/>
    <n v="575.27"/>
    <n v="431.45"/>
    <n v="143.82"/>
    <d v="2013-03-12T00:00:00"/>
    <n v="46"/>
  </r>
  <r>
    <s v="10406"/>
    <s v="72"/>
    <x v="2357"/>
    <d v="2017-10-27T00:00:00"/>
    <b v="1"/>
    <s v="Approved"/>
    <s v="Norco Bicycles"/>
    <s v="Standard"/>
    <s v="medium"/>
    <s v="medium"/>
    <n v="360.4"/>
    <n v="270.3"/>
    <n v="90.1"/>
    <d v="2002-08-31T00:00:00"/>
    <n v="64"/>
  </r>
  <r>
    <s v="10407"/>
    <s v="62"/>
    <x v="3349"/>
    <d v="2017-08-04T00:00:00"/>
    <b v="1"/>
    <s v="Approved"/>
    <s v="Solex"/>
    <s v="Standard"/>
    <s v="medium"/>
    <s v="medium"/>
    <n v="478.16"/>
    <n v="298.72000000000003"/>
    <n v="179.44"/>
    <d v="1993-06-23T00:00:00"/>
    <n v="148"/>
  </r>
  <r>
    <s v="10408"/>
    <s v="87"/>
    <x v="2191"/>
    <d v="2017-11-08T00:00:00"/>
    <b v="1"/>
    <s v="Approved"/>
    <s v="Giant Bicycles"/>
    <s v="Standard"/>
    <s v="high"/>
    <s v="medium"/>
    <n v="1179"/>
    <n v="707.4"/>
    <n v="471.6"/>
    <d v="1997-08-25T00:00:00"/>
    <n v="52"/>
  </r>
  <r>
    <s v="10409"/>
    <s v="32"/>
    <x v="1024"/>
    <d v="2017-02-23T00:00:00"/>
    <b v="0"/>
    <s v="Approved"/>
    <s v="Giant Bicycles"/>
    <s v="Standard"/>
    <s v="high"/>
    <s v="medium"/>
    <n v="1179"/>
    <n v="707.4"/>
    <n v="471.6"/>
    <d v="2000-11-03T00:00:00"/>
    <n v="310"/>
  </r>
  <r>
    <s v="10410"/>
    <s v="5"/>
    <x v="305"/>
    <d v="2017-10-07T00:00:00"/>
    <b v="1"/>
    <s v="Approved"/>
    <s v="Trek Bicycles"/>
    <s v="Mountain"/>
    <s v="low"/>
    <s v="medium"/>
    <n v="574.64"/>
    <n v="459.71"/>
    <n v="114.93"/>
    <d v="2004-08-17T00:00:00"/>
    <n v="84"/>
  </r>
  <r>
    <s v="10411"/>
    <s v="0"/>
    <x v="1976"/>
    <d v="2017-09-11T00:00:00"/>
    <b v="0"/>
    <s v="Approved"/>
    <s v="WeareA2B"/>
    <s v="Standard"/>
    <s v="medium"/>
    <s v="medium"/>
    <n v="60.34"/>
    <n v="45.26"/>
    <n v="15.08"/>
    <d v="1991-11-10T00:00:00"/>
    <n v="110"/>
  </r>
  <r>
    <s v="10412"/>
    <s v="83"/>
    <x v="3350"/>
    <d v="2017-10-06T00:00:00"/>
    <b v="0"/>
    <s v="Approved"/>
    <s v="Solex"/>
    <s v="Touring"/>
    <s v="medium"/>
    <s v="large"/>
    <n v="2083.94"/>
    <n v="675.03"/>
    <n v="1408.91"/>
    <d v="2013-09-16T00:00:00"/>
    <n v="85"/>
  </r>
  <r>
    <s v="10413"/>
    <s v="31"/>
    <x v="856"/>
    <d v="2017-07-19T00:00:00"/>
    <b v="0"/>
    <s v="Approved"/>
    <s v="Giant Bicycles"/>
    <s v="Standard"/>
    <s v="medium"/>
    <s v="medium"/>
    <n v="230.91"/>
    <n v="173.18"/>
    <n v="57.73"/>
    <d v="1999-07-20T00:00:00"/>
    <n v="164"/>
  </r>
  <r>
    <s v="10414"/>
    <s v="3"/>
    <x v="127"/>
    <d v="2017-03-18T00:00:00"/>
    <b v="0"/>
    <s v="Approved"/>
    <s v="Trek Bicycles"/>
    <s v="Standard"/>
    <s v="medium"/>
    <s v="large"/>
    <n v="2091.4699999999998"/>
    <n v="388.92"/>
    <n v="1702.55"/>
    <d v="2007-08-04T00:00:00"/>
    <n v="287"/>
  </r>
  <r>
    <s v="10415"/>
    <s v="50"/>
    <x v="3296"/>
    <d v="2017-04-13T00:00:00"/>
    <b v="1"/>
    <s v="Approved"/>
    <s v="WeareA2B"/>
    <s v="Standard"/>
    <s v="medium"/>
    <s v="small"/>
    <n v="175.89"/>
    <n v="131.91999999999999"/>
    <n v="43.97"/>
    <d v="2001-11-25T00:00:00"/>
    <n v="261"/>
  </r>
  <r>
    <s v="10416"/>
    <s v="9"/>
    <x v="2970"/>
    <d v="2017-06-08T00:00:00"/>
    <b v="0"/>
    <s v="Approved"/>
    <s v="OHM Cycles"/>
    <s v="Road"/>
    <s v="medium"/>
    <s v="medium"/>
    <n v="742.54"/>
    <n v="667.4"/>
    <n v="75.14"/>
    <d v="1996-11-09T00:00:00"/>
    <n v="205"/>
  </r>
  <r>
    <s v="10417"/>
    <s v="79"/>
    <x v="243"/>
    <d v="2017-07-02T00:00:00"/>
    <b v="0"/>
    <s v="Approved"/>
    <s v="Norco Bicycles"/>
    <s v="Standard"/>
    <s v="medium"/>
    <s v="medium"/>
    <n v="1555.58"/>
    <n v="818.01"/>
    <n v="737.57"/>
    <d v="2003-09-09T00:00:00"/>
    <n v="181"/>
  </r>
  <r>
    <s v="10418"/>
    <s v="29"/>
    <x v="2015"/>
    <d v="2017-02-18T00:00:00"/>
    <b v="0"/>
    <s v="Approved"/>
    <s v="WeareA2B"/>
    <s v="Standard"/>
    <s v="medium"/>
    <s v="medium"/>
    <n v="1065.03"/>
    <n v="230.09"/>
    <n v="834.94"/>
    <d v="2000-11-03T00:00:00"/>
    <n v="315"/>
  </r>
  <r>
    <s v="10419"/>
    <s v="2"/>
    <x v="2274"/>
    <d v="2017-07-21T00:00:00"/>
    <b v="0"/>
    <s v="Approved"/>
    <s v="Solex"/>
    <s v="Standard"/>
    <s v="medium"/>
    <s v="medium"/>
    <n v="71.489999999999995"/>
    <n v="53.62"/>
    <n v="17.87"/>
    <d v="2005-08-09T00:00:00"/>
    <n v="162"/>
  </r>
  <r>
    <s v="10420"/>
    <s v="27"/>
    <x v="3081"/>
    <d v="2017-09-01T00:00:00"/>
    <b v="0"/>
    <s v="Approved"/>
    <s v="Trek Bicycles"/>
    <s v="Standard"/>
    <s v="low"/>
    <s v="medium"/>
    <n v="1057.51"/>
    <n v="154.4"/>
    <n v="903.11"/>
    <d v="1994-07-12T00:00:00"/>
    <n v="120"/>
  </r>
  <r>
    <s v="10421"/>
    <s v="81"/>
    <x v="3144"/>
    <d v="2017-07-07T00:00:00"/>
    <b v="0"/>
    <s v="Approved"/>
    <s v="Norco Bicycles"/>
    <s v="Standard"/>
    <s v="medium"/>
    <s v="small"/>
    <n v="586.45000000000005"/>
    <n v="521.94000000000005"/>
    <n v="64.510000000000005"/>
    <d v="2015-08-10T00:00:00"/>
    <n v="176"/>
  </r>
  <r>
    <s v="10422"/>
    <s v="90"/>
    <x v="1757"/>
    <d v="2017-11-14T00:00:00"/>
    <b v="1"/>
    <s v="Approved"/>
    <s v="Solex"/>
    <s v="Standard"/>
    <s v="low"/>
    <s v="medium"/>
    <n v="945.04"/>
    <n v="507.58"/>
    <n v="437.46"/>
    <d v="1995-12-19T00:00:00"/>
    <n v="46"/>
  </r>
  <r>
    <s v="10423"/>
    <s v="58"/>
    <x v="650"/>
    <d v="2017-03-26T00:00:00"/>
    <b v="0"/>
    <s v="Approved"/>
    <s v="OHM Cycles"/>
    <s v="Road"/>
    <s v="medium"/>
    <s v="medium"/>
    <n v="1280.28"/>
    <n v="829.51"/>
    <n v="450.77"/>
    <d v="2001-11-25T00:00:00"/>
    <n v="279"/>
  </r>
  <r>
    <s v="10424"/>
    <s v="93"/>
    <x v="928"/>
    <d v="2017-06-04T00:00:00"/>
    <b v="1"/>
    <s v="Approved"/>
    <s v="OHM Cycles"/>
    <s v="Standard"/>
    <s v="high"/>
    <s v="medium"/>
    <n v="1458.17"/>
    <n v="874.9"/>
    <n v="583.27"/>
    <d v="2006-10-01T00:00:00"/>
    <n v="209"/>
  </r>
  <r>
    <s v="10425"/>
    <s v="24"/>
    <x v="3257"/>
    <d v="2017-01-31T00:00:00"/>
    <b v="0"/>
    <s v="Approved"/>
    <s v="Solex"/>
    <s v="Road"/>
    <s v="medium"/>
    <s v="large"/>
    <n v="1777.8"/>
    <n v="820.78"/>
    <n v="957.02"/>
    <d v="2011-05-07T00:00:00"/>
    <n v="333"/>
  </r>
  <r>
    <s v="10426"/>
    <s v="21"/>
    <x v="296"/>
    <d v="2017-07-20T00:00:00"/>
    <b v="1"/>
    <s v="Approved"/>
    <s v="Solex"/>
    <s v="Standard"/>
    <s v="medium"/>
    <s v="large"/>
    <n v="1071.23"/>
    <n v="380.74"/>
    <n v="690.49"/>
    <d v="1996-04-05T00:00:00"/>
    <n v="163"/>
  </r>
  <r>
    <s v="10427"/>
    <s v="92"/>
    <x v="3191"/>
    <d v="2017-09-26T00:00:00"/>
    <b v="0"/>
    <s v="Approved"/>
    <s v="WeareA2B"/>
    <s v="Touring"/>
    <s v="medium"/>
    <s v="large"/>
    <n v="1890.39"/>
    <n v="260.14"/>
    <n v="1630.25"/>
    <d v="1991-01-21T00:00:00"/>
    <n v="95"/>
  </r>
  <r>
    <s v="10428"/>
    <s v="65"/>
    <x v="1332"/>
    <d v="2017-03-13T00:00:00"/>
    <b v="0"/>
    <s v="Approved"/>
    <s v="WeareA2B"/>
    <s v="Standard"/>
    <s v="medium"/>
    <s v="medium"/>
    <n v="1807.45"/>
    <n v="778.69"/>
    <n v="1028.76"/>
    <d v="2015-05-21T00:00:00"/>
    <n v="292"/>
  </r>
  <r>
    <s v="10429"/>
    <s v="24"/>
    <x v="311"/>
    <d v="2017-06-10T00:00:00"/>
    <b v="0"/>
    <s v="Approved"/>
    <s v="Solex"/>
    <s v="Road"/>
    <s v="medium"/>
    <s v="large"/>
    <n v="1777.8"/>
    <n v="820.78"/>
    <n v="957.02"/>
    <d v="2011-05-07T00:00:00"/>
    <n v="203"/>
  </r>
  <r>
    <s v="10430"/>
    <s v="42"/>
    <x v="648"/>
    <d v="2017-01-10T00:00:00"/>
    <b v="1"/>
    <s v="Approved"/>
    <s v="OHM Cycles"/>
    <s v="Road"/>
    <s v="medium"/>
    <s v="small"/>
    <n v="1810"/>
    <n v="1610.9"/>
    <n v="199.1"/>
    <d v="2007-12-11T00:00:00"/>
    <n v="354"/>
  </r>
  <r>
    <s v="10431"/>
    <s v="5"/>
    <x v="3351"/>
    <d v="2017-01-17T00:00:00"/>
    <b v="0"/>
    <s v="Approved"/>
    <s v="Trek Bicycles"/>
    <s v="Mountain"/>
    <s v="low"/>
    <s v="medium"/>
    <n v="574.64"/>
    <n v="459.71"/>
    <n v="114.93"/>
    <d v="2004-08-17T00:00:00"/>
    <n v="347"/>
  </r>
  <r>
    <s v="10432"/>
    <s v="21"/>
    <x v="1528"/>
    <d v="2017-06-03T00:00:00"/>
    <b v="1"/>
    <s v="Approved"/>
    <s v="WeareA2B"/>
    <s v="Touring"/>
    <s v="medium"/>
    <s v="medium"/>
    <n v="1466.68"/>
    <n v="363.25"/>
    <n v="1103.43"/>
    <d v="2014-03-03T00:00:00"/>
    <n v="210"/>
  </r>
  <r>
    <s v="10433"/>
    <s v="13"/>
    <x v="776"/>
    <d v="2017-03-09T00:00:00"/>
    <b v="0"/>
    <s v="Approved"/>
    <s v="Solex"/>
    <s v="Standard"/>
    <s v="medium"/>
    <s v="medium"/>
    <n v="1163.8900000000001"/>
    <n v="589.27"/>
    <n v="574.62"/>
    <d v="2016-07-09T00:00:00"/>
    <n v="296"/>
  </r>
  <r>
    <s v="10434"/>
    <s v="19"/>
    <x v="208"/>
    <d v="2017-08-07T00:00:00"/>
    <b v="1"/>
    <s v="Approved"/>
    <s v="OHM Cycles"/>
    <s v="Road"/>
    <s v="high"/>
    <s v="large"/>
    <n v="12.01"/>
    <n v="7.21"/>
    <n v="4.8"/>
    <d v="2009-03-08T00:00:00"/>
    <n v="145"/>
  </r>
  <r>
    <s v="10435"/>
    <s v="14"/>
    <x v="460"/>
    <d v="2017-12-29T00:00:00"/>
    <b v="0"/>
    <s v="Approved"/>
    <s v="Trek Bicycles"/>
    <s v="Standard"/>
    <s v="medium"/>
    <s v="small"/>
    <n v="1386.84"/>
    <n v="1234.29"/>
    <n v="152.55000000000001"/>
    <d v="2003-08-05T00:00:00"/>
    <n v="1"/>
  </r>
  <r>
    <s v="10436"/>
    <s v="49"/>
    <x v="1284"/>
    <d v="2017-10-16T00:00:00"/>
    <b v="1"/>
    <s v="Approved"/>
    <s v="Trek Bicycles"/>
    <s v="Road"/>
    <s v="medium"/>
    <s v="medium"/>
    <n v="533.51"/>
    <n v="400.13"/>
    <n v="133.38"/>
    <d v="1997-02-09T00:00:00"/>
    <n v="75"/>
  </r>
  <r>
    <s v="10438"/>
    <s v="88"/>
    <x v="3145"/>
    <d v="2017-08-28T00:00:00"/>
    <b v="0"/>
    <s v="Approved"/>
    <s v="Norco Bicycles"/>
    <s v="Standard"/>
    <s v="medium"/>
    <s v="medium"/>
    <n v="1198.46"/>
    <n v="381.1"/>
    <n v="817.36"/>
    <d v="1998-12-16T00:00:00"/>
    <n v="124"/>
  </r>
  <r>
    <s v="10439"/>
    <s v="8"/>
    <x v="3289"/>
    <d v="2017-12-17T00:00:00"/>
    <b v="0"/>
    <s v="Approved"/>
    <s v="Solex"/>
    <s v="Road"/>
    <s v="medium"/>
    <s v="small"/>
    <n v="1703.52"/>
    <n v="1516.13"/>
    <n v="187.39"/>
    <d v="2016-07-09T00:00:00"/>
    <n v="13"/>
  </r>
  <r>
    <s v="10440"/>
    <s v="30"/>
    <x v="1118"/>
    <d v="2017-09-29T00:00:00"/>
    <b v="1"/>
    <s v="Approved"/>
    <s v="OHM Cycles"/>
    <s v="Standard"/>
    <s v="medium"/>
    <s v="medium"/>
    <n v="1227.3399999999999"/>
    <n v="770.89"/>
    <n v="456.45"/>
    <d v="1991-05-06T00:00:00"/>
    <n v="92"/>
  </r>
  <r>
    <s v="10441"/>
    <s v="93"/>
    <x v="2317"/>
    <d v="2017-10-15T00:00:00"/>
    <b v="0"/>
    <s v="Approved"/>
    <s v="WeareA2B"/>
    <s v="Standard"/>
    <s v="medium"/>
    <s v="medium"/>
    <n v="1065.03"/>
    <n v="230.09"/>
    <n v="834.94"/>
    <d v="2000-11-03T00:00:00"/>
    <n v="76"/>
  </r>
  <r>
    <s v="10442"/>
    <s v="42"/>
    <x v="3180"/>
    <d v="2017-04-13T00:00:00"/>
    <b v="1"/>
    <s v="Approved"/>
    <s v="OHM Cycles"/>
    <s v="Road"/>
    <s v="medium"/>
    <s v="small"/>
    <n v="1810"/>
    <n v="1610.9"/>
    <n v="199.1"/>
    <d v="2008-03-19T00:00:00"/>
    <n v="261"/>
  </r>
  <r>
    <s v="10443"/>
    <s v="74"/>
    <x v="2115"/>
    <d v="2017-01-17T00:00:00"/>
    <b v="0"/>
    <s v="Approved"/>
    <s v="WeareA2B"/>
    <s v="Standard"/>
    <s v="medium"/>
    <s v="medium"/>
    <n v="1762.96"/>
    <n v="950.52"/>
    <n v="812.44"/>
    <d v="1997-02-09T00:00:00"/>
    <n v="347"/>
  </r>
  <r>
    <s v="10444"/>
    <s v="30"/>
    <x v="2876"/>
    <d v="2017-08-02T00:00:00"/>
    <b v="0"/>
    <s v="Approved"/>
    <s v="Solex"/>
    <s v="Standard"/>
    <s v="high"/>
    <s v="medium"/>
    <n v="748.17"/>
    <n v="448.9"/>
    <n v="299.27"/>
    <d v="1991-11-10T00:00:00"/>
    <n v="150"/>
  </r>
  <r>
    <s v="10445"/>
    <s v="66"/>
    <x v="1395"/>
    <d v="2017-06-17T00:00:00"/>
    <b v="1"/>
    <s v="Approved"/>
    <s v="Solex"/>
    <s v="Standard"/>
    <s v="medium"/>
    <s v="medium"/>
    <n v="1163.8900000000001"/>
    <n v="589.27"/>
    <n v="574.62"/>
    <d v="2016-07-09T00:00:00"/>
    <n v="196"/>
  </r>
  <r>
    <s v="10446"/>
    <s v="3"/>
    <x v="1883"/>
    <d v="2017-01-04T00:00:00"/>
    <b v="0"/>
    <s v="Approved"/>
    <s v="Trek Bicycles"/>
    <s v="Standard"/>
    <s v="medium"/>
    <s v="large"/>
    <n v="2091.4699999999998"/>
    <n v="388.92"/>
    <n v="1702.55"/>
    <d v="2012-09-15T00:00:00"/>
    <n v="360"/>
  </r>
  <r>
    <s v="10447"/>
    <s v="75"/>
    <x v="1184"/>
    <d v="2017-01-21T00:00:00"/>
    <b v="1"/>
    <s v="Approved"/>
    <s v="Giant Bicycles"/>
    <s v="Touring"/>
    <s v="medium"/>
    <s v="large"/>
    <n v="1873.97"/>
    <n v="863.95"/>
    <n v="1010.02"/>
    <d v="2006-05-22T00:00:00"/>
    <n v="343"/>
  </r>
  <r>
    <s v="10448"/>
    <s v="54"/>
    <x v="3352"/>
    <d v="2017-11-13T00:00:00"/>
    <b v="1"/>
    <s v="Approved"/>
    <s v="WeareA2B"/>
    <s v="Standard"/>
    <s v="medium"/>
    <s v="medium"/>
    <n v="1292.8399999999999"/>
    <n v="13.44"/>
    <n v="1279.4000000000001"/>
    <d v="2011-08-24T00:00:00"/>
    <n v="47"/>
  </r>
  <r>
    <s v="10449"/>
    <s v="1"/>
    <x v="83"/>
    <d v="2017-07-02T00:00:00"/>
    <b v="1"/>
    <s v="Approved"/>
    <s v="Giant Bicycles"/>
    <s v="Standard"/>
    <s v="medium"/>
    <s v="medium"/>
    <n v="1403.5"/>
    <n v="954.82"/>
    <n v="448.68"/>
    <d v="2016-11-14T00:00:00"/>
    <n v="181"/>
  </r>
  <r>
    <s v="10450"/>
    <s v="81"/>
    <x v="1909"/>
    <d v="2017-08-01T00:00:00"/>
    <b v="0"/>
    <s v="Approved"/>
    <s v="Norco Bicycles"/>
    <s v="Standard"/>
    <s v="medium"/>
    <s v="small"/>
    <n v="586.45000000000005"/>
    <n v="521.94000000000005"/>
    <n v="64.510000000000005"/>
    <d v="1997-08-25T00:00:00"/>
    <n v="151"/>
  </r>
  <r>
    <s v="10451"/>
    <s v="61"/>
    <x v="1542"/>
    <d v="2017-01-10T00:00:00"/>
    <b v="1"/>
    <s v="Approved"/>
    <s v="OHM Cycles"/>
    <s v="Standard"/>
    <s v="low"/>
    <s v="medium"/>
    <n v="71.16"/>
    <n v="56.93"/>
    <n v="14.23"/>
    <d v="2015-06-17T00:00:00"/>
    <n v="354"/>
  </r>
  <r>
    <s v="10452"/>
    <s v="92"/>
    <x v="2845"/>
    <d v="2017-12-09T00:00:00"/>
    <b v="1"/>
    <s v="Approved"/>
    <s v="WeareA2B"/>
    <s v="Standard"/>
    <s v="medium"/>
    <s v="small"/>
    <n v="1415.01"/>
    <n v="1259.3599999999999"/>
    <n v="155.65"/>
    <d v="2003-01-05T00:00:00"/>
    <n v="21"/>
  </r>
  <r>
    <s v="10453"/>
    <s v="12"/>
    <x v="42"/>
    <d v="2017-12-17T00:00:00"/>
    <b v="0"/>
    <s v="Approved"/>
    <s v="WeareA2B"/>
    <s v="Standard"/>
    <s v="medium"/>
    <s v="medium"/>
    <n v="1231.1500000000001"/>
    <n v="161.6"/>
    <n v="1069.55"/>
    <d v="2003-08-05T00:00:00"/>
    <n v="13"/>
  </r>
  <r>
    <s v="10454"/>
    <s v="31"/>
    <x v="1242"/>
    <d v="2017-10-03T00:00:00"/>
    <b v="1"/>
    <s v="Approved"/>
    <s v="WeareA2B"/>
    <s v="Standard"/>
    <s v="medium"/>
    <s v="medium"/>
    <n v="752.64"/>
    <n v="205.36"/>
    <n v="547.28"/>
    <d v="1997-08-25T00:00:00"/>
    <n v="88"/>
  </r>
  <r>
    <s v="10456"/>
    <s v="5"/>
    <x v="170"/>
    <d v="2017-03-10T00:00:00"/>
    <b v="1"/>
    <s v="Approved"/>
    <s v="Trek Bicycles"/>
    <s v="Mountain"/>
    <s v="low"/>
    <s v="medium"/>
    <n v="574.64"/>
    <n v="459.71"/>
    <n v="114.93"/>
    <d v="2016-07-09T00:00:00"/>
    <n v="295"/>
  </r>
  <r>
    <s v="10457"/>
    <s v="70"/>
    <x v="1886"/>
    <d v="2017-02-07T00:00:00"/>
    <b v="0"/>
    <s v="Approved"/>
    <s v="Trek Bicycles"/>
    <s v="Standard"/>
    <s v="high"/>
    <s v="medium"/>
    <n v="495.72"/>
    <n v="297.43"/>
    <n v="198.29"/>
    <d v="2011-01-10T00:00:00"/>
    <n v="326"/>
  </r>
  <r>
    <s v="10458"/>
    <s v="56"/>
    <x v="3222"/>
    <d v="2017-07-16T00:00:00"/>
    <b v="0"/>
    <s v="Approved"/>
    <s v="OHM Cycles"/>
    <s v="Standard"/>
    <s v="medium"/>
    <s v="medium"/>
    <n v="183.86"/>
    <n v="137.9"/>
    <n v="45.96"/>
    <d v="1993-06-23T00:00:00"/>
    <n v="167"/>
  </r>
  <r>
    <s v="10459"/>
    <s v="95"/>
    <x v="1281"/>
    <d v="2017-11-28T00:00:00"/>
    <b v="1"/>
    <s v="Approved"/>
    <s v="Giant Bicycles"/>
    <s v="Standard"/>
    <s v="medium"/>
    <s v="large"/>
    <n v="569.55999999999995"/>
    <n v="528.42999999999995"/>
    <n v="41.13"/>
    <d v="2003-09-10T00:00:00"/>
    <n v="32"/>
  </r>
  <r>
    <s v="10460"/>
    <s v="83"/>
    <x v="83"/>
    <d v="2017-07-15T00:00:00"/>
    <b v="1"/>
    <s v="Approved"/>
    <s v="Solex"/>
    <s v="Touring"/>
    <s v="medium"/>
    <s v="large"/>
    <n v="2083.94"/>
    <n v="675.03"/>
    <n v="1408.91"/>
    <d v="1993-04-20T00:00:00"/>
    <n v="168"/>
  </r>
  <r>
    <s v="10461"/>
    <s v="16"/>
    <x v="3090"/>
    <d v="2017-09-07T00:00:00"/>
    <b v="1"/>
    <s v="Approved"/>
    <s v="Norco Bicycles"/>
    <s v="Standard"/>
    <s v="high"/>
    <s v="small"/>
    <n v="1661.92"/>
    <n v="1479.11"/>
    <n v="182.81"/>
    <d v="1992-10-11T00:00:00"/>
    <n v="114"/>
  </r>
  <r>
    <s v="10462"/>
    <s v="34"/>
    <x v="282"/>
    <d v="2017-10-08T00:00:00"/>
    <b v="0"/>
    <s v="Approved"/>
    <s v="Norco Bicycles"/>
    <s v="Road"/>
    <s v="high"/>
    <s v="large"/>
    <n v="774.53"/>
    <n v="464.72"/>
    <n v="309.81"/>
    <d v="2003-03-18T00:00:00"/>
    <n v="83"/>
  </r>
  <r>
    <s v="10463"/>
    <s v="43"/>
    <x v="1120"/>
    <d v="2017-05-09T00:00:00"/>
    <b v="1"/>
    <s v="Approved"/>
    <s v="Solex"/>
    <s v="Standard"/>
    <s v="medium"/>
    <s v="medium"/>
    <n v="1151.96"/>
    <n v="649.49"/>
    <n v="502.47"/>
    <d v="1991-01-21T00:00:00"/>
    <n v="235"/>
  </r>
  <r>
    <s v="10464"/>
    <s v="66"/>
    <x v="955"/>
    <d v="2017-02-27T00:00:00"/>
    <b v="0"/>
    <s v="Approved"/>
    <s v="Solex"/>
    <s v="Standard"/>
    <s v="medium"/>
    <s v="medium"/>
    <n v="1163.8900000000001"/>
    <n v="589.27"/>
    <n v="574.62"/>
    <d v="2016-07-09T00:00:00"/>
    <n v="306"/>
  </r>
  <r>
    <s v="10465"/>
    <s v="28"/>
    <x v="1694"/>
    <d v="2017-06-25T00:00:00"/>
    <b v="1"/>
    <s v="Approved"/>
    <s v="Norco Bicycles"/>
    <s v="Standard"/>
    <s v="medium"/>
    <s v="small"/>
    <n v="1216.1400000000001"/>
    <n v="1082.3599999999999"/>
    <n v="133.78"/>
    <d v="1991-11-10T00:00:00"/>
    <n v="188"/>
  </r>
  <r>
    <s v="10466"/>
    <s v="85"/>
    <x v="2427"/>
    <d v="2017-01-04T00:00:00"/>
    <b v="0"/>
    <s v="Approved"/>
    <s v="WeareA2B"/>
    <s v="Standard"/>
    <s v="medium"/>
    <s v="medium"/>
    <n v="752.64"/>
    <n v="205.36"/>
    <n v="547.28"/>
    <d v="1997-08-25T00:00:00"/>
    <n v="360"/>
  </r>
  <r>
    <s v="10467"/>
    <s v="53"/>
    <x v="2817"/>
    <d v="2017-11-25T00:00:00"/>
    <b v="1"/>
    <s v="Approved"/>
    <s v="OHM Cycles"/>
    <s v="Standard"/>
    <s v="medium"/>
    <s v="medium"/>
    <n v="795.34"/>
    <n v="101.58"/>
    <n v="693.76"/>
    <d v="1997-02-09T00:00:00"/>
    <n v="35"/>
  </r>
  <r>
    <s v="10468"/>
    <s v="77"/>
    <x v="1177"/>
    <d v="2017-07-04T00:00:00"/>
    <b v="1"/>
    <s v="Approved"/>
    <s v="Norco Bicycles"/>
    <s v="Road"/>
    <s v="medium"/>
    <s v="large"/>
    <n v="1240.31"/>
    <n v="795.1"/>
    <n v="445.21"/>
    <d v="2000-11-03T00:00:00"/>
    <n v="179"/>
  </r>
  <r>
    <s v="10469"/>
    <s v="57"/>
    <x v="3273"/>
    <d v="2017-11-03T00:00:00"/>
    <b v="0"/>
    <s v="Approved"/>
    <s v="WeareA2B"/>
    <s v="Touring"/>
    <s v="medium"/>
    <s v="large"/>
    <n v="1890.39"/>
    <n v="260.14"/>
    <n v="1630.25"/>
    <d v="1991-01-21T00:00:00"/>
    <n v="57"/>
  </r>
  <r>
    <s v="10470"/>
    <s v="23"/>
    <x v="814"/>
    <d v="2017-12-24T00:00:00"/>
    <b v="1"/>
    <s v="Approved"/>
    <s v="Norco Bicycles"/>
    <s v="Mountain"/>
    <s v="low"/>
    <s v="small"/>
    <n v="688.63"/>
    <n v="612.88"/>
    <n v="75.75"/>
    <d v="1993-10-02T00:00:00"/>
    <n v="6"/>
  </r>
  <r>
    <s v="10471"/>
    <s v="80"/>
    <x v="709"/>
    <d v="2017-10-27T00:00:00"/>
    <b v="0"/>
    <s v="Approved"/>
    <s v="OHM Cycles"/>
    <s v="Touring"/>
    <s v="low"/>
    <s v="medium"/>
    <n v="1073.07"/>
    <n v="933.84"/>
    <n v="139.22999999999999"/>
    <d v="1997-01-25T00:00:00"/>
    <n v="64"/>
  </r>
  <r>
    <s v="10472"/>
    <s v="54"/>
    <x v="980"/>
    <d v="2017-07-19T00:00:00"/>
    <b v="0"/>
    <s v="Approved"/>
    <s v="WeareA2B"/>
    <s v="Standard"/>
    <s v="medium"/>
    <s v="medium"/>
    <n v="1292.8399999999999"/>
    <n v="13.44"/>
    <n v="1279.4000000000001"/>
    <d v="1993-07-20T00:00:00"/>
    <n v="164"/>
  </r>
  <r>
    <s v="10473"/>
    <s v="72"/>
    <x v="1976"/>
    <d v="2017-11-30T00:00:00"/>
    <b v="0"/>
    <s v="Approved"/>
    <s v="OHM Cycles"/>
    <s v="Standard"/>
    <s v="medium"/>
    <s v="medium"/>
    <n v="912.52"/>
    <n v="141.4"/>
    <n v="771.12"/>
    <d v="1993-06-23T00:00:00"/>
    <n v="30"/>
  </r>
  <r>
    <s v="10474"/>
    <s v="45"/>
    <x v="1928"/>
    <d v="2017-11-24T00:00:00"/>
    <b v="1"/>
    <s v="Approved"/>
    <s v="Solex"/>
    <s v="Standard"/>
    <s v="medium"/>
    <s v="medium"/>
    <n v="441.49"/>
    <n v="84.99"/>
    <n v="356.5"/>
    <d v="1993-04-12T00:00:00"/>
    <n v="36"/>
  </r>
  <r>
    <s v="10475"/>
    <s v="54"/>
    <x v="952"/>
    <d v="2017-10-20T00:00:00"/>
    <b v="1"/>
    <s v="Approved"/>
    <s v="WeareA2B"/>
    <s v="Standard"/>
    <s v="medium"/>
    <s v="medium"/>
    <n v="1292.8399999999999"/>
    <n v="13.44"/>
    <n v="1279.4000000000001"/>
    <d v="2009-04-12T00:00:00"/>
    <n v="71"/>
  </r>
  <r>
    <s v="10476"/>
    <s v="10"/>
    <x v="2530"/>
    <d v="2017-12-26T00:00:00"/>
    <b v="0"/>
    <s v="Approved"/>
    <s v="WeareA2B"/>
    <s v="Touring"/>
    <s v="medium"/>
    <s v="medium"/>
    <n v="1466.68"/>
    <n v="363.25"/>
    <n v="1103.43"/>
    <d v="2014-03-03T00:00:00"/>
    <n v="4"/>
  </r>
  <r>
    <s v="10477"/>
    <s v="77"/>
    <x v="1672"/>
    <d v="2017-07-09T00:00:00"/>
    <b v="1"/>
    <s v="Approved"/>
    <s v="WeareA2B"/>
    <s v="Standard"/>
    <s v="medium"/>
    <s v="medium"/>
    <n v="1769.64"/>
    <n v="108.76"/>
    <n v="1660.88"/>
    <d v="2011-05-09T00:00:00"/>
    <n v="174"/>
  </r>
  <r>
    <s v="10479"/>
    <s v="94"/>
    <x v="1637"/>
    <d v="2017-03-19T00:00:00"/>
    <b v="0"/>
    <s v="Approved"/>
    <s v="Giant Bicycles"/>
    <s v="Standard"/>
    <s v="medium"/>
    <s v="large"/>
    <n v="1635.3"/>
    <n v="993.66"/>
    <n v="641.64"/>
    <d v="1994-08-10T00:00:00"/>
    <n v="286"/>
  </r>
  <r>
    <s v="10480"/>
    <s v="12"/>
    <x v="456"/>
    <d v="2017-08-30T00:00:00"/>
    <b v="1"/>
    <s v="Approved"/>
    <s v="Giant Bicycles"/>
    <s v="Standard"/>
    <s v="medium"/>
    <s v="large"/>
    <n v="1765.3"/>
    <n v="709.48"/>
    <n v="1055.82"/>
    <d v="2004-07-25T00:00:00"/>
    <n v="122"/>
  </r>
  <r>
    <s v="10481"/>
    <s v="25"/>
    <x v="3353"/>
    <d v="2017-05-29T00:00:00"/>
    <b v="0"/>
    <s v="Approved"/>
    <s v="Giant Bicycles"/>
    <s v="Road"/>
    <s v="medium"/>
    <s v="medium"/>
    <n v="1538.99"/>
    <n v="829.65"/>
    <n v="709.34"/>
    <d v="2016-02-04T00:00:00"/>
    <n v="215"/>
  </r>
  <r>
    <s v="10482"/>
    <s v="66"/>
    <x v="209"/>
    <d v="2017-09-29T00:00:00"/>
    <b v="0"/>
    <s v="Approved"/>
    <s v="Giant Bicycles"/>
    <s v="Road"/>
    <s v="low"/>
    <s v="small"/>
    <n v="590.26"/>
    <n v="525.33000000000004"/>
    <n v="64.930000000000007"/>
    <d v="2010-11-05T00:00:00"/>
    <n v="92"/>
  </r>
  <r>
    <s v="10483"/>
    <s v="52"/>
    <x v="1120"/>
    <d v="2017-11-07T00:00:00"/>
    <b v="0"/>
    <s v="Approved"/>
    <s v="OHM Cycles"/>
    <s v="Road"/>
    <s v="medium"/>
    <s v="medium"/>
    <n v="1280.28"/>
    <n v="829.51"/>
    <n v="450.77"/>
    <d v="2015-08-02T00:00:00"/>
    <n v="53"/>
  </r>
  <r>
    <s v="10484"/>
    <s v="33"/>
    <x v="1610"/>
    <d v="2017-02-07T00:00:00"/>
    <b v="1"/>
    <s v="Approved"/>
    <s v="Giant Bicycles"/>
    <s v="Standard"/>
    <s v="medium"/>
    <s v="small"/>
    <n v="1311.44"/>
    <n v="1167.18"/>
    <n v="144.26"/>
    <d v="1992-10-11T00:00:00"/>
    <n v="326"/>
  </r>
  <r>
    <s v="10485"/>
    <s v="5"/>
    <x v="2954"/>
    <d v="2017-10-24T00:00:00"/>
    <b v="1"/>
    <s v="Approved"/>
    <s v="Trek Bicycles"/>
    <s v="Mountain"/>
    <s v="low"/>
    <s v="medium"/>
    <n v="574.64"/>
    <n v="459.71"/>
    <n v="114.93"/>
    <d v="2003-02-07T00:00:00"/>
    <n v="67"/>
  </r>
  <r>
    <s v="10486"/>
    <s v="41"/>
    <x v="780"/>
    <d v="2017-08-14T00:00:00"/>
    <b v="0"/>
    <s v="Approved"/>
    <s v="Solex"/>
    <s v="Road"/>
    <s v="medium"/>
    <s v="medium"/>
    <n v="416.98"/>
    <n v="312.74"/>
    <n v="104.24"/>
    <d v="1997-05-10T00:00:00"/>
    <n v="138"/>
  </r>
  <r>
    <s v="10487"/>
    <s v="50"/>
    <x v="504"/>
    <d v="2017-06-09T00:00:00"/>
    <b v="1"/>
    <s v="Approved"/>
    <s v="Giant Bicycles"/>
    <s v="Standard"/>
    <s v="medium"/>
    <s v="medium"/>
    <n v="642.70000000000005"/>
    <n v="211.37"/>
    <n v="431.33"/>
    <d v="2002-03-22T00:00:00"/>
    <n v="204"/>
  </r>
  <r>
    <s v="10488"/>
    <s v="12"/>
    <x v="3293"/>
    <d v="2017-01-25T00:00:00"/>
    <b v="1"/>
    <s v="Approved"/>
    <s v="Giant Bicycles"/>
    <s v="Standard"/>
    <s v="medium"/>
    <s v="large"/>
    <n v="1765.3"/>
    <n v="709.48"/>
    <n v="1055.82"/>
    <d v="2004-07-25T00:00:00"/>
    <n v="339"/>
  </r>
  <r>
    <s v="10489"/>
    <s v="81"/>
    <x v="2267"/>
    <d v="2017-03-19T00:00:00"/>
    <b v="1"/>
    <s v="Approved"/>
    <s v="Norco Bicycles"/>
    <s v="Standard"/>
    <s v="medium"/>
    <s v="small"/>
    <n v="586.45000000000005"/>
    <n v="521.94000000000005"/>
    <n v="64.510000000000005"/>
    <d v="2004-12-18T00:00:00"/>
    <n v="286"/>
  </r>
  <r>
    <s v="10490"/>
    <s v="88"/>
    <x v="1952"/>
    <d v="2017-07-27T00:00:00"/>
    <b v="1"/>
    <s v="Approved"/>
    <s v="Norco Bicycles"/>
    <s v="Standard"/>
    <s v="medium"/>
    <s v="medium"/>
    <n v="1198.46"/>
    <n v="381.1"/>
    <n v="817.36"/>
    <d v="2002-10-10T00:00:00"/>
    <n v="156"/>
  </r>
  <r>
    <s v="10491"/>
    <s v="0"/>
    <x v="2994"/>
    <d v="2017-06-22T00:00:00"/>
    <b v="0"/>
    <s v="Approved"/>
    <s v="Solex"/>
    <s v="Standard"/>
    <s v="medium"/>
    <s v="medium"/>
    <n v="71.489999999999995"/>
    <n v="53.62"/>
    <n v="17.87"/>
    <d v="1991-11-07T00:00:00"/>
    <n v="191"/>
  </r>
  <r>
    <s v="10492"/>
    <s v="3"/>
    <x v="54"/>
    <d v="2017-03-16T00:00:00"/>
    <b v="1"/>
    <s v="Approved"/>
    <s v="Trek Bicycles"/>
    <s v="Standard"/>
    <s v="medium"/>
    <s v="large"/>
    <n v="2091.4699999999998"/>
    <n v="388.92"/>
    <n v="1702.55"/>
    <d v="2012-09-15T00:00:00"/>
    <n v="289"/>
  </r>
  <r>
    <s v="10493"/>
    <s v="78"/>
    <x v="3024"/>
    <d v="2017-09-12T00:00:00"/>
    <b v="0"/>
    <s v="Approved"/>
    <s v="Giant Bicycles"/>
    <s v="Standard"/>
    <s v="medium"/>
    <s v="large"/>
    <n v="1765.3"/>
    <n v="709.48"/>
    <n v="1055.82"/>
    <d v="2004-07-25T00:00:00"/>
    <n v="109"/>
  </r>
  <r>
    <s v="10494"/>
    <s v="34"/>
    <x v="2942"/>
    <d v="2017-08-28T00:00:00"/>
    <b v="1"/>
    <s v="Approved"/>
    <s v="Norco Bicycles"/>
    <s v="Road"/>
    <s v="high"/>
    <s v="large"/>
    <n v="774.53"/>
    <n v="464.72"/>
    <n v="309.81"/>
    <d v="1994-07-12T00:00:00"/>
    <n v="124"/>
  </r>
  <r>
    <s v="10495"/>
    <s v="35"/>
    <x v="2790"/>
    <d v="2017-03-25T00:00:00"/>
    <b v="1"/>
    <s v="Approved"/>
    <s v="Giant Bicycles"/>
    <s v="Standard"/>
    <s v="medium"/>
    <s v="medium"/>
    <n v="1403.5"/>
    <n v="954.82"/>
    <n v="448.68"/>
    <d v="2005-08-09T00:00:00"/>
    <n v="280"/>
  </r>
  <r>
    <s v="10496"/>
    <s v="32"/>
    <x v="461"/>
    <d v="2017-10-10T00:00:00"/>
    <b v="1"/>
    <s v="Approved"/>
    <s v="Giant Bicycles"/>
    <s v="Standard"/>
    <s v="medium"/>
    <s v="medium"/>
    <n v="642.70000000000005"/>
    <n v="211.37"/>
    <n v="431.33"/>
    <d v="2002-03-22T00:00:00"/>
    <n v="81"/>
  </r>
  <r>
    <s v="10497"/>
    <s v="65"/>
    <x v="600"/>
    <d v="2017-07-05T00:00:00"/>
    <b v="1"/>
    <s v="Approved"/>
    <s v="WeareA2B"/>
    <s v="Standard"/>
    <s v="medium"/>
    <s v="medium"/>
    <n v="1807.45"/>
    <n v="778.69"/>
    <n v="1028.76"/>
    <d v="2016-12-06T00:00:00"/>
    <n v="178"/>
  </r>
  <r>
    <s v="10498"/>
    <s v="70"/>
    <x v="45"/>
    <d v="2017-11-01T00:00:00"/>
    <b v="0"/>
    <s v="Approved"/>
    <s v="Trek Bicycles"/>
    <s v="Standard"/>
    <s v="high"/>
    <s v="medium"/>
    <n v="495.72"/>
    <n v="297.43"/>
    <n v="198.29"/>
    <d v="2015-04-11T00:00:00"/>
    <n v="59"/>
  </r>
  <r>
    <s v="10499"/>
    <s v="29"/>
    <x v="142"/>
    <d v="2017-11-25T00:00:00"/>
    <b v="0"/>
    <s v="Approved"/>
    <s v="Norco Bicycles"/>
    <s v="Road"/>
    <s v="medium"/>
    <s v="medium"/>
    <n v="543.39"/>
    <n v="407.54"/>
    <n v="135.85"/>
    <d v="1999-07-20T00:00:00"/>
    <n v="35"/>
  </r>
  <r>
    <s v="10500"/>
    <s v="32"/>
    <x v="534"/>
    <d v="2017-02-11T00:00:00"/>
    <b v="1"/>
    <s v="Approved"/>
    <s v="Giant Bicycles"/>
    <s v="Standard"/>
    <s v="high"/>
    <s v="medium"/>
    <n v="1179"/>
    <n v="707.4"/>
    <n v="471.6"/>
    <d v="1997-08-25T00:00:00"/>
    <n v="322"/>
  </r>
  <r>
    <s v="10502"/>
    <s v="79"/>
    <x v="3232"/>
    <d v="2017-05-14T00:00:00"/>
    <b v="1"/>
    <s v="Approved"/>
    <s v="Solex"/>
    <s v="Touring"/>
    <s v="medium"/>
    <s v="large"/>
    <n v="2083.94"/>
    <n v="675.03"/>
    <n v="1408.91"/>
    <d v="2004-12-18T00:00:00"/>
    <n v="230"/>
  </r>
  <r>
    <s v="10503"/>
    <s v="88"/>
    <x v="3305"/>
    <d v="2017-03-15T00:00:00"/>
    <b v="1"/>
    <s v="Approved"/>
    <s v="Norco Bicycles"/>
    <s v="Standard"/>
    <s v="medium"/>
    <s v="medium"/>
    <n v="1198.46"/>
    <n v="381.1"/>
    <n v="817.36"/>
    <d v="1998-12-16T00:00:00"/>
    <n v="290"/>
  </r>
  <r>
    <s v="10504"/>
    <s v="18"/>
    <x v="250"/>
    <d v="2017-09-01T00:00:00"/>
    <b v="1"/>
    <s v="Approved"/>
    <s v="Norco Bicycles"/>
    <s v="Standard"/>
    <s v="high"/>
    <s v="medium"/>
    <n v="1148.6400000000001"/>
    <n v="689.18"/>
    <n v="459.46"/>
    <d v="1992-10-02T00:00:00"/>
    <n v="120"/>
  </r>
  <r>
    <s v="10505"/>
    <s v="58"/>
    <x v="439"/>
    <d v="2017-08-06T00:00:00"/>
    <b v="0"/>
    <s v="Approved"/>
    <s v="OHM Cycles"/>
    <s v="Standard"/>
    <s v="medium"/>
    <s v="medium"/>
    <n v="912.52"/>
    <n v="141.4"/>
    <n v="771.12"/>
    <d v="2015-05-21T00:00:00"/>
    <n v="146"/>
  </r>
  <r>
    <s v="10506"/>
    <s v="97"/>
    <x v="2779"/>
    <d v="2017-04-07T00:00:00"/>
    <b v="1"/>
    <s v="Approved"/>
    <s v="Solex"/>
    <s v="Standard"/>
    <s v="medium"/>
    <s v="large"/>
    <n v="202.62"/>
    <n v="151.96"/>
    <n v="50.66"/>
    <d v="2016-03-29T00:00:00"/>
    <n v="267"/>
  </r>
  <r>
    <s v="10507"/>
    <s v="95"/>
    <x v="1275"/>
    <d v="2017-07-19T00:00:00"/>
    <b v="1"/>
    <s v="Approved"/>
    <s v="Giant Bicycles"/>
    <s v="Standard"/>
    <s v="medium"/>
    <s v="large"/>
    <n v="569.55999999999995"/>
    <n v="528.42999999999995"/>
    <n v="41.13"/>
    <d v="2006-11-10T00:00:00"/>
    <n v="164"/>
  </r>
  <r>
    <s v="10508"/>
    <s v="10"/>
    <x v="2899"/>
    <d v="2017-06-23T00:00:00"/>
    <b v="1"/>
    <s v="Approved"/>
    <s v="WeareA2B"/>
    <s v="Touring"/>
    <s v="medium"/>
    <s v="medium"/>
    <n v="1466.68"/>
    <n v="363.25"/>
    <n v="1103.43"/>
    <d v="2013-03-12T00:00:00"/>
    <n v="190"/>
  </r>
  <r>
    <s v="10509"/>
    <s v="30"/>
    <x v="1833"/>
    <d v="2017-06-01T00:00:00"/>
    <b v="0"/>
    <s v="Approved"/>
    <s v="Solex"/>
    <s v="Standard"/>
    <s v="high"/>
    <s v="medium"/>
    <n v="748.17"/>
    <n v="448.9"/>
    <n v="299.27"/>
    <d v="1995-12-19T00:00:00"/>
    <n v="212"/>
  </r>
  <r>
    <s v="10510"/>
    <s v="96"/>
    <x v="3354"/>
    <d v="2017-11-28T00:00:00"/>
    <b v="0"/>
    <s v="Approved"/>
    <s v="Giant Bicycles"/>
    <s v="Standard"/>
    <s v="medium"/>
    <s v="large"/>
    <n v="1635.3"/>
    <n v="993.66"/>
    <n v="641.64"/>
    <d v="2002-10-10T00:00:00"/>
    <n v="32"/>
  </r>
  <r>
    <s v="10511"/>
    <s v="45"/>
    <x v="1470"/>
    <d v="2017-06-04T00:00:00"/>
    <b v="1"/>
    <s v="Approved"/>
    <s v="Trek Bicycles"/>
    <s v="Road"/>
    <s v="low"/>
    <s v="medium"/>
    <n v="980.37"/>
    <n v="234.43"/>
    <n v="745.94"/>
    <d v="2004-09-28T00:00:00"/>
    <n v="209"/>
  </r>
  <r>
    <s v="10512"/>
    <s v="47"/>
    <x v="323"/>
    <d v="2017-02-26T00:00:00"/>
    <b v="1"/>
    <s v="Approved"/>
    <s v="Trek Bicycles"/>
    <s v="Road"/>
    <s v="low"/>
    <s v="small"/>
    <n v="1720.7"/>
    <n v="1531.42"/>
    <n v="189.28"/>
    <d v="2006-10-01T00:00:00"/>
    <n v="307"/>
  </r>
  <r>
    <s v="10513"/>
    <s v="78"/>
    <x v="2476"/>
    <d v="2017-05-15T00:00:00"/>
    <b v="0"/>
    <s v="Approved"/>
    <s v="Giant Bicycles"/>
    <s v="Standard"/>
    <s v="medium"/>
    <s v="large"/>
    <n v="1765.3"/>
    <n v="709.48"/>
    <n v="1055.82"/>
    <d v="2004-07-25T00:00:00"/>
    <n v="229"/>
  </r>
  <r>
    <s v="10514"/>
    <s v="2"/>
    <x v="605"/>
    <d v="2017-03-23T00:00:00"/>
    <b v="1"/>
    <s v="Approved"/>
    <s v="Giant Bicycles"/>
    <s v="Road"/>
    <s v="low"/>
    <s v="small"/>
    <n v="590.26"/>
    <n v="525.33000000000004"/>
    <n v="64.930000000000007"/>
    <d v="2010-11-05T00:00:00"/>
    <n v="282"/>
  </r>
  <r>
    <s v="10515"/>
    <s v="69"/>
    <x v="468"/>
    <d v="2017-12-17T00:00:00"/>
    <b v="1"/>
    <s v="Approved"/>
    <s v="Giant Bicycles"/>
    <s v="Road"/>
    <s v="medium"/>
    <s v="medium"/>
    <n v="792.9"/>
    <n v="594.67999999999995"/>
    <n v="198.22"/>
    <d v="1992-10-02T00:00:00"/>
    <n v="13"/>
  </r>
  <r>
    <s v="10516"/>
    <s v="64"/>
    <x v="3158"/>
    <d v="2017-05-14T00:00:00"/>
    <b v="0"/>
    <s v="Approved"/>
    <s v="Trek Bicycles"/>
    <s v="Standard"/>
    <s v="medium"/>
    <s v="large"/>
    <n v="1469.44"/>
    <n v="596.54999999999995"/>
    <n v="872.89"/>
    <d v="2012-05-18T00:00:00"/>
    <n v="230"/>
  </r>
  <r>
    <s v="10517"/>
    <s v="30"/>
    <x v="509"/>
    <d v="2017-10-25T00:00:00"/>
    <b v="1"/>
    <s v="Approved"/>
    <s v="Solex"/>
    <s v="Standard"/>
    <s v="high"/>
    <s v="medium"/>
    <n v="748.17"/>
    <n v="448.9"/>
    <n v="299.27"/>
    <d v="2003-03-18T00:00:00"/>
    <n v="66"/>
  </r>
  <r>
    <s v="10518"/>
    <s v="59"/>
    <x v="1059"/>
    <d v="2017-09-11T00:00:00"/>
    <b v="1"/>
    <s v="Approved"/>
    <s v="Solex"/>
    <s v="Standard"/>
    <s v="medium"/>
    <s v="large"/>
    <n v="1061.56"/>
    <n v="733.58"/>
    <n v="327.98"/>
    <d v="1993-07-20T00:00:00"/>
    <n v="110"/>
  </r>
  <r>
    <s v="10519"/>
    <s v="73"/>
    <x v="2313"/>
    <d v="2017-02-08T00:00:00"/>
    <b v="0"/>
    <s v="Approved"/>
    <s v="Solex"/>
    <s v="Standard"/>
    <s v="medium"/>
    <s v="medium"/>
    <n v="1945.43"/>
    <n v="333.18"/>
    <n v="1612.25"/>
    <d v="2002-08-31T00:00:00"/>
    <n v="325"/>
  </r>
  <r>
    <s v="10520"/>
    <s v="79"/>
    <x v="2468"/>
    <d v="2017-12-08T00:00:00"/>
    <b v="0"/>
    <s v="Approved"/>
    <s v="Norco Bicycles"/>
    <s v="Standard"/>
    <s v="medium"/>
    <s v="medium"/>
    <n v="1555.58"/>
    <n v="818.01"/>
    <n v="737.57"/>
    <d v="2003-09-09T00:00:00"/>
    <n v="22"/>
  </r>
  <r>
    <s v="10521"/>
    <s v="43"/>
    <x v="662"/>
    <d v="2017-02-09T00:00:00"/>
    <b v="1"/>
    <s v="Approved"/>
    <s v="Solex"/>
    <s v="Standard"/>
    <s v="medium"/>
    <s v="medium"/>
    <n v="1151.96"/>
    <n v="649.49"/>
    <n v="502.47"/>
    <d v="1999-12-04T00:00:00"/>
    <n v="324"/>
  </r>
  <r>
    <s v="10522"/>
    <s v="2"/>
    <x v="1545"/>
    <d v="2017-06-29T00:00:00"/>
    <b v="1"/>
    <s v="Approved"/>
    <s v="Solex"/>
    <s v="Standard"/>
    <s v="medium"/>
    <s v="medium"/>
    <n v="71.489999999999995"/>
    <n v="53.62"/>
    <n v="17.87"/>
    <d v="2011-04-16T00:00:00"/>
    <n v="184"/>
  </r>
  <r>
    <s v="10523"/>
    <s v="69"/>
    <x v="3354"/>
    <d v="2017-07-02T00:00:00"/>
    <b v="0"/>
    <s v="Approved"/>
    <s v="Norco Bicycles"/>
    <s v="Road"/>
    <s v="medium"/>
    <s v="large"/>
    <n v="1240.31"/>
    <n v="795.1"/>
    <n v="445.21"/>
    <d v="1991-07-10T00:00:00"/>
    <n v="181"/>
  </r>
  <r>
    <s v="10524"/>
    <s v="26"/>
    <x v="16"/>
    <d v="2017-12-14T00:00:00"/>
    <b v="1"/>
    <s v="Approved"/>
    <s v="WeareA2B"/>
    <s v="Standard"/>
    <s v="medium"/>
    <s v="medium"/>
    <n v="1992.93"/>
    <n v="762.63"/>
    <n v="1230.3"/>
    <d v="1999-06-23T00:00:00"/>
    <n v="16"/>
  </r>
  <r>
    <s v="10525"/>
    <s v="73"/>
    <x v="1028"/>
    <d v="2017-04-09T00:00:00"/>
    <b v="1"/>
    <s v="Approved"/>
    <s v="Solex"/>
    <s v="Standard"/>
    <s v="medium"/>
    <s v="medium"/>
    <n v="1945.43"/>
    <n v="333.18"/>
    <n v="1612.25"/>
    <d v="2011-01-10T00:00:00"/>
    <n v="265"/>
  </r>
  <r>
    <s v="10526"/>
    <s v="42"/>
    <x v="541"/>
    <d v="2017-05-10T00:00:00"/>
    <b v="1"/>
    <s v="Approved"/>
    <s v="OHM Cycles"/>
    <s v="Road"/>
    <s v="medium"/>
    <s v="small"/>
    <n v="1810"/>
    <n v="1610.9"/>
    <n v="199.1"/>
    <d v="1999-12-04T00:00:00"/>
    <n v="234"/>
  </r>
  <r>
    <s v="10527"/>
    <s v="0"/>
    <x v="567"/>
    <d v="2017-02-07T00:00:00"/>
    <b v="1"/>
    <s v="Approved"/>
    <s v="WeareA2B"/>
    <s v="Standard"/>
    <s v="medium"/>
    <s v="small"/>
    <n v="175.89"/>
    <n v="131.91999999999999"/>
    <n v="43.97"/>
    <d v="2015-10-18T00:00:00"/>
    <n v="326"/>
  </r>
  <r>
    <s v="10528"/>
    <s v="67"/>
    <x v="2976"/>
    <d v="2017-12-28T00:00:00"/>
    <b v="0"/>
    <s v="Approved"/>
    <s v="Norco Bicycles"/>
    <s v="Road"/>
    <s v="medium"/>
    <s v="medium"/>
    <n v="544.04999999999995"/>
    <n v="376.84"/>
    <n v="167.21"/>
    <d v="2005-10-22T00:00:00"/>
    <n v="2"/>
  </r>
  <r>
    <s v="10529"/>
    <s v="61"/>
    <x v="2723"/>
    <d v="2017-05-25T00:00:00"/>
    <b v="1"/>
    <s v="Approved"/>
    <s v="Norco Bicycles"/>
    <s v="Standard"/>
    <s v="medium"/>
    <s v="small"/>
    <n v="586.45000000000005"/>
    <n v="521.94000000000005"/>
    <n v="64.510000000000005"/>
    <d v="1991-07-10T00:00:00"/>
    <n v="219"/>
  </r>
  <r>
    <s v="10530"/>
    <s v="69"/>
    <x v="1682"/>
    <d v="2017-09-19T00:00:00"/>
    <b v="1"/>
    <s v="Approved"/>
    <s v="Giant Bicycles"/>
    <s v="Road"/>
    <s v="medium"/>
    <s v="medium"/>
    <n v="792.9"/>
    <n v="594.67999999999995"/>
    <n v="198.22"/>
    <d v="2000-05-22T00:00:00"/>
    <n v="102"/>
  </r>
  <r>
    <s v="10531"/>
    <s v="35"/>
    <x v="649"/>
    <d v="2017-01-02T00:00:00"/>
    <b v="1"/>
    <s v="Approved"/>
    <s v="Giant Bicycles"/>
    <s v="Standard"/>
    <s v="medium"/>
    <s v="medium"/>
    <n v="1403.5"/>
    <n v="954.82"/>
    <n v="448.68"/>
    <d v="2016-11-14T00:00:00"/>
    <n v="362"/>
  </r>
  <r>
    <s v="10532"/>
    <s v="3"/>
    <x v="3313"/>
    <d v="2017-05-30T00:00:00"/>
    <b v="0"/>
    <s v="Approved"/>
    <s v="Trek Bicycles"/>
    <s v="Standard"/>
    <s v="medium"/>
    <s v="large"/>
    <n v="2091.4699999999998"/>
    <n v="388.92"/>
    <n v="1702.55"/>
    <d v="2002-08-31T00:00:00"/>
    <n v="214"/>
  </r>
  <r>
    <s v="10533"/>
    <s v="33"/>
    <x v="959"/>
    <d v="2017-06-29T00:00:00"/>
    <b v="0"/>
    <s v="Approved"/>
    <s v="Giant Bicycles"/>
    <s v="Standard"/>
    <s v="medium"/>
    <s v="small"/>
    <n v="1311.44"/>
    <n v="1167.18"/>
    <n v="144.26"/>
    <d v="1999-12-04T00:00:00"/>
    <n v="184"/>
  </r>
  <r>
    <s v="10534"/>
    <s v="84"/>
    <x v="3195"/>
    <d v="2017-04-13T00:00:00"/>
    <b v="0"/>
    <s v="Approved"/>
    <s v="Trek Bicycles"/>
    <s v="Road"/>
    <s v="medium"/>
    <s v="medium"/>
    <n v="290.62"/>
    <n v="215.14"/>
    <n v="75.48"/>
    <d v="2004-08-07T00:00:00"/>
    <n v="261"/>
  </r>
  <r>
    <s v="10535"/>
    <s v="56"/>
    <x v="2334"/>
    <d v="2017-06-07T00:00:00"/>
    <b v="0"/>
    <s v="Approved"/>
    <s v="OHM Cycles"/>
    <s v="Standard"/>
    <s v="medium"/>
    <s v="medium"/>
    <n v="183.86"/>
    <n v="137.9"/>
    <n v="45.96"/>
    <d v="1997-10-04T00:00:00"/>
    <n v="206"/>
  </r>
  <r>
    <s v="10536"/>
    <s v="65"/>
    <x v="3355"/>
    <d v="2017-01-17T00:00:00"/>
    <b v="0"/>
    <s v="Approved"/>
    <s v="WeareA2B"/>
    <s v="Standard"/>
    <s v="medium"/>
    <s v="medium"/>
    <n v="1807.45"/>
    <n v="778.69"/>
    <n v="1028.76"/>
    <d v="2015-05-21T00:00:00"/>
    <n v="347"/>
  </r>
  <r>
    <s v="10537"/>
    <s v="49"/>
    <x v="376"/>
    <d v="2017-09-07T00:00:00"/>
    <b v="0"/>
    <s v="Approved"/>
    <s v="Trek Bicycles"/>
    <s v="Road"/>
    <s v="medium"/>
    <s v="medium"/>
    <n v="533.51"/>
    <n v="400.13"/>
    <n v="133.38"/>
    <d v="2003-07-21T00:00:00"/>
    <n v="114"/>
  </r>
  <r>
    <s v="10538"/>
    <s v="51"/>
    <x v="3119"/>
    <d v="2017-03-23T00:00:00"/>
    <b v="1"/>
    <s v="Approved"/>
    <s v="OHM Cycles"/>
    <s v="Standard"/>
    <s v="high"/>
    <s v="medium"/>
    <n v="2005.66"/>
    <n v="1203.4000000000001"/>
    <n v="802.26"/>
    <d v="2012-04-10T00:00:00"/>
    <n v="282"/>
  </r>
  <r>
    <s v="10539"/>
    <s v="83"/>
    <x v="730"/>
    <d v="2017-09-29T00:00:00"/>
    <b v="0"/>
    <s v="Approved"/>
    <s v="Solex"/>
    <s v="Touring"/>
    <s v="medium"/>
    <s v="large"/>
    <n v="2083.94"/>
    <n v="675.03"/>
    <n v="1408.91"/>
    <d v="2013-09-16T00:00:00"/>
    <n v="92"/>
  </r>
  <r>
    <s v="10540"/>
    <s v="35"/>
    <x v="3010"/>
    <d v="2017-09-23T00:00:00"/>
    <b v="0"/>
    <s v="Approved"/>
    <s v="Giant Bicycles"/>
    <s v="Standard"/>
    <s v="medium"/>
    <s v="medium"/>
    <n v="1403.5"/>
    <n v="954.82"/>
    <n v="448.68"/>
    <d v="2016-11-14T00:00:00"/>
    <n v="98"/>
  </r>
  <r>
    <s v="10541"/>
    <s v="0"/>
    <x v="3356"/>
    <d v="2017-02-15T00:00:00"/>
    <b v="0"/>
    <s v="Approved"/>
    <m/>
    <m/>
    <m/>
    <m/>
    <n v="1029.3599999999999"/>
    <m/>
    <m/>
    <m/>
    <n v="318"/>
  </r>
  <r>
    <s v="10542"/>
    <s v="3"/>
    <x v="1037"/>
    <d v="2017-02-16T00:00:00"/>
    <b v="1"/>
    <s v="Approved"/>
    <s v="Trek Bicycles"/>
    <s v="Standard"/>
    <s v="medium"/>
    <s v="large"/>
    <n v="2091.4699999999998"/>
    <n v="388.92"/>
    <n v="1702.55"/>
    <d v="2012-09-15T00:00:00"/>
    <n v="317"/>
  </r>
  <r>
    <s v="10543"/>
    <s v="63"/>
    <x v="2663"/>
    <d v="2017-09-23T00:00:00"/>
    <b v="0"/>
    <s v="Approved"/>
    <s v="Solex"/>
    <s v="Standard"/>
    <s v="medium"/>
    <s v="medium"/>
    <n v="1483.2"/>
    <n v="99.59"/>
    <n v="1383.61"/>
    <d v="1998-12-17T00:00:00"/>
    <n v="98"/>
  </r>
  <r>
    <s v="10544"/>
    <s v="74"/>
    <x v="3087"/>
    <d v="2017-07-21T00:00:00"/>
    <b v="0"/>
    <s v="Approved"/>
    <s v="WeareA2B"/>
    <s v="Standard"/>
    <s v="medium"/>
    <s v="medium"/>
    <n v="1228.07"/>
    <n v="400.91"/>
    <n v="827.16"/>
    <d v="2000-05-22T00:00:00"/>
    <n v="162"/>
  </r>
  <r>
    <s v="10545"/>
    <s v="67"/>
    <x v="1619"/>
    <d v="2017-11-03T00:00:00"/>
    <b v="1"/>
    <s v="Approved"/>
    <s v="Norco Bicycles"/>
    <s v="Road"/>
    <s v="medium"/>
    <s v="medium"/>
    <n v="544.04999999999995"/>
    <n v="376.84"/>
    <n v="167.21"/>
    <d v="2015-04-11T00:00:00"/>
    <n v="57"/>
  </r>
  <r>
    <s v="10546"/>
    <s v="11"/>
    <x v="1462"/>
    <d v="2017-02-11T00:00:00"/>
    <b v="0"/>
    <s v="Approved"/>
    <s v="Giant Bicycles"/>
    <s v="Standard"/>
    <s v="high"/>
    <s v="medium"/>
    <n v="1274.93"/>
    <n v="764.96"/>
    <n v="509.97"/>
    <d v="2007-08-04T00:00:00"/>
    <n v="322"/>
  </r>
  <r>
    <s v="10547"/>
    <s v="72"/>
    <x v="1524"/>
    <d v="2017-01-21T00:00:00"/>
    <b v="1"/>
    <s v="Approved"/>
    <s v="Norco Bicycles"/>
    <s v="Standard"/>
    <s v="medium"/>
    <s v="medium"/>
    <n v="360.4"/>
    <n v="270.3"/>
    <n v="90.1"/>
    <d v="2003-09-09T00:00:00"/>
    <n v="343"/>
  </r>
  <r>
    <s v="10548"/>
    <s v="2"/>
    <x v="1395"/>
    <d v="2017-11-09T00:00:00"/>
    <b v="0"/>
    <s v="Approved"/>
    <s v="Giant Bicycles"/>
    <s v="Road"/>
    <s v="low"/>
    <s v="small"/>
    <n v="590.26"/>
    <n v="525.33000000000004"/>
    <n v="64.930000000000007"/>
    <d v="2010-11-05T00:00:00"/>
    <n v="51"/>
  </r>
  <r>
    <s v="10549"/>
    <s v="22"/>
    <x v="2696"/>
    <d v="2017-09-06T00:00:00"/>
    <b v="0"/>
    <s v="Approved"/>
    <s v="WeareA2B"/>
    <s v="Standard"/>
    <s v="medium"/>
    <s v="medium"/>
    <n v="60.34"/>
    <n v="45.26"/>
    <n v="15.08"/>
    <d v="1993-07-15T00:00:00"/>
    <n v="115"/>
  </r>
  <r>
    <s v="10550"/>
    <s v="51"/>
    <x v="1119"/>
    <d v="2017-04-21T00:00:00"/>
    <b v="1"/>
    <s v="Approved"/>
    <s v="OHM Cycles"/>
    <s v="Standard"/>
    <s v="high"/>
    <s v="medium"/>
    <n v="2005.66"/>
    <n v="1203.4000000000001"/>
    <n v="802.26"/>
    <d v="2006-10-01T00:00:00"/>
    <n v="253"/>
  </r>
  <r>
    <s v="10551"/>
    <s v="23"/>
    <x v="432"/>
    <d v="2017-11-20T00:00:00"/>
    <b v="1"/>
    <s v="Approved"/>
    <s v="Norco Bicycles"/>
    <s v="Standard"/>
    <s v="medium"/>
    <s v="medium"/>
    <n v="1198.46"/>
    <n v="381.1"/>
    <n v="817.36"/>
    <d v="2005-05-10T00:00:00"/>
    <n v="40"/>
  </r>
  <r>
    <s v="10552"/>
    <s v="4"/>
    <x v="3357"/>
    <d v="2017-12-08T00:00:00"/>
    <b v="0"/>
    <s v="Approved"/>
    <s v="Giant Bicycles"/>
    <s v="Standard"/>
    <s v="high"/>
    <s v="medium"/>
    <n v="1129.1300000000001"/>
    <n v="677.48"/>
    <n v="451.65"/>
    <d v="2005-08-09T00:00:00"/>
    <n v="22"/>
  </r>
  <r>
    <s v="10553"/>
    <s v="50"/>
    <x v="2474"/>
    <d v="2017-04-16T00:00:00"/>
    <b v="0"/>
    <s v="Approved"/>
    <s v="WeareA2B"/>
    <s v="Standard"/>
    <s v="medium"/>
    <s v="small"/>
    <n v="175.89"/>
    <n v="131.91999999999999"/>
    <n v="43.97"/>
    <d v="2015-10-18T00:00:00"/>
    <n v="258"/>
  </r>
  <r>
    <s v="10554"/>
    <s v="35"/>
    <x v="1529"/>
    <d v="2017-09-04T00:00:00"/>
    <b v="0"/>
    <s v="Approved"/>
    <s v="Giant Bicycles"/>
    <s v="Standard"/>
    <s v="medium"/>
    <s v="medium"/>
    <n v="1403.5"/>
    <n v="954.82"/>
    <n v="448.68"/>
    <d v="2012-12-02T00:00:00"/>
    <n v="117"/>
  </r>
  <r>
    <s v="10555"/>
    <s v="95"/>
    <x v="2098"/>
    <d v="2017-05-20T00:00:00"/>
    <b v="1"/>
    <s v="Approved"/>
    <s v="OHM Cycles"/>
    <s v="Touring"/>
    <s v="low"/>
    <s v="medium"/>
    <n v="1073.07"/>
    <n v="933.84"/>
    <n v="139.22999999999999"/>
    <d v="1991-07-10T00:00:00"/>
    <n v="224"/>
  </r>
  <r>
    <s v="10556"/>
    <s v="27"/>
    <x v="1504"/>
    <d v="2017-01-13T00:00:00"/>
    <b v="0"/>
    <s v="Approved"/>
    <s v="Trek Bicycles"/>
    <s v="Standard"/>
    <s v="medium"/>
    <s v="medium"/>
    <n v="499.53"/>
    <n v="388.72"/>
    <n v="110.81"/>
    <d v="1999-06-23T00:00:00"/>
    <n v="351"/>
  </r>
  <r>
    <s v="10557"/>
    <s v="0"/>
    <x v="1773"/>
    <d v="2017-06-28T00:00:00"/>
    <b v="0"/>
    <s v="Approved"/>
    <s v="Norco Bicycles"/>
    <s v="Road"/>
    <s v="medium"/>
    <s v="medium"/>
    <n v="544.04999999999995"/>
    <n v="376.84"/>
    <n v="167.21"/>
    <d v="2005-10-22T00:00:00"/>
    <n v="185"/>
  </r>
  <r>
    <s v="10558"/>
    <s v="21"/>
    <x v="1213"/>
    <d v="2017-12-28T00:00:00"/>
    <b v="0"/>
    <s v="Approved"/>
    <s v="WeareA2B"/>
    <s v="Touring"/>
    <s v="medium"/>
    <s v="medium"/>
    <n v="1466.68"/>
    <n v="363.25"/>
    <n v="1103.43"/>
    <d v="1996-11-09T00:00:00"/>
    <n v="2"/>
  </r>
  <r>
    <s v="10559"/>
    <s v="12"/>
    <x v="2635"/>
    <d v="2017-08-12T00:00:00"/>
    <b v="1"/>
    <s v="Approved"/>
    <s v="WeareA2B"/>
    <s v="Standard"/>
    <s v="medium"/>
    <s v="medium"/>
    <n v="1231.1500000000001"/>
    <n v="161.6"/>
    <n v="1069.55"/>
    <d v="2004-08-17T00:00:00"/>
    <n v="140"/>
  </r>
  <r>
    <s v="10560"/>
    <s v="98"/>
    <x v="2533"/>
    <d v="2017-03-19T00:00:00"/>
    <b v="0"/>
    <s v="Approved"/>
    <s v="Trek Bicycles"/>
    <s v="Standard"/>
    <s v="high"/>
    <s v="medium"/>
    <n v="358.39"/>
    <n v="215.03"/>
    <n v="143.36000000000001"/>
    <d v="2004-01-16T00:00:00"/>
    <n v="286"/>
  </r>
  <r>
    <s v="10561"/>
    <s v="84"/>
    <x v="1340"/>
    <d v="2017-08-05T00:00:00"/>
    <b v="1"/>
    <s v="Approved"/>
    <s v="Trek Bicycles"/>
    <s v="Road"/>
    <s v="medium"/>
    <s v="medium"/>
    <n v="290.62"/>
    <n v="215.14"/>
    <n v="75.48"/>
    <d v="2003-01-05T00:00:00"/>
    <n v="147"/>
  </r>
  <r>
    <s v="10562"/>
    <s v="46"/>
    <x v="1799"/>
    <d v="2017-08-04T00:00:00"/>
    <b v="0"/>
    <s v="Approved"/>
    <s v="Solex"/>
    <s v="Standard"/>
    <s v="low"/>
    <s v="medium"/>
    <n v="1289.8499999999999"/>
    <n v="74.510000000000005"/>
    <n v="1215.3399999999999"/>
    <d v="2007-12-11T00:00:00"/>
    <n v="148"/>
  </r>
  <r>
    <s v="10563"/>
    <s v="96"/>
    <x v="931"/>
    <d v="2017-08-30T00:00:00"/>
    <b v="1"/>
    <s v="Approved"/>
    <s v="Giant Bicycles"/>
    <s v="Standard"/>
    <s v="medium"/>
    <s v="large"/>
    <n v="1635.3"/>
    <n v="993.66"/>
    <n v="641.64"/>
    <d v="1991-05-06T00:00:00"/>
    <n v="122"/>
  </r>
  <r>
    <s v="10564"/>
    <s v="83"/>
    <x v="518"/>
    <d v="2017-10-05T00:00:00"/>
    <b v="0"/>
    <s v="Approved"/>
    <s v="Solex"/>
    <s v="Touring"/>
    <s v="medium"/>
    <s v="large"/>
    <n v="2083.94"/>
    <n v="675.03"/>
    <n v="1408.91"/>
    <d v="1999-06-23T00:00:00"/>
    <n v="86"/>
  </r>
  <r>
    <s v="10566"/>
    <s v="3"/>
    <x v="2370"/>
    <d v="2017-07-29T00:00:00"/>
    <b v="0"/>
    <s v="Approved"/>
    <s v="Trek Bicycles"/>
    <s v="Standard"/>
    <s v="medium"/>
    <s v="large"/>
    <n v="2091.4699999999998"/>
    <n v="388.92"/>
    <n v="1702.55"/>
    <d v="2008-03-19T00:00:00"/>
    <n v="154"/>
  </r>
  <r>
    <s v="10567"/>
    <s v="43"/>
    <x v="2214"/>
    <d v="2017-07-30T00:00:00"/>
    <b v="0"/>
    <s v="Approved"/>
    <s v="Solex"/>
    <s v="Standard"/>
    <s v="medium"/>
    <s v="medium"/>
    <n v="1151.96"/>
    <n v="649.49"/>
    <n v="502.47"/>
    <d v="2014-07-28T00:00:00"/>
    <n v="153"/>
  </r>
  <r>
    <s v="10568"/>
    <s v="82"/>
    <x v="3358"/>
    <d v="2017-07-24T00:00:00"/>
    <b v="0"/>
    <s v="Approved"/>
    <s v="Norco Bicycles"/>
    <s v="Standard"/>
    <s v="high"/>
    <s v="medium"/>
    <n v="1148.6400000000001"/>
    <n v="689.18"/>
    <n v="459.46"/>
    <d v="2015-08-10T00:00:00"/>
    <n v="159"/>
  </r>
  <r>
    <s v="10569"/>
    <s v="34"/>
    <x v="1903"/>
    <d v="2017-02-08T00:00:00"/>
    <b v="0"/>
    <s v="Approved"/>
    <s v="WeareA2B"/>
    <s v="Standard"/>
    <s v="medium"/>
    <s v="medium"/>
    <n v="1231.1500000000001"/>
    <n v="161.6"/>
    <n v="1069.55"/>
    <d v="2004-08-17T00:00:00"/>
    <n v="325"/>
  </r>
  <r>
    <s v="10570"/>
    <s v="45"/>
    <x v="2818"/>
    <d v="2017-03-17T00:00:00"/>
    <b v="0"/>
    <s v="Approved"/>
    <s v="Trek Bicycles"/>
    <s v="Road"/>
    <s v="low"/>
    <s v="medium"/>
    <n v="980.37"/>
    <n v="234.43"/>
    <n v="745.94"/>
    <d v="2003-08-05T00:00:00"/>
    <n v="288"/>
  </r>
  <r>
    <s v="10571"/>
    <s v="88"/>
    <x v="3300"/>
    <d v="2017-01-17T00:00:00"/>
    <b v="1"/>
    <s v="Approved"/>
    <s v="Norco Bicycles"/>
    <s v="Standard"/>
    <s v="medium"/>
    <s v="medium"/>
    <n v="1198.46"/>
    <n v="381.1"/>
    <n v="817.36"/>
    <d v="2000-11-03T00:00:00"/>
    <n v="347"/>
  </r>
  <r>
    <s v="10572"/>
    <s v="2"/>
    <x v="697"/>
    <d v="2017-06-08T00:00:00"/>
    <b v="1"/>
    <s v="Approved"/>
    <s v="Giant Bicycles"/>
    <s v="Road"/>
    <s v="low"/>
    <s v="small"/>
    <n v="590.26"/>
    <n v="525.33000000000004"/>
    <n v="64.930000000000007"/>
    <d v="2010-08-20T00:00:00"/>
    <n v="205"/>
  </r>
  <r>
    <s v="10573"/>
    <s v="53"/>
    <x v="1132"/>
    <d v="2017-09-17T00:00:00"/>
    <b v="0"/>
    <s v="Approved"/>
    <s v="Giant Bicycles"/>
    <s v="Standard"/>
    <s v="high"/>
    <s v="medium"/>
    <n v="1274.93"/>
    <n v="764.96"/>
    <n v="509.97"/>
    <d v="2004-08-17T00:00:00"/>
    <n v="104"/>
  </r>
  <r>
    <s v="10574"/>
    <s v="11"/>
    <x v="1003"/>
    <d v="2017-10-21T00:00:00"/>
    <b v="1"/>
    <s v="Approved"/>
    <s v="Giant Bicycles"/>
    <s v="Standard"/>
    <s v="high"/>
    <s v="medium"/>
    <n v="1274.93"/>
    <n v="764.96"/>
    <n v="509.97"/>
    <d v="2009-03-08T00:00:00"/>
    <n v="70"/>
  </r>
  <r>
    <s v="10575"/>
    <s v="58"/>
    <x v="1113"/>
    <d v="2017-10-24T00:00:00"/>
    <b v="1"/>
    <s v="Approved"/>
    <s v="OHM Cycles"/>
    <s v="Standard"/>
    <s v="medium"/>
    <s v="medium"/>
    <n v="912.52"/>
    <n v="141.4"/>
    <n v="771.12"/>
    <d v="2015-10-18T00:00:00"/>
    <n v="67"/>
  </r>
  <r>
    <s v="10576"/>
    <s v="18"/>
    <x v="3142"/>
    <d v="2017-06-16T00:00:00"/>
    <b v="0"/>
    <s v="Approved"/>
    <s v="Solex"/>
    <s v="Standard"/>
    <s v="medium"/>
    <s v="medium"/>
    <n v="575.27"/>
    <n v="431.45"/>
    <n v="143.82"/>
    <d v="1993-10-02T00:00:00"/>
    <n v="197"/>
  </r>
  <r>
    <s v="10577"/>
    <s v="10"/>
    <x v="917"/>
    <d v="2017-01-26T00:00:00"/>
    <b v="0"/>
    <s v="Approved"/>
    <s v="WeareA2B"/>
    <s v="Touring"/>
    <s v="medium"/>
    <s v="medium"/>
    <n v="1466.68"/>
    <n v="363.25"/>
    <n v="1103.43"/>
    <d v="2007-08-04T00:00:00"/>
    <n v="338"/>
  </r>
  <r>
    <s v="10578"/>
    <s v="65"/>
    <x v="1513"/>
    <d v="2017-11-04T00:00:00"/>
    <b v="1"/>
    <s v="Approved"/>
    <s v="WeareA2B"/>
    <s v="Standard"/>
    <s v="medium"/>
    <s v="medium"/>
    <n v="1807.45"/>
    <n v="778.69"/>
    <n v="1028.76"/>
    <d v="2015-05-21T00:00:00"/>
    <n v="56"/>
  </r>
  <r>
    <s v="10580"/>
    <s v="69"/>
    <x v="3324"/>
    <d v="2017-08-12T00:00:00"/>
    <b v="1"/>
    <s v="Approved"/>
    <s v="Giant Bicycles"/>
    <s v="Road"/>
    <s v="medium"/>
    <s v="medium"/>
    <n v="792.9"/>
    <n v="594.67999999999995"/>
    <n v="198.22"/>
    <d v="1992-10-02T00:00:00"/>
    <n v="140"/>
  </r>
  <r>
    <s v="10581"/>
    <s v="46"/>
    <x v="68"/>
    <d v="2017-12-16T00:00:00"/>
    <b v="0"/>
    <s v="Approved"/>
    <s v="Solex"/>
    <s v="Standard"/>
    <s v="low"/>
    <s v="medium"/>
    <n v="1289.8499999999999"/>
    <n v="74.510000000000005"/>
    <n v="1215.3399999999999"/>
    <d v="2007-12-11T00:00:00"/>
    <n v="14"/>
  </r>
  <r>
    <s v="10582"/>
    <s v="3"/>
    <x v="766"/>
    <d v="2017-07-13T00:00:00"/>
    <b v="0"/>
    <s v="Approved"/>
    <s v="Trek Bicycles"/>
    <s v="Standard"/>
    <s v="medium"/>
    <s v="large"/>
    <n v="2091.4699999999998"/>
    <n v="388.92"/>
    <n v="1702.55"/>
    <d v="2012-09-15T00:00:00"/>
    <n v="170"/>
  </r>
  <r>
    <s v="10583"/>
    <s v="19"/>
    <x v="847"/>
    <d v="2017-08-24T00:00:00"/>
    <b v="1"/>
    <s v="Approved"/>
    <s v="OHM Cycles"/>
    <s v="Road"/>
    <s v="high"/>
    <s v="large"/>
    <n v="12.01"/>
    <n v="7.21"/>
    <n v="4.8"/>
    <d v="2009-03-08T00:00:00"/>
    <n v="128"/>
  </r>
  <r>
    <s v="10584"/>
    <s v="31"/>
    <x v="3283"/>
    <d v="2017-01-16T00:00:00"/>
    <b v="0"/>
    <s v="Approved"/>
    <s v="WeareA2B"/>
    <s v="Standard"/>
    <s v="medium"/>
    <s v="medium"/>
    <n v="752.64"/>
    <n v="205.36"/>
    <n v="547.28"/>
    <d v="1999-07-26T00:00:00"/>
    <n v="348"/>
  </r>
  <r>
    <s v="10585"/>
    <s v="91"/>
    <x v="1187"/>
    <d v="2017-05-14T00:00:00"/>
    <b v="0"/>
    <s v="Approved"/>
    <s v="WeareA2B"/>
    <s v="Standard"/>
    <s v="low"/>
    <s v="medium"/>
    <n v="642.30999999999995"/>
    <n v="513.85"/>
    <n v="128.46"/>
    <d v="2004-07-25T00:00:00"/>
    <n v="230"/>
  </r>
  <r>
    <s v="10586"/>
    <s v="29"/>
    <x v="576"/>
    <d v="2017-07-15T00:00:00"/>
    <b v="1"/>
    <s v="Approved"/>
    <s v="Norco Bicycles"/>
    <s v="Road"/>
    <s v="medium"/>
    <s v="medium"/>
    <n v="543.39"/>
    <n v="407.54"/>
    <n v="135.85"/>
    <d v="2006-11-10T00:00:00"/>
    <n v="168"/>
  </r>
  <r>
    <s v="10587"/>
    <s v="100"/>
    <x v="1293"/>
    <d v="2017-06-12T00:00:00"/>
    <b v="0"/>
    <s v="Approved"/>
    <s v="Norco Bicycles"/>
    <s v="Road"/>
    <s v="medium"/>
    <s v="medium"/>
    <n v="1036.5899999999999"/>
    <n v="206.35"/>
    <n v="830.24"/>
    <d v="1991-05-06T00:00:00"/>
    <n v="201"/>
  </r>
  <r>
    <s v="10588"/>
    <s v="41"/>
    <x v="1309"/>
    <d v="2017-04-24T00:00:00"/>
    <b v="1"/>
    <s v="Approved"/>
    <s v="Solex"/>
    <s v="Road"/>
    <s v="medium"/>
    <s v="medium"/>
    <n v="416.98"/>
    <n v="312.74"/>
    <n v="104.24"/>
    <d v="1993-07-15T00:00:00"/>
    <n v="250"/>
  </r>
  <r>
    <s v="10589"/>
    <s v="46"/>
    <x v="139"/>
    <d v="2017-05-06T00:00:00"/>
    <b v="1"/>
    <s v="Approved"/>
    <s v="Solex"/>
    <s v="Standard"/>
    <s v="low"/>
    <s v="medium"/>
    <n v="1289.8499999999999"/>
    <n v="74.510000000000005"/>
    <n v="1215.3399999999999"/>
    <d v="2012-04-10T00:00:00"/>
    <n v="238"/>
  </r>
  <r>
    <s v="10590"/>
    <s v="6"/>
    <x v="1195"/>
    <d v="2017-06-01T00:00:00"/>
    <b v="1"/>
    <s v="Approved"/>
    <s v="OHM Cycles"/>
    <s v="Standard"/>
    <s v="high"/>
    <s v="medium"/>
    <n v="227.88"/>
    <n v="136.72999999999999"/>
    <n v="91.15"/>
    <d v="2007-08-04T00:00:00"/>
    <n v="212"/>
  </r>
  <r>
    <s v="10591"/>
    <s v="63"/>
    <x v="1432"/>
    <d v="2017-12-02T00:00:00"/>
    <b v="0"/>
    <s v="Approved"/>
    <s v="Solex"/>
    <s v="Standard"/>
    <s v="medium"/>
    <s v="medium"/>
    <n v="1483.2"/>
    <n v="99.59"/>
    <n v="1383.61"/>
    <d v="1995-10-24T00:00:00"/>
    <n v="28"/>
  </r>
  <r>
    <s v="10592"/>
    <s v="84"/>
    <x v="1302"/>
    <d v="2017-09-18T00:00:00"/>
    <b v="0"/>
    <s v="Approved"/>
    <s v="Giant Bicycles"/>
    <s v="Road"/>
    <s v="medium"/>
    <s v="medium"/>
    <n v="792.9"/>
    <n v="594.67999999999995"/>
    <n v="198.22"/>
    <d v="1995-10-24T00:00:00"/>
    <n v="103"/>
  </r>
  <r>
    <s v="10593"/>
    <s v="77"/>
    <x v="516"/>
    <d v="2017-11-23T00:00:00"/>
    <b v="1"/>
    <s v="Approved"/>
    <s v="WeareA2B"/>
    <s v="Standard"/>
    <s v="medium"/>
    <s v="medium"/>
    <n v="1769.64"/>
    <n v="108.76"/>
    <n v="1660.88"/>
    <d v="2012-04-10T00:00:00"/>
    <n v="37"/>
  </r>
  <r>
    <s v="10594"/>
    <s v="61"/>
    <x v="1006"/>
    <d v="2017-10-27T00:00:00"/>
    <b v="0"/>
    <s v="Approved"/>
    <s v="OHM Cycles"/>
    <s v="Standard"/>
    <s v="low"/>
    <s v="medium"/>
    <n v="71.16"/>
    <n v="56.93"/>
    <n v="14.23"/>
    <d v="2012-05-18T00:00:00"/>
    <n v="64"/>
  </r>
  <r>
    <s v="10595"/>
    <s v="6"/>
    <x v="1699"/>
    <d v="2017-06-18T00:00:00"/>
    <b v="0"/>
    <s v="Approved"/>
    <s v="OHM Cycles"/>
    <s v="Standard"/>
    <s v="high"/>
    <s v="medium"/>
    <n v="227.88"/>
    <n v="136.72999999999999"/>
    <n v="91.15"/>
    <d v="2003-08-05T00:00:00"/>
    <n v="195"/>
  </r>
  <r>
    <s v="10596"/>
    <s v="92"/>
    <x v="3208"/>
    <d v="2017-10-29T00:00:00"/>
    <b v="1"/>
    <s v="Approved"/>
    <s v="WeareA2B"/>
    <s v="Standard"/>
    <s v="medium"/>
    <s v="small"/>
    <n v="1415.01"/>
    <n v="1259.3599999999999"/>
    <n v="155.65"/>
    <d v="2003-01-05T00:00:00"/>
    <n v="62"/>
  </r>
  <r>
    <s v="10597"/>
    <s v="74"/>
    <x v="2627"/>
    <d v="2017-01-12T00:00:00"/>
    <b v="1"/>
    <s v="Approved"/>
    <s v="WeareA2B"/>
    <s v="Standard"/>
    <s v="medium"/>
    <s v="medium"/>
    <n v="1228.07"/>
    <n v="400.91"/>
    <n v="827.16"/>
    <d v="2000-05-22T00:00:00"/>
    <n v="352"/>
  </r>
  <r>
    <s v="10598"/>
    <s v="46"/>
    <x v="164"/>
    <d v="2017-06-05T00:00:00"/>
    <b v="1"/>
    <s v="Approved"/>
    <s v="Solex"/>
    <s v="Standard"/>
    <s v="low"/>
    <s v="medium"/>
    <n v="1289.8499999999999"/>
    <n v="74.510000000000005"/>
    <n v="1215.3399999999999"/>
    <d v="2007-12-11T00:00:00"/>
    <n v="208"/>
  </r>
  <r>
    <s v="10599"/>
    <s v="37"/>
    <x v="2946"/>
    <d v="2017-10-09T00:00:00"/>
    <b v="1"/>
    <s v="Approved"/>
    <s v="OHM Cycles"/>
    <s v="Standard"/>
    <s v="low"/>
    <s v="medium"/>
    <n v="1793.43"/>
    <n v="248.82"/>
    <n v="1544.61"/>
    <d v="1997-05-10T00:00:00"/>
    <n v="82"/>
  </r>
  <r>
    <s v="10600"/>
    <s v="99"/>
    <x v="1062"/>
    <d v="2017-09-01T00:00:00"/>
    <b v="1"/>
    <s v="Approved"/>
    <s v="Trek Bicycles"/>
    <s v="Road"/>
    <s v="low"/>
    <s v="small"/>
    <n v="1720.7"/>
    <n v="1531.42"/>
    <n v="189.28"/>
    <d v="2006-10-01T00:00:00"/>
    <n v="120"/>
  </r>
  <r>
    <s v="10601"/>
    <s v="39"/>
    <x v="2008"/>
    <d v="2017-06-06T00:00:00"/>
    <b v="0"/>
    <s v="Approved"/>
    <s v="Giant Bicycles"/>
    <s v="Standard"/>
    <s v="medium"/>
    <s v="large"/>
    <n v="1812.75"/>
    <n v="582.48"/>
    <n v="1230.27"/>
    <d v="1997-05-10T00:00:00"/>
    <n v="207"/>
  </r>
  <r>
    <s v="10602"/>
    <s v="87"/>
    <x v="2999"/>
    <d v="2017-05-25T00:00:00"/>
    <b v="1"/>
    <s v="Approved"/>
    <s v="Giant Bicycles"/>
    <s v="Standard"/>
    <s v="high"/>
    <s v="medium"/>
    <n v="1179"/>
    <n v="707.4"/>
    <n v="471.6"/>
    <d v="1997-08-25T00:00:00"/>
    <n v="219"/>
  </r>
  <r>
    <s v="10603"/>
    <s v="23"/>
    <x v="413"/>
    <d v="2017-12-07T00:00:00"/>
    <b v="1"/>
    <s v="Approved"/>
    <s v="Norco Bicycles"/>
    <s v="Mountain"/>
    <s v="low"/>
    <s v="small"/>
    <n v="688.63"/>
    <n v="612.88"/>
    <n v="75.75"/>
    <d v="2006-10-01T00:00:00"/>
    <n v="23"/>
  </r>
  <r>
    <s v="10604"/>
    <s v="20"/>
    <x v="2123"/>
    <d v="2017-06-16T00:00:00"/>
    <b v="1"/>
    <s v="Approved"/>
    <s v="Trek Bicycles"/>
    <s v="Standard"/>
    <s v="medium"/>
    <s v="small"/>
    <n v="1775.81"/>
    <n v="1580.47"/>
    <n v="195.34"/>
    <d v="2010-05-05T00:00:00"/>
    <n v="197"/>
  </r>
  <r>
    <s v="10605"/>
    <s v="70"/>
    <x v="673"/>
    <d v="2017-09-24T00:00:00"/>
    <b v="1"/>
    <s v="Approved"/>
    <s v="Trek Bicycles"/>
    <s v="Standard"/>
    <s v="high"/>
    <s v="medium"/>
    <n v="495.72"/>
    <n v="297.43"/>
    <n v="198.29"/>
    <d v="2015-04-11T00:00:00"/>
    <n v="97"/>
  </r>
  <r>
    <s v="10606"/>
    <s v="52"/>
    <x v="1827"/>
    <d v="2017-10-15T00:00:00"/>
    <b v="1"/>
    <s v="Approved"/>
    <s v="OHM Cycles"/>
    <s v="Road"/>
    <s v="medium"/>
    <s v="medium"/>
    <n v="1280.28"/>
    <n v="829.51"/>
    <n v="450.77"/>
    <d v="2001-11-25T00:00:00"/>
    <n v="76"/>
  </r>
  <r>
    <s v="10607"/>
    <s v="18"/>
    <x v="2751"/>
    <d v="2017-06-03T00:00:00"/>
    <b v="1"/>
    <s v="Approved"/>
    <s v="Norco Bicycles"/>
    <s v="Standard"/>
    <s v="high"/>
    <s v="medium"/>
    <n v="1148.6400000000001"/>
    <n v="689.18"/>
    <n v="459.46"/>
    <d v="2015-08-10T00:00:00"/>
    <n v="210"/>
  </r>
  <r>
    <s v="10608"/>
    <s v="74"/>
    <x v="2089"/>
    <d v="2017-04-01T00:00:00"/>
    <b v="0"/>
    <s v="Approved"/>
    <s v="WeareA2B"/>
    <s v="Standard"/>
    <s v="medium"/>
    <s v="medium"/>
    <n v="1228.07"/>
    <n v="400.91"/>
    <n v="827.16"/>
    <d v="2000-05-22T00:00:00"/>
    <n v="273"/>
  </r>
  <r>
    <s v="10609"/>
    <s v="99"/>
    <x v="3050"/>
    <d v="2017-01-23T00:00:00"/>
    <b v="1"/>
    <s v="Approved"/>
    <s v="OHM Cycles"/>
    <s v="Standard"/>
    <s v="medium"/>
    <s v="medium"/>
    <n v="1227.3399999999999"/>
    <n v="770.89"/>
    <n v="456.45"/>
    <d v="1994-08-10T00:00:00"/>
    <n v="341"/>
  </r>
  <r>
    <s v="10610"/>
    <s v="63"/>
    <x v="3223"/>
    <d v="2017-07-12T00:00:00"/>
    <b v="1"/>
    <s v="Approved"/>
    <s v="Solex"/>
    <s v="Standard"/>
    <s v="medium"/>
    <s v="medium"/>
    <n v="1483.2"/>
    <n v="99.59"/>
    <n v="1383.61"/>
    <d v="2015-04-11T00:00:00"/>
    <n v="171"/>
  </r>
  <r>
    <s v="10611"/>
    <s v="55"/>
    <x v="1795"/>
    <d v="2017-11-16T00:00:00"/>
    <b v="1"/>
    <s v="Approved"/>
    <s v="Trek Bicycles"/>
    <s v="Road"/>
    <s v="medium"/>
    <s v="large"/>
    <n v="1894.19"/>
    <n v="598.76"/>
    <n v="1295.43"/>
    <d v="2015-10-18T00:00:00"/>
    <n v="44"/>
  </r>
  <r>
    <s v="10612"/>
    <s v="45"/>
    <x v="664"/>
    <d v="2017-04-09T00:00:00"/>
    <b v="0"/>
    <s v="Approved"/>
    <s v="Solex"/>
    <s v="Standard"/>
    <s v="medium"/>
    <s v="medium"/>
    <n v="441.49"/>
    <n v="84.99"/>
    <n v="356.5"/>
    <d v="1993-04-12T00:00:00"/>
    <n v="265"/>
  </r>
  <r>
    <s v="10613"/>
    <s v="21"/>
    <x v="403"/>
    <d v="2017-11-03T00:00:00"/>
    <b v="1"/>
    <s v="Approved"/>
    <s v="Solex"/>
    <s v="Standard"/>
    <s v="medium"/>
    <s v="large"/>
    <n v="1071.23"/>
    <n v="380.74"/>
    <n v="690.49"/>
    <d v="1993-07-15T00:00:00"/>
    <n v="57"/>
  </r>
  <r>
    <s v="10614"/>
    <s v="89"/>
    <x v="858"/>
    <d v="2017-12-22T00:00:00"/>
    <b v="0"/>
    <s v="Approved"/>
    <s v="WeareA2B"/>
    <s v="Touring"/>
    <s v="medium"/>
    <s v="large"/>
    <n v="1362.99"/>
    <n v="57.74"/>
    <n v="1305.25"/>
    <d v="2016-07-09T00:00:00"/>
    <n v="8"/>
  </r>
  <r>
    <s v="10615"/>
    <s v="39"/>
    <x v="3296"/>
    <d v="2017-11-06T00:00:00"/>
    <b v="1"/>
    <s v="Approved"/>
    <s v="Giant Bicycles"/>
    <s v="Standard"/>
    <s v="medium"/>
    <s v="large"/>
    <n v="1812.75"/>
    <n v="582.48"/>
    <n v="1230.27"/>
    <d v="2007-12-11T00:00:00"/>
    <n v="54"/>
  </r>
  <r>
    <s v="10616"/>
    <s v="9"/>
    <x v="3059"/>
    <d v="2017-12-11T00:00:00"/>
    <b v="0"/>
    <s v="Approved"/>
    <s v="Norco Bicycles"/>
    <s v="Standard"/>
    <s v="medium"/>
    <s v="small"/>
    <n v="1216.1400000000001"/>
    <n v="1082.3599999999999"/>
    <n v="133.78"/>
    <d v="1991-08-05T00:00:00"/>
    <n v="19"/>
  </r>
  <r>
    <s v="10617"/>
    <s v="63"/>
    <x v="1315"/>
    <d v="2017-10-17T00:00:00"/>
    <b v="0"/>
    <s v="Approved"/>
    <s v="WeareA2B"/>
    <s v="Standard"/>
    <s v="medium"/>
    <s v="medium"/>
    <n v="1992.93"/>
    <n v="762.63"/>
    <n v="1230.3"/>
    <d v="1993-05-26T00:00:00"/>
    <n v="74"/>
  </r>
  <r>
    <s v="10618"/>
    <s v="0"/>
    <x v="2647"/>
    <d v="2017-02-03T00:00:00"/>
    <b v="1"/>
    <s v="Approved"/>
    <s v="Solex"/>
    <s v="Standard"/>
    <s v="medium"/>
    <s v="medium"/>
    <n v="71.489999999999995"/>
    <n v="53.62"/>
    <n v="17.87"/>
    <d v="2012-12-02T00:00:00"/>
    <n v="330"/>
  </r>
  <r>
    <s v="10619"/>
    <s v="59"/>
    <x v="3359"/>
    <d v="2017-11-12T00:00:00"/>
    <b v="0"/>
    <s v="Approved"/>
    <s v="Solex"/>
    <s v="Standard"/>
    <s v="medium"/>
    <s v="large"/>
    <n v="1061.56"/>
    <n v="733.58"/>
    <n v="327.98"/>
    <d v="1993-06-23T00:00:00"/>
    <n v="48"/>
  </r>
  <r>
    <s v="10620"/>
    <s v="43"/>
    <x v="3211"/>
    <d v="2017-12-09T00:00:00"/>
    <b v="1"/>
    <s v="Approved"/>
    <s v="Solex"/>
    <s v="Standard"/>
    <s v="medium"/>
    <s v="medium"/>
    <n v="1151.96"/>
    <n v="649.49"/>
    <n v="502.47"/>
    <d v="1997-02-09T00:00:00"/>
    <n v="21"/>
  </r>
  <r>
    <s v="10621"/>
    <s v="20"/>
    <x v="3025"/>
    <d v="2017-08-22T00:00:00"/>
    <b v="0"/>
    <s v="Approved"/>
    <s v="Trek Bicycles"/>
    <s v="Standard"/>
    <s v="medium"/>
    <s v="small"/>
    <n v="1775.81"/>
    <n v="1580.47"/>
    <n v="195.34"/>
    <d v="2011-05-07T00:00:00"/>
    <n v="130"/>
  </r>
  <r>
    <s v="10622"/>
    <s v="91"/>
    <x v="1280"/>
    <d v="2017-02-16T00:00:00"/>
    <b v="0"/>
    <s v="Approved"/>
    <s v="Solex"/>
    <s v="Standard"/>
    <s v="medium"/>
    <s v="medium"/>
    <n v="100.35"/>
    <n v="75.260000000000005"/>
    <n v="25.09"/>
    <d v="1994-08-10T00:00:00"/>
    <n v="317"/>
  </r>
  <r>
    <s v="10623"/>
    <s v="51"/>
    <x v="3015"/>
    <d v="2017-09-28T00:00:00"/>
    <b v="0"/>
    <s v="Approved"/>
    <s v="OHM Cycles"/>
    <s v="Standard"/>
    <s v="high"/>
    <s v="medium"/>
    <n v="2005.66"/>
    <n v="1203.4000000000001"/>
    <n v="802.26"/>
    <d v="2012-04-10T00:00:00"/>
    <n v="93"/>
  </r>
  <r>
    <s v="10624"/>
    <s v="56"/>
    <x v="3325"/>
    <d v="2017-02-02T00:00:00"/>
    <b v="1"/>
    <s v="Approved"/>
    <s v="Norco Bicycles"/>
    <s v="Mountain"/>
    <s v="low"/>
    <s v="small"/>
    <n v="688.63"/>
    <n v="612.88"/>
    <n v="75.75"/>
    <d v="1993-10-02T00:00:00"/>
    <n v="331"/>
  </r>
  <r>
    <s v="10625"/>
    <s v="19"/>
    <x v="458"/>
    <d v="2017-09-08T00:00:00"/>
    <b v="0"/>
    <s v="Approved"/>
    <s v="OHM Cycles"/>
    <s v="Road"/>
    <s v="high"/>
    <s v="large"/>
    <n v="12.01"/>
    <n v="7.21"/>
    <n v="4.8"/>
    <d v="2009-03-08T00:00:00"/>
    <n v="113"/>
  </r>
  <r>
    <s v="10626"/>
    <s v="17"/>
    <x v="2493"/>
    <d v="2017-04-19T00:00:00"/>
    <b v="1"/>
    <s v="Approved"/>
    <s v="Solex"/>
    <s v="Standard"/>
    <s v="high"/>
    <s v="medium"/>
    <n v="1024.6600000000001"/>
    <n v="614.79999999999995"/>
    <n v="409.86"/>
    <d v="1996-11-09T00:00:00"/>
    <n v="255"/>
  </r>
  <r>
    <s v="10627"/>
    <s v="44"/>
    <x v="2373"/>
    <d v="2017-06-15T00:00:00"/>
    <b v="0"/>
    <s v="Approved"/>
    <s v="WeareA2B"/>
    <s v="Standard"/>
    <s v="medium"/>
    <s v="medium"/>
    <n v="1769.64"/>
    <n v="108.76"/>
    <n v="1660.88"/>
    <d v="2003-02-16T00:00:00"/>
    <n v="198"/>
  </r>
  <r>
    <s v="10629"/>
    <s v="76"/>
    <x v="1651"/>
    <d v="2017-07-12T00:00:00"/>
    <b v="1"/>
    <s v="Approved"/>
    <s v="WeareA2B"/>
    <s v="Standard"/>
    <s v="low"/>
    <s v="medium"/>
    <n v="642.30999999999995"/>
    <n v="513.85"/>
    <n v="128.46"/>
    <d v="2014-10-10T00:00:00"/>
    <n v="171"/>
  </r>
  <r>
    <s v="10630"/>
    <s v="72"/>
    <x v="713"/>
    <d v="2017-08-11T00:00:00"/>
    <b v="1"/>
    <s v="Approved"/>
    <s v="Norco Bicycles"/>
    <s v="Standard"/>
    <s v="medium"/>
    <s v="medium"/>
    <n v="360.4"/>
    <n v="270.3"/>
    <n v="90.1"/>
    <d v="2016-12-06T00:00:00"/>
    <n v="141"/>
  </r>
  <r>
    <s v="10631"/>
    <s v="81"/>
    <x v="2097"/>
    <d v="2017-04-08T00:00:00"/>
    <b v="0"/>
    <s v="Approved"/>
    <s v="Norco Bicycles"/>
    <s v="Standard"/>
    <s v="medium"/>
    <s v="small"/>
    <n v="586.45000000000005"/>
    <n v="521.94000000000005"/>
    <n v="64.510000000000005"/>
    <d v="1991-07-10T00:00:00"/>
    <n v="266"/>
  </r>
  <r>
    <s v="10632"/>
    <s v="0"/>
    <x v="896"/>
    <d v="2017-08-09T00:00:00"/>
    <b v="1"/>
    <s v="Approved"/>
    <s v="WeareA2B"/>
    <s v="Standard"/>
    <s v="medium"/>
    <s v="medium"/>
    <n v="60.34"/>
    <n v="45.26"/>
    <n v="15.08"/>
    <d v="2016-11-22T00:00:00"/>
    <n v="143"/>
  </r>
  <r>
    <s v="10633"/>
    <s v="63"/>
    <x v="1929"/>
    <d v="2017-01-29T00:00:00"/>
    <b v="0"/>
    <s v="Approved"/>
    <s v="Solex"/>
    <s v="Standard"/>
    <s v="medium"/>
    <s v="medium"/>
    <n v="1483.2"/>
    <n v="99.59"/>
    <n v="1383.61"/>
    <d v="2012-05-18T00:00:00"/>
    <n v="335"/>
  </r>
  <r>
    <s v="10634"/>
    <s v="72"/>
    <x v="802"/>
    <d v="2017-12-20T00:00:00"/>
    <b v="1"/>
    <s v="Approved"/>
    <s v="Norco Bicycles"/>
    <s v="Standard"/>
    <s v="medium"/>
    <s v="medium"/>
    <n v="360.4"/>
    <n v="270.3"/>
    <n v="90.1"/>
    <d v="2016-12-06T00:00:00"/>
    <n v="10"/>
  </r>
  <r>
    <s v="10635"/>
    <s v="34"/>
    <x v="1372"/>
    <d v="2017-12-07T00:00:00"/>
    <b v="0"/>
    <s v="Approved"/>
    <s v="Norco Bicycles"/>
    <s v="Road"/>
    <s v="high"/>
    <s v="large"/>
    <n v="774.53"/>
    <n v="464.72"/>
    <n v="309.81"/>
    <d v="2003-03-18T00:00:00"/>
    <n v="23"/>
  </r>
  <r>
    <s v="10636"/>
    <s v="74"/>
    <x v="1749"/>
    <d v="2017-06-26T00:00:00"/>
    <b v="1"/>
    <s v="Approved"/>
    <s v="WeareA2B"/>
    <s v="Standard"/>
    <s v="medium"/>
    <s v="medium"/>
    <n v="1228.07"/>
    <n v="400.91"/>
    <n v="827.16"/>
    <d v="2000-05-22T00:00:00"/>
    <n v="187"/>
  </r>
  <r>
    <s v="10637"/>
    <s v="0"/>
    <x v="2244"/>
    <d v="2017-05-04T00:00:00"/>
    <b v="1"/>
    <s v="Approved"/>
    <s v="Trek Bicycles"/>
    <s v="Road"/>
    <s v="medium"/>
    <s v="medium"/>
    <n v="290.62"/>
    <n v="215.14"/>
    <n v="75.48"/>
    <d v="2004-12-18T00:00:00"/>
    <n v="240"/>
  </r>
  <r>
    <s v="10638"/>
    <s v="73"/>
    <x v="461"/>
    <d v="2017-03-21T00:00:00"/>
    <b v="0"/>
    <s v="Approved"/>
    <s v="Solex"/>
    <s v="Standard"/>
    <s v="medium"/>
    <s v="medium"/>
    <n v="1945.43"/>
    <n v="333.18"/>
    <n v="1612.25"/>
    <d v="2002-08-31T00:00:00"/>
    <n v="284"/>
  </r>
  <r>
    <s v="10639"/>
    <s v="22"/>
    <x v="2436"/>
    <d v="2017-09-06T00:00:00"/>
    <b v="1"/>
    <s v="Approved"/>
    <s v="WeareA2B"/>
    <s v="Standard"/>
    <s v="medium"/>
    <s v="medium"/>
    <n v="60.34"/>
    <n v="45.26"/>
    <n v="15.08"/>
    <d v="1993-07-15T00:00:00"/>
    <n v="115"/>
  </r>
  <r>
    <s v="10640"/>
    <s v="0"/>
    <x v="218"/>
    <d v="2017-08-19T00:00:00"/>
    <b v="1"/>
    <s v="Approved"/>
    <s v="Solex"/>
    <s v="Standard"/>
    <s v="medium"/>
    <s v="medium"/>
    <n v="100.35"/>
    <n v="75.260000000000005"/>
    <n v="25.09"/>
    <d v="2002-10-10T00:00:00"/>
    <n v="133"/>
  </r>
  <r>
    <s v="10641"/>
    <s v="14"/>
    <x v="1647"/>
    <d v="2017-02-09T00:00:00"/>
    <b v="0"/>
    <s v="Approved"/>
    <s v="Solex"/>
    <s v="Standard"/>
    <s v="high"/>
    <s v="large"/>
    <n v="1842.92"/>
    <n v="1105.75"/>
    <n v="737.17"/>
    <d v="1995-10-24T00:00:00"/>
    <n v="324"/>
  </r>
  <r>
    <s v="10642"/>
    <s v="0"/>
    <x v="3360"/>
    <d v="2017-05-18T00:00:00"/>
    <b v="0"/>
    <s v="Approved"/>
    <s v="Solex"/>
    <s v="Standard"/>
    <s v="medium"/>
    <s v="medium"/>
    <n v="100.35"/>
    <n v="75.260000000000005"/>
    <n v="25.09"/>
    <d v="2016-03-29T00:00:00"/>
    <n v="226"/>
  </r>
  <r>
    <s v="10643"/>
    <s v="5"/>
    <x v="1007"/>
    <d v="2017-02-03T00:00:00"/>
    <b v="0"/>
    <s v="Approved"/>
    <s v="Trek Bicycles"/>
    <s v="Mountain"/>
    <s v="low"/>
    <s v="medium"/>
    <n v="574.64"/>
    <n v="459.71"/>
    <n v="114.93"/>
    <d v="2011-08-29T00:00:00"/>
    <n v="330"/>
  </r>
  <r>
    <s v="10644"/>
    <s v="8"/>
    <x v="182"/>
    <d v="2017-01-15T00:00:00"/>
    <b v="0"/>
    <s v="Approved"/>
    <s v="Solex"/>
    <s v="Road"/>
    <s v="medium"/>
    <s v="small"/>
    <n v="1703.52"/>
    <n v="1516.13"/>
    <n v="187.39"/>
    <d v="2011-04-16T00:00:00"/>
    <n v="349"/>
  </r>
  <r>
    <s v="10645"/>
    <s v="14"/>
    <x v="1201"/>
    <d v="2017-10-02T00:00:00"/>
    <b v="1"/>
    <s v="Approved"/>
    <s v="Trek Bicycles"/>
    <s v="Standard"/>
    <s v="medium"/>
    <s v="small"/>
    <n v="1386.84"/>
    <n v="1234.29"/>
    <n v="152.55000000000001"/>
    <d v="2003-08-05T00:00:00"/>
    <n v="89"/>
  </r>
  <r>
    <s v="10646"/>
    <s v="93"/>
    <x v="457"/>
    <d v="2017-05-05T00:00:00"/>
    <b v="1"/>
    <s v="Approved"/>
    <s v="WeareA2B"/>
    <s v="Standard"/>
    <s v="medium"/>
    <s v="medium"/>
    <n v="1065.03"/>
    <n v="230.09"/>
    <n v="834.94"/>
    <d v="2000-11-03T00:00:00"/>
    <n v="239"/>
  </r>
  <r>
    <s v="10647"/>
    <s v="76"/>
    <x v="3086"/>
    <d v="2017-03-19T00:00:00"/>
    <b v="0"/>
    <s v="Approved"/>
    <s v="WeareA2B"/>
    <s v="Road"/>
    <s v="low"/>
    <s v="small"/>
    <n v="1172.78"/>
    <n v="1043.77"/>
    <n v="129.01"/>
    <d v="2002-10-10T00:00:00"/>
    <n v="286"/>
  </r>
  <r>
    <s v="10648"/>
    <s v="82"/>
    <x v="3130"/>
    <d v="2017-08-08T00:00:00"/>
    <b v="0"/>
    <s v="Approved"/>
    <s v="Norco Bicycles"/>
    <s v="Standard"/>
    <s v="high"/>
    <s v="medium"/>
    <n v="1148.6400000000001"/>
    <n v="689.18"/>
    <n v="459.46"/>
    <d v="2015-08-10T00:00:00"/>
    <n v="144"/>
  </r>
  <r>
    <s v="10649"/>
    <s v="91"/>
    <x v="1543"/>
    <d v="2017-03-20T00:00:00"/>
    <b v="1"/>
    <s v="Approved"/>
    <s v="WeareA2B"/>
    <s v="Standard"/>
    <s v="low"/>
    <s v="medium"/>
    <n v="642.30999999999995"/>
    <n v="513.85"/>
    <n v="128.46"/>
    <d v="2014-10-10T00:00:00"/>
    <n v="285"/>
  </r>
  <r>
    <s v="10650"/>
    <s v="68"/>
    <x v="2118"/>
    <d v="2017-11-20T00:00:00"/>
    <b v="0"/>
    <s v="Approved"/>
    <s v="OHM Cycles"/>
    <s v="Standard"/>
    <s v="medium"/>
    <s v="medium"/>
    <n v="1636.9"/>
    <n v="44.71"/>
    <n v="1592.19"/>
    <d v="1995-10-24T00:00:00"/>
    <n v="40"/>
  </r>
  <r>
    <s v="10651"/>
    <s v="17"/>
    <x v="925"/>
    <d v="2017-02-17T00:00:00"/>
    <b v="0"/>
    <s v="Approved"/>
    <s v="WeareA2B"/>
    <s v="Touring"/>
    <s v="medium"/>
    <s v="large"/>
    <n v="1362.99"/>
    <n v="57.74"/>
    <n v="1305.25"/>
    <d v="1993-04-20T00:00:00"/>
    <n v="316"/>
  </r>
  <r>
    <s v="10652"/>
    <s v="70"/>
    <x v="2636"/>
    <d v="2017-11-25T00:00:00"/>
    <b v="1"/>
    <s v="Approved"/>
    <s v="Trek Bicycles"/>
    <s v="Standard"/>
    <s v="high"/>
    <s v="medium"/>
    <n v="495.72"/>
    <n v="297.43"/>
    <n v="198.29"/>
    <d v="2015-04-11T00:00:00"/>
    <n v="35"/>
  </r>
  <r>
    <s v="10653"/>
    <s v="1"/>
    <x v="1821"/>
    <d v="2017-02-18T00:00:00"/>
    <b v="0"/>
    <s v="Approved"/>
    <s v="Giant Bicycles"/>
    <s v="Standard"/>
    <s v="medium"/>
    <s v="medium"/>
    <n v="1403.5"/>
    <n v="954.82"/>
    <n v="448.68"/>
    <d v="2004-09-28T00:00:00"/>
    <n v="315"/>
  </r>
  <r>
    <s v="10654"/>
    <s v="56"/>
    <x v="812"/>
    <d v="2017-11-22T00:00:00"/>
    <b v="0"/>
    <s v="Approved"/>
    <s v="Norco Bicycles"/>
    <s v="Mountain"/>
    <s v="low"/>
    <s v="small"/>
    <n v="688.63"/>
    <n v="612.88"/>
    <n v="75.75"/>
    <d v="1991-11-10T00:00:00"/>
    <n v="38"/>
  </r>
  <r>
    <s v="10655"/>
    <s v="38"/>
    <x v="1915"/>
    <d v="2017-10-23T00:00:00"/>
    <b v="0"/>
    <s v="Approved"/>
    <s v="Solex"/>
    <s v="Standard"/>
    <s v="medium"/>
    <s v="medium"/>
    <n v="1577.53"/>
    <n v="826.51"/>
    <n v="751.02"/>
    <d v="2007-12-11T00:00:00"/>
    <n v="68"/>
  </r>
  <r>
    <s v="10656"/>
    <s v="20"/>
    <x v="1812"/>
    <d v="2017-11-25T00:00:00"/>
    <b v="0"/>
    <s v="Approved"/>
    <s v="Trek Bicycles"/>
    <s v="Standard"/>
    <s v="medium"/>
    <s v="small"/>
    <n v="1775.81"/>
    <n v="1580.47"/>
    <n v="195.34"/>
    <d v="1996-04-05T00:00:00"/>
    <n v="35"/>
  </r>
  <r>
    <s v="10657"/>
    <s v="23"/>
    <x v="1971"/>
    <d v="2017-06-07T00:00:00"/>
    <b v="0"/>
    <s v="Approved"/>
    <s v="Norco Bicycles"/>
    <s v="Mountain"/>
    <s v="low"/>
    <s v="small"/>
    <n v="688.63"/>
    <n v="612.88"/>
    <n v="75.75"/>
    <d v="1993-10-02T00:00:00"/>
    <n v="206"/>
  </r>
  <r>
    <s v="10658"/>
    <s v="36"/>
    <x v="1960"/>
    <d v="2017-07-13T00:00:00"/>
    <b v="0"/>
    <s v="Approved"/>
    <s v="Solex"/>
    <s v="Standard"/>
    <s v="low"/>
    <s v="medium"/>
    <n v="945.04"/>
    <n v="507.58"/>
    <n v="437.46"/>
    <d v="2011-05-09T00:00:00"/>
    <n v="170"/>
  </r>
  <r>
    <s v="10659"/>
    <s v="96"/>
    <x v="1541"/>
    <d v="2017-06-19T00:00:00"/>
    <b v="0"/>
    <s v="Approved"/>
    <s v="WeareA2B"/>
    <s v="Road"/>
    <s v="low"/>
    <s v="small"/>
    <n v="1172.78"/>
    <n v="1043.77"/>
    <n v="129.01"/>
    <d v="2002-10-10T00:00:00"/>
    <n v="194"/>
  </r>
  <r>
    <s v="10660"/>
    <s v="50"/>
    <x v="889"/>
    <d v="2017-04-11T00:00:00"/>
    <b v="0"/>
    <s v="Approved"/>
    <s v="WeareA2B"/>
    <s v="Standard"/>
    <s v="medium"/>
    <s v="small"/>
    <n v="175.89"/>
    <n v="131.91999999999999"/>
    <n v="43.97"/>
    <d v="2012-04-10T00:00:00"/>
    <n v="263"/>
  </r>
  <r>
    <s v="10661"/>
    <s v="37"/>
    <x v="611"/>
    <d v="2017-09-16T00:00:00"/>
    <b v="1"/>
    <s v="Approved"/>
    <s v="OHM Cycles"/>
    <s v="Standard"/>
    <s v="low"/>
    <s v="medium"/>
    <n v="1793.43"/>
    <n v="248.82"/>
    <n v="1544.61"/>
    <d v="1999-07-20T00:00:00"/>
    <n v="105"/>
  </r>
  <r>
    <s v="10662"/>
    <s v="38"/>
    <x v="1769"/>
    <d v="2017-09-30T00:00:00"/>
    <b v="1"/>
    <s v="Approved"/>
    <s v="Solex"/>
    <s v="Standard"/>
    <s v="medium"/>
    <s v="medium"/>
    <n v="1577.53"/>
    <n v="826.51"/>
    <n v="751.02"/>
    <d v="2010-06-07T00:00:00"/>
    <n v="91"/>
  </r>
  <r>
    <s v="10663"/>
    <s v="6"/>
    <x v="810"/>
    <d v="2017-12-10T00:00:00"/>
    <b v="1"/>
    <s v="Approved"/>
    <s v="OHM Cycles"/>
    <s v="Standard"/>
    <s v="high"/>
    <s v="medium"/>
    <n v="227.88"/>
    <n v="136.72999999999999"/>
    <n v="91.15"/>
    <d v="2003-02-07T00:00:00"/>
    <n v="20"/>
  </r>
  <r>
    <s v="10664"/>
    <s v="7"/>
    <x v="946"/>
    <d v="2017-09-30T00:00:00"/>
    <b v="1"/>
    <s v="Approved"/>
    <s v="Trek Bicycles"/>
    <s v="Road"/>
    <s v="low"/>
    <s v="medium"/>
    <n v="980.37"/>
    <n v="234.43"/>
    <n v="745.94"/>
    <d v="2004-09-28T00:00:00"/>
    <n v="91"/>
  </r>
  <r>
    <s v="10665"/>
    <s v="54"/>
    <x v="2342"/>
    <d v="2017-06-01T00:00:00"/>
    <b v="1"/>
    <s v="Approved"/>
    <s v="WeareA2B"/>
    <s v="Standard"/>
    <s v="medium"/>
    <s v="medium"/>
    <n v="1292.8399999999999"/>
    <n v="13.44"/>
    <n v="1279.4000000000001"/>
    <d v="2009-04-12T00:00:00"/>
    <n v="212"/>
  </r>
  <r>
    <s v="10666"/>
    <s v="27"/>
    <x v="1789"/>
    <d v="2017-04-19T00:00:00"/>
    <b v="0"/>
    <s v="Approved"/>
    <s v="Trek Bicycles"/>
    <s v="Standard"/>
    <s v="medium"/>
    <s v="medium"/>
    <n v="499.53"/>
    <n v="388.72"/>
    <n v="110.81"/>
    <d v="1999-06-23T00:00:00"/>
    <n v="255"/>
  </r>
  <r>
    <s v="10667"/>
    <s v="40"/>
    <x v="1293"/>
    <d v="2017-05-07T00:00:00"/>
    <b v="0"/>
    <s v="Approved"/>
    <s v="OHM Cycles"/>
    <s v="Standard"/>
    <s v="high"/>
    <s v="medium"/>
    <n v="1458.17"/>
    <n v="874.9"/>
    <n v="583.27"/>
    <d v="2006-02-02T00:00:00"/>
    <n v="237"/>
  </r>
  <r>
    <s v="10668"/>
    <s v="3"/>
    <x v="388"/>
    <d v="2017-10-09T00:00:00"/>
    <b v="1"/>
    <s v="Approved"/>
    <s v="Trek Bicycles"/>
    <s v="Standard"/>
    <s v="medium"/>
    <s v="large"/>
    <n v="2091.4699999999998"/>
    <n v="388.92"/>
    <n v="1702.55"/>
    <d v="2007-08-04T00:00:00"/>
    <n v="82"/>
  </r>
  <r>
    <s v="10669"/>
    <s v="7"/>
    <x v="1264"/>
    <d v="2017-10-01T00:00:00"/>
    <b v="0"/>
    <s v="Approved"/>
    <s v="Trek Bicycles"/>
    <s v="Road"/>
    <s v="low"/>
    <s v="medium"/>
    <n v="980.37"/>
    <n v="234.43"/>
    <n v="745.94"/>
    <d v="2004-09-28T00:00:00"/>
    <n v="90"/>
  </r>
  <r>
    <s v="10670"/>
    <s v="43"/>
    <x v="1504"/>
    <d v="2017-02-17T00:00:00"/>
    <b v="0"/>
    <s v="Approved"/>
    <s v="Solex"/>
    <s v="Standard"/>
    <s v="medium"/>
    <s v="medium"/>
    <n v="1151.96"/>
    <n v="649.49"/>
    <n v="502.47"/>
    <d v="1999-12-04T00:00:00"/>
    <n v="316"/>
  </r>
  <r>
    <s v="10671"/>
    <s v="77"/>
    <x v="1574"/>
    <d v="2017-12-19T00:00:00"/>
    <b v="1"/>
    <s v="Approved"/>
    <s v="Norco Bicycles"/>
    <s v="Road"/>
    <s v="medium"/>
    <s v="large"/>
    <n v="1240.31"/>
    <n v="795.1"/>
    <n v="445.21"/>
    <d v="2011-01-10T00:00:00"/>
    <n v="11"/>
  </r>
  <r>
    <s v="10672"/>
    <s v="36"/>
    <x v="1404"/>
    <d v="2017-09-05T00:00:00"/>
    <b v="0"/>
    <s v="Approved"/>
    <s v="Solex"/>
    <s v="Standard"/>
    <s v="low"/>
    <s v="medium"/>
    <n v="1289.8499999999999"/>
    <n v="74.510000000000005"/>
    <n v="1215.3399999999999"/>
    <d v="2007-12-11T00:00:00"/>
    <n v="116"/>
  </r>
  <r>
    <s v="10673"/>
    <s v="30"/>
    <x v="891"/>
    <d v="2017-07-21T00:00:00"/>
    <b v="0"/>
    <s v="Approved"/>
    <s v="Solex"/>
    <s v="Standard"/>
    <s v="high"/>
    <s v="medium"/>
    <n v="748.17"/>
    <n v="448.9"/>
    <n v="299.27"/>
    <d v="1999-07-20T00:00:00"/>
    <n v="162"/>
  </r>
  <r>
    <s v="10674"/>
    <s v="4"/>
    <x v="1301"/>
    <d v="2017-05-15T00:00:00"/>
    <b v="1"/>
    <s v="Approved"/>
    <s v="Giant Bicycles"/>
    <s v="Standard"/>
    <s v="high"/>
    <s v="medium"/>
    <n v="1129.1300000000001"/>
    <n v="677.48"/>
    <n v="451.65"/>
    <d v="2005-08-09T00:00:00"/>
    <n v="229"/>
  </r>
  <r>
    <s v="10675"/>
    <s v="19"/>
    <x v="9"/>
    <d v="2017-03-28T00:00:00"/>
    <b v="0"/>
    <s v="Approved"/>
    <s v="OHM Cycles"/>
    <s v="Road"/>
    <s v="high"/>
    <s v="large"/>
    <n v="12.01"/>
    <n v="7.21"/>
    <n v="4.8"/>
    <d v="2009-03-08T00:00:00"/>
    <n v="277"/>
  </r>
  <r>
    <s v="10676"/>
    <s v="53"/>
    <x v="594"/>
    <d v="2017-01-04T00:00:00"/>
    <b v="0"/>
    <s v="Approved"/>
    <s v="OHM Cycles"/>
    <s v="Standard"/>
    <s v="medium"/>
    <s v="medium"/>
    <n v="795.34"/>
    <n v="101.58"/>
    <n v="693.76"/>
    <d v="1997-02-09T00:00:00"/>
    <n v="360"/>
  </r>
  <r>
    <s v="10677"/>
    <s v="85"/>
    <x v="1000"/>
    <d v="2017-09-03T00:00:00"/>
    <b v="0"/>
    <s v="Approved"/>
    <s v="WeareA2B"/>
    <s v="Standard"/>
    <s v="medium"/>
    <s v="medium"/>
    <n v="752.64"/>
    <n v="205.36"/>
    <n v="547.28"/>
    <d v="2015-08-02T00:00:00"/>
    <n v="118"/>
  </r>
  <r>
    <s v="10678"/>
    <s v="40"/>
    <x v="454"/>
    <d v="2017-11-14T00:00:00"/>
    <b v="0"/>
    <s v="Approved"/>
    <s v="OHM Cycles"/>
    <s v="Standard"/>
    <s v="high"/>
    <s v="medium"/>
    <n v="1458.17"/>
    <n v="874.9"/>
    <n v="583.27"/>
    <d v="2006-02-02T00:00:00"/>
    <n v="46"/>
  </r>
  <r>
    <s v="10679"/>
    <s v="41"/>
    <x v="2104"/>
    <d v="2017-06-19T00:00:00"/>
    <b v="1"/>
    <s v="Approved"/>
    <s v="Solex"/>
    <s v="Road"/>
    <s v="medium"/>
    <s v="medium"/>
    <n v="416.98"/>
    <n v="312.74"/>
    <n v="104.24"/>
    <d v="2014-07-28T00:00:00"/>
    <n v="194"/>
  </r>
  <r>
    <s v="10680"/>
    <s v="0"/>
    <x v="661"/>
    <d v="2017-10-19T00:00:00"/>
    <b v="0"/>
    <s v="Approved"/>
    <s v="Solex"/>
    <s v="Standard"/>
    <s v="medium"/>
    <s v="medium"/>
    <n v="478.16"/>
    <n v="298.72000000000003"/>
    <n v="179.44"/>
    <d v="1993-06-23T00:00:00"/>
    <n v="72"/>
  </r>
  <r>
    <s v="10681"/>
    <s v="55"/>
    <x v="3269"/>
    <d v="2017-09-11T00:00:00"/>
    <b v="0"/>
    <s v="Approved"/>
    <s v="Trek Bicycles"/>
    <s v="Road"/>
    <s v="medium"/>
    <s v="large"/>
    <n v="1894.19"/>
    <n v="598.76"/>
    <n v="1295.43"/>
    <d v="2011-08-24T00:00:00"/>
    <n v="110"/>
  </r>
  <r>
    <s v="10682"/>
    <s v="4"/>
    <x v="838"/>
    <d v="2017-04-09T00:00:00"/>
    <b v="0"/>
    <s v="Approved"/>
    <s v="Giant Bicycles"/>
    <s v="Standard"/>
    <s v="high"/>
    <s v="medium"/>
    <n v="1129.1300000000001"/>
    <n v="677.48"/>
    <n v="451.65"/>
    <d v="2005-08-09T00:00:00"/>
    <n v="265"/>
  </r>
  <r>
    <s v="10683"/>
    <s v="0"/>
    <x v="681"/>
    <d v="2017-02-03T00:00:00"/>
    <b v="1"/>
    <s v="Approved"/>
    <s v="Solex"/>
    <s v="Standard"/>
    <s v="medium"/>
    <s v="medium"/>
    <n v="100.35"/>
    <n v="75.260000000000005"/>
    <n v="25.09"/>
    <d v="1999-07-26T00:00:00"/>
    <n v="330"/>
  </r>
  <r>
    <s v="10684"/>
    <s v="27"/>
    <x v="1610"/>
    <d v="2017-09-30T00:00:00"/>
    <b v="1"/>
    <s v="Approved"/>
    <s v="Trek Bicycles"/>
    <s v="Standard"/>
    <s v="medium"/>
    <s v="medium"/>
    <n v="499.53"/>
    <n v="388.72"/>
    <n v="110.81"/>
    <d v="1992-10-11T00:00:00"/>
    <n v="91"/>
  </r>
  <r>
    <s v="10685"/>
    <s v="0"/>
    <x v="1464"/>
    <d v="2017-10-29T00:00:00"/>
    <b v="1"/>
    <s v="Approved"/>
    <s v="OHM Cycles"/>
    <s v="Standard"/>
    <s v="medium"/>
    <s v="medium"/>
    <n v="183.86"/>
    <n v="137.9"/>
    <n v="45.96"/>
    <d v="1997-10-04T00:00:00"/>
    <n v="62"/>
  </r>
  <r>
    <s v="10686"/>
    <s v="28"/>
    <x v="1130"/>
    <d v="2017-01-13T00:00:00"/>
    <b v="1"/>
    <s v="Approved"/>
    <s v="Solex"/>
    <s v="Road"/>
    <s v="medium"/>
    <s v="small"/>
    <n v="1703.52"/>
    <n v="1516.13"/>
    <n v="187.39"/>
    <d v="2005-12-07T00:00:00"/>
    <n v="351"/>
  </r>
  <r>
    <s v="10687"/>
    <s v="33"/>
    <x v="3175"/>
    <d v="2017-12-16T00:00:00"/>
    <b v="0"/>
    <s v="Approved"/>
    <s v="Giant Bicycles"/>
    <s v="Standard"/>
    <s v="medium"/>
    <s v="small"/>
    <n v="1311.44"/>
    <n v="1167.18"/>
    <n v="144.26"/>
    <d v="2010-06-07T00:00:00"/>
    <n v="14"/>
  </r>
  <r>
    <s v="10688"/>
    <s v="21"/>
    <x v="3297"/>
    <d v="2017-07-22T00:00:00"/>
    <b v="0"/>
    <s v="Approved"/>
    <s v="WeareA2B"/>
    <s v="Touring"/>
    <s v="medium"/>
    <s v="medium"/>
    <n v="1466.68"/>
    <n v="363.25"/>
    <n v="1103.43"/>
    <d v="2005-12-07T00:00:00"/>
    <n v="161"/>
  </r>
  <r>
    <s v="10689"/>
    <s v="61"/>
    <x v="397"/>
    <d v="2017-04-10T00:00:00"/>
    <b v="1"/>
    <s v="Approved"/>
    <s v="Norco Bicycles"/>
    <s v="Standard"/>
    <s v="medium"/>
    <s v="small"/>
    <n v="586.45000000000005"/>
    <n v="521.94000000000005"/>
    <n v="64.510000000000005"/>
    <d v="1998-12-16T00:00:00"/>
    <n v="264"/>
  </r>
  <r>
    <s v="10690"/>
    <s v="66"/>
    <x v="1137"/>
    <d v="2017-07-17T00:00:00"/>
    <b v="0"/>
    <s v="Approved"/>
    <s v="Giant Bicycles"/>
    <s v="Road"/>
    <s v="low"/>
    <s v="small"/>
    <n v="590.26"/>
    <n v="525.33000000000004"/>
    <n v="64.930000000000007"/>
    <d v="2010-11-05T00:00:00"/>
    <n v="166"/>
  </r>
  <r>
    <s v="10691"/>
    <s v="52"/>
    <x v="202"/>
    <d v="2017-06-22T00:00:00"/>
    <b v="1"/>
    <s v="Approved"/>
    <s v="OHM Cycles"/>
    <s v="Road"/>
    <s v="medium"/>
    <s v="medium"/>
    <n v="1280.28"/>
    <n v="829.51"/>
    <n v="450.77"/>
    <d v="1991-01-21T00:00:00"/>
    <n v="191"/>
  </r>
  <r>
    <s v="10692"/>
    <s v="94"/>
    <x v="3341"/>
    <d v="2017-08-09T00:00:00"/>
    <b v="1"/>
    <s v="Approved"/>
    <s v="Giant Bicycles"/>
    <s v="Standard"/>
    <s v="medium"/>
    <s v="large"/>
    <n v="1635.3"/>
    <n v="993.66"/>
    <n v="641.64"/>
    <d v="2013-06-09T00:00:00"/>
    <n v="143"/>
  </r>
  <r>
    <s v="10693"/>
    <s v="14"/>
    <x v="543"/>
    <d v="2017-07-08T00:00:00"/>
    <b v="0"/>
    <s v="Approved"/>
    <s v="Trek Bicycles"/>
    <s v="Standard"/>
    <s v="medium"/>
    <s v="small"/>
    <n v="1386.84"/>
    <n v="1234.29"/>
    <n v="152.55000000000001"/>
    <d v="1996-11-09T00:00:00"/>
    <n v="175"/>
  </r>
  <r>
    <s v="10694"/>
    <s v="92"/>
    <x v="1168"/>
    <d v="2017-06-06T00:00:00"/>
    <b v="0"/>
    <s v="Approved"/>
    <s v="WeareA2B"/>
    <s v="Standard"/>
    <s v="medium"/>
    <s v="small"/>
    <n v="1415.01"/>
    <n v="1259.3599999999999"/>
    <n v="155.65"/>
    <d v="2003-09-10T00:00:00"/>
    <n v="207"/>
  </r>
  <r>
    <s v="10695"/>
    <s v="3"/>
    <x v="1275"/>
    <d v="2017-10-21T00:00:00"/>
    <b v="1"/>
    <s v="Approved"/>
    <s v="Trek Bicycles"/>
    <s v="Standard"/>
    <s v="medium"/>
    <s v="large"/>
    <n v="2091.4699999999998"/>
    <n v="388.92"/>
    <n v="1702.55"/>
    <d v="1993-07-20T00:00:00"/>
    <n v="70"/>
  </r>
  <r>
    <s v="10696"/>
    <s v="28"/>
    <x v="3170"/>
    <d v="2017-09-19T00:00:00"/>
    <b v="1"/>
    <s v="Approved"/>
    <s v="Norco Bicycles"/>
    <s v="Standard"/>
    <s v="medium"/>
    <s v="small"/>
    <n v="1216.1400000000001"/>
    <n v="1082.3599999999999"/>
    <n v="133.78"/>
    <d v="2003-03-18T00:00:00"/>
    <n v="102"/>
  </r>
  <r>
    <s v="10697"/>
    <s v="96"/>
    <x v="1545"/>
    <d v="2017-01-15T00:00:00"/>
    <b v="1"/>
    <s v="Approved"/>
    <s v="WeareA2B"/>
    <s v="Road"/>
    <s v="low"/>
    <s v="small"/>
    <n v="1172.78"/>
    <n v="1043.77"/>
    <n v="129.01"/>
    <d v="2016-03-29T00:00:00"/>
    <n v="349"/>
  </r>
  <r>
    <s v="10699"/>
    <s v="29"/>
    <x v="2504"/>
    <d v="2017-09-07T00:00:00"/>
    <b v="0"/>
    <s v="Approved"/>
    <s v="Norco Bicycles"/>
    <s v="Road"/>
    <s v="medium"/>
    <s v="medium"/>
    <n v="543.39"/>
    <n v="407.54"/>
    <n v="135.85"/>
    <d v="2016-11-22T00:00:00"/>
    <n v="114"/>
  </r>
  <r>
    <s v="10700"/>
    <s v="3"/>
    <x v="841"/>
    <d v="2017-01-20T00:00:00"/>
    <b v="0"/>
    <s v="Approved"/>
    <s v="Trek Bicycles"/>
    <s v="Standard"/>
    <s v="medium"/>
    <s v="large"/>
    <n v="2091.4699999999998"/>
    <n v="388.92"/>
    <n v="1702.55"/>
    <d v="1991-11-07T00:00:00"/>
    <n v="344"/>
  </r>
  <r>
    <s v="10701"/>
    <s v="89"/>
    <x v="582"/>
    <d v="2017-03-09T00:00:00"/>
    <b v="1"/>
    <s v="Approved"/>
    <s v="WeareA2B"/>
    <s v="Touring"/>
    <s v="medium"/>
    <s v="large"/>
    <n v="1362.99"/>
    <n v="57.74"/>
    <n v="1305.25"/>
    <d v="1993-04-20T00:00:00"/>
    <n v="296"/>
  </r>
  <r>
    <s v="10702"/>
    <s v="97"/>
    <x v="2971"/>
    <d v="2017-04-07T00:00:00"/>
    <b v="1"/>
    <s v="Approved"/>
    <s v="Solex"/>
    <s v="Standard"/>
    <s v="medium"/>
    <s v="large"/>
    <n v="202.62"/>
    <n v="151.96"/>
    <n v="50.66"/>
    <d v="1991-05-06T00:00:00"/>
    <n v="267"/>
  </r>
  <r>
    <s v="10703"/>
    <s v="26"/>
    <x v="1686"/>
    <d v="2017-05-25T00:00:00"/>
    <b v="0"/>
    <s v="Approved"/>
    <s v="WeareA2B"/>
    <s v="Standard"/>
    <s v="medium"/>
    <s v="medium"/>
    <n v="1992.93"/>
    <n v="762.63"/>
    <n v="1230.3"/>
    <d v="1993-05-26T00:00:00"/>
    <n v="219"/>
  </r>
  <r>
    <s v="10704"/>
    <s v="21"/>
    <x v="680"/>
    <d v="2017-12-23T00:00:00"/>
    <b v="0"/>
    <s v="Approved"/>
    <s v="Solex"/>
    <s v="Standard"/>
    <s v="medium"/>
    <s v="large"/>
    <n v="1071.23"/>
    <n v="380.74"/>
    <n v="690.49"/>
    <d v="1996-04-05T00:00:00"/>
    <n v="7"/>
  </r>
  <r>
    <s v="10705"/>
    <s v="77"/>
    <x v="2673"/>
    <d v="2017-05-25T00:00:00"/>
    <b v="0"/>
    <s v="Approved"/>
    <s v="Norco Bicycles"/>
    <s v="Road"/>
    <s v="medium"/>
    <s v="large"/>
    <n v="1240.31"/>
    <n v="795.1"/>
    <n v="445.21"/>
    <d v="2011-01-10T00:00:00"/>
    <n v="219"/>
  </r>
  <r>
    <s v="10706"/>
    <s v="69"/>
    <x v="2623"/>
    <d v="2017-01-04T00:00:00"/>
    <b v="1"/>
    <s v="Approved"/>
    <s v="Giant Bicycles"/>
    <s v="Road"/>
    <s v="medium"/>
    <s v="medium"/>
    <n v="792.9"/>
    <n v="594.67999999999995"/>
    <n v="198.22"/>
    <d v="2014-10-10T00:00:00"/>
    <n v="360"/>
  </r>
  <r>
    <s v="10707"/>
    <s v="41"/>
    <x v="394"/>
    <d v="2017-09-20T00:00:00"/>
    <b v="1"/>
    <s v="Approved"/>
    <s v="Solex"/>
    <s v="Road"/>
    <s v="medium"/>
    <s v="medium"/>
    <n v="416.98"/>
    <n v="312.74"/>
    <n v="104.24"/>
    <d v="1997-05-10T00:00:00"/>
    <n v="101"/>
  </r>
  <r>
    <s v="10708"/>
    <s v="28"/>
    <x v="2275"/>
    <d v="2017-09-30T00:00:00"/>
    <b v="0"/>
    <s v="Approved"/>
    <s v="Norco Bicycles"/>
    <s v="Standard"/>
    <s v="medium"/>
    <s v="small"/>
    <n v="1216.1400000000001"/>
    <n v="1082.3599999999999"/>
    <n v="133.78"/>
    <d v="1992-10-11T00:00:00"/>
    <n v="91"/>
  </r>
  <r>
    <s v="10709"/>
    <s v="79"/>
    <x v="980"/>
    <d v="2017-07-07T00:00:00"/>
    <b v="0"/>
    <s v="Approved"/>
    <s v="Norco Bicycles"/>
    <s v="Standard"/>
    <s v="medium"/>
    <s v="medium"/>
    <n v="1555.58"/>
    <n v="818.01"/>
    <n v="737.57"/>
    <d v="2004-12-18T00:00:00"/>
    <n v="176"/>
  </r>
  <r>
    <s v="10710"/>
    <s v="0"/>
    <x v="85"/>
    <d v="2017-01-26T00:00:00"/>
    <b v="0"/>
    <s v="Approved"/>
    <s v="OHM Cycles"/>
    <s v="Standard"/>
    <s v="medium"/>
    <s v="medium"/>
    <n v="235.63"/>
    <n v="125.07"/>
    <n v="110.56"/>
    <d v="2004-08-07T00:00:00"/>
    <n v="338"/>
  </r>
  <r>
    <s v="10711"/>
    <s v="95"/>
    <x v="3166"/>
    <d v="2017-02-20T00:00:00"/>
    <b v="0"/>
    <s v="Approved"/>
    <s v="OHM Cycles"/>
    <s v="Touring"/>
    <s v="low"/>
    <s v="medium"/>
    <n v="1073.07"/>
    <n v="933.84"/>
    <n v="139.22999999999999"/>
    <d v="1997-01-25T00:00:00"/>
    <n v="313"/>
  </r>
  <r>
    <s v="10712"/>
    <s v="91"/>
    <x v="801"/>
    <d v="2017-10-03T00:00:00"/>
    <b v="1"/>
    <s v="Approved"/>
    <s v="Solex"/>
    <s v="Standard"/>
    <s v="medium"/>
    <s v="medium"/>
    <n v="100.35"/>
    <n v="75.260000000000005"/>
    <n v="25.09"/>
    <d v="1994-08-10T00:00:00"/>
    <n v="88"/>
  </r>
  <r>
    <s v="10713"/>
    <s v="39"/>
    <x v="2218"/>
    <d v="2017-09-02T00:00:00"/>
    <b v="1"/>
    <s v="Approved"/>
    <s v="Giant Bicycles"/>
    <s v="Standard"/>
    <s v="medium"/>
    <s v="large"/>
    <n v="1812.75"/>
    <n v="582.48"/>
    <n v="1230.27"/>
    <d v="2010-06-07T00:00:00"/>
    <n v="119"/>
  </r>
  <r>
    <s v="10714"/>
    <s v="32"/>
    <x v="1465"/>
    <d v="2017-06-05T00:00:00"/>
    <b v="0"/>
    <s v="Approved"/>
    <s v="Giant Bicycles"/>
    <s v="Standard"/>
    <s v="high"/>
    <s v="medium"/>
    <n v="1179"/>
    <n v="707.4"/>
    <n v="471.6"/>
    <d v="1997-08-25T00:00:00"/>
    <n v="208"/>
  </r>
  <r>
    <s v="10715"/>
    <s v="5"/>
    <x v="618"/>
    <d v="2017-08-10T00:00:00"/>
    <b v="1"/>
    <s v="Approved"/>
    <s v="Trek Bicycles"/>
    <s v="Mountain"/>
    <s v="low"/>
    <s v="medium"/>
    <n v="574.64"/>
    <n v="459.71"/>
    <n v="114.93"/>
    <d v="2011-08-29T00:00:00"/>
    <n v="142"/>
  </r>
  <r>
    <s v="10716"/>
    <s v="96"/>
    <x v="464"/>
    <d v="2017-02-27T00:00:00"/>
    <b v="1"/>
    <s v="Approved"/>
    <s v="Giant Bicycles"/>
    <s v="Standard"/>
    <s v="medium"/>
    <s v="large"/>
    <n v="1635.3"/>
    <n v="993.66"/>
    <n v="641.64"/>
    <d v="2013-06-09T00:00:00"/>
    <n v="306"/>
  </r>
  <r>
    <s v="10717"/>
    <s v="82"/>
    <x v="3257"/>
    <d v="2017-12-23T00:00:00"/>
    <b v="1"/>
    <s v="Approved"/>
    <s v="Norco Bicycles"/>
    <s v="Standard"/>
    <s v="high"/>
    <s v="medium"/>
    <n v="1148.6400000000001"/>
    <n v="689.18"/>
    <n v="459.46"/>
    <d v="2015-08-10T00:00:00"/>
    <n v="7"/>
  </r>
  <r>
    <s v="10718"/>
    <s v="70"/>
    <x v="2225"/>
    <d v="2017-06-21T00:00:00"/>
    <b v="0"/>
    <s v="Approved"/>
    <s v="Trek Bicycles"/>
    <s v="Standard"/>
    <s v="high"/>
    <s v="medium"/>
    <n v="495.72"/>
    <n v="297.43"/>
    <n v="198.29"/>
    <d v="2015-04-11T00:00:00"/>
    <n v="192"/>
  </r>
  <r>
    <s v="10719"/>
    <s v="16"/>
    <x v="1003"/>
    <d v="2017-07-20T00:00:00"/>
    <b v="0"/>
    <s v="Approved"/>
    <s v="Norco Bicycles"/>
    <s v="Standard"/>
    <s v="high"/>
    <s v="small"/>
    <n v="1661.92"/>
    <n v="1479.11"/>
    <n v="182.81"/>
    <d v="1993-07-15T00:00:00"/>
    <n v="163"/>
  </r>
  <r>
    <s v="10720"/>
    <s v="96"/>
    <x v="522"/>
    <d v="2017-06-02T00:00:00"/>
    <b v="1"/>
    <s v="Approved"/>
    <s v="WeareA2B"/>
    <s v="Road"/>
    <s v="low"/>
    <s v="small"/>
    <n v="1172.78"/>
    <n v="1043.77"/>
    <n v="129.01"/>
    <d v="2002-10-10T00:00:00"/>
    <n v="211"/>
  </r>
  <r>
    <s v="10721"/>
    <s v="8"/>
    <x v="3091"/>
    <d v="2017-06-28T00:00:00"/>
    <b v="0"/>
    <s v="Approved"/>
    <s v="Solex"/>
    <s v="Road"/>
    <s v="medium"/>
    <s v="small"/>
    <n v="1703.52"/>
    <n v="1516.13"/>
    <n v="187.39"/>
    <d v="1991-11-07T00:00:00"/>
    <n v="185"/>
  </r>
  <r>
    <s v="10722"/>
    <s v="54"/>
    <x v="2768"/>
    <d v="2017-11-29T00:00:00"/>
    <b v="0"/>
    <s v="Approved"/>
    <s v="WeareA2B"/>
    <s v="Standard"/>
    <s v="medium"/>
    <s v="medium"/>
    <n v="1292.8399999999999"/>
    <n v="13.44"/>
    <n v="1279.4000000000001"/>
    <d v="2009-04-12T00:00:00"/>
    <n v="31"/>
  </r>
  <r>
    <s v="10723"/>
    <s v="16"/>
    <x v="1336"/>
    <d v="2017-03-20T00:00:00"/>
    <b v="0"/>
    <s v="Approved"/>
    <s v="Norco Bicycles"/>
    <s v="Standard"/>
    <s v="high"/>
    <s v="small"/>
    <n v="1661.92"/>
    <n v="1479.11"/>
    <n v="182.81"/>
    <d v="1994-09-09T00:00:00"/>
    <n v="285"/>
  </r>
  <r>
    <s v="10724"/>
    <s v="3"/>
    <x v="461"/>
    <d v="2017-11-06T00:00:00"/>
    <b v="0"/>
    <s v="Approved"/>
    <s v="Trek Bicycles"/>
    <s v="Standard"/>
    <s v="medium"/>
    <s v="large"/>
    <n v="2091.4699999999998"/>
    <n v="388.92"/>
    <n v="1702.55"/>
    <d v="2012-09-15T00:00:00"/>
    <n v="54"/>
  </r>
  <r>
    <s v="10725"/>
    <s v="58"/>
    <x v="2944"/>
    <d v="2017-05-11T00:00:00"/>
    <b v="1"/>
    <s v="Approved"/>
    <s v="OHM Cycles"/>
    <s v="Standard"/>
    <s v="medium"/>
    <s v="medium"/>
    <n v="912.52"/>
    <n v="141.4"/>
    <n v="771.12"/>
    <d v="2015-10-18T00:00:00"/>
    <n v="233"/>
  </r>
  <r>
    <s v="10726"/>
    <s v="0"/>
    <x v="627"/>
    <d v="2017-09-22T00:00:00"/>
    <b v="1"/>
    <s v="Approved"/>
    <s v="Solex"/>
    <s v="Standard"/>
    <s v="medium"/>
    <s v="medium"/>
    <n v="478.16"/>
    <n v="298.72000000000003"/>
    <n v="179.44"/>
    <d v="2015-04-11T00:00:00"/>
    <n v="99"/>
  </r>
  <r>
    <s v="10727"/>
    <s v="90"/>
    <x v="2543"/>
    <d v="2017-08-01T00:00:00"/>
    <b v="1"/>
    <s v="Approved"/>
    <s v="Solex"/>
    <s v="Standard"/>
    <s v="low"/>
    <s v="medium"/>
    <n v="945.04"/>
    <n v="507.58"/>
    <n v="437.46"/>
    <d v="1995-12-19T00:00:00"/>
    <n v="151"/>
  </r>
  <r>
    <s v="10728"/>
    <s v="0"/>
    <x v="1438"/>
    <d v="2017-01-15T00:00:00"/>
    <b v="1"/>
    <s v="Approved"/>
    <s v="Trek Bicycles"/>
    <s v="Standard"/>
    <s v="medium"/>
    <s v="medium"/>
    <n v="499.53"/>
    <n v="388.72"/>
    <n v="110.81"/>
    <d v="1999-06-23T00:00:00"/>
    <n v="349"/>
  </r>
  <r>
    <s v="10729"/>
    <s v="0"/>
    <x v="1330"/>
    <d v="2017-04-26T00:00:00"/>
    <b v="0"/>
    <s v="Approved"/>
    <s v="OHM Cycles"/>
    <s v="Standard"/>
    <s v="medium"/>
    <s v="medium"/>
    <n v="183.86"/>
    <n v="137.9"/>
    <n v="45.96"/>
    <d v="1997-10-04T00:00:00"/>
    <n v="248"/>
  </r>
  <r>
    <s v="10730"/>
    <s v="88"/>
    <x v="2724"/>
    <d v="2017-03-14T00:00:00"/>
    <b v="1"/>
    <s v="Approved"/>
    <s v="Norco Bicycles"/>
    <s v="Standard"/>
    <s v="medium"/>
    <s v="medium"/>
    <n v="1198.46"/>
    <n v="381.1"/>
    <n v="817.36"/>
    <d v="1998-12-16T00:00:00"/>
    <n v="291"/>
  </r>
  <r>
    <s v="10731"/>
    <s v="48"/>
    <x v="2434"/>
    <d v="2017-08-07T00:00:00"/>
    <b v="0"/>
    <s v="Approved"/>
    <s v="WeareA2B"/>
    <s v="Standard"/>
    <s v="medium"/>
    <s v="medium"/>
    <n v="1762.96"/>
    <n v="950.52"/>
    <n v="812.44"/>
    <d v="2012-06-04T00:00:00"/>
    <n v="145"/>
  </r>
  <r>
    <s v="10732"/>
    <s v="0"/>
    <x v="2320"/>
    <d v="2017-03-18T00:00:00"/>
    <b v="0"/>
    <s v="Approved"/>
    <s v="Trek Bicycles"/>
    <s v="Road"/>
    <s v="medium"/>
    <s v="medium"/>
    <n v="533.51"/>
    <n v="400.13"/>
    <n v="133.38"/>
    <d v="2012-06-04T00:00:00"/>
    <n v="287"/>
  </r>
  <r>
    <s v="10733"/>
    <s v="89"/>
    <x v="721"/>
    <d v="2017-02-26T00:00:00"/>
    <b v="0"/>
    <s v="Approved"/>
    <s v="WeareA2B"/>
    <s v="Touring"/>
    <s v="medium"/>
    <s v="large"/>
    <n v="1362.99"/>
    <n v="57.74"/>
    <n v="1305.25"/>
    <d v="2003-01-05T00:00:00"/>
    <n v="307"/>
  </r>
  <r>
    <s v="10734"/>
    <s v="1"/>
    <x v="354"/>
    <d v="2017-02-18T00:00:00"/>
    <b v="0"/>
    <s v="Approved"/>
    <s v="Giant Bicycles"/>
    <s v="Touring"/>
    <s v="medium"/>
    <s v="large"/>
    <n v="1873.97"/>
    <n v="863.95"/>
    <n v="1010.02"/>
    <d v="1995-10-24T00:00:00"/>
    <n v="315"/>
  </r>
  <r>
    <s v="10735"/>
    <s v="69"/>
    <x v="2061"/>
    <d v="2017-12-01T00:00:00"/>
    <b v="1"/>
    <s v="Approved"/>
    <s v="Giant Bicycles"/>
    <s v="Road"/>
    <s v="medium"/>
    <s v="medium"/>
    <n v="792.9"/>
    <n v="594.67999999999995"/>
    <n v="198.22"/>
    <d v="1992-10-02T00:00:00"/>
    <n v="29"/>
  </r>
  <r>
    <s v="10736"/>
    <s v="0"/>
    <x v="592"/>
    <d v="2017-10-09T00:00:00"/>
    <b v="1"/>
    <s v="Approved"/>
    <s v="Trek Bicycles"/>
    <s v="Road"/>
    <s v="medium"/>
    <s v="medium"/>
    <n v="533.51"/>
    <n v="400.13"/>
    <n v="133.38"/>
    <d v="2003-02-16T00:00:00"/>
    <n v="82"/>
  </r>
  <r>
    <s v="10737"/>
    <s v="53"/>
    <x v="1468"/>
    <d v="2017-11-11T00:00:00"/>
    <b v="0"/>
    <s v="Approved"/>
    <s v="OHM Cycles"/>
    <s v="Standard"/>
    <s v="medium"/>
    <s v="medium"/>
    <n v="795.34"/>
    <n v="101.58"/>
    <n v="693.76"/>
    <d v="1993-07-20T00:00:00"/>
    <n v="49"/>
  </r>
  <r>
    <s v="10738"/>
    <s v="65"/>
    <x v="1142"/>
    <d v="2017-06-11T00:00:00"/>
    <b v="1"/>
    <s v="Approved"/>
    <s v="WeareA2B"/>
    <s v="Standard"/>
    <s v="medium"/>
    <s v="medium"/>
    <n v="1807.45"/>
    <n v="778.69"/>
    <n v="1028.76"/>
    <d v="1995-10-24T00:00:00"/>
    <n v="202"/>
  </r>
  <r>
    <s v="10739"/>
    <s v="5"/>
    <x v="374"/>
    <d v="2017-01-03T00:00:00"/>
    <b v="1"/>
    <s v="Approved"/>
    <s v="Trek Bicycles"/>
    <s v="Mountain"/>
    <s v="low"/>
    <s v="medium"/>
    <n v="574.64"/>
    <n v="459.71"/>
    <n v="114.93"/>
    <d v="2004-08-07T00:00:00"/>
    <n v="361"/>
  </r>
  <r>
    <s v="10740"/>
    <s v="9"/>
    <x v="1730"/>
    <d v="2017-10-24T00:00:00"/>
    <b v="0"/>
    <s v="Approved"/>
    <s v="OHM Cycles"/>
    <s v="Road"/>
    <s v="medium"/>
    <s v="medium"/>
    <n v="742.54"/>
    <n v="667.4"/>
    <n v="75.14"/>
    <d v="1996-11-09T00:00:00"/>
    <n v="67"/>
  </r>
  <r>
    <s v="10741"/>
    <s v="0"/>
    <x v="2805"/>
    <d v="2017-06-21T00:00:00"/>
    <b v="1"/>
    <s v="Approved"/>
    <s v="WeareA2B"/>
    <s v="Standard"/>
    <s v="medium"/>
    <s v="medium"/>
    <n v="60.34"/>
    <n v="45.26"/>
    <n v="15.08"/>
    <d v="2016-02-04T00:00:00"/>
    <n v="192"/>
  </r>
  <r>
    <s v="10742"/>
    <s v="85"/>
    <x v="726"/>
    <d v="2017-08-08T00:00:00"/>
    <b v="1"/>
    <s v="Approved"/>
    <s v="WeareA2B"/>
    <s v="Standard"/>
    <s v="medium"/>
    <s v="medium"/>
    <n v="1228.07"/>
    <n v="400.91"/>
    <n v="827.16"/>
    <d v="1991-07-10T00:00:00"/>
    <n v="144"/>
  </r>
  <r>
    <s v="10743"/>
    <s v="52"/>
    <x v="2955"/>
    <d v="2017-12-27T00:00:00"/>
    <b v="0"/>
    <s v="Approved"/>
    <s v="Solex"/>
    <s v="Road"/>
    <s v="medium"/>
    <s v="large"/>
    <n v="1777.8"/>
    <n v="820.78"/>
    <n v="957.02"/>
    <d v="2002-03-22T00:00:00"/>
    <n v="3"/>
  </r>
  <r>
    <s v="10744"/>
    <s v="88"/>
    <x v="1393"/>
    <d v="2017-12-16T00:00:00"/>
    <b v="0"/>
    <s v="Approved"/>
    <s v="Norco Bicycles"/>
    <s v="Standard"/>
    <s v="medium"/>
    <s v="medium"/>
    <n v="1198.46"/>
    <n v="381.1"/>
    <n v="817.36"/>
    <d v="1998-12-16T00:00:00"/>
    <n v="14"/>
  </r>
  <r>
    <s v="10745"/>
    <s v="81"/>
    <x v="368"/>
    <d v="2017-10-03T00:00:00"/>
    <b v="1"/>
    <s v="Approved"/>
    <s v="Solex"/>
    <s v="Standard"/>
    <s v="medium"/>
    <s v="medium"/>
    <n v="1151.96"/>
    <n v="649.49"/>
    <n v="502.47"/>
    <d v="1993-04-12T00:00:00"/>
    <n v="88"/>
  </r>
  <r>
    <s v="10746"/>
    <s v="98"/>
    <x v="817"/>
    <d v="2017-12-24T00:00:00"/>
    <b v="0"/>
    <s v="Approved"/>
    <s v="Trek Bicycles"/>
    <s v="Standard"/>
    <s v="high"/>
    <s v="medium"/>
    <n v="358.39"/>
    <n v="215.03"/>
    <n v="143.36000000000001"/>
    <d v="2004-01-16T00:00:00"/>
    <n v="6"/>
  </r>
  <r>
    <s v="10747"/>
    <s v="68"/>
    <x v="59"/>
    <d v="2017-11-22T00:00:00"/>
    <b v="1"/>
    <s v="Approved"/>
    <s v="OHM Cycles"/>
    <s v="Standard"/>
    <s v="medium"/>
    <s v="medium"/>
    <n v="1636.9"/>
    <n v="44.71"/>
    <n v="1592.19"/>
    <d v="2016-12-06T00:00:00"/>
    <n v="38"/>
  </r>
  <r>
    <s v="10748"/>
    <s v="43"/>
    <x v="2006"/>
    <d v="2017-04-08T00:00:00"/>
    <b v="1"/>
    <s v="Approved"/>
    <s v="Solex"/>
    <s v="Standard"/>
    <s v="medium"/>
    <s v="medium"/>
    <n v="1151.96"/>
    <n v="649.49"/>
    <n v="502.47"/>
    <d v="2011-05-09T00:00:00"/>
    <n v="266"/>
  </r>
  <r>
    <s v="10749"/>
    <s v="67"/>
    <x v="1425"/>
    <d v="2017-04-20T00:00:00"/>
    <b v="1"/>
    <s v="Approved"/>
    <s v="Solex"/>
    <s v="Standard"/>
    <s v="medium"/>
    <s v="large"/>
    <n v="1071.23"/>
    <n v="380.74"/>
    <n v="690.49"/>
    <d v="1991-08-05T00:00:00"/>
    <n v="254"/>
  </r>
  <r>
    <s v="10750"/>
    <s v="99"/>
    <x v="1318"/>
    <d v="2017-06-19T00:00:00"/>
    <b v="0"/>
    <s v="Approved"/>
    <s v="Trek Bicycles"/>
    <s v="Road"/>
    <s v="low"/>
    <s v="small"/>
    <n v="1720.7"/>
    <n v="1531.42"/>
    <n v="189.28"/>
    <d v="2014-07-28T00:00:00"/>
    <n v="194"/>
  </r>
  <r>
    <s v="10751"/>
    <s v="22"/>
    <x v="3154"/>
    <d v="2017-11-07T00:00:00"/>
    <b v="1"/>
    <s v="Approved"/>
    <s v="WeareA2B"/>
    <s v="Standard"/>
    <s v="medium"/>
    <s v="medium"/>
    <n v="60.34"/>
    <n v="45.26"/>
    <n v="15.08"/>
    <d v="2011-05-07T00:00:00"/>
    <n v="53"/>
  </r>
  <r>
    <s v="10752"/>
    <s v="13"/>
    <x v="443"/>
    <d v="2017-06-10T00:00:00"/>
    <b v="0"/>
    <s v="Approved"/>
    <s v="Solex"/>
    <s v="Standard"/>
    <s v="medium"/>
    <s v="medium"/>
    <n v="1163.8900000000001"/>
    <n v="589.27"/>
    <n v="574.62"/>
    <d v="2015-10-18T00:00:00"/>
    <n v="203"/>
  </r>
  <r>
    <s v="10753"/>
    <s v="62"/>
    <x v="3361"/>
    <d v="2017-07-11T00:00:00"/>
    <b v="1"/>
    <s v="Approved"/>
    <s v="Solex"/>
    <s v="Standard"/>
    <s v="medium"/>
    <s v="medium"/>
    <n v="478.16"/>
    <n v="298.72000000000003"/>
    <n v="179.44"/>
    <d v="1993-06-23T00:00:00"/>
    <n v="172"/>
  </r>
  <r>
    <s v="10754"/>
    <s v="98"/>
    <x v="1285"/>
    <d v="2017-04-02T00:00:00"/>
    <b v="0"/>
    <s v="Approved"/>
    <s v="OHM Cycles"/>
    <s v="Standard"/>
    <s v="medium"/>
    <s v="medium"/>
    <n v="795.34"/>
    <n v="101.58"/>
    <n v="693.76"/>
    <d v="1997-02-09T00:00:00"/>
    <n v="272"/>
  </r>
  <r>
    <s v="10755"/>
    <s v="35"/>
    <x v="1268"/>
    <d v="2017-12-20T00:00:00"/>
    <b v="0"/>
    <s v="Approved"/>
    <s v="Giant Bicycles"/>
    <s v="Standard"/>
    <s v="medium"/>
    <s v="medium"/>
    <n v="1403.5"/>
    <n v="954.82"/>
    <n v="448.68"/>
    <d v="2016-11-14T00:00:00"/>
    <n v="10"/>
  </r>
  <r>
    <s v="10756"/>
    <s v="95"/>
    <x v="920"/>
    <d v="2017-07-25T00:00:00"/>
    <b v="0"/>
    <s v="Approved"/>
    <s v="Giant Bicycles"/>
    <s v="Standard"/>
    <s v="medium"/>
    <s v="large"/>
    <n v="569.55999999999995"/>
    <n v="528.42999999999995"/>
    <n v="41.13"/>
    <d v="2003-09-10T00:00:00"/>
    <n v="158"/>
  </r>
  <r>
    <s v="10757"/>
    <s v="5"/>
    <x v="2589"/>
    <d v="2017-05-22T00:00:00"/>
    <b v="0"/>
    <s v="Approved"/>
    <s v="Trek Bicycles"/>
    <s v="Mountain"/>
    <s v="low"/>
    <s v="medium"/>
    <n v="574.64"/>
    <n v="459.71"/>
    <n v="114.93"/>
    <d v="2011-08-29T00:00:00"/>
    <n v="222"/>
  </r>
  <r>
    <s v="10758"/>
    <s v="26"/>
    <x v="2097"/>
    <d v="2017-02-13T00:00:00"/>
    <b v="1"/>
    <s v="Approved"/>
    <s v="WeareA2B"/>
    <s v="Standard"/>
    <s v="medium"/>
    <s v="medium"/>
    <n v="1992.93"/>
    <n v="762.63"/>
    <n v="1230.3"/>
    <d v="1993-05-26T00:00:00"/>
    <n v="320"/>
  </r>
  <r>
    <s v="10759"/>
    <s v="35"/>
    <x v="212"/>
    <d v="2017-08-03T00:00:00"/>
    <b v="1"/>
    <s v="Approved"/>
    <s v="Giant Bicycles"/>
    <s v="Standard"/>
    <s v="medium"/>
    <s v="medium"/>
    <n v="1403.5"/>
    <n v="954.82"/>
    <n v="448.68"/>
    <d v="2016-11-14T00:00:00"/>
    <n v="149"/>
  </r>
  <r>
    <s v="10760"/>
    <s v="8"/>
    <x v="3180"/>
    <d v="2017-02-20T00:00:00"/>
    <b v="1"/>
    <s v="Approved"/>
    <s v="Solex"/>
    <s v="Road"/>
    <s v="medium"/>
    <s v="small"/>
    <n v="1703.52"/>
    <n v="1516.13"/>
    <n v="187.39"/>
    <d v="2011-04-16T00:00:00"/>
    <n v="313"/>
  </r>
  <r>
    <s v="10761"/>
    <s v="95"/>
    <x v="2635"/>
    <d v="2017-06-27T00:00:00"/>
    <b v="1"/>
    <s v="Approved"/>
    <s v="Giant Bicycles"/>
    <s v="Standard"/>
    <s v="medium"/>
    <s v="large"/>
    <n v="569.55999999999995"/>
    <n v="528.42999999999995"/>
    <n v="41.13"/>
    <d v="2003-09-10T00:00:00"/>
    <n v="186"/>
  </r>
  <r>
    <s v="10762"/>
    <s v="5"/>
    <x v="2188"/>
    <d v="2017-07-31T00:00:00"/>
    <b v="1"/>
    <s v="Approved"/>
    <s v="Trek Bicycles"/>
    <s v="Mountain"/>
    <s v="low"/>
    <s v="medium"/>
    <n v="574.64"/>
    <n v="459.71"/>
    <n v="114.93"/>
    <d v="2011-08-29T00:00:00"/>
    <n v="152"/>
  </r>
  <r>
    <s v="10763"/>
    <s v="20"/>
    <x v="2353"/>
    <d v="2017-06-26T00:00:00"/>
    <b v="1"/>
    <s v="Approved"/>
    <s v="Trek Bicycles"/>
    <s v="Standard"/>
    <s v="medium"/>
    <s v="small"/>
    <n v="1775.81"/>
    <n v="1580.47"/>
    <n v="195.34"/>
    <d v="2010-05-05T00:00:00"/>
    <n v="187"/>
  </r>
  <r>
    <s v="10764"/>
    <s v="43"/>
    <x v="3051"/>
    <d v="2017-11-20T00:00:00"/>
    <b v="1"/>
    <s v="Approved"/>
    <s v="Solex"/>
    <s v="Standard"/>
    <s v="medium"/>
    <s v="medium"/>
    <n v="1151.96"/>
    <n v="649.49"/>
    <n v="502.47"/>
    <d v="2007-12-11T00:00:00"/>
    <n v="40"/>
  </r>
  <r>
    <s v="10765"/>
    <s v="14"/>
    <x v="3302"/>
    <d v="2017-06-18T00:00:00"/>
    <b v="1"/>
    <s v="Approved"/>
    <s v="Trek Bicycles"/>
    <s v="Standard"/>
    <s v="medium"/>
    <s v="small"/>
    <n v="1386.84"/>
    <n v="1234.29"/>
    <n v="152.55000000000001"/>
    <d v="2003-08-05T00:00:00"/>
    <n v="195"/>
  </r>
  <r>
    <s v="10766"/>
    <s v="42"/>
    <x v="391"/>
    <d v="2017-03-13T00:00:00"/>
    <b v="0"/>
    <s v="Approved"/>
    <s v="OHM Cycles"/>
    <s v="Road"/>
    <s v="medium"/>
    <s v="small"/>
    <n v="1810"/>
    <n v="1610.9"/>
    <n v="199.1"/>
    <d v="2008-03-19T00:00:00"/>
    <n v="292"/>
  </r>
  <r>
    <s v="10767"/>
    <s v="29"/>
    <x v="1205"/>
    <d v="2017-10-23T00:00:00"/>
    <b v="0"/>
    <s v="Approved"/>
    <s v="WeareA2B"/>
    <s v="Standard"/>
    <s v="medium"/>
    <s v="medium"/>
    <n v="1065.03"/>
    <n v="230.09"/>
    <n v="834.94"/>
    <d v="2013-06-09T00:00:00"/>
    <n v="68"/>
  </r>
  <r>
    <s v="10768"/>
    <s v="2"/>
    <x v="2118"/>
    <d v="2017-08-31T00:00:00"/>
    <b v="1"/>
    <s v="Approved"/>
    <s v="Solex"/>
    <s v="Standard"/>
    <s v="medium"/>
    <s v="medium"/>
    <n v="71.489999999999995"/>
    <n v="53.62"/>
    <n v="17.87"/>
    <d v="2011-08-29T00:00:00"/>
    <n v="121"/>
  </r>
  <r>
    <s v="10769"/>
    <s v="100"/>
    <x v="724"/>
    <d v="2017-12-18T00:00:00"/>
    <b v="0"/>
    <s v="Approved"/>
    <s v="Norco Bicycles"/>
    <s v="Road"/>
    <s v="medium"/>
    <s v="medium"/>
    <n v="1036.5899999999999"/>
    <n v="206.35"/>
    <n v="830.24"/>
    <d v="1991-05-06T00:00:00"/>
    <n v="12"/>
  </r>
  <r>
    <s v="10770"/>
    <s v="90"/>
    <x v="2039"/>
    <d v="2017-08-07T00:00:00"/>
    <b v="0"/>
    <s v="Approved"/>
    <s v="Solex"/>
    <s v="Standard"/>
    <s v="low"/>
    <s v="medium"/>
    <n v="945.04"/>
    <n v="507.58"/>
    <n v="437.46"/>
    <d v="1995-12-19T00:00:00"/>
    <n v="145"/>
  </r>
  <r>
    <s v="10771"/>
    <s v="81"/>
    <x v="2104"/>
    <d v="2017-09-01T00:00:00"/>
    <b v="0"/>
    <s v="Approved"/>
    <s v="Norco Bicycles"/>
    <s v="Standard"/>
    <s v="medium"/>
    <s v="small"/>
    <n v="586.45000000000005"/>
    <n v="521.94000000000005"/>
    <n v="64.510000000000005"/>
    <d v="2004-08-07T00:00:00"/>
    <n v="120"/>
  </r>
  <r>
    <s v="10772"/>
    <s v="59"/>
    <x v="706"/>
    <d v="2017-08-29T00:00:00"/>
    <b v="1"/>
    <s v="Approved"/>
    <s v="Solex"/>
    <s v="Standard"/>
    <s v="medium"/>
    <s v="large"/>
    <n v="1061.56"/>
    <n v="733.58"/>
    <n v="327.98"/>
    <d v="1993-10-02T00:00:00"/>
    <n v="123"/>
  </r>
  <r>
    <s v="10773"/>
    <s v="5"/>
    <x v="3362"/>
    <d v="2017-08-20T00:00:00"/>
    <b v="1"/>
    <s v="Approved"/>
    <s v="Trek Bicycles"/>
    <s v="Mountain"/>
    <s v="low"/>
    <s v="medium"/>
    <n v="574.64"/>
    <n v="459.71"/>
    <n v="114.93"/>
    <d v="2011-08-29T00:00:00"/>
    <n v="132"/>
  </r>
  <r>
    <s v="10774"/>
    <s v="37"/>
    <x v="3158"/>
    <d v="2017-01-04T00:00:00"/>
    <b v="1"/>
    <s v="Approved"/>
    <s v="OHM Cycles"/>
    <s v="Standard"/>
    <s v="low"/>
    <s v="medium"/>
    <n v="1793.43"/>
    <n v="248.82"/>
    <n v="1544.61"/>
    <d v="1999-07-20T00:00:00"/>
    <n v="360"/>
  </r>
  <r>
    <s v="10775"/>
    <s v="1"/>
    <x v="1146"/>
    <d v="2017-05-01T00:00:00"/>
    <b v="0"/>
    <s v="Approved"/>
    <s v="Giant Bicycles"/>
    <s v="Standard"/>
    <s v="medium"/>
    <s v="medium"/>
    <n v="1403.5"/>
    <n v="954.82"/>
    <n v="448.68"/>
    <d v="2005-08-09T00:00:00"/>
    <n v="243"/>
  </r>
  <r>
    <s v="10776"/>
    <s v="38"/>
    <x v="1672"/>
    <d v="2017-08-08T00:00:00"/>
    <b v="1"/>
    <s v="Approved"/>
    <s v="Trek Bicycles"/>
    <s v="Standard"/>
    <s v="medium"/>
    <s v="large"/>
    <n v="2091.4699999999998"/>
    <n v="388.92"/>
    <n v="1702.55"/>
    <d v="2012-09-15T00:00:00"/>
    <n v="144"/>
  </r>
  <r>
    <s v="10777"/>
    <s v="17"/>
    <x v="2138"/>
    <d v="2017-09-17T00:00:00"/>
    <b v="0"/>
    <s v="Approved"/>
    <s v="Solex"/>
    <s v="Standard"/>
    <s v="high"/>
    <s v="medium"/>
    <n v="1024.6600000000001"/>
    <n v="614.79999999999995"/>
    <n v="409.86"/>
    <d v="1996-11-09T00:00:00"/>
    <n v="104"/>
  </r>
  <r>
    <s v="10778"/>
    <s v="30"/>
    <x v="1746"/>
    <d v="2017-05-25T00:00:00"/>
    <b v="1"/>
    <s v="Approved"/>
    <s v="OHM Cycles"/>
    <s v="Standard"/>
    <s v="medium"/>
    <s v="medium"/>
    <n v="1227.3399999999999"/>
    <n v="770.89"/>
    <n v="456.45"/>
    <d v="1994-08-10T00:00:00"/>
    <n v="219"/>
  </r>
  <r>
    <s v="10779"/>
    <s v="28"/>
    <x v="391"/>
    <d v="2017-05-10T00:00:00"/>
    <b v="0"/>
    <s v="Approved"/>
    <s v="Norco Bicycles"/>
    <s v="Standard"/>
    <s v="medium"/>
    <s v="small"/>
    <n v="1216.1400000000001"/>
    <n v="1082.3599999999999"/>
    <n v="133.78"/>
    <d v="1991-08-05T00:00:00"/>
    <n v="234"/>
  </r>
  <r>
    <s v="10780"/>
    <s v="99"/>
    <x v="2500"/>
    <d v="2017-05-12T00:00:00"/>
    <b v="1"/>
    <s v="Approved"/>
    <s v="OHM Cycles"/>
    <s v="Standard"/>
    <s v="medium"/>
    <s v="medium"/>
    <n v="1227.3399999999999"/>
    <n v="770.89"/>
    <n v="456.45"/>
    <d v="1994-08-10T00:00:00"/>
    <n v="232"/>
  </r>
  <r>
    <s v="10781"/>
    <s v="21"/>
    <x v="2680"/>
    <d v="2017-03-05T00:00:00"/>
    <b v="0"/>
    <s v="Approved"/>
    <s v="WeareA2B"/>
    <s v="Touring"/>
    <s v="medium"/>
    <s v="medium"/>
    <n v="1466.68"/>
    <n v="363.25"/>
    <n v="1103.43"/>
    <d v="2014-03-03T00:00:00"/>
    <n v="300"/>
  </r>
  <r>
    <s v="10782"/>
    <s v="43"/>
    <x v="809"/>
    <d v="2017-10-06T00:00:00"/>
    <b v="1"/>
    <s v="Approved"/>
    <s v="Solex"/>
    <s v="Standard"/>
    <s v="medium"/>
    <s v="medium"/>
    <n v="1151.96"/>
    <n v="649.49"/>
    <n v="502.47"/>
    <d v="1999-12-04T00:00:00"/>
    <n v="85"/>
  </r>
  <r>
    <s v="10783"/>
    <s v="65"/>
    <x v="1304"/>
    <d v="2017-12-28T00:00:00"/>
    <b v="0"/>
    <s v="Approved"/>
    <s v="WeareA2B"/>
    <s v="Standard"/>
    <s v="medium"/>
    <s v="medium"/>
    <n v="1807.45"/>
    <n v="778.69"/>
    <n v="1028.76"/>
    <d v="2015-05-21T00:00:00"/>
    <n v="2"/>
  </r>
  <r>
    <s v="10784"/>
    <s v="59"/>
    <x v="580"/>
    <d v="2017-07-20T00:00:00"/>
    <b v="1"/>
    <s v="Approved"/>
    <s v="Solex"/>
    <s v="Standard"/>
    <s v="medium"/>
    <s v="large"/>
    <n v="1061.56"/>
    <n v="733.58"/>
    <n v="327.98"/>
    <d v="1993-07-20T00:00:00"/>
    <n v="163"/>
  </r>
  <r>
    <s v="10785"/>
    <s v="72"/>
    <x v="1233"/>
    <d v="2017-06-01T00:00:00"/>
    <b v="0"/>
    <s v="Approved"/>
    <s v="OHM Cycles"/>
    <s v="Standard"/>
    <s v="medium"/>
    <s v="medium"/>
    <n v="912.52"/>
    <n v="141.4"/>
    <n v="771.12"/>
    <d v="2015-10-18T00:00:00"/>
    <n v="212"/>
  </r>
  <r>
    <s v="10786"/>
    <s v="36"/>
    <x v="464"/>
    <d v="2017-04-17T00:00:00"/>
    <b v="0"/>
    <s v="Approved"/>
    <s v="Solex"/>
    <s v="Standard"/>
    <s v="low"/>
    <s v="medium"/>
    <n v="1289.8499999999999"/>
    <n v="74.510000000000005"/>
    <n v="1215.3399999999999"/>
    <d v="2007-12-11T00:00:00"/>
    <n v="257"/>
  </r>
  <r>
    <s v="10787"/>
    <s v="43"/>
    <x v="2219"/>
    <d v="2017-04-16T00:00:00"/>
    <b v="0"/>
    <s v="Approved"/>
    <s v="Norco Bicycles"/>
    <s v="Standard"/>
    <s v="medium"/>
    <s v="medium"/>
    <n v="1555.58"/>
    <n v="818.01"/>
    <n v="737.57"/>
    <d v="2003-09-09T00:00:00"/>
    <n v="258"/>
  </r>
  <r>
    <s v="10789"/>
    <s v="68"/>
    <x v="329"/>
    <d v="2017-12-25T00:00:00"/>
    <b v="1"/>
    <s v="Approved"/>
    <s v="OHM Cycles"/>
    <s v="Standard"/>
    <s v="medium"/>
    <s v="medium"/>
    <n v="1636.9"/>
    <n v="44.71"/>
    <n v="1592.19"/>
    <d v="2006-05-22T00:00:00"/>
    <n v="5"/>
  </r>
  <r>
    <s v="10790"/>
    <s v="31"/>
    <x v="3349"/>
    <d v="2017-05-08T00:00:00"/>
    <b v="1"/>
    <s v="Approved"/>
    <s v="Giant Bicycles"/>
    <s v="Standard"/>
    <s v="medium"/>
    <s v="medium"/>
    <n v="230.91"/>
    <n v="173.18"/>
    <n v="57.73"/>
    <d v="2006-11-10T00:00:00"/>
    <n v="236"/>
  </r>
  <r>
    <s v="10791"/>
    <s v="34"/>
    <x v="399"/>
    <d v="2017-02-14T00:00:00"/>
    <b v="0"/>
    <s v="Approved"/>
    <s v="Norco Bicycles"/>
    <s v="Road"/>
    <s v="high"/>
    <s v="large"/>
    <n v="774.53"/>
    <n v="464.72"/>
    <n v="309.81"/>
    <d v="2006-02-02T00:00:00"/>
    <n v="319"/>
  </r>
  <r>
    <s v="10792"/>
    <s v="89"/>
    <x v="2265"/>
    <d v="2017-01-04T00:00:00"/>
    <b v="1"/>
    <s v="Approved"/>
    <s v="WeareA2B"/>
    <s v="Touring"/>
    <s v="medium"/>
    <s v="large"/>
    <n v="1362.99"/>
    <n v="57.74"/>
    <n v="1305.25"/>
    <d v="2016-07-09T00:00:00"/>
    <n v="360"/>
  </r>
  <r>
    <s v="10793"/>
    <s v="95"/>
    <x v="2014"/>
    <d v="2017-12-09T00:00:00"/>
    <b v="0"/>
    <s v="Approved"/>
    <s v="OHM Cycles"/>
    <s v="Touring"/>
    <s v="low"/>
    <s v="medium"/>
    <n v="1073.07"/>
    <n v="933.84"/>
    <n v="139.22999999999999"/>
    <d v="2004-08-07T00:00:00"/>
    <n v="21"/>
  </r>
  <r>
    <s v="10794"/>
    <s v="25"/>
    <x v="2492"/>
    <d v="2017-03-21T00:00:00"/>
    <b v="0"/>
    <s v="Approved"/>
    <s v="OHM Cycles"/>
    <s v="Standard"/>
    <s v="high"/>
    <s v="medium"/>
    <n v="2005.66"/>
    <n v="1203.4000000000001"/>
    <n v="802.26"/>
    <d v="2012-04-10T00:00:00"/>
    <n v="284"/>
  </r>
  <r>
    <s v="10795"/>
    <s v="50"/>
    <x v="2232"/>
    <d v="2017-02-21T00:00:00"/>
    <b v="0"/>
    <s v="Approved"/>
    <s v="Giant Bicycles"/>
    <s v="Standard"/>
    <s v="medium"/>
    <s v="medium"/>
    <n v="642.70000000000005"/>
    <n v="211.37"/>
    <n v="431.33"/>
    <d v="2010-06-07T00:00:00"/>
    <n v="312"/>
  </r>
  <r>
    <s v="10796"/>
    <s v="46"/>
    <x v="2755"/>
    <d v="2017-10-30T00:00:00"/>
    <b v="1"/>
    <s v="Approved"/>
    <s v="Solex"/>
    <s v="Standard"/>
    <s v="low"/>
    <s v="medium"/>
    <n v="1289.8499999999999"/>
    <n v="74.510000000000005"/>
    <n v="1215.3399999999999"/>
    <d v="2007-12-11T00:00:00"/>
    <n v="61"/>
  </r>
  <r>
    <s v="10797"/>
    <s v="38"/>
    <x v="371"/>
    <d v="2017-12-23T00:00:00"/>
    <b v="1"/>
    <s v="Approved"/>
    <s v="Trek Bicycles"/>
    <s v="Standard"/>
    <s v="medium"/>
    <s v="large"/>
    <n v="2091.4699999999998"/>
    <n v="388.92"/>
    <n v="1702.55"/>
    <d v="2013-09-16T00:00:00"/>
    <n v="7"/>
  </r>
  <r>
    <s v="10798"/>
    <s v="27"/>
    <x v="261"/>
    <d v="2017-04-12T00:00:00"/>
    <b v="0"/>
    <s v="Approved"/>
    <s v="Trek Bicycles"/>
    <s v="Standard"/>
    <s v="medium"/>
    <s v="medium"/>
    <n v="499.53"/>
    <n v="388.72"/>
    <n v="110.81"/>
    <d v="1992-10-11T00:00:00"/>
    <n v="262"/>
  </r>
  <r>
    <s v="10799"/>
    <s v="87"/>
    <x v="309"/>
    <d v="2017-11-15T00:00:00"/>
    <b v="0"/>
    <s v="Approved"/>
    <s v="Giant Bicycles"/>
    <s v="Standard"/>
    <s v="high"/>
    <s v="medium"/>
    <n v="1179"/>
    <n v="707.4"/>
    <n v="471.6"/>
    <d v="1999-07-26T00:00:00"/>
    <n v="45"/>
  </r>
  <r>
    <s v="10801"/>
    <s v="76"/>
    <x v="3042"/>
    <d v="2017-04-17T00:00:00"/>
    <b v="0"/>
    <s v="Approved"/>
    <s v="WeareA2B"/>
    <s v="Standard"/>
    <s v="low"/>
    <s v="medium"/>
    <n v="642.30999999999995"/>
    <n v="513.85"/>
    <n v="128.46"/>
    <d v="2014-10-10T00:00:00"/>
    <n v="257"/>
  </r>
  <r>
    <s v="10802"/>
    <s v="95"/>
    <x v="228"/>
    <d v="2017-08-27T00:00:00"/>
    <b v="0"/>
    <s v="Approved"/>
    <s v="OHM Cycles"/>
    <s v="Touring"/>
    <s v="low"/>
    <s v="medium"/>
    <n v="1073.07"/>
    <n v="933.84"/>
    <n v="139.22999999999999"/>
    <d v="1998-12-16T00:00:00"/>
    <n v="125"/>
  </r>
  <r>
    <s v="10803"/>
    <s v="7"/>
    <x v="3099"/>
    <d v="2017-08-01T00:00:00"/>
    <b v="1"/>
    <s v="Approved"/>
    <s v="Trek Bicycles"/>
    <s v="Road"/>
    <s v="low"/>
    <s v="medium"/>
    <n v="980.37"/>
    <n v="234.43"/>
    <n v="745.94"/>
    <d v="2003-08-05T00:00:00"/>
    <n v="151"/>
  </r>
  <r>
    <s v="10804"/>
    <s v="74"/>
    <x v="427"/>
    <d v="2017-06-02T00:00:00"/>
    <b v="0"/>
    <s v="Approved"/>
    <s v="WeareA2B"/>
    <s v="Standard"/>
    <s v="medium"/>
    <s v="medium"/>
    <n v="1228.07"/>
    <n v="400.91"/>
    <n v="827.16"/>
    <d v="1991-07-10T00:00:00"/>
    <n v="211"/>
  </r>
  <r>
    <s v="10805"/>
    <s v="60"/>
    <x v="1575"/>
    <d v="2017-07-25T00:00:00"/>
    <b v="1"/>
    <s v="Approved"/>
    <s v="Giant Bicycles"/>
    <s v="Standard"/>
    <s v="high"/>
    <s v="small"/>
    <n v="1977.36"/>
    <n v="1759.85"/>
    <n v="217.51"/>
    <d v="2005-10-22T00:00:00"/>
    <n v="158"/>
  </r>
  <r>
    <s v="10806"/>
    <s v="15"/>
    <x v="614"/>
    <d v="2017-11-09T00:00:00"/>
    <b v="0"/>
    <s v="Approved"/>
    <s v="Norco Bicycles"/>
    <s v="Standard"/>
    <s v="low"/>
    <s v="medium"/>
    <n v="958.74"/>
    <n v="748.9"/>
    <n v="209.84"/>
    <d v="2005-12-07T00:00:00"/>
    <n v="51"/>
  </r>
  <r>
    <s v="10807"/>
    <s v="28"/>
    <x v="1568"/>
    <d v="2017-11-21T00:00:00"/>
    <b v="1"/>
    <s v="Approved"/>
    <s v="Norco Bicycles"/>
    <s v="Standard"/>
    <s v="medium"/>
    <s v="small"/>
    <n v="1216.1400000000001"/>
    <n v="1082.3599999999999"/>
    <n v="133.78"/>
    <d v="2006-11-10T00:00:00"/>
    <n v="39"/>
  </r>
  <r>
    <s v="10808"/>
    <s v="58"/>
    <x v="2548"/>
    <d v="2017-08-02T00:00:00"/>
    <b v="0"/>
    <s v="Approved"/>
    <s v="OHM Cycles"/>
    <s v="Standard"/>
    <s v="medium"/>
    <s v="medium"/>
    <n v="912.52"/>
    <n v="141.4"/>
    <n v="771.12"/>
    <d v="2015-06-17T00:00:00"/>
    <n v="150"/>
  </r>
  <r>
    <s v="10809"/>
    <s v="92"/>
    <x v="665"/>
    <d v="2017-10-14T00:00:00"/>
    <b v="0"/>
    <s v="Approved"/>
    <s v="WeareA2B"/>
    <s v="Standard"/>
    <s v="medium"/>
    <s v="small"/>
    <n v="1415.01"/>
    <n v="1259.3599999999999"/>
    <n v="155.65"/>
    <d v="2003-01-05T00:00:00"/>
    <n v="77"/>
  </r>
  <r>
    <s v="10810"/>
    <s v="4"/>
    <x v="2976"/>
    <d v="2017-02-28T00:00:00"/>
    <b v="0"/>
    <s v="Approved"/>
    <s v="Giant Bicycles"/>
    <s v="Standard"/>
    <s v="high"/>
    <s v="medium"/>
    <n v="1129.1300000000001"/>
    <n v="677.48"/>
    <n v="451.65"/>
    <d v="2005-08-09T00:00:00"/>
    <n v="305"/>
  </r>
  <r>
    <s v="10811"/>
    <s v="15"/>
    <x v="221"/>
    <d v="2017-02-05T00:00:00"/>
    <b v="0"/>
    <s v="Approved"/>
    <s v="Norco Bicycles"/>
    <s v="Standard"/>
    <s v="low"/>
    <s v="medium"/>
    <n v="958.74"/>
    <n v="748.9"/>
    <n v="209.84"/>
    <d v="1996-04-05T00:00:00"/>
    <n v="328"/>
  </r>
  <r>
    <s v="10812"/>
    <s v="82"/>
    <x v="2488"/>
    <d v="2017-09-11T00:00:00"/>
    <b v="0"/>
    <s v="Approved"/>
    <s v="Norco Bicycles"/>
    <s v="Standard"/>
    <s v="high"/>
    <s v="medium"/>
    <n v="1148.6400000000001"/>
    <n v="689.18"/>
    <n v="459.46"/>
    <d v="2013-09-16T00:00:00"/>
    <n v="110"/>
  </r>
  <r>
    <s v="10813"/>
    <s v="95"/>
    <x v="2625"/>
    <d v="2017-06-25T00:00:00"/>
    <b v="0"/>
    <s v="Approved"/>
    <s v="Giant Bicycles"/>
    <s v="Standard"/>
    <s v="medium"/>
    <s v="large"/>
    <n v="569.55999999999995"/>
    <n v="528.42999999999995"/>
    <n v="41.13"/>
    <d v="2003-09-10T00:00:00"/>
    <n v="188"/>
  </r>
  <r>
    <s v="10814"/>
    <s v="14"/>
    <x v="2972"/>
    <d v="2017-06-01T00:00:00"/>
    <b v="1"/>
    <s v="Approved"/>
    <s v="Solex"/>
    <s v="Standard"/>
    <s v="high"/>
    <s v="large"/>
    <n v="1842.92"/>
    <n v="1105.75"/>
    <n v="737.17"/>
    <d v="1995-10-24T00:00:00"/>
    <n v="212"/>
  </r>
  <r>
    <s v="10815"/>
    <s v="43"/>
    <x v="2041"/>
    <d v="2017-02-23T00:00:00"/>
    <b v="0"/>
    <s v="Approved"/>
    <s v="Solex"/>
    <s v="Standard"/>
    <s v="medium"/>
    <s v="medium"/>
    <n v="1151.96"/>
    <n v="649.49"/>
    <n v="502.47"/>
    <d v="1999-12-04T00:00:00"/>
    <n v="310"/>
  </r>
  <r>
    <s v="10816"/>
    <s v="37"/>
    <x v="444"/>
    <d v="2017-08-21T00:00:00"/>
    <b v="1"/>
    <s v="Approved"/>
    <s v="OHM Cycles"/>
    <s v="Standard"/>
    <s v="low"/>
    <s v="medium"/>
    <n v="1793.43"/>
    <n v="248.82"/>
    <n v="1544.61"/>
    <d v="1999-07-20T00:00:00"/>
    <n v="131"/>
  </r>
  <r>
    <s v="10817"/>
    <s v="75"/>
    <x v="663"/>
    <d v="2017-04-23T00:00:00"/>
    <b v="0"/>
    <s v="Approved"/>
    <s v="Giant Bicycles"/>
    <s v="Touring"/>
    <s v="medium"/>
    <s v="large"/>
    <n v="1873.97"/>
    <n v="863.95"/>
    <n v="1010.02"/>
    <d v="2003-09-09T00:00:00"/>
    <n v="251"/>
  </r>
  <r>
    <s v="10818"/>
    <s v="72"/>
    <x v="3123"/>
    <d v="2017-10-02T00:00:00"/>
    <b v="0"/>
    <s v="Approved"/>
    <s v="OHM Cycles"/>
    <s v="Standard"/>
    <s v="medium"/>
    <s v="medium"/>
    <n v="912.52"/>
    <n v="141.4"/>
    <n v="771.12"/>
    <d v="2010-11-05T00:00:00"/>
    <n v="89"/>
  </r>
  <r>
    <s v="10819"/>
    <s v="80"/>
    <x v="941"/>
    <d v="2017-11-28T00:00:00"/>
    <b v="0"/>
    <s v="Approved"/>
    <s v="OHM Cycles"/>
    <s v="Touring"/>
    <s v="low"/>
    <s v="medium"/>
    <n v="1073.07"/>
    <n v="933.84"/>
    <n v="139.22999999999999"/>
    <d v="1997-01-25T00:00:00"/>
    <n v="32"/>
  </r>
  <r>
    <s v="10820"/>
    <s v="3"/>
    <x v="3262"/>
    <d v="2017-02-12T00:00:00"/>
    <b v="1"/>
    <s v="Approved"/>
    <s v="Trek Bicycles"/>
    <s v="Standard"/>
    <s v="medium"/>
    <s v="large"/>
    <n v="2091.4699999999998"/>
    <n v="388.92"/>
    <n v="1702.55"/>
    <d v="2006-02-02T00:00:00"/>
    <n v="321"/>
  </r>
  <r>
    <s v="10821"/>
    <s v="10"/>
    <x v="3083"/>
    <d v="2017-08-31T00:00:00"/>
    <b v="1"/>
    <s v="Approved"/>
    <s v="Solex"/>
    <s v="Standard"/>
    <s v="medium"/>
    <s v="medium"/>
    <n v="1945.43"/>
    <n v="333.18"/>
    <n v="1612.25"/>
    <d v="2002-08-31T00:00:00"/>
    <n v="121"/>
  </r>
  <r>
    <s v="10822"/>
    <s v="97"/>
    <x v="2719"/>
    <d v="2017-06-09T00:00:00"/>
    <b v="1"/>
    <s v="Approved"/>
    <s v="Solex"/>
    <s v="Standard"/>
    <s v="medium"/>
    <s v="large"/>
    <n v="202.62"/>
    <n v="151.96"/>
    <n v="50.66"/>
    <d v="2016-03-29T00:00:00"/>
    <n v="204"/>
  </r>
  <r>
    <s v="10823"/>
    <s v="87"/>
    <x v="2154"/>
    <d v="2017-04-29T00:00:00"/>
    <b v="0"/>
    <s v="Approved"/>
    <s v="Giant Bicycles"/>
    <s v="Standard"/>
    <s v="high"/>
    <s v="medium"/>
    <n v="1179"/>
    <n v="707.4"/>
    <n v="471.6"/>
    <d v="1997-08-25T00:00:00"/>
    <n v="245"/>
  </r>
  <r>
    <s v="10824"/>
    <s v="0"/>
    <x v="214"/>
    <d v="2017-05-07T00:00:00"/>
    <b v="0"/>
    <s v="Approved"/>
    <s v="WeareA2B"/>
    <s v="Standard"/>
    <s v="medium"/>
    <s v="medium"/>
    <n v="60.34"/>
    <n v="45.26"/>
    <n v="15.08"/>
    <d v="1993-07-15T00:00:00"/>
    <n v="237"/>
  </r>
  <r>
    <s v="10825"/>
    <s v="25"/>
    <x v="2949"/>
    <d v="2017-10-15T00:00:00"/>
    <b v="0"/>
    <s v="Approved"/>
    <s v="Giant Bicycles"/>
    <s v="Road"/>
    <s v="medium"/>
    <s v="medium"/>
    <n v="1538.99"/>
    <n v="829.65"/>
    <n v="709.34"/>
    <d v="2016-11-22T00:00:00"/>
    <n v="76"/>
  </r>
  <r>
    <s v="10826"/>
    <s v="79"/>
    <x v="1486"/>
    <d v="2017-06-14T00:00:00"/>
    <b v="0"/>
    <s v="Approved"/>
    <s v="Norco Bicycles"/>
    <s v="Standard"/>
    <s v="medium"/>
    <s v="medium"/>
    <n v="1555.58"/>
    <n v="818.01"/>
    <n v="737.57"/>
    <d v="2003-09-09T00:00:00"/>
    <n v="199"/>
  </r>
  <r>
    <s v="10827"/>
    <s v="19"/>
    <x v="1947"/>
    <d v="2017-09-08T00:00:00"/>
    <b v="0"/>
    <s v="Approved"/>
    <s v="OHM Cycles"/>
    <s v="Road"/>
    <s v="high"/>
    <s v="large"/>
    <n v="12.01"/>
    <n v="7.21"/>
    <n v="4.8"/>
    <d v="2009-03-08T00:00:00"/>
    <n v="113"/>
  </r>
  <r>
    <s v="10828"/>
    <s v="86"/>
    <x v="3275"/>
    <d v="2017-08-12T00:00:00"/>
    <b v="0"/>
    <s v="Approved"/>
    <s v="OHM Cycles"/>
    <s v="Standard"/>
    <s v="medium"/>
    <s v="medium"/>
    <n v="235.63"/>
    <n v="125.07"/>
    <n v="110.56"/>
    <d v="2004-08-07T00:00:00"/>
    <n v="140"/>
  </r>
  <r>
    <s v="10829"/>
    <s v="66"/>
    <x v="1038"/>
    <d v="2017-03-09T00:00:00"/>
    <b v="0"/>
    <s v="Approved"/>
    <s v="Solex"/>
    <s v="Standard"/>
    <s v="medium"/>
    <s v="medium"/>
    <n v="1163.8900000000001"/>
    <n v="589.27"/>
    <n v="574.62"/>
    <d v="1993-06-23T00:00:00"/>
    <n v="296"/>
  </r>
  <r>
    <s v="10830"/>
    <s v="29"/>
    <x v="2579"/>
    <d v="2017-05-20T00:00:00"/>
    <b v="1"/>
    <s v="Approved"/>
    <s v="WeareA2B"/>
    <s v="Standard"/>
    <s v="medium"/>
    <s v="medium"/>
    <n v="1065.03"/>
    <n v="230.09"/>
    <n v="834.94"/>
    <d v="2000-11-03T00:00:00"/>
    <n v="224"/>
  </r>
  <r>
    <s v="10831"/>
    <s v="31"/>
    <x v="882"/>
    <d v="2017-08-10T00:00:00"/>
    <b v="0"/>
    <s v="Approved"/>
    <s v="Giant Bicycles"/>
    <s v="Standard"/>
    <s v="medium"/>
    <s v="medium"/>
    <n v="230.91"/>
    <n v="173.18"/>
    <n v="57.73"/>
    <d v="2006-11-10T00:00:00"/>
    <n v="142"/>
  </r>
  <r>
    <s v="10832"/>
    <s v="30"/>
    <x v="3276"/>
    <d v="2017-04-05T00:00:00"/>
    <b v="0"/>
    <s v="Approved"/>
    <s v="Solex"/>
    <s v="Standard"/>
    <s v="high"/>
    <s v="medium"/>
    <n v="748.17"/>
    <n v="448.9"/>
    <n v="299.27"/>
    <d v="2003-03-18T00:00:00"/>
    <n v="269"/>
  </r>
  <r>
    <s v="10833"/>
    <s v="60"/>
    <x v="898"/>
    <d v="2017-07-05T00:00:00"/>
    <b v="1"/>
    <s v="Approved"/>
    <s v="Giant Bicycles"/>
    <s v="Standard"/>
    <s v="high"/>
    <s v="small"/>
    <n v="1977.36"/>
    <n v="1759.85"/>
    <n v="217.51"/>
    <d v="2010-11-05T00:00:00"/>
    <n v="178"/>
  </r>
  <r>
    <s v="10834"/>
    <s v="37"/>
    <x v="1135"/>
    <d v="2017-11-11T00:00:00"/>
    <b v="0"/>
    <s v="Approved"/>
    <s v="OHM Cycles"/>
    <s v="Standard"/>
    <s v="low"/>
    <s v="medium"/>
    <n v="1793.43"/>
    <n v="248.82"/>
    <n v="1544.61"/>
    <d v="1999-07-20T00:00:00"/>
    <n v="49"/>
  </r>
  <r>
    <s v="10835"/>
    <s v="55"/>
    <x v="937"/>
    <d v="2017-10-27T00:00:00"/>
    <b v="1"/>
    <s v="Approved"/>
    <s v="Trek Bicycles"/>
    <s v="Road"/>
    <s v="medium"/>
    <s v="large"/>
    <n v="1894.19"/>
    <n v="598.76"/>
    <n v="1295.43"/>
    <d v="2015-10-18T00:00:00"/>
    <n v="64"/>
  </r>
  <r>
    <s v="10836"/>
    <s v="89"/>
    <x v="1342"/>
    <d v="2017-09-22T00:00:00"/>
    <b v="0"/>
    <s v="Approved"/>
    <s v="WeareA2B"/>
    <s v="Touring"/>
    <s v="medium"/>
    <s v="large"/>
    <n v="1362.99"/>
    <n v="57.74"/>
    <n v="1305.25"/>
    <d v="1993-04-20T00:00:00"/>
    <n v="99"/>
  </r>
  <r>
    <s v="10837"/>
    <s v="3"/>
    <x v="799"/>
    <d v="2017-03-17T00:00:00"/>
    <b v="0"/>
    <s v="Approved"/>
    <s v="Trek Bicycles"/>
    <s v="Standard"/>
    <s v="medium"/>
    <s v="large"/>
    <n v="2091.4699999999998"/>
    <n v="388.92"/>
    <n v="1702.55"/>
    <d v="2012-09-15T00:00:00"/>
    <n v="288"/>
  </r>
  <r>
    <s v="10838"/>
    <s v="56"/>
    <x v="2519"/>
    <d v="2017-06-07T00:00:00"/>
    <b v="1"/>
    <s v="Approved"/>
    <s v="OHM Cycles"/>
    <s v="Standard"/>
    <s v="medium"/>
    <s v="medium"/>
    <n v="183.86"/>
    <n v="137.9"/>
    <n v="45.96"/>
    <d v="1997-10-04T00:00:00"/>
    <n v="206"/>
  </r>
  <r>
    <s v="10839"/>
    <s v="25"/>
    <x v="3313"/>
    <d v="2017-04-05T00:00:00"/>
    <b v="1"/>
    <s v="Approved"/>
    <s v="Giant Bicycles"/>
    <s v="Road"/>
    <s v="medium"/>
    <s v="medium"/>
    <n v="1538.99"/>
    <n v="829.65"/>
    <n v="709.34"/>
    <d v="2011-01-10T00:00:00"/>
    <n v="269"/>
  </r>
  <r>
    <s v="10840"/>
    <s v="53"/>
    <x v="2507"/>
    <d v="2017-09-23T00:00:00"/>
    <b v="1"/>
    <s v="Approved"/>
    <s v="OHM Cycles"/>
    <s v="Standard"/>
    <s v="medium"/>
    <s v="medium"/>
    <n v="795.34"/>
    <n v="101.58"/>
    <n v="693.76"/>
    <d v="2003-07-21T00:00:00"/>
    <n v="98"/>
  </r>
  <r>
    <s v="10841"/>
    <s v="50"/>
    <x v="3363"/>
    <d v="2017-01-14T00:00:00"/>
    <b v="1"/>
    <s v="Approved"/>
    <s v="WeareA2B"/>
    <s v="Standard"/>
    <s v="medium"/>
    <s v="small"/>
    <n v="175.89"/>
    <n v="131.91999999999999"/>
    <n v="43.97"/>
    <d v="2003-07-21T00:00:00"/>
    <n v="350"/>
  </r>
  <r>
    <s v="10842"/>
    <s v="77"/>
    <x v="1736"/>
    <d v="2017-07-25T00:00:00"/>
    <b v="1"/>
    <s v="Approved"/>
    <s v="WeareA2B"/>
    <s v="Standard"/>
    <s v="medium"/>
    <s v="medium"/>
    <n v="1769.64"/>
    <n v="108.76"/>
    <n v="1660.88"/>
    <d v="2006-10-01T00:00:00"/>
    <n v="158"/>
  </r>
  <r>
    <s v="10843"/>
    <s v="36"/>
    <x v="119"/>
    <d v="2017-02-26T00:00:00"/>
    <b v="1"/>
    <s v="Approved"/>
    <s v="Solex"/>
    <s v="Standard"/>
    <s v="low"/>
    <s v="medium"/>
    <n v="1289.8499999999999"/>
    <n v="74.510000000000005"/>
    <n v="1215.3399999999999"/>
    <d v="2007-12-11T00:00:00"/>
    <n v="307"/>
  </r>
  <r>
    <s v="10844"/>
    <s v="89"/>
    <x v="2174"/>
    <d v="2017-08-29T00:00:00"/>
    <b v="1"/>
    <s v="Approved"/>
    <s v="WeareA2B"/>
    <s v="Touring"/>
    <s v="medium"/>
    <s v="large"/>
    <n v="1362.99"/>
    <n v="57.74"/>
    <n v="1305.25"/>
    <d v="1993-04-20T00:00:00"/>
    <n v="123"/>
  </r>
  <r>
    <s v="10845"/>
    <s v="74"/>
    <x v="885"/>
    <d v="2017-09-04T00:00:00"/>
    <b v="0"/>
    <s v="Approved"/>
    <s v="WeareA2B"/>
    <s v="Standard"/>
    <s v="medium"/>
    <s v="medium"/>
    <n v="1228.07"/>
    <n v="400.91"/>
    <n v="827.16"/>
    <d v="1994-07-12T00:00:00"/>
    <n v="117"/>
  </r>
  <r>
    <s v="10846"/>
    <s v="11"/>
    <x v="2002"/>
    <d v="2017-01-09T00:00:00"/>
    <b v="0"/>
    <s v="Approved"/>
    <s v="Giant Bicycles"/>
    <s v="Standard"/>
    <s v="high"/>
    <s v="medium"/>
    <n v="1274.93"/>
    <n v="764.96"/>
    <n v="509.97"/>
    <d v="2016-07-09T00:00:00"/>
    <n v="355"/>
  </r>
  <r>
    <s v="10847"/>
    <s v="0"/>
    <x v="527"/>
    <d v="2017-02-13T00:00:00"/>
    <b v="1"/>
    <s v="Approved"/>
    <s v="Solex"/>
    <s v="Standard"/>
    <s v="medium"/>
    <s v="medium"/>
    <n v="100.35"/>
    <n v="75.260000000000005"/>
    <n v="25.09"/>
    <d v="1994-08-10T00:00:00"/>
    <n v="320"/>
  </r>
  <r>
    <s v="10848"/>
    <s v="83"/>
    <x v="1371"/>
    <d v="2017-08-17T00:00:00"/>
    <b v="1"/>
    <s v="Approved"/>
    <s v="Solex"/>
    <s v="Touring"/>
    <s v="medium"/>
    <s v="large"/>
    <n v="2083.94"/>
    <n v="675.03"/>
    <n v="1408.91"/>
    <d v="2013-09-16T00:00:00"/>
    <n v="135"/>
  </r>
  <r>
    <s v="10849"/>
    <s v="56"/>
    <x v="2540"/>
    <d v="2017-07-10T00:00:00"/>
    <b v="0"/>
    <s v="Approved"/>
    <s v="OHM Cycles"/>
    <s v="Standard"/>
    <s v="medium"/>
    <s v="medium"/>
    <n v="183.86"/>
    <n v="137.9"/>
    <n v="45.96"/>
    <d v="1997-10-04T00:00:00"/>
    <n v="173"/>
  </r>
  <r>
    <s v="10850"/>
    <s v="77"/>
    <x v="2630"/>
    <d v="2017-11-29T00:00:00"/>
    <b v="0"/>
    <s v="Approved"/>
    <s v="Norco Bicycles"/>
    <s v="Road"/>
    <s v="medium"/>
    <s v="large"/>
    <n v="1240.31"/>
    <n v="795.1"/>
    <n v="445.21"/>
    <d v="2011-01-10T00:00:00"/>
    <n v="31"/>
  </r>
  <r>
    <s v="10851"/>
    <s v="38"/>
    <x v="2648"/>
    <d v="2017-08-02T00:00:00"/>
    <b v="0"/>
    <s v="Approved"/>
    <s v="Solex"/>
    <s v="Standard"/>
    <s v="medium"/>
    <s v="medium"/>
    <n v="1577.53"/>
    <n v="826.51"/>
    <n v="751.02"/>
    <d v="2011-03-16T00:00:00"/>
    <n v="150"/>
  </r>
  <r>
    <s v="10852"/>
    <s v="59"/>
    <x v="1433"/>
    <d v="2017-06-11T00:00:00"/>
    <b v="1"/>
    <s v="Approved"/>
    <s v="Solex"/>
    <s v="Standard"/>
    <s v="medium"/>
    <s v="large"/>
    <n v="1061.56"/>
    <n v="733.58"/>
    <n v="327.98"/>
    <d v="1993-07-20T00:00:00"/>
    <n v="202"/>
  </r>
  <r>
    <s v="10853"/>
    <s v="12"/>
    <x v="1624"/>
    <d v="2017-09-07T00:00:00"/>
    <b v="1"/>
    <s v="Approved"/>
    <s v="WeareA2B"/>
    <s v="Standard"/>
    <s v="medium"/>
    <s v="medium"/>
    <n v="1231.1500000000001"/>
    <n v="161.6"/>
    <n v="1069.55"/>
    <d v="2010-05-05T00:00:00"/>
    <n v="114"/>
  </r>
  <r>
    <s v="10854"/>
    <s v="40"/>
    <x v="159"/>
    <d v="2017-03-30T00:00:00"/>
    <b v="0"/>
    <s v="Approved"/>
    <s v="OHM Cycles"/>
    <s v="Standard"/>
    <s v="high"/>
    <s v="medium"/>
    <n v="1458.17"/>
    <n v="874.9"/>
    <n v="583.27"/>
    <d v="2006-02-02T00:00:00"/>
    <n v="275"/>
  </r>
  <r>
    <s v="10855"/>
    <s v="17"/>
    <x v="1458"/>
    <d v="2017-12-21T00:00:00"/>
    <b v="0"/>
    <s v="Approved"/>
    <s v="Solex"/>
    <s v="Standard"/>
    <s v="high"/>
    <s v="medium"/>
    <n v="1024.6600000000001"/>
    <n v="614.79999999999995"/>
    <n v="409.86"/>
    <d v="1996-11-09T00:00:00"/>
    <n v="9"/>
  </r>
  <r>
    <s v="10856"/>
    <s v="87"/>
    <x v="586"/>
    <d v="2017-11-23T00:00:00"/>
    <b v="1"/>
    <s v="Approved"/>
    <s v="Giant Bicycles"/>
    <s v="Standard"/>
    <s v="high"/>
    <s v="medium"/>
    <n v="1179"/>
    <n v="707.4"/>
    <n v="471.6"/>
    <d v="1997-08-25T00:00:00"/>
    <n v="37"/>
  </r>
  <r>
    <s v="10858"/>
    <s v="57"/>
    <x v="2179"/>
    <d v="2017-01-30T00:00:00"/>
    <b v="1"/>
    <s v="Approved"/>
    <s v="WeareA2B"/>
    <s v="Touring"/>
    <s v="medium"/>
    <s v="large"/>
    <n v="1890.39"/>
    <n v="260.14"/>
    <n v="1630.25"/>
    <d v="1991-01-21T00:00:00"/>
    <n v="334"/>
  </r>
  <r>
    <s v="10859"/>
    <s v="45"/>
    <x v="1159"/>
    <d v="2017-08-06T00:00:00"/>
    <b v="1"/>
    <s v="Approved"/>
    <s v="Solex"/>
    <s v="Standard"/>
    <s v="medium"/>
    <s v="medium"/>
    <n v="441.49"/>
    <n v="84.99"/>
    <n v="356.5"/>
    <d v="1997-02-09T00:00:00"/>
    <n v="146"/>
  </r>
  <r>
    <s v="10860"/>
    <s v="73"/>
    <x v="2018"/>
    <d v="2017-02-20T00:00:00"/>
    <b v="1"/>
    <s v="Approved"/>
    <s v="Solex"/>
    <s v="Standard"/>
    <s v="medium"/>
    <s v="medium"/>
    <n v="1945.43"/>
    <n v="333.18"/>
    <n v="1612.25"/>
    <d v="2002-08-31T00:00:00"/>
    <n v="313"/>
  </r>
  <r>
    <s v="10861"/>
    <s v="1"/>
    <x v="403"/>
    <d v="2017-10-12T00:00:00"/>
    <b v="1"/>
    <s v="Approved"/>
    <s v="Giant Bicycles"/>
    <s v="Standard"/>
    <s v="medium"/>
    <s v="medium"/>
    <n v="1403.5"/>
    <n v="954.82"/>
    <n v="448.68"/>
    <d v="2016-11-14T00:00:00"/>
    <n v="79"/>
  </r>
  <r>
    <s v="10862"/>
    <s v="43"/>
    <x v="3149"/>
    <d v="2017-01-09T00:00:00"/>
    <b v="1"/>
    <s v="Approved"/>
    <s v="Norco Bicycles"/>
    <s v="Standard"/>
    <s v="medium"/>
    <s v="medium"/>
    <n v="1555.58"/>
    <n v="818.01"/>
    <n v="737.57"/>
    <d v="2003-09-09T00:00:00"/>
    <n v="355"/>
  </r>
  <r>
    <s v="10863"/>
    <s v="0"/>
    <x v="2382"/>
    <d v="2017-11-13T00:00:00"/>
    <b v="0"/>
    <s v="Approved"/>
    <s v="WeareA2B"/>
    <s v="Standard"/>
    <s v="medium"/>
    <s v="small"/>
    <n v="175.89"/>
    <n v="131.91999999999999"/>
    <n v="43.97"/>
    <d v="2003-02-16T00:00:00"/>
    <n v="47"/>
  </r>
  <r>
    <s v="10864"/>
    <s v="79"/>
    <x v="791"/>
    <d v="2017-04-13T00:00:00"/>
    <b v="0"/>
    <s v="Approved"/>
    <s v="Norco Bicycles"/>
    <s v="Standard"/>
    <s v="medium"/>
    <s v="medium"/>
    <n v="1555.58"/>
    <n v="818.01"/>
    <n v="737.57"/>
    <d v="2015-08-10T00:00:00"/>
    <n v="261"/>
  </r>
  <r>
    <s v="10865"/>
    <s v="71"/>
    <x v="1859"/>
    <d v="2017-11-26T00:00:00"/>
    <b v="0"/>
    <s v="Approved"/>
    <s v="Solex"/>
    <s v="Standard"/>
    <s v="high"/>
    <s v="large"/>
    <n v="1842.92"/>
    <n v="1105.75"/>
    <n v="737.17"/>
    <d v="1995-10-24T00:00:00"/>
    <n v="34"/>
  </r>
  <r>
    <s v="10866"/>
    <s v="14"/>
    <x v="296"/>
    <d v="2017-01-21T00:00:00"/>
    <b v="0"/>
    <s v="Approved"/>
    <s v="Trek Bicycles"/>
    <s v="Standard"/>
    <s v="medium"/>
    <s v="small"/>
    <n v="1386.84"/>
    <n v="1234.29"/>
    <n v="152.55000000000001"/>
    <d v="2003-08-05T00:00:00"/>
    <n v="343"/>
  </r>
  <r>
    <s v="10867"/>
    <s v="55"/>
    <x v="2832"/>
    <d v="2017-04-08T00:00:00"/>
    <b v="1"/>
    <s v="Approved"/>
    <s v="Trek Bicycles"/>
    <s v="Road"/>
    <s v="medium"/>
    <s v="large"/>
    <n v="1894.19"/>
    <n v="598.76"/>
    <n v="1295.43"/>
    <d v="2005-12-07T00:00:00"/>
    <n v="266"/>
  </r>
  <r>
    <s v="10868"/>
    <s v="72"/>
    <x v="482"/>
    <d v="2017-09-27T00:00:00"/>
    <b v="1"/>
    <s v="Approved"/>
    <s v="Norco Bicycles"/>
    <s v="Standard"/>
    <s v="medium"/>
    <s v="medium"/>
    <n v="360.4"/>
    <n v="270.3"/>
    <n v="90.1"/>
    <d v="2016-12-06T00:00:00"/>
    <n v="94"/>
  </r>
  <r>
    <s v="10869"/>
    <s v="66"/>
    <x v="2201"/>
    <d v="2017-01-09T00:00:00"/>
    <b v="0"/>
    <s v="Approved"/>
    <s v="Giant Bicycles"/>
    <s v="Road"/>
    <s v="low"/>
    <s v="small"/>
    <n v="590.26"/>
    <n v="525.33000000000004"/>
    <n v="64.930000000000007"/>
    <d v="2010-11-05T00:00:00"/>
    <n v="355"/>
  </r>
  <r>
    <s v="10870"/>
    <s v="4"/>
    <x v="2800"/>
    <d v="2017-06-05T00:00:00"/>
    <b v="0"/>
    <s v="Approved"/>
    <s v="Giant Bicycles"/>
    <s v="Standard"/>
    <s v="high"/>
    <s v="medium"/>
    <n v="1129.1300000000001"/>
    <n v="677.48"/>
    <n v="451.65"/>
    <d v="2004-08-17T00:00:00"/>
    <n v="208"/>
  </r>
  <r>
    <s v="10871"/>
    <s v="79"/>
    <x v="458"/>
    <d v="2017-09-21T00:00:00"/>
    <b v="0"/>
    <s v="Approved"/>
    <s v="Norco Bicycles"/>
    <s v="Standard"/>
    <s v="medium"/>
    <s v="medium"/>
    <n v="1555.58"/>
    <n v="818.01"/>
    <n v="737.57"/>
    <d v="2003-09-09T00:00:00"/>
    <n v="100"/>
  </r>
  <r>
    <s v="10872"/>
    <s v="0"/>
    <x v="3081"/>
    <d v="2017-09-07T00:00:00"/>
    <b v="1"/>
    <s v="Approved"/>
    <s v="Giant Bicycles"/>
    <s v="Standard"/>
    <s v="medium"/>
    <s v="large"/>
    <n v="569.55999999999995"/>
    <n v="528.42999999999995"/>
    <n v="41.13"/>
    <d v="2003-09-10T00:00:00"/>
    <n v="114"/>
  </r>
  <r>
    <s v="10873"/>
    <s v="93"/>
    <x v="1435"/>
    <d v="2017-09-21T00:00:00"/>
    <b v="1"/>
    <s v="Approved"/>
    <s v="WeareA2B"/>
    <s v="Standard"/>
    <s v="medium"/>
    <s v="medium"/>
    <n v="1065.03"/>
    <n v="230.09"/>
    <n v="834.94"/>
    <d v="1991-11-07T00:00:00"/>
    <n v="100"/>
  </r>
  <r>
    <s v="10874"/>
    <s v="66"/>
    <x v="647"/>
    <d v="2017-10-21T00:00:00"/>
    <b v="1"/>
    <s v="Approved"/>
    <s v="Giant Bicycles"/>
    <s v="Road"/>
    <s v="low"/>
    <s v="small"/>
    <n v="590.26"/>
    <n v="525.33000000000004"/>
    <n v="64.930000000000007"/>
    <d v="2010-11-05T00:00:00"/>
    <n v="70"/>
  </r>
  <r>
    <s v="10875"/>
    <s v="1"/>
    <x v="893"/>
    <d v="2017-05-23T00:00:00"/>
    <b v="1"/>
    <s v="Approved"/>
    <s v="Giant Bicycles"/>
    <s v="Standard"/>
    <s v="medium"/>
    <s v="medium"/>
    <n v="1403.5"/>
    <n v="954.82"/>
    <n v="448.68"/>
    <d v="2016-11-14T00:00:00"/>
    <n v="221"/>
  </r>
  <r>
    <s v="10876"/>
    <s v="13"/>
    <x v="196"/>
    <d v="2017-11-21T00:00:00"/>
    <b v="1"/>
    <s v="Approved"/>
    <s v="Solex"/>
    <s v="Standard"/>
    <s v="medium"/>
    <s v="medium"/>
    <n v="1163.8900000000001"/>
    <n v="589.27"/>
    <n v="574.62"/>
    <d v="2009-03-08T00:00:00"/>
    <n v="39"/>
  </r>
  <r>
    <s v="10877"/>
    <s v="83"/>
    <x v="1071"/>
    <d v="2017-07-27T00:00:00"/>
    <b v="1"/>
    <s v="Approved"/>
    <s v="Solex"/>
    <s v="Touring"/>
    <s v="medium"/>
    <s v="large"/>
    <n v="2083.94"/>
    <n v="675.03"/>
    <n v="1408.91"/>
    <d v="1993-05-26T00:00:00"/>
    <n v="156"/>
  </r>
  <r>
    <s v="10878"/>
    <s v="76"/>
    <x v="2370"/>
    <d v="2017-08-27T00:00:00"/>
    <b v="1"/>
    <s v="Approved"/>
    <s v="WeareA2B"/>
    <s v="Standard"/>
    <s v="low"/>
    <s v="medium"/>
    <n v="642.30999999999995"/>
    <n v="513.85"/>
    <n v="128.46"/>
    <d v="2005-05-10T00:00:00"/>
    <n v="125"/>
  </r>
  <r>
    <s v="10879"/>
    <s v="98"/>
    <x v="141"/>
    <d v="2017-01-20T00:00:00"/>
    <b v="0"/>
    <s v="Approved"/>
    <s v="Trek Bicycles"/>
    <s v="Standard"/>
    <s v="high"/>
    <s v="medium"/>
    <n v="358.39"/>
    <n v="215.03"/>
    <n v="143.36000000000001"/>
    <d v="2004-01-16T00:00:00"/>
    <n v="344"/>
  </r>
  <r>
    <s v="10880"/>
    <s v="96"/>
    <x v="1804"/>
    <d v="2017-04-22T00:00:00"/>
    <b v="1"/>
    <s v="Approved"/>
    <s v="WeareA2B"/>
    <s v="Road"/>
    <s v="low"/>
    <s v="small"/>
    <n v="1172.78"/>
    <n v="1043.77"/>
    <n v="129.01"/>
    <d v="2002-10-10T00:00:00"/>
    <n v="252"/>
  </r>
  <r>
    <s v="10881"/>
    <s v="6"/>
    <x v="2760"/>
    <d v="2017-06-24T00:00:00"/>
    <b v="1"/>
    <s v="Approved"/>
    <s v="OHM Cycles"/>
    <s v="Standard"/>
    <s v="high"/>
    <s v="medium"/>
    <n v="227.88"/>
    <n v="136.72999999999999"/>
    <n v="91.15"/>
    <d v="2011-04-16T00:00:00"/>
    <n v="189"/>
  </r>
  <r>
    <s v="10882"/>
    <s v="15"/>
    <x v="2481"/>
    <d v="2017-07-16T00:00:00"/>
    <b v="0"/>
    <s v="Approved"/>
    <s v="WeareA2B"/>
    <s v="Standard"/>
    <s v="medium"/>
    <s v="medium"/>
    <n v="1292.8399999999999"/>
    <n v="13.44"/>
    <n v="1279.4000000000001"/>
    <d v="2009-04-12T00:00:00"/>
    <n v="167"/>
  </r>
  <r>
    <s v="10883"/>
    <s v="63"/>
    <x v="2872"/>
    <d v="2017-03-08T00:00:00"/>
    <b v="0"/>
    <s v="Approved"/>
    <s v="Solex"/>
    <s v="Standard"/>
    <s v="medium"/>
    <s v="medium"/>
    <n v="1483.2"/>
    <n v="99.59"/>
    <n v="1383.61"/>
    <d v="1992-10-02T00:00:00"/>
    <n v="297"/>
  </r>
  <r>
    <s v="10884"/>
    <s v="20"/>
    <x v="1616"/>
    <d v="2017-02-28T00:00:00"/>
    <b v="1"/>
    <s v="Approved"/>
    <s v="Trek Bicycles"/>
    <s v="Standard"/>
    <s v="medium"/>
    <s v="small"/>
    <n v="1775.81"/>
    <n v="1580.47"/>
    <n v="195.34"/>
    <d v="2010-05-05T00:00:00"/>
    <n v="305"/>
  </r>
  <r>
    <s v="10885"/>
    <s v="66"/>
    <x v="1162"/>
    <d v="2017-03-03T00:00:00"/>
    <b v="1"/>
    <s v="Approved"/>
    <s v="Giant Bicycles"/>
    <s v="Road"/>
    <s v="low"/>
    <s v="small"/>
    <n v="590.26"/>
    <n v="525.33000000000004"/>
    <n v="64.930000000000007"/>
    <d v="2010-11-05T00:00:00"/>
    <n v="302"/>
  </r>
  <r>
    <s v="10886"/>
    <s v="55"/>
    <x v="3091"/>
    <d v="2017-05-16T00:00:00"/>
    <b v="0"/>
    <s v="Approved"/>
    <s v="Trek Bicycles"/>
    <s v="Road"/>
    <s v="medium"/>
    <s v="large"/>
    <n v="1894.19"/>
    <n v="598.76"/>
    <n v="1295.43"/>
    <d v="1993-06-23T00:00:00"/>
    <n v="228"/>
  </r>
  <r>
    <s v="10887"/>
    <s v="70"/>
    <x v="2909"/>
    <d v="2017-02-20T00:00:00"/>
    <b v="1"/>
    <s v="Approved"/>
    <s v="Trek Bicycles"/>
    <s v="Standard"/>
    <s v="high"/>
    <s v="medium"/>
    <n v="495.72"/>
    <n v="297.43"/>
    <n v="198.29"/>
    <d v="2015-04-11T00:00:00"/>
    <n v="313"/>
  </r>
  <r>
    <s v="10888"/>
    <s v="38"/>
    <x v="1055"/>
    <d v="2017-01-06T00:00:00"/>
    <b v="1"/>
    <s v="Approved"/>
    <s v="Trek Bicycles"/>
    <s v="Standard"/>
    <s v="medium"/>
    <s v="large"/>
    <n v="2091.4699999999998"/>
    <n v="388.92"/>
    <n v="1702.55"/>
    <d v="2011-01-10T00:00:00"/>
    <n v="358"/>
  </r>
  <r>
    <s v="10889"/>
    <s v="51"/>
    <x v="87"/>
    <d v="2017-06-24T00:00:00"/>
    <b v="1"/>
    <s v="Approved"/>
    <s v="OHM Cycles"/>
    <s v="Standard"/>
    <s v="high"/>
    <s v="medium"/>
    <n v="2005.66"/>
    <n v="1203.4000000000001"/>
    <n v="802.26"/>
    <d v="1997-10-04T00:00:00"/>
    <n v="189"/>
  </r>
  <r>
    <s v="10890"/>
    <s v="32"/>
    <x v="1666"/>
    <d v="2017-06-20T00:00:00"/>
    <b v="1"/>
    <s v="Approved"/>
    <s v="Giant Bicycles"/>
    <s v="Standard"/>
    <s v="medium"/>
    <s v="medium"/>
    <n v="642.70000000000005"/>
    <n v="211.37"/>
    <n v="431.33"/>
    <d v="2002-03-22T00:00:00"/>
    <n v="193"/>
  </r>
  <r>
    <s v="10891"/>
    <s v="85"/>
    <x v="1563"/>
    <d v="2017-05-07T00:00:00"/>
    <b v="1"/>
    <s v="Approved"/>
    <s v="WeareA2B"/>
    <s v="Standard"/>
    <s v="medium"/>
    <s v="medium"/>
    <n v="752.64"/>
    <n v="205.36"/>
    <n v="547.28"/>
    <d v="1998-12-16T00:00:00"/>
    <n v="237"/>
  </r>
  <r>
    <s v="10892"/>
    <s v="0"/>
    <x v="562"/>
    <d v="2017-03-23T00:00:00"/>
    <b v="1"/>
    <s v="Approved"/>
    <s v="Norco Bicycles"/>
    <s v="Road"/>
    <s v="medium"/>
    <s v="medium"/>
    <n v="544.04999999999995"/>
    <n v="376.84"/>
    <n v="167.21"/>
    <d v="2005-10-22T00:00:00"/>
    <n v="282"/>
  </r>
  <r>
    <s v="10893"/>
    <s v="43"/>
    <x v="1368"/>
    <d v="2017-08-19T00:00:00"/>
    <b v="1"/>
    <s v="Approved"/>
    <s v="Norco Bicycles"/>
    <s v="Standard"/>
    <s v="medium"/>
    <s v="medium"/>
    <n v="1555.58"/>
    <n v="818.01"/>
    <n v="737.57"/>
    <d v="2003-09-09T00:00:00"/>
    <n v="133"/>
  </r>
  <r>
    <s v="10894"/>
    <s v="21"/>
    <x v="1111"/>
    <d v="2017-01-16T00:00:00"/>
    <b v="1"/>
    <s v="Approved"/>
    <s v="WeareA2B"/>
    <s v="Touring"/>
    <s v="medium"/>
    <s v="medium"/>
    <n v="1466.68"/>
    <n v="363.25"/>
    <n v="1103.43"/>
    <d v="2014-03-03T00:00:00"/>
    <n v="348"/>
  </r>
  <r>
    <s v="10895"/>
    <s v="92"/>
    <x v="672"/>
    <d v="2017-12-12T00:00:00"/>
    <b v="1"/>
    <s v="Approved"/>
    <s v="WeareA2B"/>
    <s v="Standard"/>
    <s v="medium"/>
    <s v="small"/>
    <n v="1415.01"/>
    <n v="1259.3599999999999"/>
    <n v="155.65"/>
    <d v="2003-09-10T00:00:00"/>
    <n v="18"/>
  </r>
  <r>
    <s v="10896"/>
    <s v="0"/>
    <x v="3287"/>
    <d v="2017-09-02T00:00:00"/>
    <b v="0"/>
    <s v="Approved"/>
    <m/>
    <m/>
    <m/>
    <m/>
    <n v="1487.8"/>
    <m/>
    <m/>
    <m/>
    <n v="119"/>
  </r>
  <r>
    <s v="10897"/>
    <s v="66"/>
    <x v="2433"/>
    <d v="2017-01-24T00:00:00"/>
    <b v="0"/>
    <s v="Approved"/>
    <s v="Solex"/>
    <s v="Standard"/>
    <s v="medium"/>
    <s v="medium"/>
    <n v="1163.8900000000001"/>
    <n v="589.27"/>
    <n v="574.62"/>
    <d v="2005-12-07T00:00:00"/>
    <n v="340"/>
  </r>
  <r>
    <s v="10898"/>
    <s v="30"/>
    <x v="1100"/>
    <d v="2017-11-25T00:00:00"/>
    <b v="1"/>
    <s v="Approved"/>
    <s v="Solex"/>
    <s v="Standard"/>
    <s v="high"/>
    <s v="medium"/>
    <n v="748.17"/>
    <n v="448.9"/>
    <n v="299.27"/>
    <d v="2003-03-18T00:00:00"/>
    <n v="35"/>
  </r>
  <r>
    <s v="10899"/>
    <s v="28"/>
    <x v="3130"/>
    <d v="2017-03-16T00:00:00"/>
    <b v="1"/>
    <s v="Approved"/>
    <s v="Norco Bicycles"/>
    <s v="Standard"/>
    <s v="medium"/>
    <s v="small"/>
    <n v="1216.1400000000001"/>
    <n v="1082.3599999999999"/>
    <n v="133.78"/>
    <d v="1991-08-05T00:00:00"/>
    <n v="289"/>
  </r>
  <r>
    <s v="10900"/>
    <s v="55"/>
    <x v="2029"/>
    <d v="2017-06-11T00:00:00"/>
    <b v="0"/>
    <s v="Approved"/>
    <s v="Trek Bicycles"/>
    <s v="Road"/>
    <s v="medium"/>
    <s v="large"/>
    <n v="1894.19"/>
    <n v="598.76"/>
    <n v="1295.43"/>
    <d v="1997-10-04T00:00:00"/>
    <n v="202"/>
  </r>
  <r>
    <s v="10901"/>
    <s v="64"/>
    <x v="455"/>
    <d v="2017-11-15T00:00:00"/>
    <b v="0"/>
    <s v="Approved"/>
    <s v="Trek Bicycles"/>
    <s v="Standard"/>
    <s v="medium"/>
    <s v="large"/>
    <n v="1469.44"/>
    <n v="596.54999999999995"/>
    <n v="872.89"/>
    <d v="2003-09-09T00:00:00"/>
    <n v="45"/>
  </r>
  <r>
    <s v="10902"/>
    <s v="37"/>
    <x v="2469"/>
    <d v="2017-03-20T00:00:00"/>
    <b v="1"/>
    <s v="Approved"/>
    <s v="OHM Cycles"/>
    <s v="Standard"/>
    <s v="low"/>
    <s v="medium"/>
    <n v="1793.43"/>
    <n v="248.82"/>
    <n v="1544.61"/>
    <d v="1999-07-20T00:00:00"/>
    <n v="285"/>
  </r>
  <r>
    <s v="10903"/>
    <s v="57"/>
    <x v="988"/>
    <d v="2017-11-03T00:00:00"/>
    <b v="0"/>
    <s v="Approved"/>
    <s v="WeareA2B"/>
    <s v="Touring"/>
    <s v="medium"/>
    <s v="large"/>
    <n v="1890.39"/>
    <n v="260.14"/>
    <n v="1630.25"/>
    <d v="1991-01-21T00:00:00"/>
    <n v="57"/>
  </r>
  <r>
    <s v="10904"/>
    <s v="69"/>
    <x v="449"/>
    <d v="2017-07-05T00:00:00"/>
    <b v="0"/>
    <s v="Approved"/>
    <s v="Giant Bicycles"/>
    <s v="Road"/>
    <s v="medium"/>
    <s v="medium"/>
    <n v="792.9"/>
    <n v="594.67999999999995"/>
    <n v="198.22"/>
    <d v="1994-07-12T00:00:00"/>
    <n v="178"/>
  </r>
  <r>
    <s v="10905"/>
    <s v="0"/>
    <x v="395"/>
    <d v="2017-12-30T00:00:00"/>
    <b v="0"/>
    <s v="Approved"/>
    <s v="Solex"/>
    <s v="Standard"/>
    <s v="medium"/>
    <s v="medium"/>
    <n v="100.35"/>
    <n v="75.260000000000005"/>
    <n v="25.09"/>
    <d v="2004-01-16T00:00:00"/>
    <n v="0"/>
  </r>
  <r>
    <s v="10906"/>
    <s v="0"/>
    <x v="1289"/>
    <d v="2017-11-05T00:00:00"/>
    <b v="0"/>
    <s v="Approved"/>
    <s v="WeareA2B"/>
    <s v="Standard"/>
    <s v="medium"/>
    <s v="small"/>
    <n v="175.89"/>
    <n v="131.91999999999999"/>
    <n v="43.97"/>
    <d v="2001-11-25T00:00:00"/>
    <n v="55"/>
  </r>
  <r>
    <s v="10907"/>
    <s v="70"/>
    <x v="222"/>
    <d v="2017-02-14T00:00:00"/>
    <b v="0"/>
    <s v="Approved"/>
    <s v="Trek Bicycles"/>
    <s v="Standard"/>
    <s v="high"/>
    <s v="medium"/>
    <n v="495.72"/>
    <n v="297.43"/>
    <n v="198.29"/>
    <d v="2003-09-10T00:00:00"/>
    <n v="319"/>
  </r>
  <r>
    <s v="10908"/>
    <s v="30"/>
    <x v="1200"/>
    <d v="2017-11-22T00:00:00"/>
    <b v="0"/>
    <s v="Approved"/>
    <s v="Solex"/>
    <s v="Standard"/>
    <s v="high"/>
    <s v="medium"/>
    <n v="748.17"/>
    <n v="448.9"/>
    <n v="299.27"/>
    <d v="1999-07-20T00:00:00"/>
    <n v="38"/>
  </r>
  <r>
    <s v="10909"/>
    <s v="45"/>
    <x v="688"/>
    <d v="2017-09-24T00:00:00"/>
    <b v="0"/>
    <s v="Approved"/>
    <s v="Solex"/>
    <s v="Standard"/>
    <s v="medium"/>
    <s v="medium"/>
    <n v="441.49"/>
    <n v="84.99"/>
    <n v="356.5"/>
    <d v="2014-07-28T00:00:00"/>
    <n v="97"/>
  </r>
  <r>
    <s v="10910"/>
    <s v="12"/>
    <x v="1405"/>
    <d v="2017-02-26T00:00:00"/>
    <b v="1"/>
    <s v="Approved"/>
    <s v="WeareA2B"/>
    <s v="Standard"/>
    <s v="medium"/>
    <s v="medium"/>
    <n v="1231.1500000000001"/>
    <n v="161.6"/>
    <n v="1069.55"/>
    <d v="2004-08-17T00:00:00"/>
    <n v="307"/>
  </r>
  <r>
    <s v="10911"/>
    <s v="0"/>
    <x v="1995"/>
    <d v="2017-07-11T00:00:00"/>
    <b v="0"/>
    <s v="Approved"/>
    <s v="OHM Cycles"/>
    <s v="Standard"/>
    <s v="medium"/>
    <s v="medium"/>
    <n v="235.63"/>
    <n v="125.07"/>
    <n v="110.56"/>
    <d v="1999-07-26T00:00:00"/>
    <n v="172"/>
  </r>
  <r>
    <s v="10912"/>
    <s v="55"/>
    <x v="920"/>
    <d v="2017-08-11T00:00:00"/>
    <b v="0"/>
    <s v="Approved"/>
    <s v="Trek Bicycles"/>
    <s v="Road"/>
    <s v="medium"/>
    <s v="large"/>
    <n v="1894.19"/>
    <n v="598.76"/>
    <n v="1295.43"/>
    <d v="2003-07-21T00:00:00"/>
    <n v="141"/>
  </r>
  <r>
    <s v="10913"/>
    <s v="4"/>
    <x v="600"/>
    <d v="2017-11-14T00:00:00"/>
    <b v="1"/>
    <s v="Approved"/>
    <s v="Giant Bicycles"/>
    <s v="Standard"/>
    <s v="high"/>
    <s v="medium"/>
    <n v="1129.1300000000001"/>
    <n v="677.48"/>
    <n v="451.65"/>
    <d v="2005-08-09T00:00:00"/>
    <n v="46"/>
  </r>
  <r>
    <s v="10914"/>
    <s v="36"/>
    <x v="3310"/>
    <d v="2017-03-01T00:00:00"/>
    <b v="0"/>
    <s v="Approved"/>
    <s v="Solex"/>
    <s v="Standard"/>
    <s v="low"/>
    <s v="medium"/>
    <n v="945.04"/>
    <n v="507.58"/>
    <n v="437.46"/>
    <d v="1995-12-19T00:00:00"/>
    <n v="304"/>
  </r>
  <r>
    <s v="10915"/>
    <s v="31"/>
    <x v="1668"/>
    <d v="2017-11-08T00:00:00"/>
    <b v="1"/>
    <s v="Approved"/>
    <s v="Giant Bicycles"/>
    <s v="Standard"/>
    <s v="medium"/>
    <s v="medium"/>
    <n v="230.91"/>
    <n v="173.18"/>
    <n v="57.73"/>
    <d v="2011-03-16T00:00:00"/>
    <n v="52"/>
  </r>
  <r>
    <s v="10916"/>
    <s v="6"/>
    <x v="2177"/>
    <d v="2017-02-05T00:00:00"/>
    <b v="0"/>
    <s v="Approved"/>
    <s v="Solex"/>
    <s v="Standard"/>
    <s v="high"/>
    <s v="medium"/>
    <n v="748.17"/>
    <n v="448.9"/>
    <n v="299.27"/>
    <d v="1992-10-11T00:00:00"/>
    <n v="328"/>
  </r>
  <r>
    <s v="10917"/>
    <s v="62"/>
    <x v="1383"/>
    <d v="2017-02-28T00:00:00"/>
    <b v="0"/>
    <s v="Approved"/>
    <s v="Solex"/>
    <s v="Standard"/>
    <s v="medium"/>
    <s v="medium"/>
    <n v="478.16"/>
    <n v="298.72000000000003"/>
    <n v="179.44"/>
    <d v="2012-05-18T00:00:00"/>
    <n v="305"/>
  </r>
  <r>
    <s v="10918"/>
    <s v="66"/>
    <x v="3061"/>
    <d v="2017-01-08T00:00:00"/>
    <b v="0"/>
    <s v="Approved"/>
    <s v="Giant Bicycles"/>
    <s v="Road"/>
    <s v="low"/>
    <s v="small"/>
    <n v="590.26"/>
    <n v="525.33000000000004"/>
    <n v="64.930000000000007"/>
    <d v="2010-11-05T00:00:00"/>
    <n v="356"/>
  </r>
  <r>
    <s v="10919"/>
    <s v="51"/>
    <x v="2593"/>
    <d v="2017-04-04T00:00:00"/>
    <b v="1"/>
    <s v="Approved"/>
    <s v="OHM Cycles"/>
    <s v="Standard"/>
    <s v="high"/>
    <s v="medium"/>
    <n v="2005.66"/>
    <n v="1203.4000000000001"/>
    <n v="802.26"/>
    <d v="2003-07-21T00:00:00"/>
    <n v="270"/>
  </r>
  <r>
    <s v="10920"/>
    <s v="82"/>
    <x v="1495"/>
    <d v="2017-06-03T00:00:00"/>
    <b v="0"/>
    <s v="Approved"/>
    <s v="Giant Bicycles"/>
    <s v="Road"/>
    <s v="medium"/>
    <s v="medium"/>
    <n v="1538.99"/>
    <n v="829.65"/>
    <n v="709.34"/>
    <d v="2016-02-04T00:00:00"/>
    <n v="210"/>
  </r>
  <r>
    <s v="10921"/>
    <s v="63"/>
    <x v="784"/>
    <d v="2017-05-03T00:00:00"/>
    <b v="0"/>
    <s v="Approved"/>
    <s v="Solex"/>
    <s v="Standard"/>
    <s v="medium"/>
    <s v="medium"/>
    <n v="1483.2"/>
    <n v="99.59"/>
    <n v="1383.61"/>
    <d v="1998-12-17T00:00:00"/>
    <n v="241"/>
  </r>
  <r>
    <s v="10922"/>
    <s v="64"/>
    <x v="1491"/>
    <d v="2017-04-19T00:00:00"/>
    <b v="0"/>
    <s v="Approved"/>
    <s v="Trek Bicycles"/>
    <s v="Standard"/>
    <s v="medium"/>
    <s v="large"/>
    <n v="1469.44"/>
    <n v="596.54999999999995"/>
    <n v="872.89"/>
    <d v="2016-12-06T00:00:00"/>
    <n v="255"/>
  </r>
  <r>
    <s v="10923"/>
    <s v="96"/>
    <x v="293"/>
    <d v="2017-07-22T00:00:00"/>
    <b v="1"/>
    <s v="Approved"/>
    <s v="WeareA2B"/>
    <s v="Road"/>
    <s v="low"/>
    <s v="small"/>
    <n v="1172.78"/>
    <n v="1043.77"/>
    <n v="129.01"/>
    <d v="2002-10-10T00:00:00"/>
    <n v="161"/>
  </r>
  <r>
    <s v="10924"/>
    <s v="54"/>
    <x v="1339"/>
    <d v="2017-03-26T00:00:00"/>
    <b v="1"/>
    <s v="Approved"/>
    <s v="WeareA2B"/>
    <s v="Standard"/>
    <s v="medium"/>
    <s v="medium"/>
    <n v="1292.8399999999999"/>
    <n v="13.44"/>
    <n v="1279.4000000000001"/>
    <d v="2005-05-10T00:00:00"/>
    <n v="279"/>
  </r>
  <r>
    <s v="10925"/>
    <s v="59"/>
    <x v="106"/>
    <d v="2017-03-23T00:00:00"/>
    <b v="1"/>
    <s v="Approved"/>
    <s v="WeareA2B"/>
    <s v="Standard"/>
    <s v="medium"/>
    <s v="small"/>
    <n v="1415.01"/>
    <n v="1259.3599999999999"/>
    <n v="155.65"/>
    <d v="2003-01-05T00:00:00"/>
    <n v="282"/>
  </r>
  <r>
    <s v="10926"/>
    <s v="1"/>
    <x v="2601"/>
    <d v="2017-11-14T00:00:00"/>
    <b v="1"/>
    <s v="Approved"/>
    <s v="Giant Bicycles"/>
    <s v="Standard"/>
    <s v="medium"/>
    <s v="medium"/>
    <n v="1403.5"/>
    <n v="954.82"/>
    <n v="448.68"/>
    <d v="2016-11-14T00:00:00"/>
    <n v="46"/>
  </r>
  <r>
    <s v="10927"/>
    <s v="0"/>
    <x v="2219"/>
    <d v="2017-12-20T00:00:00"/>
    <b v="0"/>
    <s v="Approved"/>
    <s v="OHM Cycles"/>
    <s v="Standard"/>
    <s v="high"/>
    <s v="medium"/>
    <n v="227.88"/>
    <n v="136.72999999999999"/>
    <n v="91.15"/>
    <d v="2003-02-07T00:00:00"/>
    <n v="10"/>
  </r>
  <r>
    <s v="10928"/>
    <s v="82"/>
    <x v="1080"/>
    <d v="2017-04-23T00:00:00"/>
    <b v="1"/>
    <s v="Approved"/>
    <s v="Norco Bicycles"/>
    <s v="Standard"/>
    <s v="high"/>
    <s v="medium"/>
    <n v="1148.6400000000001"/>
    <n v="689.18"/>
    <n v="459.46"/>
    <d v="2015-08-10T00:00:00"/>
    <n v="251"/>
  </r>
  <r>
    <s v="10929"/>
    <s v="51"/>
    <x v="1028"/>
    <d v="2017-04-13T00:00:00"/>
    <b v="0"/>
    <s v="Approved"/>
    <s v="OHM Cycles"/>
    <s v="Standard"/>
    <s v="high"/>
    <s v="medium"/>
    <n v="2005.66"/>
    <n v="1203.4000000000001"/>
    <n v="802.26"/>
    <d v="1997-02-09T00:00:00"/>
    <n v="261"/>
  </r>
  <r>
    <s v="10930"/>
    <s v="40"/>
    <x v="2119"/>
    <d v="2017-09-15T00:00:00"/>
    <b v="1"/>
    <s v="Approved"/>
    <s v="OHM Cycles"/>
    <s v="Standard"/>
    <s v="high"/>
    <s v="medium"/>
    <n v="1458.17"/>
    <n v="874.9"/>
    <n v="583.27"/>
    <d v="1997-05-10T00:00:00"/>
    <n v="106"/>
  </r>
  <r>
    <s v="10931"/>
    <s v="90"/>
    <x v="670"/>
    <d v="2017-10-12T00:00:00"/>
    <b v="0"/>
    <s v="Approved"/>
    <s v="Norco Bicycles"/>
    <s v="Standard"/>
    <s v="low"/>
    <s v="medium"/>
    <n v="363.01"/>
    <n v="290.41000000000003"/>
    <n v="72.599999999999994"/>
    <d v="2005-05-10T00:00:00"/>
    <n v="79"/>
  </r>
  <r>
    <s v="10932"/>
    <s v="39"/>
    <x v="2808"/>
    <d v="2017-07-22T00:00:00"/>
    <b v="0"/>
    <s v="Approved"/>
    <s v="Giant Bicycles"/>
    <s v="Standard"/>
    <s v="medium"/>
    <s v="large"/>
    <n v="1812.75"/>
    <n v="582.48"/>
    <n v="1230.27"/>
    <d v="2010-06-07T00:00:00"/>
    <n v="161"/>
  </r>
  <r>
    <s v="10933"/>
    <s v="2"/>
    <x v="3248"/>
    <d v="2017-05-24T00:00:00"/>
    <b v="1"/>
    <s v="Approved"/>
    <s v="Solex"/>
    <s v="Standard"/>
    <s v="medium"/>
    <s v="medium"/>
    <n v="71.489999999999995"/>
    <n v="53.62"/>
    <n v="17.87"/>
    <d v="2004-09-28T00:00:00"/>
    <n v="220"/>
  </r>
  <r>
    <s v="10934"/>
    <s v="33"/>
    <x v="1534"/>
    <d v="2017-10-07T00:00:00"/>
    <b v="0"/>
    <s v="Approved"/>
    <s v="OHM Cycles"/>
    <s v="Road"/>
    <s v="medium"/>
    <s v="small"/>
    <n v="1810"/>
    <n v="1610.9"/>
    <n v="199.1"/>
    <d v="2008-03-19T00:00:00"/>
    <n v="84"/>
  </r>
  <r>
    <s v="10935"/>
    <s v="21"/>
    <x v="3364"/>
    <d v="2017-01-28T00:00:00"/>
    <b v="1"/>
    <s v="Approved"/>
    <s v="Solex"/>
    <s v="Standard"/>
    <s v="medium"/>
    <s v="large"/>
    <n v="1071.23"/>
    <n v="380.74"/>
    <n v="690.49"/>
    <d v="1996-04-05T00:00:00"/>
    <n v="336"/>
  </r>
  <r>
    <s v="10936"/>
    <s v="13"/>
    <x v="559"/>
    <d v="2017-09-10T00:00:00"/>
    <b v="0"/>
    <s v="Approved"/>
    <s v="Solex"/>
    <s v="Standard"/>
    <s v="medium"/>
    <s v="medium"/>
    <n v="1163.8900000000001"/>
    <n v="589.27"/>
    <n v="574.62"/>
    <d v="2010-11-05T00:00:00"/>
    <n v="111"/>
  </r>
  <r>
    <s v="10937"/>
    <s v="1"/>
    <x v="2841"/>
    <d v="2017-06-16T00:00:00"/>
    <b v="1"/>
    <s v="Approved"/>
    <s v="Giant Bicycles"/>
    <s v="Standard"/>
    <s v="medium"/>
    <s v="medium"/>
    <n v="1403.5"/>
    <n v="954.82"/>
    <n v="448.68"/>
    <d v="1997-08-25T00:00:00"/>
    <n v="197"/>
  </r>
  <r>
    <s v="10938"/>
    <s v="98"/>
    <x v="540"/>
    <d v="2017-03-20T00:00:00"/>
    <b v="0"/>
    <s v="Approved"/>
    <s v="OHM Cycles"/>
    <s v="Standard"/>
    <s v="medium"/>
    <s v="medium"/>
    <n v="795.34"/>
    <n v="101.58"/>
    <n v="693.76"/>
    <d v="2015-10-18T00:00:00"/>
    <n v="285"/>
  </r>
  <r>
    <s v="10939"/>
    <s v="0"/>
    <x v="934"/>
    <d v="2017-07-15T00:00:00"/>
    <b v="0"/>
    <s v="Approved"/>
    <s v="Giant Bicycles"/>
    <s v="Standard"/>
    <s v="medium"/>
    <s v="medium"/>
    <n v="230.91"/>
    <n v="173.18"/>
    <n v="57.73"/>
    <d v="2010-06-07T00:00:00"/>
    <n v="168"/>
  </r>
  <r>
    <s v="10940"/>
    <s v="0"/>
    <x v="813"/>
    <d v="2017-02-22T00:00:00"/>
    <b v="1"/>
    <s v="Approved"/>
    <s v="Trek Bicycles"/>
    <s v="Standard"/>
    <s v="high"/>
    <s v="medium"/>
    <n v="358.39"/>
    <n v="215.03"/>
    <n v="143.36000000000001"/>
    <d v="2004-01-16T00:00:00"/>
    <n v="311"/>
  </r>
  <r>
    <s v="10941"/>
    <s v="47"/>
    <x v="1977"/>
    <d v="2017-09-29T00:00:00"/>
    <b v="0"/>
    <s v="Approved"/>
    <s v="Trek Bicycles"/>
    <s v="Road"/>
    <s v="low"/>
    <s v="small"/>
    <n v="1720.7"/>
    <n v="1531.42"/>
    <n v="189.28"/>
    <d v="2006-10-01T00:00:00"/>
    <n v="92"/>
  </r>
  <r>
    <s v="10942"/>
    <s v="92"/>
    <x v="182"/>
    <d v="2017-04-20T00:00:00"/>
    <b v="1"/>
    <s v="Approved"/>
    <s v="WeareA2B"/>
    <s v="Standard"/>
    <s v="medium"/>
    <s v="small"/>
    <n v="1415.01"/>
    <n v="1259.3599999999999"/>
    <n v="155.65"/>
    <d v="2003-01-05T00:00:00"/>
    <n v="254"/>
  </r>
  <r>
    <s v="10943"/>
    <s v="69"/>
    <x v="1567"/>
    <d v="2017-09-17T00:00:00"/>
    <b v="0"/>
    <s v="Approved"/>
    <s v="Giant Bicycles"/>
    <s v="Road"/>
    <s v="medium"/>
    <s v="medium"/>
    <n v="792.9"/>
    <n v="594.67999999999995"/>
    <n v="198.22"/>
    <d v="1992-10-02T00:00:00"/>
    <n v="104"/>
  </r>
  <r>
    <s v="10944"/>
    <s v="58"/>
    <x v="3365"/>
    <d v="2017-10-30T00:00:00"/>
    <b v="0"/>
    <s v="Approved"/>
    <s v="OHM Cycles"/>
    <s v="Standard"/>
    <s v="medium"/>
    <s v="medium"/>
    <n v="912.52"/>
    <n v="141.4"/>
    <n v="771.12"/>
    <d v="2015-05-21T00:00:00"/>
    <n v="61"/>
  </r>
  <r>
    <s v="10945"/>
    <s v="44"/>
    <x v="3034"/>
    <d v="2017-08-03T00:00:00"/>
    <b v="0"/>
    <s v="Approved"/>
    <s v="WeareA2B"/>
    <s v="Standard"/>
    <s v="medium"/>
    <s v="medium"/>
    <n v="1769.64"/>
    <n v="108.76"/>
    <n v="1660.88"/>
    <d v="2014-07-28T00:00:00"/>
    <n v="149"/>
  </r>
  <r>
    <s v="10946"/>
    <s v="42"/>
    <x v="2387"/>
    <d v="2017-11-25T00:00:00"/>
    <b v="0"/>
    <s v="Approved"/>
    <s v="OHM Cycles"/>
    <s v="Road"/>
    <s v="medium"/>
    <s v="small"/>
    <n v="1810"/>
    <n v="1610.9"/>
    <n v="199.1"/>
    <d v="1999-12-04T00:00:00"/>
    <n v="35"/>
  </r>
  <r>
    <s v="10947"/>
    <s v="19"/>
    <x v="3072"/>
    <d v="2017-11-15T00:00:00"/>
    <b v="0"/>
    <s v="Approved"/>
    <s v="OHM Cycles"/>
    <s v="Road"/>
    <s v="high"/>
    <s v="large"/>
    <n v="12.01"/>
    <n v="7.21"/>
    <n v="4.8"/>
    <d v="2009-03-08T00:00:00"/>
    <n v="45"/>
  </r>
  <r>
    <s v="10948"/>
    <s v="57"/>
    <x v="3317"/>
    <d v="2017-10-01T00:00:00"/>
    <b v="1"/>
    <s v="Approved"/>
    <s v="WeareA2B"/>
    <s v="Touring"/>
    <s v="medium"/>
    <s v="large"/>
    <n v="1890.39"/>
    <n v="260.14"/>
    <n v="1630.25"/>
    <d v="1993-06-23T00:00:00"/>
    <n v="90"/>
  </r>
  <r>
    <s v="10949"/>
    <s v="80"/>
    <x v="278"/>
    <d v="2017-01-13T00:00:00"/>
    <b v="1"/>
    <s v="Approved"/>
    <s v="OHM Cycles"/>
    <s v="Touring"/>
    <s v="low"/>
    <s v="medium"/>
    <n v="1073.07"/>
    <n v="933.84"/>
    <n v="139.22999999999999"/>
    <d v="1997-01-25T00:00:00"/>
    <n v="351"/>
  </r>
  <r>
    <s v="10950"/>
    <s v="7"/>
    <x v="2730"/>
    <d v="2017-06-08T00:00:00"/>
    <b v="0"/>
    <s v="Approved"/>
    <s v="Giant Bicycles"/>
    <s v="Standard"/>
    <s v="medium"/>
    <s v="small"/>
    <n v="1311.44"/>
    <n v="1167.18"/>
    <n v="144.26"/>
    <d v="1992-10-11T00:00:00"/>
    <n v="205"/>
  </r>
  <r>
    <s v="10951"/>
    <s v="40"/>
    <x v="1015"/>
    <d v="2017-03-18T00:00:00"/>
    <b v="1"/>
    <s v="Approved"/>
    <s v="OHM Cycles"/>
    <s v="Standard"/>
    <s v="high"/>
    <s v="medium"/>
    <n v="1458.17"/>
    <n v="874.9"/>
    <n v="583.27"/>
    <d v="1999-12-04T00:00:00"/>
    <n v="287"/>
  </r>
  <r>
    <s v="10952"/>
    <s v="86"/>
    <x v="2259"/>
    <d v="2017-10-17T00:00:00"/>
    <b v="1"/>
    <s v="Approved"/>
    <s v="OHM Cycles"/>
    <s v="Standard"/>
    <s v="medium"/>
    <s v="medium"/>
    <n v="235.63"/>
    <n v="125.07"/>
    <n v="110.56"/>
    <d v="2004-08-07T00:00:00"/>
    <n v="74"/>
  </r>
  <r>
    <s v="10953"/>
    <s v="0"/>
    <x v="2599"/>
    <d v="2017-03-15T00:00:00"/>
    <b v="0"/>
    <s v="Approved"/>
    <s v="WeareA2B"/>
    <s v="Standard"/>
    <s v="medium"/>
    <s v="medium"/>
    <n v="60.34"/>
    <n v="45.26"/>
    <n v="15.08"/>
    <d v="1993-07-15T00:00:00"/>
    <n v="290"/>
  </r>
  <r>
    <s v="10954"/>
    <s v="41"/>
    <x v="2114"/>
    <d v="2017-08-19T00:00:00"/>
    <b v="1"/>
    <s v="Approved"/>
    <s v="Solex"/>
    <s v="Road"/>
    <s v="medium"/>
    <s v="medium"/>
    <n v="416.98"/>
    <n v="312.74"/>
    <n v="104.24"/>
    <d v="1997-05-10T00:00:00"/>
    <n v="133"/>
  </r>
  <r>
    <s v="10955"/>
    <s v="44"/>
    <x v="2662"/>
    <d v="2017-02-16T00:00:00"/>
    <b v="0"/>
    <s v="Approved"/>
    <s v="WeareA2B"/>
    <s v="Standard"/>
    <s v="medium"/>
    <s v="medium"/>
    <n v="1769.64"/>
    <n v="108.76"/>
    <n v="1660.88"/>
    <d v="2011-05-09T00:00:00"/>
    <n v="317"/>
  </r>
  <r>
    <s v="10956"/>
    <s v="50"/>
    <x v="2161"/>
    <d v="2017-11-21T00:00:00"/>
    <b v="0"/>
    <s v="Approved"/>
    <s v="Giant Bicycles"/>
    <s v="Standard"/>
    <s v="medium"/>
    <s v="medium"/>
    <n v="642.70000000000005"/>
    <n v="211.37"/>
    <n v="431.33"/>
    <d v="2002-03-22T00:00:00"/>
    <n v="39"/>
  </r>
  <r>
    <s v="10957"/>
    <s v="62"/>
    <x v="2863"/>
    <d v="2017-08-20T00:00:00"/>
    <b v="0"/>
    <s v="Approved"/>
    <s v="Solex"/>
    <s v="Standard"/>
    <s v="high"/>
    <s v="medium"/>
    <n v="1024.6600000000001"/>
    <n v="614.79999999999995"/>
    <n v="409.86"/>
    <d v="1996-11-09T00:00:00"/>
    <n v="132"/>
  </r>
  <r>
    <s v="10958"/>
    <s v="21"/>
    <x v="635"/>
    <d v="2017-04-25T00:00:00"/>
    <b v="0"/>
    <s v="Approved"/>
    <s v="Solex"/>
    <s v="Standard"/>
    <s v="medium"/>
    <s v="large"/>
    <n v="1071.23"/>
    <n v="380.74"/>
    <n v="690.49"/>
    <d v="1991-11-10T00:00:00"/>
    <n v="249"/>
  </r>
  <r>
    <s v="10959"/>
    <s v="97"/>
    <x v="1135"/>
    <d v="2017-01-11T00:00:00"/>
    <b v="1"/>
    <s v="Approved"/>
    <s v="Solex"/>
    <s v="Standard"/>
    <s v="medium"/>
    <s v="large"/>
    <n v="202.62"/>
    <n v="151.96"/>
    <n v="50.66"/>
    <d v="2016-03-29T00:00:00"/>
    <n v="353"/>
  </r>
  <r>
    <s v="10960"/>
    <s v="0"/>
    <x v="1837"/>
    <d v="2017-01-06T00:00:00"/>
    <b v="1"/>
    <s v="Approved"/>
    <m/>
    <m/>
    <m/>
    <m/>
    <n v="1624.69"/>
    <m/>
    <m/>
    <m/>
    <n v="358"/>
  </r>
  <r>
    <s v="10961"/>
    <s v="33"/>
    <x v="1767"/>
    <d v="2017-11-23T00:00:00"/>
    <b v="1"/>
    <s v="Approved"/>
    <s v="Giant Bicycles"/>
    <s v="Standard"/>
    <s v="medium"/>
    <s v="small"/>
    <n v="1311.44"/>
    <n v="1167.18"/>
    <n v="144.26"/>
    <d v="1992-10-11T00:00:00"/>
    <n v="37"/>
  </r>
  <r>
    <s v="10962"/>
    <s v="89"/>
    <x v="2253"/>
    <d v="2017-10-12T00:00:00"/>
    <b v="0"/>
    <s v="Approved"/>
    <s v="WeareA2B"/>
    <s v="Touring"/>
    <s v="medium"/>
    <s v="large"/>
    <n v="1362.99"/>
    <n v="57.74"/>
    <n v="1305.25"/>
    <d v="2005-05-10T00:00:00"/>
    <n v="79"/>
  </r>
  <r>
    <s v="10963"/>
    <s v="3"/>
    <x v="2193"/>
    <d v="2017-04-03T00:00:00"/>
    <b v="1"/>
    <s v="Approved"/>
    <s v="Trek Bicycles"/>
    <s v="Standard"/>
    <s v="medium"/>
    <s v="large"/>
    <n v="2091.4699999999998"/>
    <n v="388.92"/>
    <n v="1702.55"/>
    <d v="1999-07-20T00:00:00"/>
    <n v="271"/>
  </r>
  <r>
    <s v="10964"/>
    <s v="57"/>
    <x v="3366"/>
    <d v="2017-11-17T00:00:00"/>
    <b v="1"/>
    <s v="Approved"/>
    <s v="WeareA2B"/>
    <s v="Touring"/>
    <s v="medium"/>
    <s v="large"/>
    <n v="1890.39"/>
    <n v="260.14"/>
    <n v="1630.25"/>
    <d v="2015-06-17T00:00:00"/>
    <n v="43"/>
  </r>
  <r>
    <s v="10965"/>
    <s v="1"/>
    <x v="488"/>
    <d v="2017-07-30T00:00:00"/>
    <b v="1"/>
    <s v="Approved"/>
    <s v="Giant Bicycles"/>
    <s v="Standard"/>
    <s v="medium"/>
    <s v="medium"/>
    <n v="1403.5"/>
    <n v="954.82"/>
    <n v="448.68"/>
    <d v="2012-09-15T00:00:00"/>
    <n v="153"/>
  </r>
  <r>
    <s v="10966"/>
    <s v="0"/>
    <x v="3367"/>
    <d v="2017-06-22T00:00:00"/>
    <b v="1"/>
    <s v="Approved"/>
    <s v="Trek Bicycles"/>
    <s v="Road"/>
    <s v="medium"/>
    <s v="medium"/>
    <n v="290.62"/>
    <n v="215.14"/>
    <n v="75.48"/>
    <d v="2004-12-18T00:00:00"/>
    <n v="191"/>
  </r>
  <r>
    <s v="10967"/>
    <s v="90"/>
    <x v="3246"/>
    <d v="2017-02-08T00:00:00"/>
    <b v="0"/>
    <s v="Approved"/>
    <s v="Solex"/>
    <s v="Standard"/>
    <s v="low"/>
    <s v="medium"/>
    <n v="945.04"/>
    <n v="507.58"/>
    <n v="437.46"/>
    <d v="2010-06-07T00:00:00"/>
    <n v="325"/>
  </r>
  <r>
    <s v="10968"/>
    <s v="69"/>
    <x v="1411"/>
    <d v="2017-10-29T00:00:00"/>
    <b v="0"/>
    <s v="Approved"/>
    <s v="Norco Bicycles"/>
    <s v="Road"/>
    <s v="medium"/>
    <s v="large"/>
    <n v="1240.31"/>
    <n v="795.1"/>
    <n v="445.21"/>
    <d v="2004-12-18T00:00:00"/>
    <n v="62"/>
  </r>
  <r>
    <s v="10969"/>
    <s v="61"/>
    <x v="401"/>
    <d v="2017-07-15T00:00:00"/>
    <b v="1"/>
    <s v="Approved"/>
    <s v="OHM Cycles"/>
    <s v="Standard"/>
    <s v="low"/>
    <s v="medium"/>
    <n v="71.16"/>
    <n v="56.93"/>
    <n v="14.23"/>
    <d v="2015-06-17T00:00:00"/>
    <n v="168"/>
  </r>
  <r>
    <s v="10970"/>
    <s v="55"/>
    <x v="875"/>
    <d v="2017-03-11T00:00:00"/>
    <b v="1"/>
    <s v="Approved"/>
    <s v="Trek Bicycles"/>
    <s v="Road"/>
    <s v="medium"/>
    <s v="large"/>
    <n v="1894.19"/>
    <n v="598.76"/>
    <n v="1295.43"/>
    <d v="2003-07-21T00:00:00"/>
    <n v="294"/>
  </r>
  <r>
    <s v="10971"/>
    <s v="0"/>
    <x v="3029"/>
    <d v="2017-05-19T00:00:00"/>
    <b v="0"/>
    <s v="Approved"/>
    <s v="Norco Bicycles"/>
    <s v="Standard"/>
    <s v="medium"/>
    <s v="medium"/>
    <n v="360.4"/>
    <n v="270.3"/>
    <n v="90.1"/>
    <d v="2011-01-10T00:00:00"/>
    <n v="225"/>
  </r>
  <r>
    <s v="10972"/>
    <s v="63"/>
    <x v="2461"/>
    <d v="2017-01-06T00:00:00"/>
    <b v="0"/>
    <s v="Approved"/>
    <s v="WeareA2B"/>
    <s v="Standard"/>
    <s v="medium"/>
    <s v="medium"/>
    <n v="1992.93"/>
    <n v="762.63"/>
    <n v="1230.3"/>
    <d v="1993-05-26T00:00:00"/>
    <n v="358"/>
  </r>
  <r>
    <s v="10973"/>
    <s v="22"/>
    <x v="300"/>
    <d v="2017-01-24T00:00:00"/>
    <b v="1"/>
    <s v="Approved"/>
    <s v="WeareA2B"/>
    <s v="Standard"/>
    <s v="medium"/>
    <s v="medium"/>
    <n v="60.34"/>
    <n v="45.26"/>
    <n v="15.08"/>
    <d v="1993-07-15T00:00:00"/>
    <n v="340"/>
  </r>
  <r>
    <s v="10974"/>
    <s v="33"/>
    <x v="483"/>
    <d v="2017-12-17T00:00:00"/>
    <b v="0"/>
    <s v="Approved"/>
    <s v="OHM Cycles"/>
    <s v="Road"/>
    <s v="medium"/>
    <s v="small"/>
    <n v="1810"/>
    <n v="1610.9"/>
    <n v="199.1"/>
    <d v="2008-03-19T00:00:00"/>
    <n v="13"/>
  </r>
  <r>
    <s v="10975"/>
    <s v="20"/>
    <x v="3092"/>
    <d v="2017-03-05T00:00:00"/>
    <b v="0"/>
    <s v="Approved"/>
    <s v="Trek Bicycles"/>
    <s v="Standard"/>
    <s v="medium"/>
    <s v="small"/>
    <n v="1775.81"/>
    <n v="1580.47"/>
    <n v="195.34"/>
    <d v="2010-05-05T00:00:00"/>
    <n v="300"/>
  </r>
  <r>
    <s v="10976"/>
    <s v="43"/>
    <x v="647"/>
    <d v="2017-03-09T00:00:00"/>
    <b v="0"/>
    <s v="Approved"/>
    <s v="Solex"/>
    <s v="Standard"/>
    <s v="medium"/>
    <s v="medium"/>
    <n v="1151.96"/>
    <n v="649.49"/>
    <n v="502.47"/>
    <d v="1999-12-04T00:00:00"/>
    <n v="296"/>
  </r>
  <r>
    <s v="10977"/>
    <s v="0"/>
    <x v="2230"/>
    <d v="2017-07-09T00:00:00"/>
    <b v="0"/>
    <s v="Approved"/>
    <s v="Norco Bicycles"/>
    <s v="Road"/>
    <s v="medium"/>
    <s v="medium"/>
    <n v="543.39"/>
    <n v="407.54"/>
    <n v="135.85"/>
    <d v="1994-07-12T00:00:00"/>
    <n v="174"/>
  </r>
  <r>
    <s v="10978"/>
    <s v="84"/>
    <x v="873"/>
    <d v="2017-12-18T00:00:00"/>
    <b v="0"/>
    <s v="Approved"/>
    <s v="Trek Bicycles"/>
    <s v="Road"/>
    <s v="medium"/>
    <s v="medium"/>
    <n v="290.62"/>
    <n v="215.14"/>
    <n v="75.48"/>
    <d v="2004-12-18T00:00:00"/>
    <n v="12"/>
  </r>
  <r>
    <s v="10979"/>
    <s v="45"/>
    <x v="879"/>
    <d v="2017-03-16T00:00:00"/>
    <b v="0"/>
    <s v="Approved"/>
    <s v="Solex"/>
    <s v="Standard"/>
    <s v="medium"/>
    <s v="medium"/>
    <n v="441.49"/>
    <n v="84.99"/>
    <n v="356.5"/>
    <d v="1993-04-12T00:00:00"/>
    <n v="289"/>
  </r>
  <r>
    <s v="10980"/>
    <s v="53"/>
    <x v="2781"/>
    <d v="2017-07-15T00:00:00"/>
    <b v="0"/>
    <s v="Approved"/>
    <s v="Giant Bicycles"/>
    <s v="Standard"/>
    <s v="high"/>
    <s v="medium"/>
    <n v="1274.93"/>
    <n v="764.96"/>
    <n v="509.97"/>
    <d v="2016-07-09T00:00:00"/>
    <n v="168"/>
  </r>
  <r>
    <s v="10981"/>
    <s v="1"/>
    <x v="1082"/>
    <d v="2017-01-13T00:00:00"/>
    <b v="0"/>
    <s v="Approved"/>
    <s v="Giant Bicycles"/>
    <s v="Standard"/>
    <s v="medium"/>
    <s v="medium"/>
    <n v="1403.5"/>
    <n v="954.82"/>
    <n v="448.68"/>
    <d v="2012-12-02T00:00:00"/>
    <n v="351"/>
  </r>
  <r>
    <s v="10982"/>
    <s v="93"/>
    <x v="1672"/>
    <d v="2017-03-08T00:00:00"/>
    <b v="1"/>
    <s v="Approved"/>
    <s v="OHM Cycles"/>
    <s v="Standard"/>
    <s v="high"/>
    <s v="medium"/>
    <n v="1458.17"/>
    <n v="874.9"/>
    <n v="583.27"/>
    <d v="2006-02-02T00:00:00"/>
    <n v="297"/>
  </r>
  <r>
    <s v="10983"/>
    <s v="87"/>
    <x v="2512"/>
    <d v="2017-08-17T00:00:00"/>
    <b v="0"/>
    <s v="Approved"/>
    <s v="OHM Cycles"/>
    <s v="Standard"/>
    <s v="medium"/>
    <s v="medium"/>
    <n v="1636.9"/>
    <n v="44.71"/>
    <n v="1592.19"/>
    <d v="1995-10-24T00:00:00"/>
    <n v="135"/>
  </r>
  <r>
    <s v="10984"/>
    <s v="17"/>
    <x v="2119"/>
    <d v="2017-04-11T00:00:00"/>
    <b v="0"/>
    <s v="Approved"/>
    <s v="Solex"/>
    <s v="Standard"/>
    <s v="high"/>
    <s v="medium"/>
    <n v="1024.6600000000001"/>
    <n v="614.79999999999995"/>
    <n v="409.86"/>
    <d v="2011-05-07T00:00:00"/>
    <n v="263"/>
  </r>
  <r>
    <s v="10985"/>
    <s v="82"/>
    <x v="2874"/>
    <d v="2017-03-13T00:00:00"/>
    <b v="1"/>
    <s v="Approved"/>
    <s v="Norco Bicycles"/>
    <s v="Standard"/>
    <s v="high"/>
    <s v="medium"/>
    <n v="1148.6400000000001"/>
    <n v="689.18"/>
    <n v="459.46"/>
    <d v="2015-08-02T00:00:00"/>
    <n v="292"/>
  </r>
  <r>
    <s v="10986"/>
    <s v="58"/>
    <x v="1942"/>
    <d v="2017-06-01T00:00:00"/>
    <b v="0"/>
    <s v="Approved"/>
    <s v="OHM Cycles"/>
    <s v="Standard"/>
    <s v="medium"/>
    <s v="medium"/>
    <n v="912.52"/>
    <n v="141.4"/>
    <n v="771.12"/>
    <d v="1993-07-20T00:00:00"/>
    <n v="212"/>
  </r>
  <r>
    <s v="10987"/>
    <s v="0"/>
    <x v="1853"/>
    <d v="2017-03-27T00:00:00"/>
    <b v="0"/>
    <s v="Approved"/>
    <s v="Trek Bicycles"/>
    <s v="Road"/>
    <s v="medium"/>
    <s v="medium"/>
    <n v="290.62"/>
    <n v="215.14"/>
    <n v="75.48"/>
    <d v="2004-12-18T00:00:00"/>
    <n v="278"/>
  </r>
  <r>
    <s v="10988"/>
    <s v="10"/>
    <x v="1720"/>
    <d v="2017-11-15T00:00:00"/>
    <b v="1"/>
    <s v="Approved"/>
    <s v="WeareA2B"/>
    <s v="Touring"/>
    <s v="medium"/>
    <s v="medium"/>
    <n v="1466.68"/>
    <n v="363.25"/>
    <n v="1103.43"/>
    <d v="2016-07-09T00:00:00"/>
    <n v="45"/>
  </r>
  <r>
    <s v="10989"/>
    <s v="51"/>
    <x v="128"/>
    <d v="2017-08-04T00:00:00"/>
    <b v="0"/>
    <s v="Approved"/>
    <s v="OHM Cycles"/>
    <s v="Standard"/>
    <s v="high"/>
    <s v="medium"/>
    <n v="2005.66"/>
    <n v="1203.4000000000001"/>
    <n v="802.26"/>
    <d v="2001-11-25T00:00:00"/>
    <n v="148"/>
  </r>
  <r>
    <s v="10990"/>
    <s v="8"/>
    <x v="3368"/>
    <d v="2017-12-28T00:00:00"/>
    <b v="0"/>
    <s v="Approved"/>
    <s v="Solex"/>
    <s v="Road"/>
    <s v="medium"/>
    <s v="small"/>
    <n v="1703.52"/>
    <n v="1516.13"/>
    <n v="187.39"/>
    <d v="2011-04-16T00:00:00"/>
    <n v="2"/>
  </r>
  <r>
    <s v="10991"/>
    <s v="37"/>
    <x v="1328"/>
    <d v="2017-09-24T00:00:00"/>
    <b v="1"/>
    <s v="Approved"/>
    <s v="OHM Cycles"/>
    <s v="Standard"/>
    <s v="low"/>
    <s v="medium"/>
    <n v="1793.43"/>
    <n v="248.82"/>
    <n v="1544.61"/>
    <d v="1999-07-20T00:00:00"/>
    <n v="97"/>
  </r>
  <r>
    <s v="10992"/>
    <s v="34"/>
    <x v="1275"/>
    <d v="2017-08-02T00:00:00"/>
    <b v="0"/>
    <s v="Approved"/>
    <s v="Norco Bicycles"/>
    <s v="Road"/>
    <s v="high"/>
    <s v="large"/>
    <n v="774.53"/>
    <n v="464.72"/>
    <n v="309.81"/>
    <d v="2012-06-04T00:00:00"/>
    <n v="150"/>
  </r>
  <r>
    <s v="10993"/>
    <s v="20"/>
    <x v="1918"/>
    <d v="2017-05-27T00:00:00"/>
    <b v="1"/>
    <s v="Approved"/>
    <s v="Trek Bicycles"/>
    <s v="Standard"/>
    <s v="medium"/>
    <s v="small"/>
    <n v="1775.81"/>
    <n v="1580.47"/>
    <n v="195.34"/>
    <d v="1993-07-15T00:00:00"/>
    <n v="217"/>
  </r>
  <r>
    <s v="10994"/>
    <s v="11"/>
    <x v="1148"/>
    <d v="2017-10-01T00:00:00"/>
    <b v="0"/>
    <s v="Approved"/>
    <s v="Giant Bicycles"/>
    <s v="Standard"/>
    <s v="high"/>
    <s v="medium"/>
    <n v="1274.93"/>
    <n v="764.96"/>
    <n v="509.97"/>
    <d v="2007-08-04T00:00:00"/>
    <n v="90"/>
  </r>
  <r>
    <s v="10995"/>
    <s v="100"/>
    <x v="711"/>
    <d v="2017-02-05T00:00:00"/>
    <b v="0"/>
    <s v="Approved"/>
    <s v="Norco Bicycles"/>
    <s v="Road"/>
    <s v="medium"/>
    <s v="medium"/>
    <n v="1036.5899999999999"/>
    <n v="206.35"/>
    <n v="830.24"/>
    <d v="1991-05-06T00:00:00"/>
    <n v="328"/>
  </r>
  <r>
    <s v="10996"/>
    <s v="61"/>
    <x v="2037"/>
    <d v="2017-12-29T00:00:00"/>
    <b v="1"/>
    <s v="Approved"/>
    <s v="OHM Cycles"/>
    <s v="Standard"/>
    <s v="low"/>
    <s v="medium"/>
    <n v="71.16"/>
    <n v="56.93"/>
    <n v="14.23"/>
    <d v="2012-05-18T00:00:00"/>
    <n v="1"/>
  </r>
  <r>
    <s v="10997"/>
    <s v="67"/>
    <x v="3185"/>
    <d v="2017-12-18T00:00:00"/>
    <b v="0"/>
    <s v="Approved"/>
    <s v="Norco Bicycles"/>
    <s v="Road"/>
    <s v="medium"/>
    <s v="medium"/>
    <n v="544.04999999999995"/>
    <n v="376.84"/>
    <n v="167.21"/>
    <d v="2005-10-22T00:00:00"/>
    <n v="12"/>
  </r>
  <r>
    <s v="10998"/>
    <s v="100"/>
    <x v="2180"/>
    <d v="2017-07-31T00:00:00"/>
    <b v="0"/>
    <s v="Approved"/>
    <s v="Norco Bicycles"/>
    <s v="Road"/>
    <s v="medium"/>
    <s v="medium"/>
    <n v="1036.5899999999999"/>
    <n v="206.35"/>
    <n v="830.24"/>
    <d v="1991-05-06T00:00:00"/>
    <n v="152"/>
  </r>
  <r>
    <s v="10999"/>
    <s v="88"/>
    <x v="3340"/>
    <d v="2017-08-18T00:00:00"/>
    <b v="1"/>
    <s v="Approved"/>
    <s v="Norco Bicycles"/>
    <s v="Standard"/>
    <s v="medium"/>
    <s v="medium"/>
    <n v="1198.46"/>
    <n v="381.1"/>
    <n v="817.36"/>
    <d v="1998-12-16T00:00:00"/>
    <n v="134"/>
  </r>
  <r>
    <s v="11000"/>
    <s v="85"/>
    <x v="991"/>
    <d v="2017-02-28T00:00:00"/>
    <b v="1"/>
    <s v="Approved"/>
    <s v="WeareA2B"/>
    <s v="Standard"/>
    <s v="medium"/>
    <s v="medium"/>
    <n v="752.64"/>
    <n v="205.36"/>
    <n v="547.28"/>
    <d v="2015-08-02T00:00:00"/>
    <n v="305"/>
  </r>
  <r>
    <s v="11001"/>
    <s v="32"/>
    <x v="1380"/>
    <d v="2017-02-20T00:00:00"/>
    <b v="1"/>
    <s v="Approved"/>
    <s v="Giant Bicycles"/>
    <s v="Standard"/>
    <s v="high"/>
    <s v="medium"/>
    <n v="1179"/>
    <n v="707.4"/>
    <n v="471.6"/>
    <d v="2013-06-09T00:00:00"/>
    <n v="313"/>
  </r>
  <r>
    <s v="11002"/>
    <s v="36"/>
    <x v="2508"/>
    <d v="2017-11-06T00:00:00"/>
    <b v="1"/>
    <s v="Approved"/>
    <s v="Solex"/>
    <s v="Standard"/>
    <s v="low"/>
    <s v="medium"/>
    <n v="945.04"/>
    <n v="507.58"/>
    <n v="437.46"/>
    <d v="2010-06-07T00:00:00"/>
    <n v="54"/>
  </r>
  <r>
    <s v="11003"/>
    <s v="65"/>
    <x v="1648"/>
    <d v="2017-09-15T00:00:00"/>
    <b v="0"/>
    <s v="Approved"/>
    <s v="WeareA2B"/>
    <s v="Standard"/>
    <s v="medium"/>
    <s v="medium"/>
    <n v="1807.45"/>
    <n v="778.69"/>
    <n v="1028.76"/>
    <d v="2015-04-11T00:00:00"/>
    <n v="106"/>
  </r>
  <r>
    <s v="11004"/>
    <s v="97"/>
    <x v="740"/>
    <d v="2017-10-15T00:00:00"/>
    <b v="0"/>
    <s v="Approved"/>
    <s v="Solex"/>
    <s v="Standard"/>
    <s v="medium"/>
    <s v="large"/>
    <n v="202.62"/>
    <n v="151.96"/>
    <n v="50.66"/>
    <d v="2016-03-29T00:00:00"/>
    <n v="76"/>
  </r>
  <r>
    <s v="11005"/>
    <s v="94"/>
    <x v="3338"/>
    <d v="2017-09-16T00:00:00"/>
    <b v="0"/>
    <s v="Approved"/>
    <s v="Giant Bicycles"/>
    <s v="Standard"/>
    <s v="medium"/>
    <s v="large"/>
    <n v="1635.3"/>
    <n v="993.66"/>
    <n v="641.64"/>
    <d v="2012-04-10T00:00:00"/>
    <n v="105"/>
  </r>
  <r>
    <s v="11006"/>
    <s v="44"/>
    <x v="1293"/>
    <d v="2017-07-14T00:00:00"/>
    <b v="0"/>
    <s v="Approved"/>
    <s v="WeareA2B"/>
    <s v="Standard"/>
    <s v="medium"/>
    <s v="medium"/>
    <n v="1769.64"/>
    <n v="108.76"/>
    <n v="1660.88"/>
    <d v="2011-05-09T00:00:00"/>
    <n v="169"/>
  </r>
  <r>
    <s v="11007"/>
    <s v="26"/>
    <x v="1379"/>
    <d v="2017-06-22T00:00:00"/>
    <b v="1"/>
    <s v="Approved"/>
    <s v="WeareA2B"/>
    <s v="Standard"/>
    <s v="medium"/>
    <s v="medium"/>
    <n v="1992.93"/>
    <n v="762.63"/>
    <n v="1230.3"/>
    <d v="1993-05-26T00:00:00"/>
    <n v="191"/>
  </r>
  <r>
    <s v="11008"/>
    <s v="22"/>
    <x v="1613"/>
    <d v="2017-11-04T00:00:00"/>
    <b v="1"/>
    <s v="Approved"/>
    <s v="WeareA2B"/>
    <s v="Standard"/>
    <s v="medium"/>
    <s v="medium"/>
    <n v="60.34"/>
    <n v="45.26"/>
    <n v="15.08"/>
    <d v="1993-07-15T00:00:00"/>
    <n v="56"/>
  </r>
  <r>
    <s v="11009"/>
    <s v="55"/>
    <x v="1486"/>
    <d v="2017-05-13T00:00:00"/>
    <b v="1"/>
    <s v="Approved"/>
    <s v="Trek Bicycles"/>
    <s v="Road"/>
    <s v="medium"/>
    <s v="large"/>
    <n v="1894.19"/>
    <n v="598.76"/>
    <n v="1295.43"/>
    <d v="2003-07-21T00:00:00"/>
    <n v="231"/>
  </r>
  <r>
    <s v="11010"/>
    <s v="0"/>
    <x v="2844"/>
    <d v="2017-12-19T00:00:00"/>
    <b v="0"/>
    <s v="Approved"/>
    <s v="Trek Bicycles"/>
    <s v="Road"/>
    <s v="medium"/>
    <s v="medium"/>
    <n v="533.51"/>
    <n v="400.13"/>
    <n v="133.38"/>
    <d v="2012-06-04T00:00:00"/>
    <n v="11"/>
  </r>
  <r>
    <s v="11011"/>
    <s v="0"/>
    <x v="1315"/>
    <d v="2017-03-07T00:00:00"/>
    <b v="0"/>
    <s v="Approved"/>
    <s v="OHM Cycles"/>
    <s v="Standard"/>
    <s v="medium"/>
    <s v="medium"/>
    <n v="235.63"/>
    <n v="125.07"/>
    <n v="110.56"/>
    <d v="2004-08-07T00:00:00"/>
    <n v="298"/>
  </r>
  <r>
    <s v="11012"/>
    <s v="6"/>
    <x v="2147"/>
    <d v="2017-11-05T00:00:00"/>
    <b v="1"/>
    <s v="Approved"/>
    <s v="OHM Cycles"/>
    <s v="Standard"/>
    <s v="high"/>
    <s v="medium"/>
    <n v="227.88"/>
    <n v="136.72999999999999"/>
    <n v="91.15"/>
    <d v="1991-11-07T00:00:00"/>
    <n v="55"/>
  </r>
  <r>
    <s v="11013"/>
    <s v="67"/>
    <x v="1005"/>
    <d v="2017-04-30T00:00:00"/>
    <b v="1"/>
    <s v="Approved"/>
    <s v="Norco Bicycles"/>
    <s v="Road"/>
    <s v="medium"/>
    <s v="medium"/>
    <n v="544.04999999999995"/>
    <n v="376.84"/>
    <n v="167.21"/>
    <d v="2010-08-20T00:00:00"/>
    <n v="244"/>
  </r>
  <r>
    <s v="11014"/>
    <s v="85"/>
    <x v="1629"/>
    <d v="2017-09-02T00:00:00"/>
    <b v="1"/>
    <s v="Approved"/>
    <s v="WeareA2B"/>
    <s v="Standard"/>
    <s v="medium"/>
    <s v="medium"/>
    <n v="1228.07"/>
    <n v="400.91"/>
    <n v="827.16"/>
    <d v="2008-03-19T00:00:00"/>
    <n v="119"/>
  </r>
  <r>
    <s v="11015"/>
    <s v="15"/>
    <x v="1754"/>
    <d v="2017-03-09T00:00:00"/>
    <b v="0"/>
    <s v="Approved"/>
    <s v="Norco Bicycles"/>
    <s v="Standard"/>
    <s v="low"/>
    <s v="medium"/>
    <n v="958.74"/>
    <n v="748.9"/>
    <n v="209.84"/>
    <d v="2005-12-07T00:00:00"/>
    <n v="296"/>
  </r>
  <r>
    <s v="11017"/>
    <s v="38"/>
    <x v="2326"/>
    <d v="2017-09-02T00:00:00"/>
    <b v="1"/>
    <s v="Approved"/>
    <s v="Solex"/>
    <s v="Standard"/>
    <s v="medium"/>
    <s v="medium"/>
    <n v="1577.53"/>
    <n v="826.51"/>
    <n v="751.02"/>
    <d v="2011-03-16T00:00:00"/>
    <n v="119"/>
  </r>
  <r>
    <s v="11018"/>
    <s v="37"/>
    <x v="2621"/>
    <d v="2017-12-06T00:00:00"/>
    <b v="1"/>
    <s v="Approved"/>
    <s v="OHM Cycles"/>
    <s v="Standard"/>
    <s v="low"/>
    <s v="medium"/>
    <n v="1793.43"/>
    <n v="248.82"/>
    <n v="1544.61"/>
    <d v="1999-07-20T00:00:00"/>
    <n v="24"/>
  </r>
  <r>
    <s v="11019"/>
    <s v="66"/>
    <x v="2788"/>
    <d v="2017-12-21T00:00:00"/>
    <b v="1"/>
    <s v="Approved"/>
    <s v="Giant Bicycles"/>
    <s v="Road"/>
    <s v="low"/>
    <s v="small"/>
    <n v="590.26"/>
    <n v="525.33000000000004"/>
    <n v="64.930000000000007"/>
    <d v="2010-08-20T00:00:00"/>
    <n v="9"/>
  </r>
  <r>
    <s v="11020"/>
    <s v="86"/>
    <x v="1719"/>
    <d v="2017-05-28T00:00:00"/>
    <b v="0"/>
    <s v="Approved"/>
    <s v="OHM Cycles"/>
    <s v="Standard"/>
    <s v="medium"/>
    <s v="medium"/>
    <n v="235.63"/>
    <n v="125.07"/>
    <n v="110.56"/>
    <d v="1998-12-16T00:00:00"/>
    <n v="216"/>
  </r>
  <r>
    <s v="11021"/>
    <s v="91"/>
    <x v="2295"/>
    <d v="2017-06-29T00:00:00"/>
    <b v="1"/>
    <s v="Approved"/>
    <s v="Solex"/>
    <s v="Standard"/>
    <s v="medium"/>
    <s v="medium"/>
    <n v="100.35"/>
    <n v="75.260000000000005"/>
    <n v="25.09"/>
    <d v="2002-10-10T00:00:00"/>
    <n v="184"/>
  </r>
  <r>
    <s v="11022"/>
    <s v="50"/>
    <x v="2453"/>
    <d v="2017-09-15T00:00:00"/>
    <b v="1"/>
    <s v="Approved"/>
    <s v="WeareA2B"/>
    <s v="Standard"/>
    <s v="medium"/>
    <s v="small"/>
    <n v="175.89"/>
    <n v="131.91999999999999"/>
    <n v="43.97"/>
    <d v="1997-02-09T00:00:00"/>
    <n v="106"/>
  </r>
  <r>
    <s v="11023"/>
    <s v="1"/>
    <x v="2990"/>
    <d v="2017-12-25T00:00:00"/>
    <b v="0"/>
    <s v="Approved"/>
    <s v="Giant Bicycles"/>
    <s v="Standard"/>
    <s v="medium"/>
    <s v="medium"/>
    <n v="1403.5"/>
    <n v="954.82"/>
    <n v="448.68"/>
    <d v="2011-04-16T00:00:00"/>
    <n v="5"/>
  </r>
  <r>
    <s v="11024"/>
    <s v="32"/>
    <x v="3369"/>
    <d v="2017-03-18T00:00:00"/>
    <b v="1"/>
    <s v="Approved"/>
    <s v="Giant Bicycles"/>
    <s v="Standard"/>
    <s v="high"/>
    <s v="medium"/>
    <n v="1179"/>
    <n v="707.4"/>
    <n v="471.6"/>
    <d v="1997-08-25T00:00:00"/>
    <n v="287"/>
  </r>
  <r>
    <s v="11025"/>
    <s v="4"/>
    <x v="42"/>
    <d v="2017-09-27T00:00:00"/>
    <b v="1"/>
    <s v="Approved"/>
    <s v="Giant Bicycles"/>
    <s v="Standard"/>
    <s v="high"/>
    <s v="medium"/>
    <n v="1129.1300000000001"/>
    <n v="677.48"/>
    <n v="451.65"/>
    <d v="2011-04-16T00:00:00"/>
    <n v="94"/>
  </r>
  <r>
    <s v="11026"/>
    <s v="77"/>
    <x v="691"/>
    <d v="2017-09-17T00:00:00"/>
    <b v="1"/>
    <s v="Approved"/>
    <s v="Norco Bicycles"/>
    <s v="Road"/>
    <s v="medium"/>
    <s v="large"/>
    <n v="1240.31"/>
    <n v="795.1"/>
    <n v="445.21"/>
    <d v="2011-01-10T00:00:00"/>
    <n v="104"/>
  </r>
  <r>
    <s v="11027"/>
    <s v="96"/>
    <x v="2438"/>
    <d v="2017-10-29T00:00:00"/>
    <b v="0"/>
    <s v="Approved"/>
    <s v="WeareA2B"/>
    <s v="Road"/>
    <s v="low"/>
    <s v="small"/>
    <n v="1172.78"/>
    <n v="1043.77"/>
    <n v="129.01"/>
    <d v="2002-10-10T00:00:00"/>
    <n v="62"/>
  </r>
  <r>
    <s v="11028"/>
    <s v="0"/>
    <x v="36"/>
    <d v="2017-07-22T00:00:00"/>
    <b v="1"/>
    <s v="Approved"/>
    <s v="Trek Bicycles"/>
    <s v="Road"/>
    <s v="medium"/>
    <s v="medium"/>
    <n v="290.62"/>
    <n v="215.14"/>
    <n v="75.48"/>
    <d v="2004-12-18T00:00:00"/>
    <n v="161"/>
  </r>
  <r>
    <s v="11029"/>
    <s v="80"/>
    <x v="331"/>
    <d v="2017-07-19T00:00:00"/>
    <b v="0"/>
    <s v="Approved"/>
    <s v="OHM Cycles"/>
    <s v="Touring"/>
    <s v="low"/>
    <s v="medium"/>
    <n v="1073.07"/>
    <n v="933.84"/>
    <n v="139.22999999999999"/>
    <d v="2004-08-07T00:00:00"/>
    <n v="164"/>
  </r>
  <r>
    <s v="11030"/>
    <s v="32"/>
    <x v="672"/>
    <d v="2017-01-01T00:00:00"/>
    <b v="1"/>
    <s v="Approved"/>
    <s v="Giant Bicycles"/>
    <s v="Standard"/>
    <s v="medium"/>
    <s v="medium"/>
    <n v="642.70000000000005"/>
    <n v="211.37"/>
    <n v="431.33"/>
    <d v="2010-06-07T00:00:00"/>
    <n v="363"/>
  </r>
  <r>
    <s v="11031"/>
    <s v="62"/>
    <x v="2723"/>
    <d v="2017-12-20T00:00:00"/>
    <b v="0"/>
    <s v="Approved"/>
    <s v="Solex"/>
    <s v="Standard"/>
    <s v="high"/>
    <s v="medium"/>
    <n v="1024.6600000000001"/>
    <n v="614.79999999999995"/>
    <n v="409.86"/>
    <d v="1996-11-09T00:00:00"/>
    <n v="10"/>
  </r>
  <r>
    <s v="11032"/>
    <s v="0"/>
    <x v="1174"/>
    <d v="2017-03-11T00:00:00"/>
    <b v="0"/>
    <s v="Approved"/>
    <s v="Solex"/>
    <s v="Road"/>
    <s v="medium"/>
    <s v="medium"/>
    <n v="416.98"/>
    <n v="312.74"/>
    <n v="104.24"/>
    <d v="1997-05-10T00:00:00"/>
    <n v="294"/>
  </r>
  <r>
    <s v="11033"/>
    <s v="86"/>
    <x v="1268"/>
    <d v="2017-03-02T00:00:00"/>
    <b v="0"/>
    <s v="Approved"/>
    <s v="Norco Bicycles"/>
    <s v="Road"/>
    <s v="high"/>
    <s v="large"/>
    <n v="774.53"/>
    <n v="464.72"/>
    <n v="309.81"/>
    <d v="2011-03-16T00:00:00"/>
    <n v="303"/>
  </r>
  <r>
    <s v="11034"/>
    <s v="18"/>
    <x v="1904"/>
    <d v="2017-12-29T00:00:00"/>
    <b v="0"/>
    <s v="Approved"/>
    <s v="Solex"/>
    <s v="Standard"/>
    <s v="medium"/>
    <s v="medium"/>
    <n v="575.27"/>
    <n v="431.45"/>
    <n v="143.82"/>
    <d v="2011-05-07T00:00:00"/>
    <n v="1"/>
  </r>
  <r>
    <s v="11035"/>
    <s v="65"/>
    <x v="2253"/>
    <d v="2017-05-20T00:00:00"/>
    <b v="1"/>
    <s v="Approved"/>
    <s v="WeareA2B"/>
    <s v="Standard"/>
    <s v="medium"/>
    <s v="medium"/>
    <n v="1807.45"/>
    <n v="778.69"/>
    <n v="1028.76"/>
    <d v="2016-12-06T00:00:00"/>
    <n v="224"/>
  </r>
  <r>
    <s v="11036"/>
    <s v="45"/>
    <x v="1996"/>
    <d v="2017-06-16T00:00:00"/>
    <b v="0"/>
    <s v="Approved"/>
    <s v="Solex"/>
    <s v="Standard"/>
    <s v="medium"/>
    <s v="medium"/>
    <n v="441.49"/>
    <n v="84.99"/>
    <n v="356.5"/>
    <d v="1993-04-12T00:00:00"/>
    <n v="197"/>
  </r>
  <r>
    <s v="11037"/>
    <s v="27"/>
    <x v="524"/>
    <d v="2017-11-13T00:00:00"/>
    <b v="1"/>
    <s v="Approved"/>
    <s v="Trek Bicycles"/>
    <s v="Standard"/>
    <s v="medium"/>
    <s v="medium"/>
    <n v="499.53"/>
    <n v="388.72"/>
    <n v="110.81"/>
    <d v="1999-06-23T00:00:00"/>
    <n v="47"/>
  </r>
  <r>
    <s v="11038"/>
    <s v="78"/>
    <x v="1422"/>
    <d v="2017-01-11T00:00:00"/>
    <b v="0"/>
    <s v="Approved"/>
    <s v="Giant Bicycles"/>
    <s v="Standard"/>
    <s v="medium"/>
    <s v="large"/>
    <n v="1765.3"/>
    <n v="709.48"/>
    <n v="1055.82"/>
    <d v="2004-07-25T00:00:00"/>
    <n v="353"/>
  </r>
  <r>
    <s v="11039"/>
    <s v="0"/>
    <x v="1062"/>
    <d v="2017-05-06T00:00:00"/>
    <b v="1"/>
    <s v="Approved"/>
    <s v="WeareA2B"/>
    <s v="Standard"/>
    <s v="medium"/>
    <s v="medium"/>
    <n v="60.34"/>
    <n v="45.26"/>
    <n v="15.08"/>
    <d v="1993-07-15T00:00:00"/>
    <n v="238"/>
  </r>
  <r>
    <s v="11040"/>
    <s v="69"/>
    <x v="1092"/>
    <d v="2017-04-10T00:00:00"/>
    <b v="1"/>
    <s v="Approved"/>
    <s v="Giant Bicycles"/>
    <s v="Road"/>
    <s v="medium"/>
    <s v="medium"/>
    <n v="792.9"/>
    <n v="594.67999999999995"/>
    <n v="198.22"/>
    <d v="2016-12-06T00:00:00"/>
    <n v="264"/>
  </r>
  <r>
    <s v="11041"/>
    <s v="27"/>
    <x v="2538"/>
    <d v="2017-12-12T00:00:00"/>
    <b v="0"/>
    <s v="Approved"/>
    <s v="Trek Bicycles"/>
    <s v="Standard"/>
    <s v="medium"/>
    <s v="medium"/>
    <n v="499.53"/>
    <n v="388.72"/>
    <n v="110.81"/>
    <d v="2003-03-18T00:00:00"/>
    <n v="18"/>
  </r>
  <r>
    <s v="11042"/>
    <s v="55"/>
    <x v="2239"/>
    <d v="2017-08-15T00:00:00"/>
    <b v="1"/>
    <s v="Approved"/>
    <s v="Trek Bicycles"/>
    <s v="Road"/>
    <s v="medium"/>
    <s v="large"/>
    <n v="1894.19"/>
    <n v="598.76"/>
    <n v="1295.43"/>
    <d v="2003-07-21T00:00:00"/>
    <n v="137"/>
  </r>
  <r>
    <s v="11043"/>
    <s v="42"/>
    <x v="51"/>
    <d v="2017-03-21T00:00:00"/>
    <b v="1"/>
    <s v="Approved"/>
    <s v="OHM Cycles"/>
    <s v="Road"/>
    <s v="medium"/>
    <s v="small"/>
    <n v="1810"/>
    <n v="1610.9"/>
    <n v="199.1"/>
    <d v="2012-06-04T00:00:00"/>
    <n v="284"/>
  </r>
  <r>
    <s v="11044"/>
    <s v="77"/>
    <x v="3046"/>
    <d v="2017-07-10T00:00:00"/>
    <b v="1"/>
    <s v="Approved"/>
    <s v="Norco Bicycles"/>
    <s v="Road"/>
    <s v="medium"/>
    <s v="large"/>
    <n v="1240.31"/>
    <n v="795.1"/>
    <n v="445.21"/>
    <d v="1991-07-10T00:00:00"/>
    <n v="173"/>
  </r>
  <r>
    <s v="11045"/>
    <s v="2"/>
    <x v="688"/>
    <d v="2017-08-31T00:00:00"/>
    <b v="0"/>
    <s v="Approved"/>
    <s v="Solex"/>
    <s v="Standard"/>
    <s v="medium"/>
    <s v="medium"/>
    <n v="71.489999999999995"/>
    <n v="53.62"/>
    <n v="17.87"/>
    <d v="2005-08-09T00:00:00"/>
    <n v="121"/>
  </r>
  <r>
    <s v="11046"/>
    <s v="14"/>
    <x v="3220"/>
    <d v="2017-07-10T00:00:00"/>
    <b v="0"/>
    <s v="Approved"/>
    <s v="Trek Bicycles"/>
    <s v="Standard"/>
    <s v="medium"/>
    <s v="small"/>
    <n v="1386.84"/>
    <n v="1234.29"/>
    <n v="152.55000000000001"/>
    <d v="2013-03-12T00:00:00"/>
    <n v="173"/>
  </r>
  <r>
    <s v="11047"/>
    <s v="40"/>
    <x v="2004"/>
    <d v="2017-10-12T00:00:00"/>
    <b v="0"/>
    <s v="Approved"/>
    <s v="OHM Cycles"/>
    <s v="Standard"/>
    <s v="high"/>
    <s v="medium"/>
    <n v="1458.17"/>
    <n v="874.9"/>
    <n v="583.27"/>
    <d v="2006-10-01T00:00:00"/>
    <n v="79"/>
  </r>
  <r>
    <s v="11048"/>
    <s v="80"/>
    <x v="1435"/>
    <d v="2017-03-01T00:00:00"/>
    <b v="1"/>
    <s v="Approved"/>
    <s v="OHM Cycles"/>
    <s v="Touring"/>
    <s v="low"/>
    <s v="medium"/>
    <n v="1073.07"/>
    <n v="933.84"/>
    <n v="139.22999999999999"/>
    <d v="2015-08-02T00:00:00"/>
    <n v="304"/>
  </r>
  <r>
    <s v="11049"/>
    <s v="54"/>
    <x v="1049"/>
    <d v="2017-10-18T00:00:00"/>
    <b v="1"/>
    <s v="Approved"/>
    <s v="WeareA2B"/>
    <s v="Standard"/>
    <s v="medium"/>
    <s v="medium"/>
    <n v="1292.8399999999999"/>
    <n v="13.44"/>
    <n v="1279.4000000000001"/>
    <d v="2009-04-12T00:00:00"/>
    <n v="73"/>
  </r>
  <r>
    <s v="11050"/>
    <s v="74"/>
    <x v="1436"/>
    <d v="2017-03-02T00:00:00"/>
    <b v="0"/>
    <s v="Approved"/>
    <s v="WeareA2B"/>
    <s v="Standard"/>
    <s v="medium"/>
    <s v="medium"/>
    <n v="1762.96"/>
    <n v="950.52"/>
    <n v="812.44"/>
    <d v="2001-11-25T00:00:00"/>
    <n v="303"/>
  </r>
  <r>
    <s v="11051"/>
    <s v="39"/>
    <x v="1967"/>
    <d v="2017-01-13T00:00:00"/>
    <b v="0"/>
    <s v="Approved"/>
    <s v="Giant Bicycles"/>
    <s v="Standard"/>
    <s v="medium"/>
    <s v="large"/>
    <n v="1812.75"/>
    <n v="582.48"/>
    <n v="1230.27"/>
    <d v="1999-12-04T00:00:00"/>
    <n v="351"/>
  </r>
  <r>
    <s v="11052"/>
    <s v="6"/>
    <x v="976"/>
    <d v="2017-09-11T00:00:00"/>
    <b v="1"/>
    <s v="Approved"/>
    <s v="OHM Cycles"/>
    <s v="Standard"/>
    <s v="high"/>
    <s v="medium"/>
    <n v="227.88"/>
    <n v="136.72999999999999"/>
    <n v="91.15"/>
    <d v="2003-02-07T00:00:00"/>
    <n v="110"/>
  </r>
  <r>
    <s v="11053"/>
    <s v="97"/>
    <x v="2183"/>
    <d v="2017-09-04T00:00:00"/>
    <b v="1"/>
    <s v="Approved"/>
    <s v="OHM Cycles"/>
    <s v="Road"/>
    <s v="medium"/>
    <s v="medium"/>
    <n v="742.54"/>
    <n v="667.4"/>
    <n v="75.14"/>
    <d v="2004-08-17T00:00:00"/>
    <n v="117"/>
  </r>
  <r>
    <s v="11054"/>
    <s v="33"/>
    <x v="3370"/>
    <d v="2017-09-17T00:00:00"/>
    <b v="1"/>
    <s v="Approved"/>
    <s v="OHM Cycles"/>
    <s v="Road"/>
    <s v="medium"/>
    <s v="small"/>
    <n v="1810"/>
    <n v="1610.9"/>
    <n v="199.1"/>
    <d v="1997-01-25T00:00:00"/>
    <n v="104"/>
  </r>
  <r>
    <s v="11055"/>
    <s v="93"/>
    <x v="1728"/>
    <d v="2017-07-02T00:00:00"/>
    <b v="0"/>
    <s v="Approved"/>
    <s v="WeareA2B"/>
    <s v="Standard"/>
    <s v="medium"/>
    <s v="medium"/>
    <n v="1065.03"/>
    <n v="230.09"/>
    <n v="834.94"/>
    <d v="2002-10-10T00:00:00"/>
    <n v="181"/>
  </r>
  <r>
    <s v="11056"/>
    <s v="0"/>
    <x v="1716"/>
    <d v="2017-04-11T00:00:00"/>
    <b v="1"/>
    <s v="Approved"/>
    <s v="WeareA2B"/>
    <s v="Standard"/>
    <s v="medium"/>
    <s v="small"/>
    <n v="175.89"/>
    <n v="131.91999999999999"/>
    <n v="43.97"/>
    <d v="2003-02-16T00:00:00"/>
    <n v="263"/>
  </r>
  <r>
    <s v="11057"/>
    <s v="3"/>
    <x v="574"/>
    <d v="2017-07-03T00:00:00"/>
    <b v="0"/>
    <s v="Approved"/>
    <s v="Trek Bicycles"/>
    <s v="Standard"/>
    <s v="medium"/>
    <s v="large"/>
    <n v="2091.4699999999998"/>
    <n v="388.92"/>
    <n v="1702.55"/>
    <d v="1995-10-24T00:00:00"/>
    <n v="180"/>
  </r>
  <r>
    <s v="11058"/>
    <s v="39"/>
    <x v="863"/>
    <d v="2017-04-16T00:00:00"/>
    <b v="1"/>
    <s v="Approved"/>
    <s v="Giant Bicycles"/>
    <s v="Standard"/>
    <s v="medium"/>
    <s v="large"/>
    <n v="1812.75"/>
    <n v="582.48"/>
    <n v="1230.27"/>
    <d v="2011-05-09T00:00:00"/>
    <n v="258"/>
  </r>
  <r>
    <s v="11059"/>
    <s v="58"/>
    <x v="537"/>
    <d v="2017-03-16T00:00:00"/>
    <b v="0"/>
    <s v="Approved"/>
    <s v="OHM Cycles"/>
    <s v="Standard"/>
    <s v="medium"/>
    <s v="medium"/>
    <n v="912.52"/>
    <n v="141.4"/>
    <n v="771.12"/>
    <d v="2015-10-18T00:00:00"/>
    <n v="289"/>
  </r>
  <r>
    <s v="11060"/>
    <s v="80"/>
    <x v="2789"/>
    <d v="2017-05-01T00:00:00"/>
    <b v="1"/>
    <s v="Approved"/>
    <s v="OHM Cycles"/>
    <s v="Touring"/>
    <s v="low"/>
    <s v="medium"/>
    <n v="1073.07"/>
    <n v="933.84"/>
    <n v="139.22999999999999"/>
    <d v="1997-01-25T00:00:00"/>
    <n v="243"/>
  </r>
  <r>
    <s v="11061"/>
    <s v="27"/>
    <x v="509"/>
    <d v="2017-10-10T00:00:00"/>
    <b v="0"/>
    <s v="Approved"/>
    <s v="Trek Bicycles"/>
    <s v="Standard"/>
    <s v="medium"/>
    <s v="medium"/>
    <n v="499.53"/>
    <n v="388.72"/>
    <n v="110.81"/>
    <d v="2003-03-18T00:00:00"/>
    <n v="81"/>
  </r>
  <r>
    <s v="11062"/>
    <s v="97"/>
    <x v="1054"/>
    <d v="2017-07-02T00:00:00"/>
    <b v="1"/>
    <s v="Approved"/>
    <s v="OHM Cycles"/>
    <s v="Road"/>
    <s v="medium"/>
    <s v="medium"/>
    <n v="742.54"/>
    <n v="667.4"/>
    <n v="75.14"/>
    <d v="2005-12-07T00:00:00"/>
    <n v="181"/>
  </r>
  <r>
    <s v="11063"/>
    <s v="56"/>
    <x v="1053"/>
    <d v="2017-02-21T00:00:00"/>
    <b v="1"/>
    <s v="Approved"/>
    <s v="OHM Cycles"/>
    <s v="Standard"/>
    <s v="medium"/>
    <s v="medium"/>
    <n v="183.86"/>
    <n v="137.9"/>
    <n v="45.96"/>
    <d v="1997-10-04T00:00:00"/>
    <n v="312"/>
  </r>
  <r>
    <s v="11064"/>
    <s v="82"/>
    <x v="592"/>
    <d v="2017-11-29T00:00:00"/>
    <b v="1"/>
    <s v="Approved"/>
    <s v="Giant Bicycles"/>
    <s v="Road"/>
    <s v="medium"/>
    <s v="medium"/>
    <n v="1538.99"/>
    <n v="829.65"/>
    <n v="709.34"/>
    <d v="1993-05-26T00:00:00"/>
    <n v="31"/>
  </r>
  <r>
    <s v="11065"/>
    <s v="1"/>
    <x v="0"/>
    <d v="2017-10-16T00:00:00"/>
    <b v="0"/>
    <s v="Approved"/>
    <s v="Giant Bicycles"/>
    <s v="Standard"/>
    <s v="medium"/>
    <s v="medium"/>
    <n v="1403.5"/>
    <n v="954.82"/>
    <n v="448.68"/>
    <d v="2003-02-07T00:00:00"/>
    <n v="75"/>
  </r>
  <r>
    <s v="11066"/>
    <s v="6"/>
    <x v="960"/>
    <d v="2017-05-21T00:00:00"/>
    <b v="0"/>
    <s v="Approved"/>
    <s v="OHM Cycles"/>
    <s v="Standard"/>
    <s v="high"/>
    <s v="medium"/>
    <n v="227.88"/>
    <n v="136.72999999999999"/>
    <n v="91.15"/>
    <d v="2004-09-28T00:00:00"/>
    <n v="223"/>
  </r>
  <r>
    <s v="11067"/>
    <s v="94"/>
    <x v="47"/>
    <d v="2017-09-16T00:00:00"/>
    <b v="0"/>
    <s v="Approved"/>
    <s v="Giant Bicycles"/>
    <s v="Standard"/>
    <s v="medium"/>
    <s v="large"/>
    <n v="1635.3"/>
    <n v="993.66"/>
    <n v="641.64"/>
    <d v="2013-06-09T00:00:00"/>
    <n v="105"/>
  </r>
  <r>
    <s v="11068"/>
    <s v="74"/>
    <x v="2687"/>
    <d v="2017-10-30T00:00:00"/>
    <b v="0"/>
    <s v="Approved"/>
    <s v="WeareA2B"/>
    <s v="Standard"/>
    <s v="medium"/>
    <s v="medium"/>
    <n v="1228.07"/>
    <n v="400.91"/>
    <n v="827.16"/>
    <d v="2000-05-22T00:00:00"/>
    <n v="61"/>
  </r>
  <r>
    <s v="11069"/>
    <s v="20"/>
    <x v="343"/>
    <d v="2017-05-08T00:00:00"/>
    <b v="0"/>
    <s v="Approved"/>
    <s v="Trek Bicycles"/>
    <s v="Standard"/>
    <s v="medium"/>
    <s v="small"/>
    <n v="1775.81"/>
    <n v="1580.47"/>
    <n v="195.34"/>
    <d v="1993-07-15T00:00:00"/>
    <n v="236"/>
  </r>
  <r>
    <s v="11070"/>
    <s v="35"/>
    <x v="2006"/>
    <d v="2017-07-02T00:00:00"/>
    <b v="0"/>
    <s v="Approved"/>
    <s v="Trek Bicycles"/>
    <s v="Standard"/>
    <s v="low"/>
    <s v="medium"/>
    <n v="1057.51"/>
    <n v="154.4"/>
    <n v="903.11"/>
    <d v="2008-03-19T00:00:00"/>
    <n v="181"/>
  </r>
  <r>
    <s v="11071"/>
    <s v="0"/>
    <x v="947"/>
    <d v="2017-11-02T00:00:00"/>
    <b v="1"/>
    <s v="Approved"/>
    <s v="Solex"/>
    <s v="Standard"/>
    <s v="medium"/>
    <s v="large"/>
    <n v="202.62"/>
    <n v="151.96"/>
    <n v="50.66"/>
    <d v="2016-03-29T00:00:00"/>
    <n v="58"/>
  </r>
  <r>
    <s v="11072"/>
    <s v="86"/>
    <x v="3329"/>
    <d v="2017-06-02T00:00:00"/>
    <b v="1"/>
    <s v="Approved"/>
    <s v="OHM Cycles"/>
    <s v="Standard"/>
    <s v="medium"/>
    <s v="medium"/>
    <n v="235.63"/>
    <n v="125.07"/>
    <n v="110.56"/>
    <d v="1998-12-16T00:00:00"/>
    <n v="211"/>
  </r>
  <r>
    <s v="11073"/>
    <s v="49"/>
    <x v="643"/>
    <d v="2017-04-16T00:00:00"/>
    <b v="1"/>
    <s v="Approved"/>
    <s v="Solex"/>
    <s v="Standard"/>
    <s v="medium"/>
    <s v="large"/>
    <n v="1061.56"/>
    <n v="733.58"/>
    <n v="327.98"/>
    <d v="1993-07-20T00:00:00"/>
    <n v="258"/>
  </r>
  <r>
    <s v="11074"/>
    <s v="66"/>
    <x v="2839"/>
    <d v="2017-04-16T00:00:00"/>
    <b v="1"/>
    <s v="Approved"/>
    <s v="Giant Bicycles"/>
    <s v="Road"/>
    <s v="low"/>
    <s v="small"/>
    <n v="590.26"/>
    <n v="525.33000000000004"/>
    <n v="64.930000000000007"/>
    <d v="2010-11-05T00:00:00"/>
    <n v="258"/>
  </r>
  <r>
    <s v="11075"/>
    <s v="15"/>
    <x v="676"/>
    <d v="2017-11-10T00:00:00"/>
    <b v="1"/>
    <s v="Approved"/>
    <s v="WeareA2B"/>
    <s v="Standard"/>
    <s v="medium"/>
    <s v="medium"/>
    <n v="1292.8399999999999"/>
    <n v="13.44"/>
    <n v="1279.4000000000001"/>
    <d v="2009-04-12T00:00:00"/>
    <n v="50"/>
  </r>
  <r>
    <s v="11076"/>
    <s v="82"/>
    <x v="1241"/>
    <d v="2017-02-22T00:00:00"/>
    <b v="1"/>
    <s v="Approved"/>
    <s v="Norco Bicycles"/>
    <s v="Standard"/>
    <s v="high"/>
    <s v="medium"/>
    <n v="1148.6400000000001"/>
    <n v="689.18"/>
    <n v="459.46"/>
    <d v="2015-08-10T00:00:00"/>
    <n v="311"/>
  </r>
  <r>
    <s v="11077"/>
    <s v="45"/>
    <x v="1373"/>
    <d v="2017-02-08T00:00:00"/>
    <b v="1"/>
    <s v="Approved"/>
    <s v="Solex"/>
    <s v="Standard"/>
    <s v="medium"/>
    <s v="medium"/>
    <n v="441.49"/>
    <n v="84.99"/>
    <n v="356.5"/>
    <d v="2003-02-16T00:00:00"/>
    <n v="325"/>
  </r>
  <r>
    <s v="11078"/>
    <s v="4"/>
    <x v="580"/>
    <d v="2017-05-13T00:00:00"/>
    <b v="1"/>
    <s v="Approved"/>
    <s v="Giant Bicycles"/>
    <s v="Standard"/>
    <s v="high"/>
    <s v="medium"/>
    <n v="1129.1300000000001"/>
    <n v="677.48"/>
    <n v="451.65"/>
    <d v="2005-08-09T00:00:00"/>
    <n v="231"/>
  </r>
  <r>
    <s v="11079"/>
    <s v="1"/>
    <x v="57"/>
    <d v="2017-08-04T00:00:00"/>
    <b v="0"/>
    <s v="Approved"/>
    <s v="Giant Bicycles"/>
    <s v="Standard"/>
    <s v="medium"/>
    <s v="medium"/>
    <n v="1403.5"/>
    <n v="954.82"/>
    <n v="448.68"/>
    <d v="1997-08-25T00:00:00"/>
    <n v="148"/>
  </r>
  <r>
    <s v="11080"/>
    <s v="50"/>
    <x v="2721"/>
    <d v="2017-01-09T00:00:00"/>
    <b v="1"/>
    <s v="Approved"/>
    <s v="WeareA2B"/>
    <s v="Standard"/>
    <s v="medium"/>
    <s v="small"/>
    <n v="175.89"/>
    <n v="131.91999999999999"/>
    <n v="43.97"/>
    <d v="1997-02-09T00:00:00"/>
    <n v="355"/>
  </r>
  <r>
    <s v="11081"/>
    <s v="3"/>
    <x v="1267"/>
    <d v="2017-01-18T00:00:00"/>
    <b v="1"/>
    <s v="Approved"/>
    <s v="Trek Bicycles"/>
    <s v="Standard"/>
    <s v="medium"/>
    <s v="large"/>
    <n v="2091.4699999999998"/>
    <n v="388.92"/>
    <n v="1702.55"/>
    <d v="2006-11-10T00:00:00"/>
    <n v="346"/>
  </r>
  <r>
    <s v="11082"/>
    <s v="4"/>
    <x v="2862"/>
    <d v="2017-01-05T00:00:00"/>
    <b v="0"/>
    <s v="Approved"/>
    <s v="Giant Bicycles"/>
    <s v="Standard"/>
    <s v="high"/>
    <s v="medium"/>
    <n v="1129.1300000000001"/>
    <n v="677.48"/>
    <n v="451.65"/>
    <d v="2005-08-09T00:00:00"/>
    <n v="359"/>
  </r>
  <r>
    <s v="11083"/>
    <s v="34"/>
    <x v="2356"/>
    <d v="2017-04-20T00:00:00"/>
    <b v="0"/>
    <s v="Approved"/>
    <s v="WeareA2B"/>
    <s v="Standard"/>
    <s v="medium"/>
    <s v="medium"/>
    <n v="1231.1500000000001"/>
    <n v="161.6"/>
    <n v="1069.55"/>
    <d v="2013-03-12T00:00:00"/>
    <n v="254"/>
  </r>
  <r>
    <s v="11084"/>
    <s v="55"/>
    <x v="361"/>
    <d v="2017-02-28T00:00:00"/>
    <b v="0"/>
    <s v="Approved"/>
    <s v="Trek Bicycles"/>
    <s v="Road"/>
    <s v="medium"/>
    <s v="large"/>
    <n v="1894.19"/>
    <n v="598.76"/>
    <n v="1295.43"/>
    <d v="1993-06-23T00:00:00"/>
    <n v="305"/>
  </r>
  <r>
    <s v="11085"/>
    <s v="61"/>
    <x v="696"/>
    <d v="2017-08-01T00:00:00"/>
    <b v="1"/>
    <s v="Approved"/>
    <s v="Norco Bicycles"/>
    <s v="Standard"/>
    <s v="medium"/>
    <s v="small"/>
    <n v="586.45000000000005"/>
    <n v="521.94000000000005"/>
    <n v="64.510000000000005"/>
    <d v="1997-08-25T00:00:00"/>
    <n v="151"/>
  </r>
  <r>
    <s v="11086"/>
    <s v="55"/>
    <x v="983"/>
    <d v="2017-03-21T00:00:00"/>
    <b v="1"/>
    <s v="Approved"/>
    <s v="Trek Bicycles"/>
    <s v="Road"/>
    <s v="medium"/>
    <s v="large"/>
    <n v="1894.19"/>
    <n v="598.76"/>
    <n v="1295.43"/>
    <d v="2011-04-16T00:00:00"/>
    <n v="284"/>
  </r>
  <r>
    <s v="11087"/>
    <s v="34"/>
    <x v="1052"/>
    <d v="2017-06-06T00:00:00"/>
    <b v="1"/>
    <s v="Approved"/>
    <s v="WeareA2B"/>
    <s v="Standard"/>
    <s v="medium"/>
    <s v="medium"/>
    <n v="1231.1500000000001"/>
    <n v="161.6"/>
    <n v="1069.55"/>
    <d v="2004-08-17T00:00:00"/>
    <n v="207"/>
  </r>
  <r>
    <s v="11088"/>
    <s v="46"/>
    <x v="2842"/>
    <d v="2017-12-01T00:00:00"/>
    <b v="0"/>
    <s v="Approved"/>
    <s v="Solex"/>
    <s v="Standard"/>
    <s v="low"/>
    <s v="medium"/>
    <n v="1289.8499999999999"/>
    <n v="74.510000000000005"/>
    <n v="1215.3399999999999"/>
    <d v="2007-12-11T00:00:00"/>
    <n v="29"/>
  </r>
  <r>
    <s v="11089"/>
    <s v="24"/>
    <x v="2561"/>
    <d v="2017-04-21T00:00:00"/>
    <b v="0"/>
    <s v="Approved"/>
    <s v="Solex"/>
    <s v="Road"/>
    <s v="medium"/>
    <s v="large"/>
    <n v="1777.8"/>
    <n v="820.78"/>
    <n v="957.02"/>
    <d v="2002-03-22T00:00:00"/>
    <n v="253"/>
  </r>
  <r>
    <s v="11090"/>
    <s v="61"/>
    <x v="1808"/>
    <d v="2017-11-23T00:00:00"/>
    <b v="1"/>
    <s v="Approved"/>
    <s v="OHM Cycles"/>
    <s v="Standard"/>
    <s v="low"/>
    <s v="medium"/>
    <n v="71.16"/>
    <n v="56.93"/>
    <n v="14.23"/>
    <d v="1993-06-23T00:00:00"/>
    <n v="37"/>
  </r>
  <r>
    <s v="11091"/>
    <s v="93"/>
    <x v="1133"/>
    <d v="2017-11-22T00:00:00"/>
    <b v="0"/>
    <s v="Approved"/>
    <s v="WeareA2B"/>
    <s v="Standard"/>
    <s v="medium"/>
    <s v="medium"/>
    <n v="1065.03"/>
    <n v="230.09"/>
    <n v="834.94"/>
    <d v="2016-03-29T00:00:00"/>
    <n v="38"/>
  </r>
  <r>
    <s v="11092"/>
    <s v="19"/>
    <x v="2299"/>
    <d v="2017-01-31T00:00:00"/>
    <b v="1"/>
    <s v="Approved"/>
    <s v="OHM Cycles"/>
    <s v="Road"/>
    <s v="high"/>
    <s v="large"/>
    <n v="12.01"/>
    <n v="7.21"/>
    <n v="4.8"/>
    <d v="2009-03-08T00:00:00"/>
    <n v="333"/>
  </r>
  <r>
    <s v="11093"/>
    <s v="68"/>
    <x v="2187"/>
    <d v="2017-08-31T00:00:00"/>
    <b v="0"/>
    <s v="Approved"/>
    <s v="OHM Cycles"/>
    <s v="Standard"/>
    <s v="medium"/>
    <s v="medium"/>
    <n v="1636.9"/>
    <n v="44.71"/>
    <n v="1592.19"/>
    <d v="2002-08-31T00:00:00"/>
    <n v="121"/>
  </r>
  <r>
    <s v="11094"/>
    <s v="33"/>
    <x v="473"/>
    <d v="2017-05-04T00:00:00"/>
    <b v="1"/>
    <s v="Approved"/>
    <s v="Giant Bicycles"/>
    <s v="Standard"/>
    <s v="medium"/>
    <s v="small"/>
    <n v="1311.44"/>
    <n v="1167.18"/>
    <n v="144.26"/>
    <d v="2014-07-28T00:00:00"/>
    <n v="240"/>
  </r>
  <r>
    <s v="11095"/>
    <s v="32"/>
    <x v="1707"/>
    <d v="2017-03-30T00:00:00"/>
    <b v="1"/>
    <s v="Approved"/>
    <s v="Giant Bicycles"/>
    <s v="Standard"/>
    <s v="medium"/>
    <s v="medium"/>
    <n v="642.70000000000005"/>
    <n v="211.37"/>
    <n v="431.33"/>
    <d v="2006-02-02T00:00:00"/>
    <n v="275"/>
  </r>
  <r>
    <s v="11096"/>
    <s v="5"/>
    <x v="969"/>
    <d v="2017-12-14T00:00:00"/>
    <b v="0"/>
    <s v="Approved"/>
    <s v="Giant Bicycles"/>
    <s v="Standard"/>
    <s v="high"/>
    <s v="medium"/>
    <n v="1129.1300000000001"/>
    <n v="677.48"/>
    <n v="451.65"/>
    <d v="2005-08-09T00:00:00"/>
    <n v="16"/>
  </r>
  <r>
    <s v="11097"/>
    <s v="40"/>
    <x v="2820"/>
    <d v="2017-02-09T00:00:00"/>
    <b v="1"/>
    <s v="Approved"/>
    <s v="Trek Bicycles"/>
    <s v="Road"/>
    <s v="medium"/>
    <s v="large"/>
    <n v="1894.19"/>
    <n v="598.76"/>
    <n v="1295.43"/>
    <d v="1998-12-17T00:00:00"/>
    <n v="324"/>
  </r>
  <r>
    <s v="11098"/>
    <s v="46"/>
    <x v="1635"/>
    <d v="2017-03-18T00:00:00"/>
    <b v="1"/>
    <s v="Approved"/>
    <s v="Solex"/>
    <s v="Standard"/>
    <s v="low"/>
    <s v="medium"/>
    <n v="1289.8499999999999"/>
    <n v="74.510000000000005"/>
    <n v="1215.3399999999999"/>
    <d v="2012-06-04T00:00:00"/>
    <n v="287"/>
  </r>
  <r>
    <s v="11099"/>
    <s v="26"/>
    <x v="552"/>
    <d v="2017-11-18T00:00:00"/>
    <b v="0"/>
    <s v="Approved"/>
    <s v="WeareA2B"/>
    <s v="Standard"/>
    <s v="medium"/>
    <s v="medium"/>
    <n v="1992.93"/>
    <n v="762.63"/>
    <n v="1230.3"/>
    <d v="2006-11-10T00:00:00"/>
    <n v="42"/>
  </r>
  <r>
    <s v="11100"/>
    <s v="29"/>
    <x v="3059"/>
    <d v="2017-11-30T00:00:00"/>
    <b v="0"/>
    <s v="Approved"/>
    <s v="WeareA2B"/>
    <s v="Standard"/>
    <s v="medium"/>
    <s v="medium"/>
    <n v="1065.03"/>
    <n v="230.09"/>
    <n v="834.94"/>
    <d v="2000-11-03T00:00:00"/>
    <n v="30"/>
  </r>
  <r>
    <s v="11101"/>
    <s v="57"/>
    <x v="1666"/>
    <d v="2017-07-04T00:00:00"/>
    <b v="1"/>
    <s v="Approved"/>
    <s v="WeareA2B"/>
    <s v="Touring"/>
    <s v="medium"/>
    <s v="large"/>
    <n v="1890.39"/>
    <n v="260.14"/>
    <n v="1630.25"/>
    <d v="1991-01-21T00:00:00"/>
    <n v="179"/>
  </r>
  <r>
    <s v="11102"/>
    <s v="31"/>
    <x v="2719"/>
    <d v="2017-09-15T00:00:00"/>
    <b v="0"/>
    <s v="Approved"/>
    <s v="Giant Bicycles"/>
    <s v="Standard"/>
    <s v="medium"/>
    <s v="medium"/>
    <n v="230.91"/>
    <n v="173.18"/>
    <n v="57.73"/>
    <d v="2006-11-10T00:00:00"/>
    <n v="106"/>
  </r>
  <r>
    <s v="11103"/>
    <s v="17"/>
    <x v="2946"/>
    <d v="2017-08-03T00:00:00"/>
    <b v="1"/>
    <s v="Approved"/>
    <s v="Solex"/>
    <s v="Standard"/>
    <s v="high"/>
    <s v="medium"/>
    <n v="1024.6600000000001"/>
    <n v="614.79999999999995"/>
    <n v="409.86"/>
    <d v="1993-10-02T00:00:00"/>
    <n v="149"/>
  </r>
  <r>
    <s v="11104"/>
    <s v="53"/>
    <x v="3251"/>
    <d v="2017-06-22T00:00:00"/>
    <b v="0"/>
    <s v="Approved"/>
    <s v="OHM Cycles"/>
    <s v="Standard"/>
    <s v="medium"/>
    <s v="medium"/>
    <n v="795.34"/>
    <n v="101.58"/>
    <n v="693.76"/>
    <d v="1997-10-04T00:00:00"/>
    <n v="191"/>
  </r>
  <r>
    <s v="11105"/>
    <s v="26"/>
    <x v="3043"/>
    <d v="2017-04-20T00:00:00"/>
    <b v="1"/>
    <s v="Approved"/>
    <s v="WeareA2B"/>
    <s v="Standard"/>
    <s v="medium"/>
    <s v="medium"/>
    <n v="1992.93"/>
    <n v="762.63"/>
    <n v="1230.3"/>
    <d v="1992-10-11T00:00:00"/>
    <n v="254"/>
  </r>
  <r>
    <s v="11106"/>
    <s v="48"/>
    <x v="1537"/>
    <d v="2017-05-11T00:00:00"/>
    <b v="1"/>
    <s v="Approved"/>
    <s v="WeareA2B"/>
    <s v="Standard"/>
    <s v="medium"/>
    <s v="medium"/>
    <n v="1762.96"/>
    <n v="950.52"/>
    <n v="812.44"/>
    <d v="2014-07-28T00:00:00"/>
    <n v="233"/>
  </r>
  <r>
    <s v="11107"/>
    <s v="90"/>
    <x v="614"/>
    <d v="2017-01-21T00:00:00"/>
    <b v="0"/>
    <s v="Approved"/>
    <s v="Norco Bicycles"/>
    <s v="Standard"/>
    <s v="low"/>
    <s v="medium"/>
    <n v="363.01"/>
    <n v="290.41000000000003"/>
    <n v="72.599999999999994"/>
    <d v="2005-05-10T00:00:00"/>
    <n v="343"/>
  </r>
  <r>
    <s v="11109"/>
    <s v="91"/>
    <x v="961"/>
    <d v="2017-12-27T00:00:00"/>
    <b v="1"/>
    <s v="Approved"/>
    <s v="Solex"/>
    <s v="Standard"/>
    <s v="medium"/>
    <s v="medium"/>
    <n v="100.35"/>
    <n v="75.260000000000005"/>
    <n v="25.09"/>
    <d v="1999-07-26T00:00:00"/>
    <n v="3"/>
  </r>
  <r>
    <s v="11110"/>
    <s v="30"/>
    <x v="3169"/>
    <d v="2017-04-30T00:00:00"/>
    <b v="1"/>
    <s v="Approved"/>
    <s v="Solex"/>
    <s v="Standard"/>
    <s v="high"/>
    <s v="medium"/>
    <n v="748.17"/>
    <n v="448.9"/>
    <n v="299.27"/>
    <d v="1991-11-10T00:00:00"/>
    <n v="244"/>
  </r>
  <r>
    <s v="11111"/>
    <s v="95"/>
    <x v="637"/>
    <d v="2017-01-16T00:00:00"/>
    <b v="1"/>
    <s v="Approved"/>
    <s v="OHM Cycles"/>
    <s v="Touring"/>
    <s v="low"/>
    <s v="medium"/>
    <n v="1073.07"/>
    <n v="933.84"/>
    <n v="139.22999999999999"/>
    <d v="1997-01-25T00:00:00"/>
    <n v="348"/>
  </r>
  <r>
    <s v="11112"/>
    <s v="57"/>
    <x v="1102"/>
    <d v="2017-07-04T00:00:00"/>
    <b v="1"/>
    <s v="Approved"/>
    <s v="WeareA2B"/>
    <s v="Touring"/>
    <s v="medium"/>
    <s v="large"/>
    <n v="1890.39"/>
    <n v="260.14"/>
    <n v="1630.25"/>
    <d v="2015-06-17T00:00:00"/>
    <n v="179"/>
  </r>
  <r>
    <s v="11113"/>
    <s v="0"/>
    <x v="134"/>
    <d v="2017-12-09T00:00:00"/>
    <b v="0"/>
    <s v="Approved"/>
    <s v="OHM Cycles"/>
    <s v="Road"/>
    <s v="high"/>
    <s v="large"/>
    <n v="12.01"/>
    <n v="7.21"/>
    <n v="4.8"/>
    <d v="2009-03-08T00:00:00"/>
    <n v="21"/>
  </r>
  <r>
    <s v="11114"/>
    <s v="87"/>
    <x v="2717"/>
    <d v="2017-01-21T00:00:00"/>
    <b v="0"/>
    <s v="Approved"/>
    <s v="Giant Bicycles"/>
    <s v="Standard"/>
    <s v="high"/>
    <s v="medium"/>
    <n v="1179"/>
    <n v="707.4"/>
    <n v="471.6"/>
    <d v="1999-07-26T00:00:00"/>
    <n v="343"/>
  </r>
  <r>
    <s v="11115"/>
    <s v="14"/>
    <x v="2703"/>
    <d v="2017-01-30T00:00:00"/>
    <b v="1"/>
    <s v="Approved"/>
    <s v="Solex"/>
    <s v="Standard"/>
    <s v="high"/>
    <s v="large"/>
    <n v="1842.92"/>
    <n v="1105.75"/>
    <n v="737.17"/>
    <d v="1995-10-24T00:00:00"/>
    <n v="334"/>
  </r>
  <r>
    <s v="11116"/>
    <s v="0"/>
    <x v="390"/>
    <d v="2017-04-17T00:00:00"/>
    <b v="0"/>
    <s v="Approved"/>
    <m/>
    <m/>
    <m/>
    <m/>
    <n v="899.52"/>
    <m/>
    <m/>
    <m/>
    <n v="257"/>
  </r>
  <r>
    <s v="11117"/>
    <s v="30"/>
    <x v="17"/>
    <d v="2017-03-17T00:00:00"/>
    <b v="0"/>
    <s v="Approved"/>
    <s v="Solex"/>
    <s v="Standard"/>
    <s v="high"/>
    <s v="medium"/>
    <n v="748.17"/>
    <n v="448.9"/>
    <n v="299.27"/>
    <d v="1991-11-10T00:00:00"/>
    <n v="288"/>
  </r>
  <r>
    <s v="11118"/>
    <s v="68"/>
    <x v="2885"/>
    <d v="2017-01-12T00:00:00"/>
    <b v="0"/>
    <s v="Approved"/>
    <s v="OHM Cycles"/>
    <s v="Standard"/>
    <s v="medium"/>
    <s v="medium"/>
    <n v="1636.9"/>
    <n v="44.71"/>
    <n v="1592.19"/>
    <d v="2010-08-20T00:00:00"/>
    <n v="352"/>
  </r>
  <r>
    <s v="11119"/>
    <s v="80"/>
    <x v="2909"/>
    <d v="2017-10-29T00:00:00"/>
    <b v="0"/>
    <s v="Approved"/>
    <s v="OHM Cycles"/>
    <s v="Touring"/>
    <s v="low"/>
    <s v="medium"/>
    <n v="1073.07"/>
    <n v="933.84"/>
    <n v="139.22999999999999"/>
    <d v="1997-01-25T00:00:00"/>
    <n v="62"/>
  </r>
  <r>
    <s v="11120"/>
    <s v="30"/>
    <x v="370"/>
    <d v="2017-02-11T00:00:00"/>
    <b v="1"/>
    <s v="Approved"/>
    <s v="Solex"/>
    <s v="Standard"/>
    <s v="high"/>
    <s v="medium"/>
    <n v="748.17"/>
    <n v="448.9"/>
    <n v="299.27"/>
    <d v="2015-04-11T00:00:00"/>
    <n v="322"/>
  </r>
  <r>
    <s v="11121"/>
    <s v="25"/>
    <x v="2228"/>
    <d v="2017-08-14T00:00:00"/>
    <b v="0"/>
    <s v="Approved"/>
    <s v="Giant Bicycles"/>
    <s v="Road"/>
    <s v="medium"/>
    <s v="medium"/>
    <n v="1538.99"/>
    <n v="829.65"/>
    <n v="709.34"/>
    <d v="2016-11-22T00:00:00"/>
    <n v="138"/>
  </r>
  <r>
    <s v="11122"/>
    <s v="64"/>
    <x v="2693"/>
    <d v="2017-05-13T00:00:00"/>
    <b v="0"/>
    <s v="Approved"/>
    <s v="Trek Bicycles"/>
    <s v="Standard"/>
    <s v="medium"/>
    <s v="large"/>
    <n v="1469.44"/>
    <n v="596.54999999999995"/>
    <n v="872.89"/>
    <d v="2012-05-18T00:00:00"/>
    <n v="231"/>
  </r>
  <r>
    <s v="11123"/>
    <s v="73"/>
    <x v="48"/>
    <d v="2017-03-19T00:00:00"/>
    <b v="1"/>
    <s v="Approved"/>
    <s v="Solex"/>
    <s v="Standard"/>
    <s v="medium"/>
    <s v="medium"/>
    <n v="1945.43"/>
    <n v="333.18"/>
    <n v="1612.25"/>
    <d v="2002-08-31T00:00:00"/>
    <n v="286"/>
  </r>
  <r>
    <s v="11124"/>
    <s v="94"/>
    <x v="1909"/>
    <d v="2017-10-04T00:00:00"/>
    <b v="1"/>
    <s v="Approved"/>
    <s v="Giant Bicycles"/>
    <s v="Standard"/>
    <s v="medium"/>
    <s v="large"/>
    <n v="1635.3"/>
    <n v="993.66"/>
    <n v="641.64"/>
    <d v="2004-01-16T00:00:00"/>
    <n v="87"/>
  </r>
  <r>
    <s v="11125"/>
    <s v="87"/>
    <x v="3139"/>
    <d v="2017-10-23T00:00:00"/>
    <b v="1"/>
    <s v="Approved"/>
    <s v="OHM Cycles"/>
    <s v="Standard"/>
    <s v="medium"/>
    <s v="medium"/>
    <n v="1636.9"/>
    <n v="44.71"/>
    <n v="1592.19"/>
    <d v="2006-05-22T00:00:00"/>
    <n v="68"/>
  </r>
  <r>
    <s v="11126"/>
    <s v="32"/>
    <x v="1995"/>
    <d v="2017-05-24T00:00:00"/>
    <b v="1"/>
    <s v="Approved"/>
    <s v="Giant Bicycles"/>
    <s v="Standard"/>
    <s v="high"/>
    <s v="medium"/>
    <n v="1179"/>
    <n v="707.4"/>
    <n v="471.6"/>
    <d v="1998-12-16T00:00:00"/>
    <n v="220"/>
  </r>
  <r>
    <s v="11127"/>
    <s v="27"/>
    <x v="573"/>
    <d v="2017-11-10T00:00:00"/>
    <b v="1"/>
    <s v="Approved"/>
    <s v="Trek Bicycles"/>
    <s v="Standard"/>
    <s v="medium"/>
    <s v="medium"/>
    <n v="499.53"/>
    <n v="388.72"/>
    <n v="110.81"/>
    <d v="1999-06-23T00:00:00"/>
    <n v="50"/>
  </r>
  <r>
    <s v="11128"/>
    <s v="81"/>
    <x v="1205"/>
    <d v="2017-11-09T00:00:00"/>
    <b v="1"/>
    <s v="Approved"/>
    <s v="Solex"/>
    <s v="Standard"/>
    <s v="medium"/>
    <s v="medium"/>
    <n v="1151.96"/>
    <n v="649.49"/>
    <n v="502.47"/>
    <d v="1993-04-12T00:00:00"/>
    <n v="51"/>
  </r>
  <r>
    <s v="11129"/>
    <s v="87"/>
    <x v="2233"/>
    <d v="2017-08-22T00:00:00"/>
    <b v="1"/>
    <s v="Approved"/>
    <s v="Giant Bicycles"/>
    <s v="Standard"/>
    <s v="high"/>
    <s v="medium"/>
    <n v="1179"/>
    <n v="707.4"/>
    <n v="471.6"/>
    <d v="1997-08-25T00:00:00"/>
    <n v="130"/>
  </r>
  <r>
    <s v="11130"/>
    <s v="66"/>
    <x v="2799"/>
    <d v="2017-12-07T00:00:00"/>
    <b v="1"/>
    <s v="Approved"/>
    <s v="Giant Bicycles"/>
    <s v="Road"/>
    <s v="low"/>
    <s v="small"/>
    <n v="590.26"/>
    <n v="525.33000000000004"/>
    <n v="64.930000000000007"/>
    <d v="2010-11-05T00:00:00"/>
    <n v="23"/>
  </r>
  <r>
    <s v="11131"/>
    <s v="61"/>
    <x v="1230"/>
    <d v="2017-03-02T00:00:00"/>
    <b v="0"/>
    <s v="Approved"/>
    <s v="OHM Cycles"/>
    <s v="Standard"/>
    <s v="low"/>
    <s v="medium"/>
    <n v="71.16"/>
    <n v="56.93"/>
    <n v="14.23"/>
    <d v="1992-10-02T00:00:00"/>
    <n v="303"/>
  </r>
  <r>
    <s v="11132"/>
    <s v="39"/>
    <x v="3146"/>
    <d v="2017-09-19T00:00:00"/>
    <b v="1"/>
    <s v="Approved"/>
    <s v="Giant Bicycles"/>
    <s v="Standard"/>
    <s v="medium"/>
    <s v="large"/>
    <n v="1812.75"/>
    <n v="582.48"/>
    <n v="1230.27"/>
    <d v="2010-06-07T00:00:00"/>
    <n v="102"/>
  </r>
  <r>
    <s v="11133"/>
    <s v="40"/>
    <x v="77"/>
    <d v="2017-12-10T00:00:00"/>
    <b v="1"/>
    <s v="Approved"/>
    <s v="OHM Cycles"/>
    <s v="Standard"/>
    <s v="high"/>
    <s v="medium"/>
    <n v="1458.17"/>
    <n v="874.9"/>
    <n v="583.27"/>
    <d v="2006-02-02T00:00:00"/>
    <n v="20"/>
  </r>
  <r>
    <s v="11134"/>
    <s v="61"/>
    <x v="1346"/>
    <d v="2017-12-18T00:00:00"/>
    <b v="0"/>
    <s v="Approved"/>
    <s v="OHM Cycles"/>
    <s v="Standard"/>
    <s v="low"/>
    <s v="medium"/>
    <n v="71.16"/>
    <n v="56.93"/>
    <n v="14.23"/>
    <d v="2015-06-17T00:00:00"/>
    <n v="12"/>
  </r>
  <r>
    <s v="11135"/>
    <s v="67"/>
    <x v="3371"/>
    <d v="2017-12-18T00:00:00"/>
    <b v="1"/>
    <s v="Approved"/>
    <s v="Norco Bicycles"/>
    <s v="Road"/>
    <s v="medium"/>
    <s v="medium"/>
    <n v="544.04999999999995"/>
    <n v="376.84"/>
    <n v="167.21"/>
    <d v="2005-10-22T00:00:00"/>
    <n v="12"/>
  </r>
  <r>
    <s v="11136"/>
    <s v="0"/>
    <x v="146"/>
    <d v="2017-03-08T00:00:00"/>
    <b v="0"/>
    <s v="Approved"/>
    <s v="Norco Bicycles"/>
    <s v="Standard"/>
    <s v="low"/>
    <s v="medium"/>
    <n v="363.01"/>
    <n v="290.41000000000003"/>
    <n v="72.599999999999994"/>
    <d v="2000-11-03T00:00:00"/>
    <n v="297"/>
  </r>
  <r>
    <s v="11138"/>
    <s v="78"/>
    <x v="2424"/>
    <d v="2017-07-14T00:00:00"/>
    <b v="1"/>
    <s v="Approved"/>
    <s v="Giant Bicycles"/>
    <s v="Standard"/>
    <s v="medium"/>
    <s v="large"/>
    <n v="1765.3"/>
    <n v="709.48"/>
    <n v="1055.82"/>
    <d v="2003-01-05T00:00:00"/>
    <n v="169"/>
  </r>
  <r>
    <s v="11139"/>
    <s v="98"/>
    <x v="178"/>
    <d v="2017-04-26T00:00:00"/>
    <b v="1"/>
    <s v="Approved"/>
    <s v="Trek Bicycles"/>
    <s v="Standard"/>
    <s v="high"/>
    <s v="medium"/>
    <n v="358.39"/>
    <n v="215.03"/>
    <n v="143.36000000000001"/>
    <d v="1994-08-10T00:00:00"/>
    <n v="248"/>
  </r>
  <r>
    <s v="11140"/>
    <s v="83"/>
    <x v="3198"/>
    <d v="2017-10-02T00:00:00"/>
    <b v="1"/>
    <s v="Approved"/>
    <s v="Solex"/>
    <s v="Touring"/>
    <s v="medium"/>
    <s v="large"/>
    <n v="2083.94"/>
    <n v="675.03"/>
    <n v="1408.91"/>
    <d v="2005-05-10T00:00:00"/>
    <n v="89"/>
  </r>
  <r>
    <s v="11141"/>
    <s v="85"/>
    <x v="3237"/>
    <d v="2017-05-22T00:00:00"/>
    <b v="1"/>
    <s v="Approved"/>
    <s v="WeareA2B"/>
    <s v="Standard"/>
    <s v="medium"/>
    <s v="medium"/>
    <n v="752.64"/>
    <n v="205.36"/>
    <n v="547.28"/>
    <d v="2015-08-02T00:00:00"/>
    <n v="222"/>
  </r>
  <r>
    <s v="11142"/>
    <s v="15"/>
    <x v="2963"/>
    <d v="2017-05-15T00:00:00"/>
    <b v="0"/>
    <s v="Approved"/>
    <s v="WeareA2B"/>
    <s v="Standard"/>
    <s v="medium"/>
    <s v="medium"/>
    <n v="1292.8399999999999"/>
    <n v="13.44"/>
    <n v="1279.4000000000001"/>
    <d v="2009-04-12T00:00:00"/>
    <n v="229"/>
  </r>
  <r>
    <s v="11143"/>
    <s v="25"/>
    <x v="843"/>
    <d v="2017-12-19T00:00:00"/>
    <b v="0"/>
    <s v="Approved"/>
    <s v="Giant Bicycles"/>
    <s v="Road"/>
    <s v="medium"/>
    <s v="medium"/>
    <n v="1538.99"/>
    <n v="829.65"/>
    <n v="709.34"/>
    <d v="1991-08-05T00:00:00"/>
    <n v="11"/>
  </r>
  <r>
    <s v="11144"/>
    <s v="58"/>
    <x v="554"/>
    <d v="2017-08-18T00:00:00"/>
    <b v="0"/>
    <s v="Approved"/>
    <s v="OHM Cycles"/>
    <s v="Standard"/>
    <s v="medium"/>
    <s v="medium"/>
    <n v="912.52"/>
    <n v="141.4"/>
    <n v="771.12"/>
    <d v="2015-10-18T00:00:00"/>
    <n v="134"/>
  </r>
  <r>
    <s v="11145"/>
    <s v="19"/>
    <x v="1486"/>
    <d v="2017-04-06T00:00:00"/>
    <b v="1"/>
    <s v="Approved"/>
    <s v="OHM Cycles"/>
    <s v="Road"/>
    <s v="high"/>
    <s v="large"/>
    <n v="12.01"/>
    <n v="7.21"/>
    <n v="4.8"/>
    <d v="2009-03-08T00:00:00"/>
    <n v="268"/>
  </r>
  <r>
    <s v="11146"/>
    <s v="92"/>
    <x v="3360"/>
    <d v="2017-11-15T00:00:00"/>
    <b v="1"/>
    <s v="Approved"/>
    <s v="WeareA2B"/>
    <s v="Touring"/>
    <s v="medium"/>
    <s v="large"/>
    <n v="1890.39"/>
    <n v="260.14"/>
    <n v="1630.25"/>
    <d v="2012-05-18T00:00:00"/>
    <n v="45"/>
  </r>
  <r>
    <s v="11147"/>
    <s v="33"/>
    <x v="1624"/>
    <d v="2017-11-09T00:00:00"/>
    <b v="1"/>
    <s v="Approved"/>
    <s v="Giant Bicycles"/>
    <s v="Standard"/>
    <s v="medium"/>
    <s v="small"/>
    <n v="1311.44"/>
    <n v="1167.18"/>
    <n v="144.26"/>
    <d v="2006-02-02T00:00:00"/>
    <n v="51"/>
  </r>
  <r>
    <s v="11148"/>
    <s v="62"/>
    <x v="167"/>
    <d v="2017-04-19T00:00:00"/>
    <b v="0"/>
    <s v="Approved"/>
    <s v="Solex"/>
    <s v="Standard"/>
    <s v="medium"/>
    <s v="medium"/>
    <n v="478.16"/>
    <n v="298.72000000000003"/>
    <n v="179.44"/>
    <d v="1993-06-23T00:00:00"/>
    <n v="255"/>
  </r>
  <r>
    <s v="11149"/>
    <s v="45"/>
    <x v="2821"/>
    <d v="2017-10-11T00:00:00"/>
    <b v="1"/>
    <s v="Approved"/>
    <s v="Solex"/>
    <s v="Standard"/>
    <s v="medium"/>
    <s v="medium"/>
    <n v="441.49"/>
    <n v="84.99"/>
    <n v="356.5"/>
    <d v="1993-04-12T00:00:00"/>
    <n v="80"/>
  </r>
  <r>
    <s v="11150"/>
    <s v="44"/>
    <x v="1684"/>
    <d v="2017-12-04T00:00:00"/>
    <b v="1"/>
    <s v="Approved"/>
    <s v="WeareA2B"/>
    <s v="Standard"/>
    <s v="medium"/>
    <s v="medium"/>
    <n v="1769.64"/>
    <n v="108.76"/>
    <n v="1660.88"/>
    <d v="2011-05-09T00:00:00"/>
    <n v="26"/>
  </r>
  <r>
    <s v="11151"/>
    <s v="78"/>
    <x v="2547"/>
    <d v="2017-12-20T00:00:00"/>
    <b v="1"/>
    <s v="Approved"/>
    <s v="Giant Bicycles"/>
    <s v="Standard"/>
    <s v="medium"/>
    <s v="large"/>
    <n v="1765.3"/>
    <n v="709.48"/>
    <n v="1055.82"/>
    <d v="2004-12-18T00:00:00"/>
    <n v="10"/>
  </r>
  <r>
    <s v="11152"/>
    <s v="63"/>
    <x v="2731"/>
    <d v="2017-11-11T00:00:00"/>
    <b v="1"/>
    <s v="Approved"/>
    <s v="Solex"/>
    <s v="Standard"/>
    <s v="medium"/>
    <s v="medium"/>
    <n v="1483.2"/>
    <n v="99.59"/>
    <n v="1383.61"/>
    <d v="1998-12-17T00:00:00"/>
    <n v="49"/>
  </r>
  <r>
    <s v="11153"/>
    <s v="90"/>
    <x v="1077"/>
    <d v="2017-12-09T00:00:00"/>
    <b v="0"/>
    <s v="Approved"/>
    <s v="Solex"/>
    <s v="Standard"/>
    <s v="low"/>
    <s v="medium"/>
    <n v="945.04"/>
    <n v="507.58"/>
    <n v="437.46"/>
    <d v="1999-07-20T00:00:00"/>
    <n v="21"/>
  </r>
  <r>
    <s v="11154"/>
    <s v="36"/>
    <x v="3334"/>
    <d v="2017-08-29T00:00:00"/>
    <b v="0"/>
    <s v="Approved"/>
    <s v="Solex"/>
    <s v="Standard"/>
    <s v="low"/>
    <s v="medium"/>
    <n v="945.04"/>
    <n v="507.58"/>
    <n v="437.46"/>
    <d v="1995-12-19T00:00:00"/>
    <n v="123"/>
  </r>
  <r>
    <s v="11155"/>
    <s v="82"/>
    <x v="1804"/>
    <d v="2017-01-15T00:00:00"/>
    <b v="0"/>
    <s v="Approved"/>
    <s v="Norco Bicycles"/>
    <s v="Standard"/>
    <s v="high"/>
    <s v="medium"/>
    <n v="1148.6400000000001"/>
    <n v="689.18"/>
    <n v="459.46"/>
    <d v="2015-08-10T00:00:00"/>
    <n v="349"/>
  </r>
  <r>
    <s v="11157"/>
    <s v="38"/>
    <x v="3132"/>
    <d v="2017-03-03T00:00:00"/>
    <b v="1"/>
    <s v="Approved"/>
    <s v="Trek Bicycles"/>
    <s v="Standard"/>
    <s v="medium"/>
    <s v="large"/>
    <n v="2091.4699999999998"/>
    <n v="388.92"/>
    <n v="1702.55"/>
    <d v="2012-09-15T00:00:00"/>
    <n v="302"/>
  </r>
  <r>
    <s v="11158"/>
    <s v="50"/>
    <x v="1368"/>
    <d v="2017-04-21T00:00:00"/>
    <b v="0"/>
    <s v="Approved"/>
    <s v="Giant Bicycles"/>
    <s v="Standard"/>
    <s v="medium"/>
    <s v="medium"/>
    <n v="642.70000000000005"/>
    <n v="211.37"/>
    <n v="431.33"/>
    <d v="2002-03-22T00:00:00"/>
    <n v="253"/>
  </r>
  <r>
    <s v="11159"/>
    <s v="67"/>
    <x v="580"/>
    <d v="2017-01-23T00:00:00"/>
    <b v="0"/>
    <s v="Approved"/>
    <s v="Norco Bicycles"/>
    <s v="Road"/>
    <s v="medium"/>
    <s v="medium"/>
    <n v="544.04999999999995"/>
    <n v="376.84"/>
    <n v="167.21"/>
    <d v="2005-10-22T00:00:00"/>
    <n v="341"/>
  </r>
  <r>
    <s v="11160"/>
    <s v="51"/>
    <x v="2419"/>
    <d v="2017-08-01T00:00:00"/>
    <b v="1"/>
    <s v="Approved"/>
    <s v="OHM Cycles"/>
    <s v="Standard"/>
    <s v="high"/>
    <s v="medium"/>
    <n v="2005.66"/>
    <n v="1203.4000000000001"/>
    <n v="802.26"/>
    <d v="1997-02-09T00:00:00"/>
    <n v="151"/>
  </r>
  <r>
    <s v="11162"/>
    <s v="42"/>
    <x v="3089"/>
    <d v="2017-08-05T00:00:00"/>
    <b v="0"/>
    <s v="Approved"/>
    <s v="OHM Cycles"/>
    <s v="Road"/>
    <s v="medium"/>
    <s v="small"/>
    <n v="1810"/>
    <n v="1610.9"/>
    <n v="199.1"/>
    <d v="2011-05-09T00:00:00"/>
    <n v="147"/>
  </r>
  <r>
    <s v="11163"/>
    <s v="40"/>
    <x v="2289"/>
    <d v="2017-10-29T00:00:00"/>
    <b v="1"/>
    <s v="Approved"/>
    <s v="OHM Cycles"/>
    <s v="Standard"/>
    <s v="high"/>
    <s v="medium"/>
    <n v="1458.17"/>
    <n v="874.9"/>
    <n v="583.27"/>
    <d v="2006-02-02T00:00:00"/>
    <n v="62"/>
  </r>
  <r>
    <s v="11164"/>
    <s v="92"/>
    <x v="592"/>
    <d v="2017-10-21T00:00:00"/>
    <b v="1"/>
    <s v="Approved"/>
    <s v="WeareA2B"/>
    <s v="Touring"/>
    <s v="medium"/>
    <s v="large"/>
    <n v="1890.39"/>
    <n v="260.14"/>
    <n v="1630.25"/>
    <d v="1998-12-17T00:00:00"/>
    <n v="70"/>
  </r>
  <r>
    <s v="11165"/>
    <s v="37"/>
    <x v="3275"/>
    <d v="2017-07-22T00:00:00"/>
    <b v="0"/>
    <s v="Approved"/>
    <s v="OHM Cycles"/>
    <s v="Standard"/>
    <s v="low"/>
    <s v="medium"/>
    <n v="1793.43"/>
    <n v="248.82"/>
    <n v="1544.61"/>
    <d v="1999-07-20T00:00:00"/>
    <n v="161"/>
  </r>
  <r>
    <s v="11166"/>
    <s v="0"/>
    <x v="2580"/>
    <d v="2017-03-30T00:00:00"/>
    <b v="0"/>
    <s v="Approved"/>
    <s v="Trek Bicycles"/>
    <s v="Standard"/>
    <s v="high"/>
    <s v="medium"/>
    <n v="495.72"/>
    <n v="297.43"/>
    <n v="198.29"/>
    <d v="2006-05-22T00:00:00"/>
    <n v="275"/>
  </r>
  <r>
    <s v="11167"/>
    <s v="61"/>
    <x v="1505"/>
    <d v="2017-12-11T00:00:00"/>
    <b v="1"/>
    <s v="Approved"/>
    <s v="Norco Bicycles"/>
    <s v="Standard"/>
    <s v="medium"/>
    <s v="small"/>
    <n v="586.45000000000005"/>
    <n v="521.94000000000005"/>
    <n v="64.510000000000005"/>
    <d v="1991-07-10T00:00:00"/>
    <n v="19"/>
  </r>
  <r>
    <s v="11168"/>
    <s v="12"/>
    <x v="2566"/>
    <d v="2017-03-24T00:00:00"/>
    <b v="1"/>
    <s v="Approved"/>
    <s v="WeareA2B"/>
    <s v="Standard"/>
    <s v="medium"/>
    <s v="medium"/>
    <n v="1231.1500000000001"/>
    <n v="161.6"/>
    <n v="1069.55"/>
    <d v="2013-03-12T00:00:00"/>
    <n v="281"/>
  </r>
  <r>
    <s v="11169"/>
    <s v="88"/>
    <x v="2630"/>
    <d v="2017-11-02T00:00:00"/>
    <b v="1"/>
    <s v="Approved"/>
    <s v="Norco Bicycles"/>
    <s v="Standard"/>
    <s v="medium"/>
    <s v="medium"/>
    <n v="1198.46"/>
    <n v="381.1"/>
    <n v="817.36"/>
    <d v="1998-12-16T00:00:00"/>
    <n v="58"/>
  </r>
  <r>
    <s v="11170"/>
    <s v="7"/>
    <x v="2987"/>
    <d v="2017-10-31T00:00:00"/>
    <b v="1"/>
    <s v="Approved"/>
    <s v="Trek Bicycles"/>
    <s v="Road"/>
    <s v="low"/>
    <s v="medium"/>
    <n v="980.37"/>
    <n v="234.43"/>
    <n v="745.94"/>
    <d v="2016-07-09T00:00:00"/>
    <n v="60"/>
  </r>
  <r>
    <s v="11171"/>
    <s v="5"/>
    <x v="2450"/>
    <d v="2017-04-28T00:00:00"/>
    <b v="1"/>
    <s v="Approved"/>
    <s v="Trek Bicycles"/>
    <s v="Mountain"/>
    <s v="low"/>
    <s v="medium"/>
    <n v="574.64"/>
    <n v="459.71"/>
    <n v="114.93"/>
    <d v="1998-12-16T00:00:00"/>
    <n v="246"/>
  </r>
  <r>
    <s v="11172"/>
    <s v="88"/>
    <x v="173"/>
    <d v="2017-10-16T00:00:00"/>
    <b v="1"/>
    <s v="Approved"/>
    <s v="Norco Bicycles"/>
    <s v="Standard"/>
    <s v="medium"/>
    <s v="medium"/>
    <n v="1198.46"/>
    <n v="381.1"/>
    <n v="817.36"/>
    <d v="1998-12-16T00:00:00"/>
    <n v="75"/>
  </r>
  <r>
    <s v="11173"/>
    <s v="0"/>
    <x v="805"/>
    <d v="2017-03-28T00:00:00"/>
    <b v="0"/>
    <s v="Approved"/>
    <s v="OHM Cycles"/>
    <s v="Standard"/>
    <s v="medium"/>
    <s v="medium"/>
    <n v="183.86"/>
    <n v="137.9"/>
    <n v="45.96"/>
    <d v="2015-06-17T00:00:00"/>
    <n v="277"/>
  </r>
  <r>
    <s v="11174"/>
    <s v="90"/>
    <x v="978"/>
    <d v="2017-09-17T00:00:00"/>
    <b v="1"/>
    <s v="Approved"/>
    <s v="Norco Bicycles"/>
    <s v="Standard"/>
    <s v="low"/>
    <s v="medium"/>
    <n v="363.01"/>
    <n v="290.41000000000003"/>
    <n v="72.599999999999994"/>
    <d v="2005-05-10T00:00:00"/>
    <n v="104"/>
  </r>
  <r>
    <s v="11175"/>
    <s v="43"/>
    <x v="1520"/>
    <d v="2017-10-11T00:00:00"/>
    <b v="0"/>
    <s v="Approved"/>
    <s v="Solex"/>
    <s v="Standard"/>
    <s v="medium"/>
    <s v="medium"/>
    <n v="1151.96"/>
    <n v="649.49"/>
    <n v="502.47"/>
    <d v="2003-02-16T00:00:00"/>
    <n v="80"/>
  </r>
  <r>
    <s v="11176"/>
    <s v="62"/>
    <x v="1697"/>
    <d v="2017-10-03T00:00:00"/>
    <b v="1"/>
    <s v="Approved"/>
    <s v="Solex"/>
    <s v="Standard"/>
    <s v="medium"/>
    <s v="medium"/>
    <n v="478.16"/>
    <n v="298.72000000000003"/>
    <n v="179.44"/>
    <d v="2003-02-07T00:00:00"/>
    <n v="88"/>
  </r>
  <r>
    <s v="11177"/>
    <s v="81"/>
    <x v="1355"/>
    <d v="2017-05-26T00:00:00"/>
    <b v="1"/>
    <s v="Approved"/>
    <s v="Norco Bicycles"/>
    <s v="Standard"/>
    <s v="medium"/>
    <s v="small"/>
    <n v="586.45000000000005"/>
    <n v="521.94000000000005"/>
    <n v="64.510000000000005"/>
    <d v="1997-08-25T00:00:00"/>
    <n v="218"/>
  </r>
  <r>
    <s v="11178"/>
    <s v="29"/>
    <x v="1787"/>
    <d v="2017-07-07T00:00:00"/>
    <b v="1"/>
    <s v="Approved"/>
    <s v="WeareA2B"/>
    <s v="Standard"/>
    <s v="medium"/>
    <s v="medium"/>
    <n v="1065.03"/>
    <n v="230.09"/>
    <n v="834.94"/>
    <d v="2004-01-16T00:00:00"/>
    <n v="176"/>
  </r>
  <r>
    <s v="11179"/>
    <s v="28"/>
    <x v="2520"/>
    <d v="2017-12-28T00:00:00"/>
    <b v="1"/>
    <s v="Approved"/>
    <s v="Norco Bicycles"/>
    <s v="Standard"/>
    <s v="medium"/>
    <s v="small"/>
    <n v="1216.1400000000001"/>
    <n v="1082.3599999999999"/>
    <n v="133.78"/>
    <d v="1991-08-05T00:00:00"/>
    <n v="2"/>
  </r>
  <r>
    <s v="11180"/>
    <s v="11"/>
    <x v="1619"/>
    <d v="2017-12-11T00:00:00"/>
    <b v="0"/>
    <s v="Approved"/>
    <s v="Giant Bicycles"/>
    <s v="Standard"/>
    <s v="high"/>
    <s v="medium"/>
    <n v="1274.93"/>
    <n v="764.96"/>
    <n v="509.97"/>
    <d v="1996-11-09T00:00:00"/>
    <n v="19"/>
  </r>
  <r>
    <s v="11181"/>
    <s v="84"/>
    <x v="2967"/>
    <d v="2017-02-01T00:00:00"/>
    <b v="0"/>
    <s v="Approved"/>
    <s v="Giant Bicycles"/>
    <s v="Road"/>
    <s v="medium"/>
    <s v="medium"/>
    <n v="792.9"/>
    <n v="594.67999999999995"/>
    <n v="198.22"/>
    <d v="1992-10-02T00:00:00"/>
    <n v="332"/>
  </r>
  <r>
    <s v="11182"/>
    <s v="24"/>
    <x v="806"/>
    <d v="2017-09-04T00:00:00"/>
    <b v="1"/>
    <s v="Approved"/>
    <s v="Solex"/>
    <s v="Road"/>
    <s v="medium"/>
    <s v="large"/>
    <n v="1777.8"/>
    <n v="820.78"/>
    <n v="957.02"/>
    <d v="2015-05-21T00:00:00"/>
    <n v="117"/>
  </r>
  <r>
    <s v="11183"/>
    <s v="59"/>
    <x v="3132"/>
    <d v="2017-10-07T00:00:00"/>
    <b v="1"/>
    <s v="Approved"/>
    <s v="WeareA2B"/>
    <s v="Standard"/>
    <s v="medium"/>
    <s v="small"/>
    <n v="1415.01"/>
    <n v="1259.3599999999999"/>
    <n v="155.65"/>
    <d v="2003-01-05T00:00:00"/>
    <n v="84"/>
  </r>
  <r>
    <s v="11184"/>
    <s v="39"/>
    <x v="2277"/>
    <d v="2017-09-23T00:00:00"/>
    <b v="0"/>
    <s v="Approved"/>
    <s v="Giant Bicycles"/>
    <s v="Standard"/>
    <s v="medium"/>
    <s v="large"/>
    <n v="1812.75"/>
    <n v="582.48"/>
    <n v="1230.27"/>
    <d v="2010-06-07T00:00:00"/>
    <n v="98"/>
  </r>
  <r>
    <s v="11185"/>
    <s v="4"/>
    <x v="1685"/>
    <d v="2017-01-06T00:00:00"/>
    <b v="0"/>
    <s v="Approved"/>
    <s v="Giant Bicycles"/>
    <s v="Standard"/>
    <s v="high"/>
    <s v="medium"/>
    <n v="1129.1300000000001"/>
    <n v="677.48"/>
    <n v="451.65"/>
    <d v="1991-11-07T00:00:00"/>
    <n v="358"/>
  </r>
  <r>
    <s v="11186"/>
    <s v="60"/>
    <x v="606"/>
    <d v="2017-02-27T00:00:00"/>
    <b v="1"/>
    <s v="Approved"/>
    <s v="Giant Bicycles"/>
    <s v="Standard"/>
    <s v="high"/>
    <s v="small"/>
    <n v="1977.36"/>
    <n v="1759.85"/>
    <n v="217.51"/>
    <d v="2010-11-05T00:00:00"/>
    <n v="306"/>
  </r>
  <r>
    <s v="11187"/>
    <s v="82"/>
    <x v="2426"/>
    <d v="2017-10-27T00:00:00"/>
    <b v="0"/>
    <s v="Approved"/>
    <s v="Norco Bicycles"/>
    <s v="Standard"/>
    <s v="high"/>
    <s v="medium"/>
    <n v="1148.6400000000001"/>
    <n v="689.18"/>
    <n v="459.46"/>
    <d v="2015-08-10T00:00:00"/>
    <n v="64"/>
  </r>
  <r>
    <s v="11188"/>
    <s v="80"/>
    <x v="2868"/>
    <d v="2017-10-17T00:00:00"/>
    <b v="1"/>
    <s v="Approved"/>
    <s v="Trek Bicycles"/>
    <s v="Standard"/>
    <s v="medium"/>
    <s v="large"/>
    <n v="1469.44"/>
    <n v="596.54999999999995"/>
    <n v="872.89"/>
    <d v="2012-05-18T00:00:00"/>
    <n v="74"/>
  </r>
  <r>
    <s v="11189"/>
    <s v="61"/>
    <x v="2278"/>
    <d v="2017-03-10T00:00:00"/>
    <b v="0"/>
    <s v="Approved"/>
    <s v="OHM Cycles"/>
    <s v="Standard"/>
    <s v="low"/>
    <s v="medium"/>
    <n v="71.16"/>
    <n v="56.93"/>
    <n v="14.23"/>
    <d v="1998-12-17T00:00:00"/>
    <n v="295"/>
  </r>
  <r>
    <s v="11190"/>
    <s v="33"/>
    <x v="204"/>
    <d v="2017-10-25T00:00:00"/>
    <b v="0"/>
    <s v="Approved"/>
    <s v="Giant Bicycles"/>
    <s v="Standard"/>
    <s v="medium"/>
    <s v="small"/>
    <n v="1311.44"/>
    <n v="1167.18"/>
    <n v="144.26"/>
    <d v="1992-10-11T00:00:00"/>
    <n v="66"/>
  </r>
  <r>
    <s v="11191"/>
    <s v="59"/>
    <x v="574"/>
    <d v="2017-02-08T00:00:00"/>
    <b v="0"/>
    <s v="Approved"/>
    <s v="Solex"/>
    <s v="Standard"/>
    <s v="medium"/>
    <s v="large"/>
    <n v="1061.56"/>
    <n v="733.58"/>
    <n v="327.98"/>
    <d v="1993-10-02T00:00:00"/>
    <n v="325"/>
  </r>
  <r>
    <s v="11192"/>
    <s v="70"/>
    <x v="1830"/>
    <d v="2017-06-01T00:00:00"/>
    <b v="1"/>
    <s v="Approved"/>
    <s v="Trek Bicycles"/>
    <s v="Standard"/>
    <s v="high"/>
    <s v="medium"/>
    <n v="495.72"/>
    <n v="297.43"/>
    <n v="198.29"/>
    <d v="2015-04-11T00:00:00"/>
    <n v="212"/>
  </r>
  <r>
    <s v="11193"/>
    <s v="79"/>
    <x v="2361"/>
    <d v="2017-04-26T00:00:00"/>
    <b v="0"/>
    <s v="Approved"/>
    <s v="Solex"/>
    <s v="Touring"/>
    <s v="medium"/>
    <s v="large"/>
    <n v="2083.94"/>
    <n v="675.03"/>
    <n v="1408.91"/>
    <d v="1991-08-05T00:00:00"/>
    <n v="248"/>
  </r>
  <r>
    <s v="11194"/>
    <s v="2"/>
    <x v="737"/>
    <d v="2017-03-15T00:00:00"/>
    <b v="0"/>
    <s v="Approved"/>
    <s v="Solex"/>
    <s v="Standard"/>
    <s v="medium"/>
    <s v="medium"/>
    <n v="71.489999999999995"/>
    <n v="53.62"/>
    <n v="17.87"/>
    <d v="2012-12-02T00:00:00"/>
    <n v="290"/>
  </r>
  <r>
    <s v="11195"/>
    <s v="0"/>
    <x v="3372"/>
    <d v="2017-01-31T00:00:00"/>
    <b v="1"/>
    <s v="Approved"/>
    <s v="OHM Cycles"/>
    <s v="Standard"/>
    <s v="medium"/>
    <s v="medium"/>
    <n v="235.63"/>
    <n v="125.07"/>
    <n v="110.56"/>
    <d v="2004-08-07T00:00:00"/>
    <n v="333"/>
  </r>
  <r>
    <s v="11196"/>
    <s v="21"/>
    <x v="3373"/>
    <d v="2017-04-01T00:00:00"/>
    <b v="1"/>
    <s v="Approved"/>
    <s v="Solex"/>
    <s v="Standard"/>
    <s v="medium"/>
    <s v="large"/>
    <n v="1071.23"/>
    <n v="380.74"/>
    <n v="690.49"/>
    <d v="1993-05-26T00:00:00"/>
    <n v="273"/>
  </r>
  <r>
    <s v="11197"/>
    <s v="3"/>
    <x v="2940"/>
    <d v="2017-06-08T00:00:00"/>
    <b v="0"/>
    <s v="Approved"/>
    <s v="Trek Bicycles"/>
    <s v="Standard"/>
    <s v="medium"/>
    <s v="large"/>
    <n v="2091.4699999999998"/>
    <n v="388.92"/>
    <n v="1702.55"/>
    <d v="2012-09-15T00:00:00"/>
    <n v="205"/>
  </r>
  <r>
    <s v="11198"/>
    <s v="99"/>
    <x v="2090"/>
    <d v="2017-11-15T00:00:00"/>
    <b v="0"/>
    <s v="Approved"/>
    <s v="OHM Cycles"/>
    <s v="Standard"/>
    <s v="medium"/>
    <s v="medium"/>
    <n v="1227.3399999999999"/>
    <n v="770.89"/>
    <n v="456.45"/>
    <d v="1994-08-10T00:00:00"/>
    <n v="45"/>
  </r>
  <r>
    <s v="11199"/>
    <s v="10"/>
    <x v="1327"/>
    <d v="2017-11-20T00:00:00"/>
    <b v="0"/>
    <s v="Approved"/>
    <s v="WeareA2B"/>
    <s v="Touring"/>
    <s v="medium"/>
    <s v="medium"/>
    <n v="1466.68"/>
    <n v="363.25"/>
    <n v="1103.43"/>
    <d v="2014-03-03T00:00:00"/>
    <n v="40"/>
  </r>
  <r>
    <s v="11200"/>
    <s v="76"/>
    <x v="2347"/>
    <d v="2017-09-14T00:00:00"/>
    <b v="0"/>
    <s v="Approved"/>
    <s v="WeareA2B"/>
    <s v="Standard"/>
    <s v="low"/>
    <s v="medium"/>
    <n v="642.30999999999995"/>
    <n v="513.85"/>
    <n v="128.46"/>
    <d v="2014-10-10T00:00:00"/>
    <n v="107"/>
  </r>
  <r>
    <s v="11201"/>
    <s v="72"/>
    <x v="1505"/>
    <d v="2017-03-09T00:00:00"/>
    <b v="1"/>
    <s v="Approved"/>
    <s v="OHM Cycles"/>
    <s v="Standard"/>
    <s v="medium"/>
    <s v="medium"/>
    <n v="912.52"/>
    <n v="141.4"/>
    <n v="771.12"/>
    <d v="2015-10-18T00:00:00"/>
    <n v="296"/>
  </r>
  <r>
    <s v="11202"/>
    <s v="41"/>
    <x v="3308"/>
    <d v="2017-10-15T00:00:00"/>
    <b v="0"/>
    <s v="Approved"/>
    <s v="Norco Bicycles"/>
    <s v="Standard"/>
    <s v="low"/>
    <s v="medium"/>
    <n v="958.74"/>
    <n v="748.9"/>
    <n v="209.84"/>
    <d v="1993-10-02T00:00:00"/>
    <n v="76"/>
  </r>
  <r>
    <s v="11203"/>
    <s v="13"/>
    <x v="3364"/>
    <d v="2017-05-30T00:00:00"/>
    <b v="1"/>
    <s v="Approved"/>
    <s v="Solex"/>
    <s v="Standard"/>
    <s v="medium"/>
    <s v="medium"/>
    <n v="1163.8900000000001"/>
    <n v="589.27"/>
    <n v="574.62"/>
    <d v="2016-07-09T00:00:00"/>
    <n v="214"/>
  </r>
  <r>
    <s v="11204"/>
    <s v="25"/>
    <x v="1865"/>
    <d v="2017-03-04T00:00:00"/>
    <b v="1"/>
    <s v="Approved"/>
    <s v="OHM Cycles"/>
    <s v="Standard"/>
    <s v="high"/>
    <s v="medium"/>
    <n v="2005.66"/>
    <n v="1203.4000000000001"/>
    <n v="802.26"/>
    <d v="1991-01-21T00:00:00"/>
    <n v="301"/>
  </r>
  <r>
    <s v="11205"/>
    <s v="81"/>
    <x v="2142"/>
    <d v="2017-06-27T00:00:00"/>
    <b v="0"/>
    <s v="Approved"/>
    <s v="Norco Bicycles"/>
    <s v="Standard"/>
    <s v="medium"/>
    <s v="small"/>
    <n v="586.45000000000005"/>
    <n v="521.94000000000005"/>
    <n v="64.510000000000005"/>
    <d v="1993-04-20T00:00:00"/>
    <n v="186"/>
  </r>
  <r>
    <s v="11206"/>
    <s v="13"/>
    <x v="2986"/>
    <d v="2017-06-10T00:00:00"/>
    <b v="1"/>
    <s v="Approved"/>
    <s v="Solex"/>
    <s v="Standard"/>
    <s v="medium"/>
    <s v="medium"/>
    <n v="1577.53"/>
    <n v="826.51"/>
    <n v="751.02"/>
    <d v="2011-03-16T00:00:00"/>
    <n v="203"/>
  </r>
  <r>
    <s v="11207"/>
    <s v="93"/>
    <x v="3171"/>
    <d v="2017-12-26T00:00:00"/>
    <b v="1"/>
    <s v="Approved"/>
    <s v="WeareA2B"/>
    <s v="Standard"/>
    <s v="medium"/>
    <s v="medium"/>
    <n v="1065.03"/>
    <n v="230.09"/>
    <n v="834.94"/>
    <d v="2000-11-03T00:00:00"/>
    <n v="4"/>
  </r>
  <r>
    <s v="11208"/>
    <s v="60"/>
    <x v="749"/>
    <d v="2017-05-23T00:00:00"/>
    <b v="1"/>
    <s v="Approved"/>
    <s v="Giant Bicycles"/>
    <s v="Standard"/>
    <s v="high"/>
    <s v="small"/>
    <n v="1977.36"/>
    <n v="1759.85"/>
    <n v="217.51"/>
    <d v="2005-10-22T00:00:00"/>
    <n v="221"/>
  </r>
  <r>
    <s v="11209"/>
    <s v="2"/>
    <x v="2386"/>
    <d v="2017-04-07T00:00:00"/>
    <b v="1"/>
    <s v="Approved"/>
    <s v="Solex"/>
    <s v="Standard"/>
    <s v="medium"/>
    <s v="medium"/>
    <n v="71.489999999999995"/>
    <n v="53.62"/>
    <n v="17.87"/>
    <d v="1991-11-07T00:00:00"/>
    <n v="267"/>
  </r>
  <r>
    <s v="11210"/>
    <s v="4"/>
    <x v="340"/>
    <d v="2017-01-10T00:00:00"/>
    <b v="0"/>
    <s v="Approved"/>
    <s v="Solex"/>
    <s v="Standard"/>
    <s v="medium"/>
    <s v="medium"/>
    <n v="1483.2"/>
    <n v="99.59"/>
    <n v="1383.61"/>
    <d v="2004-08-17T00:00:00"/>
    <n v="354"/>
  </r>
  <r>
    <s v="11211"/>
    <s v="33"/>
    <x v="1081"/>
    <d v="2017-05-02T00:00:00"/>
    <b v="1"/>
    <s v="Approved"/>
    <s v="Giant Bicycles"/>
    <s v="Standard"/>
    <s v="medium"/>
    <s v="small"/>
    <n v="1311.44"/>
    <n v="1167.18"/>
    <n v="144.26"/>
    <d v="1992-10-11T00:00:00"/>
    <n v="242"/>
  </r>
  <r>
    <s v="11212"/>
    <s v="74"/>
    <x v="74"/>
    <d v="2017-08-16T00:00:00"/>
    <b v="0"/>
    <s v="Approved"/>
    <s v="WeareA2B"/>
    <s v="Standard"/>
    <s v="medium"/>
    <s v="medium"/>
    <n v="1228.07"/>
    <n v="400.91"/>
    <n v="827.16"/>
    <d v="2000-05-22T00:00:00"/>
    <n v="136"/>
  </r>
  <r>
    <s v="11213"/>
    <s v="66"/>
    <x v="3127"/>
    <d v="2017-05-07T00:00:00"/>
    <b v="1"/>
    <s v="Approved"/>
    <s v="Giant Bicycles"/>
    <s v="Road"/>
    <s v="low"/>
    <s v="small"/>
    <n v="590.26"/>
    <n v="525.33000000000004"/>
    <n v="64.930000000000007"/>
    <d v="2010-11-05T00:00:00"/>
    <n v="237"/>
  </r>
  <r>
    <s v="11214"/>
    <s v="99"/>
    <x v="1603"/>
    <d v="2017-11-08T00:00:00"/>
    <b v="0"/>
    <s v="Approved"/>
    <s v="OHM Cycles"/>
    <s v="Standard"/>
    <s v="medium"/>
    <s v="medium"/>
    <n v="1227.3399999999999"/>
    <n v="770.89"/>
    <n v="456.45"/>
    <d v="1994-08-10T00:00:00"/>
    <n v="52"/>
  </r>
  <r>
    <s v="11215"/>
    <s v="76"/>
    <x v="849"/>
    <d v="2017-05-20T00:00:00"/>
    <b v="0"/>
    <s v="Approved"/>
    <s v="WeareA2B"/>
    <s v="Standard"/>
    <s v="low"/>
    <s v="medium"/>
    <n v="642.30999999999995"/>
    <n v="513.85"/>
    <n v="128.46"/>
    <d v="2013-09-16T00:00:00"/>
    <n v="224"/>
  </r>
  <r>
    <s v="11216"/>
    <s v="80"/>
    <x v="1539"/>
    <d v="2017-05-29T00:00:00"/>
    <b v="1"/>
    <s v="Approved"/>
    <s v="OHM Cycles"/>
    <s v="Touring"/>
    <s v="low"/>
    <s v="medium"/>
    <n v="1073.07"/>
    <n v="933.84"/>
    <n v="139.22999999999999"/>
    <d v="1997-01-25T00:00:00"/>
    <n v="215"/>
  </r>
  <r>
    <s v="11217"/>
    <s v="20"/>
    <x v="2359"/>
    <d v="2017-09-19T00:00:00"/>
    <b v="0"/>
    <s v="Approved"/>
    <s v="Trek Bicycles"/>
    <s v="Standard"/>
    <s v="medium"/>
    <s v="small"/>
    <n v="1775.81"/>
    <n v="1580.47"/>
    <n v="195.34"/>
    <d v="2010-05-05T00:00:00"/>
    <n v="102"/>
  </r>
  <r>
    <s v="11218"/>
    <s v="91"/>
    <x v="1694"/>
    <d v="2017-08-15T00:00:00"/>
    <b v="1"/>
    <s v="Approved"/>
    <s v="Solex"/>
    <s v="Standard"/>
    <s v="medium"/>
    <s v="medium"/>
    <n v="100.35"/>
    <n v="75.260000000000005"/>
    <n v="25.09"/>
    <d v="2000-11-03T00:00:00"/>
    <n v="137"/>
  </r>
  <r>
    <s v="11219"/>
    <s v="0"/>
    <x v="1637"/>
    <d v="2017-11-09T00:00:00"/>
    <b v="0"/>
    <s v="Approved"/>
    <m/>
    <m/>
    <m/>
    <m/>
    <n v="554.38"/>
    <m/>
    <m/>
    <m/>
    <n v="51"/>
  </r>
  <r>
    <s v="11221"/>
    <s v="37"/>
    <x v="1638"/>
    <d v="2017-07-03T00:00:00"/>
    <b v="0"/>
    <s v="Approved"/>
    <s v="OHM Cycles"/>
    <s v="Standard"/>
    <s v="low"/>
    <s v="medium"/>
    <n v="1793.43"/>
    <n v="248.82"/>
    <n v="1544.61"/>
    <d v="2006-02-02T00:00:00"/>
    <n v="180"/>
  </r>
  <r>
    <s v="11222"/>
    <s v="95"/>
    <x v="2290"/>
    <d v="2017-03-28T00:00:00"/>
    <b v="0"/>
    <s v="Approved"/>
    <s v="OHM Cycles"/>
    <s v="Touring"/>
    <s v="low"/>
    <s v="medium"/>
    <n v="1073.07"/>
    <n v="933.84"/>
    <n v="139.22999999999999"/>
    <d v="1997-01-25T00:00:00"/>
    <n v="277"/>
  </r>
  <r>
    <s v="11223"/>
    <s v="90"/>
    <x v="2365"/>
    <d v="2017-10-16T00:00:00"/>
    <b v="0"/>
    <s v="Approved"/>
    <s v="Norco Bicycles"/>
    <s v="Standard"/>
    <s v="low"/>
    <s v="medium"/>
    <n v="363.01"/>
    <n v="290.41000000000003"/>
    <n v="72.599999999999994"/>
    <d v="1999-07-26T00:00:00"/>
    <n v="75"/>
  </r>
  <r>
    <s v="11224"/>
    <s v="0"/>
    <x v="513"/>
    <d v="2017-04-12T00:00:00"/>
    <b v="0"/>
    <s v="Approved"/>
    <s v="WeareA2B"/>
    <s v="Standard"/>
    <s v="medium"/>
    <s v="medium"/>
    <n v="60.34"/>
    <n v="45.26"/>
    <n v="15.08"/>
    <d v="1993-07-15T00:00:00"/>
    <n v="262"/>
  </r>
  <r>
    <s v="11225"/>
    <s v="3"/>
    <x v="2203"/>
    <d v="2017-02-16T00:00:00"/>
    <b v="1"/>
    <s v="Approved"/>
    <s v="Trek Bicycles"/>
    <s v="Standard"/>
    <s v="medium"/>
    <s v="large"/>
    <n v="2091.4699999999998"/>
    <n v="388.92"/>
    <n v="1702.55"/>
    <d v="2006-05-22T00:00:00"/>
    <n v="317"/>
  </r>
  <r>
    <s v="11226"/>
    <s v="39"/>
    <x v="3194"/>
    <d v="2017-10-25T00:00:00"/>
    <b v="1"/>
    <s v="Approved"/>
    <s v="Giant Bicycles"/>
    <s v="Standard"/>
    <s v="medium"/>
    <s v="large"/>
    <n v="1812.75"/>
    <n v="582.48"/>
    <n v="1230.27"/>
    <d v="2007-12-11T00:00:00"/>
    <n v="66"/>
  </r>
  <r>
    <s v="11227"/>
    <s v="40"/>
    <x v="2202"/>
    <d v="2017-07-05T00:00:00"/>
    <b v="1"/>
    <s v="Approved"/>
    <s v="OHM Cycles"/>
    <s v="Standard"/>
    <s v="high"/>
    <s v="medium"/>
    <n v="1458.17"/>
    <n v="874.9"/>
    <n v="583.27"/>
    <d v="2006-02-02T00:00:00"/>
    <n v="178"/>
  </r>
  <r>
    <s v="11228"/>
    <s v="1"/>
    <x v="1415"/>
    <d v="2017-08-01T00:00:00"/>
    <b v="1"/>
    <s v="Approved"/>
    <s v="Giant Bicycles"/>
    <s v="Touring"/>
    <s v="medium"/>
    <s v="large"/>
    <n v="1873.97"/>
    <n v="863.95"/>
    <n v="1010.02"/>
    <d v="2015-08-10T00:00:00"/>
    <n v="151"/>
  </r>
  <r>
    <s v="11229"/>
    <s v="19"/>
    <x v="351"/>
    <d v="2017-05-02T00:00:00"/>
    <b v="0"/>
    <s v="Approved"/>
    <s v="OHM Cycles"/>
    <s v="Road"/>
    <s v="high"/>
    <s v="large"/>
    <n v="12.01"/>
    <n v="7.21"/>
    <n v="4.8"/>
    <d v="2009-03-08T00:00:00"/>
    <n v="242"/>
  </r>
  <r>
    <s v="11230"/>
    <s v="7"/>
    <x v="209"/>
    <d v="2017-01-11T00:00:00"/>
    <b v="0"/>
    <s v="Approved"/>
    <s v="Trek Bicycles"/>
    <s v="Road"/>
    <s v="low"/>
    <s v="medium"/>
    <n v="980.37"/>
    <n v="234.43"/>
    <n v="745.94"/>
    <d v="2004-09-28T00:00:00"/>
    <n v="353"/>
  </r>
  <r>
    <s v="11231"/>
    <s v="19"/>
    <x v="3159"/>
    <d v="2017-02-11T00:00:00"/>
    <b v="1"/>
    <s v="Approved"/>
    <s v="OHM Cycles"/>
    <s v="Road"/>
    <s v="high"/>
    <s v="large"/>
    <n v="12.01"/>
    <n v="7.21"/>
    <n v="4.8"/>
    <d v="2009-03-08T00:00:00"/>
    <n v="322"/>
  </r>
  <r>
    <s v="11232"/>
    <s v="25"/>
    <x v="2403"/>
    <d v="2017-02-04T00:00:00"/>
    <b v="0"/>
    <s v="Approved"/>
    <s v="Giant Bicycles"/>
    <s v="Road"/>
    <s v="medium"/>
    <s v="medium"/>
    <n v="1538.99"/>
    <n v="829.65"/>
    <n v="709.34"/>
    <d v="2016-11-22T00:00:00"/>
    <n v="329"/>
  </r>
  <r>
    <s v="11233"/>
    <s v="49"/>
    <x v="1423"/>
    <d v="2017-04-14T00:00:00"/>
    <b v="1"/>
    <s v="Approved"/>
    <s v="Solex"/>
    <s v="Standard"/>
    <s v="medium"/>
    <s v="large"/>
    <n v="1061.56"/>
    <n v="733.58"/>
    <n v="327.98"/>
    <d v="2015-05-21T00:00:00"/>
    <n v="260"/>
  </r>
  <r>
    <s v="11234"/>
    <s v="7"/>
    <x v="1945"/>
    <d v="2017-07-18T00:00:00"/>
    <b v="1"/>
    <s v="Approved"/>
    <s v="Trek Bicycles"/>
    <s v="Road"/>
    <s v="low"/>
    <s v="medium"/>
    <n v="980.37"/>
    <n v="234.43"/>
    <n v="745.94"/>
    <d v="2004-09-28T00:00:00"/>
    <n v="165"/>
  </r>
  <r>
    <s v="11235"/>
    <s v="59"/>
    <x v="296"/>
    <d v="2017-09-23T00:00:00"/>
    <b v="0"/>
    <s v="Approved"/>
    <s v="Solex"/>
    <s v="Standard"/>
    <s v="medium"/>
    <s v="large"/>
    <n v="1061.56"/>
    <n v="733.58"/>
    <n v="327.98"/>
    <d v="1993-07-20T00:00:00"/>
    <n v="98"/>
  </r>
  <r>
    <s v="11236"/>
    <s v="43"/>
    <x v="2438"/>
    <d v="2017-11-11T00:00:00"/>
    <b v="0"/>
    <s v="Approved"/>
    <s v="Solex"/>
    <s v="Standard"/>
    <s v="medium"/>
    <s v="medium"/>
    <n v="1151.96"/>
    <n v="649.49"/>
    <n v="502.47"/>
    <d v="2014-07-28T00:00:00"/>
    <n v="49"/>
  </r>
  <r>
    <s v="11237"/>
    <s v="69"/>
    <x v="1339"/>
    <d v="2017-06-01T00:00:00"/>
    <b v="1"/>
    <s v="Approved"/>
    <s v="Giant Bicycles"/>
    <s v="Road"/>
    <s v="medium"/>
    <s v="medium"/>
    <n v="792.9"/>
    <n v="594.67999999999995"/>
    <n v="198.22"/>
    <d v="1995-12-19T00:00:00"/>
    <n v="212"/>
  </r>
  <r>
    <s v="11238"/>
    <s v="22"/>
    <x v="2960"/>
    <d v="2017-05-13T00:00:00"/>
    <b v="0"/>
    <s v="Approved"/>
    <s v="Solex"/>
    <s v="Standard"/>
    <s v="medium"/>
    <s v="medium"/>
    <n v="575.27"/>
    <n v="431.45"/>
    <n v="143.82"/>
    <d v="2016-02-04T00:00:00"/>
    <n v="231"/>
  </r>
  <r>
    <s v="11239"/>
    <s v="59"/>
    <x v="20"/>
    <d v="2017-11-05T00:00:00"/>
    <b v="0"/>
    <s v="Approved"/>
    <s v="Solex"/>
    <s v="Standard"/>
    <s v="medium"/>
    <s v="large"/>
    <n v="1061.56"/>
    <n v="733.58"/>
    <n v="327.98"/>
    <d v="1993-07-20T00:00:00"/>
    <n v="55"/>
  </r>
  <r>
    <s v="11240"/>
    <s v="0"/>
    <x v="2994"/>
    <d v="2017-09-10T00:00:00"/>
    <b v="0"/>
    <s v="Approved"/>
    <s v="OHM Cycles"/>
    <s v="Standard"/>
    <s v="high"/>
    <s v="medium"/>
    <n v="227.88"/>
    <n v="136.72999999999999"/>
    <n v="91.15"/>
    <d v="2014-03-03T00:00:00"/>
    <n v="111"/>
  </r>
  <r>
    <s v="11241"/>
    <s v="48"/>
    <x v="2030"/>
    <d v="2017-05-03T00:00:00"/>
    <b v="1"/>
    <s v="Approved"/>
    <s v="WeareA2B"/>
    <s v="Standard"/>
    <s v="medium"/>
    <s v="medium"/>
    <n v="1762.96"/>
    <n v="950.52"/>
    <n v="812.44"/>
    <d v="2014-07-28T00:00:00"/>
    <n v="241"/>
  </r>
  <r>
    <s v="11242"/>
    <s v="29"/>
    <x v="3240"/>
    <d v="2017-04-01T00:00:00"/>
    <b v="0"/>
    <s v="Approved"/>
    <s v="Norco Bicycles"/>
    <s v="Road"/>
    <s v="medium"/>
    <s v="medium"/>
    <n v="543.39"/>
    <n v="407.54"/>
    <n v="135.85"/>
    <d v="2016-11-22T00:00:00"/>
    <n v="273"/>
  </r>
  <r>
    <s v="11244"/>
    <s v="82"/>
    <x v="3369"/>
    <d v="2017-08-25T00:00:00"/>
    <b v="0"/>
    <s v="Approved"/>
    <s v="Giant Bicycles"/>
    <s v="Road"/>
    <s v="medium"/>
    <s v="medium"/>
    <n v="1538.99"/>
    <n v="829.65"/>
    <n v="709.34"/>
    <d v="2016-02-04T00:00:00"/>
    <n v="127"/>
  </r>
  <r>
    <s v="11245"/>
    <s v="40"/>
    <x v="1313"/>
    <d v="2017-09-18T00:00:00"/>
    <b v="0"/>
    <s v="Approved"/>
    <s v="OHM Cycles"/>
    <s v="Standard"/>
    <s v="high"/>
    <s v="medium"/>
    <n v="1458.17"/>
    <n v="874.9"/>
    <n v="583.27"/>
    <d v="2006-02-02T00:00:00"/>
    <n v="103"/>
  </r>
  <r>
    <s v="11246"/>
    <s v="53"/>
    <x v="976"/>
    <d v="2017-06-09T00:00:00"/>
    <b v="1"/>
    <s v="Approved"/>
    <s v="OHM Cycles"/>
    <s v="Standard"/>
    <s v="medium"/>
    <s v="medium"/>
    <n v="795.34"/>
    <n v="101.58"/>
    <n v="693.76"/>
    <d v="1997-02-09T00:00:00"/>
    <n v="204"/>
  </r>
  <r>
    <s v="11247"/>
    <s v="46"/>
    <x v="1744"/>
    <d v="2017-02-07T00:00:00"/>
    <b v="0"/>
    <s v="Approved"/>
    <s v="Solex"/>
    <s v="Standard"/>
    <s v="low"/>
    <s v="medium"/>
    <n v="1289.8499999999999"/>
    <n v="74.510000000000005"/>
    <n v="1215.3399999999999"/>
    <d v="2007-12-11T00:00:00"/>
    <n v="326"/>
  </r>
  <r>
    <s v="11248"/>
    <s v="78"/>
    <x v="2605"/>
    <d v="2017-01-07T00:00:00"/>
    <b v="0"/>
    <s v="Approved"/>
    <s v="Giant Bicycles"/>
    <s v="Standard"/>
    <s v="medium"/>
    <s v="large"/>
    <n v="1765.3"/>
    <n v="709.48"/>
    <n v="1055.82"/>
    <d v="2004-07-25T00:00:00"/>
    <n v="357"/>
  </r>
  <r>
    <s v="11249"/>
    <s v="4"/>
    <x v="1580"/>
    <d v="2017-09-04T00:00:00"/>
    <b v="0"/>
    <s v="Approved"/>
    <s v="Giant Bicycles"/>
    <s v="Standard"/>
    <s v="high"/>
    <s v="medium"/>
    <n v="1129.1300000000001"/>
    <n v="677.48"/>
    <n v="451.65"/>
    <d v="2005-08-09T00:00:00"/>
    <n v="117"/>
  </r>
  <r>
    <s v="11250"/>
    <s v="84"/>
    <x v="2684"/>
    <d v="2017-11-17T00:00:00"/>
    <b v="0"/>
    <s v="Approved"/>
    <s v="Trek Bicycles"/>
    <s v="Road"/>
    <s v="medium"/>
    <s v="medium"/>
    <n v="290.62"/>
    <n v="215.14"/>
    <n v="75.48"/>
    <d v="2003-01-05T00:00:00"/>
    <n v="43"/>
  </r>
  <r>
    <s v="11251"/>
    <s v="0"/>
    <x v="2878"/>
    <d v="2017-03-20T00:00:00"/>
    <b v="1"/>
    <s v="Approved"/>
    <s v="OHM Cycles"/>
    <s v="Standard"/>
    <s v="high"/>
    <s v="medium"/>
    <n v="227.88"/>
    <n v="136.72999999999999"/>
    <n v="91.15"/>
    <d v="2004-09-28T00:00:00"/>
    <n v="285"/>
  </r>
  <r>
    <s v="11252"/>
    <s v="29"/>
    <x v="451"/>
    <d v="2017-04-09T00:00:00"/>
    <b v="0"/>
    <s v="Approved"/>
    <s v="WeareA2B"/>
    <s v="Standard"/>
    <s v="medium"/>
    <s v="medium"/>
    <n v="1065.03"/>
    <n v="230.09"/>
    <n v="834.94"/>
    <d v="2000-11-03T00:00:00"/>
    <n v="265"/>
  </r>
  <r>
    <s v="11253"/>
    <s v="97"/>
    <x v="854"/>
    <d v="2017-08-25T00:00:00"/>
    <b v="1"/>
    <s v="Approved"/>
    <s v="Solex"/>
    <s v="Standard"/>
    <s v="medium"/>
    <s v="large"/>
    <n v="202.62"/>
    <n v="151.96"/>
    <n v="50.66"/>
    <d v="2016-03-29T00:00:00"/>
    <n v="127"/>
  </r>
  <r>
    <s v="11254"/>
    <s v="51"/>
    <x v="3047"/>
    <d v="2017-03-03T00:00:00"/>
    <b v="1"/>
    <s v="Approved"/>
    <s v="OHM Cycles"/>
    <s v="Standard"/>
    <s v="high"/>
    <s v="medium"/>
    <n v="2005.66"/>
    <n v="1203.4000000000001"/>
    <n v="802.26"/>
    <d v="2012-04-10T00:00:00"/>
    <n v="302"/>
  </r>
  <r>
    <s v="11255"/>
    <s v="0"/>
    <x v="1208"/>
    <d v="2017-01-12T00:00:00"/>
    <b v="1"/>
    <s v="Approved"/>
    <s v="Solex"/>
    <s v="Standard"/>
    <s v="medium"/>
    <s v="medium"/>
    <n v="478.16"/>
    <n v="298.72000000000003"/>
    <n v="179.44"/>
    <d v="2010-08-20T00:00:00"/>
    <n v="352"/>
  </r>
  <r>
    <s v="11256"/>
    <s v="87"/>
    <x v="339"/>
    <d v="2017-07-09T00:00:00"/>
    <b v="0"/>
    <s v="Approved"/>
    <s v="OHM Cycles"/>
    <s v="Standard"/>
    <s v="medium"/>
    <s v="medium"/>
    <n v="1636.9"/>
    <n v="44.71"/>
    <n v="1592.19"/>
    <d v="2010-08-20T00:00:00"/>
    <n v="174"/>
  </r>
  <r>
    <s v="11257"/>
    <s v="22"/>
    <x v="956"/>
    <d v="2017-07-23T00:00:00"/>
    <b v="0"/>
    <s v="Approved"/>
    <s v="WeareA2B"/>
    <s v="Standard"/>
    <s v="medium"/>
    <s v="medium"/>
    <n v="60.34"/>
    <n v="45.26"/>
    <n v="15.08"/>
    <d v="1999-06-23T00:00:00"/>
    <n v="160"/>
  </r>
  <r>
    <s v="11258"/>
    <s v="31"/>
    <x v="329"/>
    <d v="2017-11-30T00:00:00"/>
    <b v="0"/>
    <s v="Approved"/>
    <s v="Giant Bicycles"/>
    <s v="Standard"/>
    <s v="medium"/>
    <s v="medium"/>
    <n v="230.91"/>
    <n v="173.18"/>
    <n v="57.73"/>
    <d v="2010-06-07T00:00:00"/>
    <n v="30"/>
  </r>
  <r>
    <s v="11259"/>
    <s v="23"/>
    <x v="697"/>
    <d v="2017-03-11T00:00:00"/>
    <b v="1"/>
    <s v="Approved"/>
    <s v="Norco Bicycles"/>
    <s v="Standard"/>
    <s v="medium"/>
    <s v="medium"/>
    <n v="1198.46"/>
    <n v="381.1"/>
    <n v="817.36"/>
    <d v="2003-09-10T00:00:00"/>
    <n v="294"/>
  </r>
  <r>
    <s v="11260"/>
    <s v="60"/>
    <x v="2179"/>
    <d v="2017-01-05T00:00:00"/>
    <b v="1"/>
    <s v="Approved"/>
    <s v="Giant Bicycles"/>
    <s v="Standard"/>
    <s v="high"/>
    <s v="small"/>
    <n v="1977.36"/>
    <n v="1759.85"/>
    <n v="217.51"/>
    <d v="2011-08-24T00:00:00"/>
    <n v="359"/>
  </r>
  <r>
    <s v="11261"/>
    <s v="23"/>
    <x v="1614"/>
    <d v="2017-02-22T00:00:00"/>
    <b v="1"/>
    <s v="Approved"/>
    <s v="Norco Bicycles"/>
    <s v="Mountain"/>
    <s v="low"/>
    <s v="small"/>
    <n v="688.63"/>
    <n v="612.88"/>
    <n v="75.75"/>
    <d v="1993-10-02T00:00:00"/>
    <n v="311"/>
  </r>
  <r>
    <s v="11262"/>
    <s v="38"/>
    <x v="23"/>
    <d v="2017-07-19T00:00:00"/>
    <b v="1"/>
    <s v="Approved"/>
    <s v="Trek Bicycles"/>
    <s v="Standard"/>
    <s v="medium"/>
    <s v="large"/>
    <n v="2091.4699999999998"/>
    <n v="388.92"/>
    <n v="1702.55"/>
    <d v="2012-09-15T00:00:00"/>
    <n v="164"/>
  </r>
  <r>
    <s v="11263"/>
    <s v="50"/>
    <x v="1950"/>
    <d v="2017-12-01T00:00:00"/>
    <b v="1"/>
    <s v="Approved"/>
    <s v="WeareA2B"/>
    <s v="Standard"/>
    <s v="medium"/>
    <s v="small"/>
    <n v="175.89"/>
    <n v="131.91999999999999"/>
    <n v="43.97"/>
    <d v="2003-07-21T00:00:00"/>
    <n v="29"/>
  </r>
  <r>
    <s v="11264"/>
    <s v="76"/>
    <x v="693"/>
    <d v="2017-01-08T00:00:00"/>
    <b v="1"/>
    <s v="Approved"/>
    <s v="WeareA2B"/>
    <s v="Standard"/>
    <s v="low"/>
    <s v="medium"/>
    <n v="642.30999999999995"/>
    <n v="513.85"/>
    <n v="128.46"/>
    <d v="2004-07-25T00:00:00"/>
    <n v="356"/>
  </r>
  <r>
    <s v="11265"/>
    <s v="54"/>
    <x v="978"/>
    <d v="2017-02-26T00:00:00"/>
    <b v="1"/>
    <s v="Approved"/>
    <s v="WeareA2B"/>
    <s v="Standard"/>
    <s v="medium"/>
    <s v="medium"/>
    <n v="1292.8399999999999"/>
    <n v="13.44"/>
    <n v="1279.4000000000001"/>
    <d v="2009-04-12T00:00:00"/>
    <n v="307"/>
  </r>
  <r>
    <s v="11266"/>
    <s v="0"/>
    <x v="2715"/>
    <d v="2017-04-20T00:00:00"/>
    <b v="1"/>
    <s v="Approved"/>
    <s v="Solex"/>
    <s v="Standard"/>
    <s v="medium"/>
    <s v="medium"/>
    <n v="478.16"/>
    <n v="298.72000000000003"/>
    <n v="179.44"/>
    <d v="1992-10-02T00:00:00"/>
    <n v="254"/>
  </r>
  <r>
    <s v="11267"/>
    <s v="17"/>
    <x v="3081"/>
    <d v="2017-06-07T00:00:00"/>
    <b v="0"/>
    <s v="Approved"/>
    <s v="WeareA2B"/>
    <s v="Touring"/>
    <s v="medium"/>
    <s v="large"/>
    <n v="1362.99"/>
    <n v="57.74"/>
    <n v="1305.25"/>
    <d v="1993-04-20T00:00:00"/>
    <n v="206"/>
  </r>
  <r>
    <s v="11268"/>
    <s v="68"/>
    <x v="894"/>
    <d v="2017-01-05T00:00:00"/>
    <b v="0"/>
    <s v="Approved"/>
    <s v="OHM Cycles"/>
    <s v="Standard"/>
    <s v="medium"/>
    <s v="medium"/>
    <n v="1636.9"/>
    <n v="44.71"/>
    <n v="1592.19"/>
    <d v="2006-05-22T00:00:00"/>
    <n v="359"/>
  </r>
  <r>
    <s v="11269"/>
    <s v="62"/>
    <x v="1983"/>
    <d v="2017-03-22T00:00:00"/>
    <b v="1"/>
    <s v="Approved"/>
    <s v="Solex"/>
    <s v="Standard"/>
    <s v="high"/>
    <s v="medium"/>
    <n v="1024.6600000000001"/>
    <n v="614.79999999999995"/>
    <n v="409.86"/>
    <d v="2000-05-22T00:00:00"/>
    <n v="283"/>
  </r>
  <r>
    <s v="11270"/>
    <s v="30"/>
    <x v="1251"/>
    <d v="2017-01-17T00:00:00"/>
    <b v="0"/>
    <s v="Approved"/>
    <s v="OHM Cycles"/>
    <s v="Standard"/>
    <s v="medium"/>
    <s v="medium"/>
    <n v="1227.3399999999999"/>
    <n v="770.89"/>
    <n v="456.45"/>
    <d v="1994-08-10T00:00:00"/>
    <n v="347"/>
  </r>
  <r>
    <s v="11272"/>
    <s v="46"/>
    <x v="1897"/>
    <d v="2017-04-29T00:00:00"/>
    <b v="1"/>
    <s v="Approved"/>
    <s v="Solex"/>
    <s v="Standard"/>
    <s v="low"/>
    <s v="medium"/>
    <n v="1289.8499999999999"/>
    <n v="74.510000000000005"/>
    <n v="1215.3399999999999"/>
    <d v="1997-02-09T00:00:00"/>
    <n v="245"/>
  </r>
  <r>
    <s v="11273"/>
    <s v="32"/>
    <x v="2675"/>
    <d v="2017-10-30T00:00:00"/>
    <b v="1"/>
    <s v="Approved"/>
    <s v="Giant Bicycles"/>
    <s v="Standard"/>
    <s v="high"/>
    <s v="medium"/>
    <n v="1179"/>
    <n v="707.4"/>
    <n v="471.6"/>
    <d v="1997-08-25T00:00:00"/>
    <n v="61"/>
  </r>
  <r>
    <s v="11274"/>
    <s v="2"/>
    <x v="1105"/>
    <d v="2017-06-11T00:00:00"/>
    <b v="1"/>
    <s v="Approved"/>
    <s v="Solex"/>
    <s v="Standard"/>
    <s v="medium"/>
    <s v="medium"/>
    <n v="71.489999999999995"/>
    <n v="53.62"/>
    <n v="17.87"/>
    <d v="2012-12-02T00:00:00"/>
    <n v="202"/>
  </r>
  <r>
    <s v="11275"/>
    <s v="75"/>
    <x v="2182"/>
    <d v="2017-11-18T00:00:00"/>
    <b v="1"/>
    <s v="Approved"/>
    <s v="Giant Bicycles"/>
    <s v="Touring"/>
    <s v="medium"/>
    <s v="large"/>
    <n v="1873.97"/>
    <n v="863.95"/>
    <n v="1010.02"/>
    <d v="2004-07-25T00:00:00"/>
    <n v="42"/>
  </r>
  <r>
    <s v="11276"/>
    <s v="33"/>
    <x v="1772"/>
    <d v="2017-03-07T00:00:00"/>
    <b v="0"/>
    <s v="Approved"/>
    <s v="OHM Cycles"/>
    <s v="Road"/>
    <s v="medium"/>
    <s v="small"/>
    <n v="1810"/>
    <n v="1610.9"/>
    <n v="199.1"/>
    <d v="1999-12-04T00:00:00"/>
    <n v="298"/>
  </r>
  <r>
    <s v="11277"/>
    <s v="18"/>
    <x v="2920"/>
    <d v="2017-04-03T00:00:00"/>
    <b v="0"/>
    <s v="Approved"/>
    <s v="Solex"/>
    <s v="Standard"/>
    <s v="medium"/>
    <s v="medium"/>
    <n v="575.27"/>
    <n v="431.45"/>
    <n v="143.82"/>
    <d v="2013-03-12T00:00:00"/>
    <n v="271"/>
  </r>
  <r>
    <s v="11278"/>
    <s v="24"/>
    <x v="73"/>
    <d v="2017-02-16T00:00:00"/>
    <b v="1"/>
    <s v="Approved"/>
    <s v="Solex"/>
    <s v="Road"/>
    <s v="medium"/>
    <s v="large"/>
    <n v="1777.8"/>
    <n v="820.78"/>
    <n v="957.02"/>
    <d v="2006-11-10T00:00:00"/>
    <n v="317"/>
  </r>
  <r>
    <s v="11279"/>
    <s v="5"/>
    <x v="2552"/>
    <d v="2017-11-27T00:00:00"/>
    <b v="0"/>
    <s v="Approved"/>
    <s v="Trek Bicycles"/>
    <s v="Mountain"/>
    <s v="low"/>
    <s v="medium"/>
    <n v="574.64"/>
    <n v="459.71"/>
    <n v="114.93"/>
    <d v="2011-08-29T00:00:00"/>
    <n v="33"/>
  </r>
  <r>
    <s v="11280"/>
    <s v="81"/>
    <x v="1508"/>
    <d v="2017-10-16T00:00:00"/>
    <b v="0"/>
    <s v="Approved"/>
    <s v="Norco Bicycles"/>
    <s v="Standard"/>
    <s v="medium"/>
    <s v="small"/>
    <n v="586.45000000000005"/>
    <n v="521.94000000000005"/>
    <n v="64.510000000000005"/>
    <d v="2015-08-02T00:00:00"/>
    <n v="75"/>
  </r>
  <r>
    <s v="11281"/>
    <s v="44"/>
    <x v="2080"/>
    <d v="2017-01-02T00:00:00"/>
    <b v="0"/>
    <s v="Approved"/>
    <s v="WeareA2B"/>
    <s v="Standard"/>
    <s v="medium"/>
    <s v="medium"/>
    <n v="1769.64"/>
    <n v="108.76"/>
    <n v="1660.88"/>
    <d v="2011-05-09T00:00:00"/>
    <n v="362"/>
  </r>
  <r>
    <s v="11282"/>
    <s v="74"/>
    <x v="225"/>
    <d v="2017-01-01T00:00:00"/>
    <b v="0"/>
    <s v="Approved"/>
    <s v="WeareA2B"/>
    <s v="Standard"/>
    <s v="medium"/>
    <s v="medium"/>
    <n v="1228.07"/>
    <n v="400.91"/>
    <n v="827.16"/>
    <d v="2000-05-22T00:00:00"/>
    <n v="363"/>
  </r>
  <r>
    <s v="11283"/>
    <s v="34"/>
    <x v="3354"/>
    <d v="2017-01-14T00:00:00"/>
    <b v="0"/>
    <s v="Approved"/>
    <s v="WeareA2B"/>
    <s v="Standard"/>
    <s v="medium"/>
    <s v="medium"/>
    <n v="1231.1500000000001"/>
    <n v="161.6"/>
    <n v="1069.55"/>
    <d v="1994-09-09T00:00:00"/>
    <n v="350"/>
  </r>
  <r>
    <s v="11284"/>
    <s v="56"/>
    <x v="2473"/>
    <d v="2017-10-25T00:00:00"/>
    <b v="0"/>
    <s v="Approved"/>
    <s v="Norco Bicycles"/>
    <s v="Mountain"/>
    <s v="low"/>
    <s v="small"/>
    <n v="688.63"/>
    <n v="612.88"/>
    <n v="75.75"/>
    <d v="2016-02-04T00:00:00"/>
    <n v="66"/>
  </r>
  <r>
    <s v="11285"/>
    <s v="53"/>
    <x v="2051"/>
    <d v="2017-04-12T00:00:00"/>
    <b v="0"/>
    <s v="Approved"/>
    <s v="OHM Cycles"/>
    <s v="Standard"/>
    <s v="medium"/>
    <s v="medium"/>
    <n v="795.34"/>
    <n v="101.58"/>
    <n v="693.76"/>
    <d v="1997-02-09T00:00:00"/>
    <n v="262"/>
  </r>
  <r>
    <s v="11286"/>
    <s v="98"/>
    <x v="2221"/>
    <d v="2017-03-28T00:00:00"/>
    <b v="1"/>
    <s v="Approved"/>
    <s v="Trek Bicycles"/>
    <s v="Standard"/>
    <s v="high"/>
    <s v="medium"/>
    <n v="358.39"/>
    <n v="215.03"/>
    <n v="143.36000000000001"/>
    <d v="2004-01-16T00:00:00"/>
    <n v="277"/>
  </r>
  <r>
    <s v="11287"/>
    <s v="77"/>
    <x v="2754"/>
    <d v="2017-10-08T00:00:00"/>
    <b v="1"/>
    <s v="Approved"/>
    <s v="Norco Bicycles"/>
    <s v="Road"/>
    <s v="medium"/>
    <s v="large"/>
    <n v="1240.31"/>
    <n v="795.1"/>
    <n v="445.21"/>
    <d v="2011-01-10T00:00:00"/>
    <n v="83"/>
  </r>
  <r>
    <s v="11288"/>
    <s v="18"/>
    <x v="240"/>
    <d v="2017-02-15T00:00:00"/>
    <b v="1"/>
    <s v="Approved"/>
    <s v="Solex"/>
    <s v="Standard"/>
    <s v="medium"/>
    <s v="medium"/>
    <n v="575.27"/>
    <n v="431.45"/>
    <n v="143.82"/>
    <d v="1998-12-16T00:00:00"/>
    <n v="318"/>
  </r>
  <r>
    <s v="11289"/>
    <s v="70"/>
    <x v="2871"/>
    <d v="2017-05-04T00:00:00"/>
    <b v="0"/>
    <s v="Approved"/>
    <s v="Norco Bicycles"/>
    <s v="Road"/>
    <s v="medium"/>
    <s v="medium"/>
    <n v="1036.5899999999999"/>
    <n v="206.35"/>
    <n v="830.24"/>
    <d v="1991-05-06T00:00:00"/>
    <n v="240"/>
  </r>
  <r>
    <s v="11290"/>
    <s v="85"/>
    <x v="2177"/>
    <d v="2017-08-02T00:00:00"/>
    <b v="0"/>
    <s v="Approved"/>
    <s v="WeareA2B"/>
    <s v="Standard"/>
    <s v="medium"/>
    <s v="medium"/>
    <n v="1228.07"/>
    <n v="400.91"/>
    <n v="827.16"/>
    <d v="2000-05-22T00:00:00"/>
    <n v="150"/>
  </r>
  <r>
    <s v="11291"/>
    <s v="62"/>
    <x v="3374"/>
    <d v="2017-07-10T00:00:00"/>
    <b v="0"/>
    <s v="Approved"/>
    <s v="Solex"/>
    <s v="Standard"/>
    <s v="medium"/>
    <s v="medium"/>
    <n v="478.16"/>
    <n v="298.72000000000003"/>
    <n v="179.44"/>
    <d v="1993-06-23T00:00:00"/>
    <n v="173"/>
  </r>
  <r>
    <s v="11292"/>
    <s v="0"/>
    <x v="3041"/>
    <d v="2017-11-29T00:00:00"/>
    <b v="1"/>
    <s v="Approved"/>
    <s v="Trek Bicycles"/>
    <s v="Standard"/>
    <s v="medium"/>
    <s v="medium"/>
    <n v="499.53"/>
    <n v="388.72"/>
    <n v="110.81"/>
    <d v="1999-06-23T00:00:00"/>
    <n v="31"/>
  </r>
  <r>
    <s v="11293"/>
    <s v="98"/>
    <x v="1511"/>
    <d v="2017-07-16T00:00:00"/>
    <b v="1"/>
    <s v="Approved"/>
    <s v="Trek Bicycles"/>
    <s v="Standard"/>
    <s v="high"/>
    <s v="medium"/>
    <n v="358.39"/>
    <n v="215.03"/>
    <n v="143.36000000000001"/>
    <d v="1994-08-10T00:00:00"/>
    <n v="167"/>
  </r>
  <r>
    <s v="11294"/>
    <s v="42"/>
    <x v="932"/>
    <d v="2017-11-03T00:00:00"/>
    <b v="0"/>
    <s v="Approved"/>
    <s v="OHM Cycles"/>
    <s v="Road"/>
    <s v="medium"/>
    <s v="small"/>
    <n v="1810"/>
    <n v="1610.9"/>
    <n v="199.1"/>
    <d v="2012-06-04T00:00:00"/>
    <n v="57"/>
  </r>
  <r>
    <s v="11295"/>
    <s v="46"/>
    <x v="2635"/>
    <d v="2017-04-16T00:00:00"/>
    <b v="1"/>
    <s v="Approved"/>
    <s v="Solex"/>
    <s v="Standard"/>
    <s v="low"/>
    <s v="medium"/>
    <n v="1289.8499999999999"/>
    <n v="74.510000000000005"/>
    <n v="1215.3399999999999"/>
    <d v="2007-12-11T00:00:00"/>
    <n v="258"/>
  </r>
  <r>
    <s v="11296"/>
    <s v="21"/>
    <x v="678"/>
    <d v="2017-01-20T00:00:00"/>
    <b v="0"/>
    <s v="Approved"/>
    <s v="Solex"/>
    <s v="Standard"/>
    <s v="medium"/>
    <s v="large"/>
    <n v="1071.23"/>
    <n v="380.74"/>
    <n v="690.49"/>
    <d v="2016-02-04T00:00:00"/>
    <n v="344"/>
  </r>
  <r>
    <s v="11297"/>
    <s v="18"/>
    <x v="2842"/>
    <d v="2017-10-25T00:00:00"/>
    <b v="0"/>
    <s v="Approved"/>
    <s v="Solex"/>
    <s v="Standard"/>
    <s v="medium"/>
    <s v="medium"/>
    <n v="575.27"/>
    <n v="431.45"/>
    <n v="143.82"/>
    <d v="2013-03-12T00:00:00"/>
    <n v="66"/>
  </r>
  <r>
    <s v="11298"/>
    <s v="98"/>
    <x v="2086"/>
    <d v="2017-11-02T00:00:00"/>
    <b v="1"/>
    <s v="Approved"/>
    <s v="Trek Bicycles"/>
    <s v="Standard"/>
    <s v="high"/>
    <s v="medium"/>
    <n v="358.39"/>
    <n v="215.03"/>
    <n v="143.36000000000001"/>
    <d v="2004-01-16T00:00:00"/>
    <n v="58"/>
  </r>
  <r>
    <s v="11299"/>
    <s v="5"/>
    <x v="1095"/>
    <d v="2017-04-04T00:00:00"/>
    <b v="1"/>
    <s v="Approved"/>
    <s v="Trek Bicycles"/>
    <s v="Mountain"/>
    <s v="low"/>
    <s v="medium"/>
    <n v="574.64"/>
    <n v="459.71"/>
    <n v="114.93"/>
    <d v="2004-09-28T00:00:00"/>
    <n v="270"/>
  </r>
  <r>
    <s v="11300"/>
    <s v="8"/>
    <x v="1536"/>
    <d v="2017-03-09T00:00:00"/>
    <b v="0"/>
    <s v="Approved"/>
    <s v="Solex"/>
    <s v="Road"/>
    <s v="medium"/>
    <s v="small"/>
    <n v="1703.52"/>
    <n v="1516.13"/>
    <n v="187.39"/>
    <d v="2011-04-16T00:00:00"/>
    <n v="296"/>
  </r>
  <r>
    <s v="11301"/>
    <s v="11"/>
    <x v="3270"/>
    <d v="2017-05-27T00:00:00"/>
    <b v="0"/>
    <s v="Approved"/>
    <s v="Giant Bicycles"/>
    <s v="Standard"/>
    <s v="high"/>
    <s v="medium"/>
    <n v="1274.93"/>
    <n v="764.96"/>
    <n v="509.97"/>
    <d v="2007-08-04T00:00:00"/>
    <n v="217"/>
  </r>
  <r>
    <s v="11302"/>
    <s v="73"/>
    <x v="105"/>
    <d v="2017-12-08T00:00:00"/>
    <b v="1"/>
    <s v="Approved"/>
    <s v="Solex"/>
    <s v="Standard"/>
    <s v="medium"/>
    <s v="medium"/>
    <n v="1945.43"/>
    <n v="333.18"/>
    <n v="1612.25"/>
    <d v="2002-08-31T00:00:00"/>
    <n v="22"/>
  </r>
  <r>
    <s v="11303"/>
    <s v="15"/>
    <x v="1628"/>
    <d v="2017-12-15T00:00:00"/>
    <b v="1"/>
    <s v="Approved"/>
    <s v="WeareA2B"/>
    <s v="Standard"/>
    <s v="medium"/>
    <s v="medium"/>
    <n v="1292.8399999999999"/>
    <n v="13.44"/>
    <n v="1279.4000000000001"/>
    <d v="2009-04-12T00:00:00"/>
    <n v="15"/>
  </r>
  <r>
    <s v="11304"/>
    <s v="87"/>
    <x v="3375"/>
    <d v="2017-07-28T00:00:00"/>
    <b v="1"/>
    <s v="Approved"/>
    <s v="Giant Bicycles"/>
    <s v="Standard"/>
    <s v="high"/>
    <s v="medium"/>
    <n v="1179"/>
    <n v="707.4"/>
    <n v="471.6"/>
    <d v="1999-07-26T00:00:00"/>
    <n v="155"/>
  </r>
  <r>
    <s v="11305"/>
    <s v="47"/>
    <x v="3096"/>
    <d v="2017-07-28T00:00:00"/>
    <b v="0"/>
    <s v="Approved"/>
    <s v="Trek Bicycles"/>
    <s v="Road"/>
    <s v="low"/>
    <s v="small"/>
    <n v="1720.7"/>
    <n v="1531.42"/>
    <n v="189.28"/>
    <d v="2006-10-01T00:00:00"/>
    <n v="155"/>
  </r>
  <r>
    <s v="11306"/>
    <s v="93"/>
    <x v="159"/>
    <d v="2017-11-12T00:00:00"/>
    <b v="0"/>
    <s v="Approved"/>
    <s v="WeareA2B"/>
    <s v="Standard"/>
    <s v="medium"/>
    <s v="medium"/>
    <n v="1065.03"/>
    <n v="230.09"/>
    <n v="834.94"/>
    <d v="2000-11-03T00:00:00"/>
    <n v="48"/>
  </r>
  <r>
    <s v="11307"/>
    <s v="57"/>
    <x v="2450"/>
    <d v="2017-09-16T00:00:00"/>
    <b v="1"/>
    <s v="Approved"/>
    <s v="WeareA2B"/>
    <s v="Touring"/>
    <s v="medium"/>
    <s v="large"/>
    <n v="1890.39"/>
    <n v="260.14"/>
    <n v="1630.25"/>
    <d v="2013-03-12T00:00:00"/>
    <n v="105"/>
  </r>
  <r>
    <s v="11308"/>
    <s v="65"/>
    <x v="700"/>
    <d v="2017-06-10T00:00:00"/>
    <b v="0"/>
    <s v="Approved"/>
    <s v="WeareA2B"/>
    <s v="Standard"/>
    <s v="medium"/>
    <s v="medium"/>
    <n v="1807.45"/>
    <n v="778.69"/>
    <n v="1028.76"/>
    <d v="2010-11-05T00:00:00"/>
    <n v="203"/>
  </r>
  <r>
    <s v="11309"/>
    <s v="23"/>
    <x v="3376"/>
    <d v="2017-06-15T00:00:00"/>
    <b v="1"/>
    <s v="Approved"/>
    <s v="Norco Bicycles"/>
    <s v="Mountain"/>
    <s v="low"/>
    <s v="small"/>
    <n v="688.63"/>
    <n v="612.88"/>
    <n v="75.75"/>
    <d v="2012-06-04T00:00:00"/>
    <n v="198"/>
  </r>
  <r>
    <s v="11310"/>
    <s v="62"/>
    <x v="652"/>
    <d v="2017-10-27T00:00:00"/>
    <b v="0"/>
    <s v="Approved"/>
    <s v="Solex"/>
    <s v="Standard"/>
    <s v="medium"/>
    <s v="medium"/>
    <n v="478.16"/>
    <n v="298.72000000000003"/>
    <n v="179.44"/>
    <d v="1993-06-23T00:00:00"/>
    <n v="64"/>
  </r>
  <r>
    <s v="11311"/>
    <s v="9"/>
    <x v="976"/>
    <d v="2017-02-11T00:00:00"/>
    <b v="1"/>
    <s v="Approved"/>
    <s v="OHM Cycles"/>
    <s v="Road"/>
    <s v="medium"/>
    <s v="medium"/>
    <n v="742.54"/>
    <n v="667.4"/>
    <n v="75.14"/>
    <d v="1991-11-07T00:00:00"/>
    <n v="322"/>
  </r>
  <r>
    <s v="11312"/>
    <s v="53"/>
    <x v="939"/>
    <d v="2017-02-20T00:00:00"/>
    <b v="0"/>
    <s v="Approved"/>
    <s v="Giant Bicycles"/>
    <s v="Standard"/>
    <s v="high"/>
    <s v="medium"/>
    <n v="1274.93"/>
    <n v="764.96"/>
    <n v="509.97"/>
    <d v="2007-08-04T00:00:00"/>
    <n v="313"/>
  </r>
  <r>
    <s v="11313"/>
    <s v="83"/>
    <x v="900"/>
    <d v="2017-04-10T00:00:00"/>
    <b v="1"/>
    <s v="Approved"/>
    <s v="Solex"/>
    <s v="Touring"/>
    <s v="medium"/>
    <s v="large"/>
    <n v="2083.94"/>
    <n v="675.03"/>
    <n v="1408.91"/>
    <d v="2013-09-16T00:00:00"/>
    <n v="264"/>
  </r>
  <r>
    <s v="11314"/>
    <s v="4"/>
    <x v="1857"/>
    <d v="2017-01-01T00:00:00"/>
    <b v="1"/>
    <s v="Approved"/>
    <s v="Solex"/>
    <s v="Standard"/>
    <s v="medium"/>
    <s v="medium"/>
    <n v="1483.2"/>
    <n v="99.59"/>
    <n v="1383.61"/>
    <d v="1998-12-17T00:00:00"/>
    <n v="363"/>
  </r>
  <r>
    <s v="11315"/>
    <s v="96"/>
    <x v="235"/>
    <d v="2017-10-11T00:00:00"/>
    <b v="0"/>
    <s v="Approved"/>
    <s v="Giant Bicycles"/>
    <s v="Standard"/>
    <s v="medium"/>
    <s v="large"/>
    <n v="1635.3"/>
    <n v="993.66"/>
    <n v="641.64"/>
    <d v="2013-06-09T00:00:00"/>
    <n v="80"/>
  </r>
  <r>
    <s v="11316"/>
    <s v="21"/>
    <x v="240"/>
    <d v="2017-09-11T00:00:00"/>
    <b v="0"/>
    <s v="Approved"/>
    <s v="Solex"/>
    <s v="Standard"/>
    <s v="medium"/>
    <s v="large"/>
    <n v="1071.23"/>
    <n v="380.74"/>
    <n v="690.49"/>
    <d v="2011-03-16T00:00:00"/>
    <n v="110"/>
  </r>
  <r>
    <s v="11317"/>
    <s v="29"/>
    <x v="2172"/>
    <d v="2017-04-13T00:00:00"/>
    <b v="0"/>
    <s v="Approved"/>
    <s v="Norco Bicycles"/>
    <s v="Road"/>
    <s v="medium"/>
    <s v="medium"/>
    <n v="543.39"/>
    <n v="407.54"/>
    <n v="135.85"/>
    <d v="2016-11-22T00:00:00"/>
    <n v="261"/>
  </r>
  <r>
    <s v="11318"/>
    <s v="17"/>
    <x v="349"/>
    <d v="2017-10-16T00:00:00"/>
    <b v="1"/>
    <s v="Approved"/>
    <s v="WeareA2B"/>
    <s v="Touring"/>
    <s v="medium"/>
    <s v="large"/>
    <n v="1362.99"/>
    <n v="57.74"/>
    <n v="1305.25"/>
    <d v="2016-03-29T00:00:00"/>
    <n v="75"/>
  </r>
  <r>
    <s v="11319"/>
    <s v="84"/>
    <x v="899"/>
    <d v="2017-04-17T00:00:00"/>
    <b v="1"/>
    <s v="Approved"/>
    <s v="Giant Bicycles"/>
    <s v="Road"/>
    <s v="medium"/>
    <s v="medium"/>
    <n v="792.9"/>
    <n v="594.67999999999995"/>
    <n v="198.22"/>
    <d v="1992-10-02T00:00:00"/>
    <n v="257"/>
  </r>
  <r>
    <s v="11320"/>
    <s v="79"/>
    <x v="2253"/>
    <d v="2017-05-31T00:00:00"/>
    <b v="0"/>
    <s v="Approved"/>
    <s v="Norco Bicycles"/>
    <s v="Standard"/>
    <s v="medium"/>
    <s v="medium"/>
    <n v="1555.58"/>
    <n v="818.01"/>
    <n v="737.57"/>
    <d v="2015-08-10T00:00:00"/>
    <n v="213"/>
  </r>
  <r>
    <s v="11321"/>
    <s v="44"/>
    <x v="3129"/>
    <d v="2017-06-13T00:00:00"/>
    <b v="1"/>
    <s v="Approved"/>
    <s v="WeareA2B"/>
    <s v="Standard"/>
    <s v="medium"/>
    <s v="medium"/>
    <n v="1769.64"/>
    <n v="108.76"/>
    <n v="1660.88"/>
    <d v="2003-02-16T00:00:00"/>
    <n v="200"/>
  </r>
  <r>
    <s v="11322"/>
    <s v="0"/>
    <x v="1174"/>
    <d v="2017-01-17T00:00:00"/>
    <b v="1"/>
    <s v="Approved"/>
    <s v="Trek Bicycles"/>
    <s v="Standard"/>
    <s v="high"/>
    <s v="medium"/>
    <n v="358.39"/>
    <n v="215.03"/>
    <n v="143.36000000000001"/>
    <d v="2004-01-16T00:00:00"/>
    <n v="347"/>
  </r>
  <r>
    <s v="11323"/>
    <s v="86"/>
    <x v="743"/>
    <d v="2017-07-20T00:00:00"/>
    <b v="1"/>
    <s v="Approved"/>
    <s v="Norco Bicycles"/>
    <s v="Road"/>
    <s v="high"/>
    <s v="large"/>
    <n v="774.53"/>
    <n v="464.72"/>
    <n v="309.81"/>
    <d v="2003-03-18T00:00:00"/>
    <n v="163"/>
  </r>
  <r>
    <s v="11325"/>
    <s v="35"/>
    <x v="524"/>
    <d v="2017-02-10T00:00:00"/>
    <b v="0"/>
    <s v="Approved"/>
    <s v="Trek Bicycles"/>
    <s v="Standard"/>
    <s v="low"/>
    <s v="medium"/>
    <n v="1057.51"/>
    <n v="154.4"/>
    <n v="903.11"/>
    <d v="1994-07-12T00:00:00"/>
    <n v="323"/>
  </r>
  <r>
    <s v="11326"/>
    <s v="21"/>
    <x v="2741"/>
    <d v="2017-02-10T00:00:00"/>
    <b v="1"/>
    <s v="Approved"/>
    <s v="Solex"/>
    <s v="Standard"/>
    <s v="medium"/>
    <s v="large"/>
    <n v="1071.23"/>
    <n v="380.74"/>
    <n v="690.49"/>
    <d v="1996-04-05T00:00:00"/>
    <n v="323"/>
  </r>
  <r>
    <s v="11327"/>
    <s v="55"/>
    <x v="1083"/>
    <d v="2017-09-22T00:00:00"/>
    <b v="0"/>
    <s v="Approved"/>
    <s v="Trek Bicycles"/>
    <s v="Road"/>
    <s v="medium"/>
    <s v="large"/>
    <n v="1894.19"/>
    <n v="598.76"/>
    <n v="1295.43"/>
    <d v="2003-07-21T00:00:00"/>
    <n v="99"/>
  </r>
  <r>
    <s v="11328"/>
    <s v="34"/>
    <x v="406"/>
    <d v="2017-08-09T00:00:00"/>
    <b v="1"/>
    <s v="Approved"/>
    <s v="Norco Bicycles"/>
    <s v="Road"/>
    <s v="high"/>
    <s v="large"/>
    <n v="774.53"/>
    <n v="464.72"/>
    <n v="309.81"/>
    <d v="1997-05-10T00:00:00"/>
    <n v="143"/>
  </r>
  <r>
    <s v="11329"/>
    <s v="37"/>
    <x v="2027"/>
    <d v="2017-06-03T00:00:00"/>
    <b v="1"/>
    <s v="Approved"/>
    <s v="OHM Cycles"/>
    <s v="Standard"/>
    <s v="low"/>
    <s v="medium"/>
    <n v="1793.43"/>
    <n v="248.82"/>
    <n v="1544.61"/>
    <d v="2008-03-19T00:00:00"/>
    <n v="210"/>
  </r>
  <r>
    <s v="11330"/>
    <s v="94"/>
    <x v="2988"/>
    <d v="2017-11-29T00:00:00"/>
    <b v="1"/>
    <s v="Approved"/>
    <s v="Giant Bicycles"/>
    <s v="Standard"/>
    <s v="medium"/>
    <s v="large"/>
    <n v="1635.3"/>
    <n v="993.66"/>
    <n v="641.64"/>
    <d v="2007-12-11T00:00:00"/>
    <n v="31"/>
  </r>
  <r>
    <s v="11331"/>
    <s v="62"/>
    <x v="2725"/>
    <d v="2017-08-20T00:00:00"/>
    <b v="0"/>
    <s v="Approved"/>
    <s v="Solex"/>
    <s v="Standard"/>
    <s v="medium"/>
    <s v="medium"/>
    <n v="478.16"/>
    <n v="298.72000000000003"/>
    <n v="179.44"/>
    <d v="2012-05-18T00:00:00"/>
    <n v="132"/>
  </r>
  <r>
    <s v="11332"/>
    <s v="22"/>
    <x v="2800"/>
    <d v="2017-12-28T00:00:00"/>
    <b v="0"/>
    <s v="Approved"/>
    <s v="WeareA2B"/>
    <s v="Standard"/>
    <s v="medium"/>
    <s v="medium"/>
    <n v="60.34"/>
    <n v="45.26"/>
    <n v="15.08"/>
    <d v="1991-11-10T00:00:00"/>
    <n v="2"/>
  </r>
  <r>
    <s v="11333"/>
    <s v="31"/>
    <x v="2072"/>
    <d v="2017-10-15T00:00:00"/>
    <b v="0"/>
    <s v="Approved"/>
    <s v="WeareA2B"/>
    <s v="Standard"/>
    <s v="medium"/>
    <s v="medium"/>
    <n v="752.64"/>
    <n v="205.36"/>
    <n v="547.28"/>
    <d v="2015-08-02T00:00:00"/>
    <n v="76"/>
  </r>
  <r>
    <s v="11334"/>
    <s v="34"/>
    <x v="2808"/>
    <d v="2017-01-10T00:00:00"/>
    <b v="1"/>
    <s v="Approved"/>
    <s v="Norco Bicycles"/>
    <s v="Road"/>
    <s v="high"/>
    <s v="large"/>
    <n v="774.53"/>
    <n v="464.72"/>
    <n v="309.81"/>
    <d v="2003-03-18T00:00:00"/>
    <n v="354"/>
  </r>
  <r>
    <s v="11335"/>
    <s v="69"/>
    <x v="2481"/>
    <d v="2017-07-05T00:00:00"/>
    <b v="1"/>
    <s v="Approved"/>
    <s v="Norco Bicycles"/>
    <s v="Road"/>
    <s v="medium"/>
    <s v="large"/>
    <n v="1240.31"/>
    <n v="795.1"/>
    <n v="445.21"/>
    <d v="2011-01-10T00:00:00"/>
    <n v="178"/>
  </r>
  <r>
    <s v="11336"/>
    <s v="28"/>
    <x v="2147"/>
    <d v="2017-12-08T00:00:00"/>
    <b v="1"/>
    <s v="Approved"/>
    <s v="Norco Bicycles"/>
    <s v="Standard"/>
    <s v="medium"/>
    <s v="small"/>
    <n v="1216.1400000000001"/>
    <n v="1082.3599999999999"/>
    <n v="133.78"/>
    <d v="1995-12-19T00:00:00"/>
    <n v="22"/>
  </r>
  <r>
    <s v="11337"/>
    <s v="72"/>
    <x v="576"/>
    <d v="2017-04-21T00:00:00"/>
    <b v="0"/>
    <s v="Approved"/>
    <s v="Norco Bicycles"/>
    <s v="Standard"/>
    <s v="medium"/>
    <s v="medium"/>
    <n v="360.4"/>
    <n v="270.3"/>
    <n v="90.1"/>
    <d v="2016-12-06T00:00:00"/>
    <n v="253"/>
  </r>
  <r>
    <s v="11338"/>
    <s v="7"/>
    <x v="2530"/>
    <d v="2017-04-21T00:00:00"/>
    <b v="0"/>
    <s v="Approved"/>
    <s v="Trek Bicycles"/>
    <s v="Road"/>
    <s v="low"/>
    <s v="medium"/>
    <n v="980.37"/>
    <n v="234.43"/>
    <n v="745.94"/>
    <d v="2004-09-28T00:00:00"/>
    <n v="253"/>
  </r>
  <r>
    <s v="11339"/>
    <s v="3"/>
    <x v="1267"/>
    <d v="2017-05-05T00:00:00"/>
    <b v="0"/>
    <s v="Approved"/>
    <s v="Trek Bicycles"/>
    <s v="Standard"/>
    <s v="medium"/>
    <s v="large"/>
    <n v="2091.4699999999998"/>
    <n v="388.92"/>
    <n v="1702.55"/>
    <d v="1995-10-24T00:00:00"/>
    <n v="239"/>
  </r>
  <r>
    <s v="11340"/>
    <s v="79"/>
    <x v="1552"/>
    <d v="2017-10-27T00:00:00"/>
    <b v="0"/>
    <s v="Approved"/>
    <s v="Norco Bicycles"/>
    <s v="Standard"/>
    <s v="medium"/>
    <s v="medium"/>
    <n v="1555.58"/>
    <n v="818.01"/>
    <n v="737.57"/>
    <d v="2007-08-04T00:00:00"/>
    <n v="64"/>
  </r>
  <r>
    <s v="11341"/>
    <s v="88"/>
    <x v="1989"/>
    <d v="2017-06-08T00:00:00"/>
    <b v="0"/>
    <s v="Approved"/>
    <s v="Norco Bicycles"/>
    <s v="Standard"/>
    <s v="high"/>
    <s v="small"/>
    <n v="1661.92"/>
    <n v="1479.11"/>
    <n v="182.81"/>
    <d v="1994-09-09T00:00:00"/>
    <n v="205"/>
  </r>
  <r>
    <s v="11342"/>
    <s v="25"/>
    <x v="775"/>
    <d v="2017-03-04T00:00:00"/>
    <b v="1"/>
    <s v="Approved"/>
    <s v="OHM Cycles"/>
    <s v="Standard"/>
    <s v="high"/>
    <s v="medium"/>
    <n v="2005.66"/>
    <n v="1203.4000000000001"/>
    <n v="802.26"/>
    <d v="1993-07-20T00:00:00"/>
    <n v="301"/>
  </r>
  <r>
    <s v="11343"/>
    <s v="30"/>
    <x v="2432"/>
    <d v="2017-02-02T00:00:00"/>
    <b v="0"/>
    <s v="Approved"/>
    <s v="Solex"/>
    <s v="Standard"/>
    <s v="high"/>
    <s v="medium"/>
    <n v="748.17"/>
    <n v="448.9"/>
    <n v="299.27"/>
    <d v="2000-05-22T00:00:00"/>
    <n v="331"/>
  </r>
  <r>
    <s v="11344"/>
    <s v="58"/>
    <x v="2405"/>
    <d v="2017-01-26T00:00:00"/>
    <b v="1"/>
    <s v="Approved"/>
    <s v="OHM Cycles"/>
    <s v="Standard"/>
    <s v="medium"/>
    <s v="medium"/>
    <n v="912.52"/>
    <n v="141.4"/>
    <n v="771.12"/>
    <d v="2012-05-18T00:00:00"/>
    <n v="338"/>
  </r>
  <r>
    <s v="11345"/>
    <s v="97"/>
    <x v="71"/>
    <d v="2017-12-11T00:00:00"/>
    <b v="0"/>
    <s v="Approved"/>
    <s v="Solex"/>
    <s v="Standard"/>
    <s v="medium"/>
    <s v="large"/>
    <n v="202.62"/>
    <n v="151.96"/>
    <n v="50.66"/>
    <d v="2016-03-29T00:00:00"/>
    <n v="19"/>
  </r>
  <r>
    <s v="11346"/>
    <s v="14"/>
    <x v="221"/>
    <d v="2017-03-11T00:00:00"/>
    <b v="1"/>
    <s v="Approved"/>
    <s v="Trek Bicycles"/>
    <s v="Standard"/>
    <s v="medium"/>
    <s v="small"/>
    <n v="1386.84"/>
    <n v="1234.29"/>
    <n v="152.55000000000001"/>
    <d v="1996-04-05T00:00:00"/>
    <n v="294"/>
  </r>
  <r>
    <s v="11347"/>
    <s v="4"/>
    <x v="1161"/>
    <d v="2017-06-28T00:00:00"/>
    <b v="0"/>
    <s v="Approved"/>
    <s v="Solex"/>
    <s v="Standard"/>
    <s v="medium"/>
    <s v="medium"/>
    <n v="1483.2"/>
    <n v="99.59"/>
    <n v="1383.61"/>
    <d v="2015-05-21T00:00:00"/>
    <n v="185"/>
  </r>
  <r>
    <s v="11348"/>
    <s v="64"/>
    <x v="496"/>
    <d v="2017-06-04T00:00:00"/>
    <b v="1"/>
    <s v="Approved"/>
    <s v="Trek Bicycles"/>
    <s v="Standard"/>
    <s v="medium"/>
    <s v="large"/>
    <n v="1469.44"/>
    <n v="596.54999999999995"/>
    <n v="872.89"/>
    <d v="1995-10-24T00:00:00"/>
    <n v="209"/>
  </r>
  <r>
    <s v="11349"/>
    <s v="29"/>
    <x v="490"/>
    <d v="2017-01-06T00:00:00"/>
    <b v="0"/>
    <s v="Approved"/>
    <s v="WeareA2B"/>
    <s v="Standard"/>
    <s v="medium"/>
    <s v="medium"/>
    <n v="1065.03"/>
    <n v="230.09"/>
    <n v="834.94"/>
    <d v="2000-11-03T00:00:00"/>
    <n v="358"/>
  </r>
  <r>
    <s v="11350"/>
    <s v="58"/>
    <x v="2026"/>
    <d v="2017-07-09T00:00:00"/>
    <b v="1"/>
    <s v="Approved"/>
    <s v="OHM Cycles"/>
    <s v="Standard"/>
    <s v="medium"/>
    <s v="medium"/>
    <n v="912.52"/>
    <n v="141.4"/>
    <n v="771.12"/>
    <d v="2015-10-18T00:00:00"/>
    <n v="174"/>
  </r>
  <r>
    <s v="11351"/>
    <s v="72"/>
    <x v="2758"/>
    <d v="2017-07-12T00:00:00"/>
    <b v="1"/>
    <s v="Approved"/>
    <s v="OHM Cycles"/>
    <s v="Standard"/>
    <s v="medium"/>
    <s v="medium"/>
    <n v="912.52"/>
    <n v="141.4"/>
    <n v="771.12"/>
    <d v="2015-10-18T00:00:00"/>
    <n v="171"/>
  </r>
  <r>
    <s v="11352"/>
    <s v="5"/>
    <x v="53"/>
    <d v="2017-03-15T00:00:00"/>
    <b v="0"/>
    <s v="Approved"/>
    <s v="Trek Bicycles"/>
    <s v="Mountain"/>
    <s v="low"/>
    <s v="medium"/>
    <n v="574.64"/>
    <n v="459.71"/>
    <n v="114.93"/>
    <d v="2007-08-04T00:00:00"/>
    <n v="290"/>
  </r>
  <r>
    <s v="11353"/>
    <s v="93"/>
    <x v="2937"/>
    <d v="2017-12-13T00:00:00"/>
    <b v="1"/>
    <s v="Approved"/>
    <s v="OHM Cycles"/>
    <s v="Standard"/>
    <s v="high"/>
    <s v="medium"/>
    <n v="1458.17"/>
    <n v="874.9"/>
    <n v="583.27"/>
    <d v="1999-12-04T00:00:00"/>
    <n v="17"/>
  </r>
  <r>
    <s v="11354"/>
    <s v="38"/>
    <x v="410"/>
    <d v="2017-12-14T00:00:00"/>
    <b v="1"/>
    <s v="Approved"/>
    <s v="Solex"/>
    <s v="Standard"/>
    <s v="medium"/>
    <s v="medium"/>
    <n v="1577.53"/>
    <n v="826.51"/>
    <n v="751.02"/>
    <d v="2008-03-19T00:00:00"/>
    <n v="16"/>
  </r>
  <r>
    <s v="11355"/>
    <s v="81"/>
    <x v="1480"/>
    <d v="2017-08-11T00:00:00"/>
    <b v="0"/>
    <s v="Approved"/>
    <s v="Norco Bicycles"/>
    <s v="Standard"/>
    <s v="medium"/>
    <s v="small"/>
    <n v="586.45000000000005"/>
    <n v="521.94000000000005"/>
    <n v="64.510000000000005"/>
    <d v="1991-07-10T00:00:00"/>
    <n v="141"/>
  </r>
  <r>
    <s v="11356"/>
    <s v="78"/>
    <x v="1770"/>
    <d v="2017-12-13T00:00:00"/>
    <b v="0"/>
    <s v="Approved"/>
    <s v="Giant Bicycles"/>
    <s v="Standard"/>
    <s v="medium"/>
    <s v="large"/>
    <n v="1765.3"/>
    <n v="709.48"/>
    <n v="1055.82"/>
    <d v="2004-07-25T00:00:00"/>
    <n v="17"/>
  </r>
  <r>
    <s v="11357"/>
    <s v="75"/>
    <x v="1126"/>
    <d v="2017-09-27T00:00:00"/>
    <b v="1"/>
    <s v="Approved"/>
    <s v="Giant Bicycles"/>
    <s v="Touring"/>
    <s v="medium"/>
    <s v="large"/>
    <n v="1873.97"/>
    <n v="863.95"/>
    <n v="1010.02"/>
    <d v="2010-08-20T00:00:00"/>
    <n v="94"/>
  </r>
  <r>
    <s v="11358"/>
    <s v="52"/>
    <x v="847"/>
    <d v="2017-01-31T00:00:00"/>
    <b v="1"/>
    <s v="Approved"/>
    <s v="OHM Cycles"/>
    <s v="Road"/>
    <s v="medium"/>
    <s v="medium"/>
    <n v="1280.28"/>
    <n v="829.51"/>
    <n v="450.77"/>
    <d v="2001-11-25T00:00:00"/>
    <n v="333"/>
  </r>
  <r>
    <s v="11359"/>
    <s v="80"/>
    <x v="504"/>
    <d v="2017-12-14T00:00:00"/>
    <b v="1"/>
    <s v="Approved"/>
    <s v="Trek Bicycles"/>
    <s v="Standard"/>
    <s v="medium"/>
    <s v="large"/>
    <n v="1469.44"/>
    <n v="596.54999999999995"/>
    <n v="872.89"/>
    <d v="2012-05-18T00:00:00"/>
    <n v="16"/>
  </r>
  <r>
    <s v="11360"/>
    <s v="27"/>
    <x v="933"/>
    <d v="2017-08-03T00:00:00"/>
    <b v="0"/>
    <s v="Approved"/>
    <s v="Trek Bicycles"/>
    <s v="Standard"/>
    <s v="medium"/>
    <s v="medium"/>
    <n v="499.53"/>
    <n v="388.72"/>
    <n v="110.81"/>
    <d v="1999-06-23T00:00:00"/>
    <n v="149"/>
  </r>
  <r>
    <s v="11361"/>
    <s v="85"/>
    <x v="790"/>
    <d v="2017-09-08T00:00:00"/>
    <b v="1"/>
    <s v="Approved"/>
    <s v="WeareA2B"/>
    <s v="Standard"/>
    <s v="medium"/>
    <s v="medium"/>
    <n v="752.64"/>
    <n v="205.36"/>
    <n v="547.28"/>
    <d v="1997-08-25T00:00:00"/>
    <n v="113"/>
  </r>
  <r>
    <s v="11362"/>
    <s v="59"/>
    <x v="2588"/>
    <d v="2017-05-26T00:00:00"/>
    <b v="0"/>
    <s v="Approved"/>
    <s v="WeareA2B"/>
    <s v="Standard"/>
    <s v="medium"/>
    <s v="small"/>
    <n v="1415.01"/>
    <n v="1259.3599999999999"/>
    <n v="155.65"/>
    <d v="2003-01-05T00:00:00"/>
    <n v="218"/>
  </r>
  <r>
    <s v="11363"/>
    <s v="9"/>
    <x v="740"/>
    <d v="2017-04-27T00:00:00"/>
    <b v="1"/>
    <s v="Approved"/>
    <s v="OHM Cycles"/>
    <s v="Road"/>
    <s v="medium"/>
    <s v="medium"/>
    <n v="742.54"/>
    <n v="667.4"/>
    <n v="75.14"/>
    <d v="2005-12-07T00:00:00"/>
    <n v="247"/>
  </r>
  <r>
    <s v="11364"/>
    <s v="3"/>
    <x v="1850"/>
    <d v="2017-12-24T00:00:00"/>
    <b v="1"/>
    <s v="Approved"/>
    <s v="Trek Bicycles"/>
    <s v="Standard"/>
    <s v="medium"/>
    <s v="large"/>
    <n v="2091.4699999999998"/>
    <n v="388.92"/>
    <n v="1702.55"/>
    <d v="2013-09-16T00:00:00"/>
    <n v="6"/>
  </r>
  <r>
    <s v="11365"/>
    <s v="82"/>
    <x v="2442"/>
    <d v="2017-10-31T00:00:00"/>
    <b v="0"/>
    <s v="Approved"/>
    <s v="Norco Bicycles"/>
    <s v="Standard"/>
    <s v="high"/>
    <s v="medium"/>
    <n v="1148.6400000000001"/>
    <n v="689.18"/>
    <n v="459.46"/>
    <d v="1992-10-02T00:00:00"/>
    <n v="60"/>
  </r>
  <r>
    <s v="11366"/>
    <s v="91"/>
    <x v="450"/>
    <d v="2017-09-27T00:00:00"/>
    <b v="1"/>
    <s v="Approved"/>
    <s v="WeareA2B"/>
    <s v="Standard"/>
    <s v="low"/>
    <s v="medium"/>
    <n v="642.30999999999995"/>
    <n v="513.85"/>
    <n v="128.46"/>
    <d v="1991-07-10T00:00:00"/>
    <n v="94"/>
  </r>
  <r>
    <s v="11367"/>
    <s v="0"/>
    <x v="1084"/>
    <d v="2017-05-22T00:00:00"/>
    <b v="1"/>
    <s v="Approved"/>
    <s v="OHM Cycles"/>
    <s v="Standard"/>
    <s v="high"/>
    <s v="medium"/>
    <n v="227.88"/>
    <n v="136.72999999999999"/>
    <n v="91.15"/>
    <d v="2003-02-07T00:00:00"/>
    <n v="222"/>
  </r>
  <r>
    <s v="11368"/>
    <s v="57"/>
    <x v="402"/>
    <d v="2017-09-03T00:00:00"/>
    <b v="0"/>
    <s v="Approved"/>
    <s v="WeareA2B"/>
    <s v="Touring"/>
    <s v="medium"/>
    <s v="large"/>
    <n v="1890.39"/>
    <n v="260.14"/>
    <n v="1630.25"/>
    <d v="2015-10-18T00:00:00"/>
    <n v="118"/>
  </r>
  <r>
    <s v="11369"/>
    <s v="1"/>
    <x v="3136"/>
    <d v="2017-08-27T00:00:00"/>
    <b v="0"/>
    <s v="Approved"/>
    <s v="Giant Bicycles"/>
    <s v="Touring"/>
    <s v="medium"/>
    <s v="large"/>
    <n v="1873.97"/>
    <n v="863.95"/>
    <n v="1010.02"/>
    <d v="2006-05-22T00:00:00"/>
    <n v="125"/>
  </r>
  <r>
    <s v="11370"/>
    <s v="16"/>
    <x v="1639"/>
    <d v="2017-08-02T00:00:00"/>
    <b v="0"/>
    <s v="Approved"/>
    <s v="Norco Bicycles"/>
    <s v="Standard"/>
    <s v="high"/>
    <s v="small"/>
    <n v="1661.92"/>
    <n v="1479.11"/>
    <n v="182.81"/>
    <d v="1994-09-09T00:00:00"/>
    <n v="150"/>
  </r>
  <r>
    <s v="11371"/>
    <s v="99"/>
    <x v="1313"/>
    <d v="2017-12-20T00:00:00"/>
    <b v="0"/>
    <s v="Approved"/>
    <s v="OHM Cycles"/>
    <s v="Standard"/>
    <s v="medium"/>
    <s v="medium"/>
    <n v="1227.3399999999999"/>
    <n v="770.89"/>
    <n v="456.45"/>
    <d v="1994-08-10T00:00:00"/>
    <n v="10"/>
  </r>
  <r>
    <s v="11372"/>
    <s v="85"/>
    <x v="1410"/>
    <d v="2017-10-08T00:00:00"/>
    <b v="1"/>
    <s v="Approved"/>
    <s v="WeareA2B"/>
    <s v="Standard"/>
    <s v="medium"/>
    <s v="medium"/>
    <n v="752.64"/>
    <n v="205.36"/>
    <n v="547.28"/>
    <d v="2015-08-02T00:00:00"/>
    <n v="83"/>
  </r>
  <r>
    <s v="11373"/>
    <s v="55"/>
    <x v="2103"/>
    <d v="2017-06-29T00:00:00"/>
    <b v="1"/>
    <s v="Approved"/>
    <s v="Trek Bicycles"/>
    <s v="Road"/>
    <s v="medium"/>
    <s v="large"/>
    <n v="1894.19"/>
    <n v="598.76"/>
    <n v="1295.43"/>
    <d v="2003-07-21T00:00:00"/>
    <n v="184"/>
  </r>
  <r>
    <s v="11374"/>
    <s v="98"/>
    <x v="1099"/>
    <d v="2017-02-25T00:00:00"/>
    <b v="1"/>
    <s v="Approved"/>
    <s v="Trek Bicycles"/>
    <s v="Standard"/>
    <s v="high"/>
    <s v="medium"/>
    <n v="358.39"/>
    <n v="215.03"/>
    <n v="143.36000000000001"/>
    <d v="1994-08-10T00:00:00"/>
    <n v="308"/>
  </r>
  <r>
    <s v="11375"/>
    <s v="27"/>
    <x v="2801"/>
    <d v="2017-05-21T00:00:00"/>
    <b v="0"/>
    <s v="Approved"/>
    <s v="Trek Bicycles"/>
    <s v="Standard"/>
    <s v="medium"/>
    <s v="medium"/>
    <n v="499.53"/>
    <n v="388.72"/>
    <n v="110.81"/>
    <d v="1999-06-23T00:00:00"/>
    <n v="223"/>
  </r>
  <r>
    <s v="11376"/>
    <s v="80"/>
    <x v="1338"/>
    <d v="2017-12-04T00:00:00"/>
    <b v="1"/>
    <s v="Approved"/>
    <s v="OHM Cycles"/>
    <s v="Touring"/>
    <s v="low"/>
    <s v="medium"/>
    <n v="1073.07"/>
    <n v="933.84"/>
    <n v="139.22999999999999"/>
    <d v="2015-08-02T00:00:00"/>
    <n v="26"/>
  </r>
  <r>
    <s v="11377"/>
    <s v="55"/>
    <x v="1281"/>
    <d v="2017-07-15T00:00:00"/>
    <b v="0"/>
    <s v="Approved"/>
    <s v="Trek Bicycles"/>
    <s v="Road"/>
    <s v="medium"/>
    <s v="large"/>
    <n v="1894.19"/>
    <n v="598.76"/>
    <n v="1295.43"/>
    <d v="2003-07-21T00:00:00"/>
    <n v="168"/>
  </r>
  <r>
    <s v="11378"/>
    <s v="80"/>
    <x v="2866"/>
    <d v="2017-08-28T00:00:00"/>
    <b v="0"/>
    <s v="Approved"/>
    <s v="OHM Cycles"/>
    <s v="Touring"/>
    <s v="low"/>
    <s v="medium"/>
    <n v="1073.07"/>
    <n v="933.84"/>
    <n v="139.22999999999999"/>
    <d v="1997-01-25T00:00:00"/>
    <n v="124"/>
  </r>
  <r>
    <s v="11379"/>
    <s v="56"/>
    <x v="3350"/>
    <d v="2017-05-31T00:00:00"/>
    <b v="1"/>
    <s v="Approved"/>
    <s v="OHM Cycles"/>
    <s v="Standard"/>
    <s v="medium"/>
    <s v="medium"/>
    <n v="183.86"/>
    <n v="137.9"/>
    <n v="45.96"/>
    <d v="1997-10-04T00:00:00"/>
    <n v="213"/>
  </r>
  <r>
    <s v="11380"/>
    <s v="7"/>
    <x v="467"/>
    <d v="2017-09-11T00:00:00"/>
    <b v="1"/>
    <s v="Approved"/>
    <s v="Giant Bicycles"/>
    <s v="Standard"/>
    <s v="medium"/>
    <s v="small"/>
    <n v="1311.44"/>
    <n v="1167.18"/>
    <n v="144.26"/>
    <d v="1992-10-11T00:00:00"/>
    <n v="110"/>
  </r>
  <r>
    <s v="11381"/>
    <s v="38"/>
    <x v="664"/>
    <d v="2017-04-02T00:00:00"/>
    <b v="1"/>
    <s v="Approved"/>
    <s v="Solex"/>
    <s v="Standard"/>
    <s v="medium"/>
    <s v="medium"/>
    <n v="1577.53"/>
    <n v="826.51"/>
    <n v="751.02"/>
    <d v="2011-03-16T00:00:00"/>
    <n v="272"/>
  </r>
  <r>
    <s v="11382"/>
    <s v="64"/>
    <x v="1171"/>
    <d v="2017-12-16T00:00:00"/>
    <b v="0"/>
    <s v="Approved"/>
    <s v="Trek Bicycles"/>
    <s v="Standard"/>
    <s v="medium"/>
    <s v="large"/>
    <n v="1469.44"/>
    <n v="596.54999999999995"/>
    <n v="872.89"/>
    <d v="2012-05-18T00:00:00"/>
    <n v="14"/>
  </r>
  <r>
    <s v="11383"/>
    <s v="33"/>
    <x v="2135"/>
    <d v="2017-02-13T00:00:00"/>
    <b v="0"/>
    <s v="Approved"/>
    <s v="OHM Cycles"/>
    <s v="Road"/>
    <s v="medium"/>
    <s v="small"/>
    <n v="1810"/>
    <n v="1610.9"/>
    <n v="199.1"/>
    <d v="2008-03-19T00:00:00"/>
    <n v="320"/>
  </r>
  <r>
    <s v="11384"/>
    <s v="91"/>
    <x v="1199"/>
    <d v="2017-11-23T00:00:00"/>
    <b v="1"/>
    <s v="Approved"/>
    <s v="Solex"/>
    <s v="Standard"/>
    <s v="medium"/>
    <s v="medium"/>
    <n v="100.35"/>
    <n v="75.260000000000005"/>
    <n v="25.09"/>
    <d v="1999-07-26T00:00:00"/>
    <n v="37"/>
  </r>
  <r>
    <s v="11385"/>
    <s v="48"/>
    <x v="1824"/>
    <d v="2017-02-11T00:00:00"/>
    <b v="1"/>
    <s v="Approved"/>
    <s v="WeareA2B"/>
    <s v="Standard"/>
    <s v="medium"/>
    <s v="medium"/>
    <n v="1762.96"/>
    <n v="950.52"/>
    <n v="812.44"/>
    <d v="2003-02-16T00:00:00"/>
    <n v="322"/>
  </r>
  <r>
    <s v="11386"/>
    <s v="72"/>
    <x v="3044"/>
    <d v="2017-10-16T00:00:00"/>
    <b v="0"/>
    <s v="Approved"/>
    <s v="Norco Bicycles"/>
    <s v="Standard"/>
    <s v="medium"/>
    <s v="medium"/>
    <n v="360.4"/>
    <n v="270.3"/>
    <n v="90.1"/>
    <d v="2004-07-25T00:00:00"/>
    <n v="75"/>
  </r>
  <r>
    <s v="11387"/>
    <s v="60"/>
    <x v="105"/>
    <d v="2017-09-26T00:00:00"/>
    <b v="0"/>
    <s v="Approved"/>
    <s v="Giant Bicycles"/>
    <s v="Standard"/>
    <s v="high"/>
    <s v="small"/>
    <n v="1977.36"/>
    <n v="1759.85"/>
    <n v="217.51"/>
    <d v="2011-08-24T00:00:00"/>
    <n v="95"/>
  </r>
  <r>
    <s v="11388"/>
    <s v="78"/>
    <x v="755"/>
    <d v="2017-08-24T00:00:00"/>
    <b v="1"/>
    <s v="Approved"/>
    <s v="Giant Bicycles"/>
    <s v="Standard"/>
    <s v="medium"/>
    <s v="large"/>
    <n v="1765.3"/>
    <n v="709.48"/>
    <n v="1055.82"/>
    <d v="2004-07-25T00:00:00"/>
    <n v="128"/>
  </r>
  <r>
    <s v="11389"/>
    <s v="56"/>
    <x v="1263"/>
    <d v="2017-02-06T00:00:00"/>
    <b v="0"/>
    <s v="Approved"/>
    <s v="OHM Cycles"/>
    <s v="Standard"/>
    <s v="medium"/>
    <s v="medium"/>
    <n v="183.86"/>
    <n v="137.9"/>
    <n v="45.96"/>
    <d v="1997-10-04T00:00:00"/>
    <n v="327"/>
  </r>
  <r>
    <s v="11390"/>
    <s v="0"/>
    <x v="254"/>
    <d v="2017-11-24T00:00:00"/>
    <b v="1"/>
    <s v="Approved"/>
    <s v="Solex"/>
    <s v="Standard"/>
    <s v="medium"/>
    <s v="medium"/>
    <n v="478.16"/>
    <n v="298.72000000000003"/>
    <n v="179.44"/>
    <d v="2015-05-21T00:00:00"/>
    <n v="36"/>
  </r>
  <r>
    <s v="11391"/>
    <s v="92"/>
    <x v="2231"/>
    <d v="2017-04-18T00:00:00"/>
    <b v="0"/>
    <s v="Approved"/>
    <s v="WeareA2B"/>
    <s v="Standard"/>
    <s v="medium"/>
    <s v="small"/>
    <n v="1415.01"/>
    <n v="1259.3599999999999"/>
    <n v="155.65"/>
    <d v="2003-01-05T00:00:00"/>
    <n v="256"/>
  </r>
  <r>
    <s v="11392"/>
    <s v="4"/>
    <x v="1670"/>
    <d v="2017-02-01T00:00:00"/>
    <b v="0"/>
    <s v="Approved"/>
    <s v="Giant Bicycles"/>
    <s v="Standard"/>
    <s v="high"/>
    <s v="medium"/>
    <n v="1129.1300000000001"/>
    <n v="677.48"/>
    <n v="451.65"/>
    <d v="2004-08-17T00:00:00"/>
    <n v="332"/>
  </r>
  <r>
    <s v="11393"/>
    <s v="0"/>
    <x v="1833"/>
    <d v="2017-10-15T00:00:00"/>
    <b v="1"/>
    <s v="Approved"/>
    <m/>
    <m/>
    <m/>
    <m/>
    <n v="960.51"/>
    <m/>
    <m/>
    <m/>
    <n v="76"/>
  </r>
  <r>
    <s v="11394"/>
    <s v="65"/>
    <x v="76"/>
    <d v="2017-05-08T00:00:00"/>
    <b v="0"/>
    <s v="Approved"/>
    <s v="WeareA2B"/>
    <s v="Standard"/>
    <s v="medium"/>
    <s v="medium"/>
    <n v="1807.45"/>
    <n v="778.69"/>
    <n v="1028.76"/>
    <d v="2015-05-21T00:00:00"/>
    <n v="236"/>
  </r>
  <r>
    <s v="11395"/>
    <s v="77"/>
    <x v="1529"/>
    <d v="2017-11-09T00:00:00"/>
    <b v="1"/>
    <s v="Approved"/>
    <s v="WeareA2B"/>
    <s v="Standard"/>
    <s v="medium"/>
    <s v="medium"/>
    <n v="1769.64"/>
    <n v="108.76"/>
    <n v="1660.88"/>
    <d v="2012-04-10T00:00:00"/>
    <n v="51"/>
  </r>
  <r>
    <s v="11396"/>
    <s v="0"/>
    <x v="1132"/>
    <d v="2017-07-18T00:00:00"/>
    <b v="1"/>
    <s v="Approved"/>
    <s v="Solex"/>
    <s v="Standard"/>
    <s v="medium"/>
    <s v="medium"/>
    <n v="71.489999999999995"/>
    <n v="53.62"/>
    <n v="17.87"/>
    <d v="2012-12-02T00:00:00"/>
    <n v="165"/>
  </r>
  <r>
    <s v="11397"/>
    <s v="41"/>
    <x v="756"/>
    <d v="2017-04-17T00:00:00"/>
    <b v="1"/>
    <s v="Approved"/>
    <s v="Solex"/>
    <s v="Road"/>
    <s v="medium"/>
    <s v="medium"/>
    <n v="416.98"/>
    <n v="312.74"/>
    <n v="104.24"/>
    <d v="2011-05-09T00:00:00"/>
    <n v="257"/>
  </r>
  <r>
    <s v="11398"/>
    <s v="4"/>
    <x v="1518"/>
    <d v="2017-11-12T00:00:00"/>
    <b v="0"/>
    <s v="Approved"/>
    <s v="Giant Bicycles"/>
    <s v="Standard"/>
    <s v="high"/>
    <s v="medium"/>
    <n v="1129.1300000000001"/>
    <n v="677.48"/>
    <n v="451.65"/>
    <d v="2005-08-09T00:00:00"/>
    <n v="48"/>
  </r>
  <r>
    <s v="11399"/>
    <s v="31"/>
    <x v="2858"/>
    <d v="2017-08-19T00:00:00"/>
    <b v="0"/>
    <s v="Approved"/>
    <s v="Giant Bicycles"/>
    <s v="Standard"/>
    <s v="medium"/>
    <s v="medium"/>
    <n v="230.91"/>
    <n v="173.18"/>
    <n v="57.73"/>
    <d v="2006-11-10T00:00:00"/>
    <n v="133"/>
  </r>
  <r>
    <s v="11400"/>
    <s v="5"/>
    <x v="2514"/>
    <d v="2017-03-27T00:00:00"/>
    <b v="1"/>
    <s v="Approved"/>
    <s v="Trek Bicycles"/>
    <s v="Mountain"/>
    <s v="low"/>
    <s v="medium"/>
    <n v="574.64"/>
    <n v="459.71"/>
    <n v="114.93"/>
    <d v="2011-04-16T00:00:00"/>
    <n v="278"/>
  </r>
  <r>
    <s v="11401"/>
    <s v="50"/>
    <x v="491"/>
    <d v="2017-11-05T00:00:00"/>
    <b v="1"/>
    <s v="Approved"/>
    <s v="Giant Bicycles"/>
    <s v="Standard"/>
    <s v="medium"/>
    <s v="medium"/>
    <n v="642.70000000000005"/>
    <n v="211.37"/>
    <n v="431.33"/>
    <d v="2002-03-22T00:00:00"/>
    <n v="55"/>
  </r>
  <r>
    <s v="11402"/>
    <s v="53"/>
    <x v="2428"/>
    <d v="2017-06-24T00:00:00"/>
    <b v="1"/>
    <s v="Approved"/>
    <s v="OHM Cycles"/>
    <s v="Standard"/>
    <s v="medium"/>
    <s v="medium"/>
    <n v="795.34"/>
    <n v="101.58"/>
    <n v="693.76"/>
    <d v="1997-02-09T00:00:00"/>
    <n v="189"/>
  </r>
  <r>
    <s v="11403"/>
    <s v="19"/>
    <x v="165"/>
    <d v="2017-12-10T00:00:00"/>
    <b v="0"/>
    <s v="Approved"/>
    <s v="OHM Cycles"/>
    <s v="Road"/>
    <s v="high"/>
    <s v="large"/>
    <n v="12.01"/>
    <n v="7.21"/>
    <n v="4.8"/>
    <d v="2009-03-08T00:00:00"/>
    <n v="20"/>
  </r>
  <r>
    <s v="11404"/>
    <s v="26"/>
    <x v="2815"/>
    <d v="2017-10-01T00:00:00"/>
    <b v="0"/>
    <s v="Approved"/>
    <s v="WeareA2B"/>
    <s v="Standard"/>
    <s v="medium"/>
    <s v="medium"/>
    <n v="1992.93"/>
    <n v="762.63"/>
    <n v="1230.3"/>
    <d v="1992-10-11T00:00:00"/>
    <n v="90"/>
  </r>
  <r>
    <s v="11405"/>
    <s v="89"/>
    <x v="2255"/>
    <d v="2017-04-27T00:00:00"/>
    <b v="0"/>
    <s v="Approved"/>
    <s v="WeareA2B"/>
    <s v="Touring"/>
    <s v="medium"/>
    <s v="large"/>
    <n v="1362.99"/>
    <n v="57.74"/>
    <n v="1305.25"/>
    <d v="2016-07-09T00:00:00"/>
    <n v="247"/>
  </r>
  <r>
    <s v="11406"/>
    <s v="46"/>
    <x v="1853"/>
    <d v="2017-07-07T00:00:00"/>
    <b v="0"/>
    <s v="Approved"/>
    <s v="OHM Cycles"/>
    <s v="Standard"/>
    <s v="low"/>
    <s v="medium"/>
    <n v="1793.43"/>
    <n v="248.82"/>
    <n v="1544.61"/>
    <d v="1999-07-20T00:00:00"/>
    <n v="176"/>
  </r>
  <r>
    <s v="11407"/>
    <s v="14"/>
    <x v="3058"/>
    <d v="2017-04-12T00:00:00"/>
    <b v="1"/>
    <s v="Approved"/>
    <s v="Trek Bicycles"/>
    <s v="Standard"/>
    <s v="medium"/>
    <s v="small"/>
    <n v="1386.84"/>
    <n v="1234.29"/>
    <n v="152.55000000000001"/>
    <d v="2005-12-07T00:00:00"/>
    <n v="262"/>
  </r>
  <r>
    <s v="11408"/>
    <s v="26"/>
    <x v="302"/>
    <d v="2017-11-06T00:00:00"/>
    <b v="1"/>
    <s v="Approved"/>
    <s v="WeareA2B"/>
    <s v="Standard"/>
    <s v="medium"/>
    <s v="medium"/>
    <n v="1992.93"/>
    <n v="762.63"/>
    <n v="1230.3"/>
    <d v="1993-05-26T00:00:00"/>
    <n v="54"/>
  </r>
  <r>
    <s v="11409"/>
    <s v="95"/>
    <x v="1"/>
    <d v="2017-01-30T00:00:00"/>
    <b v="0"/>
    <s v="Approved"/>
    <s v="Giant Bicycles"/>
    <s v="Standard"/>
    <s v="medium"/>
    <s v="large"/>
    <n v="569.55999999999995"/>
    <n v="528.42999999999995"/>
    <n v="41.13"/>
    <d v="1994-08-10T00:00:00"/>
    <n v="334"/>
  </r>
  <r>
    <s v="11410"/>
    <s v="45"/>
    <x v="2830"/>
    <d v="2017-10-21T00:00:00"/>
    <b v="0"/>
    <s v="Approved"/>
    <s v="Solex"/>
    <s v="Standard"/>
    <s v="medium"/>
    <s v="medium"/>
    <n v="441.49"/>
    <n v="84.99"/>
    <n v="356.5"/>
    <d v="1993-04-12T00:00:00"/>
    <n v="70"/>
  </r>
  <r>
    <s v="11411"/>
    <s v="0"/>
    <x v="1062"/>
    <d v="2017-01-03T00:00:00"/>
    <b v="0"/>
    <s v="Approved"/>
    <s v="OHM Cycles"/>
    <s v="Road"/>
    <s v="high"/>
    <s v="large"/>
    <n v="12.01"/>
    <n v="7.21"/>
    <n v="4.8"/>
    <d v="2009-03-08T00:00:00"/>
    <n v="361"/>
  </r>
  <r>
    <s v="11412"/>
    <s v="83"/>
    <x v="1810"/>
    <d v="2017-08-02T00:00:00"/>
    <b v="0"/>
    <s v="Approved"/>
    <s v="Solex"/>
    <s v="Touring"/>
    <s v="medium"/>
    <s v="large"/>
    <n v="2083.94"/>
    <n v="675.03"/>
    <n v="1408.91"/>
    <d v="1993-04-20T00:00:00"/>
    <n v="150"/>
  </r>
  <r>
    <s v="11413"/>
    <s v="0"/>
    <x v="1036"/>
    <d v="2017-10-29T00:00:00"/>
    <b v="1"/>
    <s v="Approved"/>
    <s v="Norco Bicycles"/>
    <s v="Road"/>
    <s v="medium"/>
    <s v="medium"/>
    <n v="543.39"/>
    <n v="407.54"/>
    <n v="135.85"/>
    <d v="2002-03-22T00:00:00"/>
    <n v="62"/>
  </r>
  <r>
    <s v="11414"/>
    <s v="29"/>
    <x v="2494"/>
    <d v="2017-10-11T00:00:00"/>
    <b v="1"/>
    <s v="Approved"/>
    <s v="WeareA2B"/>
    <s v="Standard"/>
    <s v="medium"/>
    <s v="medium"/>
    <n v="1065.03"/>
    <n v="230.09"/>
    <n v="834.94"/>
    <d v="2000-11-03T00:00:00"/>
    <n v="80"/>
  </r>
  <r>
    <s v="11415"/>
    <s v="58"/>
    <x v="3200"/>
    <d v="2017-06-24T00:00:00"/>
    <b v="0"/>
    <s v="Approved"/>
    <s v="OHM Cycles"/>
    <s v="Standard"/>
    <s v="medium"/>
    <s v="medium"/>
    <n v="912.52"/>
    <n v="141.4"/>
    <n v="771.12"/>
    <d v="2011-08-24T00:00:00"/>
    <n v="189"/>
  </r>
  <r>
    <s v="11416"/>
    <s v="81"/>
    <x v="3328"/>
    <d v="2017-03-15T00:00:00"/>
    <b v="1"/>
    <s v="Approved"/>
    <s v="Norco Bicycles"/>
    <s v="Standard"/>
    <s v="medium"/>
    <s v="small"/>
    <n v="586.45000000000005"/>
    <n v="521.94000000000005"/>
    <n v="64.510000000000005"/>
    <d v="1998-12-16T00:00:00"/>
    <n v="290"/>
  </r>
  <r>
    <s v="11417"/>
    <s v="79"/>
    <x v="15"/>
    <d v="2017-08-15T00:00:00"/>
    <b v="1"/>
    <s v="Approved"/>
    <s v="Norco Bicycles"/>
    <s v="Standard"/>
    <s v="medium"/>
    <s v="medium"/>
    <n v="1555.58"/>
    <n v="818.01"/>
    <n v="737.57"/>
    <d v="2007-08-04T00:00:00"/>
    <n v="137"/>
  </r>
  <r>
    <s v="11418"/>
    <s v="20"/>
    <x v="1810"/>
    <d v="2017-12-04T00:00:00"/>
    <b v="1"/>
    <s v="Approved"/>
    <s v="Trek Bicycles"/>
    <s v="Standard"/>
    <s v="medium"/>
    <s v="small"/>
    <n v="1775.81"/>
    <n v="1580.47"/>
    <n v="195.34"/>
    <d v="2011-05-07T00:00:00"/>
    <n v="26"/>
  </r>
  <r>
    <s v="11419"/>
    <s v="27"/>
    <x v="489"/>
    <d v="2017-01-11T00:00:00"/>
    <b v="1"/>
    <s v="Approved"/>
    <s v="Trek Bicycles"/>
    <s v="Standard"/>
    <s v="low"/>
    <s v="medium"/>
    <n v="1057.51"/>
    <n v="154.4"/>
    <n v="903.11"/>
    <d v="1994-07-12T00:00:00"/>
    <n v="353"/>
  </r>
  <r>
    <s v="11420"/>
    <s v="94"/>
    <x v="2799"/>
    <d v="2017-09-04T00:00:00"/>
    <b v="0"/>
    <s v="Approved"/>
    <s v="Giant Bicycles"/>
    <s v="Standard"/>
    <s v="medium"/>
    <s v="large"/>
    <n v="1635.3"/>
    <n v="993.66"/>
    <n v="641.64"/>
    <d v="2013-06-09T00:00:00"/>
    <n v="117"/>
  </r>
  <r>
    <s v="11421"/>
    <s v="63"/>
    <x v="930"/>
    <d v="2017-05-29T00:00:00"/>
    <b v="0"/>
    <s v="Approved"/>
    <s v="Solex"/>
    <s v="Standard"/>
    <s v="medium"/>
    <s v="medium"/>
    <n v="1483.2"/>
    <n v="99.59"/>
    <n v="1383.61"/>
    <d v="1998-12-17T00:00:00"/>
    <n v="215"/>
  </r>
  <r>
    <s v="11422"/>
    <s v="61"/>
    <x v="2764"/>
    <d v="2017-04-18T00:00:00"/>
    <b v="0"/>
    <s v="Approved"/>
    <s v="Norco Bicycles"/>
    <s v="Standard"/>
    <s v="medium"/>
    <s v="small"/>
    <n v="586.45000000000005"/>
    <n v="521.94000000000005"/>
    <n v="64.510000000000005"/>
    <d v="2004-12-18T00:00:00"/>
    <n v="256"/>
  </r>
  <r>
    <s v="11423"/>
    <s v="71"/>
    <x v="3377"/>
    <d v="2017-09-22T00:00:00"/>
    <b v="0"/>
    <s v="Approved"/>
    <s v="Solex"/>
    <s v="Standard"/>
    <s v="high"/>
    <s v="large"/>
    <n v="1842.92"/>
    <n v="1105.75"/>
    <n v="737.17"/>
    <d v="2006-05-22T00:00:00"/>
    <n v="99"/>
  </r>
  <r>
    <s v="11424"/>
    <s v="94"/>
    <x v="3378"/>
    <d v="2017-08-08T00:00:00"/>
    <b v="0"/>
    <s v="Approved"/>
    <s v="Giant Bicycles"/>
    <s v="Standard"/>
    <s v="medium"/>
    <s v="large"/>
    <n v="1635.3"/>
    <n v="993.66"/>
    <n v="641.64"/>
    <d v="2016-03-29T00:00:00"/>
    <n v="144"/>
  </r>
  <r>
    <s v="11425"/>
    <s v="56"/>
    <x v="2449"/>
    <d v="2017-05-20T00:00:00"/>
    <b v="1"/>
    <s v="Approved"/>
    <s v="OHM Cycles"/>
    <s v="Standard"/>
    <s v="medium"/>
    <s v="medium"/>
    <n v="183.86"/>
    <n v="137.9"/>
    <n v="45.96"/>
    <d v="1997-10-04T00:00:00"/>
    <n v="224"/>
  </r>
  <r>
    <s v="11426"/>
    <s v="38"/>
    <x v="2578"/>
    <d v="2017-05-08T00:00:00"/>
    <b v="0"/>
    <s v="Approved"/>
    <s v="Solex"/>
    <s v="Standard"/>
    <s v="medium"/>
    <s v="medium"/>
    <n v="1577.53"/>
    <n v="826.51"/>
    <n v="751.02"/>
    <d v="2001-11-25T00:00:00"/>
    <n v="236"/>
  </r>
  <r>
    <s v="11427"/>
    <s v="68"/>
    <x v="1323"/>
    <d v="2017-04-14T00:00:00"/>
    <b v="1"/>
    <s v="Approved"/>
    <s v="OHM Cycles"/>
    <s v="Standard"/>
    <s v="medium"/>
    <s v="medium"/>
    <n v="1636.9"/>
    <n v="44.71"/>
    <n v="1592.19"/>
    <d v="1992-10-02T00:00:00"/>
    <n v="260"/>
  </r>
  <r>
    <s v="11428"/>
    <s v="77"/>
    <x v="2043"/>
    <d v="2017-12-22T00:00:00"/>
    <b v="0"/>
    <s v="Approved"/>
    <s v="Norco Bicycles"/>
    <s v="Road"/>
    <s v="medium"/>
    <s v="large"/>
    <n v="1240.31"/>
    <n v="795.1"/>
    <n v="445.21"/>
    <d v="2013-09-16T00:00:00"/>
    <n v="8"/>
  </r>
  <r>
    <s v="11429"/>
    <s v="30"/>
    <x v="1687"/>
    <d v="2017-07-19T00:00:00"/>
    <b v="0"/>
    <s v="Approved"/>
    <s v="Solex"/>
    <s v="Standard"/>
    <s v="high"/>
    <s v="medium"/>
    <n v="748.17"/>
    <n v="448.9"/>
    <n v="299.27"/>
    <d v="1992-10-11T00:00:00"/>
    <n v="164"/>
  </r>
  <r>
    <s v="11430"/>
    <s v="42"/>
    <x v="1427"/>
    <d v="2017-06-02T00:00:00"/>
    <b v="0"/>
    <s v="Approved"/>
    <s v="OHM Cycles"/>
    <s v="Road"/>
    <s v="medium"/>
    <s v="small"/>
    <n v="1810"/>
    <n v="1610.9"/>
    <n v="199.1"/>
    <d v="2008-03-19T00:00:00"/>
    <n v="211"/>
  </r>
  <r>
    <s v="11431"/>
    <s v="27"/>
    <x v="2190"/>
    <d v="2017-02-18T00:00:00"/>
    <b v="0"/>
    <s v="Approved"/>
    <s v="Trek Bicycles"/>
    <s v="Standard"/>
    <s v="medium"/>
    <s v="medium"/>
    <n v="499.53"/>
    <n v="388.72"/>
    <n v="110.81"/>
    <d v="1991-08-05T00:00:00"/>
    <n v="315"/>
  </r>
  <r>
    <s v="11432"/>
    <s v="52"/>
    <x v="3124"/>
    <d v="2017-12-09T00:00:00"/>
    <b v="0"/>
    <s v="Approved"/>
    <s v="OHM Cycles"/>
    <s v="Road"/>
    <s v="medium"/>
    <s v="medium"/>
    <n v="1280.28"/>
    <n v="829.51"/>
    <n v="450.77"/>
    <d v="2001-11-25T00:00:00"/>
    <n v="21"/>
  </r>
  <r>
    <s v="11433"/>
    <s v="95"/>
    <x v="3032"/>
    <d v="2017-11-02T00:00:00"/>
    <b v="1"/>
    <s v="Approved"/>
    <s v="OHM Cycles"/>
    <s v="Touring"/>
    <s v="low"/>
    <s v="medium"/>
    <n v="1073.07"/>
    <n v="933.84"/>
    <n v="139.22999999999999"/>
    <d v="1997-01-25T00:00:00"/>
    <n v="58"/>
  </r>
  <r>
    <s v="11434"/>
    <s v="40"/>
    <x v="3298"/>
    <d v="2017-09-09T00:00:00"/>
    <b v="1"/>
    <s v="Approved"/>
    <s v="OHM Cycles"/>
    <s v="Standard"/>
    <s v="high"/>
    <s v="medium"/>
    <n v="1458.17"/>
    <n v="874.9"/>
    <n v="583.27"/>
    <d v="1993-04-12T00:00:00"/>
    <n v="112"/>
  </r>
  <r>
    <s v="11435"/>
    <s v="55"/>
    <x v="103"/>
    <d v="2017-07-28T00:00:00"/>
    <b v="0"/>
    <s v="Approved"/>
    <s v="Trek Bicycles"/>
    <s v="Road"/>
    <s v="medium"/>
    <s v="large"/>
    <n v="1894.19"/>
    <n v="598.76"/>
    <n v="1295.43"/>
    <d v="2003-07-21T00:00:00"/>
    <n v="155"/>
  </r>
  <r>
    <s v="11436"/>
    <s v="9"/>
    <x v="2609"/>
    <d v="2017-04-02T00:00:00"/>
    <b v="0"/>
    <s v="Approved"/>
    <s v="OHM Cycles"/>
    <s v="Road"/>
    <s v="medium"/>
    <s v="medium"/>
    <n v="742.54"/>
    <n v="667.4"/>
    <n v="75.14"/>
    <d v="2007-08-04T00:00:00"/>
    <n v="272"/>
  </r>
  <r>
    <s v="11437"/>
    <s v="21"/>
    <x v="674"/>
    <d v="2017-01-03T00:00:00"/>
    <b v="1"/>
    <s v="Approved"/>
    <s v="Solex"/>
    <s v="Standard"/>
    <s v="medium"/>
    <s v="large"/>
    <n v="1071.23"/>
    <n v="380.74"/>
    <n v="690.49"/>
    <d v="1996-04-05T00:00:00"/>
    <n v="361"/>
  </r>
  <r>
    <s v="11438"/>
    <s v="28"/>
    <x v="3288"/>
    <d v="2017-12-19T00:00:00"/>
    <b v="1"/>
    <s v="Approved"/>
    <s v="Norco Bicycles"/>
    <s v="Standard"/>
    <s v="medium"/>
    <s v="small"/>
    <n v="1216.1400000000001"/>
    <n v="1082.3599999999999"/>
    <n v="133.78"/>
    <d v="1991-08-05T00:00:00"/>
    <n v="11"/>
  </r>
  <r>
    <s v="11439"/>
    <s v="0"/>
    <x v="2984"/>
    <d v="2017-11-20T00:00:00"/>
    <b v="1"/>
    <s v="Approved"/>
    <s v="Trek Bicycles"/>
    <s v="Standard"/>
    <s v="medium"/>
    <s v="medium"/>
    <n v="499.53"/>
    <n v="388.72"/>
    <n v="110.81"/>
    <d v="1999-06-23T00:00:00"/>
    <n v="40"/>
  </r>
  <r>
    <s v="11440"/>
    <s v="42"/>
    <x v="2028"/>
    <d v="2017-05-11T00:00:00"/>
    <b v="1"/>
    <s v="Approved"/>
    <s v="OHM Cycles"/>
    <s v="Road"/>
    <s v="medium"/>
    <s v="small"/>
    <n v="1810"/>
    <n v="1610.9"/>
    <n v="199.1"/>
    <d v="2008-03-19T00:00:00"/>
    <n v="233"/>
  </r>
  <r>
    <s v="11441"/>
    <s v="0"/>
    <x v="1390"/>
    <d v="2017-04-30T00:00:00"/>
    <b v="0"/>
    <s v="Approved"/>
    <s v="Trek Bicycles"/>
    <s v="Road"/>
    <s v="medium"/>
    <s v="medium"/>
    <n v="290.62"/>
    <n v="215.14"/>
    <n v="75.48"/>
    <d v="2004-12-18T00:00:00"/>
    <n v="244"/>
  </r>
  <r>
    <s v="11442"/>
    <s v="63"/>
    <x v="1825"/>
    <d v="2017-10-15T00:00:00"/>
    <b v="0"/>
    <s v="Approved"/>
    <s v="Solex"/>
    <s v="Standard"/>
    <s v="medium"/>
    <s v="medium"/>
    <n v="1483.2"/>
    <n v="99.59"/>
    <n v="1383.61"/>
    <d v="1998-12-17T00:00:00"/>
    <n v="76"/>
  </r>
  <r>
    <s v="11443"/>
    <s v="45"/>
    <x v="439"/>
    <d v="2017-03-26T00:00:00"/>
    <b v="0"/>
    <s v="Approved"/>
    <s v="Solex"/>
    <s v="Standard"/>
    <s v="medium"/>
    <s v="medium"/>
    <n v="441.49"/>
    <n v="84.99"/>
    <n v="356.5"/>
    <d v="2003-02-16T00:00:00"/>
    <n v="279"/>
  </r>
  <r>
    <s v="11444"/>
    <s v="93"/>
    <x v="1399"/>
    <d v="2017-04-22T00:00:00"/>
    <b v="0"/>
    <s v="Approved"/>
    <s v="WeareA2B"/>
    <s v="Standard"/>
    <s v="medium"/>
    <s v="medium"/>
    <n v="1065.03"/>
    <n v="230.09"/>
    <n v="834.94"/>
    <d v="2002-10-10T00:00:00"/>
    <n v="252"/>
  </r>
  <r>
    <s v="11445"/>
    <s v="38"/>
    <x v="1940"/>
    <d v="2017-01-14T00:00:00"/>
    <b v="0"/>
    <s v="Approved"/>
    <s v="Solex"/>
    <s v="Standard"/>
    <s v="medium"/>
    <s v="medium"/>
    <n v="1577.53"/>
    <n v="826.51"/>
    <n v="751.02"/>
    <d v="1991-01-21T00:00:00"/>
    <n v="350"/>
  </r>
  <r>
    <s v="11446"/>
    <s v="0"/>
    <x v="380"/>
    <d v="2017-07-10T00:00:00"/>
    <b v="0"/>
    <s v="Approved"/>
    <s v="Trek Bicycles"/>
    <s v="Standard"/>
    <s v="medium"/>
    <s v="medium"/>
    <n v="499.53"/>
    <n v="388.72"/>
    <n v="110.81"/>
    <d v="1999-06-23T00:00:00"/>
    <n v="173"/>
  </r>
  <r>
    <s v="11447"/>
    <s v="0"/>
    <x v="1016"/>
    <d v="2017-03-18T00:00:00"/>
    <b v="0"/>
    <s v="Approved"/>
    <s v="Solex"/>
    <s v="Standard"/>
    <s v="medium"/>
    <s v="medium"/>
    <n v="71.489999999999995"/>
    <n v="53.62"/>
    <n v="17.87"/>
    <d v="2012-09-15T00:00:00"/>
    <n v="287"/>
  </r>
  <r>
    <s v="11448"/>
    <s v="20"/>
    <x v="1807"/>
    <d v="2017-03-15T00:00:00"/>
    <b v="0"/>
    <s v="Approved"/>
    <s v="Trek Bicycles"/>
    <s v="Standard"/>
    <s v="medium"/>
    <s v="small"/>
    <n v="1775.81"/>
    <n v="1580.47"/>
    <n v="195.34"/>
    <d v="2010-05-05T00:00:00"/>
    <n v="290"/>
  </r>
  <r>
    <s v="11449"/>
    <s v="19"/>
    <x v="611"/>
    <d v="2017-08-10T00:00:00"/>
    <b v="1"/>
    <s v="Approved"/>
    <s v="OHM Cycles"/>
    <s v="Road"/>
    <s v="high"/>
    <s v="large"/>
    <n v="12.01"/>
    <n v="7.21"/>
    <n v="4.8"/>
    <d v="2009-03-08T00:00:00"/>
    <n v="142"/>
  </r>
  <r>
    <s v="11450"/>
    <s v="76"/>
    <x v="1809"/>
    <d v="2017-04-29T00:00:00"/>
    <b v="0"/>
    <s v="Approved"/>
    <s v="WeareA2B"/>
    <s v="Standard"/>
    <s v="low"/>
    <s v="medium"/>
    <n v="642.30999999999995"/>
    <n v="513.85"/>
    <n v="128.46"/>
    <d v="2014-10-10T00:00:00"/>
    <n v="245"/>
  </r>
  <r>
    <s v="11451"/>
    <s v="20"/>
    <x v="3087"/>
    <d v="2017-10-16T00:00:00"/>
    <b v="1"/>
    <s v="Approved"/>
    <s v="Trek Bicycles"/>
    <s v="Standard"/>
    <s v="medium"/>
    <s v="small"/>
    <n v="1775.81"/>
    <n v="1580.47"/>
    <n v="195.34"/>
    <d v="2010-05-05T00:00:00"/>
    <n v="75"/>
  </r>
  <r>
    <s v="11452"/>
    <s v="43"/>
    <x v="1897"/>
    <d v="2017-11-23T00:00:00"/>
    <b v="0"/>
    <s v="Approved"/>
    <s v="Solex"/>
    <s v="Standard"/>
    <s v="medium"/>
    <s v="medium"/>
    <n v="1151.96"/>
    <n v="649.49"/>
    <n v="502.47"/>
    <d v="2007-12-11T00:00:00"/>
    <n v="37"/>
  </r>
  <r>
    <s v="11453"/>
    <s v="39"/>
    <x v="2638"/>
    <d v="2017-06-21T00:00:00"/>
    <b v="0"/>
    <s v="Approved"/>
    <s v="Giant Bicycles"/>
    <s v="Standard"/>
    <s v="medium"/>
    <s v="large"/>
    <n v="1812.75"/>
    <n v="582.48"/>
    <n v="1230.27"/>
    <d v="1999-12-04T00:00:00"/>
    <n v="192"/>
  </r>
  <r>
    <s v="11454"/>
    <s v="92"/>
    <x v="2791"/>
    <d v="2017-11-01T00:00:00"/>
    <b v="0"/>
    <s v="Approved"/>
    <s v="WeareA2B"/>
    <s v="Standard"/>
    <s v="medium"/>
    <s v="small"/>
    <n v="1415.01"/>
    <n v="1259.3599999999999"/>
    <n v="155.65"/>
    <d v="2003-01-05T00:00:00"/>
    <n v="59"/>
  </r>
  <r>
    <s v="11455"/>
    <s v="43"/>
    <x v="1832"/>
    <d v="2017-08-14T00:00:00"/>
    <b v="0"/>
    <s v="Approved"/>
    <s v="Solex"/>
    <s v="Standard"/>
    <s v="medium"/>
    <s v="medium"/>
    <n v="1151.96"/>
    <n v="649.49"/>
    <n v="502.47"/>
    <d v="1999-12-04T00:00:00"/>
    <n v="138"/>
  </r>
  <r>
    <s v="11456"/>
    <s v="69"/>
    <x v="997"/>
    <d v="2017-11-22T00:00:00"/>
    <b v="1"/>
    <s v="Approved"/>
    <s v="Giant Bicycles"/>
    <s v="Road"/>
    <s v="medium"/>
    <s v="medium"/>
    <n v="792.9"/>
    <n v="594.67999999999995"/>
    <n v="198.22"/>
    <d v="1992-10-02T00:00:00"/>
    <n v="38"/>
  </r>
  <r>
    <s v="11457"/>
    <s v="59"/>
    <x v="3164"/>
    <d v="2017-03-12T00:00:00"/>
    <b v="1"/>
    <s v="Approved"/>
    <s v="Solex"/>
    <s v="Standard"/>
    <s v="medium"/>
    <s v="large"/>
    <n v="1061.56"/>
    <n v="733.58"/>
    <n v="327.98"/>
    <d v="1993-07-20T00:00:00"/>
    <n v="293"/>
  </r>
  <r>
    <s v="11458"/>
    <s v="0"/>
    <x v="3379"/>
    <d v="2017-05-29T00:00:00"/>
    <b v="0"/>
    <s v="Approved"/>
    <s v="Trek Bicycles"/>
    <s v="Standard"/>
    <s v="high"/>
    <s v="medium"/>
    <n v="495.72"/>
    <n v="297.43"/>
    <n v="198.29"/>
    <d v="2015-04-11T00:00:00"/>
    <n v="215"/>
  </r>
  <r>
    <s v="11459"/>
    <s v="11"/>
    <x v="71"/>
    <d v="2017-08-05T00:00:00"/>
    <b v="0"/>
    <s v="Approved"/>
    <s v="Giant Bicycles"/>
    <s v="Standard"/>
    <s v="high"/>
    <s v="medium"/>
    <n v="1274.93"/>
    <n v="764.96"/>
    <n v="509.97"/>
    <d v="2007-08-04T00:00:00"/>
    <n v="147"/>
  </r>
  <r>
    <s v="11460"/>
    <s v="21"/>
    <x v="2367"/>
    <d v="2017-01-23T00:00:00"/>
    <b v="1"/>
    <s v="Approved"/>
    <s v="WeareA2B"/>
    <s v="Touring"/>
    <s v="medium"/>
    <s v="medium"/>
    <n v="1466.68"/>
    <n v="363.25"/>
    <n v="1103.43"/>
    <d v="2014-03-03T00:00:00"/>
    <n v="341"/>
  </r>
  <r>
    <s v="11461"/>
    <s v="47"/>
    <x v="1362"/>
    <d v="2017-12-22T00:00:00"/>
    <b v="0"/>
    <s v="Approved"/>
    <s v="Trek Bicycles"/>
    <s v="Road"/>
    <s v="low"/>
    <s v="small"/>
    <n v="1720.7"/>
    <n v="1531.42"/>
    <n v="189.28"/>
    <d v="2001-11-25T00:00:00"/>
    <n v="8"/>
  </r>
  <r>
    <s v="11462"/>
    <s v="88"/>
    <x v="2128"/>
    <d v="2017-08-08T00:00:00"/>
    <b v="1"/>
    <s v="Approved"/>
    <s v="Norco Bicycles"/>
    <s v="Standard"/>
    <s v="medium"/>
    <s v="medium"/>
    <n v="1198.46"/>
    <n v="381.1"/>
    <n v="817.36"/>
    <d v="2013-06-09T00:00:00"/>
    <n v="144"/>
  </r>
  <r>
    <s v="11463"/>
    <s v="67"/>
    <x v="2744"/>
    <d v="2017-07-06T00:00:00"/>
    <b v="0"/>
    <s v="Approved"/>
    <s v="Norco Bicycles"/>
    <s v="Road"/>
    <s v="medium"/>
    <s v="medium"/>
    <n v="544.04999999999995"/>
    <n v="376.84"/>
    <n v="167.21"/>
    <d v="1992-10-02T00:00:00"/>
    <n v="177"/>
  </r>
  <r>
    <s v="11464"/>
    <s v="5"/>
    <x v="1773"/>
    <d v="2017-08-27T00:00:00"/>
    <b v="1"/>
    <s v="Approved"/>
    <s v="Giant Bicycles"/>
    <s v="Standard"/>
    <s v="high"/>
    <s v="medium"/>
    <n v="1129.1300000000001"/>
    <n v="677.48"/>
    <n v="451.65"/>
    <d v="2005-08-09T00:00:00"/>
    <n v="125"/>
  </r>
  <r>
    <s v="11465"/>
    <s v="3"/>
    <x v="2395"/>
    <d v="2017-06-30T00:00:00"/>
    <b v="1"/>
    <s v="Approved"/>
    <s v="Trek Bicycles"/>
    <s v="Standard"/>
    <s v="medium"/>
    <s v="large"/>
    <n v="2091.4699999999998"/>
    <n v="388.92"/>
    <n v="1702.55"/>
    <d v="1998-12-17T00:00:00"/>
    <n v="183"/>
  </r>
  <r>
    <s v="11466"/>
    <s v="59"/>
    <x v="1968"/>
    <d v="2017-12-26T00:00:00"/>
    <b v="0"/>
    <s v="Approved"/>
    <s v="Solex"/>
    <s v="Standard"/>
    <s v="medium"/>
    <s v="large"/>
    <n v="1061.56"/>
    <n v="733.58"/>
    <n v="327.98"/>
    <d v="1993-07-20T00:00:00"/>
    <n v="4"/>
  </r>
  <r>
    <s v="11467"/>
    <s v="99"/>
    <x v="1801"/>
    <d v="2017-09-12T00:00:00"/>
    <b v="0"/>
    <s v="Approved"/>
    <s v="Trek Bicycles"/>
    <s v="Road"/>
    <s v="low"/>
    <s v="small"/>
    <n v="1720.7"/>
    <n v="1531.42"/>
    <n v="189.28"/>
    <d v="2003-02-16T00:00:00"/>
    <n v="109"/>
  </r>
  <r>
    <s v="11468"/>
    <s v="27"/>
    <x v="3087"/>
    <d v="2017-01-01T00:00:00"/>
    <b v="0"/>
    <s v="Approved"/>
    <s v="Trek Bicycles"/>
    <s v="Standard"/>
    <s v="medium"/>
    <s v="medium"/>
    <n v="499.53"/>
    <n v="388.72"/>
    <n v="110.81"/>
    <d v="1999-06-23T00:00:00"/>
    <n v="363"/>
  </r>
  <r>
    <s v="11469"/>
    <s v="78"/>
    <x v="3284"/>
    <d v="2017-09-05T00:00:00"/>
    <b v="1"/>
    <s v="Approved"/>
    <s v="Giant Bicycles"/>
    <s v="Standard"/>
    <s v="medium"/>
    <s v="large"/>
    <n v="1765.3"/>
    <n v="709.48"/>
    <n v="1055.82"/>
    <d v="2004-07-25T00:00:00"/>
    <n v="116"/>
  </r>
  <r>
    <s v="11470"/>
    <s v="42"/>
    <x v="2947"/>
    <d v="2017-12-21T00:00:00"/>
    <b v="1"/>
    <s v="Approved"/>
    <s v="OHM Cycles"/>
    <s v="Road"/>
    <s v="medium"/>
    <s v="small"/>
    <n v="1810"/>
    <n v="1610.9"/>
    <n v="199.1"/>
    <d v="2012-06-04T00:00:00"/>
    <n v="9"/>
  </r>
  <r>
    <s v="11471"/>
    <s v="33"/>
    <x v="1959"/>
    <d v="2017-06-24T00:00:00"/>
    <b v="1"/>
    <s v="Approved"/>
    <s v="OHM Cycles"/>
    <s v="Road"/>
    <s v="medium"/>
    <s v="small"/>
    <n v="1810"/>
    <n v="1610.9"/>
    <n v="199.1"/>
    <d v="2012-06-04T00:00:00"/>
    <n v="189"/>
  </r>
  <r>
    <s v="11472"/>
    <s v="29"/>
    <x v="675"/>
    <d v="2017-06-05T00:00:00"/>
    <b v="1"/>
    <s v="Approved"/>
    <s v="Norco Bicycles"/>
    <s v="Road"/>
    <s v="medium"/>
    <s v="medium"/>
    <n v="543.39"/>
    <n v="407.54"/>
    <n v="135.85"/>
    <d v="1999-07-20T00:00:00"/>
    <n v="208"/>
  </r>
  <r>
    <s v="11473"/>
    <s v="22"/>
    <x v="1277"/>
    <d v="2017-04-16T00:00:00"/>
    <b v="1"/>
    <s v="Approved"/>
    <s v="WeareA2B"/>
    <s v="Standard"/>
    <s v="medium"/>
    <s v="medium"/>
    <n v="60.34"/>
    <n v="45.26"/>
    <n v="15.08"/>
    <d v="1993-10-02T00:00:00"/>
    <n v="258"/>
  </r>
  <r>
    <s v="11474"/>
    <s v="46"/>
    <x v="1838"/>
    <d v="2017-02-27T00:00:00"/>
    <b v="0"/>
    <s v="Approved"/>
    <s v="Solex"/>
    <s v="Standard"/>
    <s v="low"/>
    <s v="medium"/>
    <n v="1289.8499999999999"/>
    <n v="74.510000000000005"/>
    <n v="1215.3399999999999"/>
    <d v="2006-10-01T00:00:00"/>
    <n v="306"/>
  </r>
  <r>
    <s v="11475"/>
    <s v="1"/>
    <x v="1119"/>
    <d v="2017-02-08T00:00:00"/>
    <b v="0"/>
    <s v="Approved"/>
    <s v="Giant Bicycles"/>
    <s v="Standard"/>
    <s v="medium"/>
    <s v="medium"/>
    <n v="1403.5"/>
    <n v="954.82"/>
    <n v="448.68"/>
    <d v="2003-09-10T00:00:00"/>
    <n v="325"/>
  </r>
  <r>
    <s v="11476"/>
    <s v="0"/>
    <x v="1916"/>
    <d v="2017-06-28T00:00:00"/>
    <b v="1"/>
    <s v="Approved"/>
    <s v="OHM Cycles"/>
    <s v="Standard"/>
    <s v="medium"/>
    <s v="medium"/>
    <n v="235.63"/>
    <n v="125.07"/>
    <n v="110.56"/>
    <d v="2004-08-07T00:00:00"/>
    <n v="185"/>
  </r>
  <r>
    <s v="11477"/>
    <s v="96"/>
    <x v="1768"/>
    <d v="2017-11-25T00:00:00"/>
    <b v="0"/>
    <s v="Approved"/>
    <s v="WeareA2B"/>
    <s v="Road"/>
    <s v="low"/>
    <s v="small"/>
    <n v="1172.78"/>
    <n v="1043.77"/>
    <n v="129.01"/>
    <d v="1994-08-10T00:00:00"/>
    <n v="35"/>
  </r>
  <r>
    <s v="11478"/>
    <s v="59"/>
    <x v="1736"/>
    <d v="2017-10-20T00:00:00"/>
    <b v="0"/>
    <s v="Approved"/>
    <s v="WeareA2B"/>
    <s v="Standard"/>
    <s v="medium"/>
    <s v="small"/>
    <n v="1415.01"/>
    <n v="1259.3599999999999"/>
    <n v="155.65"/>
    <d v="1994-08-10T00:00:00"/>
    <n v="71"/>
  </r>
  <r>
    <s v="11479"/>
    <s v="18"/>
    <x v="275"/>
    <d v="2017-11-25T00:00:00"/>
    <b v="0"/>
    <s v="Approved"/>
    <s v="Solex"/>
    <s v="Standard"/>
    <s v="medium"/>
    <s v="medium"/>
    <n v="575.27"/>
    <n v="431.45"/>
    <n v="143.82"/>
    <d v="1993-05-26T00:00:00"/>
    <n v="35"/>
  </r>
  <r>
    <s v="11480"/>
    <s v="6"/>
    <x v="262"/>
    <d v="2017-12-13T00:00:00"/>
    <b v="1"/>
    <s v="Approved"/>
    <s v="OHM Cycles"/>
    <s v="Standard"/>
    <s v="high"/>
    <s v="medium"/>
    <n v="227.88"/>
    <n v="136.72999999999999"/>
    <n v="91.15"/>
    <d v="2003-02-07T00:00:00"/>
    <n v="17"/>
  </r>
  <r>
    <s v="11481"/>
    <s v="89"/>
    <x v="3034"/>
    <d v="2017-01-02T00:00:00"/>
    <b v="1"/>
    <s v="Approved"/>
    <s v="WeareA2B"/>
    <s v="Touring"/>
    <s v="medium"/>
    <s v="large"/>
    <n v="1362.99"/>
    <n v="57.74"/>
    <n v="1305.25"/>
    <d v="2013-06-09T00:00:00"/>
    <n v="362"/>
  </r>
  <r>
    <s v="11482"/>
    <s v="27"/>
    <x v="3237"/>
    <d v="2017-01-28T00:00:00"/>
    <b v="0"/>
    <s v="Approved"/>
    <s v="Trek Bicycles"/>
    <s v="Standard"/>
    <s v="medium"/>
    <s v="medium"/>
    <n v="499.53"/>
    <n v="388.72"/>
    <n v="110.81"/>
    <d v="1999-06-23T00:00:00"/>
    <n v="336"/>
  </r>
  <r>
    <s v="11483"/>
    <s v="49"/>
    <x v="2726"/>
    <d v="2017-01-31T00:00:00"/>
    <b v="1"/>
    <s v="Approved"/>
    <s v="Solex"/>
    <s v="Standard"/>
    <s v="medium"/>
    <s v="large"/>
    <n v="1061.56"/>
    <n v="733.58"/>
    <n v="327.98"/>
    <d v="1993-07-20T00:00:00"/>
    <n v="333"/>
  </r>
  <r>
    <s v="11484"/>
    <s v="55"/>
    <x v="53"/>
    <d v="2017-04-06T00:00:00"/>
    <b v="0"/>
    <s v="Approved"/>
    <s v="Trek Bicycles"/>
    <s v="Road"/>
    <s v="medium"/>
    <s v="large"/>
    <n v="1894.19"/>
    <n v="598.76"/>
    <n v="1295.43"/>
    <d v="1997-10-04T00:00:00"/>
    <n v="268"/>
  </r>
  <r>
    <s v="11485"/>
    <s v="32"/>
    <x v="2735"/>
    <d v="2017-08-15T00:00:00"/>
    <b v="1"/>
    <s v="Approved"/>
    <s v="Giant Bicycles"/>
    <s v="Standard"/>
    <s v="medium"/>
    <s v="medium"/>
    <n v="642.70000000000005"/>
    <n v="211.37"/>
    <n v="431.33"/>
    <d v="2002-03-22T00:00:00"/>
    <n v="137"/>
  </r>
  <r>
    <s v="11486"/>
    <s v="26"/>
    <x v="2925"/>
    <d v="2017-04-27T00:00:00"/>
    <b v="1"/>
    <s v="Approved"/>
    <s v="WeareA2B"/>
    <s v="Standard"/>
    <s v="medium"/>
    <s v="medium"/>
    <n v="1992.93"/>
    <n v="762.63"/>
    <n v="1230.3"/>
    <d v="1991-08-05T00:00:00"/>
    <n v="247"/>
  </r>
  <r>
    <s v="11487"/>
    <s v="60"/>
    <x v="1072"/>
    <d v="2017-06-26T00:00:00"/>
    <b v="1"/>
    <s v="Approved"/>
    <s v="Giant Bicycles"/>
    <s v="Standard"/>
    <s v="high"/>
    <s v="small"/>
    <n v="1977.36"/>
    <n v="1759.85"/>
    <n v="217.51"/>
    <d v="2011-08-24T00:00:00"/>
    <n v="187"/>
  </r>
  <r>
    <s v="11488"/>
    <s v="22"/>
    <x v="1338"/>
    <d v="2017-04-10T00:00:00"/>
    <b v="0"/>
    <s v="Approved"/>
    <s v="WeareA2B"/>
    <s v="Standard"/>
    <s v="medium"/>
    <s v="medium"/>
    <n v="60.34"/>
    <n v="45.26"/>
    <n v="15.08"/>
    <d v="1993-10-02T00:00:00"/>
    <n v="264"/>
  </r>
  <r>
    <s v="11489"/>
    <s v="88"/>
    <x v="2759"/>
    <d v="2017-08-29T00:00:00"/>
    <b v="1"/>
    <s v="Approved"/>
    <s v="Norco Bicycles"/>
    <s v="Standard"/>
    <s v="medium"/>
    <s v="medium"/>
    <n v="1198.46"/>
    <n v="381.1"/>
    <n v="817.36"/>
    <d v="1998-12-16T00:00:00"/>
    <n v="123"/>
  </r>
  <r>
    <s v="11490"/>
    <s v="39"/>
    <x v="801"/>
    <d v="2017-07-13T00:00:00"/>
    <b v="0"/>
    <s v="Approved"/>
    <s v="Giant Bicycles"/>
    <s v="Standard"/>
    <s v="medium"/>
    <s v="large"/>
    <n v="1812.75"/>
    <n v="582.48"/>
    <n v="1230.27"/>
    <d v="2008-03-19T00:00:00"/>
    <n v="170"/>
  </r>
  <r>
    <s v="11491"/>
    <s v="5"/>
    <x v="1305"/>
    <d v="2017-06-17T00:00:00"/>
    <b v="0"/>
    <s v="Approved"/>
    <s v="Trek Bicycles"/>
    <s v="Mountain"/>
    <s v="low"/>
    <s v="medium"/>
    <n v="574.64"/>
    <n v="459.71"/>
    <n v="114.93"/>
    <d v="2016-07-09T00:00:00"/>
    <n v="196"/>
  </r>
  <r>
    <s v="11492"/>
    <s v="35"/>
    <x v="1411"/>
    <d v="2017-12-06T00:00:00"/>
    <b v="0"/>
    <s v="Approved"/>
    <s v="Giant Bicycles"/>
    <s v="Standard"/>
    <s v="medium"/>
    <s v="medium"/>
    <n v="1403.5"/>
    <n v="954.82"/>
    <n v="448.68"/>
    <d v="2012-12-02T00:00:00"/>
    <n v="24"/>
  </r>
  <r>
    <s v="11493"/>
    <s v="34"/>
    <x v="683"/>
    <d v="2017-04-08T00:00:00"/>
    <b v="1"/>
    <s v="Approved"/>
    <s v="Norco Bicycles"/>
    <s v="Road"/>
    <s v="high"/>
    <s v="large"/>
    <n v="774.53"/>
    <n v="464.72"/>
    <n v="309.81"/>
    <d v="1995-12-19T00:00:00"/>
    <n v="266"/>
  </r>
  <r>
    <s v="11494"/>
    <s v="7"/>
    <x v="3117"/>
    <d v="2017-06-05T00:00:00"/>
    <b v="1"/>
    <s v="Approved"/>
    <s v="Trek Bicycles"/>
    <s v="Road"/>
    <s v="low"/>
    <s v="medium"/>
    <n v="980.37"/>
    <n v="234.43"/>
    <n v="745.94"/>
    <d v="2004-09-28T00:00:00"/>
    <n v="208"/>
  </r>
  <r>
    <s v="11495"/>
    <s v="56"/>
    <x v="111"/>
    <d v="2017-09-18T00:00:00"/>
    <b v="0"/>
    <s v="Approved"/>
    <s v="OHM Cycles"/>
    <s v="Standard"/>
    <s v="medium"/>
    <s v="medium"/>
    <n v="183.86"/>
    <n v="137.9"/>
    <n v="45.96"/>
    <d v="1991-01-21T00:00:00"/>
    <n v="103"/>
  </r>
  <r>
    <s v="11496"/>
    <s v="52"/>
    <x v="459"/>
    <d v="2017-02-19T00:00:00"/>
    <b v="0"/>
    <s v="Approved"/>
    <s v="OHM Cycles"/>
    <s v="Road"/>
    <s v="medium"/>
    <s v="medium"/>
    <n v="1280.28"/>
    <n v="829.51"/>
    <n v="450.77"/>
    <d v="2001-11-25T00:00:00"/>
    <n v="314"/>
  </r>
  <r>
    <s v="11497"/>
    <s v="27"/>
    <x v="1093"/>
    <d v="2017-12-01T00:00:00"/>
    <b v="0"/>
    <s v="Approved"/>
    <s v="Trek Bicycles"/>
    <s v="Standard"/>
    <s v="medium"/>
    <s v="medium"/>
    <n v="499.53"/>
    <n v="388.72"/>
    <n v="110.81"/>
    <d v="1999-06-23T00:00:00"/>
    <n v="29"/>
  </r>
  <r>
    <s v="11498"/>
    <s v="40"/>
    <x v="2520"/>
    <d v="2017-01-23T00:00:00"/>
    <b v="1"/>
    <s v="Approved"/>
    <s v="OHM Cycles"/>
    <s v="Standard"/>
    <s v="high"/>
    <s v="medium"/>
    <n v="1458.17"/>
    <n v="874.9"/>
    <n v="583.27"/>
    <d v="2006-02-02T00:00:00"/>
    <n v="341"/>
  </r>
  <r>
    <s v="11499"/>
    <s v="55"/>
    <x v="1350"/>
    <d v="2017-10-18T00:00:00"/>
    <b v="1"/>
    <s v="Approved"/>
    <s v="Trek Bicycles"/>
    <s v="Road"/>
    <s v="medium"/>
    <s v="large"/>
    <n v="1894.19"/>
    <n v="598.76"/>
    <n v="1295.43"/>
    <d v="2003-08-05T00:00:00"/>
    <n v="73"/>
  </r>
  <r>
    <s v="11500"/>
    <s v="21"/>
    <x v="1609"/>
    <d v="2017-05-04T00:00:00"/>
    <b v="1"/>
    <s v="Approved"/>
    <s v="Solex"/>
    <s v="Standard"/>
    <s v="medium"/>
    <s v="large"/>
    <n v="1071.23"/>
    <n v="380.74"/>
    <n v="690.49"/>
    <d v="1999-07-20T00:00:00"/>
    <n v="240"/>
  </r>
  <r>
    <s v="11501"/>
    <s v="33"/>
    <x v="2538"/>
    <d v="2017-05-09T00:00:00"/>
    <b v="0"/>
    <s v="Approved"/>
    <s v="Giant Bicycles"/>
    <s v="Standard"/>
    <s v="medium"/>
    <s v="small"/>
    <n v="1311.44"/>
    <n v="1167.18"/>
    <n v="144.26"/>
    <d v="1994-07-12T00:00:00"/>
    <n v="235"/>
  </r>
  <r>
    <s v="11502"/>
    <s v="38"/>
    <x v="1266"/>
    <d v="2017-05-24T00:00:00"/>
    <b v="0"/>
    <s v="Approved"/>
    <s v="Trek Bicycles"/>
    <s v="Standard"/>
    <s v="medium"/>
    <s v="large"/>
    <n v="2091.4699999999998"/>
    <n v="388.92"/>
    <n v="1702.55"/>
    <d v="2012-09-15T00:00:00"/>
    <n v="220"/>
  </r>
  <r>
    <s v="11504"/>
    <s v="9"/>
    <x v="2926"/>
    <d v="2017-01-31T00:00:00"/>
    <b v="0"/>
    <s v="Approved"/>
    <s v="OHM Cycles"/>
    <s v="Road"/>
    <s v="medium"/>
    <s v="medium"/>
    <n v="742.54"/>
    <n v="667.4"/>
    <n v="75.14"/>
    <d v="2016-07-09T00:00:00"/>
    <n v="333"/>
  </r>
  <r>
    <s v="11505"/>
    <s v="41"/>
    <x v="1245"/>
    <d v="2017-10-14T00:00:00"/>
    <b v="1"/>
    <s v="Approved"/>
    <s v="Norco Bicycles"/>
    <s v="Standard"/>
    <s v="low"/>
    <s v="medium"/>
    <n v="958.74"/>
    <n v="748.9"/>
    <n v="209.84"/>
    <d v="2005-12-07T00:00:00"/>
    <n v="77"/>
  </r>
  <r>
    <s v="11506"/>
    <s v="90"/>
    <x v="1204"/>
    <d v="2017-01-06T00:00:00"/>
    <b v="0"/>
    <s v="Approved"/>
    <s v="Norco Bicycles"/>
    <s v="Standard"/>
    <s v="low"/>
    <s v="medium"/>
    <n v="363.01"/>
    <n v="290.41000000000003"/>
    <n v="72.599999999999994"/>
    <d v="2005-05-10T00:00:00"/>
    <n v="358"/>
  </r>
  <r>
    <s v="11507"/>
    <s v="63"/>
    <x v="2433"/>
    <d v="2017-09-20T00:00:00"/>
    <b v="1"/>
    <s v="Approved"/>
    <s v="WeareA2B"/>
    <s v="Standard"/>
    <s v="medium"/>
    <s v="medium"/>
    <n v="1992.93"/>
    <n v="762.63"/>
    <n v="1230.3"/>
    <d v="1993-05-26T00:00:00"/>
    <n v="101"/>
  </r>
  <r>
    <s v="11508"/>
    <s v="0"/>
    <x v="3066"/>
    <d v="2017-09-14T00:00:00"/>
    <b v="0"/>
    <s v="Approved"/>
    <s v="Norco Bicycles"/>
    <s v="Road"/>
    <s v="medium"/>
    <s v="medium"/>
    <n v="543.39"/>
    <n v="407.54"/>
    <n v="135.85"/>
    <d v="2016-11-22T00:00:00"/>
    <n v="107"/>
  </r>
  <r>
    <s v="11509"/>
    <s v="80"/>
    <x v="3206"/>
    <d v="2017-09-11T00:00:00"/>
    <b v="1"/>
    <s v="Approved"/>
    <s v="OHM Cycles"/>
    <s v="Touring"/>
    <s v="low"/>
    <s v="medium"/>
    <n v="1073.07"/>
    <n v="933.84"/>
    <n v="139.22999999999999"/>
    <d v="1998-12-16T00:00:00"/>
    <n v="110"/>
  </r>
  <r>
    <s v="11510"/>
    <s v="12"/>
    <x v="3009"/>
    <d v="2017-10-12T00:00:00"/>
    <b v="1"/>
    <s v="Approved"/>
    <s v="WeareA2B"/>
    <s v="Standard"/>
    <s v="medium"/>
    <s v="medium"/>
    <n v="1231.1500000000001"/>
    <n v="161.6"/>
    <n v="1069.55"/>
    <d v="2004-08-17T00:00:00"/>
    <n v="79"/>
  </r>
  <r>
    <s v="11511"/>
    <s v="0"/>
    <x v="3380"/>
    <d v="2017-03-19T00:00:00"/>
    <b v="1"/>
    <s v="Approved"/>
    <s v="Trek Bicycles"/>
    <s v="Standard"/>
    <s v="high"/>
    <s v="medium"/>
    <n v="495.72"/>
    <n v="297.43"/>
    <n v="198.29"/>
    <d v="2015-04-11T00:00:00"/>
    <n v="286"/>
  </r>
  <r>
    <s v="11512"/>
    <s v="4"/>
    <x v="1110"/>
    <d v="2017-05-25T00:00:00"/>
    <b v="1"/>
    <s v="Approved"/>
    <s v="Giant Bicycles"/>
    <s v="Standard"/>
    <s v="high"/>
    <s v="medium"/>
    <n v="1129.1300000000001"/>
    <n v="677.48"/>
    <n v="451.65"/>
    <d v="2005-08-09T00:00:00"/>
    <n v="219"/>
  </r>
  <r>
    <s v="11513"/>
    <s v="36"/>
    <x v="1570"/>
    <d v="2017-08-17T00:00:00"/>
    <b v="1"/>
    <s v="Approved"/>
    <s v="Solex"/>
    <s v="Standard"/>
    <s v="low"/>
    <s v="medium"/>
    <n v="945.04"/>
    <n v="507.58"/>
    <n v="437.46"/>
    <d v="2008-03-19T00:00:00"/>
    <n v="135"/>
  </r>
  <r>
    <s v="11514"/>
    <s v="92"/>
    <x v="672"/>
    <d v="2017-07-23T00:00:00"/>
    <b v="1"/>
    <s v="Approved"/>
    <s v="WeareA2B"/>
    <s v="Standard"/>
    <s v="medium"/>
    <s v="small"/>
    <n v="1415.01"/>
    <n v="1259.3599999999999"/>
    <n v="155.65"/>
    <d v="2003-09-10T00:00:00"/>
    <n v="160"/>
  </r>
  <r>
    <s v="11515"/>
    <s v="58"/>
    <x v="2868"/>
    <d v="2017-01-08T00:00:00"/>
    <b v="0"/>
    <s v="Approved"/>
    <s v="OHM Cycles"/>
    <s v="Road"/>
    <s v="medium"/>
    <s v="medium"/>
    <n v="1280.28"/>
    <n v="829.51"/>
    <n v="450.77"/>
    <d v="2001-11-25T00:00:00"/>
    <n v="356"/>
  </r>
  <r>
    <s v="11516"/>
    <s v="65"/>
    <x v="3198"/>
    <d v="2017-02-01T00:00:00"/>
    <b v="1"/>
    <s v="Approved"/>
    <s v="WeareA2B"/>
    <s v="Standard"/>
    <s v="medium"/>
    <s v="medium"/>
    <n v="1807.45"/>
    <n v="778.69"/>
    <n v="1028.76"/>
    <d v="2002-08-31T00:00:00"/>
    <n v="332"/>
  </r>
  <r>
    <s v="11517"/>
    <s v="83"/>
    <x v="413"/>
    <d v="2017-03-10T00:00:00"/>
    <b v="0"/>
    <s v="Approved"/>
    <s v="Solex"/>
    <s v="Touring"/>
    <s v="medium"/>
    <s v="large"/>
    <n v="2083.94"/>
    <n v="675.03"/>
    <n v="1408.91"/>
    <d v="1999-06-23T00:00:00"/>
    <n v="295"/>
  </r>
  <r>
    <s v="11518"/>
    <s v="0"/>
    <x v="693"/>
    <d v="2017-08-07T00:00:00"/>
    <b v="0"/>
    <s v="Approved"/>
    <m/>
    <m/>
    <m/>
    <m/>
    <n v="1978.64"/>
    <m/>
    <m/>
    <m/>
    <n v="145"/>
  </r>
  <r>
    <s v="11519"/>
    <s v="31"/>
    <x v="3132"/>
    <d v="2017-12-18T00:00:00"/>
    <b v="0"/>
    <s v="Approved"/>
    <s v="WeareA2B"/>
    <s v="Standard"/>
    <s v="medium"/>
    <s v="medium"/>
    <n v="752.64"/>
    <n v="205.36"/>
    <n v="547.28"/>
    <d v="2015-08-02T00:00:00"/>
    <n v="12"/>
  </r>
  <r>
    <s v="11520"/>
    <s v="40"/>
    <x v="2828"/>
    <d v="2017-05-14T00:00:00"/>
    <b v="0"/>
    <s v="Approved"/>
    <s v="OHM Cycles"/>
    <s v="Standard"/>
    <s v="high"/>
    <s v="medium"/>
    <n v="1458.17"/>
    <n v="874.9"/>
    <n v="583.27"/>
    <d v="2006-02-02T00:00:00"/>
    <n v="230"/>
  </r>
  <r>
    <s v="11521"/>
    <s v="12"/>
    <x v="2083"/>
    <d v="2017-07-10T00:00:00"/>
    <b v="0"/>
    <s v="Approved"/>
    <s v="WeareA2B"/>
    <s v="Standard"/>
    <s v="medium"/>
    <s v="medium"/>
    <n v="1231.1500000000001"/>
    <n v="161.6"/>
    <n v="1069.55"/>
    <d v="1996-11-09T00:00:00"/>
    <n v="173"/>
  </r>
  <r>
    <s v="11522"/>
    <s v="22"/>
    <x v="27"/>
    <d v="2017-12-29T00:00:00"/>
    <b v="1"/>
    <s v="Approved"/>
    <s v="Solex"/>
    <s v="Standard"/>
    <s v="medium"/>
    <s v="medium"/>
    <n v="575.27"/>
    <n v="431.45"/>
    <n v="143.82"/>
    <d v="1996-04-05T00:00:00"/>
    <n v="1"/>
  </r>
  <r>
    <s v="11523"/>
    <s v="17"/>
    <x v="148"/>
    <d v="2017-05-09T00:00:00"/>
    <b v="0"/>
    <s v="Approved"/>
    <s v="WeareA2B"/>
    <s v="Touring"/>
    <s v="medium"/>
    <s v="large"/>
    <n v="1362.99"/>
    <n v="57.74"/>
    <n v="1305.25"/>
    <d v="2016-07-09T00:00:00"/>
    <n v="235"/>
  </r>
  <r>
    <s v="11524"/>
    <s v="1"/>
    <x v="728"/>
    <d v="2017-09-14T00:00:00"/>
    <b v="0"/>
    <s v="Approved"/>
    <s v="Giant Bicycles"/>
    <s v="Touring"/>
    <s v="medium"/>
    <s v="large"/>
    <n v="1873.97"/>
    <n v="863.95"/>
    <n v="1010.02"/>
    <d v="2006-05-22T00:00:00"/>
    <n v="107"/>
  </r>
  <r>
    <s v="11525"/>
    <s v="99"/>
    <x v="3381"/>
    <d v="2017-02-25T00:00:00"/>
    <b v="1"/>
    <s v="Approved"/>
    <s v="OHM Cycles"/>
    <s v="Standard"/>
    <s v="medium"/>
    <s v="medium"/>
    <n v="1227.3399999999999"/>
    <n v="770.89"/>
    <n v="456.45"/>
    <d v="1991-05-06T00:00:00"/>
    <n v="308"/>
  </r>
  <r>
    <s v="11526"/>
    <s v="24"/>
    <x v="3013"/>
    <d v="2017-08-16T00:00:00"/>
    <b v="0"/>
    <s v="Approved"/>
    <s v="Solex"/>
    <s v="Road"/>
    <s v="medium"/>
    <s v="large"/>
    <n v="1777.8"/>
    <n v="820.78"/>
    <n v="957.02"/>
    <d v="1993-05-26T00:00:00"/>
    <n v="136"/>
  </r>
  <r>
    <s v="11527"/>
    <s v="38"/>
    <x v="2269"/>
    <d v="2017-08-24T00:00:00"/>
    <b v="0"/>
    <s v="Approved"/>
    <s v="Trek Bicycles"/>
    <s v="Standard"/>
    <s v="medium"/>
    <s v="large"/>
    <n v="2091.4699999999998"/>
    <n v="388.92"/>
    <n v="1702.55"/>
    <d v="2011-04-16T00:00:00"/>
    <n v="128"/>
  </r>
  <r>
    <s v="11528"/>
    <s v="50"/>
    <x v="917"/>
    <d v="2017-09-01T00:00:00"/>
    <b v="0"/>
    <s v="Approved"/>
    <s v="WeareA2B"/>
    <s v="Standard"/>
    <s v="medium"/>
    <s v="small"/>
    <n v="175.89"/>
    <n v="131.91999999999999"/>
    <n v="43.97"/>
    <d v="2012-04-10T00:00:00"/>
    <n v="120"/>
  </r>
  <r>
    <s v="11529"/>
    <s v="80"/>
    <x v="748"/>
    <d v="2017-12-01T00:00:00"/>
    <b v="0"/>
    <s v="Approved"/>
    <s v="Trek Bicycles"/>
    <s v="Standard"/>
    <s v="medium"/>
    <s v="large"/>
    <n v="1469.44"/>
    <n v="596.54999999999995"/>
    <n v="872.89"/>
    <d v="2012-05-18T00:00:00"/>
    <n v="29"/>
  </r>
  <r>
    <s v="11530"/>
    <s v="11"/>
    <x v="152"/>
    <d v="2017-03-02T00:00:00"/>
    <b v="0"/>
    <s v="Approved"/>
    <s v="Giant Bicycles"/>
    <s v="Standard"/>
    <s v="high"/>
    <s v="medium"/>
    <n v="1274.93"/>
    <n v="764.96"/>
    <n v="509.97"/>
    <d v="2005-12-07T00:00:00"/>
    <n v="303"/>
  </r>
  <r>
    <s v="11531"/>
    <s v="0"/>
    <x v="2307"/>
    <d v="2017-09-19T00:00:00"/>
    <b v="1"/>
    <s v="Approved"/>
    <m/>
    <m/>
    <m/>
    <m/>
    <n v="36.78"/>
    <m/>
    <m/>
    <m/>
    <n v="102"/>
  </r>
  <r>
    <s v="11532"/>
    <s v="70"/>
    <x v="47"/>
    <d v="2017-04-08T00:00:00"/>
    <b v="0"/>
    <s v="Approved"/>
    <s v="Trek Bicycles"/>
    <s v="Standard"/>
    <s v="high"/>
    <s v="medium"/>
    <n v="495.72"/>
    <n v="297.43"/>
    <n v="198.29"/>
    <d v="2015-04-11T00:00:00"/>
    <n v="266"/>
  </r>
  <r>
    <s v="11533"/>
    <s v="5"/>
    <x v="1309"/>
    <d v="2017-05-05T00:00:00"/>
    <b v="0"/>
    <s v="Approved"/>
    <s v="Trek Bicycles"/>
    <s v="Mountain"/>
    <s v="low"/>
    <s v="medium"/>
    <n v="574.64"/>
    <n v="459.71"/>
    <n v="114.93"/>
    <d v="2004-08-07T00:00:00"/>
    <n v="239"/>
  </r>
  <r>
    <s v="11534"/>
    <s v="53"/>
    <x v="2283"/>
    <d v="2017-09-19T00:00:00"/>
    <b v="1"/>
    <s v="Approved"/>
    <s v="OHM Cycles"/>
    <s v="Standard"/>
    <s v="medium"/>
    <s v="medium"/>
    <n v="795.34"/>
    <n v="101.58"/>
    <n v="693.76"/>
    <d v="2003-07-21T00:00:00"/>
    <n v="102"/>
  </r>
  <r>
    <s v="11535"/>
    <s v="18"/>
    <x v="3382"/>
    <d v="2017-05-23T00:00:00"/>
    <b v="0"/>
    <s v="Approved"/>
    <s v="Solex"/>
    <s v="Standard"/>
    <s v="medium"/>
    <s v="medium"/>
    <n v="575.27"/>
    <n v="431.45"/>
    <n v="143.82"/>
    <d v="2013-03-12T00:00:00"/>
    <n v="221"/>
  </r>
  <r>
    <s v="11536"/>
    <s v="0"/>
    <x v="1047"/>
    <d v="2017-08-15T00:00:00"/>
    <b v="0"/>
    <s v="Approved"/>
    <s v="Solex"/>
    <s v="Standard"/>
    <s v="medium"/>
    <s v="medium"/>
    <n v="441.49"/>
    <n v="84.99"/>
    <n v="356.5"/>
    <d v="1993-04-12T00:00:00"/>
    <n v="137"/>
  </r>
  <r>
    <s v="11537"/>
    <s v="46"/>
    <x v="652"/>
    <d v="2017-07-13T00:00:00"/>
    <b v="0"/>
    <s v="Approved"/>
    <s v="Solex"/>
    <s v="Standard"/>
    <s v="low"/>
    <s v="medium"/>
    <n v="1289.8499999999999"/>
    <n v="74.510000000000005"/>
    <n v="1215.3399999999999"/>
    <d v="2007-12-11T00:00:00"/>
    <n v="170"/>
  </r>
  <r>
    <s v="11538"/>
    <s v="27"/>
    <x v="303"/>
    <d v="2017-06-10T00:00:00"/>
    <b v="1"/>
    <s v="Approved"/>
    <s v="Trek Bicycles"/>
    <s v="Standard"/>
    <s v="medium"/>
    <s v="medium"/>
    <n v="499.53"/>
    <n v="388.72"/>
    <n v="110.81"/>
    <d v="1994-07-12T00:00:00"/>
    <n v="203"/>
  </r>
  <r>
    <s v="11539"/>
    <s v="33"/>
    <x v="330"/>
    <d v="2017-08-29T00:00:00"/>
    <b v="0"/>
    <s v="Approved"/>
    <s v="Giant Bicycles"/>
    <s v="Standard"/>
    <s v="medium"/>
    <s v="small"/>
    <n v="1311.44"/>
    <n v="1167.18"/>
    <n v="144.26"/>
    <d v="2006-02-02T00:00:00"/>
    <n v="123"/>
  </r>
  <r>
    <s v="11540"/>
    <s v="33"/>
    <x v="2525"/>
    <d v="2017-03-30T00:00:00"/>
    <b v="0"/>
    <s v="Approved"/>
    <s v="Giant Bicycles"/>
    <s v="Standard"/>
    <s v="medium"/>
    <s v="small"/>
    <n v="1311.44"/>
    <n v="1167.18"/>
    <n v="144.26"/>
    <d v="2003-03-18T00:00:00"/>
    <n v="275"/>
  </r>
  <r>
    <s v="11541"/>
    <s v="55"/>
    <x v="1340"/>
    <d v="2017-03-19T00:00:00"/>
    <b v="0"/>
    <s v="Approved"/>
    <s v="Trek Bicycles"/>
    <s v="Road"/>
    <s v="medium"/>
    <s v="large"/>
    <n v="1894.19"/>
    <n v="598.76"/>
    <n v="1295.43"/>
    <d v="1993-07-20T00:00:00"/>
    <n v="286"/>
  </r>
  <r>
    <s v="11542"/>
    <s v="8"/>
    <x v="127"/>
    <d v="2017-10-17T00:00:00"/>
    <b v="0"/>
    <s v="Approved"/>
    <s v="Solex"/>
    <s v="Road"/>
    <s v="medium"/>
    <s v="small"/>
    <n v="1703.52"/>
    <n v="1516.13"/>
    <n v="187.39"/>
    <d v="2016-07-09T00:00:00"/>
    <n v="74"/>
  </r>
  <r>
    <s v="11543"/>
    <s v="59"/>
    <x v="2864"/>
    <d v="2017-01-09T00:00:00"/>
    <b v="1"/>
    <s v="Approved"/>
    <s v="WeareA2B"/>
    <s v="Standard"/>
    <s v="medium"/>
    <s v="small"/>
    <n v="1415.01"/>
    <n v="1259.3599999999999"/>
    <n v="155.65"/>
    <d v="2003-01-05T00:00:00"/>
    <n v="355"/>
  </r>
  <r>
    <s v="11544"/>
    <s v="50"/>
    <x v="1649"/>
    <d v="2017-06-20T00:00:00"/>
    <b v="1"/>
    <s v="Approved"/>
    <s v="WeareA2B"/>
    <s v="Standard"/>
    <s v="medium"/>
    <s v="small"/>
    <n v="175.89"/>
    <n v="131.91999999999999"/>
    <n v="43.97"/>
    <d v="2003-02-16T00:00:00"/>
    <n v="193"/>
  </r>
  <r>
    <s v="11545"/>
    <s v="22"/>
    <x v="145"/>
    <d v="2017-01-18T00:00:00"/>
    <b v="0"/>
    <s v="Approved"/>
    <s v="WeareA2B"/>
    <s v="Standard"/>
    <s v="medium"/>
    <s v="medium"/>
    <n v="60.34"/>
    <n v="45.26"/>
    <n v="15.08"/>
    <d v="1991-08-05T00:00:00"/>
    <n v="346"/>
  </r>
  <r>
    <s v="11546"/>
    <s v="55"/>
    <x v="3323"/>
    <d v="2017-10-29T00:00:00"/>
    <b v="1"/>
    <s v="Approved"/>
    <s v="Trek Bicycles"/>
    <s v="Road"/>
    <s v="medium"/>
    <s v="large"/>
    <n v="1894.19"/>
    <n v="598.76"/>
    <n v="1295.43"/>
    <d v="2003-07-21T00:00:00"/>
    <n v="62"/>
  </r>
  <r>
    <s v="11548"/>
    <s v="13"/>
    <x v="3130"/>
    <d v="2017-03-26T00:00:00"/>
    <b v="0"/>
    <s v="Approved"/>
    <s v="Solex"/>
    <s v="Standard"/>
    <s v="medium"/>
    <s v="medium"/>
    <n v="1163.8900000000001"/>
    <n v="589.27"/>
    <n v="574.62"/>
    <d v="2016-07-09T00:00:00"/>
    <n v="279"/>
  </r>
  <r>
    <s v="11549"/>
    <s v="0"/>
    <x v="743"/>
    <d v="2017-06-29T00:00:00"/>
    <b v="0"/>
    <s v="Approved"/>
    <m/>
    <m/>
    <m/>
    <m/>
    <n v="74.89"/>
    <m/>
    <m/>
    <m/>
    <n v="184"/>
  </r>
  <r>
    <s v="11550"/>
    <s v="36"/>
    <x v="2951"/>
    <d v="2017-07-10T00:00:00"/>
    <b v="0"/>
    <s v="Approved"/>
    <s v="Solex"/>
    <s v="Standard"/>
    <s v="low"/>
    <s v="medium"/>
    <n v="945.04"/>
    <n v="507.58"/>
    <n v="437.46"/>
    <d v="2011-03-16T00:00:00"/>
    <n v="173"/>
  </r>
  <r>
    <s v="11551"/>
    <s v="16"/>
    <x v="2601"/>
    <d v="2017-12-15T00:00:00"/>
    <b v="1"/>
    <s v="Approved"/>
    <s v="Norco Bicycles"/>
    <s v="Standard"/>
    <s v="high"/>
    <s v="small"/>
    <n v="1661.92"/>
    <n v="1479.11"/>
    <n v="182.81"/>
    <d v="1994-09-09T00:00:00"/>
    <n v="15"/>
  </r>
  <r>
    <s v="11552"/>
    <s v="70"/>
    <x v="2151"/>
    <d v="2017-11-06T00:00:00"/>
    <b v="0"/>
    <s v="Approved"/>
    <s v="Norco Bicycles"/>
    <s v="Road"/>
    <s v="medium"/>
    <s v="medium"/>
    <n v="1036.5899999999999"/>
    <n v="206.35"/>
    <n v="830.24"/>
    <d v="1991-05-06T00:00:00"/>
    <n v="54"/>
  </r>
  <r>
    <s v="11553"/>
    <s v="52"/>
    <x v="2056"/>
    <d v="2017-08-12T00:00:00"/>
    <b v="1"/>
    <s v="Approved"/>
    <s v="OHM Cycles"/>
    <s v="Road"/>
    <s v="medium"/>
    <s v="medium"/>
    <n v="1280.28"/>
    <n v="829.51"/>
    <n v="450.77"/>
    <d v="2001-11-25T00:00:00"/>
    <n v="140"/>
  </r>
  <r>
    <s v="11554"/>
    <s v="40"/>
    <x v="3383"/>
    <d v="2017-08-15T00:00:00"/>
    <b v="0"/>
    <s v="Approved"/>
    <s v="OHM Cycles"/>
    <s v="Standard"/>
    <s v="high"/>
    <s v="medium"/>
    <n v="1458.17"/>
    <n v="874.9"/>
    <n v="583.27"/>
    <d v="2006-02-02T00:00:00"/>
    <n v="137"/>
  </r>
  <r>
    <s v="11555"/>
    <s v="93"/>
    <x v="1732"/>
    <d v="2017-02-16T00:00:00"/>
    <b v="0"/>
    <s v="Approved"/>
    <s v="WeareA2B"/>
    <s v="Standard"/>
    <s v="medium"/>
    <s v="medium"/>
    <n v="1065.03"/>
    <n v="230.09"/>
    <n v="834.94"/>
    <d v="2000-11-03T00:00:00"/>
    <n v="317"/>
  </r>
  <r>
    <s v="11556"/>
    <s v="74"/>
    <x v="3384"/>
    <d v="2017-04-26T00:00:00"/>
    <b v="0"/>
    <s v="Approved"/>
    <s v="WeareA2B"/>
    <s v="Standard"/>
    <s v="medium"/>
    <s v="medium"/>
    <n v="1228.07"/>
    <n v="400.91"/>
    <n v="827.16"/>
    <d v="1991-07-10T00:00:00"/>
    <n v="248"/>
  </r>
  <r>
    <s v="11557"/>
    <s v="85"/>
    <x v="977"/>
    <d v="2017-04-05T00:00:00"/>
    <b v="0"/>
    <s v="Approved"/>
    <s v="WeareA2B"/>
    <s v="Standard"/>
    <s v="medium"/>
    <s v="medium"/>
    <n v="752.64"/>
    <n v="205.36"/>
    <n v="547.28"/>
    <d v="2015-08-02T00:00:00"/>
    <n v="269"/>
  </r>
  <r>
    <s v="11558"/>
    <s v="97"/>
    <x v="3119"/>
    <d v="2017-11-13T00:00:00"/>
    <b v="1"/>
    <s v="Approved"/>
    <s v="Solex"/>
    <s v="Standard"/>
    <s v="medium"/>
    <s v="large"/>
    <n v="202.62"/>
    <n v="151.96"/>
    <n v="50.66"/>
    <d v="2016-03-29T00:00:00"/>
    <n v="47"/>
  </r>
  <r>
    <s v="11559"/>
    <s v="32"/>
    <x v="2972"/>
    <d v="2017-04-06T00:00:00"/>
    <b v="1"/>
    <s v="Approved"/>
    <s v="Giant Bicycles"/>
    <s v="Standard"/>
    <s v="high"/>
    <s v="medium"/>
    <n v="1179"/>
    <n v="707.4"/>
    <n v="471.6"/>
    <d v="1997-08-25T00:00:00"/>
    <n v="268"/>
  </r>
  <r>
    <s v="11560"/>
    <s v="59"/>
    <x v="1224"/>
    <d v="2017-06-24T00:00:00"/>
    <b v="1"/>
    <s v="Approved"/>
    <s v="WeareA2B"/>
    <s v="Standard"/>
    <s v="medium"/>
    <s v="small"/>
    <n v="1415.01"/>
    <n v="1259.3599999999999"/>
    <n v="155.65"/>
    <d v="2013-06-09T00:00:00"/>
    <n v="189"/>
  </r>
  <r>
    <s v="11561"/>
    <s v="4"/>
    <x v="314"/>
    <d v="2017-03-28T00:00:00"/>
    <b v="0"/>
    <s v="Approved"/>
    <s v="Solex"/>
    <s v="Standard"/>
    <s v="medium"/>
    <s v="medium"/>
    <n v="1483.2"/>
    <n v="99.59"/>
    <n v="1383.61"/>
    <d v="1998-12-17T00:00:00"/>
    <n v="277"/>
  </r>
  <r>
    <s v="11562"/>
    <s v="19"/>
    <x v="1422"/>
    <d v="2017-08-27T00:00:00"/>
    <b v="0"/>
    <s v="Approved"/>
    <s v="OHM Cycles"/>
    <s v="Road"/>
    <s v="high"/>
    <s v="large"/>
    <n v="12.01"/>
    <n v="7.21"/>
    <n v="4.8"/>
    <d v="2009-03-08T00:00:00"/>
    <n v="125"/>
  </r>
  <r>
    <s v="11563"/>
    <s v="1"/>
    <x v="2472"/>
    <d v="2017-10-18T00:00:00"/>
    <b v="0"/>
    <s v="Approved"/>
    <s v="Giant Bicycles"/>
    <s v="Standard"/>
    <s v="medium"/>
    <s v="medium"/>
    <n v="1403.5"/>
    <n v="954.82"/>
    <n v="448.68"/>
    <d v="2012-09-15T00:00:00"/>
    <n v="73"/>
  </r>
  <r>
    <s v="11564"/>
    <s v="36"/>
    <x v="2188"/>
    <d v="2017-12-29T00:00:00"/>
    <b v="1"/>
    <s v="Approved"/>
    <s v="Solex"/>
    <s v="Standard"/>
    <s v="low"/>
    <s v="medium"/>
    <n v="945.04"/>
    <n v="507.58"/>
    <n v="437.46"/>
    <d v="1995-12-19T00:00:00"/>
    <n v="1"/>
  </r>
  <r>
    <s v="11565"/>
    <s v="0"/>
    <x v="3136"/>
    <d v="2017-09-26T00:00:00"/>
    <b v="1"/>
    <s v="Approved"/>
    <s v="WeareA2B"/>
    <s v="Standard"/>
    <s v="medium"/>
    <s v="small"/>
    <n v="175.89"/>
    <n v="131.91999999999999"/>
    <n v="43.97"/>
    <d v="2003-02-16T00:00:00"/>
    <n v="95"/>
  </r>
  <r>
    <s v="11566"/>
    <s v="4"/>
    <x v="1378"/>
    <d v="2017-04-14T00:00:00"/>
    <b v="0"/>
    <s v="Approved"/>
    <s v="Giant Bicycles"/>
    <s v="Standard"/>
    <s v="high"/>
    <s v="medium"/>
    <n v="1129.1300000000001"/>
    <n v="677.48"/>
    <n v="451.65"/>
    <d v="2014-03-03T00:00:00"/>
    <n v="260"/>
  </r>
  <r>
    <s v="11567"/>
    <s v="4"/>
    <x v="3344"/>
    <d v="2017-03-20T00:00:00"/>
    <b v="1"/>
    <s v="Approved"/>
    <s v="Giant Bicycles"/>
    <s v="Standard"/>
    <s v="high"/>
    <s v="medium"/>
    <n v="1129.1300000000001"/>
    <n v="677.48"/>
    <n v="451.65"/>
    <d v="2005-08-09T00:00:00"/>
    <n v="285"/>
  </r>
  <r>
    <s v="11568"/>
    <s v="1"/>
    <x v="865"/>
    <d v="2017-08-02T00:00:00"/>
    <b v="1"/>
    <s v="Approved"/>
    <s v="Giant Bicycles"/>
    <s v="Standard"/>
    <s v="medium"/>
    <s v="medium"/>
    <n v="1403.5"/>
    <n v="954.82"/>
    <n v="448.68"/>
    <d v="2003-01-05T00:00:00"/>
    <n v="150"/>
  </r>
  <r>
    <s v="11569"/>
    <s v="52"/>
    <x v="2714"/>
    <d v="2017-11-17T00:00:00"/>
    <b v="0"/>
    <s v="Approved"/>
    <s v="Solex"/>
    <s v="Road"/>
    <s v="medium"/>
    <s v="large"/>
    <n v="1777.8"/>
    <n v="820.78"/>
    <n v="957.02"/>
    <d v="2011-05-07T00:00:00"/>
    <n v="43"/>
  </r>
  <r>
    <s v="11570"/>
    <s v="40"/>
    <x v="2651"/>
    <d v="2017-04-14T00:00:00"/>
    <b v="0"/>
    <s v="Approved"/>
    <s v="OHM Cycles"/>
    <s v="Standard"/>
    <s v="high"/>
    <s v="medium"/>
    <n v="1458.17"/>
    <n v="874.9"/>
    <n v="583.27"/>
    <d v="2008-03-19T00:00:00"/>
    <n v="260"/>
  </r>
  <r>
    <s v="11571"/>
    <s v="35"/>
    <x v="825"/>
    <d v="2017-06-02T00:00:00"/>
    <b v="0"/>
    <s v="Approved"/>
    <s v="Giant Bicycles"/>
    <s v="Standard"/>
    <s v="medium"/>
    <s v="medium"/>
    <n v="1403.5"/>
    <n v="954.82"/>
    <n v="448.68"/>
    <d v="2016-11-14T00:00:00"/>
    <n v="211"/>
  </r>
  <r>
    <s v="11572"/>
    <s v="68"/>
    <x v="2883"/>
    <d v="2017-03-25T00:00:00"/>
    <b v="1"/>
    <s v="Approved"/>
    <s v="OHM Cycles"/>
    <s v="Standard"/>
    <s v="medium"/>
    <s v="medium"/>
    <n v="1636.9"/>
    <n v="44.71"/>
    <n v="1592.19"/>
    <d v="2002-08-31T00:00:00"/>
    <n v="280"/>
  </r>
  <r>
    <s v="11573"/>
    <s v="82"/>
    <x v="1609"/>
    <d v="2017-10-09T00:00:00"/>
    <b v="1"/>
    <s v="Approved"/>
    <s v="Norco Bicycles"/>
    <s v="Standard"/>
    <s v="high"/>
    <s v="medium"/>
    <n v="1148.6400000000001"/>
    <n v="689.18"/>
    <n v="459.46"/>
    <d v="2016-12-06T00:00:00"/>
    <n v="82"/>
  </r>
  <r>
    <s v="11574"/>
    <s v="24"/>
    <x v="832"/>
    <d v="2017-05-11T00:00:00"/>
    <b v="1"/>
    <s v="Approved"/>
    <s v="Solex"/>
    <s v="Road"/>
    <s v="medium"/>
    <s v="large"/>
    <n v="1777.8"/>
    <n v="820.78"/>
    <n v="957.02"/>
    <d v="2011-05-07T00:00:00"/>
    <n v="233"/>
  </r>
  <r>
    <s v="11575"/>
    <s v="1"/>
    <x v="3385"/>
    <d v="2017-04-20T00:00:00"/>
    <b v="0"/>
    <s v="Approved"/>
    <s v="Giant Bicycles"/>
    <s v="Standard"/>
    <s v="medium"/>
    <s v="medium"/>
    <n v="1403.5"/>
    <n v="954.82"/>
    <n v="448.68"/>
    <d v="2012-12-02T00:00:00"/>
    <n v="254"/>
  </r>
  <r>
    <s v="11576"/>
    <s v="16"/>
    <x v="406"/>
    <d v="2017-10-24T00:00:00"/>
    <b v="0"/>
    <s v="Approved"/>
    <s v="Norco Bicycles"/>
    <s v="Standard"/>
    <s v="high"/>
    <s v="small"/>
    <n v="1661.92"/>
    <n v="1479.11"/>
    <n v="182.81"/>
    <d v="2011-05-07T00:00:00"/>
    <n v="67"/>
  </r>
  <r>
    <s v="11577"/>
    <s v="54"/>
    <x v="2569"/>
    <d v="2017-06-21T00:00:00"/>
    <b v="0"/>
    <s v="Approved"/>
    <s v="WeareA2B"/>
    <s v="Standard"/>
    <s v="medium"/>
    <s v="medium"/>
    <n v="1807.45"/>
    <n v="778.69"/>
    <n v="1028.76"/>
    <d v="2015-04-11T00:00:00"/>
    <n v="192"/>
  </r>
  <r>
    <s v="11578"/>
    <s v="29"/>
    <x v="249"/>
    <d v="2017-06-10T00:00:00"/>
    <b v="0"/>
    <s v="Approved"/>
    <s v="WeareA2B"/>
    <s v="Standard"/>
    <s v="medium"/>
    <s v="medium"/>
    <n v="1065.03"/>
    <n v="230.09"/>
    <n v="834.94"/>
    <d v="2000-11-03T00:00:00"/>
    <n v="203"/>
  </r>
  <r>
    <s v="11579"/>
    <s v="3"/>
    <x v="1601"/>
    <d v="2017-04-07T00:00:00"/>
    <b v="1"/>
    <s v="Approved"/>
    <s v="Trek Bicycles"/>
    <s v="Standard"/>
    <s v="medium"/>
    <s v="large"/>
    <n v="2091.4699999999998"/>
    <n v="388.92"/>
    <n v="1702.55"/>
    <d v="2011-04-16T00:00:00"/>
    <n v="267"/>
  </r>
  <r>
    <s v="11580"/>
    <s v="29"/>
    <x v="1223"/>
    <d v="2017-02-10T00:00:00"/>
    <b v="1"/>
    <s v="Approved"/>
    <s v="Norco Bicycles"/>
    <s v="Road"/>
    <s v="medium"/>
    <s v="medium"/>
    <n v="543.39"/>
    <n v="407.54"/>
    <n v="135.85"/>
    <d v="2016-11-22T00:00:00"/>
    <n v="323"/>
  </r>
  <r>
    <s v="11581"/>
    <s v="60"/>
    <x v="191"/>
    <d v="2017-07-13T00:00:00"/>
    <b v="1"/>
    <s v="Approved"/>
    <s v="Giant Bicycles"/>
    <s v="Standard"/>
    <s v="high"/>
    <s v="small"/>
    <n v="1977.36"/>
    <n v="1759.85"/>
    <n v="217.51"/>
    <d v="2011-08-24T00:00:00"/>
    <n v="170"/>
  </r>
  <r>
    <s v="11582"/>
    <s v="83"/>
    <x v="111"/>
    <d v="2017-08-19T00:00:00"/>
    <b v="0"/>
    <s v="Approved"/>
    <s v="Solex"/>
    <s v="Touring"/>
    <s v="medium"/>
    <s v="large"/>
    <n v="2083.94"/>
    <n v="675.03"/>
    <n v="1408.91"/>
    <d v="1997-08-25T00:00:00"/>
    <n v="133"/>
  </r>
  <r>
    <s v="11583"/>
    <s v="29"/>
    <x v="108"/>
    <d v="2017-08-14T00:00:00"/>
    <b v="0"/>
    <s v="Approved"/>
    <s v="Norco Bicycles"/>
    <s v="Road"/>
    <s v="medium"/>
    <s v="medium"/>
    <n v="543.39"/>
    <n v="407.54"/>
    <n v="135.85"/>
    <d v="1995-12-19T00:00:00"/>
    <n v="138"/>
  </r>
  <r>
    <s v="11584"/>
    <s v="50"/>
    <x v="3029"/>
    <d v="2017-01-28T00:00:00"/>
    <b v="1"/>
    <s v="Approved"/>
    <s v="Giant Bicycles"/>
    <s v="Standard"/>
    <s v="medium"/>
    <s v="medium"/>
    <n v="642.70000000000005"/>
    <n v="211.37"/>
    <n v="431.33"/>
    <d v="2003-03-18T00:00:00"/>
    <n v="336"/>
  </r>
  <r>
    <s v="11585"/>
    <s v="27"/>
    <x v="244"/>
    <d v="2017-12-08T00:00:00"/>
    <b v="1"/>
    <s v="Approved"/>
    <s v="Trek Bicycles"/>
    <s v="Standard"/>
    <s v="medium"/>
    <s v="medium"/>
    <n v="499.53"/>
    <n v="388.72"/>
    <n v="110.81"/>
    <d v="2003-03-18T00:00:00"/>
    <n v="22"/>
  </r>
  <r>
    <s v="11586"/>
    <s v="10"/>
    <x v="3271"/>
    <d v="2017-07-21T00:00:00"/>
    <b v="1"/>
    <s v="Approved"/>
    <s v="WeareA2B"/>
    <s v="Touring"/>
    <s v="medium"/>
    <s v="medium"/>
    <n v="1466.68"/>
    <n v="363.25"/>
    <n v="1103.43"/>
    <d v="2007-08-04T00:00:00"/>
    <n v="162"/>
  </r>
  <r>
    <s v="11587"/>
    <s v="100"/>
    <x v="1250"/>
    <d v="2017-01-21T00:00:00"/>
    <b v="1"/>
    <s v="Approved"/>
    <s v="Trek Bicycles"/>
    <s v="Standard"/>
    <s v="medium"/>
    <s v="small"/>
    <n v="1386.84"/>
    <n v="1234.29"/>
    <n v="152.55000000000001"/>
    <d v="2003-08-05T00:00:00"/>
    <n v="343"/>
  </r>
  <r>
    <s v="11588"/>
    <s v="64"/>
    <x v="1608"/>
    <d v="2017-10-17T00:00:00"/>
    <b v="1"/>
    <s v="Approved"/>
    <s v="Trek Bicycles"/>
    <s v="Standard"/>
    <s v="medium"/>
    <s v="large"/>
    <n v="1469.44"/>
    <n v="596.54999999999995"/>
    <n v="872.89"/>
    <d v="2010-08-20T00:00:00"/>
    <n v="74"/>
  </r>
  <r>
    <s v="11589"/>
    <s v="49"/>
    <x v="814"/>
    <d v="2017-05-15T00:00:00"/>
    <b v="1"/>
    <s v="Approved"/>
    <s v="Trek Bicycles"/>
    <s v="Road"/>
    <s v="medium"/>
    <s v="medium"/>
    <n v="533.51"/>
    <n v="400.13"/>
    <n v="133.38"/>
    <d v="2012-06-04T00:00:00"/>
    <n v="229"/>
  </r>
  <r>
    <s v="11590"/>
    <s v="43"/>
    <x v="2253"/>
    <d v="2017-02-15T00:00:00"/>
    <b v="0"/>
    <s v="Approved"/>
    <s v="Solex"/>
    <s v="Standard"/>
    <s v="medium"/>
    <s v="medium"/>
    <n v="1151.96"/>
    <n v="649.49"/>
    <n v="502.47"/>
    <d v="1999-12-04T00:00:00"/>
    <n v="318"/>
  </r>
  <r>
    <s v="11592"/>
    <s v="41"/>
    <x v="2114"/>
    <d v="2017-06-17T00:00:00"/>
    <b v="1"/>
    <s v="Approved"/>
    <s v="Solex"/>
    <s v="Road"/>
    <s v="medium"/>
    <s v="medium"/>
    <n v="416.98"/>
    <n v="312.74"/>
    <n v="104.24"/>
    <d v="1997-05-10T00:00:00"/>
    <n v="196"/>
  </r>
  <r>
    <s v="11593"/>
    <s v="78"/>
    <x v="687"/>
    <d v="2017-12-20T00:00:00"/>
    <b v="0"/>
    <s v="Approved"/>
    <s v="Giant Bicycles"/>
    <s v="Standard"/>
    <s v="medium"/>
    <s v="large"/>
    <n v="1765.3"/>
    <n v="709.48"/>
    <n v="1055.82"/>
    <d v="2004-07-25T00:00:00"/>
    <n v="10"/>
  </r>
  <r>
    <s v="11594"/>
    <s v="66"/>
    <x v="1588"/>
    <d v="2017-07-10T00:00:00"/>
    <b v="0"/>
    <s v="Approved"/>
    <s v="Giant Bicycles"/>
    <s v="Road"/>
    <s v="low"/>
    <s v="small"/>
    <n v="590.26"/>
    <n v="525.33000000000004"/>
    <n v="64.930000000000007"/>
    <d v="2010-11-05T00:00:00"/>
    <n v="173"/>
  </r>
  <r>
    <s v="11595"/>
    <s v="5"/>
    <x v="654"/>
    <d v="2017-12-26T00:00:00"/>
    <b v="0"/>
    <s v="Approved"/>
    <s v="Trek Bicycles"/>
    <s v="Mountain"/>
    <s v="low"/>
    <s v="medium"/>
    <n v="574.64"/>
    <n v="459.71"/>
    <n v="114.93"/>
    <d v="2003-02-07T00:00:00"/>
    <n v="4"/>
  </r>
  <r>
    <s v="11596"/>
    <s v="12"/>
    <x v="37"/>
    <d v="2017-03-05T00:00:00"/>
    <b v="0"/>
    <s v="Approved"/>
    <s v="WeareA2B"/>
    <s v="Standard"/>
    <s v="medium"/>
    <s v="medium"/>
    <n v="1231.1500000000001"/>
    <n v="161.6"/>
    <n v="1069.55"/>
    <d v="2005-12-07T00:00:00"/>
    <n v="300"/>
  </r>
  <r>
    <s v="11597"/>
    <s v="56"/>
    <x v="326"/>
    <d v="2017-06-14T00:00:00"/>
    <b v="1"/>
    <s v="Approved"/>
    <s v="Norco Bicycles"/>
    <s v="Mountain"/>
    <s v="low"/>
    <s v="small"/>
    <n v="688.63"/>
    <n v="612.88"/>
    <n v="75.75"/>
    <d v="1993-10-02T00:00:00"/>
    <n v="199"/>
  </r>
  <r>
    <s v="11598"/>
    <s v="18"/>
    <x v="708"/>
    <d v="2017-04-07T00:00:00"/>
    <b v="0"/>
    <s v="Approved"/>
    <s v="Norco Bicycles"/>
    <s v="Standard"/>
    <s v="high"/>
    <s v="medium"/>
    <n v="1148.6400000000001"/>
    <n v="689.18"/>
    <n v="459.46"/>
    <d v="1993-04-20T00:00:00"/>
    <n v="267"/>
  </r>
  <r>
    <s v="11599"/>
    <s v="11"/>
    <x v="514"/>
    <d v="2017-04-16T00:00:00"/>
    <b v="1"/>
    <s v="Approved"/>
    <s v="Giant Bicycles"/>
    <s v="Standard"/>
    <s v="high"/>
    <s v="medium"/>
    <n v="1274.93"/>
    <n v="764.96"/>
    <n v="509.97"/>
    <d v="2007-08-04T00:00:00"/>
    <n v="258"/>
  </r>
  <r>
    <s v="11600"/>
    <s v="79"/>
    <x v="1517"/>
    <d v="2017-08-27T00:00:00"/>
    <b v="1"/>
    <s v="Approved"/>
    <s v="Norco Bicycles"/>
    <s v="Standard"/>
    <s v="medium"/>
    <s v="medium"/>
    <n v="1555.58"/>
    <n v="818.01"/>
    <n v="737.57"/>
    <d v="2015-08-10T00:00:00"/>
    <n v="125"/>
  </r>
  <r>
    <s v="11601"/>
    <s v="56"/>
    <x v="2934"/>
    <d v="2017-02-12T00:00:00"/>
    <b v="0"/>
    <s v="Approved"/>
    <s v="OHM Cycles"/>
    <s v="Standard"/>
    <s v="medium"/>
    <s v="medium"/>
    <n v="183.86"/>
    <n v="137.9"/>
    <n v="45.96"/>
    <d v="1997-10-04T00:00:00"/>
    <n v="321"/>
  </r>
  <r>
    <s v="11602"/>
    <s v="82"/>
    <x v="169"/>
    <d v="2017-05-10T00:00:00"/>
    <b v="1"/>
    <s v="Approved"/>
    <s v="Norco Bicycles"/>
    <s v="Standard"/>
    <s v="high"/>
    <s v="medium"/>
    <n v="1148.6400000000001"/>
    <n v="689.18"/>
    <n v="459.46"/>
    <d v="2004-12-18T00:00:00"/>
    <n v="234"/>
  </r>
  <r>
    <s v="11603"/>
    <s v="74"/>
    <x v="1564"/>
    <d v="2017-02-01T00:00:00"/>
    <b v="0"/>
    <s v="Approved"/>
    <s v="WeareA2B"/>
    <s v="Standard"/>
    <s v="medium"/>
    <s v="medium"/>
    <n v="1228.07"/>
    <n v="400.91"/>
    <n v="827.16"/>
    <d v="2004-07-25T00:00:00"/>
    <n v="332"/>
  </r>
  <r>
    <s v="11604"/>
    <s v="96"/>
    <x v="1129"/>
    <d v="2017-03-25T00:00:00"/>
    <b v="1"/>
    <s v="Approved"/>
    <s v="Giant Bicycles"/>
    <s v="Standard"/>
    <s v="medium"/>
    <s v="large"/>
    <n v="1635.3"/>
    <n v="993.66"/>
    <n v="641.64"/>
    <d v="2013-06-09T00:00:00"/>
    <n v="280"/>
  </r>
  <r>
    <s v="11605"/>
    <s v="4"/>
    <x v="2419"/>
    <d v="2017-05-16T00:00:00"/>
    <b v="1"/>
    <s v="Approved"/>
    <s v="Giant Bicycles"/>
    <s v="Standard"/>
    <s v="high"/>
    <s v="medium"/>
    <n v="1129.1300000000001"/>
    <n v="677.48"/>
    <n v="451.65"/>
    <d v="2003-02-07T00:00:00"/>
    <n v="228"/>
  </r>
  <r>
    <s v="11606"/>
    <s v="71"/>
    <x v="270"/>
    <d v="2017-02-24T00:00:00"/>
    <b v="0"/>
    <s v="Approved"/>
    <s v="Solex"/>
    <s v="Standard"/>
    <s v="high"/>
    <s v="large"/>
    <n v="1842.92"/>
    <n v="1105.75"/>
    <n v="737.17"/>
    <d v="1995-10-24T00:00:00"/>
    <n v="309"/>
  </r>
  <r>
    <s v="11607"/>
    <s v="67"/>
    <x v="2585"/>
    <d v="2017-10-24T00:00:00"/>
    <b v="0"/>
    <s v="Approved"/>
    <s v="Norco Bicycles"/>
    <s v="Road"/>
    <s v="medium"/>
    <s v="medium"/>
    <n v="544.04999999999995"/>
    <n v="376.84"/>
    <n v="167.21"/>
    <d v="2015-04-11T00:00:00"/>
    <n v="67"/>
  </r>
  <r>
    <s v="11608"/>
    <s v="14"/>
    <x v="3163"/>
    <d v="2017-07-15T00:00:00"/>
    <b v="1"/>
    <s v="Approved"/>
    <s v="Trek Bicycles"/>
    <s v="Standard"/>
    <s v="medium"/>
    <s v="small"/>
    <n v="1386.84"/>
    <n v="1234.29"/>
    <n v="152.55000000000001"/>
    <d v="1993-07-15T00:00:00"/>
    <n v="168"/>
  </r>
  <r>
    <s v="11609"/>
    <s v="0"/>
    <x v="544"/>
    <d v="2017-08-17T00:00:00"/>
    <b v="1"/>
    <s v="Approved"/>
    <s v="Solex"/>
    <s v="Standard"/>
    <s v="medium"/>
    <s v="medium"/>
    <n v="71.489999999999995"/>
    <n v="53.62"/>
    <n v="17.87"/>
    <d v="2012-12-02T00:00:00"/>
    <n v="135"/>
  </r>
  <r>
    <s v="11610"/>
    <s v="86"/>
    <x v="1089"/>
    <d v="2017-10-07T00:00:00"/>
    <b v="1"/>
    <s v="Approved"/>
    <s v="OHM Cycles"/>
    <s v="Standard"/>
    <s v="medium"/>
    <s v="medium"/>
    <n v="235.63"/>
    <n v="125.07"/>
    <n v="110.56"/>
    <d v="2004-08-07T00:00:00"/>
    <n v="84"/>
  </r>
  <r>
    <s v="11611"/>
    <s v="89"/>
    <x v="2345"/>
    <d v="2017-11-22T00:00:00"/>
    <b v="0"/>
    <s v="Approved"/>
    <s v="Giant Bicycles"/>
    <s v="Standard"/>
    <s v="medium"/>
    <s v="large"/>
    <n v="1812.75"/>
    <n v="582.48"/>
    <n v="1230.27"/>
    <d v="2006-10-01T00:00:00"/>
    <n v="38"/>
  </r>
  <r>
    <s v="11612"/>
    <s v="42"/>
    <x v="2582"/>
    <d v="2017-02-10T00:00:00"/>
    <b v="1"/>
    <s v="Approved"/>
    <s v="OHM Cycles"/>
    <s v="Road"/>
    <s v="medium"/>
    <s v="small"/>
    <n v="1810"/>
    <n v="1610.9"/>
    <n v="199.1"/>
    <d v="2015-08-02T00:00:00"/>
    <n v="323"/>
  </r>
  <r>
    <s v="11613"/>
    <s v="13"/>
    <x v="1678"/>
    <d v="2017-10-01T00:00:00"/>
    <b v="0"/>
    <s v="Approved"/>
    <s v="Solex"/>
    <s v="Standard"/>
    <s v="medium"/>
    <s v="medium"/>
    <n v="1163.8900000000001"/>
    <n v="589.27"/>
    <n v="574.62"/>
    <d v="2016-07-09T00:00:00"/>
    <n v="90"/>
  </r>
  <r>
    <s v="11614"/>
    <s v="21"/>
    <x v="1619"/>
    <d v="2017-05-16T00:00:00"/>
    <b v="1"/>
    <s v="Approved"/>
    <s v="Solex"/>
    <s v="Standard"/>
    <s v="medium"/>
    <s v="large"/>
    <n v="1071.23"/>
    <n v="380.74"/>
    <n v="690.49"/>
    <d v="2016-11-22T00:00:00"/>
    <n v="228"/>
  </r>
  <r>
    <s v="11615"/>
    <s v="67"/>
    <x v="122"/>
    <d v="2017-09-09T00:00:00"/>
    <b v="1"/>
    <s v="Approved"/>
    <s v="Norco Bicycles"/>
    <s v="Road"/>
    <s v="medium"/>
    <s v="medium"/>
    <n v="544.04999999999995"/>
    <n v="376.84"/>
    <n v="167.21"/>
    <d v="2005-10-22T00:00:00"/>
    <n v="112"/>
  </r>
  <r>
    <s v="11616"/>
    <s v="100"/>
    <x v="2393"/>
    <d v="2017-02-08T00:00:00"/>
    <b v="0"/>
    <s v="Approved"/>
    <s v="Norco Bicycles"/>
    <s v="Road"/>
    <s v="medium"/>
    <s v="medium"/>
    <n v="1036.5899999999999"/>
    <n v="206.35"/>
    <n v="830.24"/>
    <d v="1991-05-06T00:00:00"/>
    <n v="325"/>
  </r>
  <r>
    <s v="11617"/>
    <s v="38"/>
    <x v="340"/>
    <d v="2017-10-15T00:00:00"/>
    <b v="1"/>
    <s v="Approved"/>
    <s v="Trek Bicycles"/>
    <s v="Standard"/>
    <s v="medium"/>
    <s v="large"/>
    <n v="2091.4699999999998"/>
    <n v="388.92"/>
    <n v="1702.55"/>
    <d v="2011-08-24T00:00:00"/>
    <n v="76"/>
  </r>
  <r>
    <s v="11619"/>
    <s v="48"/>
    <x v="1994"/>
    <d v="2017-11-19T00:00:00"/>
    <b v="1"/>
    <s v="Approved"/>
    <s v="WeareA2B"/>
    <s v="Standard"/>
    <s v="medium"/>
    <s v="medium"/>
    <n v="1762.96"/>
    <n v="950.52"/>
    <n v="812.44"/>
    <d v="2014-07-28T00:00:00"/>
    <n v="41"/>
  </r>
  <r>
    <s v="11621"/>
    <s v="61"/>
    <x v="2100"/>
    <d v="2017-10-13T00:00:00"/>
    <b v="1"/>
    <s v="Approved"/>
    <s v="OHM Cycles"/>
    <s v="Standard"/>
    <s v="low"/>
    <s v="medium"/>
    <n v="71.16"/>
    <n v="56.93"/>
    <n v="14.23"/>
    <d v="2015-06-17T00:00:00"/>
    <n v="78"/>
  </r>
  <r>
    <s v="11622"/>
    <s v="97"/>
    <x v="2053"/>
    <d v="2017-11-28T00:00:00"/>
    <b v="1"/>
    <s v="Approved"/>
    <s v="Solex"/>
    <s v="Standard"/>
    <s v="medium"/>
    <s v="large"/>
    <n v="202.62"/>
    <n v="151.96"/>
    <n v="50.66"/>
    <d v="2016-03-29T00:00:00"/>
    <n v="32"/>
  </r>
  <r>
    <s v="11623"/>
    <s v="47"/>
    <x v="3163"/>
    <d v="2017-01-15T00:00:00"/>
    <b v="0"/>
    <s v="Approved"/>
    <s v="Trek Bicycles"/>
    <s v="Road"/>
    <s v="low"/>
    <s v="small"/>
    <n v="1720.7"/>
    <n v="1531.42"/>
    <n v="189.28"/>
    <d v="1997-02-09T00:00:00"/>
    <n v="349"/>
  </r>
  <r>
    <s v="11624"/>
    <s v="22"/>
    <x v="1320"/>
    <d v="2017-10-27T00:00:00"/>
    <b v="0"/>
    <s v="Approved"/>
    <s v="WeareA2B"/>
    <s v="Standard"/>
    <s v="medium"/>
    <s v="medium"/>
    <n v="60.34"/>
    <n v="45.26"/>
    <n v="15.08"/>
    <d v="2016-02-04T00:00:00"/>
    <n v="64"/>
  </r>
  <r>
    <s v="11625"/>
    <s v="14"/>
    <x v="2345"/>
    <d v="2017-09-29T00:00:00"/>
    <b v="0"/>
    <s v="Approved"/>
    <s v="Solex"/>
    <s v="Standard"/>
    <s v="high"/>
    <s v="large"/>
    <n v="1842.92"/>
    <n v="1105.75"/>
    <n v="737.17"/>
    <d v="2002-08-31T00:00:00"/>
    <n v="92"/>
  </r>
  <r>
    <s v="11626"/>
    <s v="67"/>
    <x v="656"/>
    <d v="2017-12-13T00:00:00"/>
    <b v="1"/>
    <s v="Approved"/>
    <s v="Norco Bicycles"/>
    <s v="Road"/>
    <s v="medium"/>
    <s v="medium"/>
    <n v="544.04999999999995"/>
    <n v="376.84"/>
    <n v="167.21"/>
    <d v="2005-10-22T00:00:00"/>
    <n v="17"/>
  </r>
  <r>
    <s v="11627"/>
    <s v="33"/>
    <x v="1736"/>
    <d v="2017-07-15T00:00:00"/>
    <b v="1"/>
    <s v="Approved"/>
    <s v="OHM Cycles"/>
    <s v="Road"/>
    <s v="medium"/>
    <s v="small"/>
    <n v="1810"/>
    <n v="1610.9"/>
    <n v="199.1"/>
    <d v="2006-10-01T00:00:00"/>
    <n v="168"/>
  </r>
  <r>
    <s v="11628"/>
    <s v="39"/>
    <x v="3056"/>
    <d v="2017-06-02T00:00:00"/>
    <b v="1"/>
    <s v="Approved"/>
    <s v="Giant Bicycles"/>
    <s v="Standard"/>
    <s v="medium"/>
    <s v="large"/>
    <n v="1812.75"/>
    <n v="582.48"/>
    <n v="1230.27"/>
    <d v="2008-03-19T00:00:00"/>
    <n v="211"/>
  </r>
  <r>
    <s v="11629"/>
    <s v="26"/>
    <x v="1774"/>
    <d v="2017-09-11T00:00:00"/>
    <b v="0"/>
    <s v="Approved"/>
    <s v="WeareA2B"/>
    <s v="Standard"/>
    <s v="medium"/>
    <s v="medium"/>
    <n v="1992.93"/>
    <n v="762.63"/>
    <n v="1230.3"/>
    <d v="2002-03-22T00:00:00"/>
    <n v="110"/>
  </r>
  <r>
    <s v="11630"/>
    <s v="100"/>
    <x v="3286"/>
    <d v="2017-10-28T00:00:00"/>
    <b v="1"/>
    <s v="Approved"/>
    <s v="Norco Bicycles"/>
    <s v="Road"/>
    <s v="medium"/>
    <s v="medium"/>
    <n v="1036.5899999999999"/>
    <n v="206.35"/>
    <n v="830.24"/>
    <d v="2014-10-10T00:00:00"/>
    <n v="63"/>
  </r>
  <r>
    <s v="11631"/>
    <s v="57"/>
    <x v="2421"/>
    <d v="2017-01-19T00:00:00"/>
    <b v="0"/>
    <s v="Approved"/>
    <s v="WeareA2B"/>
    <s v="Touring"/>
    <s v="medium"/>
    <s v="large"/>
    <n v="1890.39"/>
    <n v="260.14"/>
    <n v="1630.25"/>
    <d v="1991-01-21T00:00:00"/>
    <n v="345"/>
  </r>
  <r>
    <s v="11632"/>
    <s v="25"/>
    <x v="205"/>
    <d v="2017-05-12T00:00:00"/>
    <b v="0"/>
    <s v="Approved"/>
    <s v="OHM Cycles"/>
    <s v="Standard"/>
    <s v="high"/>
    <s v="medium"/>
    <n v="2005.66"/>
    <n v="1203.4000000000001"/>
    <n v="802.26"/>
    <d v="2012-04-10T00:00:00"/>
    <n v="232"/>
  </r>
  <r>
    <s v="11633"/>
    <s v="17"/>
    <x v="1332"/>
    <d v="2017-04-10T00:00:00"/>
    <b v="0"/>
    <s v="Approved"/>
    <s v="Solex"/>
    <s v="Standard"/>
    <s v="high"/>
    <s v="medium"/>
    <n v="1024.6600000000001"/>
    <n v="614.79999999999995"/>
    <n v="409.86"/>
    <d v="1996-11-09T00:00:00"/>
    <n v="264"/>
  </r>
  <r>
    <s v="11634"/>
    <s v="61"/>
    <x v="143"/>
    <d v="2017-08-11T00:00:00"/>
    <b v="0"/>
    <s v="Approved"/>
    <s v="OHM Cycles"/>
    <s v="Standard"/>
    <s v="low"/>
    <s v="medium"/>
    <n v="71.16"/>
    <n v="56.93"/>
    <n v="14.23"/>
    <d v="2015-06-17T00:00:00"/>
    <n v="141"/>
  </r>
  <r>
    <s v="11635"/>
    <s v="18"/>
    <x v="816"/>
    <d v="2017-02-04T00:00:00"/>
    <b v="1"/>
    <s v="Approved"/>
    <s v="Norco Bicycles"/>
    <s v="Standard"/>
    <s v="high"/>
    <s v="medium"/>
    <n v="1148.6400000000001"/>
    <n v="689.18"/>
    <n v="459.46"/>
    <d v="2015-08-10T00:00:00"/>
    <n v="329"/>
  </r>
  <r>
    <s v="11636"/>
    <s v="0"/>
    <x v="1395"/>
    <d v="2017-08-04T00:00:00"/>
    <b v="0"/>
    <s v="Approved"/>
    <s v="OHM Cycles"/>
    <s v="Standard"/>
    <s v="medium"/>
    <s v="medium"/>
    <n v="183.86"/>
    <n v="137.9"/>
    <n v="45.96"/>
    <d v="1997-10-04T00:00:00"/>
    <n v="148"/>
  </r>
  <r>
    <s v="11637"/>
    <s v="55"/>
    <x v="2912"/>
    <d v="2017-08-01T00:00:00"/>
    <b v="1"/>
    <s v="Approved"/>
    <s v="Trek Bicycles"/>
    <s v="Road"/>
    <s v="medium"/>
    <s v="large"/>
    <n v="1894.19"/>
    <n v="598.76"/>
    <n v="1295.43"/>
    <d v="2003-07-21T00:00:00"/>
    <n v="151"/>
  </r>
  <r>
    <s v="11638"/>
    <s v="56"/>
    <x v="744"/>
    <d v="2017-05-26T00:00:00"/>
    <b v="1"/>
    <s v="Approved"/>
    <s v="Norco Bicycles"/>
    <s v="Mountain"/>
    <s v="low"/>
    <s v="small"/>
    <n v="688.63"/>
    <n v="612.88"/>
    <n v="75.75"/>
    <d v="1993-10-02T00:00:00"/>
    <n v="218"/>
  </r>
  <r>
    <s v="11639"/>
    <s v="29"/>
    <x v="1111"/>
    <d v="2017-12-14T00:00:00"/>
    <b v="1"/>
    <s v="Approved"/>
    <s v="WeareA2B"/>
    <s v="Standard"/>
    <s v="medium"/>
    <s v="medium"/>
    <n v="1065.03"/>
    <n v="230.09"/>
    <n v="834.94"/>
    <d v="2000-11-03T00:00:00"/>
    <n v="16"/>
  </r>
  <r>
    <s v="11640"/>
    <s v="38"/>
    <x v="243"/>
    <d v="2017-05-02T00:00:00"/>
    <b v="0"/>
    <s v="Approved"/>
    <s v="Solex"/>
    <s v="Standard"/>
    <s v="medium"/>
    <s v="medium"/>
    <n v="1577.53"/>
    <n v="826.51"/>
    <n v="751.02"/>
    <d v="2011-03-16T00:00:00"/>
    <n v="242"/>
  </r>
  <r>
    <s v="11641"/>
    <s v="70"/>
    <x v="2396"/>
    <d v="2017-09-02T00:00:00"/>
    <b v="1"/>
    <s v="Approved"/>
    <s v="Trek Bicycles"/>
    <s v="Standard"/>
    <s v="high"/>
    <s v="medium"/>
    <n v="495.72"/>
    <n v="297.43"/>
    <n v="198.29"/>
    <d v="2002-08-31T00:00:00"/>
    <n v="119"/>
  </r>
  <r>
    <s v="11642"/>
    <s v="49"/>
    <x v="1060"/>
    <d v="2017-03-29T00:00:00"/>
    <b v="1"/>
    <s v="Approved"/>
    <s v="Solex"/>
    <s v="Standard"/>
    <s v="medium"/>
    <s v="large"/>
    <n v="1061.56"/>
    <n v="733.58"/>
    <n v="327.98"/>
    <d v="1993-07-20T00:00:00"/>
    <n v="276"/>
  </r>
  <r>
    <s v="11643"/>
    <s v="21"/>
    <x v="81"/>
    <d v="2017-03-06T00:00:00"/>
    <b v="0"/>
    <s v="Approved"/>
    <s v="Solex"/>
    <s v="Standard"/>
    <s v="medium"/>
    <s v="large"/>
    <n v="1071.23"/>
    <n v="380.74"/>
    <n v="690.49"/>
    <d v="1996-04-05T00:00:00"/>
    <n v="299"/>
  </r>
  <r>
    <s v="11644"/>
    <s v="70"/>
    <x v="947"/>
    <d v="2017-08-03T00:00:00"/>
    <b v="0"/>
    <s v="Approved"/>
    <s v="Norco Bicycles"/>
    <s v="Road"/>
    <s v="medium"/>
    <s v="medium"/>
    <n v="1036.5899999999999"/>
    <n v="206.35"/>
    <n v="830.24"/>
    <d v="1991-05-06T00:00:00"/>
    <n v="149"/>
  </r>
  <r>
    <s v="11645"/>
    <s v="36"/>
    <x v="1329"/>
    <d v="2017-09-25T00:00:00"/>
    <b v="1"/>
    <s v="Approved"/>
    <s v="Solex"/>
    <s v="Standard"/>
    <s v="low"/>
    <s v="medium"/>
    <n v="945.04"/>
    <n v="507.58"/>
    <n v="437.46"/>
    <d v="2007-08-04T00:00:00"/>
    <n v="96"/>
  </r>
  <r>
    <s v="11646"/>
    <s v="59"/>
    <x v="3386"/>
    <d v="2017-03-02T00:00:00"/>
    <b v="0"/>
    <s v="Approved"/>
    <s v="Solex"/>
    <s v="Standard"/>
    <s v="medium"/>
    <s v="large"/>
    <n v="1061.56"/>
    <n v="733.58"/>
    <n v="327.98"/>
    <d v="1993-07-20T00:00:00"/>
    <n v="303"/>
  </r>
  <r>
    <s v="11647"/>
    <s v="21"/>
    <x v="973"/>
    <d v="2017-11-30T00:00:00"/>
    <b v="1"/>
    <s v="Approved"/>
    <s v="Solex"/>
    <s v="Standard"/>
    <s v="medium"/>
    <s v="large"/>
    <n v="1071.23"/>
    <n v="380.74"/>
    <n v="690.49"/>
    <d v="2016-02-04T00:00:00"/>
    <n v="30"/>
  </r>
  <r>
    <s v="11648"/>
    <s v="13"/>
    <x v="2220"/>
    <d v="2017-03-01T00:00:00"/>
    <b v="0"/>
    <s v="Approved"/>
    <s v="Solex"/>
    <s v="Standard"/>
    <s v="medium"/>
    <s v="medium"/>
    <n v="1163.8900000000001"/>
    <n v="589.27"/>
    <n v="574.62"/>
    <d v="2005-12-07T00:00:00"/>
    <n v="304"/>
  </r>
  <r>
    <s v="11649"/>
    <s v="80"/>
    <x v="1541"/>
    <d v="2017-10-11T00:00:00"/>
    <b v="1"/>
    <s v="Approved"/>
    <s v="OHM Cycles"/>
    <s v="Touring"/>
    <s v="low"/>
    <s v="medium"/>
    <n v="1073.07"/>
    <n v="933.84"/>
    <n v="139.22999999999999"/>
    <d v="1997-01-25T00:00:00"/>
    <n v="80"/>
  </r>
  <r>
    <s v="11650"/>
    <s v="0"/>
    <x v="2244"/>
    <d v="2017-11-22T00:00:00"/>
    <b v="0"/>
    <s v="Approved"/>
    <s v="Trek Bicycles"/>
    <s v="Road"/>
    <s v="medium"/>
    <s v="medium"/>
    <n v="533.51"/>
    <n v="400.13"/>
    <n v="133.38"/>
    <d v="2012-06-04T00:00:00"/>
    <n v="38"/>
  </r>
  <r>
    <s v="11651"/>
    <s v="43"/>
    <x v="869"/>
    <d v="2017-05-03T00:00:00"/>
    <b v="0"/>
    <s v="Approved"/>
    <s v="Solex"/>
    <s v="Standard"/>
    <s v="medium"/>
    <s v="medium"/>
    <n v="1151.96"/>
    <n v="649.49"/>
    <n v="502.47"/>
    <d v="1999-12-04T00:00:00"/>
    <n v="241"/>
  </r>
  <r>
    <s v="11652"/>
    <s v="22"/>
    <x v="381"/>
    <d v="2017-07-15T00:00:00"/>
    <b v="1"/>
    <s v="Approved"/>
    <s v="Solex"/>
    <s v="Standard"/>
    <s v="medium"/>
    <s v="medium"/>
    <n v="575.27"/>
    <n v="431.45"/>
    <n v="143.82"/>
    <d v="2016-02-04T00:00:00"/>
    <n v="168"/>
  </r>
  <r>
    <s v="11653"/>
    <s v="40"/>
    <x v="2159"/>
    <d v="2017-11-01T00:00:00"/>
    <b v="0"/>
    <s v="Approved"/>
    <s v="OHM Cycles"/>
    <s v="Standard"/>
    <s v="high"/>
    <s v="medium"/>
    <n v="1458.17"/>
    <n v="874.9"/>
    <n v="583.27"/>
    <d v="2008-03-19T00:00:00"/>
    <n v="59"/>
  </r>
  <r>
    <s v="11654"/>
    <s v="5"/>
    <x v="1766"/>
    <d v="2017-02-09T00:00:00"/>
    <b v="0"/>
    <s v="Approved"/>
    <s v="Trek Bicycles"/>
    <s v="Mountain"/>
    <s v="low"/>
    <s v="medium"/>
    <n v="574.64"/>
    <n v="459.71"/>
    <n v="114.93"/>
    <d v="2007-08-04T00:00:00"/>
    <n v="324"/>
  </r>
  <r>
    <s v="11655"/>
    <s v="65"/>
    <x v="2172"/>
    <d v="2017-01-19T00:00:00"/>
    <b v="0"/>
    <s v="Approved"/>
    <s v="WeareA2B"/>
    <s v="Standard"/>
    <s v="medium"/>
    <s v="medium"/>
    <n v="1807.45"/>
    <n v="778.69"/>
    <n v="1028.76"/>
    <d v="2015-05-21T00:00:00"/>
    <n v="345"/>
  </r>
  <r>
    <s v="11656"/>
    <s v="94"/>
    <x v="2667"/>
    <d v="2017-08-31T00:00:00"/>
    <b v="1"/>
    <s v="Approved"/>
    <s v="Giant Bicycles"/>
    <s v="Standard"/>
    <s v="medium"/>
    <s v="large"/>
    <n v="1635.3"/>
    <n v="993.66"/>
    <n v="641.64"/>
    <d v="2013-06-09T00:00:00"/>
    <n v="121"/>
  </r>
  <r>
    <s v="11657"/>
    <s v="0"/>
    <x v="696"/>
    <d v="2017-10-18T00:00:00"/>
    <b v="0"/>
    <s v="Approved"/>
    <s v="Solex"/>
    <s v="Standard"/>
    <s v="medium"/>
    <s v="medium"/>
    <n v="71.489999999999995"/>
    <n v="53.62"/>
    <n v="17.87"/>
    <d v="2012-09-15T00:00:00"/>
    <n v="73"/>
  </r>
  <r>
    <s v="11658"/>
    <s v="52"/>
    <x v="469"/>
    <d v="2017-08-29T00:00:00"/>
    <b v="0"/>
    <s v="Approved"/>
    <s v="OHM Cycles"/>
    <s v="Road"/>
    <s v="medium"/>
    <s v="medium"/>
    <n v="1280.28"/>
    <n v="829.51"/>
    <n v="450.77"/>
    <d v="1997-10-04T00:00:00"/>
    <n v="123"/>
  </r>
  <r>
    <s v="11659"/>
    <s v="28"/>
    <x v="1458"/>
    <d v="2017-04-17T00:00:00"/>
    <b v="1"/>
    <s v="Approved"/>
    <s v="Norco Bicycles"/>
    <s v="Standard"/>
    <s v="medium"/>
    <s v="small"/>
    <n v="1216.1400000000001"/>
    <n v="1082.3599999999999"/>
    <n v="133.78"/>
    <d v="1991-08-05T00:00:00"/>
    <n v="257"/>
  </r>
  <r>
    <s v="11660"/>
    <s v="98"/>
    <x v="730"/>
    <d v="2017-06-16T00:00:00"/>
    <b v="0"/>
    <s v="Approved"/>
    <s v="Trek Bicycles"/>
    <s v="Standard"/>
    <s v="high"/>
    <s v="medium"/>
    <n v="358.39"/>
    <n v="215.03"/>
    <n v="143.36000000000001"/>
    <d v="2004-01-16T00:00:00"/>
    <n v="197"/>
  </r>
  <r>
    <s v="11661"/>
    <s v="2"/>
    <x v="2848"/>
    <d v="2017-02-14T00:00:00"/>
    <b v="1"/>
    <s v="Approved"/>
    <s v="Solex"/>
    <s v="Standard"/>
    <s v="medium"/>
    <s v="medium"/>
    <n v="71.489999999999995"/>
    <n v="53.62"/>
    <n v="17.87"/>
    <d v="2012-12-02T00:00:00"/>
    <n v="319"/>
  </r>
  <r>
    <s v="11662"/>
    <s v="31"/>
    <x v="1195"/>
    <d v="2017-09-29T00:00:00"/>
    <b v="0"/>
    <s v="Approved"/>
    <s v="Giant Bicycles"/>
    <s v="Standard"/>
    <s v="medium"/>
    <s v="medium"/>
    <n v="230.91"/>
    <n v="173.18"/>
    <n v="57.73"/>
    <d v="2006-11-10T00:00:00"/>
    <n v="92"/>
  </r>
  <r>
    <s v="11664"/>
    <s v="80"/>
    <x v="2668"/>
    <d v="2017-05-13T00:00:00"/>
    <b v="0"/>
    <s v="Approved"/>
    <s v="OHM Cycles"/>
    <s v="Touring"/>
    <s v="low"/>
    <s v="medium"/>
    <n v="1073.07"/>
    <n v="933.84"/>
    <n v="139.22999999999999"/>
    <d v="1997-01-25T00:00:00"/>
    <n v="231"/>
  </r>
  <r>
    <s v="11665"/>
    <s v="4"/>
    <x v="1664"/>
    <d v="2017-03-14T00:00:00"/>
    <b v="1"/>
    <s v="Approved"/>
    <s v="Giant Bicycles"/>
    <s v="Standard"/>
    <s v="high"/>
    <s v="medium"/>
    <n v="1129.1300000000001"/>
    <n v="677.48"/>
    <n v="451.65"/>
    <d v="2005-08-09T00:00:00"/>
    <n v="291"/>
  </r>
  <r>
    <s v="11666"/>
    <s v="17"/>
    <x v="1997"/>
    <d v="2017-12-13T00:00:00"/>
    <b v="1"/>
    <s v="Approved"/>
    <s v="Solex"/>
    <s v="Standard"/>
    <s v="high"/>
    <s v="medium"/>
    <n v="1024.6600000000001"/>
    <n v="614.79999999999995"/>
    <n v="409.86"/>
    <d v="2011-05-07T00:00:00"/>
    <n v="17"/>
  </r>
  <r>
    <s v="11668"/>
    <s v="50"/>
    <x v="80"/>
    <d v="2017-07-02T00:00:00"/>
    <b v="0"/>
    <s v="Approved"/>
    <s v="WeareA2B"/>
    <s v="Standard"/>
    <s v="medium"/>
    <s v="small"/>
    <n v="175.89"/>
    <n v="131.91999999999999"/>
    <n v="43.97"/>
    <d v="2003-02-16T00:00:00"/>
    <n v="181"/>
  </r>
  <r>
    <s v="11669"/>
    <s v="80"/>
    <x v="563"/>
    <d v="2017-12-19T00:00:00"/>
    <b v="0"/>
    <s v="Approved"/>
    <s v="Trek Bicycles"/>
    <s v="Standard"/>
    <s v="medium"/>
    <s v="large"/>
    <n v="1469.44"/>
    <n v="596.54999999999995"/>
    <n v="872.89"/>
    <d v="2012-05-18T00:00:00"/>
    <n v="11"/>
  </r>
  <r>
    <s v="11670"/>
    <s v="0"/>
    <x v="2691"/>
    <d v="2017-11-12T00:00:00"/>
    <b v="1"/>
    <s v="Approved"/>
    <s v="Trek Bicycles"/>
    <s v="Standard"/>
    <s v="medium"/>
    <s v="medium"/>
    <n v="499.53"/>
    <n v="388.72"/>
    <n v="110.81"/>
    <d v="1999-06-23T00:00:00"/>
    <n v="48"/>
  </r>
  <r>
    <s v="11671"/>
    <s v="20"/>
    <x v="2841"/>
    <d v="2017-11-15T00:00:00"/>
    <b v="0"/>
    <s v="Approved"/>
    <s v="Trek Bicycles"/>
    <s v="Standard"/>
    <s v="medium"/>
    <s v="small"/>
    <n v="1775.81"/>
    <n v="1580.47"/>
    <n v="195.34"/>
    <d v="2014-03-03T00:00:00"/>
    <n v="45"/>
  </r>
  <r>
    <s v="11672"/>
    <s v="85"/>
    <x v="2205"/>
    <d v="2017-02-15T00:00:00"/>
    <b v="1"/>
    <s v="Approved"/>
    <s v="WeareA2B"/>
    <s v="Standard"/>
    <s v="medium"/>
    <s v="medium"/>
    <n v="752.64"/>
    <n v="205.36"/>
    <n v="547.28"/>
    <d v="2015-08-02T00:00:00"/>
    <n v="318"/>
  </r>
  <r>
    <s v="11673"/>
    <s v="73"/>
    <x v="3056"/>
    <d v="2017-09-23T00:00:00"/>
    <b v="1"/>
    <s v="Approved"/>
    <s v="Solex"/>
    <s v="Standard"/>
    <s v="medium"/>
    <s v="medium"/>
    <n v="1945.43"/>
    <n v="333.18"/>
    <n v="1612.25"/>
    <d v="2011-01-10T00:00:00"/>
    <n v="98"/>
  </r>
  <r>
    <s v="11674"/>
    <s v="0"/>
    <x v="3387"/>
    <d v="2017-05-02T00:00:00"/>
    <b v="0"/>
    <s v="Approved"/>
    <s v="Solex"/>
    <s v="Standard"/>
    <s v="medium"/>
    <s v="medium"/>
    <n v="100.35"/>
    <n v="75.260000000000005"/>
    <n v="25.09"/>
    <d v="2003-09-10T00:00:00"/>
    <n v="242"/>
  </r>
  <r>
    <s v="11676"/>
    <s v="96"/>
    <x v="149"/>
    <d v="2017-01-01T00:00:00"/>
    <b v="0"/>
    <s v="Approved"/>
    <s v="WeareA2B"/>
    <s v="Road"/>
    <s v="low"/>
    <s v="small"/>
    <n v="1172.78"/>
    <n v="1043.77"/>
    <n v="129.01"/>
    <d v="1991-05-06T00:00:00"/>
    <n v="363"/>
  </r>
  <r>
    <s v="11677"/>
    <s v="40"/>
    <x v="170"/>
    <d v="2017-05-16T00:00:00"/>
    <b v="1"/>
    <s v="Approved"/>
    <s v="OHM Cycles"/>
    <s v="Standard"/>
    <s v="high"/>
    <s v="medium"/>
    <n v="1458.17"/>
    <n v="874.9"/>
    <n v="583.27"/>
    <d v="2007-12-11T00:00:00"/>
    <n v="228"/>
  </r>
  <r>
    <s v="11678"/>
    <s v="46"/>
    <x v="2379"/>
    <d v="2017-07-18T00:00:00"/>
    <b v="1"/>
    <s v="Approved"/>
    <s v="Solex"/>
    <s v="Standard"/>
    <s v="low"/>
    <s v="medium"/>
    <n v="1289.8499999999999"/>
    <n v="74.510000000000005"/>
    <n v="1215.3399999999999"/>
    <d v="2005-08-09T00:00:00"/>
    <n v="165"/>
  </r>
  <r>
    <s v="11679"/>
    <s v="32"/>
    <x v="1676"/>
    <d v="2017-12-29T00:00:00"/>
    <b v="0"/>
    <s v="Approved"/>
    <s v="Giant Bicycles"/>
    <s v="Standard"/>
    <s v="medium"/>
    <s v="medium"/>
    <n v="642.70000000000005"/>
    <n v="211.37"/>
    <n v="431.33"/>
    <d v="2003-03-18T00:00:00"/>
    <n v="1"/>
  </r>
  <r>
    <s v="11680"/>
    <s v="3"/>
    <x v="1487"/>
    <d v="2017-06-26T00:00:00"/>
    <b v="1"/>
    <s v="Approved"/>
    <s v="Trek Bicycles"/>
    <s v="Standard"/>
    <s v="medium"/>
    <s v="large"/>
    <n v="2091.4699999999998"/>
    <n v="388.92"/>
    <n v="1702.55"/>
    <d v="2005-08-09T00:00:00"/>
    <n v="187"/>
  </r>
  <r>
    <s v="11681"/>
    <s v="51"/>
    <x v="618"/>
    <d v="2017-06-18T00:00:00"/>
    <b v="1"/>
    <s v="Approved"/>
    <s v="OHM Cycles"/>
    <s v="Standard"/>
    <s v="high"/>
    <s v="medium"/>
    <n v="2005.66"/>
    <n v="1203.4000000000001"/>
    <n v="802.26"/>
    <d v="2012-04-10T00:00:00"/>
    <n v="195"/>
  </r>
  <r>
    <s v="11682"/>
    <s v="23"/>
    <x v="1012"/>
    <d v="2017-11-23T00:00:00"/>
    <b v="0"/>
    <s v="Approved"/>
    <s v="Norco Bicycles"/>
    <s v="Standard"/>
    <s v="medium"/>
    <s v="medium"/>
    <n v="1198.46"/>
    <n v="381.1"/>
    <n v="817.36"/>
    <d v="1998-12-16T00:00:00"/>
    <n v="37"/>
  </r>
  <r>
    <s v="11683"/>
    <s v="29"/>
    <x v="629"/>
    <d v="2017-11-28T00:00:00"/>
    <b v="1"/>
    <s v="Approved"/>
    <s v="Norco Bicycles"/>
    <s v="Road"/>
    <s v="medium"/>
    <s v="medium"/>
    <n v="543.39"/>
    <n v="407.54"/>
    <n v="135.85"/>
    <d v="2016-11-22T00:00:00"/>
    <n v="32"/>
  </r>
  <r>
    <s v="11684"/>
    <s v="69"/>
    <x v="2963"/>
    <d v="2017-12-27T00:00:00"/>
    <b v="0"/>
    <s v="Approved"/>
    <s v="Norco Bicycles"/>
    <s v="Road"/>
    <s v="medium"/>
    <s v="large"/>
    <n v="1240.31"/>
    <n v="795.1"/>
    <n v="445.21"/>
    <d v="2011-01-10T00:00:00"/>
    <n v="3"/>
  </r>
  <r>
    <s v="11685"/>
    <s v="85"/>
    <x v="2273"/>
    <d v="2017-11-04T00:00:00"/>
    <b v="1"/>
    <s v="Approved"/>
    <s v="WeareA2B"/>
    <s v="Standard"/>
    <s v="medium"/>
    <s v="medium"/>
    <n v="752.64"/>
    <n v="205.36"/>
    <n v="547.28"/>
    <d v="1993-04-20T00:00:00"/>
    <n v="56"/>
  </r>
  <r>
    <s v="11686"/>
    <s v="32"/>
    <x v="2418"/>
    <d v="2017-01-14T00:00:00"/>
    <b v="1"/>
    <s v="Approved"/>
    <s v="Giant Bicycles"/>
    <s v="Standard"/>
    <s v="high"/>
    <s v="medium"/>
    <n v="1179"/>
    <n v="707.4"/>
    <n v="471.6"/>
    <d v="1998-12-16T00:00:00"/>
    <n v="350"/>
  </r>
  <r>
    <s v="11687"/>
    <s v="10"/>
    <x v="2025"/>
    <d v="2017-04-10T00:00:00"/>
    <b v="0"/>
    <s v="Approved"/>
    <s v="WeareA2B"/>
    <s v="Touring"/>
    <s v="medium"/>
    <s v="medium"/>
    <n v="1466.68"/>
    <n v="363.25"/>
    <n v="1103.43"/>
    <d v="2014-03-03T00:00:00"/>
    <n v="264"/>
  </r>
  <r>
    <s v="11688"/>
    <s v="75"/>
    <x v="1573"/>
    <d v="2017-05-06T00:00:00"/>
    <b v="1"/>
    <s v="Approved"/>
    <s v="Giant Bicycles"/>
    <s v="Touring"/>
    <s v="medium"/>
    <s v="large"/>
    <n v="1873.97"/>
    <n v="863.95"/>
    <n v="1010.02"/>
    <d v="2006-05-22T00:00:00"/>
    <n v="238"/>
  </r>
  <r>
    <s v="11689"/>
    <s v="55"/>
    <x v="621"/>
    <d v="2017-08-13T00:00:00"/>
    <b v="1"/>
    <s v="Approved"/>
    <s v="Trek Bicycles"/>
    <s v="Road"/>
    <s v="medium"/>
    <s v="large"/>
    <n v="1894.19"/>
    <n v="598.76"/>
    <n v="1295.43"/>
    <d v="1993-06-23T00:00:00"/>
    <n v="139"/>
  </r>
  <r>
    <s v="11690"/>
    <s v="97"/>
    <x v="505"/>
    <d v="2017-06-22T00:00:00"/>
    <b v="1"/>
    <s v="Approved"/>
    <s v="Solex"/>
    <s v="Standard"/>
    <s v="medium"/>
    <s v="large"/>
    <n v="202.62"/>
    <n v="151.96"/>
    <n v="50.66"/>
    <d v="2016-03-29T00:00:00"/>
    <n v="191"/>
  </r>
  <r>
    <s v="11691"/>
    <s v="50"/>
    <x v="2329"/>
    <d v="2017-10-25T00:00:00"/>
    <b v="0"/>
    <s v="Approved"/>
    <s v="Giant Bicycles"/>
    <s v="Standard"/>
    <s v="medium"/>
    <s v="medium"/>
    <n v="642.70000000000005"/>
    <n v="211.37"/>
    <n v="431.33"/>
    <d v="1992-10-11T00:00:00"/>
    <n v="66"/>
  </r>
  <r>
    <s v="11692"/>
    <s v="84"/>
    <x v="3253"/>
    <d v="2017-04-30T00:00:00"/>
    <b v="0"/>
    <s v="Approved"/>
    <s v="Trek Bicycles"/>
    <s v="Road"/>
    <s v="medium"/>
    <s v="medium"/>
    <n v="290.62"/>
    <n v="215.14"/>
    <n v="75.48"/>
    <d v="2004-12-18T00:00:00"/>
    <n v="244"/>
  </r>
  <r>
    <s v="11693"/>
    <s v="84"/>
    <x v="2413"/>
    <d v="2017-07-07T00:00:00"/>
    <b v="0"/>
    <s v="Approved"/>
    <s v="Trek Bicycles"/>
    <s v="Road"/>
    <s v="medium"/>
    <s v="medium"/>
    <n v="290.62"/>
    <n v="215.14"/>
    <n v="75.48"/>
    <d v="2004-12-18T00:00:00"/>
    <n v="176"/>
  </r>
  <r>
    <s v="11694"/>
    <s v="26"/>
    <x v="2688"/>
    <d v="2017-03-11T00:00:00"/>
    <b v="1"/>
    <s v="Approved"/>
    <s v="WeareA2B"/>
    <s v="Standard"/>
    <s v="medium"/>
    <s v="medium"/>
    <n v="1992.93"/>
    <n v="762.63"/>
    <n v="1230.3"/>
    <d v="1993-05-26T00:00:00"/>
    <n v="294"/>
  </r>
  <r>
    <s v="11695"/>
    <s v="24"/>
    <x v="2688"/>
    <d v="2017-01-09T00:00:00"/>
    <b v="0"/>
    <s v="Approved"/>
    <s v="Solex"/>
    <s v="Road"/>
    <s v="medium"/>
    <s v="large"/>
    <n v="1777.8"/>
    <n v="820.78"/>
    <n v="957.02"/>
    <d v="2011-05-07T00:00:00"/>
    <n v="355"/>
  </r>
  <r>
    <s v="11696"/>
    <s v="9"/>
    <x v="1615"/>
    <d v="2017-09-08T00:00:00"/>
    <b v="1"/>
    <s v="Approved"/>
    <s v="OHM Cycles"/>
    <s v="Road"/>
    <s v="medium"/>
    <s v="medium"/>
    <n v="742.54"/>
    <n v="667.4"/>
    <n v="75.14"/>
    <d v="1991-11-07T00:00:00"/>
    <n v="113"/>
  </r>
  <r>
    <s v="11697"/>
    <s v="38"/>
    <x v="3388"/>
    <d v="2017-04-10T00:00:00"/>
    <b v="1"/>
    <s v="Approved"/>
    <s v="Solex"/>
    <s v="Standard"/>
    <s v="medium"/>
    <s v="medium"/>
    <n v="1577.53"/>
    <n v="826.51"/>
    <n v="751.02"/>
    <d v="2001-11-25T00:00:00"/>
    <n v="264"/>
  </r>
  <r>
    <s v="11699"/>
    <s v="46"/>
    <x v="1812"/>
    <d v="2017-04-24T00:00:00"/>
    <b v="1"/>
    <s v="Approved"/>
    <s v="Solex"/>
    <s v="Standard"/>
    <s v="low"/>
    <s v="medium"/>
    <n v="1289.8499999999999"/>
    <n v="74.510000000000005"/>
    <n v="1215.3399999999999"/>
    <d v="2003-02-16T00:00:00"/>
    <n v="250"/>
  </r>
  <r>
    <s v="11700"/>
    <s v="67"/>
    <x v="2452"/>
    <d v="2017-04-23T00:00:00"/>
    <b v="1"/>
    <s v="Approved"/>
    <s v="Norco Bicycles"/>
    <s v="Road"/>
    <s v="medium"/>
    <s v="medium"/>
    <n v="544.04999999999995"/>
    <n v="376.84"/>
    <n v="167.21"/>
    <d v="2005-10-22T00:00:00"/>
    <n v="251"/>
  </r>
  <r>
    <s v="11701"/>
    <s v="93"/>
    <x v="118"/>
    <d v="2017-12-30T00:00:00"/>
    <b v="1"/>
    <s v="Approved"/>
    <s v="OHM Cycles"/>
    <s v="Standard"/>
    <s v="high"/>
    <s v="medium"/>
    <n v="1458.17"/>
    <n v="874.9"/>
    <n v="583.27"/>
    <d v="2006-02-02T00:00:00"/>
    <n v="0"/>
  </r>
  <r>
    <s v="11702"/>
    <s v="92"/>
    <x v="1654"/>
    <d v="2017-07-28T00:00:00"/>
    <b v="0"/>
    <s v="Approved"/>
    <s v="WeareA2B"/>
    <s v="Standard"/>
    <s v="medium"/>
    <s v="small"/>
    <n v="1415.01"/>
    <n v="1259.3599999999999"/>
    <n v="155.65"/>
    <d v="1994-08-10T00:00:00"/>
    <n v="155"/>
  </r>
  <r>
    <s v="11703"/>
    <s v="97"/>
    <x v="2512"/>
    <d v="2017-06-16T00:00:00"/>
    <b v="1"/>
    <s v="Approved"/>
    <s v="OHM Cycles"/>
    <s v="Road"/>
    <s v="medium"/>
    <s v="medium"/>
    <n v="742.54"/>
    <n v="667.4"/>
    <n v="75.14"/>
    <d v="2005-12-07T00:00:00"/>
    <n v="197"/>
  </r>
  <r>
    <s v="11704"/>
    <s v="4"/>
    <x v="1235"/>
    <d v="2017-01-19T00:00:00"/>
    <b v="1"/>
    <s v="Approved"/>
    <s v="Giant Bicycles"/>
    <s v="Standard"/>
    <s v="high"/>
    <s v="medium"/>
    <n v="1129.1300000000001"/>
    <n v="677.48"/>
    <n v="451.65"/>
    <d v="2011-08-29T00:00:00"/>
    <n v="345"/>
  </r>
  <r>
    <s v="11705"/>
    <s v="93"/>
    <x v="1385"/>
    <d v="2017-08-28T00:00:00"/>
    <b v="1"/>
    <s v="Approved"/>
    <s v="OHM Cycles"/>
    <s v="Standard"/>
    <s v="high"/>
    <s v="medium"/>
    <n v="1458.17"/>
    <n v="874.9"/>
    <n v="583.27"/>
    <d v="1999-12-04T00:00:00"/>
    <n v="124"/>
  </r>
  <r>
    <s v="11706"/>
    <s v="72"/>
    <x v="2331"/>
    <d v="2017-04-02T00:00:00"/>
    <b v="0"/>
    <s v="Approved"/>
    <s v="Norco Bicycles"/>
    <s v="Standard"/>
    <s v="medium"/>
    <s v="medium"/>
    <n v="360.4"/>
    <n v="270.3"/>
    <n v="90.1"/>
    <d v="2016-12-06T00:00:00"/>
    <n v="272"/>
  </r>
  <r>
    <s v="11707"/>
    <s v="17"/>
    <x v="1944"/>
    <d v="2017-01-31T00:00:00"/>
    <b v="1"/>
    <s v="Approved"/>
    <s v="Solex"/>
    <s v="Standard"/>
    <s v="high"/>
    <s v="medium"/>
    <n v="1024.6600000000001"/>
    <n v="614.79999999999995"/>
    <n v="409.86"/>
    <d v="1996-11-09T00:00:00"/>
    <n v="333"/>
  </r>
  <r>
    <s v="11708"/>
    <s v="12"/>
    <x v="2433"/>
    <d v="2017-01-11T00:00:00"/>
    <b v="1"/>
    <s v="Approved"/>
    <s v="Giant Bicycles"/>
    <s v="Standard"/>
    <s v="medium"/>
    <s v="large"/>
    <n v="1765.3"/>
    <n v="709.48"/>
    <n v="1055.82"/>
    <d v="2003-09-09T00:00:00"/>
    <n v="353"/>
  </r>
  <r>
    <s v="11709"/>
    <s v="52"/>
    <x v="2278"/>
    <d v="2017-04-22T00:00:00"/>
    <b v="0"/>
    <s v="Approved"/>
    <s v="OHM Cycles"/>
    <s v="Road"/>
    <s v="medium"/>
    <s v="medium"/>
    <n v="1280.28"/>
    <n v="829.51"/>
    <n v="450.77"/>
    <d v="2009-04-12T00:00:00"/>
    <n v="252"/>
  </r>
  <r>
    <s v="11710"/>
    <s v="53"/>
    <x v="589"/>
    <d v="2017-03-15T00:00:00"/>
    <b v="1"/>
    <s v="Approved"/>
    <s v="OHM Cycles"/>
    <s v="Standard"/>
    <s v="medium"/>
    <s v="medium"/>
    <n v="795.34"/>
    <n v="101.58"/>
    <n v="693.76"/>
    <d v="2009-04-12T00:00:00"/>
    <n v="290"/>
  </r>
  <r>
    <s v="11712"/>
    <s v="27"/>
    <x v="91"/>
    <d v="2017-08-27T00:00:00"/>
    <b v="1"/>
    <s v="Approved"/>
    <s v="Trek Bicycles"/>
    <s v="Standard"/>
    <s v="medium"/>
    <s v="medium"/>
    <n v="499.53"/>
    <n v="388.72"/>
    <n v="110.81"/>
    <d v="1999-06-23T00:00:00"/>
    <n v="125"/>
  </r>
  <r>
    <s v="11713"/>
    <s v="55"/>
    <x v="1058"/>
    <d v="2017-06-21T00:00:00"/>
    <b v="1"/>
    <s v="Approved"/>
    <s v="Trek Bicycles"/>
    <s v="Road"/>
    <s v="medium"/>
    <s v="large"/>
    <n v="1894.19"/>
    <n v="598.76"/>
    <n v="1295.43"/>
    <d v="2003-07-21T00:00:00"/>
    <n v="192"/>
  </r>
  <r>
    <s v="11714"/>
    <s v="47"/>
    <x v="2245"/>
    <d v="2017-11-24T00:00:00"/>
    <b v="0"/>
    <s v="Approved"/>
    <s v="Trek Bicycles"/>
    <s v="Road"/>
    <s v="low"/>
    <s v="small"/>
    <n v="1720.7"/>
    <n v="1531.42"/>
    <n v="189.28"/>
    <d v="2006-10-01T00:00:00"/>
    <n v="36"/>
  </r>
  <r>
    <s v="11715"/>
    <s v="99"/>
    <x v="2059"/>
    <d v="2017-10-14T00:00:00"/>
    <b v="1"/>
    <s v="Approved"/>
    <s v="OHM Cycles"/>
    <s v="Standard"/>
    <s v="medium"/>
    <s v="medium"/>
    <n v="1227.3399999999999"/>
    <n v="770.89"/>
    <n v="456.45"/>
    <d v="1994-08-10T00:00:00"/>
    <n v="77"/>
  </r>
  <r>
    <s v="11716"/>
    <s v="94"/>
    <x v="1100"/>
    <d v="2017-08-18T00:00:00"/>
    <b v="1"/>
    <s v="Approved"/>
    <s v="Giant Bicycles"/>
    <s v="Standard"/>
    <s v="medium"/>
    <s v="large"/>
    <n v="1635.3"/>
    <n v="993.66"/>
    <n v="641.64"/>
    <d v="2013-06-09T00:00:00"/>
    <n v="134"/>
  </r>
  <r>
    <s v="11717"/>
    <s v="32"/>
    <x v="46"/>
    <d v="2017-10-30T00:00:00"/>
    <b v="0"/>
    <s v="Approved"/>
    <s v="Giant Bicycles"/>
    <s v="Standard"/>
    <s v="medium"/>
    <s v="medium"/>
    <n v="642.70000000000005"/>
    <n v="211.37"/>
    <n v="431.33"/>
    <d v="2002-03-22T00:00:00"/>
    <n v="61"/>
  </r>
  <r>
    <s v="11718"/>
    <s v="63"/>
    <x v="499"/>
    <d v="2017-09-21T00:00:00"/>
    <b v="1"/>
    <s v="Approved"/>
    <s v="Solex"/>
    <s v="Standard"/>
    <s v="medium"/>
    <s v="medium"/>
    <n v="1483.2"/>
    <n v="99.59"/>
    <n v="1383.61"/>
    <d v="1998-12-17T00:00:00"/>
    <n v="100"/>
  </r>
  <r>
    <s v="11719"/>
    <s v="37"/>
    <x v="3084"/>
    <d v="2017-07-12T00:00:00"/>
    <b v="0"/>
    <s v="Approved"/>
    <s v="OHM Cycles"/>
    <s v="Standard"/>
    <s v="low"/>
    <s v="medium"/>
    <n v="1793.43"/>
    <n v="248.82"/>
    <n v="1544.61"/>
    <d v="1999-07-20T00:00:00"/>
    <n v="171"/>
  </r>
  <r>
    <s v="11720"/>
    <s v="15"/>
    <x v="1766"/>
    <d v="2017-12-25T00:00:00"/>
    <b v="0"/>
    <s v="Approved"/>
    <s v="Norco Bicycles"/>
    <s v="Standard"/>
    <s v="low"/>
    <s v="medium"/>
    <n v="958.74"/>
    <n v="748.9"/>
    <n v="209.84"/>
    <d v="1996-04-05T00:00:00"/>
    <n v="5"/>
  </r>
  <r>
    <s v="11721"/>
    <s v="70"/>
    <x v="28"/>
    <d v="2017-01-20T00:00:00"/>
    <b v="1"/>
    <s v="Approved"/>
    <s v="Trek Bicycles"/>
    <s v="Standard"/>
    <s v="high"/>
    <s v="medium"/>
    <n v="495.72"/>
    <n v="297.43"/>
    <n v="198.29"/>
    <d v="2015-04-11T00:00:00"/>
    <n v="344"/>
  </r>
  <r>
    <s v="11722"/>
    <s v="9"/>
    <x v="1034"/>
    <d v="2017-11-10T00:00:00"/>
    <b v="0"/>
    <s v="Approved"/>
    <s v="Norco Bicycles"/>
    <s v="Standard"/>
    <s v="medium"/>
    <s v="small"/>
    <n v="1216.1400000000001"/>
    <n v="1082.3599999999999"/>
    <n v="133.78"/>
    <d v="1991-08-05T00:00:00"/>
    <n v="50"/>
  </r>
  <r>
    <s v="11723"/>
    <s v="7"/>
    <x v="1169"/>
    <d v="2017-07-23T00:00:00"/>
    <b v="1"/>
    <s v="Approved"/>
    <s v="Trek Bicycles"/>
    <s v="Road"/>
    <s v="low"/>
    <s v="medium"/>
    <n v="980.37"/>
    <n v="234.43"/>
    <n v="745.94"/>
    <d v="2004-09-28T00:00:00"/>
    <n v="160"/>
  </r>
  <r>
    <s v="11724"/>
    <s v="53"/>
    <x v="1238"/>
    <d v="2017-02-27T00:00:00"/>
    <b v="1"/>
    <s v="Approved"/>
    <s v="OHM Cycles"/>
    <s v="Standard"/>
    <s v="medium"/>
    <s v="medium"/>
    <n v="795.34"/>
    <n v="101.58"/>
    <n v="693.76"/>
    <d v="2011-08-24T00:00:00"/>
    <n v="306"/>
  </r>
  <r>
    <s v="11725"/>
    <s v="15"/>
    <x v="2119"/>
    <d v="2017-07-18T00:00:00"/>
    <b v="0"/>
    <s v="Approved"/>
    <s v="Norco Bicycles"/>
    <s v="Standard"/>
    <s v="low"/>
    <s v="medium"/>
    <n v="958.74"/>
    <n v="748.9"/>
    <n v="209.84"/>
    <d v="1993-10-02T00:00:00"/>
    <n v="165"/>
  </r>
  <r>
    <s v="11726"/>
    <s v="5"/>
    <x v="282"/>
    <d v="2017-03-02T00:00:00"/>
    <b v="0"/>
    <s v="Approved"/>
    <s v="Trek Bicycles"/>
    <s v="Mountain"/>
    <s v="low"/>
    <s v="medium"/>
    <n v="574.64"/>
    <n v="459.71"/>
    <n v="114.93"/>
    <d v="2011-08-29T00:00:00"/>
    <n v="303"/>
  </r>
  <r>
    <s v="11727"/>
    <s v="69"/>
    <x v="1536"/>
    <d v="2017-04-05T00:00:00"/>
    <b v="1"/>
    <s v="Approved"/>
    <s v="Giant Bicycles"/>
    <s v="Road"/>
    <s v="medium"/>
    <s v="medium"/>
    <n v="792.9"/>
    <n v="594.67999999999995"/>
    <n v="198.22"/>
    <d v="1992-10-02T00:00:00"/>
    <n v="269"/>
  </r>
  <r>
    <s v="11728"/>
    <s v="67"/>
    <x v="647"/>
    <d v="2017-12-26T00:00:00"/>
    <b v="0"/>
    <s v="Approved"/>
    <s v="Norco Bicycles"/>
    <s v="Road"/>
    <s v="medium"/>
    <s v="medium"/>
    <n v="544.04999999999995"/>
    <n v="376.84"/>
    <n v="167.21"/>
    <d v="2005-10-22T00:00:00"/>
    <n v="4"/>
  </r>
  <r>
    <s v="11729"/>
    <s v="54"/>
    <x v="3389"/>
    <d v="2017-11-23T00:00:00"/>
    <b v="1"/>
    <s v="Approved"/>
    <s v="WeareA2B"/>
    <s v="Standard"/>
    <s v="medium"/>
    <s v="medium"/>
    <n v="1292.8399999999999"/>
    <n v="13.44"/>
    <n v="1279.4000000000001"/>
    <d v="1997-10-04T00:00:00"/>
    <n v="37"/>
  </r>
  <r>
    <s v="11730"/>
    <s v="46"/>
    <x v="440"/>
    <d v="2017-04-06T00:00:00"/>
    <b v="0"/>
    <s v="Approved"/>
    <s v="Solex"/>
    <s v="Standard"/>
    <s v="low"/>
    <s v="medium"/>
    <n v="1289.8499999999999"/>
    <n v="74.510000000000005"/>
    <n v="1215.3399999999999"/>
    <d v="2012-04-10T00:00:00"/>
    <n v="268"/>
  </r>
  <r>
    <s v="11731"/>
    <s v="89"/>
    <x v="892"/>
    <d v="2017-02-14T00:00:00"/>
    <b v="1"/>
    <s v="Approved"/>
    <s v="WeareA2B"/>
    <s v="Touring"/>
    <s v="medium"/>
    <s v="large"/>
    <n v="1362.99"/>
    <n v="57.74"/>
    <n v="1305.25"/>
    <d v="1993-04-20T00:00:00"/>
    <n v="319"/>
  </r>
  <r>
    <s v="11732"/>
    <s v="96"/>
    <x v="13"/>
    <d v="2017-11-16T00:00:00"/>
    <b v="0"/>
    <s v="Approved"/>
    <s v="WeareA2B"/>
    <s v="Road"/>
    <s v="low"/>
    <s v="small"/>
    <n v="1172.78"/>
    <n v="1043.77"/>
    <n v="129.01"/>
    <d v="2002-10-10T00:00:00"/>
    <n v="44"/>
  </r>
  <r>
    <s v="11733"/>
    <s v="3"/>
    <x v="1667"/>
    <d v="2017-04-24T00:00:00"/>
    <b v="1"/>
    <s v="Approved"/>
    <s v="Trek Bicycles"/>
    <s v="Standard"/>
    <s v="medium"/>
    <s v="large"/>
    <n v="2091.4699999999998"/>
    <n v="388.92"/>
    <n v="1702.55"/>
    <d v="1991-11-07T00:00:00"/>
    <n v="250"/>
  </r>
  <r>
    <s v="11734"/>
    <s v="58"/>
    <x v="2270"/>
    <d v="2017-10-25T00:00:00"/>
    <b v="0"/>
    <s v="Approved"/>
    <s v="OHM Cycles"/>
    <s v="Road"/>
    <s v="medium"/>
    <s v="medium"/>
    <n v="1280.28"/>
    <n v="829.51"/>
    <n v="450.77"/>
    <d v="2003-07-21T00:00:00"/>
    <n v="66"/>
  </r>
  <r>
    <s v="11735"/>
    <s v="84"/>
    <x v="3051"/>
    <d v="2017-10-23T00:00:00"/>
    <b v="0"/>
    <s v="Approved"/>
    <s v="Trek Bicycles"/>
    <s v="Road"/>
    <s v="medium"/>
    <s v="medium"/>
    <n v="290.62"/>
    <n v="215.14"/>
    <n v="75.48"/>
    <d v="1993-04-20T00:00:00"/>
    <n v="68"/>
  </r>
  <r>
    <s v="11736"/>
    <s v="26"/>
    <x v="1790"/>
    <d v="2017-07-20T00:00:00"/>
    <b v="1"/>
    <s v="Approved"/>
    <s v="WeareA2B"/>
    <s v="Standard"/>
    <s v="medium"/>
    <s v="medium"/>
    <n v="1992.93"/>
    <n v="762.63"/>
    <n v="1230.3"/>
    <d v="2016-11-22T00:00:00"/>
    <n v="163"/>
  </r>
  <r>
    <s v="11737"/>
    <s v="23"/>
    <x v="159"/>
    <d v="2017-11-06T00:00:00"/>
    <b v="0"/>
    <s v="Approved"/>
    <s v="Norco Bicycles"/>
    <s v="Mountain"/>
    <s v="low"/>
    <s v="small"/>
    <n v="688.63"/>
    <n v="612.88"/>
    <n v="75.75"/>
    <d v="1993-10-02T00:00:00"/>
    <n v="54"/>
  </r>
  <r>
    <s v="11738"/>
    <s v="37"/>
    <x v="2591"/>
    <d v="2017-06-24T00:00:00"/>
    <b v="1"/>
    <s v="Approved"/>
    <s v="OHM Cycles"/>
    <s v="Standard"/>
    <s v="low"/>
    <s v="medium"/>
    <n v="1793.43"/>
    <n v="248.82"/>
    <n v="1544.61"/>
    <d v="1999-07-20T00:00:00"/>
    <n v="189"/>
  </r>
  <r>
    <s v="11739"/>
    <s v="0"/>
    <x v="3236"/>
    <d v="2017-12-27T00:00:00"/>
    <b v="1"/>
    <s v="Approved"/>
    <s v="Norco Bicycles"/>
    <s v="Road"/>
    <s v="medium"/>
    <s v="medium"/>
    <n v="544.04999999999995"/>
    <n v="376.84"/>
    <n v="167.21"/>
    <d v="2005-10-22T00:00:00"/>
    <n v="3"/>
  </r>
  <r>
    <s v="11740"/>
    <s v="77"/>
    <x v="477"/>
    <d v="2017-10-22T00:00:00"/>
    <b v="0"/>
    <s v="Approved"/>
    <s v="Norco Bicycles"/>
    <s v="Road"/>
    <s v="medium"/>
    <s v="large"/>
    <n v="1240.31"/>
    <n v="795.1"/>
    <n v="445.21"/>
    <d v="1997-01-25T00:00:00"/>
    <n v="69"/>
  </r>
  <r>
    <s v="11742"/>
    <s v="99"/>
    <x v="191"/>
    <d v="2017-06-08T00:00:00"/>
    <b v="0"/>
    <s v="Approved"/>
    <s v="OHM Cycles"/>
    <s v="Standard"/>
    <s v="medium"/>
    <s v="medium"/>
    <n v="1227.3399999999999"/>
    <n v="770.89"/>
    <n v="456.45"/>
    <d v="1994-08-10T00:00:00"/>
    <n v="205"/>
  </r>
  <r>
    <s v="11743"/>
    <s v="53"/>
    <x v="2900"/>
    <d v="2017-09-21T00:00:00"/>
    <b v="1"/>
    <s v="Approved"/>
    <s v="OHM Cycles"/>
    <s v="Standard"/>
    <s v="medium"/>
    <s v="medium"/>
    <n v="795.34"/>
    <n v="101.58"/>
    <n v="693.76"/>
    <d v="2009-04-12T00:00:00"/>
    <n v="100"/>
  </r>
  <r>
    <s v="11744"/>
    <s v="71"/>
    <x v="2754"/>
    <d v="2017-06-22T00:00:00"/>
    <b v="0"/>
    <s v="Approved"/>
    <s v="Solex"/>
    <s v="Standard"/>
    <s v="high"/>
    <s v="large"/>
    <n v="1842.92"/>
    <n v="1105.75"/>
    <n v="737.17"/>
    <d v="1995-10-24T00:00:00"/>
    <n v="191"/>
  </r>
  <r>
    <s v="11745"/>
    <s v="62"/>
    <x v="2889"/>
    <d v="2017-08-23T00:00:00"/>
    <b v="1"/>
    <s v="Approved"/>
    <s v="Solex"/>
    <s v="Standard"/>
    <s v="high"/>
    <s v="medium"/>
    <n v="1024.6600000000001"/>
    <n v="614.79999999999995"/>
    <n v="409.86"/>
    <d v="1996-04-05T00:00:00"/>
    <n v="129"/>
  </r>
  <r>
    <s v="11746"/>
    <s v="31"/>
    <x v="1157"/>
    <d v="2017-11-04T00:00:00"/>
    <b v="1"/>
    <s v="Approved"/>
    <s v="Giant Bicycles"/>
    <s v="Standard"/>
    <s v="medium"/>
    <s v="medium"/>
    <n v="230.91"/>
    <n v="173.18"/>
    <n v="57.73"/>
    <d v="1994-07-12T00:00:00"/>
    <n v="56"/>
  </r>
  <r>
    <s v="11747"/>
    <s v="89"/>
    <x v="1975"/>
    <d v="2017-05-07T00:00:00"/>
    <b v="1"/>
    <s v="Approved"/>
    <s v="WeareA2B"/>
    <s v="Touring"/>
    <s v="medium"/>
    <s v="large"/>
    <n v="1362.99"/>
    <n v="57.74"/>
    <n v="1305.25"/>
    <d v="1993-04-20T00:00:00"/>
    <n v="237"/>
  </r>
  <r>
    <s v="11748"/>
    <s v="64"/>
    <x v="111"/>
    <d v="2017-09-20T00:00:00"/>
    <b v="0"/>
    <s v="Approved"/>
    <s v="Trek Bicycles"/>
    <s v="Standard"/>
    <s v="medium"/>
    <s v="large"/>
    <n v="1469.44"/>
    <n v="596.54999999999995"/>
    <n v="872.89"/>
    <d v="1995-10-24T00:00:00"/>
    <n v="101"/>
  </r>
  <r>
    <s v="11749"/>
    <s v="98"/>
    <x v="1836"/>
    <d v="2017-11-15T00:00:00"/>
    <b v="0"/>
    <s v="Approved"/>
    <s v="Trek Bicycles"/>
    <s v="Standard"/>
    <s v="high"/>
    <s v="medium"/>
    <n v="358.39"/>
    <n v="215.03"/>
    <n v="143.36000000000001"/>
    <d v="1991-05-06T00:00:00"/>
    <n v="45"/>
  </r>
  <r>
    <s v="11750"/>
    <s v="72"/>
    <x v="2136"/>
    <d v="2017-10-28T00:00:00"/>
    <b v="1"/>
    <s v="Approved"/>
    <s v="Norco Bicycles"/>
    <s v="Standard"/>
    <s v="medium"/>
    <s v="medium"/>
    <n v="360.4"/>
    <n v="270.3"/>
    <n v="90.1"/>
    <d v="2003-09-09T00:00:00"/>
    <n v="63"/>
  </r>
  <r>
    <s v="11751"/>
    <s v="28"/>
    <x v="741"/>
    <d v="2017-08-09T00:00:00"/>
    <b v="0"/>
    <s v="Approved"/>
    <s v="Norco Bicycles"/>
    <s v="Standard"/>
    <s v="medium"/>
    <s v="small"/>
    <n v="1216.1400000000001"/>
    <n v="1082.3599999999999"/>
    <n v="133.78"/>
    <d v="2016-11-22T00:00:00"/>
    <n v="143"/>
  </r>
  <r>
    <s v="11752"/>
    <s v="85"/>
    <x v="924"/>
    <d v="2017-11-16T00:00:00"/>
    <b v="0"/>
    <s v="Approved"/>
    <s v="WeareA2B"/>
    <s v="Standard"/>
    <s v="medium"/>
    <s v="medium"/>
    <n v="752.64"/>
    <n v="205.36"/>
    <n v="547.28"/>
    <d v="2015-08-02T00:00:00"/>
    <n v="44"/>
  </r>
  <r>
    <s v="11753"/>
    <s v="4"/>
    <x v="442"/>
    <d v="2017-11-19T00:00:00"/>
    <b v="0"/>
    <s v="Approved"/>
    <s v="Solex"/>
    <s v="Standard"/>
    <s v="medium"/>
    <s v="medium"/>
    <n v="1483.2"/>
    <n v="99.59"/>
    <n v="1383.61"/>
    <d v="2010-11-05T00:00:00"/>
    <n v="41"/>
  </r>
  <r>
    <s v="11754"/>
    <s v="44"/>
    <x v="2051"/>
    <d v="2017-12-20T00:00:00"/>
    <b v="0"/>
    <s v="Approved"/>
    <s v="WeareA2B"/>
    <s v="Standard"/>
    <s v="medium"/>
    <s v="medium"/>
    <n v="1769.64"/>
    <n v="108.76"/>
    <n v="1660.88"/>
    <d v="2011-05-09T00:00:00"/>
    <n v="10"/>
  </r>
  <r>
    <s v="11756"/>
    <s v="38"/>
    <x v="2950"/>
    <d v="2017-08-05T00:00:00"/>
    <b v="1"/>
    <s v="Approved"/>
    <s v="Solex"/>
    <s v="Standard"/>
    <s v="medium"/>
    <s v="medium"/>
    <n v="1577.53"/>
    <n v="826.51"/>
    <n v="751.02"/>
    <d v="2010-06-07T00:00:00"/>
    <n v="147"/>
  </r>
  <r>
    <s v="11757"/>
    <s v="53"/>
    <x v="3260"/>
    <d v="2017-01-08T00:00:00"/>
    <b v="0"/>
    <s v="Approved"/>
    <s v="Giant Bicycles"/>
    <s v="Standard"/>
    <s v="high"/>
    <s v="medium"/>
    <n v="1274.93"/>
    <n v="764.96"/>
    <n v="509.97"/>
    <d v="2007-08-04T00:00:00"/>
    <n v="356"/>
  </r>
  <r>
    <s v="11758"/>
    <s v="0"/>
    <x v="2072"/>
    <d v="2017-12-12T00:00:00"/>
    <b v="0"/>
    <s v="Approved"/>
    <s v="Solex"/>
    <s v="Standard"/>
    <s v="medium"/>
    <s v="medium"/>
    <n v="441.49"/>
    <n v="84.99"/>
    <n v="356.5"/>
    <d v="1993-04-12T00:00:00"/>
    <n v="18"/>
  </r>
  <r>
    <s v="11759"/>
    <s v="15"/>
    <x v="3048"/>
    <d v="2017-07-07T00:00:00"/>
    <b v="0"/>
    <s v="Approved"/>
    <s v="Norco Bicycles"/>
    <s v="Standard"/>
    <s v="low"/>
    <s v="medium"/>
    <n v="958.74"/>
    <n v="748.9"/>
    <n v="209.84"/>
    <d v="2013-03-12T00:00:00"/>
    <n v="176"/>
  </r>
  <r>
    <s v="11760"/>
    <s v="67"/>
    <x v="447"/>
    <d v="2017-02-08T00:00:00"/>
    <b v="0"/>
    <s v="Approved"/>
    <s v="Norco Bicycles"/>
    <s v="Road"/>
    <s v="medium"/>
    <s v="medium"/>
    <n v="544.04999999999995"/>
    <n v="376.84"/>
    <n v="167.21"/>
    <d v="2015-04-11T00:00:00"/>
    <n v="325"/>
  </r>
  <r>
    <s v="11761"/>
    <s v="70"/>
    <x v="519"/>
    <d v="2017-11-05T00:00:00"/>
    <b v="1"/>
    <s v="Approved"/>
    <s v="Norco Bicycles"/>
    <s v="Road"/>
    <s v="medium"/>
    <s v="medium"/>
    <n v="1036.5899999999999"/>
    <n v="206.35"/>
    <n v="830.24"/>
    <d v="1991-05-06T00:00:00"/>
    <n v="55"/>
  </r>
  <r>
    <s v="11762"/>
    <s v="80"/>
    <x v="2373"/>
    <d v="2017-03-30T00:00:00"/>
    <b v="1"/>
    <s v="Approved"/>
    <s v="OHM Cycles"/>
    <s v="Touring"/>
    <s v="low"/>
    <s v="medium"/>
    <n v="1073.07"/>
    <n v="933.84"/>
    <n v="139.22999999999999"/>
    <d v="2013-09-16T00:00:00"/>
    <n v="275"/>
  </r>
  <r>
    <s v="11763"/>
    <s v="23"/>
    <x v="3185"/>
    <d v="2017-11-16T00:00:00"/>
    <b v="1"/>
    <s v="Approved"/>
    <s v="Norco Bicycles"/>
    <s v="Mountain"/>
    <s v="low"/>
    <s v="small"/>
    <n v="688.63"/>
    <n v="612.88"/>
    <n v="75.75"/>
    <d v="1993-10-02T00:00:00"/>
    <n v="44"/>
  </r>
  <r>
    <s v="11765"/>
    <s v="6"/>
    <x v="1695"/>
    <d v="2017-03-08T00:00:00"/>
    <b v="1"/>
    <s v="Approved"/>
    <s v="OHM Cycles"/>
    <s v="Standard"/>
    <s v="high"/>
    <s v="medium"/>
    <n v="227.88"/>
    <n v="136.72999999999999"/>
    <n v="91.15"/>
    <d v="2004-09-28T00:00:00"/>
    <n v="297"/>
  </r>
  <r>
    <s v="11766"/>
    <s v="36"/>
    <x v="637"/>
    <d v="2017-07-20T00:00:00"/>
    <b v="0"/>
    <s v="Approved"/>
    <s v="Solex"/>
    <s v="Standard"/>
    <s v="low"/>
    <s v="medium"/>
    <n v="1289.8499999999999"/>
    <n v="74.510000000000005"/>
    <n v="1215.3399999999999"/>
    <d v="2007-12-11T00:00:00"/>
    <n v="163"/>
  </r>
  <r>
    <s v="11767"/>
    <s v="93"/>
    <x v="424"/>
    <d v="2017-11-10T00:00:00"/>
    <b v="1"/>
    <s v="Approved"/>
    <s v="WeareA2B"/>
    <s v="Standard"/>
    <s v="medium"/>
    <s v="medium"/>
    <n v="1065.03"/>
    <n v="230.09"/>
    <n v="834.94"/>
    <d v="2000-11-03T00:00:00"/>
    <n v="50"/>
  </r>
  <r>
    <s v="11768"/>
    <s v="63"/>
    <x v="829"/>
    <d v="2017-07-25T00:00:00"/>
    <b v="1"/>
    <s v="Approved"/>
    <s v="Solex"/>
    <s v="Standard"/>
    <s v="medium"/>
    <s v="medium"/>
    <n v="1483.2"/>
    <n v="99.59"/>
    <n v="1383.61"/>
    <d v="1998-12-17T00:00:00"/>
    <n v="158"/>
  </r>
  <r>
    <s v="11769"/>
    <s v="42"/>
    <x v="1123"/>
    <d v="2017-11-21T00:00:00"/>
    <b v="1"/>
    <s v="Approved"/>
    <s v="OHM Cycles"/>
    <s v="Road"/>
    <s v="medium"/>
    <s v="small"/>
    <n v="1810"/>
    <n v="1610.9"/>
    <n v="199.1"/>
    <d v="2007-12-11T00:00:00"/>
    <n v="39"/>
  </r>
  <r>
    <s v="11770"/>
    <s v="30"/>
    <x v="1343"/>
    <d v="2017-09-28T00:00:00"/>
    <b v="1"/>
    <s v="Approved"/>
    <s v="Solex"/>
    <s v="Standard"/>
    <s v="high"/>
    <s v="medium"/>
    <n v="748.17"/>
    <n v="448.9"/>
    <n v="299.27"/>
    <d v="1991-11-10T00:00:00"/>
    <n v="93"/>
  </r>
  <r>
    <s v="11771"/>
    <s v="74"/>
    <x v="1565"/>
    <d v="2017-08-21T00:00:00"/>
    <b v="1"/>
    <s v="Approved"/>
    <s v="WeareA2B"/>
    <s v="Standard"/>
    <s v="medium"/>
    <s v="medium"/>
    <n v="1228.07"/>
    <n v="400.91"/>
    <n v="827.16"/>
    <d v="2000-05-22T00:00:00"/>
    <n v="131"/>
  </r>
  <r>
    <s v="11772"/>
    <s v="70"/>
    <x v="2006"/>
    <d v="2017-02-05T00:00:00"/>
    <b v="1"/>
    <s v="Approved"/>
    <s v="Trek Bicycles"/>
    <s v="Standard"/>
    <s v="high"/>
    <s v="medium"/>
    <n v="495.72"/>
    <n v="297.43"/>
    <n v="198.29"/>
    <d v="2004-07-25T00:00:00"/>
    <n v="328"/>
  </r>
  <r>
    <s v="11773"/>
    <s v="58"/>
    <x v="941"/>
    <d v="2017-01-11T00:00:00"/>
    <b v="0"/>
    <s v="Approved"/>
    <s v="OHM Cycles"/>
    <s v="Standard"/>
    <s v="medium"/>
    <s v="medium"/>
    <n v="912.52"/>
    <n v="141.4"/>
    <n v="771.12"/>
    <d v="2015-10-18T00:00:00"/>
    <n v="353"/>
  </r>
  <r>
    <s v="11774"/>
    <s v="41"/>
    <x v="784"/>
    <d v="2017-01-30T00:00:00"/>
    <b v="1"/>
    <s v="Approved"/>
    <s v="Solex"/>
    <s v="Road"/>
    <s v="medium"/>
    <s v="medium"/>
    <n v="416.98"/>
    <n v="312.74"/>
    <n v="104.24"/>
    <d v="1997-05-10T00:00:00"/>
    <n v="334"/>
  </r>
  <r>
    <s v="11775"/>
    <s v="64"/>
    <x v="857"/>
    <d v="2017-07-27T00:00:00"/>
    <b v="1"/>
    <s v="Approved"/>
    <s v="Giant Bicycles"/>
    <s v="Standard"/>
    <s v="high"/>
    <s v="small"/>
    <n v="1977.36"/>
    <n v="1759.85"/>
    <n v="217.51"/>
    <d v="2010-08-20T00:00:00"/>
    <n v="156"/>
  </r>
  <r>
    <s v="11776"/>
    <s v="16"/>
    <x v="1552"/>
    <d v="2017-02-04T00:00:00"/>
    <b v="1"/>
    <s v="Approved"/>
    <s v="Norco Bicycles"/>
    <s v="Standard"/>
    <s v="high"/>
    <s v="small"/>
    <n v="1661.92"/>
    <n v="1479.11"/>
    <n v="182.81"/>
    <d v="1992-10-11T00:00:00"/>
    <n v="329"/>
  </r>
  <r>
    <s v="11777"/>
    <s v="39"/>
    <x v="2885"/>
    <d v="2017-04-30T00:00:00"/>
    <b v="0"/>
    <s v="Approved"/>
    <s v="Giant Bicycles"/>
    <s v="Standard"/>
    <s v="medium"/>
    <s v="large"/>
    <n v="1812.75"/>
    <n v="582.48"/>
    <n v="1230.27"/>
    <d v="1997-05-10T00:00:00"/>
    <n v="244"/>
  </r>
  <r>
    <s v="11778"/>
    <s v="64"/>
    <x v="180"/>
    <d v="2017-03-27T00:00:00"/>
    <b v="0"/>
    <s v="Approved"/>
    <s v="Trek Bicycles"/>
    <s v="Standard"/>
    <s v="medium"/>
    <s v="large"/>
    <n v="1469.44"/>
    <n v="596.54999999999995"/>
    <n v="872.89"/>
    <d v="2016-12-06T00:00:00"/>
    <n v="278"/>
  </r>
  <r>
    <s v="11779"/>
    <s v="58"/>
    <x v="1661"/>
    <d v="2017-02-01T00:00:00"/>
    <b v="1"/>
    <s v="Approved"/>
    <s v="OHM Cycles"/>
    <s v="Standard"/>
    <s v="medium"/>
    <s v="medium"/>
    <n v="912.52"/>
    <n v="141.4"/>
    <n v="771.12"/>
    <d v="2015-10-18T00:00:00"/>
    <n v="332"/>
  </r>
  <r>
    <s v="11780"/>
    <s v="30"/>
    <x v="3376"/>
    <d v="2017-03-01T00:00:00"/>
    <b v="0"/>
    <s v="Approved"/>
    <s v="Solex"/>
    <s v="Standard"/>
    <s v="high"/>
    <s v="medium"/>
    <n v="748.17"/>
    <n v="448.9"/>
    <n v="299.27"/>
    <d v="2014-10-10T00:00:00"/>
    <n v="304"/>
  </r>
  <r>
    <s v="11781"/>
    <s v="3"/>
    <x v="2975"/>
    <d v="2017-05-09T00:00:00"/>
    <b v="1"/>
    <s v="Approved"/>
    <s v="Trek Bicycles"/>
    <s v="Standard"/>
    <s v="medium"/>
    <s v="large"/>
    <n v="2091.4699999999998"/>
    <n v="388.92"/>
    <n v="1702.55"/>
    <d v="2012-04-10T00:00:00"/>
    <n v="235"/>
  </r>
  <r>
    <s v="11782"/>
    <s v="35"/>
    <x v="2903"/>
    <d v="2017-03-11T00:00:00"/>
    <b v="1"/>
    <s v="Approved"/>
    <s v="Trek Bicycles"/>
    <s v="Standard"/>
    <s v="low"/>
    <s v="medium"/>
    <n v="1057.51"/>
    <n v="154.4"/>
    <n v="903.11"/>
    <d v="1994-07-12T00:00:00"/>
    <n v="294"/>
  </r>
  <r>
    <s v="11783"/>
    <s v="72"/>
    <x v="1000"/>
    <d v="2017-02-03T00:00:00"/>
    <b v="1"/>
    <s v="Approved"/>
    <s v="Norco Bicycles"/>
    <s v="Standard"/>
    <s v="medium"/>
    <s v="medium"/>
    <n v="360.4"/>
    <n v="270.3"/>
    <n v="90.1"/>
    <d v="2016-12-06T00:00:00"/>
    <n v="330"/>
  </r>
  <r>
    <s v="11784"/>
    <s v="55"/>
    <x v="3338"/>
    <d v="2017-04-21T00:00:00"/>
    <b v="1"/>
    <s v="Approved"/>
    <s v="Trek Bicycles"/>
    <s v="Road"/>
    <s v="medium"/>
    <s v="large"/>
    <n v="1894.19"/>
    <n v="598.76"/>
    <n v="1295.43"/>
    <d v="2014-03-03T00:00:00"/>
    <n v="253"/>
  </r>
  <r>
    <s v="11785"/>
    <s v="84"/>
    <x v="1230"/>
    <d v="2017-05-21T00:00:00"/>
    <b v="1"/>
    <s v="Approved"/>
    <s v="Trek Bicycles"/>
    <s v="Road"/>
    <s v="medium"/>
    <s v="medium"/>
    <n v="290.62"/>
    <n v="215.14"/>
    <n v="75.48"/>
    <d v="1997-08-25T00:00:00"/>
    <n v="223"/>
  </r>
  <r>
    <s v="11786"/>
    <s v="70"/>
    <x v="585"/>
    <d v="2017-06-15T00:00:00"/>
    <b v="0"/>
    <s v="Approved"/>
    <s v="Trek Bicycles"/>
    <s v="Standard"/>
    <s v="high"/>
    <s v="medium"/>
    <n v="495.72"/>
    <n v="297.43"/>
    <n v="198.29"/>
    <d v="2014-10-10T00:00:00"/>
    <n v="198"/>
  </r>
  <r>
    <s v="11787"/>
    <s v="79"/>
    <x v="3114"/>
    <d v="2017-02-07T00:00:00"/>
    <b v="1"/>
    <s v="Approved"/>
    <s v="Norco Bicycles"/>
    <s v="Standard"/>
    <s v="medium"/>
    <s v="medium"/>
    <n v="1555.58"/>
    <n v="818.01"/>
    <n v="737.57"/>
    <d v="1997-01-25T00:00:00"/>
    <n v="326"/>
  </r>
  <r>
    <s v="11788"/>
    <s v="33"/>
    <x v="394"/>
    <d v="2017-06-07T00:00:00"/>
    <b v="1"/>
    <s v="Approved"/>
    <s v="Giant Bicycles"/>
    <s v="Standard"/>
    <s v="medium"/>
    <s v="small"/>
    <n v="1311.44"/>
    <n v="1167.18"/>
    <n v="144.26"/>
    <d v="1992-10-11T00:00:00"/>
    <n v="206"/>
  </r>
  <r>
    <s v="11789"/>
    <s v="20"/>
    <x v="2281"/>
    <d v="2017-09-28T00:00:00"/>
    <b v="0"/>
    <s v="Approved"/>
    <s v="Trek Bicycles"/>
    <s v="Standard"/>
    <s v="medium"/>
    <s v="small"/>
    <n v="1775.81"/>
    <n v="1580.47"/>
    <n v="195.34"/>
    <d v="1993-07-15T00:00:00"/>
    <n v="93"/>
  </r>
  <r>
    <s v="11790"/>
    <s v="95"/>
    <x v="2005"/>
    <d v="2017-10-01T00:00:00"/>
    <b v="0"/>
    <s v="Approved"/>
    <s v="OHM Cycles"/>
    <s v="Touring"/>
    <s v="low"/>
    <s v="medium"/>
    <n v="1073.07"/>
    <n v="933.84"/>
    <n v="139.22999999999999"/>
    <d v="2004-08-07T00:00:00"/>
    <n v="90"/>
  </r>
  <r>
    <s v="11791"/>
    <s v="12"/>
    <x v="2005"/>
    <d v="2017-04-03T00:00:00"/>
    <b v="0"/>
    <s v="Approved"/>
    <s v="Giant Bicycles"/>
    <s v="Standard"/>
    <s v="medium"/>
    <s v="large"/>
    <n v="1765.3"/>
    <n v="709.48"/>
    <n v="1055.82"/>
    <d v="2015-08-02T00:00:00"/>
    <n v="271"/>
  </r>
  <r>
    <s v="11792"/>
    <s v="94"/>
    <x v="2146"/>
    <d v="2017-12-07T00:00:00"/>
    <b v="0"/>
    <s v="Approved"/>
    <s v="Giant Bicycles"/>
    <s v="Standard"/>
    <s v="medium"/>
    <s v="large"/>
    <n v="1635.3"/>
    <n v="993.66"/>
    <n v="641.64"/>
    <d v="1991-05-06T00:00:00"/>
    <n v="23"/>
  </r>
  <r>
    <s v="11793"/>
    <s v="86"/>
    <x v="1020"/>
    <d v="2017-04-25T00:00:00"/>
    <b v="1"/>
    <s v="Approved"/>
    <s v="OHM Cycles"/>
    <s v="Standard"/>
    <s v="medium"/>
    <s v="medium"/>
    <n v="235.63"/>
    <n v="125.07"/>
    <n v="110.56"/>
    <d v="2004-08-07T00:00:00"/>
    <n v="249"/>
  </r>
  <r>
    <s v="11794"/>
    <s v="28"/>
    <x v="901"/>
    <d v="2017-10-02T00:00:00"/>
    <b v="0"/>
    <s v="Approved"/>
    <s v="Solex"/>
    <s v="Road"/>
    <s v="medium"/>
    <s v="small"/>
    <n v="1703.52"/>
    <n v="1516.13"/>
    <n v="187.39"/>
    <d v="2011-04-16T00:00:00"/>
    <n v="89"/>
  </r>
  <r>
    <s v="11795"/>
    <s v="33"/>
    <x v="1645"/>
    <d v="2017-12-13T00:00:00"/>
    <b v="0"/>
    <s v="Approved"/>
    <s v="Giant Bicycles"/>
    <s v="Standard"/>
    <s v="medium"/>
    <s v="small"/>
    <n v="1311.44"/>
    <n v="1167.18"/>
    <n v="144.26"/>
    <d v="1994-07-12T00:00:00"/>
    <n v="17"/>
  </r>
  <r>
    <s v="11796"/>
    <s v="69"/>
    <x v="537"/>
    <d v="2017-03-29T00:00:00"/>
    <b v="1"/>
    <s v="Approved"/>
    <s v="Giant Bicycles"/>
    <s v="Road"/>
    <s v="medium"/>
    <s v="medium"/>
    <n v="792.9"/>
    <n v="594.67999999999995"/>
    <n v="198.22"/>
    <d v="1992-10-02T00:00:00"/>
    <n v="276"/>
  </r>
  <r>
    <s v="11797"/>
    <s v="66"/>
    <x v="898"/>
    <d v="2017-09-10T00:00:00"/>
    <b v="1"/>
    <s v="Approved"/>
    <s v="Giant Bicycles"/>
    <s v="Road"/>
    <s v="low"/>
    <s v="small"/>
    <n v="590.26"/>
    <n v="525.33000000000004"/>
    <n v="64.930000000000007"/>
    <d v="2010-11-05T00:00:00"/>
    <n v="111"/>
  </r>
  <r>
    <s v="11798"/>
    <s v="4"/>
    <x v="2085"/>
    <d v="2017-02-26T00:00:00"/>
    <b v="0"/>
    <s v="Approved"/>
    <s v="Giant Bicycles"/>
    <s v="Standard"/>
    <s v="high"/>
    <s v="medium"/>
    <n v="1129.1300000000001"/>
    <n v="677.48"/>
    <n v="451.65"/>
    <d v="2005-08-09T00:00:00"/>
    <n v="307"/>
  </r>
  <r>
    <s v="11799"/>
    <s v="77"/>
    <x v="1762"/>
    <d v="2017-11-17T00:00:00"/>
    <b v="0"/>
    <s v="Approved"/>
    <s v="WeareA2B"/>
    <s v="Standard"/>
    <s v="medium"/>
    <s v="medium"/>
    <n v="1769.64"/>
    <n v="108.76"/>
    <n v="1660.88"/>
    <d v="2012-06-04T00:00:00"/>
    <n v="43"/>
  </r>
  <r>
    <s v="11800"/>
    <s v="98"/>
    <x v="12"/>
    <d v="2017-02-15T00:00:00"/>
    <b v="0"/>
    <s v="Approved"/>
    <s v="Trek Bicycles"/>
    <s v="Standard"/>
    <s v="high"/>
    <s v="medium"/>
    <n v="358.39"/>
    <n v="215.03"/>
    <n v="143.36000000000001"/>
    <d v="2004-01-16T00:00:00"/>
    <n v="318"/>
  </r>
  <r>
    <s v="11801"/>
    <s v="30"/>
    <x v="1993"/>
    <d v="2017-07-23T00:00:00"/>
    <b v="1"/>
    <s v="Approved"/>
    <s v="Solex"/>
    <s v="Standard"/>
    <s v="high"/>
    <s v="medium"/>
    <n v="748.17"/>
    <n v="448.9"/>
    <n v="299.27"/>
    <d v="1991-11-10T00:00:00"/>
    <n v="160"/>
  </r>
  <r>
    <s v="11802"/>
    <s v="52"/>
    <x v="1333"/>
    <d v="2017-08-16T00:00:00"/>
    <b v="1"/>
    <s v="Approved"/>
    <s v="OHM Cycles"/>
    <s v="Road"/>
    <s v="medium"/>
    <s v="medium"/>
    <n v="1280.28"/>
    <n v="829.51"/>
    <n v="450.77"/>
    <d v="2003-07-21T00:00:00"/>
    <n v="136"/>
  </r>
  <r>
    <s v="11803"/>
    <s v="0"/>
    <x v="535"/>
    <d v="2017-01-20T00:00:00"/>
    <b v="1"/>
    <s v="Approved"/>
    <s v="Solex"/>
    <s v="Standard"/>
    <s v="medium"/>
    <s v="medium"/>
    <n v="100.35"/>
    <n v="75.260000000000005"/>
    <n v="25.09"/>
    <d v="2002-10-10T00:00:00"/>
    <n v="344"/>
  </r>
  <r>
    <s v="11804"/>
    <s v="48"/>
    <x v="1871"/>
    <d v="2017-01-04T00:00:00"/>
    <b v="1"/>
    <s v="Approved"/>
    <s v="WeareA2B"/>
    <s v="Standard"/>
    <s v="medium"/>
    <s v="medium"/>
    <n v="1762.96"/>
    <n v="950.52"/>
    <n v="812.44"/>
    <d v="2012-06-04T00:00:00"/>
    <n v="360"/>
  </r>
  <r>
    <s v="11805"/>
    <s v="3"/>
    <x v="2747"/>
    <d v="2017-05-14T00:00:00"/>
    <b v="1"/>
    <s v="Approved"/>
    <s v="Trek Bicycles"/>
    <s v="Standard"/>
    <s v="medium"/>
    <s v="large"/>
    <n v="2091.4699999999998"/>
    <n v="388.92"/>
    <n v="1702.55"/>
    <d v="1991-11-07T00:00:00"/>
    <n v="230"/>
  </r>
  <r>
    <s v="11806"/>
    <s v="24"/>
    <x v="2779"/>
    <d v="2017-08-04T00:00:00"/>
    <b v="0"/>
    <s v="Approved"/>
    <s v="Solex"/>
    <s v="Road"/>
    <s v="medium"/>
    <s v="large"/>
    <n v="1777.8"/>
    <n v="820.78"/>
    <n v="957.02"/>
    <d v="2011-05-07T00:00:00"/>
    <n v="148"/>
  </r>
  <r>
    <s v="11807"/>
    <s v="49"/>
    <x v="595"/>
    <d v="2017-12-22T00:00:00"/>
    <b v="0"/>
    <s v="Approved"/>
    <s v="Trek Bicycles"/>
    <s v="Road"/>
    <s v="medium"/>
    <s v="medium"/>
    <n v="533.51"/>
    <n v="400.13"/>
    <n v="133.38"/>
    <d v="2003-07-21T00:00:00"/>
    <n v="8"/>
  </r>
  <r>
    <s v="11808"/>
    <s v="78"/>
    <x v="2114"/>
    <d v="2017-04-04T00:00:00"/>
    <b v="0"/>
    <s v="Approved"/>
    <s v="Giant Bicycles"/>
    <s v="Standard"/>
    <s v="medium"/>
    <s v="large"/>
    <n v="1765.3"/>
    <n v="709.48"/>
    <n v="1055.82"/>
    <d v="2004-07-25T00:00:00"/>
    <n v="270"/>
  </r>
  <r>
    <s v="11809"/>
    <s v="22"/>
    <x v="1284"/>
    <d v="2017-08-24T00:00:00"/>
    <b v="0"/>
    <s v="Approved"/>
    <s v="WeareA2B"/>
    <s v="Standard"/>
    <s v="medium"/>
    <s v="medium"/>
    <n v="60.34"/>
    <n v="45.26"/>
    <n v="15.08"/>
    <d v="1991-11-10T00:00:00"/>
    <n v="128"/>
  </r>
  <r>
    <s v="11811"/>
    <s v="26"/>
    <x v="2324"/>
    <d v="2017-02-04T00:00:00"/>
    <b v="0"/>
    <s v="Approved"/>
    <s v="WeareA2B"/>
    <s v="Standard"/>
    <s v="medium"/>
    <s v="medium"/>
    <n v="1992.93"/>
    <n v="762.63"/>
    <n v="1230.3"/>
    <d v="1992-10-11T00:00:00"/>
    <n v="329"/>
  </r>
  <r>
    <s v="11812"/>
    <s v="38"/>
    <x v="3184"/>
    <d v="2017-01-03T00:00:00"/>
    <b v="0"/>
    <s v="Approved"/>
    <s v="Solex"/>
    <s v="Standard"/>
    <s v="medium"/>
    <s v="medium"/>
    <n v="1577.53"/>
    <n v="826.51"/>
    <n v="751.02"/>
    <d v="2011-03-16T00:00:00"/>
    <n v="361"/>
  </r>
  <r>
    <s v="11813"/>
    <s v="40"/>
    <x v="2044"/>
    <d v="2017-12-05T00:00:00"/>
    <b v="0"/>
    <s v="Approved"/>
    <s v="OHM Cycles"/>
    <s v="Standard"/>
    <s v="high"/>
    <s v="medium"/>
    <n v="1458.17"/>
    <n v="874.9"/>
    <n v="583.27"/>
    <d v="2006-02-02T00:00:00"/>
    <n v="25"/>
  </r>
  <r>
    <s v="11814"/>
    <s v="66"/>
    <x v="2599"/>
    <d v="2017-03-08T00:00:00"/>
    <b v="1"/>
    <s v="Approved"/>
    <s v="Solex"/>
    <s v="Standard"/>
    <s v="medium"/>
    <s v="medium"/>
    <n v="1163.8900000000001"/>
    <n v="589.27"/>
    <n v="574.62"/>
    <d v="2016-07-09T00:00:00"/>
    <n v="297"/>
  </r>
  <r>
    <s v="11815"/>
    <s v="38"/>
    <x v="2814"/>
    <d v="2017-11-15T00:00:00"/>
    <b v="1"/>
    <s v="Approved"/>
    <s v="Solex"/>
    <s v="Standard"/>
    <s v="medium"/>
    <s v="medium"/>
    <n v="1577.53"/>
    <n v="826.51"/>
    <n v="751.02"/>
    <d v="2011-03-16T00:00:00"/>
    <n v="45"/>
  </r>
  <r>
    <s v="11816"/>
    <s v="36"/>
    <x v="2099"/>
    <d v="2017-04-05T00:00:00"/>
    <b v="0"/>
    <s v="Approved"/>
    <s v="Solex"/>
    <s v="Standard"/>
    <s v="low"/>
    <s v="medium"/>
    <n v="945.04"/>
    <n v="507.58"/>
    <n v="437.46"/>
    <d v="2006-02-02T00:00:00"/>
    <n v="269"/>
  </r>
  <r>
    <s v="11817"/>
    <s v="83"/>
    <x v="482"/>
    <d v="2017-08-15T00:00:00"/>
    <b v="0"/>
    <s v="Approved"/>
    <s v="Solex"/>
    <s v="Touring"/>
    <s v="medium"/>
    <s v="large"/>
    <n v="2083.94"/>
    <n v="675.03"/>
    <n v="1408.91"/>
    <d v="2013-09-16T00:00:00"/>
    <n v="137"/>
  </r>
  <r>
    <s v="11818"/>
    <s v="15"/>
    <x v="3175"/>
    <d v="2017-09-02T00:00:00"/>
    <b v="1"/>
    <s v="Approved"/>
    <s v="Norco Bicycles"/>
    <s v="Standard"/>
    <s v="low"/>
    <s v="medium"/>
    <n v="958.74"/>
    <n v="748.9"/>
    <n v="209.84"/>
    <d v="2009-03-08T00:00:00"/>
    <n v="119"/>
  </r>
  <r>
    <s v="11819"/>
    <s v="20"/>
    <x v="3390"/>
    <d v="2017-12-22T00:00:00"/>
    <b v="0"/>
    <s v="Approved"/>
    <s v="Trek Bicycles"/>
    <s v="Standard"/>
    <s v="medium"/>
    <s v="small"/>
    <n v="1775.81"/>
    <n v="1580.47"/>
    <n v="195.34"/>
    <d v="2010-05-05T00:00:00"/>
    <n v="8"/>
  </r>
  <r>
    <s v="11820"/>
    <s v="37"/>
    <x v="1897"/>
    <d v="2017-10-02T00:00:00"/>
    <b v="0"/>
    <s v="Approved"/>
    <s v="OHM Cycles"/>
    <s v="Standard"/>
    <s v="low"/>
    <s v="medium"/>
    <n v="1793.43"/>
    <n v="248.82"/>
    <n v="1544.61"/>
    <d v="2011-05-09T00:00:00"/>
    <n v="89"/>
  </r>
  <r>
    <s v="11821"/>
    <s v="1"/>
    <x v="2868"/>
    <d v="2017-06-29T00:00:00"/>
    <b v="1"/>
    <s v="Approved"/>
    <s v="Giant Bicycles"/>
    <s v="Touring"/>
    <s v="medium"/>
    <s v="large"/>
    <n v="1873.97"/>
    <n v="863.95"/>
    <n v="1010.02"/>
    <d v="2006-05-22T00:00:00"/>
    <n v="184"/>
  </r>
  <r>
    <s v="11822"/>
    <s v="28"/>
    <x v="2089"/>
    <d v="2017-06-28T00:00:00"/>
    <b v="1"/>
    <s v="Approved"/>
    <s v="Norco Bicycles"/>
    <s v="Standard"/>
    <s v="medium"/>
    <s v="small"/>
    <n v="1216.1400000000001"/>
    <n v="1082.3599999999999"/>
    <n v="133.78"/>
    <d v="2002-03-22T00:00:00"/>
    <n v="185"/>
  </r>
  <r>
    <s v="11823"/>
    <s v="67"/>
    <x v="1669"/>
    <d v="2017-03-27T00:00:00"/>
    <b v="0"/>
    <s v="Approved"/>
    <s v="Norco Bicycles"/>
    <s v="Road"/>
    <s v="medium"/>
    <s v="medium"/>
    <n v="544.04999999999995"/>
    <n v="376.84"/>
    <n v="167.21"/>
    <d v="2005-10-22T00:00:00"/>
    <n v="278"/>
  </r>
  <r>
    <s v="11824"/>
    <s v="90"/>
    <x v="2845"/>
    <d v="2017-02-18T00:00:00"/>
    <b v="0"/>
    <s v="Approved"/>
    <s v="Norco Bicycles"/>
    <s v="Standard"/>
    <s v="low"/>
    <s v="medium"/>
    <n v="363.01"/>
    <n v="290.41000000000003"/>
    <n v="72.599999999999994"/>
    <d v="2005-05-10T00:00:00"/>
    <n v="315"/>
  </r>
  <r>
    <s v="11825"/>
    <s v="3"/>
    <x v="1580"/>
    <d v="2017-04-17T00:00:00"/>
    <b v="0"/>
    <s v="Approved"/>
    <s v="Trek Bicycles"/>
    <s v="Standard"/>
    <s v="medium"/>
    <s v="large"/>
    <n v="2091.4699999999998"/>
    <n v="388.92"/>
    <n v="1702.55"/>
    <d v="2014-03-03T00:00:00"/>
    <n v="257"/>
  </r>
  <r>
    <s v="11826"/>
    <s v="1"/>
    <x v="3116"/>
    <d v="2017-07-21T00:00:00"/>
    <b v="1"/>
    <s v="Approved"/>
    <s v="Giant Bicycles"/>
    <s v="Standard"/>
    <s v="medium"/>
    <s v="medium"/>
    <n v="1403.5"/>
    <n v="954.82"/>
    <n v="448.68"/>
    <d v="2012-12-02T00:00:00"/>
    <n v="162"/>
  </r>
  <r>
    <s v="11827"/>
    <s v="67"/>
    <x v="188"/>
    <d v="2017-09-21T00:00:00"/>
    <b v="1"/>
    <s v="Approved"/>
    <s v="Solex"/>
    <s v="Standard"/>
    <s v="medium"/>
    <s v="large"/>
    <n v="1071.23"/>
    <n v="380.74"/>
    <n v="690.49"/>
    <d v="1996-04-05T00:00:00"/>
    <n v="100"/>
  </r>
  <r>
    <s v="11828"/>
    <s v="36"/>
    <x v="531"/>
    <d v="2017-09-09T00:00:00"/>
    <b v="0"/>
    <s v="Approved"/>
    <s v="Solex"/>
    <s v="Standard"/>
    <s v="low"/>
    <s v="medium"/>
    <n v="945.04"/>
    <n v="507.58"/>
    <n v="437.46"/>
    <d v="1999-12-04T00:00:00"/>
    <n v="112"/>
  </r>
  <r>
    <s v="11829"/>
    <s v="27"/>
    <x v="3074"/>
    <d v="2017-05-20T00:00:00"/>
    <b v="0"/>
    <s v="Approved"/>
    <s v="Trek Bicycles"/>
    <s v="Standard"/>
    <s v="medium"/>
    <s v="medium"/>
    <n v="499.53"/>
    <n v="388.72"/>
    <n v="110.81"/>
    <d v="1999-06-23T00:00:00"/>
    <n v="224"/>
  </r>
  <r>
    <s v="11830"/>
    <s v="81"/>
    <x v="2607"/>
    <d v="2017-03-16T00:00:00"/>
    <b v="0"/>
    <s v="Approved"/>
    <s v="Norco Bicycles"/>
    <s v="Standard"/>
    <s v="medium"/>
    <s v="small"/>
    <n v="586.45000000000005"/>
    <n v="521.94000000000005"/>
    <n v="64.510000000000005"/>
    <d v="1991-07-10T00:00:00"/>
    <n v="289"/>
  </r>
  <r>
    <s v="11831"/>
    <s v="54"/>
    <x v="3391"/>
    <d v="2017-05-13T00:00:00"/>
    <b v="1"/>
    <s v="Approved"/>
    <s v="WeareA2B"/>
    <s v="Standard"/>
    <s v="medium"/>
    <s v="medium"/>
    <n v="1807.45"/>
    <n v="778.69"/>
    <n v="1028.76"/>
    <d v="2015-05-21T00:00:00"/>
    <n v="231"/>
  </r>
  <r>
    <s v="11832"/>
    <s v="49"/>
    <x v="2895"/>
    <d v="2017-12-11T00:00:00"/>
    <b v="0"/>
    <s v="Approved"/>
    <s v="Trek Bicycles"/>
    <s v="Road"/>
    <s v="medium"/>
    <s v="medium"/>
    <n v="533.51"/>
    <n v="400.13"/>
    <n v="133.38"/>
    <d v="2012-06-04T00:00:00"/>
    <n v="19"/>
  </r>
  <r>
    <s v="11833"/>
    <s v="64"/>
    <x v="3363"/>
    <d v="2017-06-18T00:00:00"/>
    <b v="1"/>
    <s v="Approved"/>
    <s v="Trek Bicycles"/>
    <s v="Standard"/>
    <s v="medium"/>
    <s v="large"/>
    <n v="1469.44"/>
    <n v="596.54999999999995"/>
    <n v="872.89"/>
    <d v="1992-10-02T00:00:00"/>
    <n v="195"/>
  </r>
  <r>
    <s v="11834"/>
    <s v="0"/>
    <x v="2830"/>
    <d v="2017-09-05T00:00:00"/>
    <b v="1"/>
    <s v="Approved"/>
    <m/>
    <m/>
    <m/>
    <m/>
    <n v="1091.51"/>
    <m/>
    <m/>
    <m/>
    <n v="116"/>
  </r>
  <r>
    <s v="11835"/>
    <s v="99"/>
    <x v="899"/>
    <d v="2017-05-22T00:00:00"/>
    <b v="1"/>
    <s v="Approved"/>
    <s v="Trek Bicycles"/>
    <s v="Road"/>
    <s v="low"/>
    <s v="small"/>
    <n v="1720.7"/>
    <n v="1531.42"/>
    <n v="189.28"/>
    <d v="1997-02-09T00:00:00"/>
    <n v="222"/>
  </r>
  <r>
    <s v="11836"/>
    <s v="81"/>
    <x v="1351"/>
    <d v="2017-10-06T00:00:00"/>
    <b v="0"/>
    <s v="Approved"/>
    <s v="Norco Bicycles"/>
    <s v="Standard"/>
    <s v="medium"/>
    <s v="small"/>
    <n v="586.45000000000005"/>
    <n v="521.94000000000005"/>
    <n v="64.510000000000005"/>
    <d v="1991-07-10T00:00:00"/>
    <n v="85"/>
  </r>
  <r>
    <s v="11837"/>
    <s v="84"/>
    <x v="990"/>
    <d v="2017-09-02T00:00:00"/>
    <b v="1"/>
    <s v="Approved"/>
    <s v="Trek Bicycles"/>
    <s v="Road"/>
    <s v="medium"/>
    <s v="medium"/>
    <n v="290.62"/>
    <n v="215.14"/>
    <n v="75.48"/>
    <d v="1993-04-20T00:00:00"/>
    <n v="119"/>
  </r>
  <r>
    <s v="11838"/>
    <s v="97"/>
    <x v="62"/>
    <d v="2017-11-10T00:00:00"/>
    <b v="0"/>
    <s v="Approved"/>
    <s v="Solex"/>
    <s v="Standard"/>
    <s v="medium"/>
    <s v="large"/>
    <n v="202.62"/>
    <n v="151.96"/>
    <n v="50.66"/>
    <d v="1991-05-06T00:00:00"/>
    <n v="50"/>
  </r>
  <r>
    <s v="11839"/>
    <s v="9"/>
    <x v="3244"/>
    <d v="2017-08-02T00:00:00"/>
    <b v="1"/>
    <s v="Approved"/>
    <s v="Norco Bicycles"/>
    <s v="Standard"/>
    <s v="medium"/>
    <s v="small"/>
    <n v="1216.1400000000001"/>
    <n v="1082.3599999999999"/>
    <n v="133.78"/>
    <d v="1994-07-12T00:00:00"/>
    <n v="150"/>
  </r>
  <r>
    <s v="11840"/>
    <s v="95"/>
    <x v="759"/>
    <d v="2017-11-16T00:00:00"/>
    <b v="1"/>
    <s v="Approved"/>
    <s v="Giant Bicycles"/>
    <s v="Standard"/>
    <s v="medium"/>
    <s v="large"/>
    <n v="569.55999999999995"/>
    <n v="528.42999999999995"/>
    <n v="41.13"/>
    <d v="2003-09-10T00:00:00"/>
    <n v="44"/>
  </r>
  <r>
    <s v="11841"/>
    <s v="83"/>
    <x v="2373"/>
    <d v="2017-01-09T00:00:00"/>
    <b v="0"/>
    <s v="Approved"/>
    <s v="Solex"/>
    <s v="Touring"/>
    <s v="medium"/>
    <s v="large"/>
    <n v="2083.94"/>
    <n v="675.03"/>
    <n v="1408.91"/>
    <d v="2015-08-02T00:00:00"/>
    <n v="355"/>
  </r>
  <r>
    <s v="11842"/>
    <s v="12"/>
    <x v="2869"/>
    <d v="2017-03-23T00:00:00"/>
    <b v="0"/>
    <s v="Approved"/>
    <s v="Giant Bicycles"/>
    <s v="Standard"/>
    <s v="medium"/>
    <s v="large"/>
    <n v="1765.3"/>
    <n v="709.48"/>
    <n v="1055.82"/>
    <d v="1991-07-10T00:00:00"/>
    <n v="282"/>
  </r>
  <r>
    <s v="11843"/>
    <s v="0"/>
    <x v="2399"/>
    <d v="2017-05-22T00:00:00"/>
    <b v="0"/>
    <s v="Approved"/>
    <m/>
    <m/>
    <m/>
    <m/>
    <n v="695.23"/>
    <m/>
    <m/>
    <m/>
    <n v="222"/>
  </r>
  <r>
    <s v="11844"/>
    <s v="38"/>
    <x v="3239"/>
    <d v="2017-07-20T00:00:00"/>
    <b v="1"/>
    <s v="Approved"/>
    <s v="Solex"/>
    <s v="Standard"/>
    <s v="medium"/>
    <s v="medium"/>
    <n v="1577.53"/>
    <n v="826.51"/>
    <n v="751.02"/>
    <d v="2008-03-19T00:00:00"/>
    <n v="163"/>
  </r>
  <r>
    <s v="11845"/>
    <s v="67"/>
    <x v="2781"/>
    <d v="2017-06-10T00:00:00"/>
    <b v="0"/>
    <s v="Approved"/>
    <s v="Solex"/>
    <s v="Standard"/>
    <s v="medium"/>
    <s v="large"/>
    <n v="1071.23"/>
    <n v="380.74"/>
    <n v="690.49"/>
    <d v="1991-08-05T00:00:00"/>
    <n v="203"/>
  </r>
  <r>
    <s v="11846"/>
    <s v="51"/>
    <x v="3267"/>
    <d v="2017-09-14T00:00:00"/>
    <b v="1"/>
    <s v="Approved"/>
    <s v="OHM Cycles"/>
    <s v="Standard"/>
    <s v="high"/>
    <s v="medium"/>
    <n v="2005.66"/>
    <n v="1203.4000000000001"/>
    <n v="802.26"/>
    <d v="2012-04-10T00:00:00"/>
    <n v="107"/>
  </r>
  <r>
    <s v="11847"/>
    <s v="23"/>
    <x v="352"/>
    <d v="2017-10-25T00:00:00"/>
    <b v="1"/>
    <s v="Approved"/>
    <s v="Norco Bicycles"/>
    <s v="Mountain"/>
    <s v="low"/>
    <s v="small"/>
    <n v="688.63"/>
    <n v="612.88"/>
    <n v="75.75"/>
    <d v="1993-10-02T00:00:00"/>
    <n v="66"/>
  </r>
  <r>
    <s v="11848"/>
    <s v="40"/>
    <x v="2803"/>
    <d v="2017-11-07T00:00:00"/>
    <b v="0"/>
    <s v="Approved"/>
    <s v="OHM Cycles"/>
    <s v="Standard"/>
    <s v="high"/>
    <s v="medium"/>
    <n v="1458.17"/>
    <n v="874.9"/>
    <n v="583.27"/>
    <d v="2006-02-02T00:00:00"/>
    <n v="53"/>
  </r>
  <r>
    <s v="11849"/>
    <s v="54"/>
    <x v="2582"/>
    <d v="2017-11-20T00:00:00"/>
    <b v="1"/>
    <s v="Approved"/>
    <s v="WeareA2B"/>
    <s v="Standard"/>
    <s v="medium"/>
    <s v="medium"/>
    <n v="1292.8399999999999"/>
    <n v="13.44"/>
    <n v="1279.4000000000001"/>
    <d v="1997-08-25T00:00:00"/>
    <n v="40"/>
  </r>
  <r>
    <s v="11850"/>
    <s v="16"/>
    <x v="1753"/>
    <d v="2017-05-18T00:00:00"/>
    <b v="1"/>
    <s v="Approved"/>
    <s v="Norco Bicycles"/>
    <s v="Standard"/>
    <s v="high"/>
    <s v="small"/>
    <n v="1661.92"/>
    <n v="1479.11"/>
    <n v="182.81"/>
    <d v="2011-05-07T00:00:00"/>
    <n v="226"/>
  </r>
  <r>
    <s v="11851"/>
    <s v="49"/>
    <x v="1472"/>
    <d v="2017-09-08T00:00:00"/>
    <b v="1"/>
    <s v="Approved"/>
    <s v="Trek Bicycles"/>
    <s v="Road"/>
    <s v="medium"/>
    <s v="medium"/>
    <n v="533.51"/>
    <n v="400.13"/>
    <n v="133.38"/>
    <d v="2003-07-21T00:00:00"/>
    <n v="113"/>
  </r>
  <r>
    <s v="11852"/>
    <s v="9"/>
    <x v="1540"/>
    <d v="2017-10-06T00:00:00"/>
    <b v="0"/>
    <s v="Approved"/>
    <s v="Norco Bicycles"/>
    <s v="Standard"/>
    <s v="medium"/>
    <s v="small"/>
    <n v="1216.1400000000001"/>
    <n v="1082.3599999999999"/>
    <n v="133.78"/>
    <d v="1991-08-05T00:00:00"/>
    <n v="85"/>
  </r>
  <r>
    <s v="11853"/>
    <s v="69"/>
    <x v="2655"/>
    <d v="2017-06-13T00:00:00"/>
    <b v="0"/>
    <s v="Approved"/>
    <s v="Giant Bicycles"/>
    <s v="Road"/>
    <s v="medium"/>
    <s v="medium"/>
    <n v="792.9"/>
    <n v="594.67999999999995"/>
    <n v="198.22"/>
    <d v="2011-01-10T00:00:00"/>
    <n v="200"/>
  </r>
  <r>
    <s v="11854"/>
    <s v="36"/>
    <x v="2574"/>
    <d v="2017-03-26T00:00:00"/>
    <b v="1"/>
    <s v="Approved"/>
    <s v="Solex"/>
    <s v="Standard"/>
    <s v="low"/>
    <s v="medium"/>
    <n v="945.04"/>
    <n v="507.58"/>
    <n v="437.46"/>
    <d v="1995-12-19T00:00:00"/>
    <n v="279"/>
  </r>
  <r>
    <s v="11855"/>
    <s v="30"/>
    <x v="2836"/>
    <d v="2017-07-05T00:00:00"/>
    <b v="0"/>
    <s v="Approved"/>
    <s v="Solex"/>
    <s v="Standard"/>
    <s v="high"/>
    <s v="medium"/>
    <n v="748.17"/>
    <n v="448.9"/>
    <n v="299.27"/>
    <d v="1999-07-20T00:00:00"/>
    <n v="178"/>
  </r>
  <r>
    <s v="11856"/>
    <s v="66"/>
    <x v="1846"/>
    <d v="2017-02-12T00:00:00"/>
    <b v="1"/>
    <s v="Approved"/>
    <s v="Giant Bicycles"/>
    <s v="Road"/>
    <s v="low"/>
    <s v="small"/>
    <n v="590.26"/>
    <n v="525.33000000000004"/>
    <n v="64.930000000000007"/>
    <d v="2010-11-05T00:00:00"/>
    <n v="321"/>
  </r>
  <r>
    <s v="11857"/>
    <s v="5"/>
    <x v="605"/>
    <d v="2017-06-20T00:00:00"/>
    <b v="0"/>
    <s v="Approved"/>
    <s v="Giant Bicycles"/>
    <s v="Standard"/>
    <s v="high"/>
    <s v="medium"/>
    <n v="1129.1300000000001"/>
    <n v="677.48"/>
    <n v="451.65"/>
    <d v="2005-08-09T00:00:00"/>
    <n v="193"/>
  </r>
  <r>
    <s v="11858"/>
    <s v="3"/>
    <x v="1119"/>
    <d v="2017-05-20T00:00:00"/>
    <b v="0"/>
    <s v="Approved"/>
    <s v="Trek Bicycles"/>
    <s v="Standard"/>
    <s v="medium"/>
    <s v="large"/>
    <n v="2091.4699999999998"/>
    <n v="388.92"/>
    <n v="1702.55"/>
    <d v="2005-10-22T00:00:00"/>
    <n v="224"/>
  </r>
  <r>
    <s v="11859"/>
    <s v="88"/>
    <x v="3089"/>
    <d v="2017-05-21T00:00:00"/>
    <b v="0"/>
    <s v="Approved"/>
    <s v="Norco Bicycles"/>
    <s v="Standard"/>
    <s v="medium"/>
    <s v="medium"/>
    <n v="1198.46"/>
    <n v="381.1"/>
    <n v="817.36"/>
    <d v="2003-09-10T00:00:00"/>
    <n v="223"/>
  </r>
  <r>
    <s v="11860"/>
    <s v="38"/>
    <x v="1220"/>
    <d v="2017-06-20T00:00:00"/>
    <b v="1"/>
    <s v="Approved"/>
    <s v="Trek Bicycles"/>
    <s v="Standard"/>
    <s v="medium"/>
    <s v="large"/>
    <n v="2091.4699999999998"/>
    <n v="388.92"/>
    <n v="1702.55"/>
    <d v="1991-01-21T00:00:00"/>
    <n v="193"/>
  </r>
  <r>
    <s v="11861"/>
    <s v="93"/>
    <x v="1944"/>
    <d v="2017-10-12T00:00:00"/>
    <b v="1"/>
    <s v="Approved"/>
    <s v="WeareA2B"/>
    <s v="Standard"/>
    <s v="medium"/>
    <s v="medium"/>
    <n v="1065.03"/>
    <n v="230.09"/>
    <n v="834.94"/>
    <d v="2000-11-03T00:00:00"/>
    <n v="79"/>
  </r>
  <r>
    <s v="11862"/>
    <s v="76"/>
    <x v="495"/>
    <d v="2017-01-31T00:00:00"/>
    <b v="1"/>
    <s v="Approved"/>
    <s v="WeareA2B"/>
    <s v="Standard"/>
    <s v="low"/>
    <s v="medium"/>
    <n v="642.30999999999995"/>
    <n v="513.85"/>
    <n v="128.46"/>
    <d v="2014-10-10T00:00:00"/>
    <n v="333"/>
  </r>
  <r>
    <s v="11863"/>
    <s v="74"/>
    <x v="623"/>
    <d v="2017-09-28T00:00:00"/>
    <b v="0"/>
    <s v="Approved"/>
    <s v="WeareA2B"/>
    <s v="Standard"/>
    <s v="medium"/>
    <s v="medium"/>
    <n v="1762.96"/>
    <n v="950.52"/>
    <n v="812.44"/>
    <d v="2014-07-28T00:00:00"/>
    <n v="93"/>
  </r>
  <r>
    <s v="11864"/>
    <s v="88"/>
    <x v="270"/>
    <d v="2017-06-18T00:00:00"/>
    <b v="0"/>
    <s v="Approved"/>
    <s v="Norco Bicycles"/>
    <s v="Standard"/>
    <s v="medium"/>
    <s v="medium"/>
    <n v="1198.46"/>
    <n v="381.1"/>
    <n v="817.36"/>
    <d v="1998-12-16T00:00:00"/>
    <n v="195"/>
  </r>
  <r>
    <s v="11865"/>
    <s v="0"/>
    <x v="2481"/>
    <d v="2017-04-12T00:00:00"/>
    <b v="1"/>
    <s v="Approved"/>
    <s v="Norco Bicycles"/>
    <s v="Road"/>
    <s v="medium"/>
    <s v="medium"/>
    <n v="544.04999999999995"/>
    <n v="376.84"/>
    <n v="167.21"/>
    <d v="2005-10-22T00:00:00"/>
    <n v="262"/>
  </r>
  <r>
    <s v="11866"/>
    <s v="13"/>
    <x v="2139"/>
    <d v="2017-06-19T00:00:00"/>
    <b v="1"/>
    <s v="Approved"/>
    <s v="Solex"/>
    <s v="Standard"/>
    <s v="medium"/>
    <s v="medium"/>
    <n v="1163.8900000000001"/>
    <n v="589.27"/>
    <n v="574.62"/>
    <d v="2015-10-18T00:00:00"/>
    <n v="194"/>
  </r>
  <r>
    <s v="11867"/>
    <s v="4"/>
    <x v="3392"/>
    <d v="2017-04-22T00:00:00"/>
    <b v="1"/>
    <s v="Approved"/>
    <s v="Giant Bicycles"/>
    <s v="Standard"/>
    <s v="high"/>
    <s v="medium"/>
    <n v="1129.1300000000001"/>
    <n v="677.48"/>
    <n v="451.65"/>
    <d v="2005-08-09T00:00:00"/>
    <n v="252"/>
  </r>
  <r>
    <s v="11868"/>
    <s v="45"/>
    <x v="258"/>
    <d v="2017-12-03T00:00:00"/>
    <b v="0"/>
    <s v="Approved"/>
    <s v="Solex"/>
    <s v="Standard"/>
    <s v="medium"/>
    <s v="medium"/>
    <n v="441.49"/>
    <n v="84.99"/>
    <n v="356.5"/>
    <d v="1993-04-12T00:00:00"/>
    <n v="27"/>
  </r>
  <r>
    <s v="11869"/>
    <s v="55"/>
    <x v="1023"/>
    <d v="2017-06-14T00:00:00"/>
    <b v="1"/>
    <s v="Approved"/>
    <s v="Trek Bicycles"/>
    <s v="Road"/>
    <s v="medium"/>
    <s v="large"/>
    <n v="1894.19"/>
    <n v="598.76"/>
    <n v="1295.43"/>
    <d v="2011-08-24T00:00:00"/>
    <n v="199"/>
  </r>
  <r>
    <s v="11870"/>
    <s v="96"/>
    <x v="233"/>
    <d v="2017-02-07T00:00:00"/>
    <b v="1"/>
    <s v="Approved"/>
    <s v="Giant Bicycles"/>
    <s v="Standard"/>
    <s v="medium"/>
    <s v="large"/>
    <n v="1635.3"/>
    <n v="993.66"/>
    <n v="641.64"/>
    <d v="2013-06-09T00:00:00"/>
    <n v="326"/>
  </r>
  <r>
    <s v="11871"/>
    <s v="36"/>
    <x v="1183"/>
    <d v="2017-06-19T00:00:00"/>
    <b v="0"/>
    <s v="Approved"/>
    <s v="Solex"/>
    <s v="Standard"/>
    <s v="low"/>
    <s v="medium"/>
    <n v="945.04"/>
    <n v="507.58"/>
    <n v="437.46"/>
    <d v="1995-12-19T00:00:00"/>
    <n v="194"/>
  </r>
  <r>
    <s v="11872"/>
    <s v="53"/>
    <x v="1624"/>
    <d v="2017-06-29T00:00:00"/>
    <b v="0"/>
    <s v="Approved"/>
    <s v="OHM Cycles"/>
    <s v="Standard"/>
    <s v="medium"/>
    <s v="medium"/>
    <n v="795.34"/>
    <n v="101.58"/>
    <n v="693.76"/>
    <d v="1997-10-04T00:00:00"/>
    <n v="184"/>
  </r>
  <r>
    <s v="11873"/>
    <s v="4"/>
    <x v="2075"/>
    <d v="2017-11-03T00:00:00"/>
    <b v="1"/>
    <s v="Approved"/>
    <s v="Giant Bicycles"/>
    <s v="Standard"/>
    <s v="high"/>
    <s v="medium"/>
    <n v="1129.1300000000001"/>
    <n v="677.48"/>
    <n v="451.65"/>
    <d v="2005-08-09T00:00:00"/>
    <n v="57"/>
  </r>
  <r>
    <s v="11874"/>
    <s v="1"/>
    <x v="611"/>
    <d v="2017-04-22T00:00:00"/>
    <b v="0"/>
    <s v="Approved"/>
    <s v="Giant Bicycles"/>
    <s v="Standard"/>
    <s v="medium"/>
    <s v="medium"/>
    <n v="1403.5"/>
    <n v="954.82"/>
    <n v="448.68"/>
    <d v="2016-11-14T00:00:00"/>
    <n v="252"/>
  </r>
  <r>
    <s v="11875"/>
    <s v="23"/>
    <x v="2482"/>
    <d v="2017-04-02T00:00:00"/>
    <b v="1"/>
    <s v="Approved"/>
    <s v="Norco Bicycles"/>
    <s v="Mountain"/>
    <s v="low"/>
    <s v="small"/>
    <n v="688.63"/>
    <n v="612.88"/>
    <n v="75.75"/>
    <d v="1999-06-23T00:00:00"/>
    <n v="272"/>
  </r>
  <r>
    <s v="11876"/>
    <s v="18"/>
    <x v="3023"/>
    <d v="2017-02-06T00:00:00"/>
    <b v="1"/>
    <s v="Approved"/>
    <s v="Solex"/>
    <s v="Standard"/>
    <s v="medium"/>
    <s v="medium"/>
    <n v="575.27"/>
    <n v="431.45"/>
    <n v="143.82"/>
    <d v="1993-07-15T00:00:00"/>
    <n v="327"/>
  </r>
  <r>
    <s v="11877"/>
    <s v="29"/>
    <x v="149"/>
    <d v="2017-03-11T00:00:00"/>
    <b v="0"/>
    <s v="Approved"/>
    <s v="Norco Bicycles"/>
    <s v="Road"/>
    <s v="medium"/>
    <s v="medium"/>
    <n v="543.39"/>
    <n v="407.54"/>
    <n v="135.85"/>
    <d v="2003-03-18T00:00:00"/>
    <n v="294"/>
  </r>
  <r>
    <s v="11878"/>
    <s v="48"/>
    <x v="17"/>
    <d v="2017-05-03T00:00:00"/>
    <b v="0"/>
    <s v="Approved"/>
    <s v="WeareA2B"/>
    <s v="Standard"/>
    <s v="medium"/>
    <s v="medium"/>
    <n v="1762.96"/>
    <n v="950.52"/>
    <n v="812.44"/>
    <d v="2014-07-28T00:00:00"/>
    <n v="241"/>
  </r>
  <r>
    <s v="11879"/>
    <s v="70"/>
    <x v="1584"/>
    <d v="2017-07-09T00:00:00"/>
    <b v="1"/>
    <s v="Approved"/>
    <s v="Trek Bicycles"/>
    <s v="Standard"/>
    <s v="high"/>
    <s v="medium"/>
    <n v="495.72"/>
    <n v="297.43"/>
    <n v="198.29"/>
    <d v="2016-12-06T00:00:00"/>
    <n v="174"/>
  </r>
  <r>
    <s v="11880"/>
    <s v="18"/>
    <x v="2717"/>
    <d v="2017-07-29T00:00:00"/>
    <b v="0"/>
    <s v="Approved"/>
    <s v="Solex"/>
    <s v="Standard"/>
    <s v="medium"/>
    <s v="medium"/>
    <n v="575.27"/>
    <n v="431.45"/>
    <n v="143.82"/>
    <d v="2009-03-08T00:00:00"/>
    <n v="154"/>
  </r>
  <r>
    <s v="11881"/>
    <s v="1"/>
    <x v="3393"/>
    <d v="2017-01-15T00:00:00"/>
    <b v="0"/>
    <s v="Approved"/>
    <s v="Giant Bicycles"/>
    <s v="Standard"/>
    <s v="medium"/>
    <s v="medium"/>
    <n v="1403.5"/>
    <n v="954.82"/>
    <n v="448.68"/>
    <d v="2012-09-15T00:00:00"/>
    <n v="349"/>
  </r>
  <r>
    <s v="11882"/>
    <s v="0"/>
    <x v="822"/>
    <d v="2017-05-31T00:00:00"/>
    <b v="0"/>
    <s v="Approved"/>
    <s v="Giant Bicycles"/>
    <s v="Standard"/>
    <s v="medium"/>
    <s v="medium"/>
    <n v="230.91"/>
    <n v="173.18"/>
    <n v="57.73"/>
    <d v="1994-07-12T00:00:00"/>
    <n v="213"/>
  </r>
  <r>
    <s v="11883"/>
    <s v="99"/>
    <x v="2502"/>
    <d v="2017-01-25T00:00:00"/>
    <b v="0"/>
    <s v="Approved"/>
    <s v="Trek Bicycles"/>
    <s v="Road"/>
    <s v="low"/>
    <s v="small"/>
    <n v="1720.7"/>
    <n v="1531.42"/>
    <n v="189.28"/>
    <d v="2003-02-16T00:00:00"/>
    <n v="339"/>
  </r>
  <r>
    <s v="11884"/>
    <s v="31"/>
    <x v="1618"/>
    <d v="2017-07-17T00:00:00"/>
    <b v="1"/>
    <s v="Approved"/>
    <s v="Giant Bicycles"/>
    <s v="Standard"/>
    <s v="medium"/>
    <s v="medium"/>
    <n v="230.91"/>
    <n v="173.18"/>
    <n v="57.73"/>
    <d v="2006-11-10T00:00:00"/>
    <n v="166"/>
  </r>
  <r>
    <s v="11885"/>
    <s v="0"/>
    <x v="2014"/>
    <d v="2017-01-11T00:00:00"/>
    <b v="1"/>
    <s v="Approved"/>
    <s v="Norco Bicycles"/>
    <s v="Standard"/>
    <s v="medium"/>
    <s v="medium"/>
    <n v="360.4"/>
    <n v="270.3"/>
    <n v="90.1"/>
    <d v="1997-01-25T00:00:00"/>
    <n v="353"/>
  </r>
  <r>
    <s v="11886"/>
    <s v="53"/>
    <x v="2926"/>
    <d v="2017-09-13T00:00:00"/>
    <b v="0"/>
    <s v="Approved"/>
    <s v="OHM Cycles"/>
    <s v="Standard"/>
    <s v="medium"/>
    <s v="medium"/>
    <n v="795.34"/>
    <n v="101.58"/>
    <n v="693.76"/>
    <d v="1997-10-04T00:00:00"/>
    <n v="108"/>
  </r>
  <r>
    <s v="11887"/>
    <s v="26"/>
    <x v="788"/>
    <d v="2017-10-03T00:00:00"/>
    <b v="0"/>
    <s v="Approved"/>
    <s v="WeareA2B"/>
    <s v="Standard"/>
    <s v="medium"/>
    <s v="medium"/>
    <n v="1992.93"/>
    <n v="762.63"/>
    <n v="1230.3"/>
    <d v="2006-11-10T00:00:00"/>
    <n v="88"/>
  </r>
  <r>
    <s v="11888"/>
    <s v="77"/>
    <x v="2007"/>
    <d v="2017-11-06T00:00:00"/>
    <b v="0"/>
    <s v="Approved"/>
    <s v="Norco Bicycles"/>
    <s v="Road"/>
    <s v="medium"/>
    <s v="large"/>
    <n v="1240.31"/>
    <n v="795.1"/>
    <n v="445.21"/>
    <d v="2011-01-10T00:00:00"/>
    <n v="54"/>
  </r>
  <r>
    <s v="11889"/>
    <s v="40"/>
    <x v="1163"/>
    <d v="2017-12-21T00:00:00"/>
    <b v="1"/>
    <s v="Approved"/>
    <s v="OHM Cycles"/>
    <s v="Standard"/>
    <s v="high"/>
    <s v="medium"/>
    <n v="1458.17"/>
    <n v="874.9"/>
    <n v="583.27"/>
    <d v="1991-08-05T00:00:00"/>
    <n v="9"/>
  </r>
  <r>
    <s v="11890"/>
    <s v="74"/>
    <x v="302"/>
    <d v="2017-05-17T00:00:00"/>
    <b v="1"/>
    <s v="Approved"/>
    <s v="WeareA2B"/>
    <s v="Standard"/>
    <s v="medium"/>
    <s v="medium"/>
    <n v="1228.07"/>
    <n v="400.91"/>
    <n v="827.16"/>
    <d v="2000-05-22T00:00:00"/>
    <n v="227"/>
  </r>
  <r>
    <s v="11891"/>
    <s v="90"/>
    <x v="1547"/>
    <d v="2017-01-17T00:00:00"/>
    <b v="1"/>
    <s v="Approved"/>
    <s v="Solex"/>
    <s v="Standard"/>
    <s v="low"/>
    <s v="medium"/>
    <n v="945.04"/>
    <n v="507.58"/>
    <n v="437.46"/>
    <d v="1999-12-04T00:00:00"/>
    <n v="347"/>
  </r>
  <r>
    <s v="11892"/>
    <s v="46"/>
    <x v="2740"/>
    <d v="2017-09-02T00:00:00"/>
    <b v="0"/>
    <s v="Approved"/>
    <s v="OHM Cycles"/>
    <s v="Standard"/>
    <s v="low"/>
    <s v="medium"/>
    <n v="1793.43"/>
    <n v="248.82"/>
    <n v="1544.61"/>
    <d v="1999-07-20T00:00:00"/>
    <n v="119"/>
  </r>
  <r>
    <s v="11893"/>
    <s v="55"/>
    <x v="810"/>
    <d v="2017-04-22T00:00:00"/>
    <b v="0"/>
    <s v="Approved"/>
    <s v="Trek Bicycles"/>
    <s v="Road"/>
    <s v="medium"/>
    <s v="large"/>
    <n v="1894.19"/>
    <n v="598.76"/>
    <n v="1295.43"/>
    <d v="2003-07-21T00:00:00"/>
    <n v="252"/>
  </r>
  <r>
    <s v="11894"/>
    <s v="47"/>
    <x v="1980"/>
    <d v="2017-07-11T00:00:00"/>
    <b v="0"/>
    <s v="Approved"/>
    <s v="Trek Bicycles"/>
    <s v="Road"/>
    <s v="low"/>
    <s v="small"/>
    <n v="1720.7"/>
    <n v="1531.42"/>
    <n v="189.28"/>
    <d v="2003-08-05T00:00:00"/>
    <n v="172"/>
  </r>
  <r>
    <s v="11895"/>
    <s v="38"/>
    <x v="1529"/>
    <d v="2017-07-11T00:00:00"/>
    <b v="0"/>
    <s v="Approved"/>
    <s v="Trek Bicycles"/>
    <s v="Standard"/>
    <s v="medium"/>
    <s v="large"/>
    <n v="2091.4699999999998"/>
    <n v="388.92"/>
    <n v="1702.55"/>
    <d v="2004-09-28T00:00:00"/>
    <n v="172"/>
  </r>
  <r>
    <s v="11896"/>
    <s v="49"/>
    <x v="2054"/>
    <d v="2017-04-10T00:00:00"/>
    <b v="1"/>
    <s v="Approved"/>
    <s v="Trek Bicycles"/>
    <s v="Road"/>
    <s v="medium"/>
    <s v="medium"/>
    <n v="533.51"/>
    <n v="400.13"/>
    <n v="133.38"/>
    <d v="1997-10-04T00:00:00"/>
    <n v="264"/>
  </r>
  <r>
    <s v="11897"/>
    <s v="28"/>
    <x v="1086"/>
    <d v="2017-03-22T00:00:00"/>
    <b v="0"/>
    <s v="Approved"/>
    <s v="Solex"/>
    <s v="Road"/>
    <s v="medium"/>
    <s v="small"/>
    <n v="1703.52"/>
    <n v="1516.13"/>
    <n v="187.39"/>
    <d v="2004-08-17T00:00:00"/>
    <n v="283"/>
  </r>
  <r>
    <s v="11898"/>
    <s v="9"/>
    <x v="1285"/>
    <d v="2017-05-28T00:00:00"/>
    <b v="0"/>
    <s v="Approved"/>
    <s v="Norco Bicycles"/>
    <s v="Standard"/>
    <s v="medium"/>
    <s v="small"/>
    <n v="1216.1400000000001"/>
    <n v="1082.3599999999999"/>
    <n v="133.78"/>
    <d v="1991-08-05T00:00:00"/>
    <n v="216"/>
  </r>
  <r>
    <s v="11899"/>
    <s v="49"/>
    <x v="2347"/>
    <d v="2017-01-14T00:00:00"/>
    <b v="1"/>
    <s v="Approved"/>
    <s v="Trek Bicycles"/>
    <s v="Road"/>
    <s v="medium"/>
    <s v="medium"/>
    <n v="533.51"/>
    <n v="400.13"/>
    <n v="133.38"/>
    <d v="2012-06-04T00:00:00"/>
    <n v="350"/>
  </r>
  <r>
    <s v="11900"/>
    <s v="39"/>
    <x v="1314"/>
    <d v="2017-09-05T00:00:00"/>
    <b v="0"/>
    <s v="Approved"/>
    <s v="Giant Bicycles"/>
    <s v="Standard"/>
    <s v="medium"/>
    <s v="large"/>
    <n v="1812.75"/>
    <n v="582.48"/>
    <n v="1230.27"/>
    <d v="2010-06-07T00:00:00"/>
    <n v="116"/>
  </r>
  <r>
    <s v="11901"/>
    <s v="55"/>
    <x v="2205"/>
    <d v="2017-03-19T00:00:00"/>
    <b v="1"/>
    <s v="Approved"/>
    <s v="Trek Bicycles"/>
    <s v="Road"/>
    <s v="medium"/>
    <s v="large"/>
    <n v="1894.19"/>
    <n v="598.76"/>
    <n v="1295.43"/>
    <d v="2003-07-21T00:00:00"/>
    <n v="286"/>
  </r>
  <r>
    <s v="11902"/>
    <s v="51"/>
    <x v="2698"/>
    <d v="2017-06-11T00:00:00"/>
    <b v="0"/>
    <s v="Approved"/>
    <s v="OHM Cycles"/>
    <s v="Standard"/>
    <s v="high"/>
    <s v="medium"/>
    <n v="2005.66"/>
    <n v="1203.4000000000001"/>
    <n v="802.26"/>
    <d v="2001-11-25T00:00:00"/>
    <n v="202"/>
  </r>
  <r>
    <s v="11903"/>
    <s v="59"/>
    <x v="3074"/>
    <d v="2017-05-29T00:00:00"/>
    <b v="0"/>
    <s v="Approved"/>
    <s v="Solex"/>
    <s v="Standard"/>
    <s v="medium"/>
    <s v="large"/>
    <n v="1061.56"/>
    <n v="733.58"/>
    <n v="327.98"/>
    <d v="1993-07-20T00:00:00"/>
    <n v="215"/>
  </r>
  <r>
    <s v="11904"/>
    <s v="34"/>
    <x v="2772"/>
    <d v="2017-04-06T00:00:00"/>
    <b v="1"/>
    <s v="Approved"/>
    <s v="Norco Bicycles"/>
    <s v="Road"/>
    <s v="high"/>
    <s v="large"/>
    <n v="774.53"/>
    <n v="464.72"/>
    <n v="309.81"/>
    <d v="2003-03-18T00:00:00"/>
    <n v="268"/>
  </r>
  <r>
    <s v="11905"/>
    <s v="23"/>
    <x v="3292"/>
    <d v="2017-12-04T00:00:00"/>
    <b v="1"/>
    <s v="Approved"/>
    <s v="Norco Bicycles"/>
    <s v="Standard"/>
    <s v="medium"/>
    <s v="medium"/>
    <n v="1198.46"/>
    <n v="381.1"/>
    <n v="817.36"/>
    <d v="2000-11-03T00:00:00"/>
    <n v="26"/>
  </r>
  <r>
    <s v="11906"/>
    <s v="18"/>
    <x v="2965"/>
    <d v="2017-07-02T00:00:00"/>
    <b v="0"/>
    <s v="Approved"/>
    <s v="Solex"/>
    <s v="Standard"/>
    <s v="medium"/>
    <s v="medium"/>
    <n v="575.27"/>
    <n v="431.45"/>
    <n v="143.82"/>
    <d v="2013-03-12T00:00:00"/>
    <n v="181"/>
  </r>
  <r>
    <s v="11907"/>
    <s v="100"/>
    <x v="2165"/>
    <d v="2017-01-13T00:00:00"/>
    <b v="0"/>
    <s v="Approved"/>
    <s v="Norco Bicycles"/>
    <s v="Road"/>
    <s v="medium"/>
    <s v="medium"/>
    <n v="1036.5899999999999"/>
    <n v="206.35"/>
    <n v="830.24"/>
    <d v="1991-05-06T00:00:00"/>
    <n v="351"/>
  </r>
  <r>
    <s v="11908"/>
    <s v="74"/>
    <x v="177"/>
    <d v="2017-04-08T00:00:00"/>
    <b v="0"/>
    <s v="Approved"/>
    <s v="WeareA2B"/>
    <s v="Standard"/>
    <s v="medium"/>
    <s v="medium"/>
    <n v="1228.07"/>
    <n v="400.91"/>
    <n v="827.16"/>
    <d v="2014-10-10T00:00:00"/>
    <n v="266"/>
  </r>
  <r>
    <s v="11909"/>
    <s v="46"/>
    <x v="2907"/>
    <d v="2017-12-02T00:00:00"/>
    <b v="1"/>
    <s v="Approved"/>
    <s v="Solex"/>
    <s v="Standard"/>
    <s v="low"/>
    <s v="medium"/>
    <n v="1289.8499999999999"/>
    <n v="74.510000000000005"/>
    <n v="1215.3399999999999"/>
    <d v="1997-02-09T00:00:00"/>
    <n v="28"/>
  </r>
  <r>
    <s v="11910"/>
    <s v="49"/>
    <x v="1620"/>
    <d v="2017-01-22T00:00:00"/>
    <b v="1"/>
    <s v="Approved"/>
    <s v="Trek Bicycles"/>
    <s v="Road"/>
    <s v="medium"/>
    <s v="medium"/>
    <n v="533.51"/>
    <n v="400.13"/>
    <n v="133.38"/>
    <d v="2012-06-04T00:00:00"/>
    <n v="342"/>
  </r>
  <r>
    <s v="11911"/>
    <s v="53"/>
    <x v="80"/>
    <d v="2017-01-14T00:00:00"/>
    <b v="0"/>
    <s v="Approved"/>
    <s v="OHM Cycles"/>
    <s v="Standard"/>
    <s v="medium"/>
    <s v="medium"/>
    <n v="795.34"/>
    <n v="101.58"/>
    <n v="693.76"/>
    <d v="1997-02-09T00:00:00"/>
    <n v="350"/>
  </r>
  <r>
    <s v="11912"/>
    <s v="85"/>
    <x v="3148"/>
    <d v="2017-07-19T00:00:00"/>
    <b v="0"/>
    <s v="Approved"/>
    <s v="WeareA2B"/>
    <s v="Standard"/>
    <s v="medium"/>
    <s v="medium"/>
    <n v="752.64"/>
    <n v="205.36"/>
    <n v="547.28"/>
    <d v="1997-08-25T00:00:00"/>
    <n v="164"/>
  </r>
  <r>
    <s v="11914"/>
    <s v="4"/>
    <x v="3217"/>
    <d v="2017-11-12T00:00:00"/>
    <b v="1"/>
    <s v="Approved"/>
    <s v="Giant Bicycles"/>
    <s v="Standard"/>
    <s v="high"/>
    <s v="medium"/>
    <n v="1129.1300000000001"/>
    <n v="677.48"/>
    <n v="451.65"/>
    <d v="1995-12-19T00:00:00"/>
    <n v="48"/>
  </r>
  <r>
    <s v="11915"/>
    <s v="27"/>
    <x v="296"/>
    <d v="2017-01-25T00:00:00"/>
    <b v="0"/>
    <s v="Approved"/>
    <s v="Trek Bicycles"/>
    <s v="Standard"/>
    <s v="medium"/>
    <s v="medium"/>
    <n v="499.53"/>
    <n v="388.72"/>
    <n v="110.81"/>
    <d v="1999-06-23T00:00:00"/>
    <n v="339"/>
  </r>
  <r>
    <s v="11916"/>
    <s v="86"/>
    <x v="2562"/>
    <d v="2017-06-17T00:00:00"/>
    <b v="0"/>
    <s v="Approved"/>
    <s v="OHM Cycles"/>
    <s v="Standard"/>
    <s v="medium"/>
    <s v="medium"/>
    <n v="235.63"/>
    <n v="125.07"/>
    <n v="110.56"/>
    <d v="1999-07-26T00:00:00"/>
    <n v="196"/>
  </r>
  <r>
    <s v="11917"/>
    <s v="60"/>
    <x v="1927"/>
    <d v="2017-05-03T00:00:00"/>
    <b v="1"/>
    <s v="Approved"/>
    <s v="Giant Bicycles"/>
    <s v="Standard"/>
    <s v="high"/>
    <s v="small"/>
    <n v="1977.36"/>
    <n v="1759.85"/>
    <n v="217.51"/>
    <d v="2011-08-24T00:00:00"/>
    <n v="241"/>
  </r>
  <r>
    <s v="11918"/>
    <s v="47"/>
    <x v="1869"/>
    <d v="2017-03-30T00:00:00"/>
    <b v="0"/>
    <s v="Approved"/>
    <s v="Trek Bicycles"/>
    <s v="Road"/>
    <s v="low"/>
    <s v="small"/>
    <n v="1720.7"/>
    <n v="1531.42"/>
    <n v="189.28"/>
    <d v="2012-04-10T00:00:00"/>
    <n v="275"/>
  </r>
  <r>
    <s v="11919"/>
    <s v="37"/>
    <x v="239"/>
    <d v="2017-02-13T00:00:00"/>
    <b v="0"/>
    <s v="Approved"/>
    <s v="OHM Cycles"/>
    <s v="Standard"/>
    <s v="low"/>
    <s v="medium"/>
    <n v="1793.43"/>
    <n v="248.82"/>
    <n v="1544.61"/>
    <d v="1999-07-20T00:00:00"/>
    <n v="320"/>
  </r>
  <r>
    <s v="11920"/>
    <s v="17"/>
    <x v="3154"/>
    <d v="2017-10-26T00:00:00"/>
    <b v="0"/>
    <s v="Approved"/>
    <s v="Solex"/>
    <s v="Standard"/>
    <s v="high"/>
    <s v="medium"/>
    <n v="1024.6600000000001"/>
    <n v="614.79999999999995"/>
    <n v="409.86"/>
    <d v="2013-03-12T00:00:00"/>
    <n v="65"/>
  </r>
  <r>
    <s v="11921"/>
    <s v="63"/>
    <x v="1169"/>
    <d v="2017-02-05T00:00:00"/>
    <b v="0"/>
    <s v="Approved"/>
    <s v="Solex"/>
    <s v="Standard"/>
    <s v="medium"/>
    <s v="medium"/>
    <n v="1483.2"/>
    <n v="99.59"/>
    <n v="1383.61"/>
    <d v="1998-12-17T00:00:00"/>
    <n v="328"/>
  </r>
  <r>
    <s v="11922"/>
    <s v="10"/>
    <x v="2202"/>
    <d v="2017-06-24T00:00:00"/>
    <b v="1"/>
    <s v="Approved"/>
    <s v="WeareA2B"/>
    <s v="Touring"/>
    <s v="medium"/>
    <s v="medium"/>
    <n v="1466.68"/>
    <n v="363.25"/>
    <n v="1103.43"/>
    <d v="2014-03-03T00:00:00"/>
    <n v="189"/>
  </r>
  <r>
    <s v="11923"/>
    <s v="41"/>
    <x v="611"/>
    <d v="2017-02-21T00:00:00"/>
    <b v="0"/>
    <s v="Approved"/>
    <s v="Solex"/>
    <s v="Road"/>
    <s v="medium"/>
    <s v="medium"/>
    <n v="416.98"/>
    <n v="312.74"/>
    <n v="104.24"/>
    <d v="1997-05-10T00:00:00"/>
    <n v="312"/>
  </r>
  <r>
    <s v="11924"/>
    <s v="41"/>
    <x v="2600"/>
    <d v="2017-12-24T00:00:00"/>
    <b v="0"/>
    <s v="Approved"/>
    <s v="Solex"/>
    <s v="Road"/>
    <s v="medium"/>
    <s v="medium"/>
    <n v="416.98"/>
    <n v="312.74"/>
    <n v="104.24"/>
    <d v="1997-05-10T00:00:00"/>
    <n v="6"/>
  </r>
  <r>
    <s v="11925"/>
    <s v="41"/>
    <x v="3237"/>
    <d v="2017-10-09T00:00:00"/>
    <b v="1"/>
    <s v="Approved"/>
    <s v="Solex"/>
    <s v="Road"/>
    <s v="medium"/>
    <s v="medium"/>
    <n v="416.98"/>
    <n v="312.74"/>
    <n v="104.24"/>
    <d v="1997-05-10T00:00:00"/>
    <n v="82"/>
  </r>
  <r>
    <s v="11927"/>
    <s v="9"/>
    <x v="796"/>
    <d v="2017-04-22T00:00:00"/>
    <b v="1"/>
    <s v="Approved"/>
    <s v="Norco Bicycles"/>
    <s v="Standard"/>
    <s v="medium"/>
    <s v="small"/>
    <n v="1216.1400000000001"/>
    <n v="1082.3599999999999"/>
    <n v="133.78"/>
    <d v="2003-03-18T00:00:00"/>
    <n v="252"/>
  </r>
  <r>
    <s v="11928"/>
    <s v="62"/>
    <x v="384"/>
    <d v="2017-09-19T00:00:00"/>
    <b v="1"/>
    <s v="Approved"/>
    <s v="Solex"/>
    <s v="Standard"/>
    <s v="high"/>
    <s v="medium"/>
    <n v="1024.6600000000001"/>
    <n v="614.79999999999995"/>
    <n v="409.86"/>
    <d v="2011-05-07T00:00:00"/>
    <n v="102"/>
  </r>
  <r>
    <s v="11929"/>
    <s v="64"/>
    <x v="1554"/>
    <d v="2017-01-20T00:00:00"/>
    <b v="1"/>
    <s v="Approved"/>
    <s v="Trek Bicycles"/>
    <s v="Standard"/>
    <s v="medium"/>
    <s v="large"/>
    <n v="1469.44"/>
    <n v="596.54999999999995"/>
    <n v="872.89"/>
    <d v="2012-05-18T00:00:00"/>
    <n v="344"/>
  </r>
  <r>
    <s v="11930"/>
    <s v="65"/>
    <x v="388"/>
    <d v="2017-12-19T00:00:00"/>
    <b v="1"/>
    <s v="Approved"/>
    <s v="WeareA2B"/>
    <s v="Standard"/>
    <s v="medium"/>
    <s v="medium"/>
    <n v="1807.45"/>
    <n v="778.69"/>
    <n v="1028.76"/>
    <d v="2002-08-31T00:00:00"/>
    <n v="11"/>
  </r>
  <r>
    <s v="11931"/>
    <s v="43"/>
    <x v="205"/>
    <d v="2017-08-07T00:00:00"/>
    <b v="0"/>
    <s v="Approved"/>
    <s v="Norco Bicycles"/>
    <s v="Standard"/>
    <s v="medium"/>
    <s v="medium"/>
    <n v="1555.58"/>
    <n v="818.01"/>
    <n v="737.57"/>
    <d v="2003-09-09T00:00:00"/>
    <n v="145"/>
  </r>
  <r>
    <s v="11932"/>
    <s v="25"/>
    <x v="2834"/>
    <d v="2017-03-05T00:00:00"/>
    <b v="1"/>
    <s v="Approved"/>
    <s v="Giant Bicycles"/>
    <s v="Road"/>
    <s v="medium"/>
    <s v="medium"/>
    <n v="1538.99"/>
    <n v="829.65"/>
    <n v="709.34"/>
    <d v="1992-10-11T00:00:00"/>
    <n v="300"/>
  </r>
  <r>
    <s v="11933"/>
    <s v="53"/>
    <x v="1944"/>
    <d v="2017-04-26T00:00:00"/>
    <b v="0"/>
    <s v="Approved"/>
    <s v="OHM Cycles"/>
    <s v="Standard"/>
    <s v="medium"/>
    <s v="medium"/>
    <n v="795.34"/>
    <n v="101.58"/>
    <n v="693.76"/>
    <d v="1997-02-09T00:00:00"/>
    <n v="248"/>
  </r>
  <r>
    <s v="11934"/>
    <s v="19"/>
    <x v="1643"/>
    <d v="2017-11-11T00:00:00"/>
    <b v="0"/>
    <s v="Approved"/>
    <s v="OHM Cycles"/>
    <s v="Road"/>
    <s v="high"/>
    <s v="large"/>
    <n v="12.01"/>
    <n v="7.21"/>
    <n v="4.8"/>
    <d v="2009-03-08T00:00:00"/>
    <n v="49"/>
  </r>
  <r>
    <s v="11935"/>
    <s v="0"/>
    <x v="3118"/>
    <d v="2017-07-31T00:00:00"/>
    <b v="0"/>
    <s v="Approved"/>
    <s v="Trek Bicycles"/>
    <s v="Standard"/>
    <s v="high"/>
    <s v="medium"/>
    <n v="495.72"/>
    <n v="297.43"/>
    <n v="198.29"/>
    <d v="2015-04-11T00:00:00"/>
    <n v="152"/>
  </r>
  <r>
    <s v="11936"/>
    <s v="85"/>
    <x v="1196"/>
    <d v="2017-08-06T00:00:00"/>
    <b v="0"/>
    <s v="Approved"/>
    <s v="WeareA2B"/>
    <s v="Standard"/>
    <s v="medium"/>
    <s v="medium"/>
    <n v="752.64"/>
    <n v="205.36"/>
    <n v="547.28"/>
    <d v="1999-06-23T00:00:00"/>
    <n v="146"/>
  </r>
  <r>
    <s v="11937"/>
    <s v="100"/>
    <x v="3214"/>
    <d v="2017-06-30T00:00:00"/>
    <b v="1"/>
    <s v="Approved"/>
    <s v="Norco Bicycles"/>
    <s v="Road"/>
    <s v="medium"/>
    <s v="medium"/>
    <n v="1036.5899999999999"/>
    <n v="206.35"/>
    <n v="830.24"/>
    <d v="1991-05-06T00:00:00"/>
    <n v="183"/>
  </r>
  <r>
    <s v="11938"/>
    <s v="18"/>
    <x v="3314"/>
    <d v="2017-04-02T00:00:00"/>
    <b v="0"/>
    <s v="Approved"/>
    <s v="Solex"/>
    <s v="Standard"/>
    <s v="medium"/>
    <s v="medium"/>
    <n v="575.27"/>
    <n v="431.45"/>
    <n v="143.82"/>
    <d v="1996-04-05T00:00:00"/>
    <n v="272"/>
  </r>
  <r>
    <s v="11939"/>
    <s v="63"/>
    <x v="2180"/>
    <d v="2017-02-11T00:00:00"/>
    <b v="0"/>
    <s v="Approved"/>
    <s v="Solex"/>
    <s v="Standard"/>
    <s v="medium"/>
    <s v="medium"/>
    <n v="1483.2"/>
    <n v="99.59"/>
    <n v="1383.61"/>
    <d v="1998-12-17T00:00:00"/>
    <n v="322"/>
  </r>
  <r>
    <s v="11940"/>
    <s v="18"/>
    <x v="2950"/>
    <d v="2017-11-25T00:00:00"/>
    <b v="1"/>
    <s v="Approved"/>
    <s v="Solex"/>
    <s v="Standard"/>
    <s v="medium"/>
    <s v="medium"/>
    <n v="575.27"/>
    <n v="431.45"/>
    <n v="143.82"/>
    <d v="2009-03-08T00:00:00"/>
    <n v="35"/>
  </r>
  <r>
    <s v="11941"/>
    <s v="7"/>
    <x v="3252"/>
    <d v="2017-03-08T00:00:00"/>
    <b v="1"/>
    <s v="Approved"/>
    <s v="Trek Bicycles"/>
    <s v="Road"/>
    <s v="low"/>
    <s v="medium"/>
    <n v="980.37"/>
    <n v="234.43"/>
    <n v="745.94"/>
    <d v="2004-08-17T00:00:00"/>
    <n v="297"/>
  </r>
  <r>
    <s v="11942"/>
    <s v="52"/>
    <x v="1714"/>
    <d v="2017-10-22T00:00:00"/>
    <b v="1"/>
    <s v="Approved"/>
    <s v="Solex"/>
    <s v="Road"/>
    <s v="medium"/>
    <s v="large"/>
    <n v="1777.8"/>
    <n v="820.78"/>
    <n v="957.02"/>
    <d v="2011-05-07T00:00:00"/>
    <n v="69"/>
  </r>
  <r>
    <s v="11943"/>
    <s v="77"/>
    <x v="1614"/>
    <d v="2017-05-26T00:00:00"/>
    <b v="0"/>
    <s v="Approved"/>
    <s v="Norco Bicycles"/>
    <s v="Road"/>
    <s v="medium"/>
    <s v="large"/>
    <n v="1240.31"/>
    <n v="795.1"/>
    <n v="445.21"/>
    <d v="2011-01-10T00:00:00"/>
    <n v="218"/>
  </r>
  <r>
    <s v="11944"/>
    <s v="83"/>
    <x v="3202"/>
    <d v="2017-02-20T00:00:00"/>
    <b v="0"/>
    <s v="Approved"/>
    <s v="Solex"/>
    <s v="Touring"/>
    <s v="medium"/>
    <s v="large"/>
    <n v="2083.94"/>
    <n v="675.03"/>
    <n v="1408.91"/>
    <d v="2013-09-16T00:00:00"/>
    <n v="313"/>
  </r>
  <r>
    <s v="11945"/>
    <s v="90"/>
    <x v="1187"/>
    <d v="2017-05-15T00:00:00"/>
    <b v="1"/>
    <s v="Approved"/>
    <s v="Solex"/>
    <s v="Standard"/>
    <s v="low"/>
    <s v="medium"/>
    <n v="945.04"/>
    <n v="507.58"/>
    <n v="437.46"/>
    <d v="2011-05-09T00:00:00"/>
    <n v="229"/>
  </r>
  <r>
    <s v="11946"/>
    <s v="79"/>
    <x v="101"/>
    <d v="2017-03-23T00:00:00"/>
    <b v="0"/>
    <s v="Approved"/>
    <s v="Norco Bicycles"/>
    <s v="Standard"/>
    <s v="medium"/>
    <s v="medium"/>
    <n v="1555.58"/>
    <n v="818.01"/>
    <n v="737.57"/>
    <d v="2003-09-09T00:00:00"/>
    <n v="282"/>
  </r>
  <r>
    <s v="11947"/>
    <s v="49"/>
    <x v="1626"/>
    <d v="2017-10-22T00:00:00"/>
    <b v="0"/>
    <s v="Approved"/>
    <s v="Trek Bicycles"/>
    <s v="Road"/>
    <s v="medium"/>
    <s v="medium"/>
    <n v="533.51"/>
    <n v="400.13"/>
    <n v="133.38"/>
    <d v="2009-04-12T00:00:00"/>
    <n v="69"/>
  </r>
  <r>
    <s v="11948"/>
    <s v="9"/>
    <x v="312"/>
    <d v="2017-08-02T00:00:00"/>
    <b v="0"/>
    <s v="Approved"/>
    <s v="OHM Cycles"/>
    <s v="Road"/>
    <s v="medium"/>
    <s v="medium"/>
    <n v="742.54"/>
    <n v="667.4"/>
    <n v="75.14"/>
    <d v="1994-09-09T00:00:00"/>
    <n v="150"/>
  </r>
  <r>
    <s v="11949"/>
    <s v="99"/>
    <x v="223"/>
    <d v="2017-08-20T00:00:00"/>
    <b v="0"/>
    <s v="Approved"/>
    <s v="OHM Cycles"/>
    <s v="Standard"/>
    <s v="medium"/>
    <s v="medium"/>
    <n v="1227.3399999999999"/>
    <n v="770.89"/>
    <n v="456.45"/>
    <d v="1991-05-06T00:00:00"/>
    <n v="132"/>
  </r>
  <r>
    <s v="11950"/>
    <s v="24"/>
    <x v="101"/>
    <d v="2017-01-16T00:00:00"/>
    <b v="1"/>
    <s v="Approved"/>
    <s v="Solex"/>
    <s v="Road"/>
    <s v="medium"/>
    <s v="large"/>
    <n v="1777.8"/>
    <n v="820.78"/>
    <n v="957.02"/>
    <d v="2011-05-07T00:00:00"/>
    <n v="348"/>
  </r>
  <r>
    <s v="11951"/>
    <s v="36"/>
    <x v="1009"/>
    <d v="2017-11-10T00:00:00"/>
    <b v="1"/>
    <s v="Approved"/>
    <s v="Solex"/>
    <s v="Standard"/>
    <s v="low"/>
    <s v="medium"/>
    <n v="945.04"/>
    <n v="507.58"/>
    <n v="437.46"/>
    <d v="2011-03-16T00:00:00"/>
    <n v="50"/>
  </r>
  <r>
    <s v="11952"/>
    <s v="82"/>
    <x v="1579"/>
    <d v="2017-05-01T00:00:00"/>
    <b v="0"/>
    <s v="Approved"/>
    <s v="Norco Bicycles"/>
    <s v="Standard"/>
    <s v="high"/>
    <s v="medium"/>
    <n v="1148.6400000000001"/>
    <n v="689.18"/>
    <n v="459.46"/>
    <d v="2015-08-10T00:00:00"/>
    <n v="243"/>
  </r>
  <r>
    <s v="11953"/>
    <s v="84"/>
    <x v="150"/>
    <d v="2017-04-20T00:00:00"/>
    <b v="0"/>
    <s v="Approved"/>
    <s v="Trek Bicycles"/>
    <s v="Road"/>
    <s v="medium"/>
    <s v="medium"/>
    <n v="290.62"/>
    <n v="215.14"/>
    <n v="75.48"/>
    <d v="1997-08-25T00:00:00"/>
    <n v="254"/>
  </r>
  <r>
    <s v="11954"/>
    <s v="64"/>
    <x v="2566"/>
    <d v="2017-06-24T00:00:00"/>
    <b v="0"/>
    <s v="Approved"/>
    <s v="Trek Bicycles"/>
    <s v="Standard"/>
    <s v="medium"/>
    <s v="large"/>
    <n v="1469.44"/>
    <n v="596.54999999999995"/>
    <n v="872.89"/>
    <d v="2010-08-20T00:00:00"/>
    <n v="189"/>
  </r>
  <r>
    <s v="11955"/>
    <s v="0"/>
    <x v="2105"/>
    <d v="2017-03-20T00:00:00"/>
    <b v="0"/>
    <s v="Approved"/>
    <s v="Solex"/>
    <s v="Standard"/>
    <s v="medium"/>
    <s v="medium"/>
    <n v="71.489999999999995"/>
    <n v="53.62"/>
    <n v="17.87"/>
    <d v="2011-04-16T00:00:00"/>
    <n v="285"/>
  </r>
  <r>
    <s v="11956"/>
    <s v="84"/>
    <x v="409"/>
    <d v="2017-05-07T00:00:00"/>
    <b v="1"/>
    <s v="Approved"/>
    <s v="Trek Bicycles"/>
    <s v="Road"/>
    <s v="medium"/>
    <s v="medium"/>
    <n v="290.62"/>
    <n v="215.14"/>
    <n v="75.48"/>
    <d v="2004-12-18T00:00:00"/>
    <n v="237"/>
  </r>
  <r>
    <s v="11957"/>
    <s v="0"/>
    <x v="562"/>
    <d v="2017-10-12T00:00:00"/>
    <b v="1"/>
    <s v="Approved"/>
    <s v="WeareA2B"/>
    <s v="Standard"/>
    <s v="medium"/>
    <s v="medium"/>
    <n v="60.34"/>
    <n v="45.26"/>
    <n v="15.08"/>
    <d v="1993-07-15T00:00:00"/>
    <n v="79"/>
  </r>
  <r>
    <s v="11958"/>
    <s v="15"/>
    <x v="1106"/>
    <d v="2017-04-26T00:00:00"/>
    <b v="1"/>
    <s v="Approved"/>
    <s v="Norco Bicycles"/>
    <s v="Standard"/>
    <s v="low"/>
    <s v="medium"/>
    <n v="958.74"/>
    <n v="748.9"/>
    <n v="209.84"/>
    <d v="2005-12-07T00:00:00"/>
    <n v="248"/>
  </r>
  <r>
    <s v="11959"/>
    <s v="27"/>
    <x v="1562"/>
    <d v="2017-08-15T00:00:00"/>
    <b v="0"/>
    <s v="Approved"/>
    <s v="Trek Bicycles"/>
    <s v="Standard"/>
    <s v="medium"/>
    <s v="medium"/>
    <n v="499.53"/>
    <n v="388.72"/>
    <n v="110.81"/>
    <d v="2003-03-18T00:00:00"/>
    <n v="137"/>
  </r>
  <r>
    <s v="11960"/>
    <s v="81"/>
    <x v="1920"/>
    <d v="2017-07-17T00:00:00"/>
    <b v="1"/>
    <s v="Approved"/>
    <s v="Norco Bicycles"/>
    <s v="Standard"/>
    <s v="medium"/>
    <s v="small"/>
    <n v="586.45000000000005"/>
    <n v="521.94000000000005"/>
    <n v="64.510000000000005"/>
    <d v="2013-09-16T00:00:00"/>
    <n v="166"/>
  </r>
  <r>
    <s v="11961"/>
    <s v="87"/>
    <x v="3394"/>
    <d v="2017-10-24T00:00:00"/>
    <b v="0"/>
    <s v="Approved"/>
    <s v="Giant Bicycles"/>
    <s v="Standard"/>
    <s v="high"/>
    <s v="medium"/>
    <n v="1179"/>
    <n v="707.4"/>
    <n v="471.6"/>
    <d v="2013-06-09T00:00:00"/>
    <n v="67"/>
  </r>
  <r>
    <s v="11962"/>
    <s v="5"/>
    <x v="1414"/>
    <d v="2017-12-11T00:00:00"/>
    <b v="0"/>
    <s v="Approved"/>
    <s v="Trek Bicycles"/>
    <s v="Mountain"/>
    <s v="low"/>
    <s v="medium"/>
    <n v="574.64"/>
    <n v="459.71"/>
    <n v="114.93"/>
    <d v="2011-08-29T00:00:00"/>
    <n v="19"/>
  </r>
  <r>
    <s v="11963"/>
    <s v="71"/>
    <x v="1150"/>
    <d v="2017-07-10T00:00:00"/>
    <b v="0"/>
    <s v="Approved"/>
    <s v="Solex"/>
    <s v="Standard"/>
    <s v="high"/>
    <s v="large"/>
    <n v="1842.92"/>
    <n v="1105.75"/>
    <n v="737.17"/>
    <d v="2013-06-09T00:00:00"/>
    <n v="173"/>
  </r>
  <r>
    <s v="11964"/>
    <s v="57"/>
    <x v="2505"/>
    <d v="2017-06-01T00:00:00"/>
    <b v="0"/>
    <s v="Approved"/>
    <s v="WeareA2B"/>
    <s v="Touring"/>
    <s v="medium"/>
    <s v="large"/>
    <n v="1890.39"/>
    <n v="260.14"/>
    <n v="1630.25"/>
    <d v="1998-12-17T00:00:00"/>
    <n v="212"/>
  </r>
  <r>
    <s v="11966"/>
    <s v="57"/>
    <x v="789"/>
    <d v="2017-07-25T00:00:00"/>
    <b v="1"/>
    <s v="Approved"/>
    <s v="WeareA2B"/>
    <s v="Touring"/>
    <s v="medium"/>
    <s v="large"/>
    <n v="1890.39"/>
    <n v="260.14"/>
    <n v="1630.25"/>
    <d v="2012-05-18T00:00:00"/>
    <n v="158"/>
  </r>
  <r>
    <s v="11967"/>
    <s v="79"/>
    <x v="3395"/>
    <d v="2017-02-14T00:00:00"/>
    <b v="0"/>
    <s v="Approved"/>
    <s v="Solex"/>
    <s v="Touring"/>
    <s v="medium"/>
    <s v="large"/>
    <n v="2083.94"/>
    <n v="675.03"/>
    <n v="1408.91"/>
    <d v="2005-05-10T00:00:00"/>
    <n v="319"/>
  </r>
  <r>
    <s v="11968"/>
    <s v="36"/>
    <x v="65"/>
    <d v="2017-11-18T00:00:00"/>
    <b v="0"/>
    <s v="Approved"/>
    <s v="Solex"/>
    <s v="Standard"/>
    <s v="low"/>
    <s v="medium"/>
    <n v="945.04"/>
    <n v="507.58"/>
    <n v="437.46"/>
    <d v="2010-06-07T00:00:00"/>
    <n v="42"/>
  </r>
  <r>
    <s v="11969"/>
    <s v="17"/>
    <x v="1283"/>
    <d v="2017-12-06T00:00:00"/>
    <b v="1"/>
    <s v="Approved"/>
    <s v="Solex"/>
    <s v="Standard"/>
    <s v="high"/>
    <s v="medium"/>
    <n v="1024.6600000000001"/>
    <n v="614.79999999999995"/>
    <n v="409.86"/>
    <d v="2009-03-08T00:00:00"/>
    <n v="24"/>
  </r>
  <r>
    <s v="11970"/>
    <s v="15"/>
    <x v="2207"/>
    <d v="2017-10-27T00:00:00"/>
    <b v="1"/>
    <s v="Approved"/>
    <s v="Norco Bicycles"/>
    <s v="Standard"/>
    <s v="low"/>
    <s v="medium"/>
    <n v="958.74"/>
    <n v="748.9"/>
    <n v="209.84"/>
    <d v="1996-11-09T00:00:00"/>
    <n v="64"/>
  </r>
  <r>
    <s v="11971"/>
    <s v="58"/>
    <x v="1018"/>
    <d v="2017-06-16T00:00:00"/>
    <b v="0"/>
    <s v="Approved"/>
    <s v="OHM Cycles"/>
    <s v="Road"/>
    <s v="medium"/>
    <s v="medium"/>
    <n v="1280.28"/>
    <n v="829.51"/>
    <n v="450.77"/>
    <d v="2009-04-12T00:00:00"/>
    <n v="197"/>
  </r>
  <r>
    <s v="11972"/>
    <s v="58"/>
    <x v="580"/>
    <d v="2017-10-11T00:00:00"/>
    <b v="1"/>
    <s v="Approved"/>
    <s v="OHM Cycles"/>
    <s v="Standard"/>
    <s v="medium"/>
    <s v="medium"/>
    <n v="912.52"/>
    <n v="141.4"/>
    <n v="771.12"/>
    <d v="2015-10-18T00:00:00"/>
    <n v="80"/>
  </r>
  <r>
    <s v="11973"/>
    <s v="80"/>
    <x v="1674"/>
    <d v="2017-12-18T00:00:00"/>
    <b v="1"/>
    <s v="Approved"/>
    <s v="OHM Cycles"/>
    <s v="Touring"/>
    <s v="low"/>
    <s v="medium"/>
    <n v="1073.07"/>
    <n v="933.84"/>
    <n v="139.22999999999999"/>
    <d v="1998-12-16T00:00:00"/>
    <n v="12"/>
  </r>
  <r>
    <s v="11974"/>
    <s v="3"/>
    <x v="1659"/>
    <d v="2017-11-04T00:00:00"/>
    <b v="1"/>
    <s v="Approved"/>
    <s v="Trek Bicycles"/>
    <s v="Standard"/>
    <s v="medium"/>
    <s v="large"/>
    <n v="2091.4699999999998"/>
    <n v="388.92"/>
    <n v="1702.55"/>
    <d v="2007-08-04T00:00:00"/>
    <n v="56"/>
  </r>
  <r>
    <s v="11975"/>
    <s v="1"/>
    <x v="838"/>
    <d v="2017-07-15T00:00:00"/>
    <b v="0"/>
    <s v="Approved"/>
    <s v="Giant Bicycles"/>
    <s v="Standard"/>
    <s v="medium"/>
    <s v="medium"/>
    <n v="1403.5"/>
    <n v="954.82"/>
    <n v="448.68"/>
    <d v="2016-11-14T00:00:00"/>
    <n v="168"/>
  </r>
  <r>
    <s v="11976"/>
    <s v="79"/>
    <x v="1377"/>
    <d v="2017-07-21T00:00:00"/>
    <b v="0"/>
    <s v="Approved"/>
    <s v="Norco Bicycles"/>
    <s v="Standard"/>
    <s v="medium"/>
    <s v="medium"/>
    <n v="1555.58"/>
    <n v="818.01"/>
    <n v="737.57"/>
    <d v="2013-09-16T00:00:00"/>
    <n v="162"/>
  </r>
  <r>
    <s v="11977"/>
    <s v="79"/>
    <x v="811"/>
    <d v="2017-09-04T00:00:00"/>
    <b v="0"/>
    <s v="Approved"/>
    <s v="Norco Bicycles"/>
    <s v="Standard"/>
    <s v="medium"/>
    <s v="medium"/>
    <n v="1555.58"/>
    <n v="818.01"/>
    <n v="737.57"/>
    <d v="2015-08-02T00:00:00"/>
    <n v="117"/>
  </r>
  <r>
    <s v="11978"/>
    <s v="38"/>
    <x v="2766"/>
    <d v="2017-04-13T00:00:00"/>
    <b v="0"/>
    <s v="Approved"/>
    <s v="Trek Bicycles"/>
    <s v="Standard"/>
    <s v="medium"/>
    <s v="large"/>
    <n v="2091.4699999999998"/>
    <n v="388.92"/>
    <n v="1702.55"/>
    <d v="1995-10-24T00:00:00"/>
    <n v="261"/>
  </r>
  <r>
    <s v="11979"/>
    <s v="55"/>
    <x v="635"/>
    <d v="2017-11-21T00:00:00"/>
    <b v="1"/>
    <s v="Approved"/>
    <s v="Trek Bicycles"/>
    <s v="Road"/>
    <s v="medium"/>
    <s v="large"/>
    <n v="1894.19"/>
    <n v="598.76"/>
    <n v="1295.43"/>
    <d v="2014-03-03T00:00:00"/>
    <n v="39"/>
  </r>
  <r>
    <s v="11980"/>
    <s v="70"/>
    <x v="326"/>
    <d v="2017-09-06T00:00:00"/>
    <b v="1"/>
    <s v="Approved"/>
    <s v="Norco Bicycles"/>
    <s v="Road"/>
    <s v="medium"/>
    <s v="medium"/>
    <n v="1036.5899999999999"/>
    <n v="206.35"/>
    <n v="830.24"/>
    <d v="1991-05-06T00:00:00"/>
    <n v="115"/>
  </r>
  <r>
    <s v="11981"/>
    <s v="52"/>
    <x v="2957"/>
    <d v="2017-11-19T00:00:00"/>
    <b v="0"/>
    <s v="Approved"/>
    <s v="OHM Cycles"/>
    <s v="Road"/>
    <s v="medium"/>
    <s v="medium"/>
    <n v="1280.28"/>
    <n v="829.51"/>
    <n v="450.77"/>
    <d v="1997-01-25T00:00:00"/>
    <n v="41"/>
  </r>
  <r>
    <s v="11982"/>
    <s v="5"/>
    <x v="3355"/>
    <d v="2017-07-24T00:00:00"/>
    <b v="0"/>
    <s v="Approved"/>
    <s v="Trek Bicycles"/>
    <s v="Mountain"/>
    <s v="low"/>
    <s v="medium"/>
    <n v="574.64"/>
    <n v="459.71"/>
    <n v="114.93"/>
    <d v="2003-02-07T00:00:00"/>
    <n v="159"/>
  </r>
  <r>
    <s v="11983"/>
    <s v="56"/>
    <x v="2237"/>
    <d v="2017-11-21T00:00:00"/>
    <b v="1"/>
    <s v="Approved"/>
    <s v="OHM Cycles"/>
    <s v="Standard"/>
    <s v="medium"/>
    <s v="medium"/>
    <n v="183.86"/>
    <n v="137.9"/>
    <n v="45.96"/>
    <d v="1997-10-04T00:00:00"/>
    <n v="39"/>
  </r>
  <r>
    <s v="11984"/>
    <s v="79"/>
    <x v="353"/>
    <d v="2017-07-11T00:00:00"/>
    <b v="0"/>
    <s v="Approved"/>
    <s v="Norco Bicycles"/>
    <s v="Standard"/>
    <s v="medium"/>
    <s v="medium"/>
    <n v="1555.58"/>
    <n v="818.01"/>
    <n v="737.57"/>
    <d v="2007-08-04T00:00:00"/>
    <n v="172"/>
  </r>
  <r>
    <s v="11986"/>
    <s v="46"/>
    <x v="439"/>
    <d v="2017-02-20T00:00:00"/>
    <b v="1"/>
    <s v="Approved"/>
    <s v="Solex"/>
    <s v="Standard"/>
    <s v="low"/>
    <s v="medium"/>
    <n v="1289.8499999999999"/>
    <n v="74.510000000000005"/>
    <n v="1215.3399999999999"/>
    <d v="2001-11-25T00:00:00"/>
    <n v="313"/>
  </r>
  <r>
    <s v="11987"/>
    <s v="85"/>
    <x v="2155"/>
    <d v="2017-01-19T00:00:00"/>
    <b v="1"/>
    <s v="Approved"/>
    <s v="WeareA2B"/>
    <s v="Standard"/>
    <s v="medium"/>
    <s v="medium"/>
    <n v="752.64"/>
    <n v="205.36"/>
    <n v="547.28"/>
    <d v="1993-04-20T00:00:00"/>
    <n v="345"/>
  </r>
  <r>
    <s v="11988"/>
    <s v="38"/>
    <x v="987"/>
    <d v="2017-07-21T00:00:00"/>
    <b v="1"/>
    <s v="Approved"/>
    <s v="Trek Bicycles"/>
    <s v="Standard"/>
    <s v="medium"/>
    <s v="large"/>
    <n v="2091.4699999999998"/>
    <n v="388.92"/>
    <n v="1702.55"/>
    <d v="1991-11-07T00:00:00"/>
    <n v="162"/>
  </r>
  <r>
    <s v="11989"/>
    <s v="0"/>
    <x v="2695"/>
    <d v="2017-07-26T00:00:00"/>
    <b v="1"/>
    <s v="Approved"/>
    <s v="OHM Cycles"/>
    <s v="Road"/>
    <s v="high"/>
    <s v="large"/>
    <n v="12.01"/>
    <n v="7.21"/>
    <n v="4.8"/>
    <d v="2009-03-08T00:00:00"/>
    <n v="157"/>
  </r>
  <r>
    <s v="11990"/>
    <s v="40"/>
    <x v="2299"/>
    <d v="2017-10-13T00:00:00"/>
    <b v="0"/>
    <s v="Approved"/>
    <s v="OHM Cycles"/>
    <s v="Standard"/>
    <s v="high"/>
    <s v="medium"/>
    <n v="1458.17"/>
    <n v="874.9"/>
    <n v="583.27"/>
    <d v="2011-05-09T00:00:00"/>
    <n v="78"/>
  </r>
  <r>
    <s v="11991"/>
    <s v="29"/>
    <x v="3171"/>
    <d v="2017-07-19T00:00:00"/>
    <b v="0"/>
    <s v="Approved"/>
    <s v="Norco Bicycles"/>
    <s v="Road"/>
    <s v="medium"/>
    <s v="medium"/>
    <n v="543.39"/>
    <n v="407.54"/>
    <n v="135.85"/>
    <d v="2016-11-22T00:00:00"/>
    <n v="164"/>
  </r>
  <r>
    <s v="11992"/>
    <s v="13"/>
    <x v="1072"/>
    <d v="2017-12-29T00:00:00"/>
    <b v="0"/>
    <s v="Approved"/>
    <s v="Solex"/>
    <s v="Standard"/>
    <s v="medium"/>
    <s v="medium"/>
    <n v="1163.8900000000001"/>
    <n v="589.27"/>
    <n v="574.62"/>
    <d v="2016-07-09T00:00:00"/>
    <n v="1"/>
  </r>
  <r>
    <s v="11993"/>
    <s v="45"/>
    <x v="1971"/>
    <d v="2017-03-15T00:00:00"/>
    <b v="1"/>
    <s v="Approved"/>
    <s v="Solex"/>
    <s v="Standard"/>
    <s v="medium"/>
    <s v="medium"/>
    <n v="441.49"/>
    <n v="84.99"/>
    <n v="356.5"/>
    <d v="1993-04-12T00:00:00"/>
    <n v="290"/>
  </r>
  <r>
    <s v="11994"/>
    <s v="0"/>
    <x v="2430"/>
    <d v="2017-01-17T00:00:00"/>
    <b v="1"/>
    <s v="Approved"/>
    <s v="Giant Bicycles"/>
    <s v="Standard"/>
    <s v="medium"/>
    <s v="medium"/>
    <n v="230.91"/>
    <n v="173.18"/>
    <n v="57.73"/>
    <d v="1992-10-11T00:00:00"/>
    <n v="347"/>
  </r>
  <r>
    <s v="11995"/>
    <s v="0"/>
    <x v="1386"/>
    <d v="2017-01-10T00:00:00"/>
    <b v="0"/>
    <s v="Approved"/>
    <s v="Trek Bicycles"/>
    <s v="Standard"/>
    <s v="high"/>
    <s v="medium"/>
    <n v="358.39"/>
    <n v="215.03"/>
    <n v="143.36000000000001"/>
    <d v="2004-01-16T00:00:00"/>
    <n v="354"/>
  </r>
  <r>
    <s v="11996"/>
    <s v="59"/>
    <x v="2728"/>
    <d v="2017-01-01T00:00:00"/>
    <b v="1"/>
    <s v="Approved"/>
    <s v="Solex"/>
    <s v="Standard"/>
    <s v="medium"/>
    <s v="large"/>
    <n v="1061.56"/>
    <n v="733.58"/>
    <n v="327.98"/>
    <d v="1993-07-20T00:00:00"/>
    <n v="363"/>
  </r>
  <r>
    <s v="11997"/>
    <s v="47"/>
    <x v="168"/>
    <d v="2017-07-28T00:00:00"/>
    <b v="1"/>
    <s v="Approved"/>
    <s v="Trek Bicycles"/>
    <s v="Road"/>
    <s v="low"/>
    <s v="small"/>
    <n v="1720.7"/>
    <n v="1531.42"/>
    <n v="189.28"/>
    <d v="2012-04-10T00:00:00"/>
    <n v="155"/>
  </r>
  <r>
    <s v="11998"/>
    <s v="37"/>
    <x v="2041"/>
    <d v="2017-04-19T00:00:00"/>
    <b v="0"/>
    <s v="Approved"/>
    <s v="OHM Cycles"/>
    <s v="Standard"/>
    <s v="low"/>
    <s v="medium"/>
    <n v="1793.43"/>
    <n v="248.82"/>
    <n v="1544.61"/>
    <d v="2010-06-07T00:00:00"/>
    <n v="255"/>
  </r>
  <r>
    <s v="11999"/>
    <s v="22"/>
    <x v="1277"/>
    <d v="2017-11-28T00:00:00"/>
    <b v="0"/>
    <s v="Approved"/>
    <s v="WeareA2B"/>
    <s v="Standard"/>
    <s v="medium"/>
    <s v="medium"/>
    <n v="60.34"/>
    <n v="45.26"/>
    <n v="15.08"/>
    <d v="1993-10-02T00:00:00"/>
    <n v="32"/>
  </r>
  <r>
    <s v="12000"/>
    <s v="14"/>
    <x v="3071"/>
    <d v="2017-08-27T00:00:00"/>
    <b v="1"/>
    <s v="Approved"/>
    <s v="Trek Bicycles"/>
    <s v="Standard"/>
    <s v="medium"/>
    <s v="small"/>
    <n v="1386.84"/>
    <n v="1234.29"/>
    <n v="152.55000000000001"/>
    <d v="2013-03-12T00:00:00"/>
    <n v="125"/>
  </r>
  <r>
    <s v="12001"/>
    <s v="22"/>
    <x v="1680"/>
    <d v="2017-12-21T00:00:00"/>
    <b v="0"/>
    <s v="Approved"/>
    <s v="WeareA2B"/>
    <s v="Standard"/>
    <s v="medium"/>
    <s v="medium"/>
    <n v="60.34"/>
    <n v="45.26"/>
    <n v="15.08"/>
    <d v="1993-07-15T00:00:00"/>
    <n v="9"/>
  </r>
  <r>
    <s v="12002"/>
    <s v="60"/>
    <x v="2239"/>
    <d v="2017-01-10T00:00:00"/>
    <b v="1"/>
    <s v="Approved"/>
    <s v="Giant Bicycles"/>
    <s v="Standard"/>
    <s v="high"/>
    <s v="small"/>
    <n v="1977.36"/>
    <n v="1759.85"/>
    <n v="217.51"/>
    <d v="2011-08-24T00:00:00"/>
    <n v="354"/>
  </r>
  <r>
    <s v="12003"/>
    <s v="0"/>
    <x v="1364"/>
    <d v="2017-09-21T00:00:00"/>
    <b v="1"/>
    <s v="Approved"/>
    <s v="OHM Cycles"/>
    <s v="Road"/>
    <s v="high"/>
    <s v="large"/>
    <n v="12.01"/>
    <n v="7.21"/>
    <n v="4.8"/>
    <d v="2009-03-08T00:00:00"/>
    <n v="100"/>
  </r>
  <r>
    <s v="12005"/>
    <s v="90"/>
    <x v="2639"/>
    <d v="2017-01-08T00:00:00"/>
    <b v="1"/>
    <s v="Approved"/>
    <s v="Solex"/>
    <s v="Standard"/>
    <s v="low"/>
    <s v="medium"/>
    <n v="945.04"/>
    <n v="507.58"/>
    <n v="437.46"/>
    <d v="2008-03-19T00:00:00"/>
    <n v="356"/>
  </r>
  <r>
    <s v="12006"/>
    <s v="69"/>
    <x v="213"/>
    <d v="2017-03-08T00:00:00"/>
    <b v="0"/>
    <s v="Approved"/>
    <s v="Giant Bicycles"/>
    <s v="Road"/>
    <s v="medium"/>
    <s v="medium"/>
    <n v="792.9"/>
    <n v="594.67999999999995"/>
    <n v="198.22"/>
    <d v="2014-10-10T00:00:00"/>
    <n v="297"/>
  </r>
  <r>
    <s v="12007"/>
    <s v="62"/>
    <x v="1559"/>
    <d v="2017-03-22T00:00:00"/>
    <b v="0"/>
    <s v="Approved"/>
    <s v="Solex"/>
    <s v="Standard"/>
    <s v="medium"/>
    <s v="medium"/>
    <n v="478.16"/>
    <n v="298.72000000000003"/>
    <n v="179.44"/>
    <d v="2015-05-21T00:00:00"/>
    <n v="283"/>
  </r>
  <r>
    <s v="12008"/>
    <s v="94"/>
    <x v="2922"/>
    <d v="2017-12-18T00:00:00"/>
    <b v="1"/>
    <s v="Approved"/>
    <s v="Giant Bicycles"/>
    <s v="Standard"/>
    <s v="medium"/>
    <s v="large"/>
    <n v="1635.3"/>
    <n v="993.66"/>
    <n v="641.64"/>
    <d v="2007-12-11T00:00:00"/>
    <n v="12"/>
  </r>
  <r>
    <s v="12009"/>
    <s v="13"/>
    <x v="235"/>
    <d v="2017-07-26T00:00:00"/>
    <b v="0"/>
    <s v="Approved"/>
    <s v="Solex"/>
    <s v="Standard"/>
    <s v="medium"/>
    <s v="medium"/>
    <n v="1577.53"/>
    <n v="826.51"/>
    <n v="751.02"/>
    <d v="2011-03-16T00:00:00"/>
    <n v="157"/>
  </r>
  <r>
    <s v="12010"/>
    <s v="67"/>
    <x v="2054"/>
    <d v="2017-05-06T00:00:00"/>
    <b v="0"/>
    <s v="Approved"/>
    <s v="Norco Bicycles"/>
    <s v="Road"/>
    <s v="medium"/>
    <s v="medium"/>
    <n v="544.04999999999995"/>
    <n v="376.84"/>
    <n v="167.21"/>
    <d v="2000-05-22T00:00:00"/>
    <n v="238"/>
  </r>
  <r>
    <s v="12011"/>
    <s v="55"/>
    <x v="3039"/>
    <d v="2017-06-12T00:00:00"/>
    <b v="0"/>
    <s v="Approved"/>
    <s v="Trek Bicycles"/>
    <s v="Road"/>
    <s v="medium"/>
    <s v="large"/>
    <n v="1894.19"/>
    <n v="598.76"/>
    <n v="1295.43"/>
    <d v="2003-07-21T00:00:00"/>
    <n v="201"/>
  </r>
  <r>
    <s v="12012"/>
    <s v="87"/>
    <x v="3064"/>
    <d v="2017-05-22T00:00:00"/>
    <b v="0"/>
    <s v="Approved"/>
    <s v="Giant Bicycles"/>
    <s v="Standard"/>
    <s v="high"/>
    <s v="medium"/>
    <n v="1179"/>
    <n v="707.4"/>
    <n v="471.6"/>
    <d v="2003-09-10T00:00:00"/>
    <n v="222"/>
  </r>
  <r>
    <s v="12013"/>
    <s v="98"/>
    <x v="1617"/>
    <d v="2017-09-29T00:00:00"/>
    <b v="0"/>
    <s v="Approved"/>
    <s v="Trek Bicycles"/>
    <s v="Standard"/>
    <s v="high"/>
    <s v="medium"/>
    <n v="358.39"/>
    <n v="215.03"/>
    <n v="143.36000000000001"/>
    <d v="2004-01-16T00:00:00"/>
    <n v="92"/>
  </r>
  <r>
    <s v="12014"/>
    <s v="80"/>
    <x v="2768"/>
    <d v="2017-05-29T00:00:00"/>
    <b v="1"/>
    <s v="Approved"/>
    <s v="OHM Cycles"/>
    <s v="Touring"/>
    <s v="low"/>
    <s v="medium"/>
    <n v="1073.07"/>
    <n v="933.84"/>
    <n v="139.22999999999999"/>
    <d v="1997-01-25T00:00:00"/>
    <n v="215"/>
  </r>
  <r>
    <s v="12015"/>
    <s v="20"/>
    <x v="1618"/>
    <d v="2017-09-16T00:00:00"/>
    <b v="0"/>
    <s v="Approved"/>
    <s v="Trek Bicycles"/>
    <s v="Standard"/>
    <s v="medium"/>
    <s v="small"/>
    <n v="1775.81"/>
    <n v="1580.47"/>
    <n v="195.34"/>
    <d v="2010-05-05T00:00:00"/>
    <n v="105"/>
  </r>
  <r>
    <s v="12016"/>
    <s v="55"/>
    <x v="946"/>
    <d v="2017-06-21T00:00:00"/>
    <b v="0"/>
    <s v="Approved"/>
    <s v="Trek Bicycles"/>
    <s v="Road"/>
    <s v="medium"/>
    <s v="large"/>
    <n v="1894.19"/>
    <n v="598.76"/>
    <n v="1295.43"/>
    <d v="2003-07-21T00:00:00"/>
    <n v="192"/>
  </r>
  <r>
    <s v="12017"/>
    <s v="64"/>
    <x v="3082"/>
    <d v="2017-03-28T00:00:00"/>
    <b v="1"/>
    <s v="Approved"/>
    <s v="Trek Bicycles"/>
    <s v="Standard"/>
    <s v="medium"/>
    <s v="large"/>
    <n v="1469.44"/>
    <n v="596.54999999999995"/>
    <n v="872.89"/>
    <d v="2012-05-18T00:00:00"/>
    <n v="277"/>
  </r>
  <r>
    <s v="12018"/>
    <s v="55"/>
    <x v="47"/>
    <d v="2017-05-27T00:00:00"/>
    <b v="0"/>
    <s v="Approved"/>
    <s v="Trek Bicycles"/>
    <s v="Road"/>
    <s v="medium"/>
    <s v="large"/>
    <n v="1894.19"/>
    <n v="598.76"/>
    <n v="1295.43"/>
    <d v="2003-07-21T00:00:00"/>
    <n v="217"/>
  </r>
  <r>
    <s v="12019"/>
    <s v="89"/>
    <x v="590"/>
    <d v="2017-05-17T00:00:00"/>
    <b v="0"/>
    <s v="Approved"/>
    <s v="WeareA2B"/>
    <s v="Touring"/>
    <s v="medium"/>
    <s v="large"/>
    <n v="1362.99"/>
    <n v="57.74"/>
    <n v="1305.25"/>
    <d v="1993-04-20T00:00:00"/>
    <n v="227"/>
  </r>
  <r>
    <s v="12020"/>
    <s v="35"/>
    <x v="2512"/>
    <d v="2017-07-10T00:00:00"/>
    <b v="0"/>
    <s v="Approved"/>
    <s v="Giant Bicycles"/>
    <s v="Standard"/>
    <s v="medium"/>
    <s v="medium"/>
    <n v="1403.5"/>
    <n v="954.82"/>
    <n v="448.68"/>
    <d v="2012-12-02T00:00:00"/>
    <n v="173"/>
  </r>
  <r>
    <s v="12021"/>
    <s v="45"/>
    <x v="1490"/>
    <d v="2017-03-20T00:00:00"/>
    <b v="1"/>
    <s v="Approved"/>
    <s v="Solex"/>
    <s v="Standard"/>
    <s v="medium"/>
    <s v="medium"/>
    <n v="441.49"/>
    <n v="84.99"/>
    <n v="356.5"/>
    <d v="2006-10-01T00:00:00"/>
    <n v="285"/>
  </r>
  <r>
    <s v="12022"/>
    <s v="0"/>
    <x v="322"/>
    <d v="2017-04-27T00:00:00"/>
    <b v="0"/>
    <s v="Approved"/>
    <m/>
    <m/>
    <m/>
    <m/>
    <n v="1148.4100000000001"/>
    <m/>
    <m/>
    <m/>
    <n v="247"/>
  </r>
  <r>
    <s v="12023"/>
    <s v="62"/>
    <x v="2179"/>
    <d v="2017-08-17T00:00:00"/>
    <b v="1"/>
    <s v="Approved"/>
    <s v="Solex"/>
    <s v="Standard"/>
    <s v="medium"/>
    <s v="medium"/>
    <n v="478.16"/>
    <n v="298.72000000000003"/>
    <n v="179.44"/>
    <d v="1993-06-23T00:00:00"/>
    <n v="135"/>
  </r>
  <r>
    <s v="12024"/>
    <s v="3"/>
    <x v="72"/>
    <d v="2017-02-03T00:00:00"/>
    <b v="1"/>
    <s v="Approved"/>
    <s v="Trek Bicycles"/>
    <s v="Standard"/>
    <s v="medium"/>
    <s v="large"/>
    <n v="2091.4699999999998"/>
    <n v="388.92"/>
    <n v="1702.55"/>
    <d v="2012-09-15T00:00:00"/>
    <n v="330"/>
  </r>
  <r>
    <s v="12025"/>
    <s v="84"/>
    <x v="1744"/>
    <d v="2017-05-05T00:00:00"/>
    <b v="0"/>
    <s v="Approved"/>
    <s v="Trek Bicycles"/>
    <s v="Road"/>
    <s v="medium"/>
    <s v="medium"/>
    <n v="290.62"/>
    <n v="215.14"/>
    <n v="75.48"/>
    <d v="2004-12-18T00:00:00"/>
    <n v="239"/>
  </r>
  <r>
    <s v="12027"/>
    <s v="26"/>
    <x v="510"/>
    <d v="2017-09-20T00:00:00"/>
    <b v="1"/>
    <s v="Approved"/>
    <s v="WeareA2B"/>
    <s v="Standard"/>
    <s v="medium"/>
    <s v="medium"/>
    <n v="1992.93"/>
    <n v="762.63"/>
    <n v="1230.3"/>
    <d v="1993-05-26T00:00:00"/>
    <n v="101"/>
  </r>
  <r>
    <s v="12028"/>
    <s v="60"/>
    <x v="291"/>
    <d v="2017-02-18T00:00:00"/>
    <b v="1"/>
    <s v="Approved"/>
    <s v="Giant Bicycles"/>
    <s v="Standard"/>
    <s v="high"/>
    <s v="small"/>
    <n v="1977.36"/>
    <n v="1759.85"/>
    <n v="217.51"/>
    <d v="2015-06-17T00:00:00"/>
    <n v="315"/>
  </r>
  <r>
    <s v="12029"/>
    <s v="33"/>
    <x v="534"/>
    <d v="2017-08-07T00:00:00"/>
    <b v="1"/>
    <s v="Approved"/>
    <s v="OHM Cycles"/>
    <s v="Road"/>
    <s v="medium"/>
    <s v="small"/>
    <n v="1810"/>
    <n v="1610.9"/>
    <n v="199.1"/>
    <d v="2008-03-19T00:00:00"/>
    <n v="145"/>
  </r>
  <r>
    <s v="12030"/>
    <s v="32"/>
    <x v="551"/>
    <d v="2017-08-31T00:00:00"/>
    <b v="1"/>
    <s v="Approved"/>
    <s v="Giant Bicycles"/>
    <s v="Standard"/>
    <s v="high"/>
    <s v="medium"/>
    <n v="1179"/>
    <n v="707.4"/>
    <n v="471.6"/>
    <d v="2003-09-10T00:00:00"/>
    <n v="121"/>
  </r>
  <r>
    <s v="12031"/>
    <s v="65"/>
    <x v="2630"/>
    <d v="2017-03-18T00:00:00"/>
    <b v="1"/>
    <s v="Approved"/>
    <s v="WeareA2B"/>
    <s v="Standard"/>
    <s v="medium"/>
    <s v="medium"/>
    <n v="1807.45"/>
    <n v="778.69"/>
    <n v="1028.76"/>
    <d v="2015-05-21T00:00:00"/>
    <n v="287"/>
  </r>
  <r>
    <s v="12032"/>
    <s v="84"/>
    <x v="2759"/>
    <d v="2017-04-27T00:00:00"/>
    <b v="0"/>
    <s v="Approved"/>
    <s v="Trek Bicycles"/>
    <s v="Road"/>
    <s v="medium"/>
    <s v="medium"/>
    <n v="290.62"/>
    <n v="215.14"/>
    <n v="75.48"/>
    <d v="2004-12-18T00:00:00"/>
    <n v="247"/>
  </r>
  <r>
    <s v="12033"/>
    <s v="52"/>
    <x v="126"/>
    <d v="2017-11-26T00:00:00"/>
    <b v="1"/>
    <s v="Approved"/>
    <s v="OHM Cycles"/>
    <s v="Road"/>
    <s v="medium"/>
    <s v="medium"/>
    <n v="1280.28"/>
    <n v="829.51"/>
    <n v="450.77"/>
    <d v="2001-11-25T00:00:00"/>
    <n v="34"/>
  </r>
  <r>
    <s v="12034"/>
    <s v="87"/>
    <x v="2216"/>
    <d v="2017-03-08T00:00:00"/>
    <b v="1"/>
    <s v="Approved"/>
    <s v="OHM Cycles"/>
    <s v="Standard"/>
    <s v="medium"/>
    <s v="medium"/>
    <n v="1636.9"/>
    <n v="44.71"/>
    <n v="1592.19"/>
    <d v="2010-08-20T00:00:00"/>
    <n v="297"/>
  </r>
  <r>
    <s v="12035"/>
    <s v="0"/>
    <x v="2230"/>
    <d v="2017-09-15T00:00:00"/>
    <b v="1"/>
    <s v="Approved"/>
    <s v="Trek Bicycles"/>
    <s v="Road"/>
    <s v="medium"/>
    <s v="medium"/>
    <n v="533.51"/>
    <n v="400.13"/>
    <n v="133.38"/>
    <d v="2012-06-04T00:00:00"/>
    <n v="106"/>
  </r>
  <r>
    <s v="12036"/>
    <s v="80"/>
    <x v="1337"/>
    <d v="2017-03-08T00:00:00"/>
    <b v="1"/>
    <s v="Approved"/>
    <s v="OHM Cycles"/>
    <s v="Touring"/>
    <s v="low"/>
    <s v="medium"/>
    <n v="1073.07"/>
    <n v="933.84"/>
    <n v="139.22999999999999"/>
    <d v="2015-08-02T00:00:00"/>
    <n v="297"/>
  </r>
  <r>
    <s v="12037"/>
    <s v="38"/>
    <x v="682"/>
    <d v="2017-04-08T00:00:00"/>
    <b v="0"/>
    <s v="Approved"/>
    <s v="Solex"/>
    <s v="Standard"/>
    <s v="medium"/>
    <s v="medium"/>
    <n v="1577.53"/>
    <n v="826.51"/>
    <n v="751.02"/>
    <d v="1999-12-04T00:00:00"/>
    <n v="266"/>
  </r>
  <r>
    <s v="12038"/>
    <s v="36"/>
    <x v="285"/>
    <d v="2017-04-11T00:00:00"/>
    <b v="0"/>
    <s v="Approved"/>
    <s v="Solex"/>
    <s v="Standard"/>
    <s v="low"/>
    <s v="medium"/>
    <n v="945.04"/>
    <n v="507.58"/>
    <n v="437.46"/>
    <d v="1995-12-19T00:00:00"/>
    <n v="263"/>
  </r>
  <r>
    <s v="12039"/>
    <s v="76"/>
    <x v="29"/>
    <d v="2017-09-13T00:00:00"/>
    <b v="0"/>
    <s v="Approved"/>
    <s v="WeareA2B"/>
    <s v="Road"/>
    <s v="low"/>
    <s v="small"/>
    <n v="1172.78"/>
    <n v="1043.77"/>
    <n v="129.01"/>
    <d v="2002-10-10T00:00:00"/>
    <n v="108"/>
  </r>
  <r>
    <s v="12040"/>
    <s v="73"/>
    <x v="3342"/>
    <d v="2017-10-23T00:00:00"/>
    <b v="1"/>
    <s v="Approved"/>
    <s v="Solex"/>
    <s v="Standard"/>
    <s v="medium"/>
    <s v="medium"/>
    <n v="1945.43"/>
    <n v="333.18"/>
    <n v="1612.25"/>
    <d v="2006-05-22T00:00:00"/>
    <n v="68"/>
  </r>
  <r>
    <s v="12041"/>
    <s v="63"/>
    <x v="1447"/>
    <d v="2017-09-22T00:00:00"/>
    <b v="1"/>
    <s v="Approved"/>
    <s v="WeareA2B"/>
    <s v="Standard"/>
    <s v="medium"/>
    <s v="medium"/>
    <n v="1992.93"/>
    <n v="762.63"/>
    <n v="1230.3"/>
    <d v="1993-05-26T00:00:00"/>
    <n v="99"/>
  </r>
  <r>
    <s v="12042"/>
    <s v="36"/>
    <x v="3300"/>
    <d v="2017-03-17T00:00:00"/>
    <b v="1"/>
    <s v="Approved"/>
    <s v="Solex"/>
    <s v="Standard"/>
    <s v="low"/>
    <s v="medium"/>
    <n v="945.04"/>
    <n v="507.58"/>
    <n v="437.46"/>
    <d v="2008-03-19T00:00:00"/>
    <n v="288"/>
  </r>
  <r>
    <s v="12043"/>
    <s v="76"/>
    <x v="1723"/>
    <d v="2017-10-20T00:00:00"/>
    <b v="0"/>
    <s v="Approved"/>
    <s v="WeareA2B"/>
    <s v="Standard"/>
    <s v="low"/>
    <s v="medium"/>
    <n v="642.30999999999995"/>
    <n v="513.85"/>
    <n v="128.46"/>
    <d v="2014-10-10T00:00:00"/>
    <n v="71"/>
  </r>
  <r>
    <s v="12044"/>
    <s v="87"/>
    <x v="565"/>
    <d v="2017-12-25T00:00:00"/>
    <b v="0"/>
    <s v="Approved"/>
    <s v="Giant Bicycles"/>
    <s v="Standard"/>
    <s v="high"/>
    <s v="medium"/>
    <n v="1179"/>
    <n v="707.4"/>
    <n v="471.6"/>
    <d v="1997-08-25T00:00:00"/>
    <n v="5"/>
  </r>
  <r>
    <s v="12045"/>
    <s v="35"/>
    <x v="269"/>
    <d v="2017-12-13T00:00:00"/>
    <b v="0"/>
    <s v="Approved"/>
    <s v="Trek Bicycles"/>
    <s v="Standard"/>
    <s v="low"/>
    <s v="medium"/>
    <n v="1057.51"/>
    <n v="154.4"/>
    <n v="903.11"/>
    <d v="1994-07-12T00:00:00"/>
    <n v="17"/>
  </r>
  <r>
    <s v="12046"/>
    <s v="52"/>
    <x v="2186"/>
    <d v="2017-03-28T00:00:00"/>
    <b v="0"/>
    <s v="Approved"/>
    <s v="OHM Cycles"/>
    <s v="Road"/>
    <s v="medium"/>
    <s v="medium"/>
    <n v="1280.28"/>
    <n v="829.51"/>
    <n v="450.77"/>
    <d v="1997-10-04T00:00:00"/>
    <n v="277"/>
  </r>
  <r>
    <s v="12047"/>
    <s v="33"/>
    <x v="729"/>
    <d v="2017-05-15T00:00:00"/>
    <b v="1"/>
    <s v="Approved"/>
    <s v="Giant Bicycles"/>
    <s v="Standard"/>
    <s v="medium"/>
    <s v="small"/>
    <n v="1311.44"/>
    <n v="1167.18"/>
    <n v="144.26"/>
    <d v="2010-06-07T00:00:00"/>
    <n v="229"/>
  </r>
  <r>
    <s v="12048"/>
    <s v="43"/>
    <x v="1053"/>
    <d v="2017-11-30T00:00:00"/>
    <b v="0"/>
    <s v="Approved"/>
    <s v="Solex"/>
    <s v="Standard"/>
    <s v="medium"/>
    <s v="medium"/>
    <n v="1151.96"/>
    <n v="649.49"/>
    <n v="502.47"/>
    <d v="1999-12-04T00:00:00"/>
    <n v="30"/>
  </r>
  <r>
    <s v="12049"/>
    <s v="61"/>
    <x v="1581"/>
    <d v="2017-03-04T00:00:00"/>
    <b v="0"/>
    <s v="Approved"/>
    <s v="OHM Cycles"/>
    <s v="Standard"/>
    <s v="low"/>
    <s v="medium"/>
    <n v="71.16"/>
    <n v="56.93"/>
    <n v="14.23"/>
    <d v="2012-05-18T00:00:00"/>
    <n v="301"/>
  </r>
  <r>
    <s v="12050"/>
    <s v="42"/>
    <x v="972"/>
    <d v="2017-06-05T00:00:00"/>
    <b v="0"/>
    <s v="Approved"/>
    <s v="OHM Cycles"/>
    <s v="Road"/>
    <s v="medium"/>
    <s v="small"/>
    <n v="1810"/>
    <n v="1610.9"/>
    <n v="199.1"/>
    <d v="2008-03-19T00:00:00"/>
    <n v="208"/>
  </r>
  <r>
    <s v="12051"/>
    <s v="30"/>
    <x v="1277"/>
    <d v="2017-10-18T00:00:00"/>
    <b v="1"/>
    <s v="Approved"/>
    <s v="Solex"/>
    <s v="Standard"/>
    <s v="high"/>
    <s v="medium"/>
    <n v="748.17"/>
    <n v="448.9"/>
    <n v="299.27"/>
    <d v="2006-11-10T00:00:00"/>
    <n v="73"/>
  </r>
  <r>
    <s v="12052"/>
    <s v="10"/>
    <x v="3064"/>
    <d v="2017-09-02T00:00:00"/>
    <b v="0"/>
    <s v="Approved"/>
    <s v="WeareA2B"/>
    <s v="Touring"/>
    <s v="medium"/>
    <s v="medium"/>
    <n v="1466.68"/>
    <n v="363.25"/>
    <n v="1103.43"/>
    <d v="2014-03-03T00:00:00"/>
    <n v="119"/>
  </r>
  <r>
    <s v="12053"/>
    <s v="35"/>
    <x v="864"/>
    <d v="2017-12-01T00:00:00"/>
    <b v="0"/>
    <s v="Approved"/>
    <s v="Giant Bicycles"/>
    <s v="Standard"/>
    <s v="medium"/>
    <s v="medium"/>
    <n v="1403.5"/>
    <n v="954.82"/>
    <n v="448.68"/>
    <d v="1991-11-07T00:00:00"/>
    <n v="29"/>
  </r>
  <r>
    <s v="12054"/>
    <s v="76"/>
    <x v="2797"/>
    <d v="2017-11-28T00:00:00"/>
    <b v="1"/>
    <s v="Approved"/>
    <s v="WeareA2B"/>
    <s v="Standard"/>
    <s v="low"/>
    <s v="medium"/>
    <n v="642.30999999999995"/>
    <n v="513.85"/>
    <n v="128.46"/>
    <d v="2014-10-10T00:00:00"/>
    <n v="32"/>
  </r>
  <r>
    <s v="12055"/>
    <s v="51"/>
    <x v="2632"/>
    <d v="2017-11-06T00:00:00"/>
    <b v="0"/>
    <s v="Approved"/>
    <s v="OHM Cycles"/>
    <s v="Standard"/>
    <s v="high"/>
    <s v="medium"/>
    <n v="2005.66"/>
    <n v="1203.4000000000001"/>
    <n v="802.26"/>
    <d v="2012-04-10T00:00:00"/>
    <n v="54"/>
  </r>
  <r>
    <s v="12056"/>
    <s v="28"/>
    <x v="928"/>
    <d v="2017-01-13T00:00:00"/>
    <b v="0"/>
    <s v="Approved"/>
    <s v="Solex"/>
    <s v="Road"/>
    <s v="medium"/>
    <s v="small"/>
    <n v="1703.52"/>
    <n v="1516.13"/>
    <n v="187.39"/>
    <d v="2005-12-07T00:00:00"/>
    <n v="351"/>
  </r>
  <r>
    <s v="12057"/>
    <s v="0"/>
    <x v="3106"/>
    <d v="2017-08-02T00:00:00"/>
    <b v="0"/>
    <s v="Approved"/>
    <s v="OHM Cycles"/>
    <s v="Standard"/>
    <s v="medium"/>
    <s v="medium"/>
    <n v="235.63"/>
    <n v="125.07"/>
    <n v="110.56"/>
    <d v="2004-08-07T00:00:00"/>
    <n v="150"/>
  </r>
  <r>
    <s v="12058"/>
    <s v="58"/>
    <x v="3396"/>
    <d v="2017-03-22T00:00:00"/>
    <b v="1"/>
    <s v="Approved"/>
    <s v="OHM Cycles"/>
    <s v="Standard"/>
    <s v="medium"/>
    <s v="medium"/>
    <n v="912.52"/>
    <n v="141.4"/>
    <n v="771.12"/>
    <d v="2015-10-18T00:00:00"/>
    <n v="283"/>
  </r>
  <r>
    <s v="12059"/>
    <s v="95"/>
    <x v="3331"/>
    <d v="2017-04-23T00:00:00"/>
    <b v="0"/>
    <s v="Approved"/>
    <s v="Giant Bicycles"/>
    <s v="Standard"/>
    <s v="medium"/>
    <s v="large"/>
    <n v="569.55999999999995"/>
    <n v="528.42999999999995"/>
    <n v="41.13"/>
    <d v="2002-10-10T00:00:00"/>
    <n v="251"/>
  </r>
  <r>
    <s v="12060"/>
    <s v="59"/>
    <x v="2810"/>
    <d v="2017-09-18T00:00:00"/>
    <b v="1"/>
    <s v="Approved"/>
    <s v="Solex"/>
    <s v="Standard"/>
    <s v="medium"/>
    <s v="large"/>
    <n v="1061.56"/>
    <n v="733.58"/>
    <n v="327.98"/>
    <d v="1993-07-20T00:00:00"/>
    <n v="103"/>
  </r>
  <r>
    <s v="12061"/>
    <s v="9"/>
    <x v="929"/>
    <d v="2017-03-25T00:00:00"/>
    <b v="1"/>
    <s v="Approved"/>
    <s v="OHM Cycles"/>
    <s v="Road"/>
    <s v="medium"/>
    <s v="medium"/>
    <n v="742.54"/>
    <n v="667.4"/>
    <n v="75.14"/>
    <d v="1996-11-09T00:00:00"/>
    <n v="280"/>
  </r>
  <r>
    <s v="12062"/>
    <s v="0"/>
    <x v="2818"/>
    <d v="2017-12-23T00:00:00"/>
    <b v="1"/>
    <s v="Approved"/>
    <s v="Norco Bicycles"/>
    <s v="Road"/>
    <s v="medium"/>
    <s v="medium"/>
    <n v="544.04999999999995"/>
    <n v="376.84"/>
    <n v="167.21"/>
    <d v="2002-08-31T00:00:00"/>
    <n v="7"/>
  </r>
  <r>
    <s v="12063"/>
    <s v="13"/>
    <x v="2843"/>
    <d v="2017-02-28T00:00:00"/>
    <b v="1"/>
    <s v="Approved"/>
    <s v="Solex"/>
    <s v="Standard"/>
    <s v="medium"/>
    <s v="medium"/>
    <n v="1163.8900000000001"/>
    <n v="589.27"/>
    <n v="574.62"/>
    <d v="2016-07-09T00:00:00"/>
    <n v="305"/>
  </r>
  <r>
    <s v="12064"/>
    <s v="53"/>
    <x v="1209"/>
    <d v="2017-08-29T00:00:00"/>
    <b v="1"/>
    <s v="Approved"/>
    <s v="OHM Cycles"/>
    <s v="Standard"/>
    <s v="medium"/>
    <s v="medium"/>
    <n v="795.34"/>
    <n v="101.58"/>
    <n v="693.76"/>
    <d v="2009-04-12T00:00:00"/>
    <n v="123"/>
  </r>
  <r>
    <s v="12065"/>
    <s v="88"/>
    <x v="2103"/>
    <d v="2017-02-11T00:00:00"/>
    <b v="0"/>
    <s v="Approved"/>
    <s v="Norco Bicycles"/>
    <s v="Standard"/>
    <s v="medium"/>
    <s v="medium"/>
    <n v="1198.46"/>
    <n v="381.1"/>
    <n v="817.36"/>
    <d v="1998-12-16T00:00:00"/>
    <n v="322"/>
  </r>
  <r>
    <s v="12066"/>
    <s v="0"/>
    <x v="2699"/>
    <d v="2017-11-06T00:00:00"/>
    <b v="1"/>
    <s v="Approved"/>
    <s v="WeareA2B"/>
    <s v="Standard"/>
    <s v="medium"/>
    <s v="small"/>
    <n v="175.89"/>
    <n v="131.91999999999999"/>
    <n v="43.97"/>
    <d v="2003-02-16T00:00:00"/>
    <n v="54"/>
  </r>
  <r>
    <s v="12067"/>
    <s v="34"/>
    <x v="2175"/>
    <d v="2017-11-09T00:00:00"/>
    <b v="0"/>
    <s v="Approved"/>
    <s v="Norco Bicycles"/>
    <s v="Road"/>
    <s v="high"/>
    <s v="large"/>
    <n v="774.53"/>
    <n v="464.72"/>
    <n v="309.81"/>
    <d v="2003-03-18T00:00:00"/>
    <n v="51"/>
  </r>
  <r>
    <s v="12068"/>
    <s v="16"/>
    <x v="566"/>
    <d v="2017-10-16T00:00:00"/>
    <b v="1"/>
    <s v="Approved"/>
    <s v="Norco Bicycles"/>
    <s v="Standard"/>
    <s v="high"/>
    <s v="small"/>
    <n v="1661.92"/>
    <n v="1479.11"/>
    <n v="182.81"/>
    <d v="1994-09-09T00:00:00"/>
    <n v="75"/>
  </r>
  <r>
    <s v="12069"/>
    <s v="91"/>
    <x v="2019"/>
    <d v="2017-10-18T00:00:00"/>
    <b v="0"/>
    <s v="Approved"/>
    <s v="Solex"/>
    <s v="Standard"/>
    <s v="medium"/>
    <s v="medium"/>
    <n v="100.35"/>
    <n v="75.260000000000005"/>
    <n v="25.09"/>
    <d v="2013-06-09T00:00:00"/>
    <n v="73"/>
  </r>
  <r>
    <s v="12070"/>
    <s v="58"/>
    <x v="233"/>
    <d v="2017-04-06T00:00:00"/>
    <b v="1"/>
    <s v="Approved"/>
    <s v="OHM Cycles"/>
    <s v="Road"/>
    <s v="medium"/>
    <s v="medium"/>
    <n v="1280.28"/>
    <n v="829.51"/>
    <n v="450.77"/>
    <d v="2001-11-25T00:00:00"/>
    <n v="268"/>
  </r>
  <r>
    <s v="12071"/>
    <s v="41"/>
    <x v="3397"/>
    <d v="2017-12-23T00:00:00"/>
    <b v="0"/>
    <s v="Approved"/>
    <s v="Solex"/>
    <s v="Road"/>
    <s v="medium"/>
    <s v="medium"/>
    <n v="416.98"/>
    <n v="312.74"/>
    <n v="104.24"/>
    <d v="2014-07-28T00:00:00"/>
    <n v="7"/>
  </r>
  <r>
    <s v="12072"/>
    <s v="0"/>
    <x v="636"/>
    <d v="2017-08-03T00:00:00"/>
    <b v="0"/>
    <s v="Approved"/>
    <m/>
    <m/>
    <m/>
    <m/>
    <n v="750.25"/>
    <m/>
    <m/>
    <m/>
    <n v="149"/>
  </r>
  <r>
    <s v="12074"/>
    <s v="89"/>
    <x v="2028"/>
    <d v="2017-01-10T00:00:00"/>
    <b v="1"/>
    <s v="Approved"/>
    <s v="WeareA2B"/>
    <s v="Touring"/>
    <s v="medium"/>
    <s v="large"/>
    <n v="1362.99"/>
    <n v="57.74"/>
    <n v="1305.25"/>
    <d v="1993-04-20T00:00:00"/>
    <n v="354"/>
  </r>
  <r>
    <s v="12075"/>
    <s v="0"/>
    <x v="1045"/>
    <d v="2017-09-28T00:00:00"/>
    <b v="1"/>
    <s v="Approved"/>
    <s v="Solex"/>
    <s v="Road"/>
    <s v="medium"/>
    <s v="medium"/>
    <n v="416.98"/>
    <n v="312.74"/>
    <n v="104.24"/>
    <d v="1997-05-10T00:00:00"/>
    <n v="93"/>
  </r>
  <r>
    <s v="12076"/>
    <s v="33"/>
    <x v="130"/>
    <d v="2017-03-22T00:00:00"/>
    <b v="1"/>
    <s v="Approved"/>
    <s v="Giant Bicycles"/>
    <s v="Standard"/>
    <s v="medium"/>
    <s v="small"/>
    <n v="1311.44"/>
    <n v="1167.18"/>
    <n v="144.26"/>
    <d v="1999-07-20T00:00:00"/>
    <n v="283"/>
  </r>
  <r>
    <s v="12077"/>
    <s v="46"/>
    <x v="105"/>
    <d v="2017-08-27T00:00:00"/>
    <b v="0"/>
    <s v="Approved"/>
    <s v="Solex"/>
    <s v="Standard"/>
    <s v="low"/>
    <s v="medium"/>
    <n v="1289.8499999999999"/>
    <n v="74.510000000000005"/>
    <n v="1215.3399999999999"/>
    <d v="2007-12-11T00:00:00"/>
    <n v="125"/>
  </r>
  <r>
    <s v="12078"/>
    <s v="13"/>
    <x v="1667"/>
    <d v="2017-12-24T00:00:00"/>
    <b v="0"/>
    <s v="Approved"/>
    <s v="Solex"/>
    <s v="Standard"/>
    <s v="medium"/>
    <s v="medium"/>
    <n v="1163.8900000000001"/>
    <n v="589.27"/>
    <n v="574.62"/>
    <d v="2003-08-05T00:00:00"/>
    <n v="6"/>
  </r>
  <r>
    <s v="12079"/>
    <s v="32"/>
    <x v="2227"/>
    <d v="2017-10-29T00:00:00"/>
    <b v="0"/>
    <s v="Approved"/>
    <s v="Giant Bicycles"/>
    <s v="Standard"/>
    <s v="high"/>
    <s v="medium"/>
    <n v="1179"/>
    <n v="707.4"/>
    <n v="471.6"/>
    <d v="1997-08-25T00:00:00"/>
    <n v="62"/>
  </r>
  <r>
    <s v="12080"/>
    <s v="0"/>
    <x v="207"/>
    <d v="2017-09-17T00:00:00"/>
    <b v="1"/>
    <s v="Approved"/>
    <s v="Norco Bicycles"/>
    <s v="Standard"/>
    <s v="medium"/>
    <s v="medium"/>
    <n v="360.4"/>
    <n v="270.3"/>
    <n v="90.1"/>
    <d v="2016-12-06T00:00:00"/>
    <n v="104"/>
  </r>
  <r>
    <s v="12081"/>
    <s v="50"/>
    <x v="3398"/>
    <d v="2017-06-09T00:00:00"/>
    <b v="1"/>
    <s v="Approved"/>
    <s v="Giant Bicycles"/>
    <s v="Standard"/>
    <s v="medium"/>
    <s v="medium"/>
    <n v="642.70000000000005"/>
    <n v="211.37"/>
    <n v="431.33"/>
    <d v="2002-03-22T00:00:00"/>
    <n v="204"/>
  </r>
  <r>
    <s v="12082"/>
    <s v="14"/>
    <x v="418"/>
    <d v="2017-01-26T00:00:00"/>
    <b v="0"/>
    <s v="Approved"/>
    <s v="Solex"/>
    <s v="Standard"/>
    <s v="high"/>
    <s v="large"/>
    <n v="1842.92"/>
    <n v="1105.75"/>
    <n v="737.17"/>
    <d v="2014-10-10T00:00:00"/>
    <n v="338"/>
  </r>
  <r>
    <s v="12083"/>
    <s v="13"/>
    <x v="888"/>
    <d v="2017-07-23T00:00:00"/>
    <b v="0"/>
    <s v="Approved"/>
    <s v="Solex"/>
    <s v="Standard"/>
    <s v="medium"/>
    <s v="medium"/>
    <n v="1163.8900000000001"/>
    <n v="589.27"/>
    <n v="574.62"/>
    <d v="2016-07-09T00:00:00"/>
    <n v="160"/>
  </r>
  <r>
    <s v="12084"/>
    <s v="53"/>
    <x v="2798"/>
    <d v="2017-08-06T00:00:00"/>
    <b v="1"/>
    <s v="Approved"/>
    <s v="Giant Bicycles"/>
    <s v="Standard"/>
    <s v="high"/>
    <s v="medium"/>
    <n v="1274.93"/>
    <n v="764.96"/>
    <n v="509.97"/>
    <d v="2004-08-17T00:00:00"/>
    <n v="146"/>
  </r>
  <r>
    <s v="12085"/>
    <s v="0"/>
    <x v="2224"/>
    <d v="2017-01-14T00:00:00"/>
    <b v="1"/>
    <s v="Approved"/>
    <s v="Giant Bicycles"/>
    <s v="Standard"/>
    <s v="medium"/>
    <s v="medium"/>
    <n v="230.91"/>
    <n v="173.18"/>
    <n v="57.73"/>
    <d v="1995-12-19T00:00:00"/>
    <n v="350"/>
  </r>
  <r>
    <s v="12086"/>
    <s v="34"/>
    <x v="3178"/>
    <d v="2017-01-20T00:00:00"/>
    <b v="0"/>
    <s v="Approved"/>
    <s v="WeareA2B"/>
    <s v="Standard"/>
    <s v="medium"/>
    <s v="medium"/>
    <n v="1231.1500000000001"/>
    <n v="161.6"/>
    <n v="1069.55"/>
    <d v="2004-08-17T00:00:00"/>
    <n v="344"/>
  </r>
  <r>
    <s v="12087"/>
    <s v="95"/>
    <x v="1451"/>
    <d v="2017-09-18T00:00:00"/>
    <b v="0"/>
    <s v="Approved"/>
    <s v="OHM Cycles"/>
    <s v="Touring"/>
    <s v="low"/>
    <s v="medium"/>
    <n v="1073.07"/>
    <n v="933.84"/>
    <n v="139.22999999999999"/>
    <d v="2015-08-02T00:00:00"/>
    <n v="103"/>
  </r>
  <r>
    <s v="12088"/>
    <s v="26"/>
    <x v="2041"/>
    <d v="2017-08-07T00:00:00"/>
    <b v="1"/>
    <s v="Approved"/>
    <s v="WeareA2B"/>
    <s v="Standard"/>
    <s v="medium"/>
    <s v="medium"/>
    <n v="1992.93"/>
    <n v="762.63"/>
    <n v="1230.3"/>
    <d v="1991-08-05T00:00:00"/>
    <n v="145"/>
  </r>
  <r>
    <s v="12089"/>
    <s v="0"/>
    <x v="796"/>
    <d v="2017-07-12T00:00:00"/>
    <b v="0"/>
    <s v="Approved"/>
    <s v="OHM Cycles"/>
    <s v="Standard"/>
    <s v="high"/>
    <s v="medium"/>
    <n v="227.88"/>
    <n v="136.72999999999999"/>
    <n v="91.15"/>
    <d v="2003-02-07T00:00:00"/>
    <n v="171"/>
  </r>
  <r>
    <s v="12090"/>
    <s v="81"/>
    <x v="1985"/>
    <d v="2017-06-17T00:00:00"/>
    <b v="0"/>
    <s v="Approved"/>
    <s v="Norco Bicycles"/>
    <s v="Standard"/>
    <s v="medium"/>
    <s v="small"/>
    <n v="586.45000000000005"/>
    <n v="521.94000000000005"/>
    <n v="64.510000000000005"/>
    <d v="1991-07-10T00:00:00"/>
    <n v="196"/>
  </r>
  <r>
    <s v="12091"/>
    <s v="0"/>
    <x v="966"/>
    <d v="2017-06-19T00:00:00"/>
    <b v="1"/>
    <s v="Approved"/>
    <s v="OHM Cycles"/>
    <s v="Standard"/>
    <s v="low"/>
    <s v="medium"/>
    <n v="71.16"/>
    <n v="56.93"/>
    <n v="14.23"/>
    <d v="2015-06-17T00:00:00"/>
    <n v="194"/>
  </r>
  <r>
    <s v="12092"/>
    <s v="73"/>
    <x v="908"/>
    <d v="2017-06-20T00:00:00"/>
    <b v="1"/>
    <s v="Approved"/>
    <s v="Solex"/>
    <s v="Standard"/>
    <s v="medium"/>
    <s v="medium"/>
    <n v="1945.43"/>
    <n v="333.18"/>
    <n v="1612.25"/>
    <d v="2002-08-31T00:00:00"/>
    <n v="193"/>
  </r>
  <r>
    <s v="12093"/>
    <s v="87"/>
    <x v="813"/>
    <d v="2017-04-13T00:00:00"/>
    <b v="1"/>
    <s v="Approved"/>
    <s v="OHM Cycles"/>
    <s v="Standard"/>
    <s v="medium"/>
    <s v="medium"/>
    <n v="1636.9"/>
    <n v="44.71"/>
    <n v="1592.19"/>
    <d v="2010-08-20T00:00:00"/>
    <n v="261"/>
  </r>
  <r>
    <s v="12094"/>
    <s v="17"/>
    <x v="2703"/>
    <d v="2017-10-13T00:00:00"/>
    <b v="0"/>
    <s v="Approved"/>
    <s v="WeareA2B"/>
    <s v="Touring"/>
    <s v="medium"/>
    <s v="large"/>
    <n v="1362.99"/>
    <n v="57.74"/>
    <n v="1305.25"/>
    <d v="1993-04-20T00:00:00"/>
    <n v="78"/>
  </r>
  <r>
    <s v="12095"/>
    <s v="63"/>
    <x v="506"/>
    <d v="2017-11-03T00:00:00"/>
    <b v="0"/>
    <s v="Approved"/>
    <s v="Solex"/>
    <s v="Standard"/>
    <s v="medium"/>
    <s v="medium"/>
    <n v="1483.2"/>
    <n v="99.59"/>
    <n v="1383.61"/>
    <d v="2015-04-11T00:00:00"/>
    <n v="57"/>
  </r>
  <r>
    <s v="12096"/>
    <s v="31"/>
    <x v="1525"/>
    <d v="2017-02-05T00:00:00"/>
    <b v="0"/>
    <s v="Approved"/>
    <s v="Giant Bicycles"/>
    <s v="Standard"/>
    <s v="medium"/>
    <s v="medium"/>
    <n v="230.91"/>
    <n v="173.18"/>
    <n v="57.73"/>
    <d v="2006-11-10T00:00:00"/>
    <n v="328"/>
  </r>
  <r>
    <s v="12097"/>
    <s v="9"/>
    <x v="676"/>
    <d v="2017-02-21T00:00:00"/>
    <b v="1"/>
    <s v="Approved"/>
    <s v="Norco Bicycles"/>
    <s v="Standard"/>
    <s v="medium"/>
    <s v="small"/>
    <n v="1216.1400000000001"/>
    <n v="1082.3599999999999"/>
    <n v="133.78"/>
    <d v="1991-08-05T00:00:00"/>
    <n v="312"/>
  </r>
  <r>
    <s v="12098"/>
    <s v="99"/>
    <x v="1814"/>
    <d v="2017-09-03T00:00:00"/>
    <b v="0"/>
    <s v="Approved"/>
    <s v="OHM Cycles"/>
    <s v="Standard"/>
    <s v="medium"/>
    <s v="medium"/>
    <n v="1227.3399999999999"/>
    <n v="770.89"/>
    <n v="456.45"/>
    <d v="1991-05-06T00:00:00"/>
    <n v="118"/>
  </r>
  <r>
    <s v="12099"/>
    <s v="52"/>
    <x v="1223"/>
    <d v="2017-06-26T00:00:00"/>
    <b v="1"/>
    <s v="Approved"/>
    <s v="OHM Cycles"/>
    <s v="Road"/>
    <s v="medium"/>
    <s v="medium"/>
    <n v="1280.28"/>
    <n v="829.51"/>
    <n v="450.77"/>
    <d v="1991-01-21T00:00:00"/>
    <n v="187"/>
  </r>
  <r>
    <s v="12100"/>
    <s v="42"/>
    <x v="635"/>
    <d v="2017-05-08T00:00:00"/>
    <b v="1"/>
    <s v="Approved"/>
    <s v="OHM Cycles"/>
    <s v="Road"/>
    <s v="medium"/>
    <s v="small"/>
    <n v="1810"/>
    <n v="1610.9"/>
    <n v="199.1"/>
    <d v="1997-01-25T00:00:00"/>
    <n v="236"/>
  </r>
  <r>
    <s v="12101"/>
    <s v="67"/>
    <x v="1519"/>
    <d v="2017-07-07T00:00:00"/>
    <b v="1"/>
    <s v="Approved"/>
    <s v="Norco Bicycles"/>
    <s v="Road"/>
    <s v="medium"/>
    <s v="medium"/>
    <n v="544.04999999999995"/>
    <n v="376.84"/>
    <n v="167.21"/>
    <d v="2003-02-07T00:00:00"/>
    <n v="176"/>
  </r>
  <r>
    <s v="12102"/>
    <s v="64"/>
    <x v="1157"/>
    <d v="2017-02-12T00:00:00"/>
    <b v="1"/>
    <s v="Approved"/>
    <s v="Trek Bicycles"/>
    <s v="Standard"/>
    <s v="medium"/>
    <s v="large"/>
    <n v="1469.44"/>
    <n v="596.54999999999995"/>
    <n v="872.89"/>
    <d v="2010-11-05T00:00:00"/>
    <n v="321"/>
  </r>
  <r>
    <s v="12103"/>
    <s v="49"/>
    <x v="1799"/>
    <d v="2017-02-09T00:00:00"/>
    <b v="0"/>
    <s v="Approved"/>
    <s v="Trek Bicycles"/>
    <s v="Road"/>
    <s v="medium"/>
    <s v="medium"/>
    <n v="533.51"/>
    <n v="400.13"/>
    <n v="133.38"/>
    <d v="2012-06-04T00:00:00"/>
    <n v="324"/>
  </r>
  <r>
    <s v="12104"/>
    <s v="56"/>
    <x v="275"/>
    <d v="2017-05-30T00:00:00"/>
    <b v="0"/>
    <s v="Approved"/>
    <s v="OHM Cycles"/>
    <s v="Standard"/>
    <s v="medium"/>
    <s v="medium"/>
    <n v="183.86"/>
    <n v="137.9"/>
    <n v="45.96"/>
    <d v="1991-01-21T00:00:00"/>
    <n v="214"/>
  </r>
  <r>
    <s v="12105"/>
    <s v="45"/>
    <x v="1421"/>
    <d v="2017-05-15T00:00:00"/>
    <b v="0"/>
    <s v="Approved"/>
    <s v="Solex"/>
    <s v="Standard"/>
    <s v="medium"/>
    <s v="medium"/>
    <n v="441.49"/>
    <n v="84.99"/>
    <n v="356.5"/>
    <d v="2006-10-01T00:00:00"/>
    <n v="229"/>
  </r>
  <r>
    <s v="12106"/>
    <s v="16"/>
    <x v="736"/>
    <d v="2017-02-14T00:00:00"/>
    <b v="0"/>
    <s v="Approved"/>
    <s v="Norco Bicycles"/>
    <s v="Standard"/>
    <s v="high"/>
    <s v="small"/>
    <n v="1661.92"/>
    <n v="1479.11"/>
    <n v="182.81"/>
    <d v="1994-09-09T00:00:00"/>
    <n v="319"/>
  </r>
  <r>
    <s v="12107"/>
    <s v="93"/>
    <x v="2083"/>
    <d v="2017-03-22T00:00:00"/>
    <b v="0"/>
    <s v="Approved"/>
    <s v="WeareA2B"/>
    <s v="Standard"/>
    <s v="medium"/>
    <s v="medium"/>
    <n v="1065.03"/>
    <n v="230.09"/>
    <n v="834.94"/>
    <d v="2003-09-10T00:00:00"/>
    <n v="283"/>
  </r>
  <r>
    <s v="12108"/>
    <s v="59"/>
    <x v="2403"/>
    <d v="2017-07-26T00:00:00"/>
    <b v="1"/>
    <s v="Approved"/>
    <s v="Solex"/>
    <s v="Standard"/>
    <s v="medium"/>
    <s v="large"/>
    <n v="1061.56"/>
    <n v="733.58"/>
    <n v="327.98"/>
    <d v="2010-11-05T00:00:00"/>
    <n v="157"/>
  </r>
  <r>
    <s v="12110"/>
    <s v="38"/>
    <x v="588"/>
    <d v="2017-01-23T00:00:00"/>
    <b v="1"/>
    <s v="Approved"/>
    <s v="Solex"/>
    <s v="Standard"/>
    <s v="medium"/>
    <s v="medium"/>
    <n v="1577.53"/>
    <n v="826.51"/>
    <n v="751.02"/>
    <d v="2011-03-16T00:00:00"/>
    <n v="341"/>
  </r>
  <r>
    <s v="12111"/>
    <s v="92"/>
    <x v="280"/>
    <d v="2017-03-18T00:00:00"/>
    <b v="0"/>
    <s v="Approved"/>
    <s v="WeareA2B"/>
    <s v="Touring"/>
    <s v="medium"/>
    <s v="large"/>
    <n v="1890.39"/>
    <n v="260.14"/>
    <n v="1630.25"/>
    <d v="1991-01-21T00:00:00"/>
    <n v="287"/>
  </r>
  <r>
    <s v="12112"/>
    <s v="32"/>
    <x v="271"/>
    <d v="2017-06-20T00:00:00"/>
    <b v="0"/>
    <s v="Approved"/>
    <s v="Giant Bicycles"/>
    <s v="Standard"/>
    <s v="medium"/>
    <s v="medium"/>
    <n v="642.70000000000005"/>
    <n v="211.37"/>
    <n v="431.33"/>
    <d v="2011-03-16T00:00:00"/>
    <n v="193"/>
  </r>
  <r>
    <s v="12113"/>
    <s v="48"/>
    <x v="2193"/>
    <d v="2017-07-09T00:00:00"/>
    <b v="1"/>
    <s v="Approved"/>
    <s v="WeareA2B"/>
    <s v="Standard"/>
    <s v="medium"/>
    <s v="medium"/>
    <n v="1762.96"/>
    <n v="950.52"/>
    <n v="812.44"/>
    <d v="2016-11-14T00:00:00"/>
    <n v="174"/>
  </r>
  <r>
    <s v="12114"/>
    <s v="6"/>
    <x v="2092"/>
    <d v="2017-07-14T00:00:00"/>
    <b v="1"/>
    <s v="Approved"/>
    <s v="OHM Cycles"/>
    <s v="Standard"/>
    <s v="high"/>
    <s v="medium"/>
    <n v="227.88"/>
    <n v="136.72999999999999"/>
    <n v="91.15"/>
    <d v="2003-08-05T00:00:00"/>
    <n v="169"/>
  </r>
  <r>
    <s v="12115"/>
    <s v="20"/>
    <x v="3399"/>
    <d v="2017-04-26T00:00:00"/>
    <b v="1"/>
    <s v="Approved"/>
    <s v="Trek Bicycles"/>
    <s v="Standard"/>
    <s v="medium"/>
    <s v="small"/>
    <n v="1775.81"/>
    <n v="1580.47"/>
    <n v="195.34"/>
    <d v="1993-05-26T00:00:00"/>
    <n v="248"/>
  </r>
  <r>
    <s v="12116"/>
    <s v="42"/>
    <x v="3138"/>
    <d v="2017-12-19T00:00:00"/>
    <b v="1"/>
    <s v="Approved"/>
    <s v="OHM Cycles"/>
    <s v="Road"/>
    <s v="medium"/>
    <s v="small"/>
    <n v="1810"/>
    <n v="1610.9"/>
    <n v="199.1"/>
    <d v="2008-03-19T00:00:00"/>
    <n v="11"/>
  </r>
  <r>
    <s v="12117"/>
    <s v="19"/>
    <x v="2147"/>
    <d v="2017-11-12T00:00:00"/>
    <b v="0"/>
    <s v="Approved"/>
    <s v="OHM Cycles"/>
    <s v="Road"/>
    <s v="high"/>
    <s v="large"/>
    <n v="12.01"/>
    <n v="7.21"/>
    <n v="4.8"/>
    <d v="1993-07-15T00:00:00"/>
    <n v="48"/>
  </r>
  <r>
    <s v="12118"/>
    <s v="64"/>
    <x v="2267"/>
    <d v="2017-05-15T00:00:00"/>
    <b v="0"/>
    <s v="Approved"/>
    <s v="Trek Bicycles"/>
    <s v="Standard"/>
    <s v="medium"/>
    <s v="large"/>
    <n v="1469.44"/>
    <n v="596.54999999999995"/>
    <n v="872.89"/>
    <d v="2015-05-21T00:00:00"/>
    <n v="229"/>
  </r>
  <r>
    <s v="12119"/>
    <s v="18"/>
    <x v="45"/>
    <d v="2017-01-30T00:00:00"/>
    <b v="0"/>
    <s v="Approved"/>
    <s v="Solex"/>
    <s v="Standard"/>
    <s v="medium"/>
    <s v="medium"/>
    <n v="575.27"/>
    <n v="431.45"/>
    <n v="143.82"/>
    <d v="2013-03-12T00:00:00"/>
    <n v="334"/>
  </r>
  <r>
    <s v="12120"/>
    <s v="65"/>
    <x v="1781"/>
    <d v="2017-10-26T00:00:00"/>
    <b v="1"/>
    <s v="Approved"/>
    <s v="WeareA2B"/>
    <s v="Standard"/>
    <s v="medium"/>
    <s v="medium"/>
    <n v="1807.45"/>
    <n v="778.69"/>
    <n v="1028.76"/>
    <d v="1992-10-02T00:00:00"/>
    <n v="65"/>
  </r>
  <r>
    <s v="12121"/>
    <s v="47"/>
    <x v="1099"/>
    <d v="2017-10-12T00:00:00"/>
    <b v="1"/>
    <s v="Approved"/>
    <s v="Trek Bicycles"/>
    <s v="Road"/>
    <s v="low"/>
    <s v="small"/>
    <n v="1720.7"/>
    <n v="1531.42"/>
    <n v="189.28"/>
    <d v="2003-02-16T00:00:00"/>
    <n v="79"/>
  </r>
  <r>
    <s v="12122"/>
    <s v="40"/>
    <x v="1084"/>
    <d v="2017-06-29T00:00:00"/>
    <b v="0"/>
    <s v="Approved"/>
    <s v="Trek Bicycles"/>
    <s v="Road"/>
    <s v="medium"/>
    <s v="large"/>
    <n v="1894.19"/>
    <n v="598.76"/>
    <n v="1295.43"/>
    <d v="2003-07-21T00:00:00"/>
    <n v="184"/>
  </r>
  <r>
    <s v="12123"/>
    <s v="83"/>
    <x v="2533"/>
    <d v="2017-02-16T00:00:00"/>
    <b v="1"/>
    <s v="Approved"/>
    <s v="Solex"/>
    <s v="Touring"/>
    <s v="medium"/>
    <s v="large"/>
    <n v="2083.94"/>
    <n v="675.03"/>
    <n v="1408.91"/>
    <d v="2013-09-16T00:00:00"/>
    <n v="317"/>
  </r>
  <r>
    <s v="12124"/>
    <s v="45"/>
    <x v="2082"/>
    <d v="2017-05-18T00:00:00"/>
    <b v="0"/>
    <s v="Approved"/>
    <s v="Solex"/>
    <s v="Standard"/>
    <s v="medium"/>
    <s v="medium"/>
    <n v="441.49"/>
    <n v="84.99"/>
    <n v="356.5"/>
    <d v="2015-06-17T00:00:00"/>
    <n v="226"/>
  </r>
  <r>
    <s v="12125"/>
    <s v="56"/>
    <x v="1743"/>
    <d v="2017-01-15T00:00:00"/>
    <b v="1"/>
    <s v="Approved"/>
    <s v="Norco Bicycles"/>
    <s v="Mountain"/>
    <s v="low"/>
    <s v="small"/>
    <n v="688.63"/>
    <n v="612.88"/>
    <n v="75.75"/>
    <d v="1993-10-02T00:00:00"/>
    <n v="349"/>
  </r>
  <r>
    <s v="12126"/>
    <s v="88"/>
    <x v="2623"/>
    <d v="2017-02-01T00:00:00"/>
    <b v="1"/>
    <s v="Approved"/>
    <s v="Norco Bicycles"/>
    <s v="Standard"/>
    <s v="medium"/>
    <s v="medium"/>
    <n v="1198.46"/>
    <n v="381.1"/>
    <n v="817.36"/>
    <d v="2005-05-10T00:00:00"/>
    <n v="332"/>
  </r>
  <r>
    <s v="12127"/>
    <s v="59"/>
    <x v="2633"/>
    <d v="2017-08-18T00:00:00"/>
    <b v="0"/>
    <s v="Approved"/>
    <s v="Solex"/>
    <s v="Standard"/>
    <s v="medium"/>
    <s v="large"/>
    <n v="1061.56"/>
    <n v="733.58"/>
    <n v="327.98"/>
    <d v="2011-08-24T00:00:00"/>
    <n v="134"/>
  </r>
  <r>
    <s v="12128"/>
    <s v="19"/>
    <x v="723"/>
    <d v="2017-09-11T00:00:00"/>
    <b v="1"/>
    <s v="Approved"/>
    <s v="OHM Cycles"/>
    <s v="Road"/>
    <s v="high"/>
    <s v="large"/>
    <n v="12.01"/>
    <n v="7.21"/>
    <n v="4.8"/>
    <d v="2011-05-07T00:00:00"/>
    <n v="110"/>
  </r>
  <r>
    <s v="12129"/>
    <s v="27"/>
    <x v="2718"/>
    <d v="2017-03-27T00:00:00"/>
    <b v="0"/>
    <s v="Approved"/>
    <s v="Trek Bicycles"/>
    <s v="Standard"/>
    <s v="medium"/>
    <s v="medium"/>
    <n v="499.53"/>
    <n v="388.72"/>
    <n v="110.81"/>
    <d v="1999-06-23T00:00:00"/>
    <n v="278"/>
  </r>
  <r>
    <s v="12130"/>
    <s v="46"/>
    <x v="1167"/>
    <d v="2017-03-21T00:00:00"/>
    <b v="0"/>
    <s v="Approved"/>
    <s v="Solex"/>
    <s v="Standard"/>
    <s v="low"/>
    <s v="medium"/>
    <n v="1289.8499999999999"/>
    <n v="74.510000000000005"/>
    <n v="1215.3399999999999"/>
    <d v="1997-02-09T00:00:00"/>
    <n v="284"/>
  </r>
  <r>
    <s v="12131"/>
    <s v="22"/>
    <x v="1566"/>
    <d v="2017-11-07T00:00:00"/>
    <b v="1"/>
    <s v="Approved"/>
    <s v="WeareA2B"/>
    <s v="Standard"/>
    <s v="medium"/>
    <s v="medium"/>
    <n v="60.34"/>
    <n v="45.26"/>
    <n v="15.08"/>
    <d v="1991-08-05T00:00:00"/>
    <n v="53"/>
  </r>
  <r>
    <s v="12132"/>
    <s v="89"/>
    <x v="2631"/>
    <d v="2017-12-13T00:00:00"/>
    <b v="1"/>
    <s v="Approved"/>
    <s v="Giant Bicycles"/>
    <s v="Standard"/>
    <s v="medium"/>
    <s v="large"/>
    <n v="1812.75"/>
    <n v="582.48"/>
    <n v="1230.27"/>
    <d v="2007-12-11T00:00:00"/>
    <n v="17"/>
  </r>
  <r>
    <s v="12133"/>
    <s v="48"/>
    <x v="3252"/>
    <d v="2017-05-06T00:00:00"/>
    <b v="0"/>
    <s v="Approved"/>
    <s v="WeareA2B"/>
    <s v="Standard"/>
    <s v="medium"/>
    <s v="medium"/>
    <n v="1762.96"/>
    <n v="950.52"/>
    <n v="812.44"/>
    <d v="2003-07-21T00:00:00"/>
    <n v="238"/>
  </r>
  <r>
    <s v="12134"/>
    <s v="83"/>
    <x v="3243"/>
    <d v="2017-11-09T00:00:00"/>
    <b v="1"/>
    <s v="Approved"/>
    <s v="Solex"/>
    <s v="Touring"/>
    <s v="medium"/>
    <s v="large"/>
    <n v="2083.94"/>
    <n v="675.03"/>
    <n v="1408.91"/>
    <d v="2005-05-10T00:00:00"/>
    <n v="51"/>
  </r>
  <r>
    <s v="12135"/>
    <s v="51"/>
    <x v="2970"/>
    <d v="2017-01-09T00:00:00"/>
    <b v="1"/>
    <s v="Approved"/>
    <s v="OHM Cycles"/>
    <s v="Standard"/>
    <s v="high"/>
    <s v="medium"/>
    <n v="2005.66"/>
    <n v="1203.4000000000001"/>
    <n v="802.26"/>
    <d v="2003-07-21T00:00:00"/>
    <n v="355"/>
  </r>
  <r>
    <s v="12136"/>
    <s v="26"/>
    <x v="1506"/>
    <d v="2017-11-12T00:00:00"/>
    <b v="1"/>
    <s v="Approved"/>
    <s v="WeareA2B"/>
    <s v="Standard"/>
    <s v="medium"/>
    <s v="medium"/>
    <n v="1992.93"/>
    <n v="762.63"/>
    <n v="1230.3"/>
    <d v="1993-05-26T00:00:00"/>
    <n v="48"/>
  </r>
  <r>
    <s v="12137"/>
    <s v="28"/>
    <x v="1924"/>
    <d v="2017-05-16T00:00:00"/>
    <b v="0"/>
    <s v="Approved"/>
    <s v="Norco Bicycles"/>
    <s v="Standard"/>
    <s v="medium"/>
    <s v="small"/>
    <n v="1216.1400000000001"/>
    <n v="1082.3599999999999"/>
    <n v="133.78"/>
    <d v="2003-03-18T00:00:00"/>
    <n v="228"/>
  </r>
  <r>
    <s v="12138"/>
    <s v="24"/>
    <x v="2504"/>
    <d v="2017-04-23T00:00:00"/>
    <b v="0"/>
    <s v="Approved"/>
    <s v="Solex"/>
    <s v="Road"/>
    <s v="medium"/>
    <s v="large"/>
    <n v="1777.8"/>
    <n v="820.78"/>
    <n v="957.02"/>
    <d v="2011-05-07T00:00:00"/>
    <n v="251"/>
  </r>
  <r>
    <s v="12139"/>
    <s v="0"/>
    <x v="1462"/>
    <d v="2017-02-19T00:00:00"/>
    <b v="1"/>
    <s v="Approved"/>
    <m/>
    <m/>
    <m/>
    <m/>
    <n v="1997.68"/>
    <m/>
    <m/>
    <m/>
    <n v="314"/>
  </r>
  <r>
    <s v="12140"/>
    <s v="8"/>
    <x v="2432"/>
    <d v="2017-02-28T00:00:00"/>
    <b v="0"/>
    <s v="Approved"/>
    <s v="Solex"/>
    <s v="Road"/>
    <s v="medium"/>
    <s v="small"/>
    <n v="1703.52"/>
    <n v="1516.13"/>
    <n v="187.39"/>
    <d v="2016-03-29T00:00:00"/>
    <n v="305"/>
  </r>
  <r>
    <s v="12141"/>
    <s v="82"/>
    <x v="117"/>
    <d v="2017-12-18T00:00:00"/>
    <b v="0"/>
    <s v="Approved"/>
    <s v="Norco Bicycles"/>
    <s v="Standard"/>
    <s v="high"/>
    <s v="medium"/>
    <n v="1148.6400000000001"/>
    <n v="689.18"/>
    <n v="459.46"/>
    <d v="1993-04-20T00:00:00"/>
    <n v="12"/>
  </r>
  <r>
    <s v="12142"/>
    <s v="86"/>
    <x v="3400"/>
    <d v="2017-09-09T00:00:00"/>
    <b v="0"/>
    <s v="Approved"/>
    <s v="Norco Bicycles"/>
    <s v="Road"/>
    <s v="high"/>
    <s v="large"/>
    <n v="774.53"/>
    <n v="464.72"/>
    <n v="309.81"/>
    <d v="2003-03-18T00:00:00"/>
    <n v="112"/>
  </r>
  <r>
    <s v="12143"/>
    <s v="13"/>
    <x v="1381"/>
    <d v="2017-01-05T00:00:00"/>
    <b v="1"/>
    <s v="Approved"/>
    <s v="Solex"/>
    <s v="Standard"/>
    <s v="medium"/>
    <s v="medium"/>
    <n v="1163.8900000000001"/>
    <n v="589.27"/>
    <n v="574.62"/>
    <d v="2003-08-05T00:00:00"/>
    <n v="359"/>
  </r>
  <r>
    <s v="12144"/>
    <s v="7"/>
    <x v="100"/>
    <d v="2017-07-06T00:00:00"/>
    <b v="1"/>
    <s v="Approved"/>
    <s v="Trek Bicycles"/>
    <s v="Road"/>
    <s v="low"/>
    <s v="medium"/>
    <n v="980.37"/>
    <n v="234.43"/>
    <n v="745.94"/>
    <d v="2003-08-05T00:00:00"/>
    <n v="177"/>
  </r>
  <r>
    <s v="12145"/>
    <s v="16"/>
    <x v="2688"/>
    <d v="2017-07-26T00:00:00"/>
    <b v="0"/>
    <s v="Approved"/>
    <s v="Norco Bicycles"/>
    <s v="Standard"/>
    <s v="high"/>
    <s v="small"/>
    <n v="1661.92"/>
    <n v="1479.11"/>
    <n v="182.81"/>
    <d v="1994-09-09T00:00:00"/>
    <n v="157"/>
  </r>
  <r>
    <s v="12146"/>
    <s v="35"/>
    <x v="2877"/>
    <d v="2017-12-05T00:00:00"/>
    <b v="1"/>
    <s v="Approved"/>
    <s v="Trek Bicycles"/>
    <s v="Standard"/>
    <s v="low"/>
    <s v="medium"/>
    <n v="1057.51"/>
    <n v="154.4"/>
    <n v="903.11"/>
    <d v="2006-02-02T00:00:00"/>
    <n v="25"/>
  </r>
  <r>
    <s v="12147"/>
    <s v="9"/>
    <x v="373"/>
    <d v="2017-07-03T00:00:00"/>
    <b v="1"/>
    <s v="Approved"/>
    <s v="OHM Cycles"/>
    <s v="Road"/>
    <s v="medium"/>
    <s v="medium"/>
    <n v="742.54"/>
    <n v="667.4"/>
    <n v="75.14"/>
    <d v="2014-03-03T00:00:00"/>
    <n v="180"/>
  </r>
  <r>
    <s v="12148"/>
    <s v="5"/>
    <x v="2635"/>
    <d v="2017-09-25T00:00:00"/>
    <b v="1"/>
    <s v="Approved"/>
    <s v="Trek Bicycles"/>
    <s v="Mountain"/>
    <s v="low"/>
    <s v="medium"/>
    <n v="574.64"/>
    <n v="459.71"/>
    <n v="114.93"/>
    <d v="2011-08-29T00:00:00"/>
    <n v="96"/>
  </r>
  <r>
    <s v="12149"/>
    <s v="52"/>
    <x v="1634"/>
    <d v="2017-09-14T00:00:00"/>
    <b v="1"/>
    <s v="Approved"/>
    <s v="OHM Cycles"/>
    <s v="Road"/>
    <s v="medium"/>
    <s v="medium"/>
    <n v="1280.28"/>
    <n v="829.51"/>
    <n v="450.77"/>
    <d v="1997-10-04T00:00:00"/>
    <n v="107"/>
  </r>
  <r>
    <s v="12150"/>
    <s v="75"/>
    <x v="859"/>
    <d v="2017-07-16T00:00:00"/>
    <b v="0"/>
    <s v="Approved"/>
    <s v="Giant Bicycles"/>
    <s v="Touring"/>
    <s v="medium"/>
    <s v="large"/>
    <n v="1873.97"/>
    <n v="863.95"/>
    <n v="1010.02"/>
    <d v="2006-05-22T00:00:00"/>
    <n v="167"/>
  </r>
  <r>
    <s v="12151"/>
    <s v="10"/>
    <x v="668"/>
    <d v="2017-07-16T00:00:00"/>
    <b v="0"/>
    <s v="Approved"/>
    <s v="WeareA2B"/>
    <s v="Touring"/>
    <s v="medium"/>
    <s v="medium"/>
    <n v="1466.68"/>
    <n v="363.25"/>
    <n v="1103.43"/>
    <d v="1994-09-09T00:00:00"/>
    <n v="167"/>
  </r>
  <r>
    <s v="12152"/>
    <s v="4"/>
    <x v="2267"/>
    <d v="2017-12-01T00:00:00"/>
    <b v="0"/>
    <s v="Approved"/>
    <s v="Giant Bicycles"/>
    <s v="Standard"/>
    <s v="high"/>
    <s v="medium"/>
    <n v="1129.1300000000001"/>
    <n v="677.48"/>
    <n v="451.65"/>
    <d v="2005-08-09T00:00:00"/>
    <n v="29"/>
  </r>
  <r>
    <s v="12153"/>
    <s v="37"/>
    <x v="664"/>
    <d v="2017-01-29T00:00:00"/>
    <b v="1"/>
    <s v="Approved"/>
    <s v="OHM Cycles"/>
    <s v="Standard"/>
    <s v="low"/>
    <s v="medium"/>
    <n v="1793.43"/>
    <n v="248.82"/>
    <n v="1544.61"/>
    <d v="1999-07-20T00:00:00"/>
    <n v="335"/>
  </r>
  <r>
    <s v="12154"/>
    <s v="69"/>
    <x v="1165"/>
    <d v="2017-11-19T00:00:00"/>
    <b v="0"/>
    <s v="Approved"/>
    <s v="Giant Bicycles"/>
    <s v="Road"/>
    <s v="medium"/>
    <s v="medium"/>
    <n v="792.9"/>
    <n v="594.67999999999995"/>
    <n v="198.22"/>
    <d v="2016-11-22T00:00:00"/>
    <n v="41"/>
  </r>
  <r>
    <s v="12155"/>
    <s v="6"/>
    <x v="3189"/>
    <d v="2017-03-02T00:00:00"/>
    <b v="1"/>
    <s v="Approved"/>
    <s v="OHM Cycles"/>
    <s v="Standard"/>
    <s v="high"/>
    <s v="medium"/>
    <n v="227.88"/>
    <n v="136.72999999999999"/>
    <n v="91.15"/>
    <d v="2003-02-07T00:00:00"/>
    <n v="303"/>
  </r>
  <r>
    <s v="12156"/>
    <s v="25"/>
    <x v="366"/>
    <d v="2017-08-21T00:00:00"/>
    <b v="1"/>
    <s v="Approved"/>
    <s v="Giant Bicycles"/>
    <s v="Road"/>
    <s v="medium"/>
    <s v="medium"/>
    <n v="1538.99"/>
    <n v="829.65"/>
    <n v="709.34"/>
    <d v="2015-08-02T00:00:00"/>
    <n v="131"/>
  </r>
  <r>
    <s v="12157"/>
    <s v="13"/>
    <x v="3168"/>
    <d v="2017-06-08T00:00:00"/>
    <b v="0"/>
    <s v="Approved"/>
    <s v="Solex"/>
    <s v="Standard"/>
    <s v="medium"/>
    <s v="medium"/>
    <n v="1163.8900000000001"/>
    <n v="589.27"/>
    <n v="574.62"/>
    <d v="2005-12-07T00:00:00"/>
    <n v="205"/>
  </r>
  <r>
    <s v="12158"/>
    <s v="37"/>
    <x v="123"/>
    <d v="2017-02-19T00:00:00"/>
    <b v="1"/>
    <s v="Approved"/>
    <s v="OHM Cycles"/>
    <s v="Standard"/>
    <s v="low"/>
    <s v="medium"/>
    <n v="1793.43"/>
    <n v="248.82"/>
    <n v="1544.61"/>
    <d v="2011-05-09T00:00:00"/>
    <n v="314"/>
  </r>
  <r>
    <s v="12159"/>
    <s v="92"/>
    <x v="3010"/>
    <d v="2017-11-01T00:00:00"/>
    <b v="0"/>
    <s v="Approved"/>
    <s v="WeareA2B"/>
    <s v="Touring"/>
    <s v="medium"/>
    <s v="large"/>
    <n v="1890.39"/>
    <n v="260.14"/>
    <n v="1630.25"/>
    <d v="1991-01-21T00:00:00"/>
    <n v="59"/>
  </r>
  <r>
    <s v="12160"/>
    <s v="13"/>
    <x v="1416"/>
    <d v="2017-09-13T00:00:00"/>
    <b v="1"/>
    <s v="Approved"/>
    <s v="Solex"/>
    <s v="Standard"/>
    <s v="medium"/>
    <s v="medium"/>
    <n v="1163.8900000000001"/>
    <n v="589.27"/>
    <n v="574.62"/>
    <d v="2005-12-07T00:00:00"/>
    <n v="108"/>
  </r>
  <r>
    <s v="12161"/>
    <s v="88"/>
    <x v="3174"/>
    <d v="2017-06-03T00:00:00"/>
    <b v="0"/>
    <s v="Approved"/>
    <s v="Norco Bicycles"/>
    <s v="Standard"/>
    <s v="high"/>
    <s v="small"/>
    <n v="1661.92"/>
    <n v="1479.11"/>
    <n v="182.81"/>
    <d v="2013-03-12T00:00:00"/>
    <n v="210"/>
  </r>
  <r>
    <s v="12162"/>
    <s v="55"/>
    <x v="2539"/>
    <d v="2017-08-22T00:00:00"/>
    <b v="1"/>
    <s v="Approved"/>
    <s v="Trek Bicycles"/>
    <s v="Road"/>
    <s v="medium"/>
    <s v="large"/>
    <n v="1894.19"/>
    <n v="598.76"/>
    <n v="1295.43"/>
    <d v="2011-08-24T00:00:00"/>
    <n v="130"/>
  </r>
  <r>
    <s v="12163"/>
    <s v="21"/>
    <x v="817"/>
    <d v="2017-03-13T00:00:00"/>
    <b v="1"/>
    <s v="Approved"/>
    <s v="Solex"/>
    <s v="Standard"/>
    <s v="medium"/>
    <s v="large"/>
    <n v="1071.23"/>
    <n v="380.74"/>
    <n v="690.49"/>
    <d v="1996-04-05T00:00:00"/>
    <n v="292"/>
  </r>
  <r>
    <s v="12164"/>
    <s v="7"/>
    <x v="3381"/>
    <d v="2017-02-16T00:00:00"/>
    <b v="0"/>
    <s v="Approved"/>
    <s v="Trek Bicycles"/>
    <s v="Road"/>
    <s v="low"/>
    <s v="medium"/>
    <n v="980.37"/>
    <n v="234.43"/>
    <n v="745.94"/>
    <d v="2003-08-05T00:00:00"/>
    <n v="317"/>
  </r>
  <r>
    <s v="12165"/>
    <s v="56"/>
    <x v="2607"/>
    <d v="2017-02-15T00:00:00"/>
    <b v="0"/>
    <s v="Approved"/>
    <s v="OHM Cycles"/>
    <s v="Standard"/>
    <s v="medium"/>
    <s v="medium"/>
    <n v="183.86"/>
    <n v="137.9"/>
    <n v="45.96"/>
    <d v="1997-10-04T00:00:00"/>
    <n v="318"/>
  </r>
  <r>
    <s v="12166"/>
    <s v="40"/>
    <x v="2942"/>
    <d v="2017-01-21T00:00:00"/>
    <b v="0"/>
    <s v="Approved"/>
    <s v="OHM Cycles"/>
    <s v="Standard"/>
    <s v="high"/>
    <s v="medium"/>
    <n v="1458.17"/>
    <n v="874.9"/>
    <n v="583.27"/>
    <d v="1999-12-04T00:00:00"/>
    <n v="343"/>
  </r>
  <r>
    <s v="12167"/>
    <s v="25"/>
    <x v="857"/>
    <d v="2017-02-27T00:00:00"/>
    <b v="0"/>
    <s v="Approved"/>
    <s v="OHM Cycles"/>
    <s v="Standard"/>
    <s v="high"/>
    <s v="medium"/>
    <n v="2005.66"/>
    <n v="1203.4000000000001"/>
    <n v="802.26"/>
    <d v="1993-07-20T00:00:00"/>
    <n v="306"/>
  </r>
  <r>
    <s v="12168"/>
    <s v="65"/>
    <x v="170"/>
    <d v="2017-08-14T00:00:00"/>
    <b v="1"/>
    <s v="Approved"/>
    <s v="WeareA2B"/>
    <s v="Standard"/>
    <s v="medium"/>
    <s v="medium"/>
    <n v="1807.45"/>
    <n v="778.69"/>
    <n v="1028.76"/>
    <d v="2002-08-31T00:00:00"/>
    <n v="138"/>
  </r>
  <r>
    <s v="12169"/>
    <s v="92"/>
    <x v="827"/>
    <d v="2017-05-29T00:00:00"/>
    <b v="1"/>
    <s v="Approved"/>
    <s v="WeareA2B"/>
    <s v="Standard"/>
    <s v="medium"/>
    <s v="small"/>
    <n v="1415.01"/>
    <n v="1259.3599999999999"/>
    <n v="155.65"/>
    <d v="2003-01-05T00:00:00"/>
    <n v="215"/>
  </r>
  <r>
    <s v="12170"/>
    <s v="41"/>
    <x v="2170"/>
    <d v="2017-01-24T00:00:00"/>
    <b v="0"/>
    <s v="Approved"/>
    <s v="Norco Bicycles"/>
    <s v="Standard"/>
    <s v="low"/>
    <s v="medium"/>
    <n v="958.74"/>
    <n v="748.9"/>
    <n v="209.84"/>
    <d v="2005-12-07T00:00:00"/>
    <n v="340"/>
  </r>
  <r>
    <s v="12171"/>
    <s v="60"/>
    <x v="793"/>
    <d v="2017-09-29T00:00:00"/>
    <b v="1"/>
    <s v="Approved"/>
    <s v="Giant Bicycles"/>
    <s v="Standard"/>
    <s v="high"/>
    <s v="small"/>
    <n v="1977.36"/>
    <n v="1759.85"/>
    <n v="217.51"/>
    <d v="2015-05-21T00:00:00"/>
    <n v="92"/>
  </r>
  <r>
    <s v="12172"/>
    <s v="63"/>
    <x v="1605"/>
    <d v="2017-05-17T00:00:00"/>
    <b v="0"/>
    <s v="Approved"/>
    <s v="Solex"/>
    <s v="Standard"/>
    <s v="medium"/>
    <s v="medium"/>
    <n v="1483.2"/>
    <n v="99.59"/>
    <n v="1383.61"/>
    <d v="2004-08-17T00:00:00"/>
    <n v="227"/>
  </r>
  <r>
    <s v="12173"/>
    <s v="15"/>
    <x v="1241"/>
    <d v="2017-01-12T00:00:00"/>
    <b v="0"/>
    <s v="Approved"/>
    <s v="Norco Bicycles"/>
    <s v="Standard"/>
    <s v="low"/>
    <s v="medium"/>
    <n v="958.74"/>
    <n v="748.9"/>
    <n v="209.84"/>
    <d v="2005-12-07T00:00:00"/>
    <n v="352"/>
  </r>
  <r>
    <s v="12174"/>
    <s v="34"/>
    <x v="1799"/>
    <d v="2017-05-29T00:00:00"/>
    <b v="0"/>
    <s v="Approved"/>
    <s v="Norco Bicycles"/>
    <s v="Road"/>
    <s v="high"/>
    <s v="large"/>
    <n v="774.53"/>
    <n v="464.72"/>
    <n v="309.81"/>
    <d v="2003-03-18T00:00:00"/>
    <n v="215"/>
  </r>
  <r>
    <s v="12175"/>
    <s v="1"/>
    <x v="797"/>
    <d v="2017-04-06T00:00:00"/>
    <b v="1"/>
    <s v="Approved"/>
    <s v="Giant Bicycles"/>
    <s v="Standard"/>
    <s v="medium"/>
    <s v="medium"/>
    <n v="1403.5"/>
    <n v="954.82"/>
    <n v="448.68"/>
    <d v="2016-11-14T00:00:00"/>
    <n v="268"/>
  </r>
  <r>
    <s v="12176"/>
    <s v="63"/>
    <x v="2069"/>
    <d v="2017-06-02T00:00:00"/>
    <b v="1"/>
    <s v="Approved"/>
    <s v="Solex"/>
    <s v="Standard"/>
    <s v="medium"/>
    <s v="medium"/>
    <n v="1483.2"/>
    <n v="99.59"/>
    <n v="1383.61"/>
    <d v="2015-05-21T00:00:00"/>
    <n v="211"/>
  </r>
  <r>
    <s v="12177"/>
    <s v="27"/>
    <x v="2100"/>
    <d v="2017-07-07T00:00:00"/>
    <b v="1"/>
    <s v="Approved"/>
    <s v="Trek Bicycles"/>
    <s v="Standard"/>
    <s v="medium"/>
    <s v="medium"/>
    <n v="499.53"/>
    <n v="388.72"/>
    <n v="110.81"/>
    <d v="1999-06-23T00:00:00"/>
    <n v="176"/>
  </r>
  <r>
    <s v="12178"/>
    <s v="82"/>
    <x v="2526"/>
    <d v="2017-01-31T00:00:00"/>
    <b v="0"/>
    <s v="Approved"/>
    <s v="Norco Bicycles"/>
    <s v="Standard"/>
    <s v="high"/>
    <s v="medium"/>
    <n v="1148.6400000000001"/>
    <n v="689.18"/>
    <n v="459.46"/>
    <d v="1993-04-20T00:00:00"/>
    <n v="333"/>
  </r>
  <r>
    <s v="12179"/>
    <s v="0"/>
    <x v="146"/>
    <d v="2017-06-05T00:00:00"/>
    <b v="0"/>
    <s v="Approved"/>
    <s v="OHM Cycles"/>
    <s v="Road"/>
    <s v="high"/>
    <s v="large"/>
    <n v="12.01"/>
    <n v="7.21"/>
    <n v="4.8"/>
    <d v="1993-05-26T00:00:00"/>
    <n v="208"/>
  </r>
  <r>
    <s v="12180"/>
    <s v="5"/>
    <x v="1409"/>
    <d v="2017-04-07T00:00:00"/>
    <b v="0"/>
    <s v="Approved"/>
    <s v="Trek Bicycles"/>
    <s v="Mountain"/>
    <s v="low"/>
    <s v="medium"/>
    <n v="574.64"/>
    <n v="459.71"/>
    <n v="114.93"/>
    <d v="2011-08-29T00:00:00"/>
    <n v="267"/>
  </r>
  <r>
    <s v="12181"/>
    <s v="49"/>
    <x v="1531"/>
    <d v="2017-02-03T00:00:00"/>
    <b v="1"/>
    <s v="Approved"/>
    <s v="Trek Bicycles"/>
    <s v="Road"/>
    <s v="medium"/>
    <s v="medium"/>
    <n v="533.51"/>
    <n v="400.13"/>
    <n v="133.38"/>
    <d v="1997-10-04T00:00:00"/>
    <n v="330"/>
  </r>
  <r>
    <s v="12182"/>
    <s v="51"/>
    <x v="236"/>
    <d v="2017-10-21T00:00:00"/>
    <b v="0"/>
    <s v="Approved"/>
    <s v="OHM Cycles"/>
    <s v="Standard"/>
    <s v="high"/>
    <s v="medium"/>
    <n v="2005.66"/>
    <n v="1203.4000000000001"/>
    <n v="802.26"/>
    <d v="2012-04-10T00:00:00"/>
    <n v="70"/>
  </r>
  <r>
    <s v="12183"/>
    <s v="56"/>
    <x v="758"/>
    <d v="2017-05-22T00:00:00"/>
    <b v="0"/>
    <s v="Approved"/>
    <s v="Norco Bicycles"/>
    <s v="Mountain"/>
    <s v="low"/>
    <s v="small"/>
    <n v="688.63"/>
    <n v="612.88"/>
    <n v="75.75"/>
    <d v="1991-11-10T00:00:00"/>
    <n v="222"/>
  </r>
  <r>
    <s v="12184"/>
    <s v="91"/>
    <x v="2199"/>
    <d v="2017-04-02T00:00:00"/>
    <b v="1"/>
    <s v="Approved"/>
    <s v="WeareA2B"/>
    <s v="Standard"/>
    <s v="low"/>
    <s v="medium"/>
    <n v="642.30999999999995"/>
    <n v="513.85"/>
    <n v="128.46"/>
    <d v="2003-09-09T00:00:00"/>
    <n v="272"/>
  </r>
  <r>
    <s v="12185"/>
    <s v="82"/>
    <x v="2085"/>
    <d v="2017-07-09T00:00:00"/>
    <b v="0"/>
    <s v="Approved"/>
    <s v="Norco Bicycles"/>
    <s v="Standard"/>
    <s v="high"/>
    <s v="medium"/>
    <n v="1148.6400000000001"/>
    <n v="689.18"/>
    <n v="459.46"/>
    <d v="2015-08-10T00:00:00"/>
    <n v="174"/>
  </r>
  <r>
    <s v="12186"/>
    <s v="15"/>
    <x v="3369"/>
    <d v="2017-02-01T00:00:00"/>
    <b v="1"/>
    <s v="Approved"/>
    <s v="WeareA2B"/>
    <s v="Standard"/>
    <s v="medium"/>
    <s v="medium"/>
    <n v="1292.8399999999999"/>
    <n v="13.44"/>
    <n v="1279.4000000000001"/>
    <d v="2009-04-12T00:00:00"/>
    <n v="332"/>
  </r>
  <r>
    <s v="12187"/>
    <s v="0"/>
    <x v="2670"/>
    <d v="2017-08-03T00:00:00"/>
    <b v="1"/>
    <s v="Approved"/>
    <s v="Solex"/>
    <s v="Standard"/>
    <s v="medium"/>
    <s v="medium"/>
    <n v="478.16"/>
    <n v="298.72000000000003"/>
    <n v="179.44"/>
    <d v="2012-05-18T00:00:00"/>
    <n v="149"/>
  </r>
  <r>
    <s v="12188"/>
    <s v="31"/>
    <x v="568"/>
    <d v="2017-08-21T00:00:00"/>
    <b v="1"/>
    <s v="Approved"/>
    <s v="Giant Bicycles"/>
    <s v="Standard"/>
    <s v="medium"/>
    <s v="medium"/>
    <n v="230.91"/>
    <n v="173.18"/>
    <n v="57.73"/>
    <d v="2006-11-10T00:00:00"/>
    <n v="131"/>
  </r>
  <r>
    <s v="12189"/>
    <s v="79"/>
    <x v="624"/>
    <d v="2017-05-15T00:00:00"/>
    <b v="1"/>
    <s v="Approved"/>
    <s v="Norco Bicycles"/>
    <s v="Standard"/>
    <s v="medium"/>
    <s v="medium"/>
    <n v="1555.58"/>
    <n v="818.01"/>
    <n v="737.57"/>
    <d v="2003-09-09T00:00:00"/>
    <n v="229"/>
  </r>
  <r>
    <s v="12190"/>
    <s v="0"/>
    <x v="1534"/>
    <d v="2017-08-11T00:00:00"/>
    <b v="0"/>
    <s v="Approved"/>
    <s v="Giant Bicycles"/>
    <s v="Standard"/>
    <s v="medium"/>
    <s v="large"/>
    <n v="569.55999999999995"/>
    <n v="528.42999999999995"/>
    <n v="41.13"/>
    <d v="2003-09-10T00:00:00"/>
    <n v="141"/>
  </r>
  <r>
    <s v="12191"/>
    <s v="17"/>
    <x v="1910"/>
    <d v="2017-02-27T00:00:00"/>
    <b v="0"/>
    <s v="Approved"/>
    <s v="Solex"/>
    <s v="Standard"/>
    <s v="high"/>
    <s v="medium"/>
    <n v="1024.6600000000001"/>
    <n v="614.79999999999995"/>
    <n v="409.86"/>
    <d v="1993-10-02T00:00:00"/>
    <n v="306"/>
  </r>
  <r>
    <s v="12192"/>
    <s v="80"/>
    <x v="109"/>
    <d v="2017-08-29T00:00:00"/>
    <b v="1"/>
    <s v="Approved"/>
    <s v="OHM Cycles"/>
    <s v="Touring"/>
    <s v="low"/>
    <s v="medium"/>
    <n v="1073.07"/>
    <n v="933.84"/>
    <n v="139.22999999999999"/>
    <d v="1998-12-16T00:00:00"/>
    <n v="123"/>
  </r>
  <r>
    <s v="12193"/>
    <s v="43"/>
    <x v="2473"/>
    <d v="2017-11-12T00:00:00"/>
    <b v="1"/>
    <s v="Approved"/>
    <s v="Norco Bicycles"/>
    <s v="Standard"/>
    <s v="medium"/>
    <s v="medium"/>
    <n v="1555.58"/>
    <n v="818.01"/>
    <n v="737.57"/>
    <d v="2015-08-02T00:00:00"/>
    <n v="48"/>
  </r>
  <r>
    <s v="12195"/>
    <s v="18"/>
    <x v="977"/>
    <d v="2017-06-21T00:00:00"/>
    <b v="1"/>
    <s v="Approved"/>
    <s v="Solex"/>
    <s v="Standard"/>
    <s v="medium"/>
    <s v="medium"/>
    <n v="575.27"/>
    <n v="431.45"/>
    <n v="143.82"/>
    <d v="2013-03-12T00:00:00"/>
    <n v="192"/>
  </r>
  <r>
    <s v="12196"/>
    <s v="94"/>
    <x v="1119"/>
    <d v="2017-02-17T00:00:00"/>
    <b v="0"/>
    <s v="Approved"/>
    <s v="Giant Bicycles"/>
    <s v="Standard"/>
    <s v="medium"/>
    <s v="large"/>
    <n v="1635.3"/>
    <n v="993.66"/>
    <n v="641.64"/>
    <d v="2001-11-25T00:00:00"/>
    <n v="316"/>
  </r>
  <r>
    <s v="12197"/>
    <s v="88"/>
    <x v="1432"/>
    <d v="2017-07-27T00:00:00"/>
    <b v="0"/>
    <s v="Approved"/>
    <s v="Norco Bicycles"/>
    <s v="Standard"/>
    <s v="medium"/>
    <s v="medium"/>
    <n v="1198.46"/>
    <n v="381.1"/>
    <n v="817.36"/>
    <d v="1993-04-20T00:00:00"/>
    <n v="156"/>
  </r>
  <r>
    <s v="12198"/>
    <s v="77"/>
    <x v="32"/>
    <d v="2017-06-07T00:00:00"/>
    <b v="0"/>
    <s v="Approved"/>
    <s v="Norco Bicycles"/>
    <s v="Road"/>
    <s v="medium"/>
    <s v="large"/>
    <n v="1240.31"/>
    <n v="795.1"/>
    <n v="445.21"/>
    <d v="2011-01-10T00:00:00"/>
    <n v="206"/>
  </r>
  <r>
    <s v="12199"/>
    <s v="59"/>
    <x v="3401"/>
    <d v="2017-03-05T00:00:00"/>
    <b v="1"/>
    <s v="Approved"/>
    <s v="Solex"/>
    <s v="Standard"/>
    <s v="medium"/>
    <s v="large"/>
    <n v="1061.56"/>
    <n v="733.58"/>
    <n v="327.98"/>
    <d v="1993-07-20T00:00:00"/>
    <n v="300"/>
  </r>
  <r>
    <s v="12200"/>
    <s v="0"/>
    <x v="1289"/>
    <d v="2017-05-13T00:00:00"/>
    <b v="0"/>
    <s v="Approved"/>
    <s v="OHM Cycles"/>
    <s v="Road"/>
    <s v="high"/>
    <s v="large"/>
    <n v="12.01"/>
    <n v="7.21"/>
    <n v="4.8"/>
    <d v="1993-10-02T00:00:00"/>
    <n v="231"/>
  </r>
  <r>
    <s v="12201"/>
    <s v="68"/>
    <x v="2928"/>
    <d v="2017-06-16T00:00:00"/>
    <b v="1"/>
    <s v="Approved"/>
    <s v="OHM Cycles"/>
    <s v="Standard"/>
    <s v="medium"/>
    <s v="medium"/>
    <n v="1636.9"/>
    <n v="44.71"/>
    <n v="1592.19"/>
    <d v="2002-08-31T00:00:00"/>
    <n v="197"/>
  </r>
  <r>
    <s v="12202"/>
    <s v="74"/>
    <x v="2933"/>
    <d v="2017-11-13T00:00:00"/>
    <b v="1"/>
    <s v="Approved"/>
    <s v="WeareA2B"/>
    <s v="Standard"/>
    <s v="medium"/>
    <s v="medium"/>
    <n v="1762.96"/>
    <n v="950.52"/>
    <n v="812.44"/>
    <d v="2016-11-14T00:00:00"/>
    <n v="47"/>
  </r>
  <r>
    <s v="12203"/>
    <s v="91"/>
    <x v="235"/>
    <d v="2017-02-21T00:00:00"/>
    <b v="1"/>
    <s v="Approved"/>
    <s v="WeareA2B"/>
    <s v="Standard"/>
    <s v="low"/>
    <s v="medium"/>
    <n v="642.30999999999995"/>
    <n v="513.85"/>
    <n v="128.46"/>
    <d v="2014-10-10T00:00:00"/>
    <n v="312"/>
  </r>
  <r>
    <s v="12204"/>
    <s v="65"/>
    <x v="273"/>
    <d v="2017-01-10T00:00:00"/>
    <b v="0"/>
    <s v="Approved"/>
    <s v="WeareA2B"/>
    <s v="Standard"/>
    <s v="medium"/>
    <s v="medium"/>
    <n v="1807.45"/>
    <n v="778.69"/>
    <n v="1028.76"/>
    <d v="2015-05-21T00:00:00"/>
    <n v="354"/>
  </r>
  <r>
    <s v="12205"/>
    <s v="54"/>
    <x v="1291"/>
    <d v="2017-02-05T00:00:00"/>
    <b v="0"/>
    <s v="Approved"/>
    <s v="WeareA2B"/>
    <s v="Standard"/>
    <s v="medium"/>
    <s v="medium"/>
    <n v="1292.8399999999999"/>
    <n v="13.44"/>
    <n v="1279.4000000000001"/>
    <d v="2009-04-12T00:00:00"/>
    <n v="328"/>
  </r>
  <r>
    <s v="12206"/>
    <s v="0"/>
    <x v="2399"/>
    <d v="2017-11-08T00:00:00"/>
    <b v="0"/>
    <s v="Approved"/>
    <m/>
    <m/>
    <m/>
    <m/>
    <n v="1392.76"/>
    <m/>
    <m/>
    <m/>
    <n v="52"/>
  </r>
  <r>
    <s v="12207"/>
    <s v="80"/>
    <x v="2481"/>
    <d v="2017-12-16T00:00:00"/>
    <b v="1"/>
    <s v="Approved"/>
    <s v="Trek Bicycles"/>
    <s v="Standard"/>
    <s v="medium"/>
    <s v="large"/>
    <n v="1469.44"/>
    <n v="596.54999999999995"/>
    <n v="872.89"/>
    <d v="2012-05-18T00:00:00"/>
    <n v="14"/>
  </r>
  <r>
    <s v="12208"/>
    <s v="43"/>
    <x v="181"/>
    <d v="2017-12-06T00:00:00"/>
    <b v="0"/>
    <s v="Approved"/>
    <s v="Solex"/>
    <s v="Standard"/>
    <s v="medium"/>
    <s v="medium"/>
    <n v="1151.96"/>
    <n v="649.49"/>
    <n v="502.47"/>
    <d v="1997-02-09T00:00:00"/>
    <n v="24"/>
  </r>
  <r>
    <s v="12209"/>
    <s v="91"/>
    <x v="2382"/>
    <d v="2017-07-29T00:00:00"/>
    <b v="0"/>
    <s v="Approved"/>
    <s v="WeareA2B"/>
    <s v="Standard"/>
    <s v="low"/>
    <s v="medium"/>
    <n v="642.30999999999995"/>
    <n v="513.85"/>
    <n v="128.46"/>
    <d v="2014-10-10T00:00:00"/>
    <n v="154"/>
  </r>
  <r>
    <s v="12210"/>
    <s v="24"/>
    <x v="1069"/>
    <d v="2017-05-23T00:00:00"/>
    <b v="0"/>
    <s v="Approved"/>
    <s v="Solex"/>
    <s v="Road"/>
    <s v="medium"/>
    <s v="large"/>
    <n v="1777.8"/>
    <n v="820.78"/>
    <n v="957.02"/>
    <d v="1991-11-10T00:00:00"/>
    <n v="221"/>
  </r>
  <r>
    <s v="12211"/>
    <s v="93"/>
    <x v="132"/>
    <d v="2017-08-20T00:00:00"/>
    <b v="1"/>
    <s v="Approved"/>
    <s v="OHM Cycles"/>
    <s v="Standard"/>
    <s v="high"/>
    <s v="medium"/>
    <n v="1458.17"/>
    <n v="874.9"/>
    <n v="583.27"/>
    <d v="2008-03-19T00:00:00"/>
    <n v="132"/>
  </r>
  <r>
    <s v="12212"/>
    <s v="18"/>
    <x v="2908"/>
    <d v="2017-09-24T00:00:00"/>
    <b v="1"/>
    <s v="Approved"/>
    <s v="Solex"/>
    <s v="Standard"/>
    <s v="medium"/>
    <s v="medium"/>
    <n v="575.27"/>
    <n v="431.45"/>
    <n v="143.82"/>
    <d v="2016-02-04T00:00:00"/>
    <n v="97"/>
  </r>
  <r>
    <s v="12213"/>
    <s v="36"/>
    <x v="2990"/>
    <d v="2017-05-01T00:00:00"/>
    <b v="0"/>
    <s v="Approved"/>
    <s v="Solex"/>
    <s v="Standard"/>
    <s v="low"/>
    <s v="medium"/>
    <n v="945.04"/>
    <n v="507.58"/>
    <n v="437.46"/>
    <d v="2011-03-16T00:00:00"/>
    <n v="243"/>
  </r>
  <r>
    <s v="12214"/>
    <s v="94"/>
    <x v="3402"/>
    <d v="2017-12-28T00:00:00"/>
    <b v="0"/>
    <s v="Approved"/>
    <s v="Giant Bicycles"/>
    <s v="Standard"/>
    <s v="medium"/>
    <s v="large"/>
    <n v="1635.3"/>
    <n v="993.66"/>
    <n v="641.64"/>
    <d v="2004-01-16T00:00:00"/>
    <n v="2"/>
  </r>
  <r>
    <s v="12215"/>
    <s v="61"/>
    <x v="24"/>
    <d v="2017-08-21T00:00:00"/>
    <b v="1"/>
    <s v="Approved"/>
    <s v="OHM Cycles"/>
    <s v="Standard"/>
    <s v="low"/>
    <s v="medium"/>
    <n v="71.16"/>
    <n v="56.93"/>
    <n v="14.23"/>
    <d v="2015-06-17T00:00:00"/>
    <n v="131"/>
  </r>
  <r>
    <s v="12216"/>
    <s v="0"/>
    <x v="520"/>
    <d v="2017-08-21T00:00:00"/>
    <b v="1"/>
    <s v="Approved"/>
    <s v="Norco Bicycles"/>
    <s v="Standard"/>
    <s v="low"/>
    <s v="medium"/>
    <n v="363.01"/>
    <n v="290.41000000000003"/>
    <n v="72.599999999999994"/>
    <d v="2013-06-09T00:00:00"/>
    <n v="131"/>
  </r>
  <r>
    <s v="12217"/>
    <s v="92"/>
    <x v="2641"/>
    <d v="2017-06-29T00:00:00"/>
    <b v="0"/>
    <s v="Approved"/>
    <s v="WeareA2B"/>
    <s v="Standard"/>
    <s v="medium"/>
    <s v="small"/>
    <n v="1415.01"/>
    <n v="1259.3599999999999"/>
    <n v="155.65"/>
    <d v="2003-01-05T00:00:00"/>
    <n v="184"/>
  </r>
  <r>
    <s v="12218"/>
    <s v="37"/>
    <x v="858"/>
    <d v="2017-08-22T00:00:00"/>
    <b v="1"/>
    <s v="Approved"/>
    <s v="OHM Cycles"/>
    <s v="Standard"/>
    <s v="low"/>
    <s v="medium"/>
    <n v="1793.43"/>
    <n v="248.82"/>
    <n v="1544.61"/>
    <d v="1998-12-17T00:00:00"/>
    <n v="130"/>
  </r>
  <r>
    <s v="12219"/>
    <s v="11"/>
    <x v="563"/>
    <d v="2017-09-02T00:00:00"/>
    <b v="0"/>
    <s v="Approved"/>
    <s v="Trek Bicycles"/>
    <s v="Standard"/>
    <s v="medium"/>
    <s v="small"/>
    <n v="1775.81"/>
    <n v="1580.47"/>
    <n v="195.34"/>
    <d v="2010-05-05T00:00:00"/>
    <n v="119"/>
  </r>
  <r>
    <s v="12220"/>
    <s v="9"/>
    <x v="3129"/>
    <d v="2017-12-06T00:00:00"/>
    <b v="1"/>
    <s v="Approved"/>
    <s v="OHM Cycles"/>
    <s v="Road"/>
    <s v="medium"/>
    <s v="medium"/>
    <n v="742.54"/>
    <n v="667.4"/>
    <n v="75.14"/>
    <d v="2014-03-03T00:00:00"/>
    <n v="24"/>
  </r>
  <r>
    <s v="12221"/>
    <s v="59"/>
    <x v="1945"/>
    <d v="2017-03-28T00:00:00"/>
    <b v="0"/>
    <s v="Approved"/>
    <s v="Solex"/>
    <s v="Standard"/>
    <s v="medium"/>
    <s v="large"/>
    <n v="1061.56"/>
    <n v="733.58"/>
    <n v="327.98"/>
    <d v="1993-07-20T00:00:00"/>
    <n v="277"/>
  </r>
  <r>
    <s v="12222"/>
    <s v="42"/>
    <x v="1345"/>
    <d v="2017-02-25T00:00:00"/>
    <b v="0"/>
    <s v="Approved"/>
    <s v="OHM Cycles"/>
    <s v="Road"/>
    <s v="medium"/>
    <s v="small"/>
    <n v="1810"/>
    <n v="1610.9"/>
    <n v="199.1"/>
    <d v="2011-05-09T00:00:00"/>
    <n v="308"/>
  </r>
  <r>
    <s v="12223"/>
    <s v="28"/>
    <x v="1956"/>
    <d v="2017-02-11T00:00:00"/>
    <b v="0"/>
    <s v="Approved"/>
    <s v="Norco Bicycles"/>
    <s v="Standard"/>
    <s v="medium"/>
    <s v="small"/>
    <n v="1216.1400000000001"/>
    <n v="1082.3599999999999"/>
    <n v="133.78"/>
    <d v="2002-03-22T00:00:00"/>
    <n v="322"/>
  </r>
  <r>
    <s v="12224"/>
    <s v="46"/>
    <x v="2627"/>
    <d v="2017-01-19T00:00:00"/>
    <b v="1"/>
    <s v="Approved"/>
    <s v="Solex"/>
    <s v="Standard"/>
    <s v="low"/>
    <s v="medium"/>
    <n v="1289.8499999999999"/>
    <n v="74.510000000000005"/>
    <n v="1215.3399999999999"/>
    <d v="2007-12-11T00:00:00"/>
    <n v="345"/>
  </r>
  <r>
    <s v="12225"/>
    <s v="34"/>
    <x v="2399"/>
    <d v="2017-03-15T00:00:00"/>
    <b v="1"/>
    <s v="Approved"/>
    <s v="Norco Bicycles"/>
    <s v="Road"/>
    <s v="high"/>
    <s v="large"/>
    <n v="774.53"/>
    <n v="464.72"/>
    <n v="309.81"/>
    <d v="2003-03-18T00:00:00"/>
    <n v="290"/>
  </r>
  <r>
    <s v="12226"/>
    <s v="47"/>
    <x v="2668"/>
    <d v="2017-09-06T00:00:00"/>
    <b v="0"/>
    <s v="Approved"/>
    <s v="Trek Bicycles"/>
    <s v="Road"/>
    <s v="low"/>
    <s v="small"/>
    <n v="1720.7"/>
    <n v="1531.42"/>
    <n v="189.28"/>
    <d v="2006-10-01T00:00:00"/>
    <n v="115"/>
  </r>
  <r>
    <s v="12227"/>
    <s v="71"/>
    <x v="789"/>
    <d v="2017-09-28T00:00:00"/>
    <b v="1"/>
    <s v="Approved"/>
    <s v="Solex"/>
    <s v="Standard"/>
    <s v="high"/>
    <s v="large"/>
    <n v="1842.92"/>
    <n v="1105.75"/>
    <n v="737.17"/>
    <d v="2004-07-25T00:00:00"/>
    <n v="93"/>
  </r>
  <r>
    <s v="12228"/>
    <s v="80"/>
    <x v="928"/>
    <d v="2017-03-13T00:00:00"/>
    <b v="0"/>
    <s v="Approved"/>
    <s v="Trek Bicycles"/>
    <s v="Standard"/>
    <s v="medium"/>
    <s v="large"/>
    <n v="1469.44"/>
    <n v="596.54999999999995"/>
    <n v="872.89"/>
    <d v="1995-10-24T00:00:00"/>
    <n v="292"/>
  </r>
  <r>
    <s v="12229"/>
    <s v="5"/>
    <x v="2211"/>
    <d v="2017-04-04T00:00:00"/>
    <b v="0"/>
    <s v="Approved"/>
    <s v="Trek Bicycles"/>
    <s v="Mountain"/>
    <s v="low"/>
    <s v="medium"/>
    <n v="574.64"/>
    <n v="459.71"/>
    <n v="114.93"/>
    <d v="2011-04-16T00:00:00"/>
    <n v="270"/>
  </r>
  <r>
    <s v="12230"/>
    <s v="58"/>
    <x v="3239"/>
    <d v="2017-05-09T00:00:00"/>
    <b v="0"/>
    <s v="Approved"/>
    <s v="OHM Cycles"/>
    <s v="Standard"/>
    <s v="medium"/>
    <s v="medium"/>
    <n v="912.52"/>
    <n v="141.4"/>
    <n v="771.12"/>
    <d v="2015-10-18T00:00:00"/>
    <n v="235"/>
  </r>
  <r>
    <s v="12231"/>
    <s v="55"/>
    <x v="1793"/>
    <d v="2017-08-15T00:00:00"/>
    <b v="1"/>
    <s v="Approved"/>
    <s v="Trek Bicycles"/>
    <s v="Road"/>
    <s v="medium"/>
    <s v="large"/>
    <n v="1894.19"/>
    <n v="598.76"/>
    <n v="1295.43"/>
    <d v="1993-07-20T00:00:00"/>
    <n v="137"/>
  </r>
  <r>
    <s v="12232"/>
    <s v="10"/>
    <x v="1153"/>
    <d v="2017-03-11T00:00:00"/>
    <b v="0"/>
    <s v="Approved"/>
    <s v="Solex"/>
    <s v="Standard"/>
    <s v="medium"/>
    <s v="medium"/>
    <n v="1945.43"/>
    <n v="333.18"/>
    <n v="1612.25"/>
    <d v="2002-08-31T00:00:00"/>
    <n v="294"/>
  </r>
  <r>
    <s v="12233"/>
    <s v="30"/>
    <x v="1794"/>
    <d v="2017-10-08T00:00:00"/>
    <b v="1"/>
    <s v="Approved"/>
    <s v="Solex"/>
    <s v="Standard"/>
    <s v="high"/>
    <s v="medium"/>
    <n v="748.17"/>
    <n v="448.9"/>
    <n v="299.27"/>
    <d v="2015-04-11T00:00:00"/>
    <n v="83"/>
  </r>
  <r>
    <s v="12234"/>
    <s v="0"/>
    <x v="2914"/>
    <d v="2017-01-10T00:00:00"/>
    <b v="1"/>
    <s v="Approved"/>
    <s v="Trek Bicycles"/>
    <s v="Road"/>
    <s v="medium"/>
    <s v="medium"/>
    <n v="533.51"/>
    <n v="400.13"/>
    <n v="133.38"/>
    <d v="2012-06-04T00:00:00"/>
    <n v="354"/>
  </r>
  <r>
    <s v="12235"/>
    <s v="49"/>
    <x v="2007"/>
    <d v="2017-06-10T00:00:00"/>
    <b v="0"/>
    <s v="Approved"/>
    <s v="Trek Bicycles"/>
    <s v="Road"/>
    <s v="medium"/>
    <s v="medium"/>
    <n v="533.51"/>
    <n v="400.13"/>
    <n v="133.38"/>
    <d v="2012-06-04T00:00:00"/>
    <n v="203"/>
  </r>
  <r>
    <s v="12236"/>
    <s v="15"/>
    <x v="493"/>
    <d v="2017-01-03T00:00:00"/>
    <b v="0"/>
    <s v="Approved"/>
    <s v="Norco Bicycles"/>
    <s v="Standard"/>
    <s v="low"/>
    <s v="medium"/>
    <n v="958.74"/>
    <n v="748.9"/>
    <n v="209.84"/>
    <d v="2005-12-07T00:00:00"/>
    <n v="361"/>
  </r>
  <r>
    <s v="12237"/>
    <s v="6"/>
    <x v="3327"/>
    <d v="2017-04-27T00:00:00"/>
    <b v="0"/>
    <s v="Approved"/>
    <s v="OHM Cycles"/>
    <s v="Standard"/>
    <s v="high"/>
    <s v="medium"/>
    <n v="227.88"/>
    <n v="136.72999999999999"/>
    <n v="91.15"/>
    <d v="2016-07-09T00:00:00"/>
    <n v="247"/>
  </r>
  <r>
    <s v="12238"/>
    <s v="53"/>
    <x v="1641"/>
    <d v="2017-07-15T00:00:00"/>
    <b v="1"/>
    <s v="Approved"/>
    <s v="OHM Cycles"/>
    <s v="Standard"/>
    <s v="medium"/>
    <s v="medium"/>
    <n v="795.34"/>
    <n v="101.58"/>
    <n v="693.76"/>
    <d v="1997-02-09T00:00:00"/>
    <n v="168"/>
  </r>
  <r>
    <s v="12239"/>
    <s v="82"/>
    <x v="2213"/>
    <d v="2017-06-17T00:00:00"/>
    <b v="0"/>
    <s v="Approved"/>
    <s v="Giant Bicycles"/>
    <s v="Road"/>
    <s v="medium"/>
    <s v="medium"/>
    <n v="1538.99"/>
    <n v="829.65"/>
    <n v="709.34"/>
    <d v="2016-02-04T00:00:00"/>
    <n v="196"/>
  </r>
  <r>
    <s v="12240"/>
    <s v="95"/>
    <x v="1878"/>
    <d v="2017-06-27T00:00:00"/>
    <b v="1"/>
    <s v="Approved"/>
    <s v="Giant Bicycles"/>
    <s v="Standard"/>
    <s v="medium"/>
    <s v="large"/>
    <n v="569.55999999999995"/>
    <n v="528.42999999999995"/>
    <n v="41.13"/>
    <d v="2003-09-10T00:00:00"/>
    <n v="186"/>
  </r>
  <r>
    <s v="12241"/>
    <s v="82"/>
    <x v="304"/>
    <d v="2017-06-23T00:00:00"/>
    <b v="1"/>
    <s v="Approved"/>
    <s v="Giant Bicycles"/>
    <s v="Road"/>
    <s v="medium"/>
    <s v="medium"/>
    <n v="1538.99"/>
    <n v="829.65"/>
    <n v="709.34"/>
    <d v="2016-02-04T00:00:00"/>
    <n v="190"/>
  </r>
  <r>
    <s v="12242"/>
    <s v="91"/>
    <x v="2870"/>
    <d v="2017-07-23T00:00:00"/>
    <b v="0"/>
    <s v="Approved"/>
    <s v="Solex"/>
    <s v="Standard"/>
    <s v="medium"/>
    <s v="medium"/>
    <n v="100.35"/>
    <n v="75.260000000000005"/>
    <n v="25.09"/>
    <d v="1999-07-26T00:00:00"/>
    <n v="160"/>
  </r>
  <r>
    <s v="12243"/>
    <s v="18"/>
    <x v="179"/>
    <d v="2017-06-15T00:00:00"/>
    <b v="0"/>
    <s v="Approved"/>
    <s v="Norco Bicycles"/>
    <s v="Standard"/>
    <s v="high"/>
    <s v="medium"/>
    <n v="1148.6400000000001"/>
    <n v="689.18"/>
    <n v="459.46"/>
    <d v="2015-08-10T00:00:00"/>
    <n v="198"/>
  </r>
  <r>
    <s v="12244"/>
    <s v="35"/>
    <x v="838"/>
    <d v="2017-07-03T00:00:00"/>
    <b v="1"/>
    <s v="Approved"/>
    <s v="Trek Bicycles"/>
    <s v="Standard"/>
    <s v="low"/>
    <s v="medium"/>
    <n v="1057.51"/>
    <n v="154.4"/>
    <n v="903.11"/>
    <d v="1994-07-12T00:00:00"/>
    <n v="180"/>
  </r>
  <r>
    <s v="12245"/>
    <s v="33"/>
    <x v="497"/>
    <d v="2017-08-22T00:00:00"/>
    <b v="0"/>
    <s v="Approved"/>
    <s v="Giant Bicycles"/>
    <s v="Standard"/>
    <s v="medium"/>
    <s v="small"/>
    <n v="1311.44"/>
    <n v="1167.18"/>
    <n v="144.26"/>
    <d v="1992-10-11T00:00:00"/>
    <n v="130"/>
  </r>
  <r>
    <s v="12246"/>
    <s v="3"/>
    <x v="1320"/>
    <d v="2017-02-08T00:00:00"/>
    <b v="0"/>
    <s v="Approved"/>
    <s v="Trek Bicycles"/>
    <s v="Standard"/>
    <s v="medium"/>
    <s v="large"/>
    <n v="2091.4699999999998"/>
    <n v="388.92"/>
    <n v="1702.55"/>
    <d v="2012-09-15T00:00:00"/>
    <n v="325"/>
  </r>
  <r>
    <s v="12247"/>
    <s v="73"/>
    <x v="1507"/>
    <d v="2017-08-31T00:00:00"/>
    <b v="0"/>
    <s v="Approved"/>
    <s v="Solex"/>
    <s v="Standard"/>
    <s v="medium"/>
    <s v="medium"/>
    <n v="1945.43"/>
    <n v="333.18"/>
    <n v="1612.25"/>
    <d v="2002-08-31T00:00:00"/>
    <n v="121"/>
  </r>
  <r>
    <s v="12248"/>
    <s v="48"/>
    <x v="2067"/>
    <d v="2017-02-15T00:00:00"/>
    <b v="1"/>
    <s v="Approved"/>
    <s v="WeareA2B"/>
    <s v="Standard"/>
    <s v="medium"/>
    <s v="medium"/>
    <n v="1762.96"/>
    <n v="950.52"/>
    <n v="812.44"/>
    <d v="2014-07-28T00:00:00"/>
    <n v="318"/>
  </r>
  <r>
    <s v="12249"/>
    <s v="32"/>
    <x v="2113"/>
    <d v="2017-01-31T00:00:00"/>
    <b v="0"/>
    <s v="Approved"/>
    <s v="Giant Bicycles"/>
    <s v="Standard"/>
    <s v="medium"/>
    <s v="medium"/>
    <n v="642.70000000000005"/>
    <n v="211.37"/>
    <n v="431.33"/>
    <d v="2002-03-22T00:00:00"/>
    <n v="333"/>
  </r>
  <r>
    <s v="12250"/>
    <s v="30"/>
    <x v="2273"/>
    <d v="2017-06-29T00:00:00"/>
    <b v="1"/>
    <s v="Approved"/>
    <s v="Solex"/>
    <s v="Standard"/>
    <s v="high"/>
    <s v="medium"/>
    <n v="748.17"/>
    <n v="448.9"/>
    <n v="299.27"/>
    <d v="2003-03-18T00:00:00"/>
    <n v="184"/>
  </r>
  <r>
    <s v="12251"/>
    <s v="18"/>
    <x v="2406"/>
    <d v="2017-05-28T00:00:00"/>
    <b v="0"/>
    <s v="Approved"/>
    <s v="Solex"/>
    <s v="Standard"/>
    <s v="medium"/>
    <s v="medium"/>
    <n v="575.27"/>
    <n v="431.45"/>
    <n v="143.82"/>
    <d v="2011-05-07T00:00:00"/>
    <n v="216"/>
  </r>
  <r>
    <s v="12252"/>
    <s v="72"/>
    <x v="694"/>
    <d v="2017-07-15T00:00:00"/>
    <b v="0"/>
    <s v="Approved"/>
    <s v="Norco Bicycles"/>
    <s v="Standard"/>
    <s v="medium"/>
    <s v="medium"/>
    <n v="360.4"/>
    <n v="270.3"/>
    <n v="90.1"/>
    <d v="2000-05-22T00:00:00"/>
    <n v="168"/>
  </r>
  <r>
    <s v="12253"/>
    <s v="22"/>
    <x v="3403"/>
    <d v="2017-07-15T00:00:00"/>
    <b v="1"/>
    <s v="Approved"/>
    <s v="WeareA2B"/>
    <s v="Standard"/>
    <s v="medium"/>
    <s v="medium"/>
    <n v="60.34"/>
    <n v="45.26"/>
    <n v="15.08"/>
    <d v="1993-07-15T00:00:00"/>
    <n v="168"/>
  </r>
  <r>
    <s v="12254"/>
    <s v="41"/>
    <x v="3085"/>
    <d v="2017-04-28T00:00:00"/>
    <b v="0"/>
    <s v="Approved"/>
    <s v="Norco Bicycles"/>
    <s v="Standard"/>
    <s v="low"/>
    <s v="medium"/>
    <n v="958.74"/>
    <n v="748.9"/>
    <n v="209.84"/>
    <d v="1993-10-02T00:00:00"/>
    <n v="246"/>
  </r>
  <r>
    <s v="12255"/>
    <s v="91"/>
    <x v="1011"/>
    <d v="2017-09-16T00:00:00"/>
    <b v="1"/>
    <s v="Approved"/>
    <s v="Solex"/>
    <s v="Standard"/>
    <s v="medium"/>
    <s v="medium"/>
    <n v="100.35"/>
    <n v="75.260000000000005"/>
    <n v="25.09"/>
    <d v="1999-07-26T00:00:00"/>
    <n v="105"/>
  </r>
  <r>
    <s v="12256"/>
    <s v="26"/>
    <x v="262"/>
    <d v="2017-05-06T00:00:00"/>
    <b v="1"/>
    <s v="Approved"/>
    <s v="WeareA2B"/>
    <s v="Standard"/>
    <s v="medium"/>
    <s v="medium"/>
    <n v="1992.93"/>
    <n v="762.63"/>
    <n v="1230.3"/>
    <d v="1991-11-10T00:00:00"/>
    <n v="238"/>
  </r>
  <r>
    <s v="12257"/>
    <s v="69"/>
    <x v="2552"/>
    <d v="2017-10-28T00:00:00"/>
    <b v="0"/>
    <s v="Approved"/>
    <s v="Giant Bicycles"/>
    <s v="Road"/>
    <s v="medium"/>
    <s v="medium"/>
    <n v="792.9"/>
    <n v="594.67999999999995"/>
    <n v="198.22"/>
    <d v="2011-01-10T00:00:00"/>
    <n v="63"/>
  </r>
  <r>
    <s v="12258"/>
    <s v="36"/>
    <x v="2241"/>
    <d v="2017-03-29T00:00:00"/>
    <b v="0"/>
    <s v="Approved"/>
    <s v="Solex"/>
    <s v="Standard"/>
    <s v="low"/>
    <s v="medium"/>
    <n v="945.04"/>
    <n v="507.58"/>
    <n v="437.46"/>
    <d v="1995-12-19T00:00:00"/>
    <n v="276"/>
  </r>
  <r>
    <s v="12259"/>
    <s v="20"/>
    <x v="1579"/>
    <d v="2017-11-02T00:00:00"/>
    <b v="1"/>
    <s v="Approved"/>
    <s v="Trek Bicycles"/>
    <s v="Standard"/>
    <s v="medium"/>
    <s v="small"/>
    <n v="1775.81"/>
    <n v="1580.47"/>
    <n v="195.34"/>
    <d v="2010-05-05T00:00:00"/>
    <n v="58"/>
  </r>
  <r>
    <s v="12260"/>
    <s v="0"/>
    <x v="2807"/>
    <d v="2017-09-14T00:00:00"/>
    <b v="1"/>
    <s v="Approved"/>
    <s v="Norco Bicycles"/>
    <s v="Road"/>
    <s v="medium"/>
    <s v="medium"/>
    <n v="543.39"/>
    <n v="407.54"/>
    <n v="135.85"/>
    <d v="2002-03-22T00:00:00"/>
    <n v="107"/>
  </r>
  <r>
    <s v="12261"/>
    <s v="11"/>
    <x v="12"/>
    <d v="2017-04-21T00:00:00"/>
    <b v="1"/>
    <s v="Approved"/>
    <s v="Giant Bicycles"/>
    <s v="Standard"/>
    <s v="high"/>
    <s v="medium"/>
    <n v="1274.93"/>
    <n v="764.96"/>
    <n v="509.97"/>
    <d v="2007-08-04T00:00:00"/>
    <n v="253"/>
  </r>
  <r>
    <s v="12262"/>
    <s v="46"/>
    <x v="715"/>
    <d v="2017-03-10T00:00:00"/>
    <b v="1"/>
    <s v="Approved"/>
    <s v="Solex"/>
    <s v="Standard"/>
    <s v="low"/>
    <s v="medium"/>
    <n v="1289.8499999999999"/>
    <n v="74.510000000000005"/>
    <n v="1215.3399999999999"/>
    <d v="2007-12-11T00:00:00"/>
    <n v="295"/>
  </r>
  <r>
    <s v="12263"/>
    <s v="84"/>
    <x v="2662"/>
    <d v="2017-12-26T00:00:00"/>
    <b v="1"/>
    <s v="Approved"/>
    <s v="Trek Bicycles"/>
    <s v="Road"/>
    <s v="medium"/>
    <s v="medium"/>
    <n v="290.62"/>
    <n v="215.14"/>
    <n v="75.48"/>
    <d v="1993-04-20T00:00:00"/>
    <n v="4"/>
  </r>
  <r>
    <s v="12264"/>
    <s v="0"/>
    <x v="2869"/>
    <d v="2017-09-23T00:00:00"/>
    <b v="0"/>
    <s v="Approved"/>
    <s v="OHM Cycles"/>
    <s v="Standard"/>
    <s v="high"/>
    <s v="medium"/>
    <n v="227.88"/>
    <n v="136.72999999999999"/>
    <n v="91.15"/>
    <d v="2003-08-05T00:00:00"/>
    <n v="98"/>
  </r>
  <r>
    <s v="12265"/>
    <s v="94"/>
    <x v="3117"/>
    <d v="2017-08-26T00:00:00"/>
    <b v="1"/>
    <s v="Approved"/>
    <s v="Giant Bicycles"/>
    <s v="Standard"/>
    <s v="medium"/>
    <s v="large"/>
    <n v="1635.3"/>
    <n v="993.66"/>
    <n v="641.64"/>
    <d v="2016-03-29T00:00:00"/>
    <n v="126"/>
  </r>
  <r>
    <s v="12266"/>
    <s v="62"/>
    <x v="2911"/>
    <d v="2017-12-06T00:00:00"/>
    <b v="1"/>
    <s v="Approved"/>
    <s v="Solex"/>
    <s v="Standard"/>
    <s v="medium"/>
    <s v="medium"/>
    <n v="478.16"/>
    <n v="298.72000000000003"/>
    <n v="179.44"/>
    <d v="2010-08-20T00:00:00"/>
    <n v="24"/>
  </r>
  <r>
    <s v="12267"/>
    <s v="40"/>
    <x v="1054"/>
    <d v="2017-09-14T00:00:00"/>
    <b v="1"/>
    <s v="Approved"/>
    <s v="Trek Bicycles"/>
    <s v="Road"/>
    <s v="medium"/>
    <s v="large"/>
    <n v="1894.19"/>
    <n v="598.76"/>
    <n v="1295.43"/>
    <d v="2015-06-17T00:00:00"/>
    <n v="107"/>
  </r>
  <r>
    <s v="12268"/>
    <s v="89"/>
    <x v="3404"/>
    <d v="2017-01-23T00:00:00"/>
    <b v="1"/>
    <s v="Approved"/>
    <s v="WeareA2B"/>
    <s v="Touring"/>
    <s v="medium"/>
    <s v="large"/>
    <n v="1362.99"/>
    <n v="57.74"/>
    <n v="1305.25"/>
    <d v="2003-09-10T00:00:00"/>
    <n v="341"/>
  </r>
  <r>
    <s v="12269"/>
    <s v="93"/>
    <x v="588"/>
    <d v="2017-11-08T00:00:00"/>
    <b v="1"/>
    <s v="Approved"/>
    <s v="WeareA2B"/>
    <s v="Standard"/>
    <s v="medium"/>
    <s v="medium"/>
    <n v="1065.03"/>
    <n v="230.09"/>
    <n v="834.94"/>
    <d v="2000-11-03T00:00:00"/>
    <n v="52"/>
  </r>
  <r>
    <s v="12270"/>
    <s v="40"/>
    <x v="2347"/>
    <d v="2017-06-10T00:00:00"/>
    <b v="0"/>
    <s v="Approved"/>
    <s v="OHM Cycles"/>
    <s v="Standard"/>
    <s v="high"/>
    <s v="medium"/>
    <n v="1458.17"/>
    <n v="874.9"/>
    <n v="583.27"/>
    <d v="2006-02-02T00:00:00"/>
    <n v="203"/>
  </r>
  <r>
    <s v="12271"/>
    <s v="36"/>
    <x v="3072"/>
    <d v="2017-03-13T00:00:00"/>
    <b v="0"/>
    <s v="Approved"/>
    <s v="Solex"/>
    <s v="Standard"/>
    <s v="low"/>
    <s v="medium"/>
    <n v="945.04"/>
    <n v="507.58"/>
    <n v="437.46"/>
    <d v="1995-12-19T00:00:00"/>
    <n v="292"/>
  </r>
  <r>
    <s v="12272"/>
    <s v="0"/>
    <x v="1523"/>
    <d v="2017-07-14T00:00:00"/>
    <b v="1"/>
    <s v="Approved"/>
    <s v="Norco Bicycles"/>
    <s v="Standard"/>
    <s v="low"/>
    <s v="medium"/>
    <n v="363.01"/>
    <n v="290.41000000000003"/>
    <n v="72.599999999999994"/>
    <d v="1999-07-26T00:00:00"/>
    <n v="169"/>
  </r>
  <r>
    <s v="12273"/>
    <s v="51"/>
    <x v="225"/>
    <d v="2017-01-10T00:00:00"/>
    <b v="0"/>
    <s v="Approved"/>
    <s v="OHM Cycles"/>
    <s v="Standard"/>
    <s v="high"/>
    <s v="medium"/>
    <n v="2005.66"/>
    <n v="1203.4000000000001"/>
    <n v="802.26"/>
    <d v="2012-04-10T00:00:00"/>
    <n v="354"/>
  </r>
  <r>
    <s v="12274"/>
    <s v="0"/>
    <x v="212"/>
    <d v="2017-12-13T00:00:00"/>
    <b v="1"/>
    <s v="Approved"/>
    <s v="WeareA2B"/>
    <s v="Standard"/>
    <s v="medium"/>
    <s v="medium"/>
    <n v="60.34"/>
    <n v="45.26"/>
    <n v="15.08"/>
    <d v="1991-11-10T00:00:00"/>
    <n v="17"/>
  </r>
  <r>
    <s v="12275"/>
    <s v="46"/>
    <x v="3405"/>
    <d v="2017-04-19T00:00:00"/>
    <b v="1"/>
    <s v="Approved"/>
    <s v="Solex"/>
    <s v="Standard"/>
    <s v="low"/>
    <s v="medium"/>
    <n v="1289.8499999999999"/>
    <n v="74.510000000000005"/>
    <n v="1215.3399999999999"/>
    <d v="2007-12-11T00:00:00"/>
    <n v="255"/>
  </r>
  <r>
    <s v="12276"/>
    <s v="53"/>
    <x v="1203"/>
    <d v="2017-01-10T00:00:00"/>
    <b v="1"/>
    <s v="Approved"/>
    <s v="OHM Cycles"/>
    <s v="Standard"/>
    <s v="medium"/>
    <s v="medium"/>
    <n v="795.34"/>
    <n v="101.58"/>
    <n v="693.76"/>
    <d v="1997-02-09T00:00:00"/>
    <n v="354"/>
  </r>
  <r>
    <s v="12277"/>
    <s v="5"/>
    <x v="3225"/>
    <d v="2017-10-20T00:00:00"/>
    <b v="0"/>
    <s v="Approved"/>
    <s v="Trek Bicycles"/>
    <s v="Mountain"/>
    <s v="low"/>
    <s v="medium"/>
    <n v="574.64"/>
    <n v="459.71"/>
    <n v="114.93"/>
    <d v="2016-07-09T00:00:00"/>
    <n v="71"/>
  </r>
  <r>
    <s v="12278"/>
    <s v="69"/>
    <x v="906"/>
    <d v="2017-07-16T00:00:00"/>
    <b v="0"/>
    <s v="Approved"/>
    <s v="Giant Bicycles"/>
    <s v="Road"/>
    <s v="medium"/>
    <s v="medium"/>
    <n v="792.9"/>
    <n v="594.67999999999995"/>
    <n v="198.22"/>
    <d v="2000-05-22T00:00:00"/>
    <n v="167"/>
  </r>
  <r>
    <s v="12279"/>
    <s v="80"/>
    <x v="2083"/>
    <d v="2017-03-07T00:00:00"/>
    <b v="0"/>
    <s v="Approved"/>
    <s v="OHM Cycles"/>
    <s v="Touring"/>
    <s v="low"/>
    <s v="medium"/>
    <n v="1073.07"/>
    <n v="933.84"/>
    <n v="139.22999999999999"/>
    <d v="1998-12-16T00:00:00"/>
    <n v="298"/>
  </r>
  <r>
    <s v="12280"/>
    <s v="96"/>
    <x v="771"/>
    <d v="2017-02-19T00:00:00"/>
    <b v="1"/>
    <s v="Approved"/>
    <s v="WeareA2B"/>
    <s v="Road"/>
    <s v="low"/>
    <s v="small"/>
    <n v="1172.78"/>
    <n v="1043.77"/>
    <n v="129.01"/>
    <d v="2002-10-10T00:00:00"/>
    <n v="314"/>
  </r>
  <r>
    <s v="12281"/>
    <s v="59"/>
    <x v="864"/>
    <d v="2017-05-01T00:00:00"/>
    <b v="1"/>
    <s v="Approved"/>
    <s v="WeareA2B"/>
    <s v="Standard"/>
    <s v="medium"/>
    <s v="small"/>
    <n v="1415.01"/>
    <n v="1259.3599999999999"/>
    <n v="155.65"/>
    <d v="2013-06-09T00:00:00"/>
    <n v="243"/>
  </r>
  <r>
    <s v="12282"/>
    <s v="66"/>
    <x v="3164"/>
    <d v="2017-05-24T00:00:00"/>
    <b v="0"/>
    <s v="Approved"/>
    <s v="Giant Bicycles"/>
    <s v="Road"/>
    <s v="low"/>
    <s v="small"/>
    <n v="590.26"/>
    <n v="525.33000000000004"/>
    <n v="64.930000000000007"/>
    <d v="2010-11-05T00:00:00"/>
    <n v="220"/>
  </r>
  <r>
    <s v="12283"/>
    <s v="43"/>
    <x v="2533"/>
    <d v="2017-02-09T00:00:00"/>
    <b v="1"/>
    <s v="Approved"/>
    <s v="Solex"/>
    <s v="Standard"/>
    <s v="medium"/>
    <s v="medium"/>
    <n v="1151.96"/>
    <n v="649.49"/>
    <n v="502.47"/>
    <d v="1999-12-04T00:00:00"/>
    <n v="324"/>
  </r>
  <r>
    <s v="12284"/>
    <s v="5"/>
    <x v="1649"/>
    <d v="2017-08-14T00:00:00"/>
    <b v="1"/>
    <s v="Approved"/>
    <s v="Trek Bicycles"/>
    <s v="Mountain"/>
    <s v="low"/>
    <s v="medium"/>
    <n v="574.64"/>
    <n v="459.71"/>
    <n v="114.93"/>
    <d v="2011-08-29T00:00:00"/>
    <n v="138"/>
  </r>
  <r>
    <s v="12285"/>
    <s v="32"/>
    <x v="689"/>
    <d v="2017-12-18T00:00:00"/>
    <b v="0"/>
    <s v="Approved"/>
    <s v="Giant Bicycles"/>
    <s v="Standard"/>
    <s v="medium"/>
    <s v="medium"/>
    <n v="642.70000000000005"/>
    <n v="211.37"/>
    <n v="431.33"/>
    <d v="2003-03-18T00:00:00"/>
    <n v="12"/>
  </r>
  <r>
    <s v="12286"/>
    <s v="62"/>
    <x v="3224"/>
    <d v="2017-12-14T00:00:00"/>
    <b v="0"/>
    <s v="Approved"/>
    <s v="Solex"/>
    <s v="Standard"/>
    <s v="medium"/>
    <s v="medium"/>
    <n v="478.16"/>
    <n v="298.72000000000003"/>
    <n v="179.44"/>
    <d v="1993-06-23T00:00:00"/>
    <n v="16"/>
  </r>
  <r>
    <s v="12287"/>
    <s v="63"/>
    <x v="2323"/>
    <d v="2017-08-17T00:00:00"/>
    <b v="0"/>
    <s v="Approved"/>
    <s v="Solex"/>
    <s v="Standard"/>
    <s v="medium"/>
    <s v="medium"/>
    <n v="1483.2"/>
    <n v="99.59"/>
    <n v="1383.61"/>
    <d v="2012-05-18T00:00:00"/>
    <n v="135"/>
  </r>
  <r>
    <s v="12288"/>
    <s v="61"/>
    <x v="1063"/>
    <d v="2017-07-31T00:00:00"/>
    <b v="1"/>
    <s v="Approved"/>
    <s v="OHM Cycles"/>
    <s v="Standard"/>
    <s v="low"/>
    <s v="medium"/>
    <n v="71.16"/>
    <n v="56.93"/>
    <n v="14.23"/>
    <d v="2015-06-17T00:00:00"/>
    <n v="152"/>
  </r>
  <r>
    <s v="12289"/>
    <s v="80"/>
    <x v="342"/>
    <d v="2017-05-23T00:00:00"/>
    <b v="0"/>
    <s v="Approved"/>
    <s v="OHM Cycles"/>
    <s v="Touring"/>
    <s v="low"/>
    <s v="medium"/>
    <n v="1073.07"/>
    <n v="933.84"/>
    <n v="139.22999999999999"/>
    <d v="1997-01-25T00:00:00"/>
    <n v="221"/>
  </r>
  <r>
    <s v="12290"/>
    <s v="77"/>
    <x v="3016"/>
    <d v="2017-11-03T00:00:00"/>
    <b v="0"/>
    <s v="Approved"/>
    <s v="Norco Bicycles"/>
    <s v="Road"/>
    <s v="medium"/>
    <s v="large"/>
    <n v="1240.31"/>
    <n v="795.1"/>
    <n v="445.21"/>
    <d v="2011-01-10T00:00:00"/>
    <n v="57"/>
  </r>
  <r>
    <s v="12291"/>
    <s v="54"/>
    <x v="101"/>
    <d v="2017-08-16T00:00:00"/>
    <b v="1"/>
    <s v="Approved"/>
    <s v="WeareA2B"/>
    <s v="Standard"/>
    <s v="medium"/>
    <s v="medium"/>
    <n v="1292.8399999999999"/>
    <n v="13.44"/>
    <n v="1279.4000000000001"/>
    <d v="2009-04-12T00:00:00"/>
    <n v="136"/>
  </r>
  <r>
    <s v="12292"/>
    <s v="29"/>
    <x v="1060"/>
    <d v="2017-03-06T00:00:00"/>
    <b v="0"/>
    <s v="Approved"/>
    <s v="WeareA2B"/>
    <s v="Standard"/>
    <s v="medium"/>
    <s v="medium"/>
    <n v="1065.03"/>
    <n v="230.09"/>
    <n v="834.94"/>
    <d v="2000-11-03T00:00:00"/>
    <n v="299"/>
  </r>
  <r>
    <s v="12293"/>
    <s v="2"/>
    <x v="1210"/>
    <d v="2017-10-11T00:00:00"/>
    <b v="1"/>
    <s v="Approved"/>
    <s v="Solex"/>
    <s v="Standard"/>
    <s v="medium"/>
    <s v="medium"/>
    <n v="71.489999999999995"/>
    <n v="53.62"/>
    <n v="17.87"/>
    <d v="2003-02-07T00:00:00"/>
    <n v="80"/>
  </r>
  <r>
    <s v="12294"/>
    <s v="91"/>
    <x v="3245"/>
    <d v="2017-06-19T00:00:00"/>
    <b v="1"/>
    <s v="Approved"/>
    <s v="Solex"/>
    <s v="Standard"/>
    <s v="medium"/>
    <s v="medium"/>
    <n v="100.35"/>
    <n v="75.260000000000005"/>
    <n v="25.09"/>
    <d v="1999-07-26T00:00:00"/>
    <n v="194"/>
  </r>
  <r>
    <s v="12295"/>
    <s v="24"/>
    <x v="930"/>
    <d v="2017-06-18T00:00:00"/>
    <b v="0"/>
    <s v="Approved"/>
    <s v="Solex"/>
    <s v="Road"/>
    <s v="medium"/>
    <s v="large"/>
    <n v="1777.8"/>
    <n v="820.78"/>
    <n v="957.02"/>
    <d v="2011-05-07T00:00:00"/>
    <n v="195"/>
  </r>
  <r>
    <s v="12296"/>
    <s v="95"/>
    <x v="2235"/>
    <d v="2017-01-22T00:00:00"/>
    <b v="1"/>
    <s v="Approved"/>
    <s v="Giant Bicycles"/>
    <s v="Standard"/>
    <s v="medium"/>
    <s v="large"/>
    <n v="569.55999999999995"/>
    <n v="528.42999999999995"/>
    <n v="41.13"/>
    <d v="2003-09-10T00:00:00"/>
    <n v="342"/>
  </r>
  <r>
    <s v="12297"/>
    <s v="3"/>
    <x v="1418"/>
    <d v="2017-12-16T00:00:00"/>
    <b v="1"/>
    <s v="Approved"/>
    <s v="Trek Bicycles"/>
    <s v="Standard"/>
    <s v="medium"/>
    <s v="large"/>
    <n v="2091.4699999999998"/>
    <n v="388.92"/>
    <n v="1702.55"/>
    <d v="2003-02-07T00:00:00"/>
    <n v="14"/>
  </r>
  <r>
    <s v="12298"/>
    <s v="79"/>
    <x v="1876"/>
    <d v="2017-01-18T00:00:00"/>
    <b v="1"/>
    <s v="Approved"/>
    <s v="Norco Bicycles"/>
    <s v="Standard"/>
    <s v="medium"/>
    <s v="medium"/>
    <n v="1555.58"/>
    <n v="818.01"/>
    <n v="737.57"/>
    <d v="2003-09-09T00:00:00"/>
    <n v="346"/>
  </r>
  <r>
    <s v="12299"/>
    <s v="96"/>
    <x v="395"/>
    <d v="2017-03-28T00:00:00"/>
    <b v="0"/>
    <s v="Approved"/>
    <s v="Giant Bicycles"/>
    <s v="Standard"/>
    <s v="medium"/>
    <s v="large"/>
    <n v="1635.3"/>
    <n v="993.66"/>
    <n v="641.64"/>
    <d v="1994-08-10T00:00:00"/>
    <n v="277"/>
  </r>
  <r>
    <s v="12300"/>
    <s v="80"/>
    <x v="3375"/>
    <d v="2017-11-30T00:00:00"/>
    <b v="1"/>
    <s v="Approved"/>
    <s v="OHM Cycles"/>
    <s v="Touring"/>
    <s v="low"/>
    <s v="medium"/>
    <n v="1073.07"/>
    <n v="933.84"/>
    <n v="139.22999999999999"/>
    <d v="2004-08-07T00:00:00"/>
    <n v="30"/>
  </r>
  <r>
    <s v="12301"/>
    <s v="37"/>
    <x v="1588"/>
    <d v="2017-08-15T00:00:00"/>
    <b v="0"/>
    <s v="Approved"/>
    <s v="OHM Cycles"/>
    <s v="Standard"/>
    <s v="low"/>
    <s v="medium"/>
    <n v="1793.43"/>
    <n v="248.82"/>
    <n v="1544.61"/>
    <d v="1999-07-20T00:00:00"/>
    <n v="137"/>
  </r>
  <r>
    <s v="12304"/>
    <s v="99"/>
    <x v="45"/>
    <d v="2017-12-06T00:00:00"/>
    <b v="1"/>
    <s v="Approved"/>
    <s v="OHM Cycles"/>
    <s v="Standard"/>
    <s v="medium"/>
    <s v="medium"/>
    <n v="1227.3399999999999"/>
    <n v="770.89"/>
    <n v="456.45"/>
    <d v="1994-08-10T00:00:00"/>
    <n v="24"/>
  </r>
  <r>
    <s v="12305"/>
    <s v="15"/>
    <x v="412"/>
    <d v="2017-09-20T00:00:00"/>
    <b v="0"/>
    <s v="Approved"/>
    <s v="WeareA2B"/>
    <s v="Standard"/>
    <s v="medium"/>
    <s v="medium"/>
    <n v="1292.8399999999999"/>
    <n v="13.44"/>
    <n v="1279.4000000000001"/>
    <d v="2009-04-12T00:00:00"/>
    <n v="101"/>
  </r>
  <r>
    <s v="12306"/>
    <s v="13"/>
    <x v="2964"/>
    <d v="2017-07-16T00:00:00"/>
    <b v="0"/>
    <s v="Approved"/>
    <s v="Solex"/>
    <s v="Standard"/>
    <s v="medium"/>
    <s v="medium"/>
    <n v="1163.8900000000001"/>
    <n v="589.27"/>
    <n v="574.62"/>
    <d v="2016-07-09T00:00:00"/>
    <n v="167"/>
  </r>
  <r>
    <s v="12307"/>
    <s v="36"/>
    <x v="1417"/>
    <d v="2017-08-07T00:00:00"/>
    <b v="0"/>
    <s v="Approved"/>
    <s v="Solex"/>
    <s v="Standard"/>
    <s v="low"/>
    <s v="medium"/>
    <n v="1289.8499999999999"/>
    <n v="74.510000000000005"/>
    <n v="1215.3399999999999"/>
    <d v="2011-08-29T00:00:00"/>
    <n v="145"/>
  </r>
  <r>
    <s v="12308"/>
    <s v="65"/>
    <x v="1101"/>
    <d v="2017-05-20T00:00:00"/>
    <b v="0"/>
    <s v="Approved"/>
    <s v="WeareA2B"/>
    <s v="Standard"/>
    <s v="medium"/>
    <s v="medium"/>
    <n v="1807.45"/>
    <n v="778.69"/>
    <n v="1028.76"/>
    <d v="2005-10-22T00:00:00"/>
    <n v="224"/>
  </r>
  <r>
    <s v="12309"/>
    <s v="44"/>
    <x v="2305"/>
    <d v="2017-01-31T00:00:00"/>
    <b v="1"/>
    <s v="Approved"/>
    <s v="WeareA2B"/>
    <s v="Standard"/>
    <s v="medium"/>
    <s v="medium"/>
    <n v="1769.64"/>
    <n v="108.76"/>
    <n v="1660.88"/>
    <d v="2011-05-09T00:00:00"/>
    <n v="333"/>
  </r>
  <r>
    <s v="12310"/>
    <s v="38"/>
    <x v="1057"/>
    <d v="2017-11-02T00:00:00"/>
    <b v="0"/>
    <s v="Approved"/>
    <s v="Solex"/>
    <s v="Standard"/>
    <s v="medium"/>
    <s v="medium"/>
    <n v="1577.53"/>
    <n v="826.51"/>
    <n v="751.02"/>
    <d v="2011-03-16T00:00:00"/>
    <n v="58"/>
  </r>
  <r>
    <s v="12311"/>
    <s v="85"/>
    <x v="2064"/>
    <d v="2017-12-22T00:00:00"/>
    <b v="1"/>
    <s v="Approved"/>
    <s v="WeareA2B"/>
    <s v="Standard"/>
    <s v="medium"/>
    <s v="medium"/>
    <n v="1228.07"/>
    <n v="400.91"/>
    <n v="827.16"/>
    <d v="2014-10-10T00:00:00"/>
    <n v="8"/>
  </r>
  <r>
    <s v="12312"/>
    <s v="21"/>
    <x v="804"/>
    <d v="2017-08-25T00:00:00"/>
    <b v="1"/>
    <s v="Approved"/>
    <s v="Solex"/>
    <s v="Standard"/>
    <s v="medium"/>
    <s v="large"/>
    <n v="1071.23"/>
    <n v="380.74"/>
    <n v="690.49"/>
    <d v="1996-04-05T00:00:00"/>
    <n v="127"/>
  </r>
  <r>
    <s v="12313"/>
    <s v="89"/>
    <x v="1902"/>
    <d v="2017-06-10T00:00:00"/>
    <b v="0"/>
    <s v="Approved"/>
    <s v="WeareA2B"/>
    <s v="Touring"/>
    <s v="medium"/>
    <s v="large"/>
    <n v="1362.99"/>
    <n v="57.74"/>
    <n v="1305.25"/>
    <d v="1993-04-20T00:00:00"/>
    <n v="203"/>
  </r>
  <r>
    <s v="12314"/>
    <s v="62"/>
    <x v="1858"/>
    <d v="2017-08-25T00:00:00"/>
    <b v="1"/>
    <s v="Approved"/>
    <s v="Solex"/>
    <s v="Standard"/>
    <s v="medium"/>
    <s v="medium"/>
    <n v="478.16"/>
    <n v="298.72000000000003"/>
    <n v="179.44"/>
    <d v="1993-06-23T00:00:00"/>
    <n v="127"/>
  </r>
  <r>
    <s v="12315"/>
    <s v="10"/>
    <x v="835"/>
    <d v="2017-06-15T00:00:00"/>
    <b v="1"/>
    <s v="Approved"/>
    <s v="WeareA2B"/>
    <s v="Touring"/>
    <s v="medium"/>
    <s v="medium"/>
    <n v="1466.68"/>
    <n v="363.25"/>
    <n v="1103.43"/>
    <d v="2014-03-03T00:00:00"/>
    <n v="198"/>
  </r>
  <r>
    <s v="12316"/>
    <s v="97"/>
    <x v="900"/>
    <d v="2017-02-04T00:00:00"/>
    <b v="0"/>
    <s v="Approved"/>
    <s v="Solex"/>
    <s v="Standard"/>
    <s v="medium"/>
    <s v="large"/>
    <n v="202.62"/>
    <n v="151.96"/>
    <n v="50.66"/>
    <d v="2016-03-29T00:00:00"/>
    <n v="329"/>
  </r>
  <r>
    <s v="12317"/>
    <s v="82"/>
    <x v="2865"/>
    <d v="2017-10-15T00:00:00"/>
    <b v="0"/>
    <s v="Approved"/>
    <s v="Giant Bicycles"/>
    <s v="Road"/>
    <s v="medium"/>
    <s v="medium"/>
    <n v="1538.99"/>
    <n v="829.65"/>
    <n v="709.34"/>
    <d v="2004-07-25T00:00:00"/>
    <n v="76"/>
  </r>
  <r>
    <s v="12318"/>
    <s v="57"/>
    <x v="780"/>
    <d v="2017-08-02T00:00:00"/>
    <b v="0"/>
    <s v="Approved"/>
    <s v="WeareA2B"/>
    <s v="Touring"/>
    <s v="medium"/>
    <s v="large"/>
    <n v="1890.39"/>
    <n v="260.14"/>
    <n v="1630.25"/>
    <d v="1991-01-21T00:00:00"/>
    <n v="150"/>
  </r>
  <r>
    <s v="12319"/>
    <s v="88"/>
    <x v="1532"/>
    <d v="2017-01-26T00:00:00"/>
    <b v="1"/>
    <s v="Approved"/>
    <s v="Norco Bicycles"/>
    <s v="Standard"/>
    <s v="high"/>
    <s v="small"/>
    <n v="1661.92"/>
    <n v="1479.11"/>
    <n v="182.81"/>
    <d v="2011-03-16T00:00:00"/>
    <n v="338"/>
  </r>
  <r>
    <s v="12321"/>
    <s v="98"/>
    <x v="2984"/>
    <d v="2017-01-13T00:00:00"/>
    <b v="1"/>
    <s v="Approved"/>
    <s v="OHM Cycles"/>
    <s v="Standard"/>
    <s v="medium"/>
    <s v="medium"/>
    <n v="795.34"/>
    <n v="101.58"/>
    <n v="693.76"/>
    <d v="2011-08-24T00:00:00"/>
    <n v="351"/>
  </r>
  <r>
    <s v="12322"/>
    <s v="55"/>
    <x v="2749"/>
    <d v="2017-03-12T00:00:00"/>
    <b v="0"/>
    <s v="Approved"/>
    <s v="Trek Bicycles"/>
    <s v="Road"/>
    <s v="medium"/>
    <s v="large"/>
    <n v="1894.19"/>
    <n v="598.76"/>
    <n v="1295.43"/>
    <d v="2003-07-21T00:00:00"/>
    <n v="293"/>
  </r>
  <r>
    <s v="12323"/>
    <s v="0"/>
    <x v="2529"/>
    <d v="2017-11-05T00:00:00"/>
    <b v="1"/>
    <s v="Approved"/>
    <m/>
    <m/>
    <m/>
    <m/>
    <n v="1294.3699999999999"/>
    <m/>
    <m/>
    <m/>
    <n v="55"/>
  </r>
  <r>
    <s v="12324"/>
    <s v="91"/>
    <x v="848"/>
    <d v="2017-08-04T00:00:00"/>
    <b v="1"/>
    <s v="Approved"/>
    <s v="WeareA2B"/>
    <s v="Standard"/>
    <s v="low"/>
    <s v="medium"/>
    <n v="642.30999999999995"/>
    <n v="513.85"/>
    <n v="128.46"/>
    <d v="2014-10-10T00:00:00"/>
    <n v="148"/>
  </r>
  <r>
    <s v="12325"/>
    <s v="15"/>
    <x v="719"/>
    <d v="2017-05-07T00:00:00"/>
    <b v="0"/>
    <s v="Approved"/>
    <s v="Norco Bicycles"/>
    <s v="Standard"/>
    <s v="low"/>
    <s v="medium"/>
    <n v="958.74"/>
    <n v="748.9"/>
    <n v="209.84"/>
    <d v="2005-12-07T00:00:00"/>
    <n v="237"/>
  </r>
  <r>
    <s v="12326"/>
    <s v="48"/>
    <x v="2683"/>
    <d v="2017-09-05T00:00:00"/>
    <b v="0"/>
    <s v="Approved"/>
    <s v="WeareA2B"/>
    <s v="Standard"/>
    <s v="medium"/>
    <s v="medium"/>
    <n v="1762.96"/>
    <n v="950.52"/>
    <n v="812.44"/>
    <d v="2014-07-28T00:00:00"/>
    <n v="116"/>
  </r>
  <r>
    <s v="12327"/>
    <s v="100"/>
    <x v="2106"/>
    <d v="2017-02-10T00:00:00"/>
    <b v="0"/>
    <s v="Approved"/>
    <s v="Trek Bicycles"/>
    <s v="Standard"/>
    <s v="medium"/>
    <s v="small"/>
    <n v="1386.84"/>
    <n v="1234.29"/>
    <n v="152.55000000000001"/>
    <d v="2009-03-08T00:00:00"/>
    <n v="323"/>
  </r>
  <r>
    <s v="12328"/>
    <s v="17"/>
    <x v="1094"/>
    <d v="2017-06-23T00:00:00"/>
    <b v="0"/>
    <s v="Approved"/>
    <s v="WeareA2B"/>
    <s v="Touring"/>
    <s v="medium"/>
    <s v="large"/>
    <n v="1362.99"/>
    <n v="57.74"/>
    <n v="1305.25"/>
    <d v="1993-04-20T00:00:00"/>
    <n v="190"/>
  </r>
  <r>
    <s v="12329"/>
    <s v="3"/>
    <x v="2581"/>
    <d v="2017-02-24T00:00:00"/>
    <b v="1"/>
    <s v="Approved"/>
    <s v="Trek Bicycles"/>
    <s v="Standard"/>
    <s v="medium"/>
    <s v="large"/>
    <n v="2091.4699999999998"/>
    <n v="388.92"/>
    <n v="1702.55"/>
    <d v="2007-08-04T00:00:00"/>
    <n v="309"/>
  </r>
  <r>
    <s v="12330"/>
    <s v="69"/>
    <x v="3163"/>
    <d v="2017-04-05T00:00:00"/>
    <b v="1"/>
    <s v="Approved"/>
    <s v="Giant Bicycles"/>
    <s v="Road"/>
    <s v="medium"/>
    <s v="medium"/>
    <n v="792.9"/>
    <n v="594.67999999999995"/>
    <n v="198.22"/>
    <d v="2011-01-10T00:00:00"/>
    <n v="269"/>
  </r>
  <r>
    <s v="12333"/>
    <s v="5"/>
    <x v="2229"/>
    <d v="2017-03-15T00:00:00"/>
    <b v="1"/>
    <s v="Approved"/>
    <s v="Giant Bicycles"/>
    <s v="Standard"/>
    <s v="high"/>
    <s v="medium"/>
    <n v="1129.1300000000001"/>
    <n v="677.48"/>
    <n v="451.65"/>
    <d v="2004-09-28T00:00:00"/>
    <n v="290"/>
  </r>
  <r>
    <s v="12334"/>
    <s v="0"/>
    <x v="286"/>
    <d v="2017-04-13T00:00:00"/>
    <b v="0"/>
    <s v="Approved"/>
    <s v="OHM Cycles"/>
    <s v="Standard"/>
    <s v="low"/>
    <s v="medium"/>
    <n v="71.16"/>
    <n v="56.93"/>
    <n v="14.23"/>
    <d v="2015-06-17T00:00:00"/>
    <n v="261"/>
  </r>
  <r>
    <s v="12335"/>
    <s v="83"/>
    <x v="2218"/>
    <d v="2017-11-16T00:00:00"/>
    <b v="1"/>
    <s v="Approved"/>
    <s v="Solex"/>
    <s v="Touring"/>
    <s v="medium"/>
    <s v="large"/>
    <n v="2083.94"/>
    <n v="675.03"/>
    <n v="1408.91"/>
    <d v="2013-09-16T00:00:00"/>
    <n v="44"/>
  </r>
  <r>
    <s v="12336"/>
    <s v="98"/>
    <x v="2596"/>
    <d v="2017-12-27T00:00:00"/>
    <b v="1"/>
    <s v="Approved"/>
    <s v="Trek Bicycles"/>
    <s v="Standard"/>
    <s v="high"/>
    <s v="medium"/>
    <n v="358.39"/>
    <n v="215.03"/>
    <n v="143.36000000000001"/>
    <d v="2004-01-16T00:00:00"/>
    <n v="3"/>
  </r>
  <r>
    <s v="12337"/>
    <s v="80"/>
    <x v="634"/>
    <d v="2017-03-09T00:00:00"/>
    <b v="1"/>
    <s v="Approved"/>
    <s v="OHM Cycles"/>
    <s v="Touring"/>
    <s v="low"/>
    <s v="medium"/>
    <n v="1073.07"/>
    <n v="933.84"/>
    <n v="139.22999999999999"/>
    <d v="1997-01-25T00:00:00"/>
    <n v="296"/>
  </r>
  <r>
    <s v="12338"/>
    <s v="10"/>
    <x v="1876"/>
    <d v="2017-11-01T00:00:00"/>
    <b v="0"/>
    <s v="Approved"/>
    <s v="WeareA2B"/>
    <s v="Touring"/>
    <s v="medium"/>
    <s v="medium"/>
    <n v="1466.68"/>
    <n v="363.25"/>
    <n v="1103.43"/>
    <d v="2014-03-03T00:00:00"/>
    <n v="59"/>
  </r>
  <r>
    <s v="12339"/>
    <s v="56"/>
    <x v="1153"/>
    <d v="2017-03-19T00:00:00"/>
    <b v="1"/>
    <s v="Approved"/>
    <s v="Norco Bicycles"/>
    <s v="Mountain"/>
    <s v="low"/>
    <s v="small"/>
    <n v="688.63"/>
    <n v="612.88"/>
    <n v="75.75"/>
    <d v="1993-10-02T00:00:00"/>
    <n v="286"/>
  </r>
  <r>
    <s v="12340"/>
    <s v="43"/>
    <x v="1439"/>
    <d v="2017-12-06T00:00:00"/>
    <b v="0"/>
    <s v="Approved"/>
    <s v="Solex"/>
    <s v="Standard"/>
    <s v="medium"/>
    <s v="medium"/>
    <n v="1151.96"/>
    <n v="649.49"/>
    <n v="502.47"/>
    <d v="1999-12-04T00:00:00"/>
    <n v="24"/>
  </r>
  <r>
    <s v="12341"/>
    <s v="51"/>
    <x v="1732"/>
    <d v="2017-11-16T00:00:00"/>
    <b v="0"/>
    <s v="Approved"/>
    <s v="OHM Cycles"/>
    <s v="Standard"/>
    <s v="high"/>
    <s v="medium"/>
    <n v="2005.66"/>
    <n v="1203.4000000000001"/>
    <n v="802.26"/>
    <d v="2012-04-10T00:00:00"/>
    <n v="44"/>
  </r>
  <r>
    <s v="12342"/>
    <s v="34"/>
    <x v="577"/>
    <d v="2017-02-12T00:00:00"/>
    <b v="0"/>
    <s v="Approved"/>
    <s v="Norco Bicycles"/>
    <s v="Road"/>
    <s v="high"/>
    <s v="large"/>
    <n v="774.53"/>
    <n v="464.72"/>
    <n v="309.81"/>
    <d v="2003-03-18T00:00:00"/>
    <n v="321"/>
  </r>
  <r>
    <s v="12344"/>
    <s v="0"/>
    <x v="1009"/>
    <d v="2017-07-11T00:00:00"/>
    <b v="0"/>
    <s v="Approved"/>
    <m/>
    <m/>
    <m/>
    <m/>
    <n v="311.57"/>
    <m/>
    <m/>
    <m/>
    <n v="172"/>
  </r>
  <r>
    <s v="12345"/>
    <s v="55"/>
    <x v="1347"/>
    <d v="2017-09-23T00:00:00"/>
    <b v="0"/>
    <s v="Approved"/>
    <s v="Trek Bicycles"/>
    <s v="Road"/>
    <s v="medium"/>
    <s v="large"/>
    <n v="1894.19"/>
    <n v="598.76"/>
    <n v="1295.43"/>
    <d v="2003-07-21T00:00:00"/>
    <n v="98"/>
  </r>
  <r>
    <s v="12346"/>
    <s v="4"/>
    <x v="1991"/>
    <d v="2017-07-09T00:00:00"/>
    <b v="1"/>
    <s v="Approved"/>
    <s v="Solex"/>
    <s v="Standard"/>
    <s v="medium"/>
    <s v="medium"/>
    <n v="1483.2"/>
    <n v="99.59"/>
    <n v="1383.61"/>
    <d v="1998-12-17T00:00:00"/>
    <n v="174"/>
  </r>
  <r>
    <s v="12347"/>
    <s v="0"/>
    <x v="1709"/>
    <d v="2017-08-08T00:00:00"/>
    <b v="1"/>
    <s v="Approved"/>
    <m/>
    <m/>
    <m/>
    <m/>
    <n v="899.92"/>
    <m/>
    <m/>
    <m/>
    <n v="144"/>
  </r>
  <r>
    <s v="12348"/>
    <s v="5"/>
    <x v="754"/>
    <d v="2017-03-28T00:00:00"/>
    <b v="0"/>
    <s v="Approved"/>
    <s v="Trek Bicycles"/>
    <s v="Mountain"/>
    <s v="low"/>
    <s v="medium"/>
    <n v="574.64"/>
    <n v="459.71"/>
    <n v="114.93"/>
    <d v="2011-08-29T00:00:00"/>
    <n v="277"/>
  </r>
  <r>
    <s v="12349"/>
    <s v="83"/>
    <x v="2795"/>
    <d v="2017-06-12T00:00:00"/>
    <b v="0"/>
    <s v="Approved"/>
    <s v="Solex"/>
    <s v="Touring"/>
    <s v="medium"/>
    <s v="large"/>
    <n v="2083.94"/>
    <n v="675.03"/>
    <n v="1408.91"/>
    <d v="2004-12-18T00:00:00"/>
    <n v="201"/>
  </r>
  <r>
    <s v="12350"/>
    <s v="2"/>
    <x v="3271"/>
    <d v="2017-08-30T00:00:00"/>
    <b v="1"/>
    <s v="Approved"/>
    <s v="Solex"/>
    <s v="Standard"/>
    <s v="medium"/>
    <s v="medium"/>
    <n v="71.489999999999995"/>
    <n v="53.62"/>
    <n v="17.87"/>
    <d v="2005-08-09T00:00:00"/>
    <n v="122"/>
  </r>
  <r>
    <s v="12351"/>
    <s v="0"/>
    <x v="2714"/>
    <d v="2017-09-22T00:00:00"/>
    <b v="0"/>
    <s v="Approved"/>
    <s v="Solex"/>
    <s v="Standard"/>
    <s v="medium"/>
    <s v="large"/>
    <n v="202.62"/>
    <n v="151.96"/>
    <n v="50.66"/>
    <d v="2016-03-29T00:00:00"/>
    <n v="99"/>
  </r>
  <r>
    <s v="12352"/>
    <s v="85"/>
    <x v="3406"/>
    <d v="2017-05-15T00:00:00"/>
    <b v="0"/>
    <s v="Approved"/>
    <s v="WeareA2B"/>
    <s v="Standard"/>
    <s v="medium"/>
    <s v="medium"/>
    <n v="1228.07"/>
    <n v="400.91"/>
    <n v="827.16"/>
    <d v="2000-05-22T00:00:00"/>
    <n v="229"/>
  </r>
  <r>
    <s v="12353"/>
    <s v="87"/>
    <x v="1326"/>
    <d v="2017-05-20T00:00:00"/>
    <b v="1"/>
    <s v="Approved"/>
    <s v="Giant Bicycles"/>
    <s v="Standard"/>
    <s v="high"/>
    <s v="medium"/>
    <n v="1179"/>
    <n v="707.4"/>
    <n v="471.6"/>
    <d v="1997-08-25T00:00:00"/>
    <n v="224"/>
  </r>
  <r>
    <s v="12354"/>
    <s v="35"/>
    <x v="1083"/>
    <d v="2017-11-08T00:00:00"/>
    <b v="1"/>
    <s v="Approved"/>
    <s v="Trek Bicycles"/>
    <s v="Standard"/>
    <s v="low"/>
    <s v="medium"/>
    <n v="1057.51"/>
    <n v="154.4"/>
    <n v="903.11"/>
    <d v="1994-07-12T00:00:00"/>
    <n v="52"/>
  </r>
  <r>
    <s v="12355"/>
    <s v="4"/>
    <x v="1796"/>
    <d v="2017-02-18T00:00:00"/>
    <b v="0"/>
    <s v="Approved"/>
    <s v="Giant Bicycles"/>
    <s v="Standard"/>
    <s v="high"/>
    <s v="medium"/>
    <n v="1129.1300000000001"/>
    <n v="677.48"/>
    <n v="451.65"/>
    <d v="2005-08-09T00:00:00"/>
    <n v="315"/>
  </r>
  <r>
    <s v="12356"/>
    <s v="41"/>
    <x v="3304"/>
    <d v="2017-01-13T00:00:00"/>
    <b v="1"/>
    <s v="Approved"/>
    <s v="Solex"/>
    <s v="Road"/>
    <s v="medium"/>
    <s v="medium"/>
    <n v="416.98"/>
    <n v="312.74"/>
    <n v="104.24"/>
    <d v="1997-05-10T00:00:00"/>
    <n v="351"/>
  </r>
  <r>
    <s v="12357"/>
    <s v="67"/>
    <x v="3112"/>
    <d v="2017-12-15T00:00:00"/>
    <b v="1"/>
    <s v="Approved"/>
    <s v="Norco Bicycles"/>
    <s v="Road"/>
    <s v="medium"/>
    <s v="medium"/>
    <n v="544.04999999999995"/>
    <n v="376.84"/>
    <n v="167.21"/>
    <d v="2005-10-22T00:00:00"/>
    <n v="15"/>
  </r>
  <r>
    <s v="12358"/>
    <s v="25"/>
    <x v="429"/>
    <d v="2017-01-31T00:00:00"/>
    <b v="0"/>
    <s v="Approved"/>
    <s v="Giant Bicycles"/>
    <s v="Road"/>
    <s v="medium"/>
    <s v="medium"/>
    <n v="1538.99"/>
    <n v="829.65"/>
    <n v="709.34"/>
    <d v="1992-10-11T00:00:00"/>
    <n v="333"/>
  </r>
  <r>
    <s v="12359"/>
    <s v="2"/>
    <x v="67"/>
    <d v="2017-11-04T00:00:00"/>
    <b v="1"/>
    <s v="Approved"/>
    <s v="Solex"/>
    <s v="Standard"/>
    <s v="medium"/>
    <s v="medium"/>
    <n v="71.489999999999995"/>
    <n v="53.62"/>
    <n v="17.87"/>
    <d v="2012-12-02T00:00:00"/>
    <n v="56"/>
  </r>
  <r>
    <s v="12360"/>
    <s v="92"/>
    <x v="3061"/>
    <d v="2017-01-23T00:00:00"/>
    <b v="0"/>
    <s v="Approved"/>
    <s v="WeareA2B"/>
    <s v="Standard"/>
    <s v="medium"/>
    <s v="small"/>
    <n v="1415.01"/>
    <n v="1259.3599999999999"/>
    <n v="155.65"/>
    <d v="2003-01-05T00:00:00"/>
    <n v="341"/>
  </r>
  <r>
    <s v="12361"/>
    <s v="31"/>
    <x v="613"/>
    <d v="2017-01-29T00:00:00"/>
    <b v="0"/>
    <s v="Approved"/>
    <s v="Giant Bicycles"/>
    <s v="Standard"/>
    <s v="medium"/>
    <s v="medium"/>
    <n v="230.91"/>
    <n v="173.18"/>
    <n v="57.73"/>
    <d v="1995-12-19T00:00:00"/>
    <n v="335"/>
  </r>
  <r>
    <s v="12362"/>
    <s v="30"/>
    <x v="638"/>
    <d v="2017-07-09T00:00:00"/>
    <b v="0"/>
    <s v="Approved"/>
    <s v="Solex"/>
    <s v="Standard"/>
    <s v="high"/>
    <s v="medium"/>
    <n v="748.17"/>
    <n v="448.9"/>
    <n v="299.27"/>
    <d v="1991-11-10T00:00:00"/>
    <n v="174"/>
  </r>
  <r>
    <s v="12363"/>
    <s v="69"/>
    <x v="872"/>
    <d v="2017-02-26T00:00:00"/>
    <b v="0"/>
    <s v="Approved"/>
    <s v="Norco Bicycles"/>
    <s v="Road"/>
    <s v="medium"/>
    <s v="large"/>
    <n v="1240.31"/>
    <n v="795.1"/>
    <n v="445.21"/>
    <d v="2013-09-16T00:00:00"/>
    <n v="307"/>
  </r>
  <r>
    <s v="12364"/>
    <s v="23"/>
    <x v="3168"/>
    <d v="2017-04-21T00:00:00"/>
    <b v="1"/>
    <s v="Approved"/>
    <s v="Norco Bicycles"/>
    <s v="Mountain"/>
    <s v="low"/>
    <s v="small"/>
    <n v="688.63"/>
    <n v="612.88"/>
    <n v="75.75"/>
    <d v="1993-10-02T00:00:00"/>
    <n v="253"/>
  </r>
  <r>
    <s v="12365"/>
    <s v="52"/>
    <x v="1253"/>
    <d v="2017-03-03T00:00:00"/>
    <b v="0"/>
    <s v="Approved"/>
    <s v="OHM Cycles"/>
    <s v="Road"/>
    <s v="medium"/>
    <s v="medium"/>
    <n v="1280.28"/>
    <n v="829.51"/>
    <n v="450.77"/>
    <d v="2011-08-24T00:00:00"/>
    <n v="302"/>
  </r>
  <r>
    <s v="12366"/>
    <s v="33"/>
    <x v="3126"/>
    <d v="2017-10-30T00:00:00"/>
    <b v="0"/>
    <s v="Approved"/>
    <s v="Giant Bicycles"/>
    <s v="Standard"/>
    <s v="medium"/>
    <s v="small"/>
    <n v="1311.44"/>
    <n v="1167.18"/>
    <n v="144.26"/>
    <d v="2007-12-11T00:00:00"/>
    <n v="61"/>
  </r>
  <r>
    <s v="12367"/>
    <s v="93"/>
    <x v="1322"/>
    <d v="2017-10-08T00:00:00"/>
    <b v="1"/>
    <s v="Approved"/>
    <s v="WeareA2B"/>
    <s v="Standard"/>
    <s v="medium"/>
    <s v="medium"/>
    <n v="1065.03"/>
    <n v="230.09"/>
    <n v="834.94"/>
    <d v="2000-11-03T00:00:00"/>
    <n v="83"/>
  </r>
  <r>
    <s v="12368"/>
    <s v="78"/>
    <x v="1965"/>
    <d v="2017-07-26T00:00:00"/>
    <b v="0"/>
    <s v="Approved"/>
    <s v="Giant Bicycles"/>
    <s v="Standard"/>
    <s v="medium"/>
    <s v="large"/>
    <n v="1765.3"/>
    <n v="709.48"/>
    <n v="1055.82"/>
    <d v="2015-08-10T00:00:00"/>
    <n v="157"/>
  </r>
  <r>
    <s v="12369"/>
    <s v="35"/>
    <x v="1271"/>
    <d v="2017-07-27T00:00:00"/>
    <b v="0"/>
    <s v="Approved"/>
    <s v="Giant Bicycles"/>
    <s v="Standard"/>
    <s v="medium"/>
    <s v="medium"/>
    <n v="1403.5"/>
    <n v="954.82"/>
    <n v="448.68"/>
    <d v="2012-09-15T00:00:00"/>
    <n v="156"/>
  </r>
  <r>
    <s v="12370"/>
    <s v="84"/>
    <x v="2722"/>
    <d v="2017-11-23T00:00:00"/>
    <b v="1"/>
    <s v="Approved"/>
    <s v="Trek Bicycles"/>
    <s v="Road"/>
    <s v="medium"/>
    <s v="medium"/>
    <n v="290.62"/>
    <n v="215.14"/>
    <n v="75.48"/>
    <d v="2004-08-07T00:00:00"/>
    <n v="37"/>
  </r>
  <r>
    <s v="12371"/>
    <s v="46"/>
    <x v="479"/>
    <d v="2017-10-08T00:00:00"/>
    <b v="1"/>
    <s v="Approved"/>
    <s v="Solex"/>
    <s v="Standard"/>
    <s v="low"/>
    <s v="medium"/>
    <n v="1289.8499999999999"/>
    <n v="74.510000000000005"/>
    <n v="1215.3399999999999"/>
    <d v="2012-04-10T00:00:00"/>
    <n v="83"/>
  </r>
  <r>
    <s v="12372"/>
    <s v="28"/>
    <x v="1702"/>
    <d v="2017-11-01T00:00:00"/>
    <b v="0"/>
    <s v="Approved"/>
    <s v="Norco Bicycles"/>
    <s v="Standard"/>
    <s v="medium"/>
    <s v="small"/>
    <n v="1216.1400000000001"/>
    <n v="1082.3599999999999"/>
    <n v="133.78"/>
    <d v="2002-03-22T00:00:00"/>
    <n v="59"/>
  </r>
  <r>
    <s v="12373"/>
    <s v="0"/>
    <x v="60"/>
    <d v="2017-08-02T00:00:00"/>
    <b v="1"/>
    <s v="Approved"/>
    <s v="Trek Bicycles"/>
    <s v="Standard"/>
    <s v="high"/>
    <s v="medium"/>
    <n v="495.72"/>
    <n v="297.43"/>
    <n v="198.29"/>
    <d v="2015-04-11T00:00:00"/>
    <n v="150"/>
  </r>
  <r>
    <s v="12374"/>
    <s v="95"/>
    <x v="2691"/>
    <d v="2017-01-23T00:00:00"/>
    <b v="1"/>
    <s v="Approved"/>
    <s v="OHM Cycles"/>
    <s v="Touring"/>
    <s v="low"/>
    <s v="medium"/>
    <n v="1073.07"/>
    <n v="933.84"/>
    <n v="139.22999999999999"/>
    <d v="1997-01-25T00:00:00"/>
    <n v="341"/>
  </r>
  <r>
    <s v="12375"/>
    <s v="19"/>
    <x v="2772"/>
    <d v="2017-03-10T00:00:00"/>
    <b v="1"/>
    <s v="Approved"/>
    <s v="OHM Cycles"/>
    <s v="Road"/>
    <s v="high"/>
    <s v="large"/>
    <n v="12.01"/>
    <n v="7.21"/>
    <n v="4.8"/>
    <d v="2009-03-08T00:00:00"/>
    <n v="295"/>
  </r>
  <r>
    <s v="12376"/>
    <s v="89"/>
    <x v="2354"/>
    <d v="2017-10-26T00:00:00"/>
    <b v="1"/>
    <s v="Approved"/>
    <s v="WeareA2B"/>
    <s v="Touring"/>
    <s v="medium"/>
    <s v="large"/>
    <n v="1362.99"/>
    <n v="57.74"/>
    <n v="1305.25"/>
    <d v="2000-11-03T00:00:00"/>
    <n v="65"/>
  </r>
  <r>
    <s v="12377"/>
    <s v="37"/>
    <x v="1941"/>
    <d v="2017-09-08T00:00:00"/>
    <b v="1"/>
    <s v="Approved"/>
    <s v="OHM Cycles"/>
    <s v="Standard"/>
    <s v="low"/>
    <s v="medium"/>
    <n v="1793.43"/>
    <n v="248.82"/>
    <n v="1544.61"/>
    <d v="2010-06-07T00:00:00"/>
    <n v="113"/>
  </r>
  <r>
    <s v="12378"/>
    <s v="50"/>
    <x v="166"/>
    <d v="2017-01-21T00:00:00"/>
    <b v="0"/>
    <s v="Approved"/>
    <s v="WeareA2B"/>
    <s v="Standard"/>
    <s v="medium"/>
    <s v="small"/>
    <n v="175.89"/>
    <n v="131.91999999999999"/>
    <n v="43.97"/>
    <d v="2003-02-16T00:00:00"/>
    <n v="343"/>
  </r>
  <r>
    <s v="12379"/>
    <s v="57"/>
    <x v="2441"/>
    <d v="2017-04-18T00:00:00"/>
    <b v="1"/>
    <s v="Approved"/>
    <s v="WeareA2B"/>
    <s v="Touring"/>
    <s v="medium"/>
    <s v="large"/>
    <n v="1890.39"/>
    <n v="260.14"/>
    <n v="1630.25"/>
    <d v="1991-01-21T00:00:00"/>
    <n v="256"/>
  </r>
  <r>
    <s v="12380"/>
    <s v="54"/>
    <x v="699"/>
    <d v="2017-01-12T00:00:00"/>
    <b v="1"/>
    <s v="Approved"/>
    <s v="WeareA2B"/>
    <s v="Standard"/>
    <s v="medium"/>
    <s v="medium"/>
    <n v="1807.45"/>
    <n v="778.69"/>
    <n v="1028.76"/>
    <d v="1992-10-02T00:00:00"/>
    <n v="352"/>
  </r>
  <r>
    <s v="12381"/>
    <s v="51"/>
    <x v="999"/>
    <d v="2017-08-26T00:00:00"/>
    <b v="0"/>
    <s v="Approved"/>
    <s v="OHM Cycles"/>
    <s v="Standard"/>
    <s v="high"/>
    <s v="medium"/>
    <n v="2005.66"/>
    <n v="1203.4000000000001"/>
    <n v="802.26"/>
    <d v="2012-04-10T00:00:00"/>
    <n v="126"/>
  </r>
  <r>
    <s v="12382"/>
    <s v="9"/>
    <x v="304"/>
    <d v="2017-06-17T00:00:00"/>
    <b v="1"/>
    <s v="Approved"/>
    <s v="Norco Bicycles"/>
    <s v="Standard"/>
    <s v="medium"/>
    <s v="small"/>
    <n v="1216.1400000000001"/>
    <n v="1082.3599999999999"/>
    <n v="133.78"/>
    <d v="1991-08-05T00:00:00"/>
    <n v="196"/>
  </r>
  <r>
    <s v="12383"/>
    <s v="57"/>
    <x v="3217"/>
    <d v="2017-01-06T00:00:00"/>
    <b v="0"/>
    <s v="Approved"/>
    <s v="WeareA2B"/>
    <s v="Touring"/>
    <s v="medium"/>
    <s v="large"/>
    <n v="1890.39"/>
    <n v="260.14"/>
    <n v="1630.25"/>
    <d v="1993-10-02T00:00:00"/>
    <n v="358"/>
  </r>
  <r>
    <s v="12384"/>
    <s v="78"/>
    <x v="3383"/>
    <d v="2017-07-07T00:00:00"/>
    <b v="0"/>
    <s v="Approved"/>
    <s v="Giant Bicycles"/>
    <s v="Standard"/>
    <s v="medium"/>
    <s v="large"/>
    <n v="1765.3"/>
    <n v="709.48"/>
    <n v="1055.82"/>
    <d v="2004-07-25T00:00:00"/>
    <n v="176"/>
  </r>
  <r>
    <s v="12385"/>
    <s v="99"/>
    <x v="2792"/>
    <d v="2017-08-30T00:00:00"/>
    <b v="0"/>
    <s v="Approved"/>
    <s v="OHM Cycles"/>
    <s v="Standard"/>
    <s v="medium"/>
    <s v="medium"/>
    <n v="1227.3399999999999"/>
    <n v="770.89"/>
    <n v="456.45"/>
    <d v="1994-08-10T00:00:00"/>
    <n v="122"/>
  </r>
  <r>
    <s v="12386"/>
    <s v="23"/>
    <x v="1504"/>
    <d v="2017-02-16T00:00:00"/>
    <b v="1"/>
    <s v="Approved"/>
    <s v="Norco Bicycles"/>
    <s v="Mountain"/>
    <s v="low"/>
    <s v="small"/>
    <n v="688.63"/>
    <n v="612.88"/>
    <n v="75.75"/>
    <d v="1993-10-02T00:00:00"/>
    <n v="317"/>
  </r>
  <r>
    <s v="12387"/>
    <s v="64"/>
    <x v="2611"/>
    <d v="2017-03-17T00:00:00"/>
    <b v="0"/>
    <s v="Approved"/>
    <s v="Trek Bicycles"/>
    <s v="Standard"/>
    <s v="medium"/>
    <s v="large"/>
    <n v="1469.44"/>
    <n v="596.54999999999995"/>
    <n v="872.89"/>
    <d v="2012-05-18T00:00:00"/>
    <n v="288"/>
  </r>
  <r>
    <s v="12388"/>
    <s v="43"/>
    <x v="205"/>
    <d v="2017-11-28T00:00:00"/>
    <b v="1"/>
    <s v="Approved"/>
    <s v="Norco Bicycles"/>
    <s v="Standard"/>
    <s v="medium"/>
    <s v="medium"/>
    <n v="1555.58"/>
    <n v="818.01"/>
    <n v="737.57"/>
    <d v="2003-09-09T00:00:00"/>
    <n v="32"/>
  </r>
  <r>
    <s v="12389"/>
    <s v="83"/>
    <x v="2238"/>
    <d v="2017-11-30T00:00:00"/>
    <b v="1"/>
    <s v="Approved"/>
    <s v="Solex"/>
    <s v="Touring"/>
    <s v="medium"/>
    <s v="large"/>
    <n v="2083.94"/>
    <n v="675.03"/>
    <n v="1408.91"/>
    <d v="2013-09-16T00:00:00"/>
    <n v="30"/>
  </r>
  <r>
    <s v="12390"/>
    <s v="67"/>
    <x v="1025"/>
    <d v="2017-08-16T00:00:00"/>
    <b v="1"/>
    <s v="Approved"/>
    <s v="Norco Bicycles"/>
    <s v="Road"/>
    <s v="medium"/>
    <s v="medium"/>
    <n v="544.04999999999995"/>
    <n v="376.84"/>
    <n v="167.21"/>
    <d v="2005-10-22T00:00:00"/>
    <n v="136"/>
  </r>
  <r>
    <s v="12391"/>
    <s v="60"/>
    <x v="223"/>
    <d v="2017-04-08T00:00:00"/>
    <b v="1"/>
    <s v="Approved"/>
    <s v="Giant Bicycles"/>
    <s v="Standard"/>
    <s v="high"/>
    <s v="small"/>
    <n v="1977.36"/>
    <n v="1759.85"/>
    <n v="217.51"/>
    <d v="2012-05-18T00:00:00"/>
    <n v="266"/>
  </r>
  <r>
    <s v="12392"/>
    <s v="53"/>
    <x v="27"/>
    <d v="2017-03-21T00:00:00"/>
    <b v="0"/>
    <s v="Approved"/>
    <s v="Giant Bicycles"/>
    <s v="Standard"/>
    <s v="high"/>
    <s v="medium"/>
    <n v="1274.93"/>
    <n v="764.96"/>
    <n v="509.97"/>
    <d v="2009-03-08T00:00:00"/>
    <n v="284"/>
  </r>
  <r>
    <s v="12393"/>
    <s v="61"/>
    <x v="1538"/>
    <d v="2017-01-12T00:00:00"/>
    <b v="0"/>
    <s v="Approved"/>
    <s v="OHM Cycles"/>
    <s v="Standard"/>
    <s v="low"/>
    <s v="medium"/>
    <n v="71.16"/>
    <n v="56.93"/>
    <n v="14.23"/>
    <d v="2015-06-17T00:00:00"/>
    <n v="352"/>
  </r>
  <r>
    <s v="12394"/>
    <s v="0"/>
    <x v="1560"/>
    <d v="2017-03-25T00:00:00"/>
    <b v="1"/>
    <s v="Approved"/>
    <s v="Trek Bicycles"/>
    <s v="Standard"/>
    <s v="high"/>
    <s v="medium"/>
    <n v="495.72"/>
    <n v="297.43"/>
    <n v="198.29"/>
    <d v="2015-04-11T00:00:00"/>
    <n v="280"/>
  </r>
  <r>
    <s v="12395"/>
    <s v="29"/>
    <x v="405"/>
    <d v="2017-05-30T00:00:00"/>
    <b v="0"/>
    <s v="Approved"/>
    <s v="Norco Bicycles"/>
    <s v="Road"/>
    <s v="medium"/>
    <s v="medium"/>
    <n v="543.39"/>
    <n v="407.54"/>
    <n v="135.85"/>
    <d v="2016-11-22T00:00:00"/>
    <n v="214"/>
  </r>
  <r>
    <s v="12396"/>
    <s v="0"/>
    <x v="1844"/>
    <d v="2017-05-10T00:00:00"/>
    <b v="0"/>
    <s v="Approved"/>
    <s v="Norco Bicycles"/>
    <s v="Standard"/>
    <s v="low"/>
    <s v="medium"/>
    <n v="363.01"/>
    <n v="290.41000000000003"/>
    <n v="72.599999999999994"/>
    <d v="2016-03-29T00:00:00"/>
    <n v="234"/>
  </r>
  <r>
    <s v="12397"/>
    <s v="39"/>
    <x v="3334"/>
    <d v="2017-11-01T00:00:00"/>
    <b v="0"/>
    <s v="Approved"/>
    <s v="Giant Bicycles"/>
    <s v="Standard"/>
    <s v="medium"/>
    <s v="large"/>
    <n v="1812.75"/>
    <n v="582.48"/>
    <n v="1230.27"/>
    <d v="2010-06-07T00:00:00"/>
    <n v="59"/>
  </r>
  <r>
    <s v="12398"/>
    <s v="18"/>
    <x v="1293"/>
    <d v="2017-09-09T00:00:00"/>
    <b v="1"/>
    <s v="Approved"/>
    <s v="Solex"/>
    <s v="Standard"/>
    <s v="medium"/>
    <s v="medium"/>
    <n v="575.27"/>
    <n v="431.45"/>
    <n v="143.82"/>
    <d v="2013-03-12T00:00:00"/>
    <n v="112"/>
  </r>
  <r>
    <s v="12399"/>
    <s v="100"/>
    <x v="398"/>
    <d v="2017-10-31T00:00:00"/>
    <b v="1"/>
    <s v="Approved"/>
    <s v="Norco Bicycles"/>
    <s v="Road"/>
    <s v="medium"/>
    <s v="medium"/>
    <n v="1036.5899999999999"/>
    <n v="206.35"/>
    <n v="830.24"/>
    <d v="1991-05-06T00:00:00"/>
    <n v="60"/>
  </r>
  <r>
    <s v="12400"/>
    <s v="48"/>
    <x v="3407"/>
    <d v="2017-02-08T00:00:00"/>
    <b v="1"/>
    <s v="Approved"/>
    <s v="WeareA2B"/>
    <s v="Standard"/>
    <s v="medium"/>
    <s v="medium"/>
    <n v="1762.96"/>
    <n v="950.52"/>
    <n v="812.44"/>
    <d v="2012-06-04T00:00:00"/>
    <n v="325"/>
  </r>
  <r>
    <s v="12401"/>
    <s v="89"/>
    <x v="1438"/>
    <d v="2017-02-02T00:00:00"/>
    <b v="1"/>
    <s v="Approved"/>
    <s v="Giant Bicycles"/>
    <s v="Standard"/>
    <s v="medium"/>
    <s v="large"/>
    <n v="1812.75"/>
    <n v="582.48"/>
    <n v="1230.27"/>
    <d v="2010-06-07T00:00:00"/>
    <n v="331"/>
  </r>
  <r>
    <s v="12402"/>
    <s v="50"/>
    <x v="3182"/>
    <d v="2017-01-14T00:00:00"/>
    <b v="1"/>
    <s v="Approved"/>
    <s v="WeareA2B"/>
    <s v="Standard"/>
    <s v="medium"/>
    <s v="small"/>
    <n v="175.89"/>
    <n v="131.91999999999999"/>
    <n v="43.97"/>
    <d v="2003-02-16T00:00:00"/>
    <n v="350"/>
  </r>
  <r>
    <s v="12404"/>
    <s v="20"/>
    <x v="1405"/>
    <d v="2017-03-14T00:00:00"/>
    <b v="1"/>
    <s v="Approved"/>
    <s v="Trek Bicycles"/>
    <s v="Standard"/>
    <s v="medium"/>
    <s v="small"/>
    <n v="1775.81"/>
    <n v="1580.47"/>
    <n v="195.34"/>
    <d v="2010-05-05T00:00:00"/>
    <n v="291"/>
  </r>
  <r>
    <s v="12405"/>
    <s v="92"/>
    <x v="2160"/>
    <d v="2017-05-27T00:00:00"/>
    <b v="1"/>
    <s v="Approved"/>
    <s v="WeareA2B"/>
    <s v="Standard"/>
    <s v="medium"/>
    <s v="small"/>
    <n v="1415.01"/>
    <n v="1259.3599999999999"/>
    <n v="155.65"/>
    <d v="2002-10-10T00:00:00"/>
    <n v="217"/>
  </r>
  <r>
    <s v="12406"/>
    <s v="41"/>
    <x v="3096"/>
    <d v="2017-06-23T00:00:00"/>
    <b v="0"/>
    <s v="Approved"/>
    <s v="Solex"/>
    <s v="Road"/>
    <s v="medium"/>
    <s v="medium"/>
    <n v="416.98"/>
    <n v="312.74"/>
    <n v="104.24"/>
    <d v="1997-05-10T00:00:00"/>
    <n v="190"/>
  </r>
  <r>
    <s v="12407"/>
    <s v="77"/>
    <x v="738"/>
    <d v="2017-06-29T00:00:00"/>
    <b v="1"/>
    <s v="Approved"/>
    <s v="WeareA2B"/>
    <s v="Standard"/>
    <s v="medium"/>
    <s v="medium"/>
    <n v="1769.64"/>
    <n v="108.76"/>
    <n v="1660.88"/>
    <d v="2011-05-09T00:00:00"/>
    <n v="184"/>
  </r>
  <r>
    <s v="12408"/>
    <s v="30"/>
    <x v="3048"/>
    <d v="2017-01-03T00:00:00"/>
    <b v="0"/>
    <s v="Approved"/>
    <s v="Solex"/>
    <s v="Standard"/>
    <s v="high"/>
    <s v="medium"/>
    <n v="748.17"/>
    <n v="448.9"/>
    <n v="299.27"/>
    <d v="2015-04-11T00:00:00"/>
    <n v="361"/>
  </r>
  <r>
    <s v="12409"/>
    <s v="33"/>
    <x v="1977"/>
    <d v="2017-12-15T00:00:00"/>
    <b v="0"/>
    <s v="Approved"/>
    <s v="Giant Bicycles"/>
    <s v="Standard"/>
    <s v="medium"/>
    <s v="small"/>
    <n v="1311.44"/>
    <n v="1167.18"/>
    <n v="144.26"/>
    <d v="1992-10-11T00:00:00"/>
    <n v="15"/>
  </r>
  <r>
    <s v="12410"/>
    <s v="55"/>
    <x v="1190"/>
    <d v="2017-07-08T00:00:00"/>
    <b v="0"/>
    <s v="Approved"/>
    <s v="Trek Bicycles"/>
    <s v="Road"/>
    <s v="medium"/>
    <s v="large"/>
    <n v="1894.19"/>
    <n v="598.76"/>
    <n v="1295.43"/>
    <d v="1993-06-23T00:00:00"/>
    <n v="175"/>
  </r>
  <r>
    <s v="12411"/>
    <s v="2"/>
    <x v="636"/>
    <d v="2017-08-10T00:00:00"/>
    <b v="0"/>
    <s v="Approved"/>
    <s v="Solex"/>
    <s v="Standard"/>
    <s v="medium"/>
    <s v="medium"/>
    <n v="71.489999999999995"/>
    <n v="53.62"/>
    <n v="17.87"/>
    <d v="2011-08-29T00:00:00"/>
    <n v="142"/>
  </r>
  <r>
    <s v="12412"/>
    <s v="3"/>
    <x v="1203"/>
    <d v="2017-01-19T00:00:00"/>
    <b v="0"/>
    <s v="Approved"/>
    <s v="Trek Bicycles"/>
    <s v="Standard"/>
    <s v="medium"/>
    <s v="large"/>
    <n v="2091.4699999999998"/>
    <n v="388.92"/>
    <n v="1702.55"/>
    <d v="2012-09-15T00:00:00"/>
    <n v="345"/>
  </r>
  <r>
    <s v="12413"/>
    <s v="52"/>
    <x v="2060"/>
    <d v="2017-06-13T00:00:00"/>
    <b v="0"/>
    <s v="Approved"/>
    <s v="OHM Cycles"/>
    <s v="Road"/>
    <s v="medium"/>
    <s v="medium"/>
    <n v="1280.28"/>
    <n v="829.51"/>
    <n v="450.77"/>
    <d v="2001-11-25T00:00:00"/>
    <n v="200"/>
  </r>
  <r>
    <s v="12414"/>
    <s v="3"/>
    <x v="2040"/>
    <d v="2017-12-02T00:00:00"/>
    <b v="0"/>
    <s v="Approved"/>
    <s v="Trek Bicycles"/>
    <s v="Standard"/>
    <s v="medium"/>
    <s v="large"/>
    <n v="2091.4699999999998"/>
    <n v="388.92"/>
    <n v="1702.55"/>
    <d v="2012-04-10T00:00:00"/>
    <n v="28"/>
  </r>
  <r>
    <s v="12415"/>
    <s v="19"/>
    <x v="1288"/>
    <d v="2017-06-26T00:00:00"/>
    <b v="1"/>
    <s v="Approved"/>
    <s v="Trek Bicycles"/>
    <s v="Mountain"/>
    <s v="low"/>
    <s v="medium"/>
    <n v="574.64"/>
    <n v="459.71"/>
    <n v="114.93"/>
    <d v="2011-08-29T00:00:00"/>
    <n v="187"/>
  </r>
  <r>
    <s v="12416"/>
    <s v="49"/>
    <x v="1832"/>
    <d v="2017-06-05T00:00:00"/>
    <b v="1"/>
    <s v="Approved"/>
    <s v="Trek Bicycles"/>
    <s v="Road"/>
    <s v="medium"/>
    <s v="medium"/>
    <n v="533.51"/>
    <n v="400.13"/>
    <n v="133.38"/>
    <d v="2012-06-04T00:00:00"/>
    <n v="208"/>
  </r>
  <r>
    <s v="12417"/>
    <s v="85"/>
    <x v="1708"/>
    <d v="2017-12-19T00:00:00"/>
    <b v="1"/>
    <s v="Approved"/>
    <s v="WeareA2B"/>
    <s v="Standard"/>
    <s v="medium"/>
    <s v="medium"/>
    <n v="752.64"/>
    <n v="205.36"/>
    <n v="547.28"/>
    <d v="2003-01-05T00:00:00"/>
    <n v="11"/>
  </r>
  <r>
    <s v="12418"/>
    <s v="38"/>
    <x v="340"/>
    <d v="2017-04-06T00:00:00"/>
    <b v="0"/>
    <s v="Approved"/>
    <s v="Trek Bicycles"/>
    <s v="Standard"/>
    <s v="medium"/>
    <s v="large"/>
    <n v="2091.4699999999998"/>
    <n v="388.92"/>
    <n v="1702.55"/>
    <d v="2008-03-19T00:00:00"/>
    <n v="268"/>
  </r>
  <r>
    <s v="12419"/>
    <s v="69"/>
    <x v="116"/>
    <d v="2017-04-03T00:00:00"/>
    <b v="1"/>
    <s v="Approved"/>
    <s v="Giant Bicycles"/>
    <s v="Road"/>
    <s v="medium"/>
    <s v="medium"/>
    <n v="792.9"/>
    <n v="594.67999999999995"/>
    <n v="198.22"/>
    <d v="1995-10-24T00:00:00"/>
    <n v="271"/>
  </r>
  <r>
    <s v="12420"/>
    <s v="88"/>
    <x v="878"/>
    <d v="2017-02-25T00:00:00"/>
    <b v="0"/>
    <s v="Approved"/>
    <s v="Norco Bicycles"/>
    <s v="Standard"/>
    <s v="high"/>
    <s v="small"/>
    <n v="1661.92"/>
    <n v="1479.11"/>
    <n v="182.81"/>
    <d v="1993-10-02T00:00:00"/>
    <n v="308"/>
  </r>
  <r>
    <s v="12421"/>
    <s v="100"/>
    <x v="911"/>
    <d v="2017-03-02T00:00:00"/>
    <b v="0"/>
    <s v="Approved"/>
    <s v="Trek Bicycles"/>
    <s v="Standard"/>
    <s v="medium"/>
    <s v="small"/>
    <n v="1386.84"/>
    <n v="1234.29"/>
    <n v="152.55000000000001"/>
    <d v="2003-08-05T00:00:00"/>
    <n v="303"/>
  </r>
  <r>
    <s v="12422"/>
    <s v="78"/>
    <x v="2834"/>
    <d v="2017-01-01T00:00:00"/>
    <b v="0"/>
    <s v="Approved"/>
    <s v="Giant Bicycles"/>
    <s v="Standard"/>
    <s v="medium"/>
    <s v="large"/>
    <n v="1765.3"/>
    <n v="709.48"/>
    <n v="1055.82"/>
    <d v="2013-09-16T00:00:00"/>
    <n v="363"/>
  </r>
  <r>
    <s v="12423"/>
    <s v="38"/>
    <x v="566"/>
    <d v="2017-07-15T00:00:00"/>
    <b v="1"/>
    <s v="Approved"/>
    <s v="Solex"/>
    <s v="Standard"/>
    <s v="medium"/>
    <s v="medium"/>
    <n v="1577.53"/>
    <n v="826.51"/>
    <n v="751.02"/>
    <d v="2011-03-16T00:00:00"/>
    <n v="168"/>
  </r>
  <r>
    <s v="12424"/>
    <s v="72"/>
    <x v="3408"/>
    <d v="2017-03-02T00:00:00"/>
    <b v="1"/>
    <s v="Approved"/>
    <s v="OHM Cycles"/>
    <s v="Standard"/>
    <s v="medium"/>
    <s v="medium"/>
    <n v="912.52"/>
    <n v="141.4"/>
    <n v="771.12"/>
    <d v="2015-10-18T00:00:00"/>
    <n v="303"/>
  </r>
  <r>
    <s v="12425"/>
    <s v="25"/>
    <x v="1664"/>
    <d v="2017-03-05T00:00:00"/>
    <b v="1"/>
    <s v="Approved"/>
    <s v="Giant Bicycles"/>
    <s v="Road"/>
    <s v="medium"/>
    <s v="medium"/>
    <n v="1538.99"/>
    <n v="829.65"/>
    <n v="709.34"/>
    <d v="2016-02-04T00:00:00"/>
    <n v="300"/>
  </r>
  <r>
    <s v="12426"/>
    <s v="46"/>
    <x v="725"/>
    <d v="2017-04-22T00:00:00"/>
    <b v="0"/>
    <s v="Approved"/>
    <s v="Solex"/>
    <s v="Standard"/>
    <s v="low"/>
    <s v="medium"/>
    <n v="1289.8499999999999"/>
    <n v="74.510000000000005"/>
    <n v="1215.3399999999999"/>
    <d v="2007-12-11T00:00:00"/>
    <n v="252"/>
  </r>
  <r>
    <s v="12427"/>
    <s v="33"/>
    <x v="2769"/>
    <d v="2017-01-03T00:00:00"/>
    <b v="1"/>
    <s v="Approved"/>
    <s v="Giant Bicycles"/>
    <s v="Standard"/>
    <s v="medium"/>
    <s v="small"/>
    <n v="1311.44"/>
    <n v="1167.18"/>
    <n v="144.26"/>
    <d v="2012-04-10T00:00:00"/>
    <n v="361"/>
  </r>
  <r>
    <s v="12428"/>
    <s v="48"/>
    <x v="3135"/>
    <d v="2017-02-25T00:00:00"/>
    <b v="1"/>
    <s v="Approved"/>
    <s v="WeareA2B"/>
    <s v="Standard"/>
    <s v="medium"/>
    <s v="medium"/>
    <n v="1762.96"/>
    <n v="950.52"/>
    <n v="812.44"/>
    <d v="2014-07-28T00:00:00"/>
    <n v="308"/>
  </r>
  <r>
    <s v="12429"/>
    <s v="48"/>
    <x v="2489"/>
    <d v="2017-09-16T00:00:00"/>
    <b v="1"/>
    <s v="Approved"/>
    <s v="WeareA2B"/>
    <s v="Standard"/>
    <s v="medium"/>
    <s v="medium"/>
    <n v="1762.96"/>
    <n v="950.52"/>
    <n v="812.44"/>
    <d v="2003-07-21T00:00:00"/>
    <n v="105"/>
  </r>
  <r>
    <s v="12430"/>
    <s v="7"/>
    <x v="238"/>
    <d v="2017-08-26T00:00:00"/>
    <b v="1"/>
    <s v="Approved"/>
    <s v="Trek Bicycles"/>
    <s v="Road"/>
    <s v="low"/>
    <s v="medium"/>
    <n v="980.37"/>
    <n v="234.43"/>
    <n v="745.94"/>
    <d v="2005-12-07T00:00:00"/>
    <n v="126"/>
  </r>
  <r>
    <s v="12431"/>
    <s v="86"/>
    <x v="3343"/>
    <d v="2017-11-13T00:00:00"/>
    <b v="0"/>
    <s v="Approved"/>
    <s v="OHM Cycles"/>
    <s v="Standard"/>
    <s v="medium"/>
    <s v="medium"/>
    <n v="235.63"/>
    <n v="125.07"/>
    <n v="110.56"/>
    <d v="2004-08-07T00:00:00"/>
    <n v="47"/>
  </r>
  <r>
    <s v="12432"/>
    <s v="0"/>
    <x v="2699"/>
    <d v="2017-03-16T00:00:00"/>
    <b v="1"/>
    <s v="Approved"/>
    <s v="Trek Bicycles"/>
    <s v="Road"/>
    <s v="medium"/>
    <s v="medium"/>
    <n v="290.62"/>
    <n v="215.14"/>
    <n v="75.48"/>
    <d v="2004-12-18T00:00:00"/>
    <n v="289"/>
  </r>
  <r>
    <s v="12433"/>
    <s v="22"/>
    <x v="1178"/>
    <d v="2017-07-30T00:00:00"/>
    <b v="1"/>
    <s v="Approved"/>
    <s v="WeareA2B"/>
    <s v="Standard"/>
    <s v="medium"/>
    <s v="medium"/>
    <n v="60.34"/>
    <n v="45.26"/>
    <n v="15.08"/>
    <d v="1993-07-15T00:00:00"/>
    <n v="153"/>
  </r>
  <r>
    <s v="12434"/>
    <s v="36"/>
    <x v="666"/>
    <d v="2017-04-25T00:00:00"/>
    <b v="0"/>
    <s v="Approved"/>
    <s v="Solex"/>
    <s v="Standard"/>
    <s v="low"/>
    <s v="medium"/>
    <n v="945.04"/>
    <n v="507.58"/>
    <n v="437.46"/>
    <d v="2006-02-02T00:00:00"/>
    <n v="249"/>
  </r>
  <r>
    <s v="12435"/>
    <s v="45"/>
    <x v="954"/>
    <d v="2017-03-21T00:00:00"/>
    <b v="0"/>
    <s v="Approved"/>
    <s v="Trek Bicycles"/>
    <s v="Road"/>
    <s v="low"/>
    <s v="medium"/>
    <n v="980.37"/>
    <n v="234.43"/>
    <n v="745.94"/>
    <d v="2004-09-28T00:00:00"/>
    <n v="284"/>
  </r>
  <r>
    <s v="12436"/>
    <s v="29"/>
    <x v="2878"/>
    <d v="2017-02-22T00:00:00"/>
    <b v="1"/>
    <s v="Approved"/>
    <s v="WeareA2B"/>
    <s v="Standard"/>
    <s v="medium"/>
    <s v="medium"/>
    <n v="1065.03"/>
    <n v="230.09"/>
    <n v="834.94"/>
    <d v="1991-05-06T00:00:00"/>
    <n v="311"/>
  </r>
  <r>
    <s v="12437"/>
    <s v="17"/>
    <x v="917"/>
    <d v="2017-09-20T00:00:00"/>
    <b v="1"/>
    <s v="Approved"/>
    <s v="Solex"/>
    <s v="Standard"/>
    <s v="high"/>
    <s v="medium"/>
    <n v="1024.6600000000001"/>
    <n v="614.79999999999995"/>
    <n v="409.86"/>
    <d v="2016-02-04T00:00:00"/>
    <n v="101"/>
  </r>
  <r>
    <s v="12438"/>
    <s v="100"/>
    <x v="3185"/>
    <d v="2017-04-13T00:00:00"/>
    <b v="1"/>
    <s v="Approved"/>
    <s v="Norco Bicycles"/>
    <s v="Road"/>
    <s v="medium"/>
    <s v="medium"/>
    <n v="1036.5899999999999"/>
    <n v="206.35"/>
    <n v="830.24"/>
    <d v="1991-05-06T00:00:00"/>
    <n v="261"/>
  </r>
  <r>
    <s v="12439"/>
    <s v="0"/>
    <x v="3391"/>
    <d v="2017-11-05T00:00:00"/>
    <b v="1"/>
    <s v="Approved"/>
    <s v="OHM Cycles"/>
    <s v="Road"/>
    <s v="high"/>
    <s v="large"/>
    <n v="12.01"/>
    <n v="7.21"/>
    <n v="4.8"/>
    <d v="2009-03-08T00:00:00"/>
    <n v="55"/>
  </r>
  <r>
    <s v="12440"/>
    <s v="97"/>
    <x v="93"/>
    <d v="2017-01-17T00:00:00"/>
    <b v="0"/>
    <s v="Approved"/>
    <s v="Solex"/>
    <s v="Standard"/>
    <s v="medium"/>
    <s v="large"/>
    <n v="202.62"/>
    <n v="151.96"/>
    <n v="50.66"/>
    <d v="1991-05-06T00:00:00"/>
    <n v="347"/>
  </r>
  <r>
    <s v="12441"/>
    <s v="95"/>
    <x v="3409"/>
    <d v="2017-04-03T00:00:00"/>
    <b v="0"/>
    <s v="Approved"/>
    <s v="Giant Bicycles"/>
    <s v="Standard"/>
    <s v="medium"/>
    <s v="large"/>
    <n v="569.55999999999995"/>
    <n v="528.42999999999995"/>
    <n v="41.13"/>
    <d v="2003-09-10T00:00:00"/>
    <n v="271"/>
  </r>
  <r>
    <s v="12442"/>
    <s v="32"/>
    <x v="1511"/>
    <d v="2017-07-02T00:00:00"/>
    <b v="1"/>
    <s v="Approved"/>
    <s v="Giant Bicycles"/>
    <s v="Standard"/>
    <s v="medium"/>
    <s v="medium"/>
    <n v="642.70000000000005"/>
    <n v="211.37"/>
    <n v="431.33"/>
    <d v="2002-03-22T00:00:00"/>
    <n v="181"/>
  </r>
  <r>
    <s v="12443"/>
    <s v="4"/>
    <x v="3028"/>
    <d v="2017-12-25T00:00:00"/>
    <b v="0"/>
    <s v="Approved"/>
    <s v="Solex"/>
    <s v="Standard"/>
    <s v="medium"/>
    <s v="medium"/>
    <n v="1483.2"/>
    <n v="99.59"/>
    <n v="1383.61"/>
    <d v="2012-05-18T00:00:00"/>
    <n v="5"/>
  </r>
  <r>
    <s v="12444"/>
    <s v="57"/>
    <x v="1737"/>
    <d v="2017-10-20T00:00:00"/>
    <b v="1"/>
    <s v="Approved"/>
    <s v="WeareA2B"/>
    <s v="Touring"/>
    <s v="medium"/>
    <s v="large"/>
    <n v="1890.39"/>
    <n v="260.14"/>
    <n v="1630.25"/>
    <d v="1993-07-20T00:00:00"/>
    <n v="71"/>
  </r>
  <r>
    <s v="12445"/>
    <s v="14"/>
    <x v="389"/>
    <d v="2017-01-21T00:00:00"/>
    <b v="0"/>
    <s v="Approved"/>
    <s v="Trek Bicycles"/>
    <s v="Standard"/>
    <s v="medium"/>
    <s v="small"/>
    <n v="1386.84"/>
    <n v="1234.29"/>
    <n v="152.55000000000001"/>
    <d v="1993-07-15T00:00:00"/>
    <n v="343"/>
  </r>
  <r>
    <s v="12446"/>
    <s v="25"/>
    <x v="3300"/>
    <d v="2017-11-24T00:00:00"/>
    <b v="0"/>
    <s v="Approved"/>
    <s v="Giant Bicycles"/>
    <s v="Road"/>
    <s v="medium"/>
    <s v="medium"/>
    <n v="1538.99"/>
    <n v="829.65"/>
    <n v="709.34"/>
    <d v="2002-03-22T00:00:00"/>
    <n v="36"/>
  </r>
  <r>
    <s v="12447"/>
    <s v="33"/>
    <x v="2832"/>
    <d v="2017-06-27T00:00:00"/>
    <b v="1"/>
    <s v="Approved"/>
    <s v="Giant Bicycles"/>
    <s v="Standard"/>
    <s v="medium"/>
    <s v="small"/>
    <n v="1311.44"/>
    <n v="1167.18"/>
    <n v="144.26"/>
    <d v="2006-10-01T00:00:00"/>
    <n v="186"/>
  </r>
  <r>
    <s v="12448"/>
    <s v="74"/>
    <x v="1832"/>
    <d v="2017-09-19T00:00:00"/>
    <b v="0"/>
    <s v="Approved"/>
    <s v="WeareA2B"/>
    <s v="Standard"/>
    <s v="medium"/>
    <s v="medium"/>
    <n v="1228.07"/>
    <n v="400.91"/>
    <n v="827.16"/>
    <d v="2000-05-22T00:00:00"/>
    <n v="102"/>
  </r>
  <r>
    <s v="12449"/>
    <s v="61"/>
    <x v="3171"/>
    <d v="2017-12-10T00:00:00"/>
    <b v="1"/>
    <s v="Approved"/>
    <s v="OHM Cycles"/>
    <s v="Standard"/>
    <s v="low"/>
    <s v="medium"/>
    <n v="71.16"/>
    <n v="56.93"/>
    <n v="14.23"/>
    <d v="2015-06-17T00:00:00"/>
    <n v="20"/>
  </r>
  <r>
    <s v="12450"/>
    <s v="36"/>
    <x v="82"/>
    <d v="2017-01-28T00:00:00"/>
    <b v="0"/>
    <s v="Approved"/>
    <s v="Solex"/>
    <s v="Standard"/>
    <s v="low"/>
    <s v="medium"/>
    <n v="945.04"/>
    <n v="507.58"/>
    <n v="437.46"/>
    <d v="2008-03-19T00:00:00"/>
    <n v="336"/>
  </r>
  <r>
    <s v="12451"/>
    <s v="11"/>
    <x v="2636"/>
    <d v="2017-04-28T00:00:00"/>
    <b v="1"/>
    <s v="Approved"/>
    <s v="Giant Bicycles"/>
    <s v="Standard"/>
    <s v="high"/>
    <s v="medium"/>
    <n v="1274.93"/>
    <n v="764.96"/>
    <n v="509.97"/>
    <d v="2007-08-04T00:00:00"/>
    <n v="246"/>
  </r>
  <r>
    <s v="12452"/>
    <s v="45"/>
    <x v="1750"/>
    <d v="2017-07-20T00:00:00"/>
    <b v="1"/>
    <s v="Approved"/>
    <s v="Solex"/>
    <s v="Standard"/>
    <s v="medium"/>
    <s v="medium"/>
    <n v="441.49"/>
    <n v="84.99"/>
    <n v="356.5"/>
    <d v="1993-04-12T00:00:00"/>
    <n v="163"/>
  </r>
  <r>
    <s v="12453"/>
    <s v="12"/>
    <x v="1837"/>
    <d v="2017-12-30T00:00:00"/>
    <b v="0"/>
    <s v="Approved"/>
    <s v="WeareA2B"/>
    <s v="Standard"/>
    <s v="medium"/>
    <s v="medium"/>
    <n v="1231.1500000000001"/>
    <n v="161.6"/>
    <n v="1069.55"/>
    <d v="2010-11-05T00:00:00"/>
    <n v="0"/>
  </r>
  <r>
    <s v="12454"/>
    <s v="99"/>
    <x v="151"/>
    <d v="2017-12-15T00:00:00"/>
    <b v="0"/>
    <s v="Approved"/>
    <s v="OHM Cycles"/>
    <s v="Standard"/>
    <s v="medium"/>
    <s v="medium"/>
    <n v="1227.3399999999999"/>
    <n v="770.89"/>
    <n v="456.45"/>
    <d v="1994-08-10T00:00:00"/>
    <n v="15"/>
  </r>
  <r>
    <s v="12455"/>
    <s v="65"/>
    <x v="2874"/>
    <d v="2017-04-22T00:00:00"/>
    <b v="0"/>
    <s v="Approved"/>
    <s v="WeareA2B"/>
    <s v="Standard"/>
    <s v="medium"/>
    <s v="medium"/>
    <n v="1807.45"/>
    <n v="778.69"/>
    <n v="1028.76"/>
    <d v="2015-05-21T00:00:00"/>
    <n v="252"/>
  </r>
  <r>
    <s v="12456"/>
    <s v="83"/>
    <x v="1342"/>
    <d v="2017-09-18T00:00:00"/>
    <b v="0"/>
    <s v="Approved"/>
    <s v="Solex"/>
    <s v="Touring"/>
    <s v="medium"/>
    <s v="large"/>
    <n v="2083.94"/>
    <n v="675.03"/>
    <n v="1408.91"/>
    <d v="2013-09-16T00:00:00"/>
    <n v="103"/>
  </r>
  <r>
    <s v="12457"/>
    <s v="0"/>
    <x v="2921"/>
    <d v="2017-02-01T00:00:00"/>
    <b v="0"/>
    <s v="Approved"/>
    <s v="Giant Bicycles"/>
    <s v="Standard"/>
    <s v="medium"/>
    <s v="medium"/>
    <n v="230.91"/>
    <n v="173.18"/>
    <n v="57.73"/>
    <d v="1992-10-11T00:00:00"/>
    <n v="332"/>
  </r>
  <r>
    <s v="12458"/>
    <s v="7"/>
    <x v="3257"/>
    <d v="2017-05-20T00:00:00"/>
    <b v="0"/>
    <s v="Approved"/>
    <s v="Trek Bicycles"/>
    <s v="Road"/>
    <s v="low"/>
    <s v="medium"/>
    <n v="980.37"/>
    <n v="234.43"/>
    <n v="745.94"/>
    <d v="2004-09-28T00:00:00"/>
    <n v="224"/>
  </r>
  <r>
    <s v="12459"/>
    <s v="69"/>
    <x v="1198"/>
    <d v="2017-03-16T00:00:00"/>
    <b v="0"/>
    <s v="Approved"/>
    <s v="Giant Bicycles"/>
    <s v="Road"/>
    <s v="medium"/>
    <s v="medium"/>
    <n v="792.9"/>
    <n v="594.67999999999995"/>
    <n v="198.22"/>
    <d v="2006-05-22T00:00:00"/>
    <n v="289"/>
  </r>
  <r>
    <s v="12460"/>
    <s v="60"/>
    <x v="2117"/>
    <d v="2017-08-10T00:00:00"/>
    <b v="0"/>
    <s v="Approved"/>
    <s v="Giant Bicycles"/>
    <s v="Standard"/>
    <s v="high"/>
    <s v="small"/>
    <n v="1977.36"/>
    <n v="1759.85"/>
    <n v="217.51"/>
    <d v="2012-05-18T00:00:00"/>
    <n v="142"/>
  </r>
  <r>
    <s v="12461"/>
    <s v="0"/>
    <x v="1660"/>
    <d v="2017-02-06T00:00:00"/>
    <b v="1"/>
    <s v="Approved"/>
    <s v="Giant Bicycles"/>
    <s v="Standard"/>
    <s v="medium"/>
    <s v="medium"/>
    <n v="230.91"/>
    <n v="173.18"/>
    <n v="57.73"/>
    <d v="2006-11-10T00:00:00"/>
    <n v="327"/>
  </r>
  <r>
    <s v="12462"/>
    <s v="0"/>
    <x v="1424"/>
    <d v="2017-10-30T00:00:00"/>
    <b v="0"/>
    <s v="Approved"/>
    <m/>
    <m/>
    <m/>
    <m/>
    <n v="162.87"/>
    <m/>
    <m/>
    <m/>
    <n v="61"/>
  </r>
  <r>
    <s v="12463"/>
    <s v="36"/>
    <x v="2664"/>
    <d v="2017-02-21T00:00:00"/>
    <b v="0"/>
    <s v="Approved"/>
    <s v="Solex"/>
    <s v="Standard"/>
    <s v="low"/>
    <s v="medium"/>
    <n v="945.04"/>
    <n v="507.58"/>
    <n v="437.46"/>
    <d v="1995-12-19T00:00:00"/>
    <n v="312"/>
  </r>
  <r>
    <s v="12464"/>
    <s v="72"/>
    <x v="3142"/>
    <d v="2017-11-28T00:00:00"/>
    <b v="1"/>
    <s v="Approved"/>
    <s v="Norco Bicycles"/>
    <s v="Standard"/>
    <s v="medium"/>
    <s v="medium"/>
    <n v="360.4"/>
    <n v="270.3"/>
    <n v="90.1"/>
    <d v="2006-05-22T00:00:00"/>
    <n v="32"/>
  </r>
  <r>
    <s v="12465"/>
    <s v="23"/>
    <x v="3103"/>
    <d v="2017-10-26T00:00:00"/>
    <b v="0"/>
    <s v="Approved"/>
    <s v="Norco Bicycles"/>
    <s v="Mountain"/>
    <s v="low"/>
    <s v="small"/>
    <n v="688.63"/>
    <n v="612.88"/>
    <n v="75.75"/>
    <d v="1993-10-02T00:00:00"/>
    <n v="65"/>
  </r>
  <r>
    <s v="12466"/>
    <s v="96"/>
    <x v="1834"/>
    <d v="2017-11-16T00:00:00"/>
    <b v="0"/>
    <s v="Approved"/>
    <s v="Giant Bicycles"/>
    <s v="Standard"/>
    <s v="medium"/>
    <s v="large"/>
    <n v="1635.3"/>
    <n v="993.66"/>
    <n v="641.64"/>
    <d v="2013-06-09T00:00:00"/>
    <n v="44"/>
  </r>
  <r>
    <s v="12468"/>
    <s v="84"/>
    <x v="1118"/>
    <d v="2017-06-26T00:00:00"/>
    <b v="0"/>
    <s v="Approved"/>
    <s v="Giant Bicycles"/>
    <s v="Road"/>
    <s v="medium"/>
    <s v="medium"/>
    <n v="792.9"/>
    <n v="594.67999999999995"/>
    <n v="198.22"/>
    <d v="2006-05-22T00:00:00"/>
    <n v="187"/>
  </r>
  <r>
    <s v="12469"/>
    <s v="28"/>
    <x v="2242"/>
    <d v="2017-10-16T00:00:00"/>
    <b v="1"/>
    <s v="Approved"/>
    <s v="Solex"/>
    <s v="Road"/>
    <s v="medium"/>
    <s v="small"/>
    <n v="1703.52"/>
    <n v="1516.13"/>
    <n v="187.39"/>
    <d v="2007-08-04T00:00:00"/>
    <n v="75"/>
  </r>
  <r>
    <s v="12470"/>
    <s v="51"/>
    <x v="2881"/>
    <d v="2017-02-04T00:00:00"/>
    <b v="1"/>
    <s v="Approved"/>
    <s v="OHM Cycles"/>
    <s v="Standard"/>
    <s v="high"/>
    <s v="medium"/>
    <n v="2005.66"/>
    <n v="1203.4000000000001"/>
    <n v="802.26"/>
    <d v="2001-11-25T00:00:00"/>
    <n v="329"/>
  </r>
  <r>
    <s v="12471"/>
    <s v="87"/>
    <x v="360"/>
    <d v="2017-11-21T00:00:00"/>
    <b v="0"/>
    <s v="Approved"/>
    <s v="OHM Cycles"/>
    <s v="Standard"/>
    <s v="medium"/>
    <s v="medium"/>
    <n v="1636.9"/>
    <n v="44.71"/>
    <n v="1592.19"/>
    <d v="2010-08-20T00:00:00"/>
    <n v="39"/>
  </r>
  <r>
    <s v="12472"/>
    <s v="9"/>
    <x v="1154"/>
    <d v="2017-04-07T00:00:00"/>
    <b v="0"/>
    <s v="Approved"/>
    <s v="OHM Cycles"/>
    <s v="Road"/>
    <s v="medium"/>
    <s v="medium"/>
    <n v="742.54"/>
    <n v="667.4"/>
    <n v="75.14"/>
    <d v="2003-08-05T00:00:00"/>
    <n v="267"/>
  </r>
  <r>
    <s v="12473"/>
    <s v="0"/>
    <x v="1479"/>
    <d v="2017-06-22T00:00:00"/>
    <b v="0"/>
    <s v="Approved"/>
    <s v="Trek Bicycles"/>
    <s v="Road"/>
    <s v="medium"/>
    <s v="medium"/>
    <n v="533.51"/>
    <n v="400.13"/>
    <n v="133.38"/>
    <d v="2012-06-04T00:00:00"/>
    <n v="191"/>
  </r>
  <r>
    <s v="12474"/>
    <s v="61"/>
    <x v="3057"/>
    <d v="2017-05-12T00:00:00"/>
    <b v="0"/>
    <s v="Approved"/>
    <s v="OHM Cycles"/>
    <s v="Standard"/>
    <s v="low"/>
    <s v="medium"/>
    <n v="71.16"/>
    <n v="56.93"/>
    <n v="14.23"/>
    <d v="1992-10-02T00:00:00"/>
    <n v="232"/>
  </r>
  <r>
    <s v="12475"/>
    <s v="73"/>
    <x v="2198"/>
    <d v="2017-11-15T00:00:00"/>
    <b v="0"/>
    <s v="Approved"/>
    <s v="Solex"/>
    <s v="Standard"/>
    <s v="medium"/>
    <s v="medium"/>
    <n v="1945.43"/>
    <n v="333.18"/>
    <n v="1612.25"/>
    <d v="1991-07-10T00:00:00"/>
    <n v="45"/>
  </r>
  <r>
    <s v="12476"/>
    <s v="41"/>
    <x v="2139"/>
    <d v="2017-03-24T00:00:00"/>
    <b v="1"/>
    <s v="Approved"/>
    <s v="Solex"/>
    <s v="Road"/>
    <s v="medium"/>
    <s v="medium"/>
    <n v="416.98"/>
    <n v="312.74"/>
    <n v="104.24"/>
    <d v="1993-07-15T00:00:00"/>
    <n v="281"/>
  </r>
  <r>
    <s v="12477"/>
    <s v="61"/>
    <x v="715"/>
    <d v="2017-04-27T00:00:00"/>
    <b v="0"/>
    <s v="Approved"/>
    <s v="OHM Cycles"/>
    <s v="Standard"/>
    <s v="low"/>
    <s v="medium"/>
    <n v="71.16"/>
    <n v="56.93"/>
    <n v="14.23"/>
    <d v="2015-06-17T00:00:00"/>
    <n v="247"/>
  </r>
  <r>
    <s v="12478"/>
    <s v="33"/>
    <x v="344"/>
    <d v="2017-05-24T00:00:00"/>
    <b v="1"/>
    <s v="Approved"/>
    <s v="Giant Bicycles"/>
    <s v="Standard"/>
    <s v="medium"/>
    <s v="small"/>
    <n v="1311.44"/>
    <n v="1167.18"/>
    <n v="144.26"/>
    <d v="2006-02-02T00:00:00"/>
    <n v="220"/>
  </r>
  <r>
    <s v="12479"/>
    <s v="70"/>
    <x v="3398"/>
    <d v="2017-12-12T00:00:00"/>
    <b v="1"/>
    <s v="Approved"/>
    <s v="Norco Bicycles"/>
    <s v="Road"/>
    <s v="medium"/>
    <s v="medium"/>
    <n v="1036.5899999999999"/>
    <n v="206.35"/>
    <n v="830.24"/>
    <d v="1991-05-06T00:00:00"/>
    <n v="18"/>
  </r>
  <r>
    <s v="12480"/>
    <s v="9"/>
    <x v="154"/>
    <d v="2017-07-09T00:00:00"/>
    <b v="1"/>
    <s v="Approved"/>
    <s v="OHM Cycles"/>
    <s v="Road"/>
    <s v="medium"/>
    <s v="medium"/>
    <n v="742.54"/>
    <n v="667.4"/>
    <n v="75.14"/>
    <d v="2016-07-09T00:00:00"/>
    <n v="174"/>
  </r>
  <r>
    <s v="12481"/>
    <s v="48"/>
    <x v="2596"/>
    <d v="2017-06-12T00:00:00"/>
    <b v="1"/>
    <s v="Approved"/>
    <s v="WeareA2B"/>
    <s v="Standard"/>
    <s v="medium"/>
    <s v="medium"/>
    <n v="1762.96"/>
    <n v="950.52"/>
    <n v="812.44"/>
    <d v="2014-07-28T00:00:00"/>
    <n v="201"/>
  </r>
  <r>
    <s v="12482"/>
    <s v="52"/>
    <x v="1798"/>
    <d v="2017-10-08T00:00:00"/>
    <b v="1"/>
    <s v="Approved"/>
    <s v="OHM Cycles"/>
    <s v="Road"/>
    <s v="medium"/>
    <s v="medium"/>
    <n v="1280.28"/>
    <n v="829.51"/>
    <n v="450.77"/>
    <d v="1991-01-21T00:00:00"/>
    <n v="83"/>
  </r>
  <r>
    <s v="12483"/>
    <s v="45"/>
    <x v="1989"/>
    <d v="2017-12-01T00:00:00"/>
    <b v="1"/>
    <s v="Approved"/>
    <s v="Trek Bicycles"/>
    <s v="Road"/>
    <s v="low"/>
    <s v="medium"/>
    <n v="980.37"/>
    <n v="234.43"/>
    <n v="745.94"/>
    <d v="2004-09-28T00:00:00"/>
    <n v="29"/>
  </r>
  <r>
    <s v="12484"/>
    <s v="65"/>
    <x v="177"/>
    <d v="2017-05-15T00:00:00"/>
    <b v="0"/>
    <s v="Approved"/>
    <s v="WeareA2B"/>
    <s v="Standard"/>
    <s v="medium"/>
    <s v="medium"/>
    <n v="1807.45"/>
    <n v="778.69"/>
    <n v="1028.76"/>
    <d v="1992-10-02T00:00:00"/>
    <n v="229"/>
  </r>
  <r>
    <s v="12485"/>
    <s v="85"/>
    <x v="3236"/>
    <d v="2017-01-01T00:00:00"/>
    <b v="1"/>
    <s v="Approved"/>
    <s v="WeareA2B"/>
    <s v="Standard"/>
    <s v="medium"/>
    <s v="medium"/>
    <n v="1228.07"/>
    <n v="400.91"/>
    <n v="827.16"/>
    <d v="2000-05-22T00:00:00"/>
    <n v="363"/>
  </r>
  <r>
    <s v="12488"/>
    <s v="31"/>
    <x v="377"/>
    <d v="2017-12-17T00:00:00"/>
    <b v="1"/>
    <s v="Approved"/>
    <s v="Giant Bicycles"/>
    <s v="Standard"/>
    <s v="medium"/>
    <s v="medium"/>
    <n v="230.91"/>
    <n v="173.18"/>
    <n v="57.73"/>
    <d v="2002-03-22T00:00:00"/>
    <n v="13"/>
  </r>
  <r>
    <s v="12489"/>
    <s v="50"/>
    <x v="1136"/>
    <d v="2017-09-04T00:00:00"/>
    <b v="0"/>
    <s v="Approved"/>
    <s v="WeareA2B"/>
    <s v="Standard"/>
    <s v="medium"/>
    <s v="small"/>
    <n v="175.89"/>
    <n v="131.91999999999999"/>
    <n v="43.97"/>
    <d v="2003-02-16T00:00:00"/>
    <n v="117"/>
  </r>
  <r>
    <s v="12490"/>
    <s v="46"/>
    <x v="3327"/>
    <d v="2017-02-01T00:00:00"/>
    <b v="0"/>
    <s v="Approved"/>
    <s v="Solex"/>
    <s v="Standard"/>
    <s v="low"/>
    <s v="medium"/>
    <n v="1289.8499999999999"/>
    <n v="74.510000000000005"/>
    <n v="1215.3399999999999"/>
    <d v="2006-10-01T00:00:00"/>
    <n v="332"/>
  </r>
  <r>
    <s v="12491"/>
    <s v="59"/>
    <x v="3288"/>
    <d v="2017-03-06T00:00:00"/>
    <b v="1"/>
    <s v="Approved"/>
    <s v="Solex"/>
    <s v="Standard"/>
    <s v="medium"/>
    <s v="large"/>
    <n v="1061.56"/>
    <n v="733.58"/>
    <n v="327.98"/>
    <d v="1993-07-20T00:00:00"/>
    <n v="299"/>
  </r>
  <r>
    <s v="12492"/>
    <s v="1"/>
    <x v="3233"/>
    <d v="2017-03-04T00:00:00"/>
    <b v="1"/>
    <s v="Approved"/>
    <s v="Giant Bicycles"/>
    <s v="Standard"/>
    <s v="medium"/>
    <s v="medium"/>
    <n v="1403.5"/>
    <n v="954.82"/>
    <n v="448.68"/>
    <d v="2016-11-14T00:00:00"/>
    <n v="301"/>
  </r>
  <r>
    <s v="12493"/>
    <s v="88"/>
    <x v="3356"/>
    <d v="2017-12-14T00:00:00"/>
    <b v="1"/>
    <s v="Approved"/>
    <s v="Norco Bicycles"/>
    <s v="Standard"/>
    <s v="high"/>
    <s v="small"/>
    <n v="1661.92"/>
    <n v="1479.11"/>
    <n v="182.81"/>
    <d v="1994-09-09T00:00:00"/>
    <n v="16"/>
  </r>
  <r>
    <s v="12494"/>
    <s v="12"/>
    <x v="1912"/>
    <d v="2017-03-31T00:00:00"/>
    <b v="1"/>
    <s v="Approved"/>
    <s v="Giant Bicycles"/>
    <s v="Standard"/>
    <s v="medium"/>
    <s v="large"/>
    <n v="1765.3"/>
    <n v="709.48"/>
    <n v="1055.82"/>
    <d v="2004-07-25T00:00:00"/>
    <n v="274"/>
  </r>
  <r>
    <s v="12495"/>
    <s v="45"/>
    <x v="2924"/>
    <d v="2017-03-11T00:00:00"/>
    <b v="0"/>
    <s v="Approved"/>
    <s v="Solex"/>
    <s v="Standard"/>
    <s v="medium"/>
    <s v="medium"/>
    <n v="441.49"/>
    <n v="84.99"/>
    <n v="356.5"/>
    <d v="2001-11-25T00:00:00"/>
    <n v="294"/>
  </r>
  <r>
    <s v="12496"/>
    <s v="23"/>
    <x v="2356"/>
    <d v="2017-09-26T00:00:00"/>
    <b v="0"/>
    <s v="Approved"/>
    <s v="Norco Bicycles"/>
    <s v="Standard"/>
    <s v="medium"/>
    <s v="medium"/>
    <n v="1198.46"/>
    <n v="381.1"/>
    <n v="817.36"/>
    <d v="2000-11-03T00:00:00"/>
    <n v="95"/>
  </r>
  <r>
    <s v="12497"/>
    <s v="83"/>
    <x v="441"/>
    <d v="2017-06-29T00:00:00"/>
    <b v="0"/>
    <s v="Approved"/>
    <s v="Solex"/>
    <s v="Touring"/>
    <s v="medium"/>
    <s v="large"/>
    <n v="2083.94"/>
    <n v="675.03"/>
    <n v="1408.91"/>
    <d v="1991-08-05T00:00:00"/>
    <n v="184"/>
  </r>
  <r>
    <s v="12498"/>
    <s v="17"/>
    <x v="928"/>
    <d v="2017-10-03T00:00:00"/>
    <b v="1"/>
    <s v="Approved"/>
    <s v="WeareA2B"/>
    <s v="Touring"/>
    <s v="medium"/>
    <s v="large"/>
    <n v="1362.99"/>
    <n v="57.74"/>
    <n v="1305.25"/>
    <d v="2003-09-10T00:00:00"/>
    <n v="88"/>
  </r>
  <r>
    <s v="12499"/>
    <s v="14"/>
    <x v="144"/>
    <d v="2017-08-19T00:00:00"/>
    <b v="1"/>
    <s v="Approved"/>
    <s v="Trek Bicycles"/>
    <s v="Standard"/>
    <s v="medium"/>
    <s v="small"/>
    <n v="1386.84"/>
    <n v="1234.29"/>
    <n v="152.55000000000001"/>
    <d v="2003-08-05T00:00:00"/>
    <n v="133"/>
  </r>
  <r>
    <s v="12500"/>
    <s v="25"/>
    <x v="890"/>
    <d v="2017-01-30T00:00:00"/>
    <b v="0"/>
    <s v="Approved"/>
    <s v="Giant Bicycles"/>
    <s v="Road"/>
    <s v="medium"/>
    <s v="medium"/>
    <n v="1538.99"/>
    <n v="829.65"/>
    <n v="709.34"/>
    <d v="1992-10-11T00:00:00"/>
    <n v="334"/>
  </r>
  <r>
    <s v="12501"/>
    <s v="95"/>
    <x v="1017"/>
    <d v="2017-04-08T00:00:00"/>
    <b v="1"/>
    <s v="Approved"/>
    <s v="Giant Bicycles"/>
    <s v="Standard"/>
    <s v="medium"/>
    <s v="large"/>
    <n v="569.55999999999995"/>
    <n v="528.42999999999995"/>
    <n v="41.13"/>
    <d v="2003-09-10T00:00:00"/>
    <n v="266"/>
  </r>
  <r>
    <s v="12502"/>
    <s v="20"/>
    <x v="285"/>
    <d v="2017-04-24T00:00:00"/>
    <b v="0"/>
    <s v="Approved"/>
    <s v="Trek Bicycles"/>
    <s v="Standard"/>
    <s v="medium"/>
    <s v="small"/>
    <n v="1775.81"/>
    <n v="1580.47"/>
    <n v="195.34"/>
    <d v="2010-05-05T00:00:00"/>
    <n v="250"/>
  </r>
  <r>
    <s v="12504"/>
    <s v="43"/>
    <x v="702"/>
    <d v="2017-05-30T00:00:00"/>
    <b v="0"/>
    <s v="Approved"/>
    <s v="Solex"/>
    <s v="Standard"/>
    <s v="medium"/>
    <s v="medium"/>
    <n v="1151.96"/>
    <n v="649.49"/>
    <n v="502.47"/>
    <d v="1999-12-04T00:00:00"/>
    <n v="214"/>
  </r>
  <r>
    <s v="12505"/>
    <s v="12"/>
    <x v="236"/>
    <d v="2017-08-22T00:00:00"/>
    <b v="0"/>
    <s v="Approved"/>
    <s v="WeareA2B"/>
    <s v="Standard"/>
    <s v="medium"/>
    <s v="medium"/>
    <n v="1231.1500000000001"/>
    <n v="161.6"/>
    <n v="1069.55"/>
    <d v="2004-08-17T00:00:00"/>
    <n v="130"/>
  </r>
  <r>
    <s v="12506"/>
    <s v="93"/>
    <x v="296"/>
    <d v="2017-04-07T00:00:00"/>
    <b v="0"/>
    <s v="Approved"/>
    <s v="WeareA2B"/>
    <s v="Standard"/>
    <s v="medium"/>
    <s v="medium"/>
    <n v="1065.03"/>
    <n v="230.09"/>
    <n v="834.94"/>
    <d v="2000-11-03T00:00:00"/>
    <n v="267"/>
  </r>
  <r>
    <s v="12507"/>
    <s v="47"/>
    <x v="3410"/>
    <d v="2017-01-15T00:00:00"/>
    <b v="0"/>
    <s v="Approved"/>
    <s v="Trek Bicycles"/>
    <s v="Road"/>
    <s v="low"/>
    <s v="small"/>
    <n v="1720.7"/>
    <n v="1531.42"/>
    <n v="189.28"/>
    <d v="2001-11-25T00:00:00"/>
    <n v="349"/>
  </r>
  <r>
    <s v="12508"/>
    <s v="48"/>
    <x v="161"/>
    <d v="2017-10-15T00:00:00"/>
    <b v="1"/>
    <s v="Approved"/>
    <s v="WeareA2B"/>
    <s v="Standard"/>
    <s v="medium"/>
    <s v="medium"/>
    <n v="1762.96"/>
    <n v="950.52"/>
    <n v="812.44"/>
    <d v="2014-07-28T00:00:00"/>
    <n v="76"/>
  </r>
  <r>
    <s v="12509"/>
    <s v="38"/>
    <x v="3411"/>
    <d v="2017-03-31T00:00:00"/>
    <b v="0"/>
    <s v="Approved"/>
    <s v="Trek Bicycles"/>
    <s v="Standard"/>
    <s v="medium"/>
    <s v="large"/>
    <n v="2091.4699999999998"/>
    <n v="388.92"/>
    <n v="1702.55"/>
    <d v="2012-09-15T00:00:00"/>
    <n v="274"/>
  </r>
  <r>
    <s v="12510"/>
    <s v="52"/>
    <x v="668"/>
    <d v="2017-06-25T00:00:00"/>
    <b v="0"/>
    <s v="Approved"/>
    <s v="OHM Cycles"/>
    <s v="Road"/>
    <s v="medium"/>
    <s v="medium"/>
    <n v="1280.28"/>
    <n v="829.51"/>
    <n v="450.77"/>
    <d v="1991-01-21T00:00:00"/>
    <n v="188"/>
  </r>
  <r>
    <s v="12511"/>
    <s v="81"/>
    <x v="1875"/>
    <d v="2017-10-12T00:00:00"/>
    <b v="1"/>
    <s v="Approved"/>
    <s v="Norco Bicycles"/>
    <s v="Standard"/>
    <s v="medium"/>
    <s v="small"/>
    <n v="586.45000000000005"/>
    <n v="521.94000000000005"/>
    <n v="64.510000000000005"/>
    <d v="1991-07-10T00:00:00"/>
    <n v="79"/>
  </r>
  <r>
    <s v="12512"/>
    <s v="57"/>
    <x v="2862"/>
    <d v="2017-07-21T00:00:00"/>
    <b v="1"/>
    <s v="Approved"/>
    <s v="WeareA2B"/>
    <s v="Touring"/>
    <s v="medium"/>
    <s v="large"/>
    <n v="1890.39"/>
    <n v="260.14"/>
    <n v="1630.25"/>
    <d v="1991-01-21T00:00:00"/>
    <n v="162"/>
  </r>
  <r>
    <s v="12513"/>
    <s v="42"/>
    <x v="138"/>
    <d v="2017-02-25T00:00:00"/>
    <b v="1"/>
    <s v="Approved"/>
    <s v="OHM Cycles"/>
    <s v="Road"/>
    <s v="medium"/>
    <s v="small"/>
    <n v="1810"/>
    <n v="1610.9"/>
    <n v="199.1"/>
    <d v="2003-02-16T00:00:00"/>
    <n v="308"/>
  </r>
  <r>
    <s v="12514"/>
    <s v="31"/>
    <x v="2662"/>
    <d v="2017-10-02T00:00:00"/>
    <b v="1"/>
    <s v="Approved"/>
    <s v="Giant Bicycles"/>
    <s v="Standard"/>
    <s v="medium"/>
    <s v="medium"/>
    <n v="230.91"/>
    <n v="173.18"/>
    <n v="57.73"/>
    <d v="2002-03-22T00:00:00"/>
    <n v="89"/>
  </r>
  <r>
    <s v="12515"/>
    <s v="80"/>
    <x v="538"/>
    <d v="2017-08-04T00:00:00"/>
    <b v="1"/>
    <s v="Approved"/>
    <s v="Trek Bicycles"/>
    <s v="Standard"/>
    <s v="medium"/>
    <s v="large"/>
    <n v="1469.44"/>
    <n v="596.54999999999995"/>
    <n v="872.89"/>
    <d v="2012-05-18T00:00:00"/>
    <n v="148"/>
  </r>
  <r>
    <s v="12516"/>
    <s v="49"/>
    <x v="3090"/>
    <d v="2017-10-14T00:00:00"/>
    <b v="0"/>
    <s v="Approved"/>
    <s v="Trek Bicycles"/>
    <s v="Road"/>
    <s v="medium"/>
    <s v="medium"/>
    <n v="533.51"/>
    <n v="400.13"/>
    <n v="133.38"/>
    <d v="1997-10-04T00:00:00"/>
    <n v="77"/>
  </r>
  <r>
    <s v="12517"/>
    <s v="0"/>
    <x v="720"/>
    <d v="2017-12-24T00:00:00"/>
    <b v="1"/>
    <s v="Approved"/>
    <s v="Giant Bicycles"/>
    <s v="Standard"/>
    <s v="medium"/>
    <s v="large"/>
    <n v="569.55999999999995"/>
    <n v="528.42999999999995"/>
    <n v="41.13"/>
    <d v="2004-01-16T00:00:00"/>
    <n v="6"/>
  </r>
  <r>
    <s v="12518"/>
    <s v="0"/>
    <x v="1324"/>
    <d v="2017-04-27T00:00:00"/>
    <b v="1"/>
    <s v="Approved"/>
    <s v="Trek Bicycles"/>
    <s v="Standard"/>
    <s v="high"/>
    <s v="medium"/>
    <n v="358.39"/>
    <n v="215.03"/>
    <n v="143.36000000000001"/>
    <d v="2004-01-16T00:00:00"/>
    <n v="247"/>
  </r>
  <r>
    <s v="12519"/>
    <s v="6"/>
    <x v="755"/>
    <d v="2017-09-17T00:00:00"/>
    <b v="0"/>
    <s v="Approved"/>
    <s v="OHM Cycles"/>
    <s v="Standard"/>
    <s v="high"/>
    <s v="medium"/>
    <n v="227.88"/>
    <n v="136.72999999999999"/>
    <n v="91.15"/>
    <d v="2007-08-04T00:00:00"/>
    <n v="104"/>
  </r>
  <r>
    <s v="12520"/>
    <s v="97"/>
    <x v="3339"/>
    <d v="2017-05-07T00:00:00"/>
    <b v="0"/>
    <s v="Approved"/>
    <s v="OHM Cycles"/>
    <s v="Road"/>
    <s v="medium"/>
    <s v="medium"/>
    <n v="742.54"/>
    <n v="667.4"/>
    <n v="75.14"/>
    <d v="1991-11-07T00:00:00"/>
    <n v="237"/>
  </r>
  <r>
    <s v="12521"/>
    <s v="30"/>
    <x v="706"/>
    <d v="2017-06-08T00:00:00"/>
    <b v="1"/>
    <s v="Approved"/>
    <s v="Solex"/>
    <s v="Standard"/>
    <s v="high"/>
    <s v="medium"/>
    <n v="748.17"/>
    <n v="448.9"/>
    <n v="299.27"/>
    <d v="2015-04-11T00:00:00"/>
    <n v="205"/>
  </r>
  <r>
    <s v="12522"/>
    <s v="6"/>
    <x v="2331"/>
    <d v="2017-08-04T00:00:00"/>
    <b v="0"/>
    <s v="Approved"/>
    <s v="OHM Cycles"/>
    <s v="Standard"/>
    <s v="high"/>
    <s v="medium"/>
    <n v="227.88"/>
    <n v="136.72999999999999"/>
    <n v="91.15"/>
    <d v="2003-02-07T00:00:00"/>
    <n v="148"/>
  </r>
  <r>
    <s v="12523"/>
    <s v="80"/>
    <x v="922"/>
    <d v="2017-03-04T00:00:00"/>
    <b v="0"/>
    <s v="Approved"/>
    <s v="OHM Cycles"/>
    <s v="Touring"/>
    <s v="low"/>
    <s v="medium"/>
    <n v="1073.07"/>
    <n v="933.84"/>
    <n v="139.22999999999999"/>
    <d v="1997-01-25T00:00:00"/>
    <n v="301"/>
  </r>
  <r>
    <s v="12524"/>
    <s v="47"/>
    <x v="1353"/>
    <d v="2017-10-22T00:00:00"/>
    <b v="1"/>
    <s v="Approved"/>
    <s v="Trek Bicycles"/>
    <s v="Road"/>
    <s v="low"/>
    <s v="small"/>
    <n v="1720.7"/>
    <n v="1531.42"/>
    <n v="189.28"/>
    <d v="2003-02-16T00:00:00"/>
    <n v="69"/>
  </r>
  <r>
    <s v="12525"/>
    <s v="10"/>
    <x v="611"/>
    <d v="2017-02-25T00:00:00"/>
    <b v="0"/>
    <s v="Approved"/>
    <s v="WeareA2B"/>
    <s v="Touring"/>
    <s v="medium"/>
    <s v="medium"/>
    <n v="1466.68"/>
    <n v="363.25"/>
    <n v="1103.43"/>
    <d v="2014-03-03T00:00:00"/>
    <n v="308"/>
  </r>
  <r>
    <s v="12526"/>
    <s v="23"/>
    <x v="547"/>
    <d v="2017-11-28T00:00:00"/>
    <b v="1"/>
    <s v="Approved"/>
    <s v="Norco Bicycles"/>
    <s v="Mountain"/>
    <s v="low"/>
    <s v="small"/>
    <n v="688.63"/>
    <n v="612.88"/>
    <n v="75.75"/>
    <d v="1993-10-02T00:00:00"/>
    <n v="32"/>
  </r>
  <r>
    <s v="12527"/>
    <s v="78"/>
    <x v="1350"/>
    <d v="2017-05-09T00:00:00"/>
    <b v="0"/>
    <s v="Approved"/>
    <s v="Giant Bicycles"/>
    <s v="Standard"/>
    <s v="medium"/>
    <s v="large"/>
    <n v="1765.3"/>
    <n v="709.48"/>
    <n v="1055.82"/>
    <d v="2016-03-29T00:00:00"/>
    <n v="235"/>
  </r>
  <r>
    <s v="12528"/>
    <s v="8"/>
    <x v="2445"/>
    <d v="2017-01-05T00:00:00"/>
    <b v="0"/>
    <s v="Approved"/>
    <s v="Solex"/>
    <s v="Road"/>
    <s v="medium"/>
    <s v="small"/>
    <n v="1703.52"/>
    <n v="1516.13"/>
    <n v="187.39"/>
    <d v="2004-08-17T00:00:00"/>
    <n v="359"/>
  </r>
  <r>
    <s v="12529"/>
    <s v="28"/>
    <x v="1028"/>
    <d v="2017-10-25T00:00:00"/>
    <b v="0"/>
    <s v="Approved"/>
    <s v="Norco Bicycles"/>
    <s v="Standard"/>
    <s v="medium"/>
    <s v="small"/>
    <n v="1216.1400000000001"/>
    <n v="1082.3599999999999"/>
    <n v="133.78"/>
    <d v="1991-11-10T00:00:00"/>
    <n v="66"/>
  </r>
  <r>
    <s v="12530"/>
    <s v="75"/>
    <x v="2073"/>
    <d v="2017-06-04T00:00:00"/>
    <b v="1"/>
    <s v="Approved"/>
    <s v="Giant Bicycles"/>
    <s v="Touring"/>
    <s v="medium"/>
    <s v="large"/>
    <n v="1873.97"/>
    <n v="863.95"/>
    <n v="1010.02"/>
    <d v="2006-05-22T00:00:00"/>
    <n v="209"/>
  </r>
  <r>
    <s v="12531"/>
    <s v="50"/>
    <x v="2992"/>
    <d v="2017-12-03T00:00:00"/>
    <b v="1"/>
    <s v="Approved"/>
    <s v="WeareA2B"/>
    <s v="Standard"/>
    <s v="medium"/>
    <s v="small"/>
    <n v="175.89"/>
    <n v="131.91999999999999"/>
    <n v="43.97"/>
    <d v="2012-04-10T00:00:00"/>
    <n v="27"/>
  </r>
  <r>
    <s v="12532"/>
    <s v="54"/>
    <x v="2134"/>
    <d v="2017-02-18T00:00:00"/>
    <b v="1"/>
    <s v="Approved"/>
    <s v="WeareA2B"/>
    <s v="Standard"/>
    <s v="medium"/>
    <s v="medium"/>
    <n v="1292.8399999999999"/>
    <n v="13.44"/>
    <n v="1279.4000000000001"/>
    <d v="1993-07-20T00:00:00"/>
    <n v="315"/>
  </r>
  <r>
    <s v="12533"/>
    <s v="81"/>
    <x v="2053"/>
    <d v="2017-07-16T00:00:00"/>
    <b v="0"/>
    <s v="Approved"/>
    <s v="Norco Bicycles"/>
    <s v="Standard"/>
    <s v="medium"/>
    <s v="small"/>
    <n v="586.45000000000005"/>
    <n v="521.94000000000005"/>
    <n v="64.510000000000005"/>
    <d v="1991-07-10T00:00:00"/>
    <n v="167"/>
  </r>
  <r>
    <s v="12534"/>
    <s v="21"/>
    <x v="211"/>
    <d v="2017-03-02T00:00:00"/>
    <b v="1"/>
    <s v="Approved"/>
    <s v="Solex"/>
    <s v="Standard"/>
    <s v="medium"/>
    <s v="large"/>
    <n v="1071.23"/>
    <n v="380.74"/>
    <n v="690.49"/>
    <d v="2016-11-22T00:00:00"/>
    <n v="303"/>
  </r>
  <r>
    <s v="12535"/>
    <s v="0"/>
    <x v="825"/>
    <d v="2017-09-03T00:00:00"/>
    <b v="0"/>
    <s v="Approved"/>
    <s v="Norco Bicycles"/>
    <s v="Standard"/>
    <s v="medium"/>
    <s v="medium"/>
    <n v="360.4"/>
    <n v="270.3"/>
    <n v="90.1"/>
    <d v="2016-12-06T00:00:00"/>
    <n v="118"/>
  </r>
  <r>
    <s v="12536"/>
    <s v="2"/>
    <x v="2494"/>
    <d v="2017-11-04T00:00:00"/>
    <b v="0"/>
    <s v="Approved"/>
    <s v="Giant Bicycles"/>
    <s v="Road"/>
    <s v="low"/>
    <s v="small"/>
    <n v="590.26"/>
    <n v="525.33000000000004"/>
    <n v="64.930000000000007"/>
    <d v="1992-10-02T00:00:00"/>
    <n v="56"/>
  </r>
  <r>
    <s v="12537"/>
    <s v="50"/>
    <x v="1199"/>
    <d v="2017-01-09T00:00:00"/>
    <b v="0"/>
    <s v="Approved"/>
    <s v="WeareA2B"/>
    <s v="Standard"/>
    <s v="medium"/>
    <s v="small"/>
    <n v="175.89"/>
    <n v="131.91999999999999"/>
    <n v="43.97"/>
    <d v="2003-02-16T00:00:00"/>
    <n v="355"/>
  </r>
  <r>
    <s v="12538"/>
    <s v="14"/>
    <x v="2369"/>
    <d v="2017-01-08T00:00:00"/>
    <b v="0"/>
    <s v="Approved"/>
    <s v="Trek Bicycles"/>
    <s v="Standard"/>
    <s v="medium"/>
    <s v="small"/>
    <n v="1386.84"/>
    <n v="1234.29"/>
    <n v="152.55000000000001"/>
    <d v="2003-08-05T00:00:00"/>
    <n v="356"/>
  </r>
  <r>
    <s v="12539"/>
    <s v="35"/>
    <x v="2415"/>
    <d v="2017-11-09T00:00:00"/>
    <b v="0"/>
    <s v="Approved"/>
    <s v="Giant Bicycles"/>
    <s v="Standard"/>
    <s v="medium"/>
    <s v="medium"/>
    <n v="1403.5"/>
    <n v="954.82"/>
    <n v="448.68"/>
    <d v="2011-08-29T00:00:00"/>
    <n v="51"/>
  </r>
  <r>
    <s v="12540"/>
    <s v="51"/>
    <x v="365"/>
    <d v="2017-04-30T00:00:00"/>
    <b v="1"/>
    <s v="Approved"/>
    <s v="OHM Cycles"/>
    <s v="Standard"/>
    <s v="high"/>
    <s v="medium"/>
    <n v="2005.66"/>
    <n v="1203.4000000000001"/>
    <n v="802.26"/>
    <d v="2012-04-10T00:00:00"/>
    <n v="244"/>
  </r>
  <r>
    <s v="12541"/>
    <s v="74"/>
    <x v="3128"/>
    <d v="2017-01-11T00:00:00"/>
    <b v="0"/>
    <s v="Approved"/>
    <s v="WeareA2B"/>
    <s v="Standard"/>
    <s v="medium"/>
    <s v="medium"/>
    <n v="1762.96"/>
    <n v="950.52"/>
    <n v="812.44"/>
    <d v="2016-11-14T00:00:00"/>
    <n v="353"/>
  </r>
  <r>
    <s v="12542"/>
    <s v="99"/>
    <x v="2378"/>
    <d v="2017-06-23T00:00:00"/>
    <b v="1"/>
    <s v="Approved"/>
    <s v="OHM Cycles"/>
    <s v="Standard"/>
    <s v="medium"/>
    <s v="medium"/>
    <n v="1227.3399999999999"/>
    <n v="770.89"/>
    <n v="456.45"/>
    <d v="1994-08-10T00:00:00"/>
    <n v="190"/>
  </r>
  <r>
    <s v="12543"/>
    <s v="91"/>
    <x v="1659"/>
    <d v="2017-11-10T00:00:00"/>
    <b v="0"/>
    <s v="Approved"/>
    <s v="Solex"/>
    <s v="Standard"/>
    <s v="medium"/>
    <s v="medium"/>
    <n v="100.35"/>
    <n v="75.260000000000005"/>
    <n v="25.09"/>
    <d v="2013-06-09T00:00:00"/>
    <n v="50"/>
  </r>
  <r>
    <s v="12544"/>
    <s v="36"/>
    <x v="1840"/>
    <d v="2017-01-01T00:00:00"/>
    <b v="0"/>
    <s v="Approved"/>
    <s v="Solex"/>
    <s v="Standard"/>
    <s v="low"/>
    <s v="medium"/>
    <n v="945.04"/>
    <n v="507.58"/>
    <n v="437.46"/>
    <d v="1995-12-19T00:00:00"/>
    <n v="363"/>
  </r>
  <r>
    <s v="12545"/>
    <s v="88"/>
    <x v="134"/>
    <d v="2017-05-01T00:00:00"/>
    <b v="1"/>
    <s v="Approved"/>
    <s v="Norco Bicycles"/>
    <s v="Standard"/>
    <s v="high"/>
    <s v="small"/>
    <n v="1661.92"/>
    <n v="1479.11"/>
    <n v="182.81"/>
    <d v="1994-09-09T00:00:00"/>
    <n v="243"/>
  </r>
  <r>
    <s v="12546"/>
    <s v="95"/>
    <x v="1361"/>
    <d v="2017-05-13T00:00:00"/>
    <b v="0"/>
    <s v="Approved"/>
    <s v="Giant Bicycles"/>
    <s v="Standard"/>
    <s v="medium"/>
    <s v="large"/>
    <n v="569.55999999999995"/>
    <n v="528.42999999999995"/>
    <n v="41.13"/>
    <d v="2004-01-16T00:00:00"/>
    <n v="231"/>
  </r>
  <r>
    <s v="12547"/>
    <s v="42"/>
    <x v="1750"/>
    <d v="2017-04-03T00:00:00"/>
    <b v="1"/>
    <s v="Approved"/>
    <s v="OHM Cycles"/>
    <s v="Road"/>
    <s v="medium"/>
    <s v="small"/>
    <n v="1810"/>
    <n v="1610.9"/>
    <n v="199.1"/>
    <d v="2008-03-19T00:00:00"/>
    <n v="271"/>
  </r>
  <r>
    <s v="12548"/>
    <s v="63"/>
    <x v="156"/>
    <d v="2017-01-13T00:00:00"/>
    <b v="1"/>
    <s v="Approved"/>
    <s v="Solex"/>
    <s v="Standard"/>
    <s v="medium"/>
    <s v="medium"/>
    <n v="1483.2"/>
    <n v="99.59"/>
    <n v="1383.61"/>
    <d v="2010-11-05T00:00:00"/>
    <n v="351"/>
  </r>
  <r>
    <s v="12549"/>
    <s v="66"/>
    <x v="134"/>
    <d v="2017-07-22T00:00:00"/>
    <b v="0"/>
    <s v="Approved"/>
    <s v="Solex"/>
    <s v="Standard"/>
    <s v="medium"/>
    <s v="medium"/>
    <n v="1163.8900000000001"/>
    <n v="589.27"/>
    <n v="574.62"/>
    <d v="2016-07-09T00:00:00"/>
    <n v="161"/>
  </r>
  <r>
    <s v="12550"/>
    <s v="35"/>
    <x v="748"/>
    <d v="2017-06-26T00:00:00"/>
    <b v="1"/>
    <s v="Approved"/>
    <s v="Giant Bicycles"/>
    <s v="Standard"/>
    <s v="medium"/>
    <s v="medium"/>
    <n v="1403.5"/>
    <n v="954.82"/>
    <n v="448.68"/>
    <d v="2016-11-14T00:00:00"/>
    <n v="187"/>
  </r>
  <r>
    <s v="12552"/>
    <s v="0"/>
    <x v="3379"/>
    <d v="2017-12-05T00:00:00"/>
    <b v="1"/>
    <s v="Approved"/>
    <s v="OHM Cycles"/>
    <s v="Standard"/>
    <s v="high"/>
    <s v="medium"/>
    <n v="227.88"/>
    <n v="136.72999999999999"/>
    <n v="91.15"/>
    <d v="2003-02-07T00:00:00"/>
    <n v="25"/>
  </r>
  <r>
    <s v="12553"/>
    <s v="88"/>
    <x v="791"/>
    <d v="2017-12-26T00:00:00"/>
    <b v="0"/>
    <s v="Approved"/>
    <s v="Norco Bicycles"/>
    <s v="Standard"/>
    <s v="medium"/>
    <s v="medium"/>
    <n v="1198.46"/>
    <n v="381.1"/>
    <n v="817.36"/>
    <d v="2003-01-05T00:00:00"/>
    <n v="4"/>
  </r>
  <r>
    <s v="12554"/>
    <s v="46"/>
    <x v="943"/>
    <d v="2017-06-17T00:00:00"/>
    <b v="0"/>
    <s v="Approved"/>
    <s v="Solex"/>
    <s v="Standard"/>
    <s v="low"/>
    <s v="medium"/>
    <n v="1289.8499999999999"/>
    <n v="74.510000000000005"/>
    <n v="1215.3399999999999"/>
    <d v="2007-12-11T00:00:00"/>
    <n v="196"/>
  </r>
  <r>
    <s v="12555"/>
    <s v="72"/>
    <x v="2839"/>
    <d v="2017-10-04T00:00:00"/>
    <b v="0"/>
    <s v="Approved"/>
    <s v="Norco Bicycles"/>
    <s v="Standard"/>
    <s v="medium"/>
    <s v="medium"/>
    <n v="360.4"/>
    <n v="270.3"/>
    <n v="90.1"/>
    <d v="2016-12-06T00:00:00"/>
    <n v="87"/>
  </r>
  <r>
    <s v="12556"/>
    <s v="73"/>
    <x v="2989"/>
    <d v="2017-02-13T00:00:00"/>
    <b v="0"/>
    <s v="Approved"/>
    <s v="Solex"/>
    <s v="Standard"/>
    <s v="medium"/>
    <s v="medium"/>
    <n v="1945.43"/>
    <n v="333.18"/>
    <n v="1612.25"/>
    <d v="2003-09-09T00:00:00"/>
    <n v="320"/>
  </r>
  <r>
    <s v="12557"/>
    <s v="0"/>
    <x v="1818"/>
    <d v="2017-05-31T00:00:00"/>
    <b v="0"/>
    <s v="Approved"/>
    <s v="WeareA2B"/>
    <s v="Standard"/>
    <s v="medium"/>
    <s v="small"/>
    <n v="175.89"/>
    <n v="131.91999999999999"/>
    <n v="43.97"/>
    <d v="2012-04-10T00:00:00"/>
    <n v="213"/>
  </r>
  <r>
    <s v="12558"/>
    <s v="2"/>
    <x v="1984"/>
    <d v="2017-12-28T00:00:00"/>
    <b v="1"/>
    <s v="Approved"/>
    <s v="Solex"/>
    <s v="Standard"/>
    <s v="medium"/>
    <s v="medium"/>
    <n v="71.489999999999995"/>
    <n v="53.62"/>
    <n v="17.87"/>
    <d v="2003-02-07T00:00:00"/>
    <n v="2"/>
  </r>
  <r>
    <s v="12559"/>
    <s v="89"/>
    <x v="2873"/>
    <d v="2017-02-04T00:00:00"/>
    <b v="0"/>
    <s v="Approved"/>
    <s v="Giant Bicycles"/>
    <s v="Standard"/>
    <s v="medium"/>
    <s v="large"/>
    <n v="1812.75"/>
    <n v="582.48"/>
    <n v="1230.27"/>
    <d v="2010-06-07T00:00:00"/>
    <n v="329"/>
  </r>
  <r>
    <s v="12560"/>
    <s v="55"/>
    <x v="93"/>
    <d v="2017-07-11T00:00:00"/>
    <b v="0"/>
    <s v="Approved"/>
    <s v="Trek Bicycles"/>
    <s v="Road"/>
    <s v="medium"/>
    <s v="large"/>
    <n v="1894.19"/>
    <n v="598.76"/>
    <n v="1295.43"/>
    <d v="2003-07-21T00:00:00"/>
    <n v="172"/>
  </r>
  <r>
    <s v="12561"/>
    <s v="73"/>
    <x v="3326"/>
    <d v="2017-07-29T00:00:00"/>
    <b v="0"/>
    <s v="Approved"/>
    <s v="Solex"/>
    <s v="Standard"/>
    <s v="medium"/>
    <s v="medium"/>
    <n v="1945.43"/>
    <n v="333.18"/>
    <n v="1612.25"/>
    <d v="2002-08-31T00:00:00"/>
    <n v="154"/>
  </r>
  <r>
    <s v="12562"/>
    <s v="71"/>
    <x v="3412"/>
    <d v="2017-10-10T00:00:00"/>
    <b v="1"/>
    <s v="Approved"/>
    <s v="Solex"/>
    <s v="Standard"/>
    <s v="high"/>
    <s v="large"/>
    <n v="1842.92"/>
    <n v="1105.75"/>
    <n v="737.17"/>
    <d v="1995-10-24T00:00:00"/>
    <n v="81"/>
  </r>
  <r>
    <s v="12563"/>
    <s v="83"/>
    <x v="2143"/>
    <d v="2017-11-25T00:00:00"/>
    <b v="0"/>
    <s v="Approved"/>
    <s v="Solex"/>
    <s v="Touring"/>
    <s v="medium"/>
    <s v="large"/>
    <n v="2083.94"/>
    <n v="675.03"/>
    <n v="1408.91"/>
    <d v="2013-09-16T00:00:00"/>
    <n v="35"/>
  </r>
  <r>
    <s v="12564"/>
    <s v="70"/>
    <x v="403"/>
    <d v="2017-12-04T00:00:00"/>
    <b v="1"/>
    <s v="Approved"/>
    <s v="Trek Bicycles"/>
    <s v="Standard"/>
    <s v="high"/>
    <s v="medium"/>
    <n v="495.72"/>
    <n v="297.43"/>
    <n v="198.29"/>
    <d v="2011-01-10T00:00:00"/>
    <n v="26"/>
  </r>
  <r>
    <s v="12565"/>
    <s v="60"/>
    <x v="1553"/>
    <d v="2017-11-17T00:00:00"/>
    <b v="1"/>
    <s v="Approved"/>
    <s v="Giant Bicycles"/>
    <s v="Standard"/>
    <s v="high"/>
    <s v="small"/>
    <n v="1977.36"/>
    <n v="1759.85"/>
    <n v="217.51"/>
    <d v="2011-08-24T00:00:00"/>
    <n v="43"/>
  </r>
  <r>
    <s v="12566"/>
    <s v="69"/>
    <x v="2568"/>
    <d v="2017-07-06T00:00:00"/>
    <b v="1"/>
    <s v="Approved"/>
    <s v="Norco Bicycles"/>
    <s v="Road"/>
    <s v="medium"/>
    <s v="large"/>
    <n v="1240.31"/>
    <n v="795.1"/>
    <n v="445.21"/>
    <d v="2011-01-10T00:00:00"/>
    <n v="177"/>
  </r>
  <r>
    <s v="12567"/>
    <s v="1"/>
    <x v="907"/>
    <d v="2017-09-13T00:00:00"/>
    <b v="1"/>
    <s v="Approved"/>
    <s v="Giant Bicycles"/>
    <s v="Standard"/>
    <s v="medium"/>
    <s v="medium"/>
    <n v="1403.5"/>
    <n v="954.82"/>
    <n v="448.68"/>
    <d v="2016-11-14T00:00:00"/>
    <n v="108"/>
  </r>
  <r>
    <s v="12568"/>
    <s v="84"/>
    <x v="2136"/>
    <d v="2017-01-28T00:00:00"/>
    <b v="0"/>
    <s v="Approved"/>
    <s v="Trek Bicycles"/>
    <s v="Road"/>
    <s v="medium"/>
    <s v="medium"/>
    <n v="290.62"/>
    <n v="215.14"/>
    <n v="75.48"/>
    <d v="2015-08-02T00:00:00"/>
    <n v="336"/>
  </r>
  <r>
    <s v="12569"/>
    <s v="80"/>
    <x v="576"/>
    <d v="2017-04-20T00:00:00"/>
    <b v="1"/>
    <s v="Approved"/>
    <s v="OHM Cycles"/>
    <s v="Touring"/>
    <s v="low"/>
    <s v="medium"/>
    <n v="1073.07"/>
    <n v="933.84"/>
    <n v="139.22999999999999"/>
    <d v="2004-12-18T00:00:00"/>
    <n v="254"/>
  </r>
  <r>
    <s v="12570"/>
    <s v="98"/>
    <x v="781"/>
    <d v="2017-02-19T00:00:00"/>
    <b v="0"/>
    <s v="Approved"/>
    <s v="Trek Bicycles"/>
    <s v="Standard"/>
    <s v="high"/>
    <s v="medium"/>
    <n v="358.39"/>
    <n v="215.03"/>
    <n v="143.36000000000001"/>
    <d v="2004-01-16T00:00:00"/>
    <n v="314"/>
  </r>
  <r>
    <s v="12571"/>
    <s v="27"/>
    <x v="3057"/>
    <d v="2017-02-13T00:00:00"/>
    <b v="0"/>
    <s v="Approved"/>
    <s v="Trek Bicycles"/>
    <s v="Standard"/>
    <s v="medium"/>
    <s v="medium"/>
    <n v="499.53"/>
    <n v="388.72"/>
    <n v="110.81"/>
    <d v="1991-08-05T00:00:00"/>
    <n v="320"/>
  </r>
  <r>
    <s v="12572"/>
    <s v="70"/>
    <x v="646"/>
    <d v="2017-12-21T00:00:00"/>
    <b v="1"/>
    <s v="Approved"/>
    <s v="Trek Bicycles"/>
    <s v="Standard"/>
    <s v="high"/>
    <s v="medium"/>
    <n v="495.72"/>
    <n v="297.43"/>
    <n v="198.29"/>
    <d v="2015-04-11T00:00:00"/>
    <n v="9"/>
  </r>
  <r>
    <s v="12573"/>
    <s v="10"/>
    <x v="2949"/>
    <d v="2017-02-14T00:00:00"/>
    <b v="0"/>
    <s v="Approved"/>
    <s v="WeareA2B"/>
    <s v="Touring"/>
    <s v="medium"/>
    <s v="medium"/>
    <n v="1466.68"/>
    <n v="363.25"/>
    <n v="1103.43"/>
    <d v="2016-07-09T00:00:00"/>
    <n v="319"/>
  </r>
  <r>
    <s v="12574"/>
    <s v="16"/>
    <x v="2327"/>
    <d v="2017-05-21T00:00:00"/>
    <b v="0"/>
    <s v="Approved"/>
    <s v="Norco Bicycles"/>
    <s v="Standard"/>
    <s v="high"/>
    <s v="small"/>
    <n v="1661.92"/>
    <n v="1479.11"/>
    <n v="182.81"/>
    <d v="1994-09-09T00:00:00"/>
    <n v="223"/>
  </r>
  <r>
    <s v="12575"/>
    <s v="27"/>
    <x v="2132"/>
    <d v="2017-02-19T00:00:00"/>
    <b v="0"/>
    <s v="Approved"/>
    <s v="Trek Bicycles"/>
    <s v="Standard"/>
    <s v="low"/>
    <s v="medium"/>
    <n v="1057.51"/>
    <n v="154.4"/>
    <n v="903.11"/>
    <d v="1994-07-12T00:00:00"/>
    <n v="314"/>
  </r>
  <r>
    <s v="12576"/>
    <s v="28"/>
    <x v="2547"/>
    <d v="2017-02-08T00:00:00"/>
    <b v="0"/>
    <s v="Approved"/>
    <s v="Norco Bicycles"/>
    <s v="Standard"/>
    <s v="medium"/>
    <s v="small"/>
    <n v="1216.1400000000001"/>
    <n v="1082.3599999999999"/>
    <n v="133.78"/>
    <d v="2002-03-22T00:00:00"/>
    <n v="325"/>
  </r>
  <r>
    <s v="12577"/>
    <s v="68"/>
    <x v="3413"/>
    <d v="2017-10-31T00:00:00"/>
    <b v="0"/>
    <s v="Approved"/>
    <s v="OHM Cycles"/>
    <s v="Standard"/>
    <s v="medium"/>
    <s v="medium"/>
    <n v="1636.9"/>
    <n v="44.71"/>
    <n v="1592.19"/>
    <d v="2010-08-20T00:00:00"/>
    <n v="60"/>
  </r>
  <r>
    <s v="12578"/>
    <s v="71"/>
    <x v="2444"/>
    <d v="2017-08-18T00:00:00"/>
    <b v="0"/>
    <s v="Approved"/>
    <s v="Solex"/>
    <s v="Standard"/>
    <s v="high"/>
    <s v="large"/>
    <n v="1842.92"/>
    <n v="1105.75"/>
    <n v="737.17"/>
    <d v="2006-05-22T00:00:00"/>
    <n v="134"/>
  </r>
  <r>
    <s v="12579"/>
    <s v="1"/>
    <x v="275"/>
    <d v="2017-09-19T00:00:00"/>
    <b v="0"/>
    <s v="Approved"/>
    <s v="Giant Bicycles"/>
    <s v="Standard"/>
    <s v="medium"/>
    <s v="medium"/>
    <n v="1403.5"/>
    <n v="954.82"/>
    <n v="448.68"/>
    <d v="2016-11-14T00:00:00"/>
    <n v="102"/>
  </r>
  <r>
    <s v="12580"/>
    <s v="26"/>
    <x v="2885"/>
    <d v="2017-06-17T00:00:00"/>
    <b v="1"/>
    <s v="Approved"/>
    <s v="WeareA2B"/>
    <s v="Standard"/>
    <s v="medium"/>
    <s v="medium"/>
    <n v="1992.93"/>
    <n v="762.63"/>
    <n v="1230.3"/>
    <d v="1991-08-05T00:00:00"/>
    <n v="196"/>
  </r>
  <r>
    <s v="12581"/>
    <s v="82"/>
    <x v="665"/>
    <d v="2017-09-05T00:00:00"/>
    <b v="1"/>
    <s v="Approved"/>
    <s v="Norco Bicycles"/>
    <s v="Standard"/>
    <s v="high"/>
    <s v="medium"/>
    <n v="1148.6400000000001"/>
    <n v="689.18"/>
    <n v="459.46"/>
    <d v="2015-08-10T00:00:00"/>
    <n v="116"/>
  </r>
  <r>
    <s v="12582"/>
    <s v="92"/>
    <x v="337"/>
    <d v="2017-10-01T00:00:00"/>
    <b v="1"/>
    <s v="Approved"/>
    <s v="WeareA2B"/>
    <s v="Standard"/>
    <s v="medium"/>
    <s v="small"/>
    <n v="1415.01"/>
    <n v="1259.3599999999999"/>
    <n v="155.65"/>
    <d v="2004-01-16T00:00:00"/>
    <n v="90"/>
  </r>
  <r>
    <s v="12583"/>
    <s v="39"/>
    <x v="1637"/>
    <d v="2017-08-11T00:00:00"/>
    <b v="1"/>
    <s v="Approved"/>
    <s v="Giant Bicycles"/>
    <s v="Standard"/>
    <s v="medium"/>
    <s v="large"/>
    <n v="1812.75"/>
    <n v="582.48"/>
    <n v="1230.27"/>
    <d v="2007-12-11T00:00:00"/>
    <n v="141"/>
  </r>
  <r>
    <s v="12584"/>
    <s v="34"/>
    <x v="3256"/>
    <d v="2017-01-24T00:00:00"/>
    <b v="1"/>
    <s v="Approved"/>
    <s v="Norco Bicycles"/>
    <s v="Road"/>
    <s v="high"/>
    <s v="large"/>
    <n v="774.53"/>
    <n v="464.72"/>
    <n v="309.81"/>
    <d v="2003-03-18T00:00:00"/>
    <n v="340"/>
  </r>
  <r>
    <s v="12585"/>
    <s v="59"/>
    <x v="3337"/>
    <d v="2017-08-30T00:00:00"/>
    <b v="0"/>
    <s v="Approved"/>
    <s v="Solex"/>
    <s v="Standard"/>
    <s v="medium"/>
    <s v="large"/>
    <n v="1061.56"/>
    <n v="733.58"/>
    <n v="327.98"/>
    <d v="2005-10-22T00:00:00"/>
    <n v="122"/>
  </r>
  <r>
    <s v="12586"/>
    <s v="6"/>
    <x v="1921"/>
    <d v="2017-03-20T00:00:00"/>
    <b v="1"/>
    <s v="Approved"/>
    <s v="OHM Cycles"/>
    <s v="Standard"/>
    <s v="high"/>
    <s v="medium"/>
    <n v="227.88"/>
    <n v="136.72999999999999"/>
    <n v="91.15"/>
    <d v="2007-08-04T00:00:00"/>
    <n v="285"/>
  </r>
  <r>
    <s v="12587"/>
    <s v="5"/>
    <x v="1633"/>
    <d v="2017-12-03T00:00:00"/>
    <b v="1"/>
    <s v="Approved"/>
    <s v="Giant Bicycles"/>
    <s v="Standard"/>
    <s v="high"/>
    <s v="medium"/>
    <n v="1129.1300000000001"/>
    <n v="677.48"/>
    <n v="451.65"/>
    <d v="2004-08-17T00:00:00"/>
    <n v="27"/>
  </r>
  <r>
    <s v="12588"/>
    <s v="88"/>
    <x v="106"/>
    <d v="2017-03-31T00:00:00"/>
    <b v="0"/>
    <s v="Approved"/>
    <s v="Norco Bicycles"/>
    <s v="Standard"/>
    <s v="high"/>
    <s v="small"/>
    <n v="1661.92"/>
    <n v="1479.11"/>
    <n v="182.81"/>
    <d v="1994-09-09T00:00:00"/>
    <n v="274"/>
  </r>
  <r>
    <s v="12589"/>
    <s v="35"/>
    <x v="987"/>
    <d v="2017-12-02T00:00:00"/>
    <b v="1"/>
    <s v="Approved"/>
    <s v="Giant Bicycles"/>
    <s v="Standard"/>
    <s v="medium"/>
    <s v="medium"/>
    <n v="1403.5"/>
    <n v="954.82"/>
    <n v="448.68"/>
    <d v="2016-11-14T00:00:00"/>
    <n v="28"/>
  </r>
  <r>
    <s v="12590"/>
    <s v="68"/>
    <x v="3060"/>
    <d v="2017-10-21T00:00:00"/>
    <b v="1"/>
    <s v="Approved"/>
    <s v="OHM Cycles"/>
    <s v="Standard"/>
    <s v="medium"/>
    <s v="medium"/>
    <n v="1636.9"/>
    <n v="44.71"/>
    <n v="1592.19"/>
    <d v="2010-08-20T00:00:00"/>
    <n v="70"/>
  </r>
  <r>
    <s v="12591"/>
    <s v="18"/>
    <x v="2457"/>
    <d v="2017-03-20T00:00:00"/>
    <b v="0"/>
    <s v="Approved"/>
    <s v="Solex"/>
    <s v="Standard"/>
    <s v="medium"/>
    <s v="medium"/>
    <n v="575.27"/>
    <n v="431.45"/>
    <n v="143.82"/>
    <d v="2013-03-12T00:00:00"/>
    <n v="285"/>
  </r>
  <r>
    <s v="12593"/>
    <s v="72"/>
    <x v="1530"/>
    <d v="2017-04-17T00:00:00"/>
    <b v="1"/>
    <s v="Approved"/>
    <s v="Norco Bicycles"/>
    <s v="Standard"/>
    <s v="medium"/>
    <s v="medium"/>
    <n v="360.4"/>
    <n v="270.3"/>
    <n v="90.1"/>
    <d v="1997-01-25T00:00:00"/>
    <n v="257"/>
  </r>
  <r>
    <s v="12594"/>
    <s v="46"/>
    <x v="2038"/>
    <d v="2017-12-26T00:00:00"/>
    <b v="1"/>
    <s v="Approved"/>
    <s v="Solex"/>
    <s v="Standard"/>
    <s v="low"/>
    <s v="medium"/>
    <n v="1289.8499999999999"/>
    <n v="74.510000000000005"/>
    <n v="1215.3399999999999"/>
    <d v="2007-12-11T00:00:00"/>
    <n v="4"/>
  </r>
  <r>
    <s v="12595"/>
    <s v="3"/>
    <x v="2992"/>
    <d v="2017-09-04T00:00:00"/>
    <b v="0"/>
    <s v="Approved"/>
    <s v="Trek Bicycles"/>
    <s v="Standard"/>
    <s v="medium"/>
    <s v="large"/>
    <n v="2091.4699999999998"/>
    <n v="388.92"/>
    <n v="1702.55"/>
    <d v="2011-04-16T00:00:00"/>
    <n v="117"/>
  </r>
  <r>
    <s v="12596"/>
    <s v="33"/>
    <x v="1240"/>
    <d v="2017-12-27T00:00:00"/>
    <b v="1"/>
    <s v="Approved"/>
    <s v="Giant Bicycles"/>
    <s v="Standard"/>
    <s v="medium"/>
    <s v="small"/>
    <n v="1311.44"/>
    <n v="1167.18"/>
    <n v="144.26"/>
    <d v="1992-10-11T00:00:00"/>
    <n v="3"/>
  </r>
  <r>
    <s v="12597"/>
    <s v="97"/>
    <x v="848"/>
    <d v="2017-03-19T00:00:00"/>
    <b v="0"/>
    <s v="Approved"/>
    <s v="OHM Cycles"/>
    <s v="Road"/>
    <s v="medium"/>
    <s v="medium"/>
    <n v="742.54"/>
    <n v="667.4"/>
    <n v="75.14"/>
    <d v="1991-11-07T00:00:00"/>
    <n v="286"/>
  </r>
  <r>
    <s v="12598"/>
    <s v="75"/>
    <x v="238"/>
    <d v="2017-05-05T00:00:00"/>
    <b v="1"/>
    <s v="Approved"/>
    <s v="Giant Bicycles"/>
    <s v="Touring"/>
    <s v="medium"/>
    <s v="large"/>
    <n v="1873.97"/>
    <n v="863.95"/>
    <n v="1010.02"/>
    <d v="2011-01-10T00:00:00"/>
    <n v="239"/>
  </r>
  <r>
    <s v="12599"/>
    <s v="66"/>
    <x v="2377"/>
    <d v="2017-01-12T00:00:00"/>
    <b v="1"/>
    <s v="Approved"/>
    <s v="Giant Bicycles"/>
    <s v="Road"/>
    <s v="low"/>
    <s v="small"/>
    <n v="590.26"/>
    <n v="525.33000000000004"/>
    <n v="64.930000000000007"/>
    <d v="2010-08-20T00:00:00"/>
    <n v="352"/>
  </r>
  <r>
    <s v="12600"/>
    <s v="47"/>
    <x v="1971"/>
    <d v="2017-03-09T00:00:00"/>
    <b v="1"/>
    <s v="Approved"/>
    <s v="Trek Bicycles"/>
    <s v="Road"/>
    <s v="low"/>
    <s v="small"/>
    <n v="1720.7"/>
    <n v="1531.42"/>
    <n v="189.28"/>
    <d v="2006-10-01T00:00:00"/>
    <n v="296"/>
  </r>
  <r>
    <s v="12601"/>
    <s v="13"/>
    <x v="1983"/>
    <d v="2017-07-24T00:00:00"/>
    <b v="1"/>
    <s v="Approved"/>
    <s v="Solex"/>
    <s v="Standard"/>
    <s v="medium"/>
    <s v="medium"/>
    <n v="1577.53"/>
    <n v="826.51"/>
    <n v="751.02"/>
    <d v="1991-01-21T00:00:00"/>
    <n v="159"/>
  </r>
  <r>
    <s v="12602"/>
    <s v="85"/>
    <x v="1992"/>
    <d v="2017-11-11T00:00:00"/>
    <b v="1"/>
    <s v="Approved"/>
    <s v="WeareA2B"/>
    <s v="Standard"/>
    <s v="medium"/>
    <s v="medium"/>
    <n v="752.64"/>
    <n v="205.36"/>
    <n v="547.28"/>
    <d v="2015-08-02T00:00:00"/>
    <n v="49"/>
  </r>
  <r>
    <s v="12603"/>
    <s v="100"/>
    <x v="1583"/>
    <d v="2017-08-22T00:00:00"/>
    <b v="1"/>
    <s v="Approved"/>
    <s v="Trek Bicycles"/>
    <s v="Standard"/>
    <s v="medium"/>
    <s v="small"/>
    <n v="1386.84"/>
    <n v="1234.29"/>
    <n v="152.55000000000001"/>
    <d v="2002-10-10T00:00:00"/>
    <n v="130"/>
  </r>
  <r>
    <s v="12604"/>
    <s v="66"/>
    <x v="3414"/>
    <d v="2017-05-03T00:00:00"/>
    <b v="0"/>
    <s v="Approved"/>
    <s v="Giant Bicycles"/>
    <s v="Road"/>
    <s v="low"/>
    <s v="small"/>
    <n v="590.26"/>
    <n v="525.33000000000004"/>
    <n v="64.930000000000007"/>
    <d v="2005-10-22T00:00:00"/>
    <n v="241"/>
  </r>
  <r>
    <s v="12605"/>
    <s v="76"/>
    <x v="1909"/>
    <d v="2017-02-25T00:00:00"/>
    <b v="1"/>
    <s v="Approved"/>
    <s v="WeareA2B"/>
    <s v="Standard"/>
    <s v="low"/>
    <s v="medium"/>
    <n v="642.30999999999995"/>
    <n v="513.85"/>
    <n v="128.46"/>
    <d v="2004-07-25T00:00:00"/>
    <n v="308"/>
  </r>
  <r>
    <s v="12606"/>
    <s v="72"/>
    <x v="562"/>
    <d v="2017-10-28T00:00:00"/>
    <b v="1"/>
    <s v="Approved"/>
    <s v="OHM Cycles"/>
    <s v="Standard"/>
    <s v="medium"/>
    <s v="medium"/>
    <n v="912.52"/>
    <n v="141.4"/>
    <n v="771.12"/>
    <d v="2015-10-18T00:00:00"/>
    <n v="63"/>
  </r>
  <r>
    <s v="12607"/>
    <s v="1"/>
    <x v="726"/>
    <d v="2017-10-01T00:00:00"/>
    <b v="0"/>
    <s v="Approved"/>
    <s v="Giant Bicycles"/>
    <s v="Touring"/>
    <s v="medium"/>
    <s v="large"/>
    <n v="1873.97"/>
    <n v="863.95"/>
    <n v="1010.02"/>
    <d v="2006-05-22T00:00:00"/>
    <n v="90"/>
  </r>
  <r>
    <s v="12608"/>
    <s v="79"/>
    <x v="1249"/>
    <d v="2017-07-12T00:00:00"/>
    <b v="1"/>
    <s v="Approved"/>
    <s v="Norco Bicycles"/>
    <s v="Standard"/>
    <s v="medium"/>
    <s v="medium"/>
    <n v="1555.58"/>
    <n v="818.01"/>
    <n v="737.57"/>
    <d v="2015-08-10T00:00:00"/>
    <n v="171"/>
  </r>
  <r>
    <s v="12609"/>
    <s v="39"/>
    <x v="2294"/>
    <d v="2017-03-24T00:00:00"/>
    <b v="0"/>
    <s v="Approved"/>
    <s v="Giant Bicycles"/>
    <s v="Standard"/>
    <s v="medium"/>
    <s v="large"/>
    <n v="1812.75"/>
    <n v="582.48"/>
    <n v="1230.27"/>
    <d v="2006-10-01T00:00:00"/>
    <n v="281"/>
  </r>
  <r>
    <s v="12610"/>
    <s v="43"/>
    <x v="2619"/>
    <d v="2017-08-26T00:00:00"/>
    <b v="1"/>
    <s v="Approved"/>
    <s v="Solex"/>
    <s v="Standard"/>
    <s v="medium"/>
    <s v="medium"/>
    <n v="1151.96"/>
    <n v="649.49"/>
    <n v="502.47"/>
    <d v="1999-12-04T00:00:00"/>
    <n v="126"/>
  </r>
  <r>
    <s v="12611"/>
    <s v="76"/>
    <x v="1399"/>
    <d v="2017-02-26T00:00:00"/>
    <b v="1"/>
    <s v="Approved"/>
    <s v="WeareA2B"/>
    <s v="Standard"/>
    <s v="low"/>
    <s v="medium"/>
    <n v="642.30999999999995"/>
    <n v="513.85"/>
    <n v="128.46"/>
    <d v="2015-08-10T00:00:00"/>
    <n v="307"/>
  </r>
  <r>
    <s v="12612"/>
    <s v="19"/>
    <x v="1098"/>
    <d v="2017-08-18T00:00:00"/>
    <b v="0"/>
    <s v="Approved"/>
    <s v="OHM Cycles"/>
    <s v="Road"/>
    <s v="high"/>
    <s v="large"/>
    <n v="12.01"/>
    <n v="7.21"/>
    <n v="4.8"/>
    <d v="2009-03-08T00:00:00"/>
    <n v="134"/>
  </r>
  <r>
    <s v="12613"/>
    <s v="0"/>
    <x v="1495"/>
    <d v="2017-04-06T00:00:00"/>
    <b v="1"/>
    <s v="Approved"/>
    <s v="Giant Bicycles"/>
    <s v="Standard"/>
    <s v="medium"/>
    <s v="large"/>
    <n v="569.55999999999995"/>
    <n v="528.42999999999995"/>
    <n v="41.13"/>
    <d v="2003-09-10T00:00:00"/>
    <n v="268"/>
  </r>
  <r>
    <s v="12614"/>
    <s v="95"/>
    <x v="35"/>
    <d v="2017-04-27T00:00:00"/>
    <b v="1"/>
    <s v="Approved"/>
    <s v="Giant Bicycles"/>
    <s v="Standard"/>
    <s v="medium"/>
    <s v="large"/>
    <n v="569.55999999999995"/>
    <n v="528.42999999999995"/>
    <n v="41.13"/>
    <d v="2002-10-10T00:00:00"/>
    <n v="247"/>
  </r>
  <r>
    <s v="12615"/>
    <s v="54"/>
    <x v="1288"/>
    <d v="2017-08-26T00:00:00"/>
    <b v="1"/>
    <s v="Approved"/>
    <s v="WeareA2B"/>
    <s v="Standard"/>
    <s v="medium"/>
    <s v="medium"/>
    <n v="1807.45"/>
    <n v="778.69"/>
    <n v="1028.76"/>
    <d v="2015-05-21T00:00:00"/>
    <n v="126"/>
  </r>
  <r>
    <s v="12616"/>
    <s v="57"/>
    <x v="2409"/>
    <d v="2017-01-28T00:00:00"/>
    <b v="1"/>
    <s v="Approved"/>
    <s v="WeareA2B"/>
    <s v="Touring"/>
    <s v="medium"/>
    <s v="large"/>
    <n v="1890.39"/>
    <n v="260.14"/>
    <n v="1630.25"/>
    <d v="1991-01-21T00:00:00"/>
    <n v="336"/>
  </r>
  <r>
    <s v="12618"/>
    <s v="28"/>
    <x v="969"/>
    <d v="2017-11-11T00:00:00"/>
    <b v="0"/>
    <s v="Approved"/>
    <s v="Solex"/>
    <s v="Road"/>
    <s v="medium"/>
    <s v="small"/>
    <n v="1703.52"/>
    <n v="1516.13"/>
    <n v="187.39"/>
    <d v="2011-04-16T00:00:00"/>
    <n v="49"/>
  </r>
  <r>
    <s v="12619"/>
    <s v="70"/>
    <x v="378"/>
    <d v="2017-02-05T00:00:00"/>
    <b v="1"/>
    <s v="Approved"/>
    <s v="Trek Bicycles"/>
    <s v="Standard"/>
    <s v="high"/>
    <s v="medium"/>
    <n v="495.72"/>
    <n v="297.43"/>
    <n v="198.29"/>
    <d v="2015-04-11T00:00:00"/>
    <n v="328"/>
  </r>
  <r>
    <s v="12620"/>
    <s v="31"/>
    <x v="150"/>
    <d v="2017-02-06T00:00:00"/>
    <b v="0"/>
    <s v="Approved"/>
    <s v="Giant Bicycles"/>
    <s v="Standard"/>
    <s v="medium"/>
    <s v="medium"/>
    <n v="230.91"/>
    <n v="173.18"/>
    <n v="57.73"/>
    <d v="2011-03-16T00:00:00"/>
    <n v="327"/>
  </r>
  <r>
    <s v="12621"/>
    <s v="36"/>
    <x v="493"/>
    <d v="2017-03-23T00:00:00"/>
    <b v="1"/>
    <s v="Approved"/>
    <s v="Solex"/>
    <s v="Standard"/>
    <s v="low"/>
    <s v="medium"/>
    <n v="945.04"/>
    <n v="507.58"/>
    <n v="437.46"/>
    <d v="1995-12-19T00:00:00"/>
    <n v="282"/>
  </r>
  <r>
    <s v="12622"/>
    <s v="86"/>
    <x v="1207"/>
    <d v="2017-11-19T00:00:00"/>
    <b v="1"/>
    <s v="Approved"/>
    <s v="OHM Cycles"/>
    <s v="Standard"/>
    <s v="medium"/>
    <s v="medium"/>
    <n v="235.63"/>
    <n v="125.07"/>
    <n v="110.56"/>
    <d v="2004-08-07T00:00:00"/>
    <n v="41"/>
  </r>
  <r>
    <s v="12623"/>
    <s v="57"/>
    <x v="2590"/>
    <d v="2017-02-18T00:00:00"/>
    <b v="1"/>
    <s v="Approved"/>
    <s v="WeareA2B"/>
    <s v="Touring"/>
    <s v="medium"/>
    <s v="large"/>
    <n v="1890.39"/>
    <n v="260.14"/>
    <n v="1630.25"/>
    <d v="1991-01-21T00:00:00"/>
    <n v="315"/>
  </r>
  <r>
    <s v="12624"/>
    <s v="79"/>
    <x v="588"/>
    <d v="2017-05-11T00:00:00"/>
    <b v="1"/>
    <s v="Approved"/>
    <s v="Norco Bicycles"/>
    <s v="Standard"/>
    <s v="medium"/>
    <s v="medium"/>
    <n v="1555.58"/>
    <n v="818.01"/>
    <n v="737.57"/>
    <d v="2003-09-09T00:00:00"/>
    <n v="233"/>
  </r>
  <r>
    <s v="12625"/>
    <s v="5"/>
    <x v="873"/>
    <d v="2017-04-23T00:00:00"/>
    <b v="0"/>
    <s v="Approved"/>
    <s v="Trek Bicycles"/>
    <s v="Mountain"/>
    <s v="low"/>
    <s v="medium"/>
    <n v="574.64"/>
    <n v="459.71"/>
    <n v="114.93"/>
    <d v="2011-08-29T00:00:00"/>
    <n v="251"/>
  </r>
  <r>
    <s v="12626"/>
    <s v="10"/>
    <x v="173"/>
    <d v="2017-08-24T00:00:00"/>
    <b v="1"/>
    <s v="Approved"/>
    <s v="WeareA2B"/>
    <s v="Touring"/>
    <s v="medium"/>
    <s v="medium"/>
    <n v="1466.68"/>
    <n v="363.25"/>
    <n v="1103.43"/>
    <d v="2014-03-03T00:00:00"/>
    <n v="128"/>
  </r>
  <r>
    <s v="12627"/>
    <s v="18"/>
    <x v="80"/>
    <d v="2017-08-14T00:00:00"/>
    <b v="0"/>
    <s v="Approved"/>
    <s v="Solex"/>
    <s v="Standard"/>
    <s v="medium"/>
    <s v="medium"/>
    <n v="575.27"/>
    <n v="431.45"/>
    <n v="143.82"/>
    <d v="2013-03-12T00:00:00"/>
    <n v="138"/>
  </r>
  <r>
    <s v="12628"/>
    <s v="62"/>
    <x v="2350"/>
    <d v="2017-07-05T00:00:00"/>
    <b v="0"/>
    <s v="Approved"/>
    <s v="Solex"/>
    <s v="Standard"/>
    <s v="high"/>
    <s v="medium"/>
    <n v="1024.6600000000001"/>
    <n v="614.79999999999995"/>
    <n v="409.86"/>
    <d v="1996-11-09T00:00:00"/>
    <n v="178"/>
  </r>
  <r>
    <s v="12629"/>
    <s v="3"/>
    <x v="1542"/>
    <d v="2017-10-11T00:00:00"/>
    <b v="1"/>
    <s v="Approved"/>
    <s v="Trek Bicycles"/>
    <s v="Standard"/>
    <s v="medium"/>
    <s v="large"/>
    <n v="2091.4699999999998"/>
    <n v="388.92"/>
    <n v="1702.55"/>
    <d v="2012-09-15T00:00:00"/>
    <n v="80"/>
  </r>
  <r>
    <s v="12630"/>
    <s v="58"/>
    <x v="1205"/>
    <d v="2017-05-28T00:00:00"/>
    <b v="0"/>
    <s v="Approved"/>
    <s v="OHM Cycles"/>
    <s v="Road"/>
    <s v="medium"/>
    <s v="medium"/>
    <n v="1280.28"/>
    <n v="829.51"/>
    <n v="450.77"/>
    <d v="1993-07-20T00:00:00"/>
    <n v="216"/>
  </r>
  <r>
    <s v="12631"/>
    <s v="53"/>
    <x v="3415"/>
    <d v="2017-08-18T00:00:00"/>
    <b v="0"/>
    <s v="Approved"/>
    <s v="OHM Cycles"/>
    <s v="Standard"/>
    <s v="medium"/>
    <s v="medium"/>
    <n v="795.34"/>
    <n v="101.58"/>
    <n v="693.76"/>
    <d v="1997-02-09T00:00:00"/>
    <n v="134"/>
  </r>
  <r>
    <s v="12632"/>
    <s v="90"/>
    <x v="2605"/>
    <d v="2017-08-18T00:00:00"/>
    <b v="0"/>
    <s v="Approved"/>
    <s v="Norco Bicycles"/>
    <s v="Standard"/>
    <s v="low"/>
    <s v="medium"/>
    <n v="363.01"/>
    <n v="290.41000000000003"/>
    <n v="72.599999999999994"/>
    <d v="2005-05-10T00:00:00"/>
    <n v="134"/>
  </r>
  <r>
    <s v="12633"/>
    <s v="70"/>
    <x v="1754"/>
    <d v="2017-02-02T00:00:00"/>
    <b v="1"/>
    <s v="Approved"/>
    <s v="Trek Bicycles"/>
    <s v="Standard"/>
    <s v="high"/>
    <s v="medium"/>
    <n v="495.72"/>
    <n v="297.43"/>
    <n v="198.29"/>
    <d v="2015-04-11T00:00:00"/>
    <n v="331"/>
  </r>
  <r>
    <s v="12634"/>
    <s v="54"/>
    <x v="2309"/>
    <d v="2017-12-14T00:00:00"/>
    <b v="1"/>
    <s v="Approved"/>
    <s v="WeareA2B"/>
    <s v="Standard"/>
    <s v="medium"/>
    <s v="medium"/>
    <n v="1292.8399999999999"/>
    <n v="13.44"/>
    <n v="1279.4000000000001"/>
    <d v="2009-04-12T00:00:00"/>
    <n v="16"/>
  </r>
  <r>
    <s v="12635"/>
    <s v="34"/>
    <x v="2814"/>
    <d v="2017-03-08T00:00:00"/>
    <b v="0"/>
    <s v="Approved"/>
    <s v="Norco Bicycles"/>
    <s v="Road"/>
    <s v="high"/>
    <s v="large"/>
    <n v="774.53"/>
    <n v="464.72"/>
    <n v="309.81"/>
    <d v="2003-03-18T00:00:00"/>
    <n v="297"/>
  </r>
  <r>
    <s v="12636"/>
    <s v="72"/>
    <x v="610"/>
    <d v="2017-05-29T00:00:00"/>
    <b v="0"/>
    <s v="Approved"/>
    <s v="Norco Bicycles"/>
    <s v="Standard"/>
    <s v="medium"/>
    <s v="medium"/>
    <n v="360.4"/>
    <n v="270.3"/>
    <n v="90.1"/>
    <d v="2016-12-06T00:00:00"/>
    <n v="215"/>
  </r>
  <r>
    <s v="12637"/>
    <s v="0"/>
    <x v="758"/>
    <d v="2017-11-11T00:00:00"/>
    <b v="0"/>
    <s v="Approved"/>
    <s v="Solex"/>
    <s v="Standard"/>
    <s v="medium"/>
    <s v="medium"/>
    <n v="71.489999999999995"/>
    <n v="53.62"/>
    <n v="17.87"/>
    <d v="2012-12-02T00:00:00"/>
    <n v="49"/>
  </r>
  <r>
    <s v="12638"/>
    <s v="16"/>
    <x v="1558"/>
    <d v="2017-09-22T00:00:00"/>
    <b v="0"/>
    <s v="Approved"/>
    <s v="Norco Bicycles"/>
    <s v="Standard"/>
    <s v="high"/>
    <s v="small"/>
    <n v="1661.92"/>
    <n v="1479.11"/>
    <n v="182.81"/>
    <d v="1996-04-05T00:00:00"/>
    <n v="99"/>
  </r>
  <r>
    <s v="12639"/>
    <s v="0"/>
    <x v="286"/>
    <d v="2017-01-03T00:00:00"/>
    <b v="1"/>
    <s v="Approved"/>
    <s v="Solex"/>
    <s v="Standard"/>
    <s v="medium"/>
    <s v="medium"/>
    <n v="441.49"/>
    <n v="84.99"/>
    <n v="356.5"/>
    <d v="1993-04-12T00:00:00"/>
    <n v="361"/>
  </r>
  <r>
    <s v="12640"/>
    <s v="15"/>
    <x v="3205"/>
    <d v="2017-01-29T00:00:00"/>
    <b v="1"/>
    <s v="Approved"/>
    <s v="Norco Bicycles"/>
    <s v="Standard"/>
    <s v="low"/>
    <s v="medium"/>
    <n v="958.74"/>
    <n v="748.9"/>
    <n v="209.84"/>
    <d v="1994-09-09T00:00:00"/>
    <n v="335"/>
  </r>
  <r>
    <s v="12641"/>
    <s v="94"/>
    <x v="2641"/>
    <d v="2017-06-18T00:00:00"/>
    <b v="0"/>
    <s v="Approved"/>
    <s v="Giant Bicycles"/>
    <s v="Standard"/>
    <s v="medium"/>
    <s v="large"/>
    <n v="1635.3"/>
    <n v="993.66"/>
    <n v="641.64"/>
    <d v="2013-06-09T00:00:00"/>
    <n v="195"/>
  </r>
  <r>
    <s v="12642"/>
    <s v="60"/>
    <x v="37"/>
    <d v="2017-11-12T00:00:00"/>
    <b v="0"/>
    <s v="Approved"/>
    <s v="Giant Bicycles"/>
    <s v="Standard"/>
    <s v="high"/>
    <s v="small"/>
    <n v="1977.36"/>
    <n v="1759.85"/>
    <n v="217.51"/>
    <d v="2010-11-05T00:00:00"/>
    <n v="48"/>
  </r>
  <r>
    <s v="12643"/>
    <s v="92"/>
    <x v="736"/>
    <d v="2017-01-12T00:00:00"/>
    <b v="1"/>
    <s v="Approved"/>
    <s v="WeareA2B"/>
    <s v="Standard"/>
    <s v="medium"/>
    <s v="small"/>
    <n v="1415.01"/>
    <n v="1259.3599999999999"/>
    <n v="155.65"/>
    <d v="2003-01-05T00:00:00"/>
    <n v="352"/>
  </r>
  <r>
    <s v="12645"/>
    <s v="0"/>
    <x v="1221"/>
    <d v="2017-10-27T00:00:00"/>
    <b v="1"/>
    <s v="Approved"/>
    <s v="Trek Bicycles"/>
    <s v="Road"/>
    <s v="medium"/>
    <s v="medium"/>
    <n v="290.62"/>
    <n v="215.14"/>
    <n v="75.48"/>
    <d v="2004-12-18T00:00:00"/>
    <n v="64"/>
  </r>
  <r>
    <s v="12646"/>
    <s v="14"/>
    <x v="12"/>
    <d v="2017-04-08T00:00:00"/>
    <b v="1"/>
    <s v="Approved"/>
    <s v="Trek Bicycles"/>
    <s v="Standard"/>
    <s v="medium"/>
    <s v="small"/>
    <n v="1386.84"/>
    <n v="1234.29"/>
    <n v="152.55000000000001"/>
    <d v="2003-08-05T00:00:00"/>
    <n v="266"/>
  </r>
  <r>
    <s v="12647"/>
    <s v="77"/>
    <x v="620"/>
    <d v="2017-02-17T00:00:00"/>
    <b v="1"/>
    <s v="Approved"/>
    <s v="WeareA2B"/>
    <s v="Standard"/>
    <s v="medium"/>
    <s v="medium"/>
    <n v="1769.64"/>
    <n v="108.76"/>
    <n v="1660.88"/>
    <d v="2006-02-02T00:00:00"/>
    <n v="316"/>
  </r>
  <r>
    <s v="12648"/>
    <s v="37"/>
    <x v="1362"/>
    <d v="2017-07-08T00:00:00"/>
    <b v="0"/>
    <s v="Approved"/>
    <s v="OHM Cycles"/>
    <s v="Standard"/>
    <s v="low"/>
    <s v="medium"/>
    <n v="1793.43"/>
    <n v="248.82"/>
    <n v="1544.61"/>
    <d v="1999-07-20T00:00:00"/>
    <n v="175"/>
  </r>
  <r>
    <s v="12649"/>
    <s v="40"/>
    <x v="3246"/>
    <d v="2017-01-21T00:00:00"/>
    <b v="1"/>
    <s v="Approved"/>
    <s v="Trek Bicycles"/>
    <s v="Road"/>
    <s v="medium"/>
    <s v="large"/>
    <n v="1894.19"/>
    <n v="598.76"/>
    <n v="1295.43"/>
    <d v="2015-10-18T00:00:00"/>
    <n v="343"/>
  </r>
  <r>
    <s v="12650"/>
    <s v="54"/>
    <x v="892"/>
    <d v="2017-08-26T00:00:00"/>
    <b v="0"/>
    <s v="Approved"/>
    <s v="WeareA2B"/>
    <s v="Standard"/>
    <s v="medium"/>
    <s v="medium"/>
    <n v="1292.8399999999999"/>
    <n v="13.44"/>
    <n v="1279.4000000000001"/>
    <d v="2009-04-12T00:00:00"/>
    <n v="126"/>
  </r>
  <r>
    <s v="12651"/>
    <s v="80"/>
    <x v="3282"/>
    <d v="2017-02-19T00:00:00"/>
    <b v="0"/>
    <s v="Approved"/>
    <s v="OHM Cycles"/>
    <s v="Touring"/>
    <s v="low"/>
    <s v="medium"/>
    <n v="1073.07"/>
    <n v="933.84"/>
    <n v="139.22999999999999"/>
    <d v="2015-08-10T00:00:00"/>
    <n v="314"/>
  </r>
  <r>
    <s v="12652"/>
    <s v="46"/>
    <x v="3161"/>
    <d v="2017-09-18T00:00:00"/>
    <b v="1"/>
    <s v="Approved"/>
    <s v="Solex"/>
    <s v="Standard"/>
    <s v="low"/>
    <s v="medium"/>
    <n v="1289.8499999999999"/>
    <n v="74.510000000000005"/>
    <n v="1215.3399999999999"/>
    <d v="2007-12-11T00:00:00"/>
    <n v="103"/>
  </r>
  <r>
    <s v="12653"/>
    <s v="74"/>
    <x v="870"/>
    <d v="2017-01-04T00:00:00"/>
    <b v="1"/>
    <s v="Approved"/>
    <s v="WeareA2B"/>
    <s v="Standard"/>
    <s v="medium"/>
    <s v="medium"/>
    <n v="1228.07"/>
    <n v="400.91"/>
    <n v="827.16"/>
    <d v="2015-08-10T00:00:00"/>
    <n v="360"/>
  </r>
  <r>
    <s v="12654"/>
    <s v="43"/>
    <x v="2846"/>
    <d v="2017-10-30T00:00:00"/>
    <b v="1"/>
    <s v="Approved"/>
    <s v="Solex"/>
    <s v="Standard"/>
    <s v="medium"/>
    <s v="medium"/>
    <n v="1151.96"/>
    <n v="649.49"/>
    <n v="502.47"/>
    <d v="1999-12-04T00:00:00"/>
    <n v="61"/>
  </r>
  <r>
    <s v="12655"/>
    <s v="30"/>
    <x v="2377"/>
    <d v="2017-12-14T00:00:00"/>
    <b v="0"/>
    <s v="Approved"/>
    <s v="Solex"/>
    <s v="Standard"/>
    <s v="high"/>
    <s v="medium"/>
    <n v="748.17"/>
    <n v="448.9"/>
    <n v="299.27"/>
    <d v="2006-11-10T00:00:00"/>
    <n v="16"/>
  </r>
  <r>
    <s v="12656"/>
    <s v="5"/>
    <x v="1565"/>
    <d v="2017-02-27T00:00:00"/>
    <b v="1"/>
    <s v="Approved"/>
    <s v="Trek Bicycles"/>
    <s v="Mountain"/>
    <s v="low"/>
    <s v="medium"/>
    <n v="574.64"/>
    <n v="459.71"/>
    <n v="114.93"/>
    <d v="2011-08-29T00:00:00"/>
    <n v="306"/>
  </r>
  <r>
    <s v="12657"/>
    <s v="61"/>
    <x v="1881"/>
    <d v="2017-06-05T00:00:00"/>
    <b v="0"/>
    <s v="Approved"/>
    <s v="OHM Cycles"/>
    <s v="Standard"/>
    <s v="low"/>
    <s v="medium"/>
    <n v="71.16"/>
    <n v="56.93"/>
    <n v="14.23"/>
    <d v="2015-06-17T00:00:00"/>
    <n v="208"/>
  </r>
  <r>
    <s v="12658"/>
    <s v="94"/>
    <x v="471"/>
    <d v="2017-11-19T00:00:00"/>
    <b v="0"/>
    <s v="Approved"/>
    <s v="Giant Bicycles"/>
    <s v="Standard"/>
    <s v="medium"/>
    <s v="large"/>
    <n v="1635.3"/>
    <n v="993.66"/>
    <n v="641.64"/>
    <d v="2016-03-29T00:00:00"/>
    <n v="41"/>
  </r>
  <r>
    <s v="12659"/>
    <s v="44"/>
    <x v="1711"/>
    <d v="2017-09-21T00:00:00"/>
    <b v="1"/>
    <s v="Approved"/>
    <s v="WeareA2B"/>
    <s v="Standard"/>
    <s v="medium"/>
    <s v="medium"/>
    <n v="1769.64"/>
    <n v="108.76"/>
    <n v="1660.88"/>
    <d v="2012-06-04T00:00:00"/>
    <n v="100"/>
  </r>
  <r>
    <s v="12660"/>
    <s v="34"/>
    <x v="508"/>
    <d v="2017-09-12T00:00:00"/>
    <b v="0"/>
    <s v="Approved"/>
    <s v="Norco Bicycles"/>
    <s v="Road"/>
    <s v="high"/>
    <s v="large"/>
    <n v="774.53"/>
    <n v="464.72"/>
    <n v="309.81"/>
    <d v="1999-07-20T00:00:00"/>
    <n v="109"/>
  </r>
  <r>
    <s v="12661"/>
    <s v="39"/>
    <x v="971"/>
    <d v="2017-06-21T00:00:00"/>
    <b v="0"/>
    <s v="Approved"/>
    <s v="Giant Bicycles"/>
    <s v="Standard"/>
    <s v="medium"/>
    <s v="large"/>
    <n v="1812.75"/>
    <n v="582.48"/>
    <n v="1230.27"/>
    <d v="2008-03-19T00:00:00"/>
    <n v="192"/>
  </r>
  <r>
    <s v="12662"/>
    <s v="67"/>
    <x v="2324"/>
    <d v="2017-05-05T00:00:00"/>
    <b v="0"/>
    <s v="Approved"/>
    <s v="Norco Bicycles"/>
    <s v="Road"/>
    <s v="medium"/>
    <s v="medium"/>
    <n v="544.04999999999995"/>
    <n v="376.84"/>
    <n v="167.21"/>
    <d v="2000-05-22T00:00:00"/>
    <n v="239"/>
  </r>
  <r>
    <s v="12663"/>
    <s v="47"/>
    <x v="2557"/>
    <d v="2017-05-22T00:00:00"/>
    <b v="1"/>
    <s v="Approved"/>
    <s v="Trek Bicycles"/>
    <s v="Road"/>
    <s v="low"/>
    <s v="small"/>
    <n v="1720.7"/>
    <n v="1531.42"/>
    <n v="189.28"/>
    <d v="1997-02-09T00:00:00"/>
    <n v="222"/>
  </r>
  <r>
    <s v="12664"/>
    <s v="33"/>
    <x v="3163"/>
    <d v="2017-12-21T00:00:00"/>
    <b v="1"/>
    <s v="Approved"/>
    <s v="Giant Bicycles"/>
    <s v="Standard"/>
    <s v="medium"/>
    <s v="small"/>
    <n v="1311.44"/>
    <n v="1167.18"/>
    <n v="144.26"/>
    <d v="2011-03-16T00:00:00"/>
    <n v="9"/>
  </r>
  <r>
    <s v="12665"/>
    <s v="21"/>
    <x v="686"/>
    <d v="2017-02-26T00:00:00"/>
    <b v="1"/>
    <s v="Approved"/>
    <s v="Solex"/>
    <s v="Standard"/>
    <s v="medium"/>
    <s v="large"/>
    <n v="1071.23"/>
    <n v="380.74"/>
    <n v="690.49"/>
    <d v="2011-05-07T00:00:00"/>
    <n v="307"/>
  </r>
  <r>
    <s v="12666"/>
    <s v="64"/>
    <x v="549"/>
    <d v="2017-07-10T00:00:00"/>
    <b v="0"/>
    <s v="Approved"/>
    <s v="Trek Bicycles"/>
    <s v="Standard"/>
    <s v="medium"/>
    <s v="large"/>
    <n v="1469.44"/>
    <n v="596.54999999999995"/>
    <n v="872.89"/>
    <d v="2010-08-20T00:00:00"/>
    <n v="173"/>
  </r>
  <r>
    <s v="12667"/>
    <s v="89"/>
    <x v="2612"/>
    <d v="2017-12-30T00:00:00"/>
    <b v="1"/>
    <s v="Approved"/>
    <s v="WeareA2B"/>
    <s v="Touring"/>
    <s v="medium"/>
    <s v="large"/>
    <n v="1362.99"/>
    <n v="57.74"/>
    <n v="1305.25"/>
    <d v="2016-07-09T00:00:00"/>
    <n v="0"/>
  </r>
  <r>
    <s v="12668"/>
    <s v="95"/>
    <x v="972"/>
    <d v="2017-05-30T00:00:00"/>
    <b v="1"/>
    <s v="Approved"/>
    <s v="Giant Bicycles"/>
    <s v="Standard"/>
    <s v="medium"/>
    <s v="large"/>
    <n v="569.55999999999995"/>
    <n v="528.42999999999995"/>
    <n v="41.13"/>
    <d v="2003-09-10T00:00:00"/>
    <n v="214"/>
  </r>
  <r>
    <s v="12669"/>
    <s v="89"/>
    <x v="1950"/>
    <d v="2017-11-03T00:00:00"/>
    <b v="0"/>
    <s v="Approved"/>
    <s v="WeareA2B"/>
    <s v="Touring"/>
    <s v="medium"/>
    <s v="large"/>
    <n v="1362.99"/>
    <n v="57.74"/>
    <n v="1305.25"/>
    <d v="2002-10-10T00:00:00"/>
    <n v="57"/>
  </r>
  <r>
    <s v="12670"/>
    <s v="66"/>
    <x v="504"/>
    <d v="2017-01-19T00:00:00"/>
    <b v="1"/>
    <s v="Approved"/>
    <s v="Solex"/>
    <s v="Standard"/>
    <s v="medium"/>
    <s v="medium"/>
    <n v="1163.8900000000001"/>
    <n v="589.27"/>
    <n v="574.62"/>
    <d v="2016-07-09T00:00:00"/>
    <n v="345"/>
  </r>
  <r>
    <s v="12671"/>
    <s v="33"/>
    <x v="248"/>
    <d v="2017-02-17T00:00:00"/>
    <b v="0"/>
    <s v="Approved"/>
    <s v="Giant Bicycles"/>
    <s v="Standard"/>
    <s v="medium"/>
    <s v="small"/>
    <n v="1311.44"/>
    <n v="1167.18"/>
    <n v="144.26"/>
    <d v="1992-10-11T00:00:00"/>
    <n v="316"/>
  </r>
  <r>
    <s v="12672"/>
    <s v="31"/>
    <x v="2590"/>
    <d v="2017-07-09T00:00:00"/>
    <b v="0"/>
    <s v="Approved"/>
    <s v="Giant Bicycles"/>
    <s v="Standard"/>
    <s v="medium"/>
    <s v="medium"/>
    <n v="230.91"/>
    <n v="173.18"/>
    <n v="57.73"/>
    <d v="2003-03-18T00:00:00"/>
    <n v="174"/>
  </r>
  <r>
    <s v="12673"/>
    <s v="51"/>
    <x v="2722"/>
    <d v="2017-03-27T00:00:00"/>
    <b v="1"/>
    <s v="Approved"/>
    <s v="OHM Cycles"/>
    <s v="Standard"/>
    <s v="high"/>
    <s v="medium"/>
    <n v="2005.66"/>
    <n v="1203.4000000000001"/>
    <n v="802.26"/>
    <d v="1993-07-20T00:00:00"/>
    <n v="278"/>
  </r>
  <r>
    <s v="12674"/>
    <s v="52"/>
    <x v="474"/>
    <d v="2017-08-02T00:00:00"/>
    <b v="1"/>
    <s v="Approved"/>
    <s v="OHM Cycles"/>
    <s v="Road"/>
    <s v="medium"/>
    <s v="medium"/>
    <n v="1280.28"/>
    <n v="829.51"/>
    <n v="450.77"/>
    <d v="2011-08-24T00:00:00"/>
    <n v="150"/>
  </r>
  <r>
    <s v="12675"/>
    <s v="74"/>
    <x v="1893"/>
    <d v="2017-05-02T00:00:00"/>
    <b v="0"/>
    <s v="Approved"/>
    <s v="WeareA2B"/>
    <s v="Standard"/>
    <s v="medium"/>
    <s v="medium"/>
    <n v="1228.07"/>
    <n v="400.91"/>
    <n v="827.16"/>
    <d v="2000-05-22T00:00:00"/>
    <n v="242"/>
  </r>
  <r>
    <s v="12676"/>
    <s v="85"/>
    <x v="1768"/>
    <d v="2017-09-25T00:00:00"/>
    <b v="0"/>
    <s v="Approved"/>
    <s v="WeareA2B"/>
    <s v="Standard"/>
    <s v="medium"/>
    <s v="medium"/>
    <n v="752.64"/>
    <n v="205.36"/>
    <n v="547.28"/>
    <d v="1999-07-26T00:00:00"/>
    <n v="96"/>
  </r>
  <r>
    <s v="12677"/>
    <s v="10"/>
    <x v="3364"/>
    <d v="2017-04-05T00:00:00"/>
    <b v="1"/>
    <s v="Approved"/>
    <s v="WeareA2B"/>
    <s v="Touring"/>
    <s v="medium"/>
    <s v="medium"/>
    <n v="1466.68"/>
    <n v="363.25"/>
    <n v="1103.43"/>
    <d v="2014-03-03T00:00:00"/>
    <n v="269"/>
  </r>
  <r>
    <s v="12679"/>
    <s v="10"/>
    <x v="1952"/>
    <d v="2017-02-06T00:00:00"/>
    <b v="0"/>
    <s v="Approved"/>
    <s v="WeareA2B"/>
    <s v="Touring"/>
    <s v="medium"/>
    <s v="medium"/>
    <n v="1466.68"/>
    <n v="363.25"/>
    <n v="1103.43"/>
    <d v="1994-09-09T00:00:00"/>
    <n v="327"/>
  </r>
  <r>
    <s v="12680"/>
    <s v="34"/>
    <x v="196"/>
    <d v="2017-06-20T00:00:00"/>
    <b v="0"/>
    <s v="Approved"/>
    <s v="Norco Bicycles"/>
    <s v="Road"/>
    <s v="high"/>
    <s v="large"/>
    <n v="774.53"/>
    <n v="464.72"/>
    <n v="309.81"/>
    <d v="1995-12-19T00:00:00"/>
    <n v="193"/>
  </r>
  <r>
    <s v="12681"/>
    <s v="29"/>
    <x v="2790"/>
    <d v="2017-12-03T00:00:00"/>
    <b v="0"/>
    <s v="Approved"/>
    <s v="WeareA2B"/>
    <s v="Standard"/>
    <s v="medium"/>
    <s v="medium"/>
    <n v="1065.03"/>
    <n v="230.09"/>
    <n v="834.94"/>
    <d v="2013-06-09T00:00:00"/>
    <n v="27"/>
  </r>
  <r>
    <s v="12682"/>
    <s v="3"/>
    <x v="2702"/>
    <d v="2017-09-18T00:00:00"/>
    <b v="1"/>
    <s v="Approved"/>
    <s v="Trek Bicycles"/>
    <s v="Standard"/>
    <s v="medium"/>
    <s v="large"/>
    <n v="2091.4699999999998"/>
    <n v="388.92"/>
    <n v="1702.55"/>
    <d v="2011-01-10T00:00:00"/>
    <n v="103"/>
  </r>
  <r>
    <s v="12683"/>
    <s v="37"/>
    <x v="1331"/>
    <d v="2017-02-18T00:00:00"/>
    <b v="1"/>
    <s v="Approved"/>
    <s v="OHM Cycles"/>
    <s v="Standard"/>
    <s v="low"/>
    <s v="medium"/>
    <n v="1793.43"/>
    <n v="248.82"/>
    <n v="1544.61"/>
    <d v="2011-05-09T00:00:00"/>
    <n v="315"/>
  </r>
  <r>
    <s v="12684"/>
    <s v="49"/>
    <x v="419"/>
    <d v="2017-02-10T00:00:00"/>
    <b v="1"/>
    <s v="Approved"/>
    <s v="Trek Bicycles"/>
    <s v="Road"/>
    <s v="medium"/>
    <s v="medium"/>
    <n v="533.51"/>
    <n v="400.13"/>
    <n v="133.38"/>
    <d v="2012-06-04T00:00:00"/>
    <n v="323"/>
  </r>
  <r>
    <s v="12685"/>
    <s v="27"/>
    <x v="389"/>
    <d v="2017-03-01T00:00:00"/>
    <b v="0"/>
    <s v="Approved"/>
    <s v="Trek Bicycles"/>
    <s v="Standard"/>
    <s v="medium"/>
    <s v="medium"/>
    <n v="499.53"/>
    <n v="388.72"/>
    <n v="110.81"/>
    <d v="2016-11-22T00:00:00"/>
    <n v="304"/>
  </r>
  <r>
    <s v="12686"/>
    <s v="73"/>
    <x v="1138"/>
    <d v="2017-05-24T00:00:00"/>
    <b v="0"/>
    <s v="Approved"/>
    <s v="Solex"/>
    <s v="Standard"/>
    <s v="medium"/>
    <s v="medium"/>
    <n v="1945.43"/>
    <n v="333.18"/>
    <n v="1612.25"/>
    <d v="2006-05-22T00:00:00"/>
    <n v="220"/>
  </r>
  <r>
    <s v="12687"/>
    <s v="57"/>
    <x v="1110"/>
    <d v="2017-04-24T00:00:00"/>
    <b v="0"/>
    <s v="Approved"/>
    <s v="WeareA2B"/>
    <s v="Touring"/>
    <s v="medium"/>
    <s v="large"/>
    <n v="1890.39"/>
    <n v="260.14"/>
    <n v="1630.25"/>
    <d v="1991-01-21T00:00:00"/>
    <n v="250"/>
  </r>
  <r>
    <s v="12688"/>
    <s v="94"/>
    <x v="1237"/>
    <d v="2017-02-04T00:00:00"/>
    <b v="0"/>
    <s v="Approved"/>
    <s v="Giant Bicycles"/>
    <s v="Standard"/>
    <s v="medium"/>
    <s v="large"/>
    <n v="1635.3"/>
    <n v="993.66"/>
    <n v="641.64"/>
    <d v="1994-08-10T00:00:00"/>
    <n v="329"/>
  </r>
  <r>
    <s v="12689"/>
    <s v="13"/>
    <x v="361"/>
    <d v="2017-03-18T00:00:00"/>
    <b v="0"/>
    <s v="Approved"/>
    <s v="Solex"/>
    <s v="Standard"/>
    <s v="medium"/>
    <s v="medium"/>
    <n v="1163.8900000000001"/>
    <n v="589.27"/>
    <n v="574.62"/>
    <d v="1996-04-05T00:00:00"/>
    <n v="287"/>
  </r>
  <r>
    <s v="12690"/>
    <s v="50"/>
    <x v="407"/>
    <d v="2017-02-03T00:00:00"/>
    <b v="1"/>
    <s v="Approved"/>
    <s v="Giant Bicycles"/>
    <s v="Standard"/>
    <s v="medium"/>
    <s v="medium"/>
    <n v="642.70000000000005"/>
    <n v="211.37"/>
    <n v="431.33"/>
    <d v="2002-03-22T00:00:00"/>
    <n v="330"/>
  </r>
  <r>
    <s v="12691"/>
    <s v="18"/>
    <x v="994"/>
    <d v="2017-02-01T00:00:00"/>
    <b v="0"/>
    <s v="Approved"/>
    <s v="Solex"/>
    <s v="Standard"/>
    <s v="medium"/>
    <s v="medium"/>
    <n v="575.27"/>
    <n v="431.45"/>
    <n v="143.82"/>
    <d v="1993-10-02T00:00:00"/>
    <n v="332"/>
  </r>
  <r>
    <s v="12693"/>
    <s v="19"/>
    <x v="3281"/>
    <d v="2017-02-02T00:00:00"/>
    <b v="1"/>
    <s v="Approved"/>
    <s v="Trek Bicycles"/>
    <s v="Mountain"/>
    <s v="low"/>
    <s v="medium"/>
    <n v="574.64"/>
    <n v="459.71"/>
    <n v="114.93"/>
    <d v="2011-08-29T00:00:00"/>
    <n v="331"/>
  </r>
  <r>
    <s v="12694"/>
    <s v="89"/>
    <x v="2081"/>
    <d v="2017-11-18T00:00:00"/>
    <b v="0"/>
    <s v="Approved"/>
    <s v="WeareA2B"/>
    <s v="Touring"/>
    <s v="medium"/>
    <s v="large"/>
    <n v="1362.99"/>
    <n v="57.74"/>
    <n v="1305.25"/>
    <d v="2016-03-29T00:00:00"/>
    <n v="42"/>
  </r>
  <r>
    <s v="12695"/>
    <s v="23"/>
    <x v="3352"/>
    <d v="2017-08-25T00:00:00"/>
    <b v="0"/>
    <s v="Approved"/>
    <s v="Norco Bicycles"/>
    <s v="Mountain"/>
    <s v="low"/>
    <s v="small"/>
    <n v="688.63"/>
    <n v="612.88"/>
    <n v="75.75"/>
    <d v="1999-06-23T00:00:00"/>
    <n v="127"/>
  </r>
  <r>
    <s v="12696"/>
    <s v="50"/>
    <x v="3114"/>
    <d v="2017-09-07T00:00:00"/>
    <b v="1"/>
    <s v="Approved"/>
    <s v="WeareA2B"/>
    <s v="Standard"/>
    <s v="medium"/>
    <s v="small"/>
    <n v="175.89"/>
    <n v="131.91999999999999"/>
    <n v="43.97"/>
    <d v="2012-04-10T00:00:00"/>
    <n v="114"/>
  </r>
  <r>
    <s v="12697"/>
    <s v="31"/>
    <x v="2066"/>
    <d v="2017-10-27T00:00:00"/>
    <b v="0"/>
    <s v="Approved"/>
    <s v="Giant Bicycles"/>
    <s v="Standard"/>
    <s v="medium"/>
    <s v="medium"/>
    <n v="230.91"/>
    <n v="173.18"/>
    <n v="57.73"/>
    <d v="2006-11-10T00:00:00"/>
    <n v="64"/>
  </r>
  <r>
    <s v="12698"/>
    <s v="36"/>
    <x v="1830"/>
    <d v="2017-09-20T00:00:00"/>
    <b v="1"/>
    <s v="Approved"/>
    <s v="Solex"/>
    <s v="Standard"/>
    <s v="low"/>
    <s v="medium"/>
    <n v="945.04"/>
    <n v="507.58"/>
    <n v="437.46"/>
    <d v="1995-12-19T00:00:00"/>
    <n v="101"/>
  </r>
  <r>
    <s v="12699"/>
    <s v="82"/>
    <x v="498"/>
    <d v="2017-06-26T00:00:00"/>
    <b v="1"/>
    <s v="Approved"/>
    <s v="Norco Bicycles"/>
    <s v="Standard"/>
    <s v="high"/>
    <s v="medium"/>
    <n v="1148.6400000000001"/>
    <n v="689.18"/>
    <n v="459.46"/>
    <d v="1997-08-25T00:00:00"/>
    <n v="187"/>
  </r>
  <r>
    <s v="12700"/>
    <s v="34"/>
    <x v="227"/>
    <d v="2017-10-05T00:00:00"/>
    <b v="0"/>
    <s v="Approved"/>
    <s v="Norco Bicycles"/>
    <s v="Road"/>
    <s v="high"/>
    <s v="large"/>
    <n v="774.53"/>
    <n v="464.72"/>
    <n v="309.81"/>
    <d v="1994-07-12T00:00:00"/>
    <n v="86"/>
  </r>
  <r>
    <s v="12701"/>
    <s v="35"/>
    <x v="1439"/>
    <d v="2017-07-24T00:00:00"/>
    <b v="0"/>
    <s v="Approved"/>
    <s v="Trek Bicycles"/>
    <s v="Standard"/>
    <s v="low"/>
    <s v="medium"/>
    <n v="1057.51"/>
    <n v="154.4"/>
    <n v="903.11"/>
    <d v="2008-03-19T00:00:00"/>
    <n v="159"/>
  </r>
  <r>
    <s v="12702"/>
    <s v="0"/>
    <x v="3283"/>
    <d v="2017-12-03T00:00:00"/>
    <b v="1"/>
    <s v="Approved"/>
    <s v="OHM Cycles"/>
    <s v="Standard"/>
    <s v="high"/>
    <s v="medium"/>
    <n v="227.88"/>
    <n v="136.72999999999999"/>
    <n v="91.15"/>
    <d v="2004-08-17T00:00:00"/>
    <n v="27"/>
  </r>
  <r>
    <s v="12703"/>
    <s v="54"/>
    <x v="60"/>
    <d v="2017-02-02T00:00:00"/>
    <b v="1"/>
    <s v="Approved"/>
    <s v="WeareA2B"/>
    <s v="Standard"/>
    <s v="medium"/>
    <s v="medium"/>
    <n v="1807.45"/>
    <n v="778.69"/>
    <n v="1028.76"/>
    <d v="2015-05-21T00:00:00"/>
    <n v="331"/>
  </r>
  <r>
    <s v="12704"/>
    <s v="57"/>
    <x v="1841"/>
    <d v="2017-12-02T00:00:00"/>
    <b v="0"/>
    <s v="Approved"/>
    <s v="WeareA2B"/>
    <s v="Touring"/>
    <s v="medium"/>
    <s v="large"/>
    <n v="1890.39"/>
    <n v="260.14"/>
    <n v="1630.25"/>
    <d v="1991-01-21T00:00:00"/>
    <n v="28"/>
  </r>
  <r>
    <s v="12705"/>
    <s v="4"/>
    <x v="3416"/>
    <d v="2017-11-03T00:00:00"/>
    <b v="1"/>
    <s v="Approved"/>
    <s v="Solex"/>
    <s v="Standard"/>
    <s v="medium"/>
    <s v="medium"/>
    <n v="1483.2"/>
    <n v="99.59"/>
    <n v="1383.61"/>
    <d v="1995-10-24T00:00:00"/>
    <n v="57"/>
  </r>
  <r>
    <s v="12706"/>
    <s v="35"/>
    <x v="3318"/>
    <d v="2017-03-05T00:00:00"/>
    <b v="0"/>
    <s v="Approved"/>
    <s v="Giant Bicycles"/>
    <s v="Standard"/>
    <s v="medium"/>
    <s v="medium"/>
    <n v="1403.5"/>
    <n v="954.82"/>
    <n v="448.68"/>
    <d v="2016-11-14T00:00:00"/>
    <n v="300"/>
  </r>
  <r>
    <s v="12707"/>
    <s v="14"/>
    <x v="2898"/>
    <d v="2017-10-21T00:00:00"/>
    <b v="0"/>
    <s v="Approved"/>
    <s v="Trek Bicycles"/>
    <s v="Standard"/>
    <s v="medium"/>
    <s v="small"/>
    <n v="1386.84"/>
    <n v="1234.29"/>
    <n v="152.55000000000001"/>
    <d v="2003-08-05T00:00:00"/>
    <n v="70"/>
  </r>
  <r>
    <s v="12708"/>
    <s v="25"/>
    <x v="713"/>
    <d v="2017-05-01T00:00:00"/>
    <b v="1"/>
    <s v="Approved"/>
    <s v="Giant Bicycles"/>
    <s v="Road"/>
    <s v="medium"/>
    <s v="medium"/>
    <n v="1538.99"/>
    <n v="829.65"/>
    <n v="709.34"/>
    <d v="2016-02-04T00:00:00"/>
    <n v="243"/>
  </r>
  <r>
    <s v="12709"/>
    <s v="12"/>
    <x v="1802"/>
    <d v="2017-09-22T00:00:00"/>
    <b v="1"/>
    <s v="Approved"/>
    <s v="WeareA2B"/>
    <s v="Standard"/>
    <s v="medium"/>
    <s v="medium"/>
    <n v="1231.1500000000001"/>
    <n v="161.6"/>
    <n v="1069.55"/>
    <d v="1996-11-09T00:00:00"/>
    <n v="99"/>
  </r>
  <r>
    <s v="12710"/>
    <s v="54"/>
    <x v="705"/>
    <d v="2017-09-29T00:00:00"/>
    <b v="0"/>
    <s v="Approved"/>
    <s v="WeareA2B"/>
    <s v="Standard"/>
    <s v="medium"/>
    <s v="medium"/>
    <n v="1292.8399999999999"/>
    <n v="13.44"/>
    <n v="1279.4000000000001"/>
    <d v="2015-08-10T00:00:00"/>
    <n v="92"/>
  </r>
  <r>
    <s v="12712"/>
    <s v="17"/>
    <x v="3201"/>
    <d v="2017-09-13T00:00:00"/>
    <b v="1"/>
    <s v="Approved"/>
    <s v="Solex"/>
    <s v="Standard"/>
    <s v="high"/>
    <s v="medium"/>
    <n v="1024.6600000000001"/>
    <n v="614.79999999999995"/>
    <n v="409.86"/>
    <d v="2013-03-12T00:00:00"/>
    <n v="108"/>
  </r>
  <r>
    <s v="12713"/>
    <s v="3"/>
    <x v="1549"/>
    <d v="2017-07-09T00:00:00"/>
    <b v="0"/>
    <s v="Approved"/>
    <s v="Trek Bicycles"/>
    <s v="Standard"/>
    <s v="medium"/>
    <s v="large"/>
    <n v="2091.4699999999998"/>
    <n v="388.92"/>
    <n v="1702.55"/>
    <d v="2012-09-15T00:00:00"/>
    <n v="174"/>
  </r>
  <r>
    <s v="12714"/>
    <s v="63"/>
    <x v="1115"/>
    <d v="2017-10-15T00:00:00"/>
    <b v="0"/>
    <s v="Approved"/>
    <s v="WeareA2B"/>
    <s v="Standard"/>
    <s v="medium"/>
    <s v="medium"/>
    <n v="1992.93"/>
    <n v="762.63"/>
    <n v="1230.3"/>
    <d v="2004-07-25T00:00:00"/>
    <n v="76"/>
  </r>
  <r>
    <s v="12715"/>
    <s v="81"/>
    <x v="2372"/>
    <d v="2017-11-14T00:00:00"/>
    <b v="0"/>
    <s v="Approved"/>
    <s v="Norco Bicycles"/>
    <s v="Standard"/>
    <s v="medium"/>
    <s v="small"/>
    <n v="586.45000000000005"/>
    <n v="521.94000000000005"/>
    <n v="64.510000000000005"/>
    <d v="1991-07-10T00:00:00"/>
    <n v="46"/>
  </r>
  <r>
    <s v="12716"/>
    <s v="32"/>
    <x v="1514"/>
    <d v="2017-01-30T00:00:00"/>
    <b v="0"/>
    <s v="Approved"/>
    <s v="Giant Bicycles"/>
    <s v="Standard"/>
    <s v="medium"/>
    <s v="medium"/>
    <n v="642.70000000000005"/>
    <n v="211.37"/>
    <n v="431.33"/>
    <d v="2002-03-22T00:00:00"/>
    <n v="334"/>
  </r>
  <r>
    <s v="12717"/>
    <s v="90"/>
    <x v="3403"/>
    <d v="2017-01-31T00:00:00"/>
    <b v="1"/>
    <s v="Approved"/>
    <s v="Norco Bicycles"/>
    <s v="Standard"/>
    <s v="low"/>
    <s v="medium"/>
    <n v="363.01"/>
    <n v="290.41000000000003"/>
    <n v="72.599999999999994"/>
    <d v="2005-05-10T00:00:00"/>
    <n v="333"/>
  </r>
  <r>
    <s v="12718"/>
    <s v="30"/>
    <x v="2082"/>
    <d v="2017-04-12T00:00:00"/>
    <b v="1"/>
    <s v="Approved"/>
    <s v="Solex"/>
    <s v="Standard"/>
    <s v="high"/>
    <s v="medium"/>
    <n v="748.17"/>
    <n v="448.9"/>
    <n v="299.27"/>
    <d v="2015-04-11T00:00:00"/>
    <n v="262"/>
  </r>
  <r>
    <s v="12719"/>
    <s v="17"/>
    <x v="658"/>
    <d v="2017-03-21T00:00:00"/>
    <b v="0"/>
    <s v="Approved"/>
    <s v="Solex"/>
    <s v="Standard"/>
    <s v="high"/>
    <s v="medium"/>
    <n v="1024.6600000000001"/>
    <n v="614.79999999999995"/>
    <n v="409.86"/>
    <d v="1996-11-09T00:00:00"/>
    <n v="284"/>
  </r>
  <r>
    <s v="12720"/>
    <s v="37"/>
    <x v="3383"/>
    <d v="2017-09-19T00:00:00"/>
    <b v="1"/>
    <s v="Approved"/>
    <s v="OHM Cycles"/>
    <s v="Standard"/>
    <s v="low"/>
    <s v="medium"/>
    <n v="1793.43"/>
    <n v="248.82"/>
    <n v="1544.61"/>
    <d v="1999-07-20T00:00:00"/>
    <n v="102"/>
  </r>
  <r>
    <s v="12721"/>
    <s v="66"/>
    <x v="3010"/>
    <d v="2017-01-06T00:00:00"/>
    <b v="0"/>
    <s v="Approved"/>
    <s v="Solex"/>
    <s v="Standard"/>
    <s v="medium"/>
    <s v="medium"/>
    <n v="1163.8900000000001"/>
    <n v="589.27"/>
    <n v="574.62"/>
    <d v="2016-07-09T00:00:00"/>
    <n v="358"/>
  </r>
  <r>
    <s v="12722"/>
    <s v="7"/>
    <x v="625"/>
    <d v="2017-08-13T00:00:00"/>
    <b v="1"/>
    <s v="Approved"/>
    <s v="Trek Bicycles"/>
    <s v="Road"/>
    <s v="low"/>
    <s v="medium"/>
    <n v="980.37"/>
    <n v="234.43"/>
    <n v="745.94"/>
    <d v="2004-09-28T00:00:00"/>
    <n v="139"/>
  </r>
  <r>
    <s v="12723"/>
    <s v="0"/>
    <x v="2318"/>
    <d v="2017-06-25T00:00:00"/>
    <b v="1"/>
    <s v="Approved"/>
    <s v="OHM Cycles"/>
    <s v="Road"/>
    <s v="high"/>
    <s v="large"/>
    <n v="12.01"/>
    <n v="7.21"/>
    <n v="4.8"/>
    <d v="2009-03-08T00:00:00"/>
    <n v="188"/>
  </r>
  <r>
    <s v="12724"/>
    <s v="65"/>
    <x v="729"/>
    <d v="2017-06-01T00:00:00"/>
    <b v="0"/>
    <s v="Approved"/>
    <s v="WeareA2B"/>
    <s v="Standard"/>
    <s v="medium"/>
    <s v="medium"/>
    <n v="1807.45"/>
    <n v="778.69"/>
    <n v="1028.76"/>
    <d v="2015-04-11T00:00:00"/>
    <n v="212"/>
  </r>
  <r>
    <s v="12725"/>
    <s v="2"/>
    <x v="2181"/>
    <d v="2017-08-12T00:00:00"/>
    <b v="1"/>
    <s v="Approved"/>
    <s v="Solex"/>
    <s v="Standard"/>
    <s v="medium"/>
    <s v="medium"/>
    <n v="71.489999999999995"/>
    <n v="53.62"/>
    <n v="17.87"/>
    <d v="2012-12-02T00:00:00"/>
    <n v="140"/>
  </r>
  <r>
    <s v="12726"/>
    <s v="7"/>
    <x v="1987"/>
    <d v="2017-12-02T00:00:00"/>
    <b v="0"/>
    <s v="Approved"/>
    <s v="Trek Bicycles"/>
    <s v="Road"/>
    <s v="low"/>
    <s v="medium"/>
    <n v="980.37"/>
    <n v="234.43"/>
    <n v="745.94"/>
    <d v="2014-03-03T00:00:00"/>
    <n v="28"/>
  </r>
  <r>
    <s v="12727"/>
    <s v="73"/>
    <x v="3196"/>
    <d v="2017-11-27T00:00:00"/>
    <b v="1"/>
    <s v="Approved"/>
    <s v="Solex"/>
    <s v="Standard"/>
    <s v="medium"/>
    <s v="medium"/>
    <n v="1945.43"/>
    <n v="333.18"/>
    <n v="1612.25"/>
    <d v="2002-08-31T00:00:00"/>
    <n v="33"/>
  </r>
  <r>
    <s v="12728"/>
    <s v="94"/>
    <x v="3327"/>
    <d v="2017-08-19T00:00:00"/>
    <b v="1"/>
    <s v="Approved"/>
    <s v="Giant Bicycles"/>
    <s v="Standard"/>
    <s v="medium"/>
    <s v="large"/>
    <n v="1635.3"/>
    <n v="993.66"/>
    <n v="641.64"/>
    <d v="2013-06-09T00:00:00"/>
    <n v="133"/>
  </r>
  <r>
    <s v="12729"/>
    <s v="52"/>
    <x v="430"/>
    <d v="2017-11-18T00:00:00"/>
    <b v="1"/>
    <s v="Approved"/>
    <s v="OHM Cycles"/>
    <s v="Road"/>
    <s v="medium"/>
    <s v="medium"/>
    <n v="1280.28"/>
    <n v="829.51"/>
    <n v="450.77"/>
    <d v="2015-08-02T00:00:00"/>
    <n v="42"/>
  </r>
  <r>
    <s v="12730"/>
    <s v="4"/>
    <x v="1977"/>
    <d v="2017-02-15T00:00:00"/>
    <b v="1"/>
    <s v="Approved"/>
    <s v="Giant Bicycles"/>
    <s v="Standard"/>
    <s v="high"/>
    <s v="medium"/>
    <n v="1129.1300000000001"/>
    <n v="677.48"/>
    <n v="451.65"/>
    <d v="2005-08-09T00:00:00"/>
    <n v="318"/>
  </r>
  <r>
    <s v="12731"/>
    <s v="64"/>
    <x v="2257"/>
    <d v="2017-10-24T00:00:00"/>
    <b v="0"/>
    <s v="Approved"/>
    <s v="Giant Bicycles"/>
    <s v="Standard"/>
    <s v="high"/>
    <s v="small"/>
    <n v="1977.36"/>
    <n v="1759.85"/>
    <n v="217.51"/>
    <d v="2011-08-24T00:00:00"/>
    <n v="67"/>
  </r>
  <r>
    <s v="12732"/>
    <s v="71"/>
    <x v="3417"/>
    <d v="2017-05-31T00:00:00"/>
    <b v="1"/>
    <s v="Approved"/>
    <s v="Solex"/>
    <s v="Standard"/>
    <s v="high"/>
    <s v="large"/>
    <n v="1842.92"/>
    <n v="1105.75"/>
    <n v="737.17"/>
    <d v="2014-10-10T00:00:00"/>
    <n v="213"/>
  </r>
  <r>
    <s v="12733"/>
    <s v="23"/>
    <x v="1097"/>
    <d v="2017-04-15T00:00:00"/>
    <b v="0"/>
    <s v="Approved"/>
    <s v="Norco Bicycles"/>
    <s v="Mountain"/>
    <s v="low"/>
    <s v="small"/>
    <n v="688.63"/>
    <n v="612.88"/>
    <n v="75.75"/>
    <d v="2011-05-07T00:00:00"/>
    <n v="259"/>
  </r>
  <r>
    <s v="12734"/>
    <s v="58"/>
    <x v="1383"/>
    <d v="2017-03-09T00:00:00"/>
    <b v="1"/>
    <s v="Approved"/>
    <s v="OHM Cycles"/>
    <s v="Standard"/>
    <s v="medium"/>
    <s v="medium"/>
    <n v="912.52"/>
    <n v="141.4"/>
    <n v="771.12"/>
    <d v="2011-08-24T00:00:00"/>
    <n v="296"/>
  </r>
  <r>
    <s v="12735"/>
    <s v="45"/>
    <x v="1616"/>
    <d v="2017-12-20T00:00:00"/>
    <b v="1"/>
    <s v="Approved"/>
    <s v="Solex"/>
    <s v="Standard"/>
    <s v="medium"/>
    <s v="medium"/>
    <n v="441.49"/>
    <n v="84.99"/>
    <n v="356.5"/>
    <d v="1993-04-12T00:00:00"/>
    <n v="10"/>
  </r>
  <r>
    <s v="12736"/>
    <s v="9"/>
    <x v="1654"/>
    <d v="2017-01-03T00:00:00"/>
    <b v="1"/>
    <s v="Approved"/>
    <s v="OHM Cycles"/>
    <s v="Road"/>
    <s v="medium"/>
    <s v="medium"/>
    <n v="742.54"/>
    <n v="667.4"/>
    <n v="75.14"/>
    <d v="2004-08-17T00:00:00"/>
    <n v="361"/>
  </r>
  <r>
    <s v="12737"/>
    <s v="88"/>
    <x v="2198"/>
    <d v="2017-10-17T00:00:00"/>
    <b v="0"/>
    <s v="Approved"/>
    <s v="Norco Bicycles"/>
    <s v="Standard"/>
    <s v="medium"/>
    <s v="medium"/>
    <n v="1198.46"/>
    <n v="381.1"/>
    <n v="817.36"/>
    <d v="2000-11-03T00:00:00"/>
    <n v="74"/>
  </r>
  <r>
    <s v="12738"/>
    <s v="47"/>
    <x v="686"/>
    <d v="2017-11-08T00:00:00"/>
    <b v="0"/>
    <s v="Approved"/>
    <s v="Trek Bicycles"/>
    <s v="Road"/>
    <s v="low"/>
    <s v="small"/>
    <n v="1720.7"/>
    <n v="1531.42"/>
    <n v="189.28"/>
    <d v="2001-11-25T00:00:00"/>
    <n v="52"/>
  </r>
  <r>
    <s v="12739"/>
    <s v="29"/>
    <x v="2374"/>
    <d v="2017-11-01T00:00:00"/>
    <b v="1"/>
    <s v="Approved"/>
    <s v="Norco Bicycles"/>
    <s v="Road"/>
    <s v="medium"/>
    <s v="medium"/>
    <n v="543.39"/>
    <n v="407.54"/>
    <n v="135.85"/>
    <d v="2016-11-22T00:00:00"/>
    <n v="59"/>
  </r>
  <r>
    <s v="12740"/>
    <s v="7"/>
    <x v="2480"/>
    <d v="2017-01-09T00:00:00"/>
    <b v="0"/>
    <s v="Approved"/>
    <s v="Giant Bicycles"/>
    <s v="Standard"/>
    <s v="medium"/>
    <s v="small"/>
    <n v="1311.44"/>
    <n v="1167.18"/>
    <n v="144.26"/>
    <d v="2011-03-16T00:00:00"/>
    <n v="355"/>
  </r>
  <r>
    <s v="12741"/>
    <s v="36"/>
    <x v="3078"/>
    <d v="2017-10-25T00:00:00"/>
    <b v="1"/>
    <s v="Approved"/>
    <s v="Solex"/>
    <s v="Standard"/>
    <s v="low"/>
    <s v="medium"/>
    <n v="945.04"/>
    <n v="507.58"/>
    <n v="437.46"/>
    <d v="1995-12-19T00:00:00"/>
    <n v="66"/>
  </r>
  <r>
    <s v="12742"/>
    <s v="57"/>
    <x v="3211"/>
    <d v="2017-11-18T00:00:00"/>
    <b v="1"/>
    <s v="Approved"/>
    <s v="WeareA2B"/>
    <s v="Touring"/>
    <s v="medium"/>
    <s v="large"/>
    <n v="1890.39"/>
    <n v="260.14"/>
    <n v="1630.25"/>
    <d v="1994-09-09T00:00:00"/>
    <n v="42"/>
  </r>
  <r>
    <s v="12743"/>
    <s v="30"/>
    <x v="82"/>
    <d v="2017-09-20T00:00:00"/>
    <b v="0"/>
    <s v="Approved"/>
    <s v="Solex"/>
    <s v="Standard"/>
    <s v="high"/>
    <s v="medium"/>
    <n v="748.17"/>
    <n v="448.9"/>
    <n v="299.27"/>
    <d v="1995-12-19T00:00:00"/>
    <n v="101"/>
  </r>
  <r>
    <s v="12744"/>
    <s v="16"/>
    <x v="1230"/>
    <d v="2017-05-07T00:00:00"/>
    <b v="1"/>
    <s v="Approved"/>
    <s v="Norco Bicycles"/>
    <s v="Standard"/>
    <s v="high"/>
    <s v="small"/>
    <n v="1661.92"/>
    <n v="1479.11"/>
    <n v="182.81"/>
    <d v="2013-03-12T00:00:00"/>
    <n v="237"/>
  </r>
  <r>
    <s v="12745"/>
    <s v="57"/>
    <x v="291"/>
    <d v="2017-03-18T00:00:00"/>
    <b v="0"/>
    <s v="Approved"/>
    <s v="WeareA2B"/>
    <s v="Touring"/>
    <s v="medium"/>
    <s v="large"/>
    <n v="1890.39"/>
    <n v="260.14"/>
    <n v="1630.25"/>
    <d v="2012-05-18T00:00:00"/>
    <n v="287"/>
  </r>
  <r>
    <s v="12746"/>
    <s v="25"/>
    <x v="1243"/>
    <d v="2017-06-30T00:00:00"/>
    <b v="0"/>
    <s v="Approved"/>
    <s v="OHM Cycles"/>
    <s v="Standard"/>
    <s v="high"/>
    <s v="medium"/>
    <n v="2005.66"/>
    <n v="1203.4000000000001"/>
    <n v="802.26"/>
    <d v="1993-07-20T00:00:00"/>
    <n v="183"/>
  </r>
  <r>
    <s v="12747"/>
    <s v="70"/>
    <x v="1146"/>
    <d v="2017-10-11T00:00:00"/>
    <b v="1"/>
    <s v="Approved"/>
    <s v="Trek Bicycles"/>
    <s v="Standard"/>
    <s v="high"/>
    <s v="medium"/>
    <n v="495.72"/>
    <n v="297.43"/>
    <n v="198.29"/>
    <d v="2000-05-22T00:00:00"/>
    <n v="80"/>
  </r>
  <r>
    <s v="12748"/>
    <s v="46"/>
    <x v="2624"/>
    <d v="2017-09-04T00:00:00"/>
    <b v="1"/>
    <s v="Approved"/>
    <s v="OHM Cycles"/>
    <s v="Standard"/>
    <s v="low"/>
    <s v="medium"/>
    <n v="1793.43"/>
    <n v="248.82"/>
    <n v="1544.61"/>
    <d v="1999-07-20T00:00:00"/>
    <n v="117"/>
  </r>
  <r>
    <s v="12749"/>
    <s v="18"/>
    <x v="951"/>
    <d v="2017-01-06T00:00:00"/>
    <b v="0"/>
    <s v="Approved"/>
    <s v="Norco Bicycles"/>
    <s v="Standard"/>
    <s v="high"/>
    <s v="medium"/>
    <n v="1148.6400000000001"/>
    <n v="689.18"/>
    <n v="459.46"/>
    <d v="2004-12-18T00:00:00"/>
    <n v="358"/>
  </r>
  <r>
    <s v="12750"/>
    <s v="1"/>
    <x v="1544"/>
    <d v="2017-12-21T00:00:00"/>
    <b v="0"/>
    <s v="Approved"/>
    <s v="Giant Bicycles"/>
    <s v="Standard"/>
    <s v="medium"/>
    <s v="medium"/>
    <n v="1403.5"/>
    <n v="954.82"/>
    <n v="448.68"/>
    <d v="2016-11-14T00:00:00"/>
    <n v="9"/>
  </r>
  <r>
    <s v="12751"/>
    <s v="57"/>
    <x v="1886"/>
    <d v="2017-08-07T00:00:00"/>
    <b v="1"/>
    <s v="Approved"/>
    <s v="WeareA2B"/>
    <s v="Touring"/>
    <s v="medium"/>
    <s v="large"/>
    <n v="1890.39"/>
    <n v="260.14"/>
    <n v="1630.25"/>
    <d v="2011-08-24T00:00:00"/>
    <n v="145"/>
  </r>
  <r>
    <s v="12752"/>
    <s v="94"/>
    <x v="3053"/>
    <d v="2017-06-05T00:00:00"/>
    <b v="1"/>
    <s v="Approved"/>
    <s v="Giant Bicycles"/>
    <s v="Standard"/>
    <s v="medium"/>
    <s v="large"/>
    <n v="1635.3"/>
    <n v="993.66"/>
    <n v="641.64"/>
    <d v="2013-06-09T00:00:00"/>
    <n v="208"/>
  </r>
  <r>
    <s v="12754"/>
    <s v="54"/>
    <x v="1892"/>
    <d v="2017-09-25T00:00:00"/>
    <b v="0"/>
    <s v="Approved"/>
    <s v="WeareA2B"/>
    <s v="Standard"/>
    <s v="medium"/>
    <s v="medium"/>
    <n v="1292.8399999999999"/>
    <n v="13.44"/>
    <n v="1279.4000000000001"/>
    <d v="2009-04-12T00:00:00"/>
    <n v="96"/>
  </r>
  <r>
    <s v="12755"/>
    <s v="36"/>
    <x v="592"/>
    <d v="2017-09-09T00:00:00"/>
    <b v="0"/>
    <s v="Approved"/>
    <s v="Solex"/>
    <s v="Standard"/>
    <s v="low"/>
    <s v="medium"/>
    <n v="1289.8499999999999"/>
    <n v="74.510000000000005"/>
    <n v="1215.3399999999999"/>
    <d v="2012-06-04T00:00:00"/>
    <n v="112"/>
  </r>
  <r>
    <s v="12756"/>
    <s v="16"/>
    <x v="2617"/>
    <d v="2017-01-26T00:00:00"/>
    <b v="1"/>
    <s v="Approved"/>
    <s v="Norco Bicycles"/>
    <s v="Standard"/>
    <s v="high"/>
    <s v="small"/>
    <n v="1661.92"/>
    <n v="1479.11"/>
    <n v="182.81"/>
    <d v="1994-09-09T00:00:00"/>
    <n v="338"/>
  </r>
  <r>
    <s v="12757"/>
    <s v="1"/>
    <x v="581"/>
    <d v="2017-05-12T00:00:00"/>
    <b v="0"/>
    <s v="Approved"/>
    <s v="Giant Bicycles"/>
    <s v="Standard"/>
    <s v="medium"/>
    <s v="medium"/>
    <n v="1403.5"/>
    <n v="954.82"/>
    <n v="448.68"/>
    <d v="1997-08-25T00:00:00"/>
    <n v="232"/>
  </r>
  <r>
    <s v="12759"/>
    <s v="21"/>
    <x v="3026"/>
    <d v="2017-04-21T00:00:00"/>
    <b v="1"/>
    <s v="Approved"/>
    <s v="Solex"/>
    <s v="Standard"/>
    <s v="medium"/>
    <s v="large"/>
    <n v="1071.23"/>
    <n v="380.74"/>
    <n v="690.49"/>
    <d v="1996-04-05T00:00:00"/>
    <n v="253"/>
  </r>
  <r>
    <s v="12760"/>
    <s v="3"/>
    <x v="3280"/>
    <d v="2017-10-02T00:00:00"/>
    <b v="0"/>
    <s v="Approved"/>
    <s v="Trek Bicycles"/>
    <s v="Standard"/>
    <s v="medium"/>
    <s v="large"/>
    <n v="2091.4699999999998"/>
    <n v="388.92"/>
    <n v="1702.55"/>
    <d v="2003-07-21T00:00:00"/>
    <n v="89"/>
  </r>
  <r>
    <s v="12761"/>
    <s v="21"/>
    <x v="3046"/>
    <d v="2017-12-10T00:00:00"/>
    <b v="0"/>
    <s v="Approved"/>
    <s v="Solex"/>
    <s v="Standard"/>
    <s v="medium"/>
    <s v="large"/>
    <n v="1071.23"/>
    <n v="380.74"/>
    <n v="690.49"/>
    <d v="1993-07-15T00:00:00"/>
    <n v="20"/>
  </r>
  <r>
    <s v="12762"/>
    <s v="70"/>
    <x v="1386"/>
    <d v="2017-05-07T00:00:00"/>
    <b v="1"/>
    <s v="Approved"/>
    <s v="Norco Bicycles"/>
    <s v="Road"/>
    <s v="medium"/>
    <s v="medium"/>
    <n v="1036.5899999999999"/>
    <n v="206.35"/>
    <n v="830.24"/>
    <d v="1991-05-06T00:00:00"/>
    <n v="237"/>
  </r>
  <r>
    <s v="12763"/>
    <s v="78"/>
    <x v="3288"/>
    <d v="2017-08-25T00:00:00"/>
    <b v="0"/>
    <s v="Approved"/>
    <s v="Giant Bicycles"/>
    <s v="Standard"/>
    <s v="medium"/>
    <s v="large"/>
    <n v="1765.3"/>
    <n v="709.48"/>
    <n v="1055.82"/>
    <d v="2004-07-25T00:00:00"/>
    <n v="127"/>
  </r>
  <r>
    <s v="12764"/>
    <s v="61"/>
    <x v="472"/>
    <d v="2017-01-11T00:00:00"/>
    <b v="0"/>
    <s v="Approved"/>
    <s v="Norco Bicycles"/>
    <s v="Standard"/>
    <s v="medium"/>
    <s v="small"/>
    <n v="586.45000000000005"/>
    <n v="521.94000000000005"/>
    <n v="64.510000000000005"/>
    <d v="1991-07-10T00:00:00"/>
    <n v="353"/>
  </r>
  <r>
    <s v="12765"/>
    <s v="0"/>
    <x v="34"/>
    <d v="2017-11-26T00:00:00"/>
    <b v="0"/>
    <s v="Approved"/>
    <s v="Giant Bicycles"/>
    <s v="Standard"/>
    <s v="medium"/>
    <s v="large"/>
    <n v="569.55999999999995"/>
    <n v="528.42999999999995"/>
    <n v="41.13"/>
    <d v="2003-09-10T00:00:00"/>
    <n v="34"/>
  </r>
  <r>
    <s v="12766"/>
    <s v="26"/>
    <x v="2341"/>
    <d v="2017-10-02T00:00:00"/>
    <b v="0"/>
    <s v="Approved"/>
    <s v="WeareA2B"/>
    <s v="Standard"/>
    <s v="medium"/>
    <s v="medium"/>
    <n v="1992.93"/>
    <n v="762.63"/>
    <n v="1230.3"/>
    <d v="1993-05-26T00:00:00"/>
    <n v="89"/>
  </r>
  <r>
    <s v="12767"/>
    <s v="35"/>
    <x v="2434"/>
    <d v="2017-07-27T00:00:00"/>
    <b v="1"/>
    <s v="Approved"/>
    <s v="Trek Bicycles"/>
    <s v="Standard"/>
    <s v="low"/>
    <s v="medium"/>
    <n v="1057.51"/>
    <n v="154.4"/>
    <n v="903.11"/>
    <d v="2006-02-02T00:00:00"/>
    <n v="156"/>
  </r>
  <r>
    <s v="12768"/>
    <s v="6"/>
    <x v="2026"/>
    <d v="2017-09-20T00:00:00"/>
    <b v="0"/>
    <s v="Approved"/>
    <s v="OHM Cycles"/>
    <s v="Standard"/>
    <s v="high"/>
    <s v="medium"/>
    <n v="227.88"/>
    <n v="136.72999999999999"/>
    <n v="91.15"/>
    <d v="2003-02-07T00:00:00"/>
    <n v="101"/>
  </r>
  <r>
    <s v="12769"/>
    <s v="15"/>
    <x v="1099"/>
    <d v="2017-05-01T00:00:00"/>
    <b v="1"/>
    <s v="Approved"/>
    <s v="Norco Bicycles"/>
    <s v="Standard"/>
    <s v="low"/>
    <s v="medium"/>
    <n v="958.74"/>
    <n v="748.9"/>
    <n v="209.84"/>
    <d v="2010-05-05T00:00:00"/>
    <n v="243"/>
  </r>
  <r>
    <s v="12771"/>
    <s v="91"/>
    <x v="827"/>
    <d v="2017-04-12T00:00:00"/>
    <b v="1"/>
    <s v="Approved"/>
    <s v="Solex"/>
    <s v="Standard"/>
    <s v="medium"/>
    <s v="medium"/>
    <n v="100.35"/>
    <n v="75.260000000000005"/>
    <n v="25.09"/>
    <d v="1999-07-26T00:00:00"/>
    <n v="262"/>
  </r>
  <r>
    <s v="12772"/>
    <s v="35"/>
    <x v="60"/>
    <d v="2017-12-13T00:00:00"/>
    <b v="1"/>
    <s v="Approved"/>
    <s v="Giant Bicycles"/>
    <s v="Standard"/>
    <s v="medium"/>
    <s v="medium"/>
    <n v="1403.5"/>
    <n v="954.82"/>
    <n v="448.68"/>
    <d v="2016-11-14T00:00:00"/>
    <n v="17"/>
  </r>
  <r>
    <s v="12773"/>
    <s v="14"/>
    <x v="768"/>
    <d v="2017-06-13T00:00:00"/>
    <b v="0"/>
    <s v="Approved"/>
    <s v="Solex"/>
    <s v="Standard"/>
    <s v="high"/>
    <s v="large"/>
    <n v="1842.92"/>
    <n v="1105.75"/>
    <n v="737.17"/>
    <d v="2011-01-10T00:00:00"/>
    <n v="200"/>
  </r>
  <r>
    <s v="12774"/>
    <s v="50"/>
    <x v="641"/>
    <d v="2017-08-18T00:00:00"/>
    <b v="0"/>
    <s v="Approved"/>
    <s v="Giant Bicycles"/>
    <s v="Standard"/>
    <s v="medium"/>
    <s v="medium"/>
    <n v="642.70000000000005"/>
    <n v="211.37"/>
    <n v="431.33"/>
    <d v="2002-03-22T00:00:00"/>
    <n v="134"/>
  </r>
  <r>
    <s v="12775"/>
    <s v="69"/>
    <x v="437"/>
    <d v="2017-08-30T00:00:00"/>
    <b v="0"/>
    <s v="Approved"/>
    <s v="Giant Bicycles"/>
    <s v="Road"/>
    <s v="medium"/>
    <s v="medium"/>
    <n v="792.9"/>
    <n v="594.67999999999995"/>
    <n v="198.22"/>
    <d v="2015-04-11T00:00:00"/>
    <n v="122"/>
  </r>
  <r>
    <s v="12776"/>
    <s v="33"/>
    <x v="816"/>
    <d v="2017-01-11T00:00:00"/>
    <b v="0"/>
    <s v="Approved"/>
    <s v="OHM Cycles"/>
    <s v="Road"/>
    <s v="medium"/>
    <s v="small"/>
    <n v="1810"/>
    <n v="1610.9"/>
    <n v="199.1"/>
    <d v="2008-03-19T00:00:00"/>
    <n v="353"/>
  </r>
  <r>
    <s v="12777"/>
    <s v="9"/>
    <x v="3059"/>
    <d v="2017-04-29T00:00:00"/>
    <b v="0"/>
    <s v="Approved"/>
    <s v="Norco Bicycles"/>
    <s v="Standard"/>
    <s v="medium"/>
    <s v="small"/>
    <n v="1216.1400000000001"/>
    <n v="1082.3599999999999"/>
    <n v="133.78"/>
    <d v="1991-08-05T00:00:00"/>
    <n v="245"/>
  </r>
  <r>
    <s v="12778"/>
    <s v="50"/>
    <x v="3006"/>
    <d v="2017-06-30T00:00:00"/>
    <b v="1"/>
    <s v="Approved"/>
    <s v="WeareA2B"/>
    <s v="Standard"/>
    <s v="medium"/>
    <s v="small"/>
    <n v="175.89"/>
    <n v="131.91999999999999"/>
    <n v="43.97"/>
    <d v="2003-02-16T00:00:00"/>
    <n v="183"/>
  </r>
  <r>
    <s v="12779"/>
    <s v="58"/>
    <x v="1195"/>
    <d v="2017-08-22T00:00:00"/>
    <b v="0"/>
    <s v="Approved"/>
    <s v="OHM Cycles"/>
    <s v="Standard"/>
    <s v="medium"/>
    <s v="medium"/>
    <n v="912.52"/>
    <n v="141.4"/>
    <n v="771.12"/>
    <d v="1998-12-17T00:00:00"/>
    <n v="130"/>
  </r>
  <r>
    <s v="12780"/>
    <s v="1"/>
    <x v="2221"/>
    <d v="2017-06-08T00:00:00"/>
    <b v="0"/>
    <s v="Approved"/>
    <s v="Giant Bicycles"/>
    <s v="Standard"/>
    <s v="medium"/>
    <s v="medium"/>
    <n v="1403.5"/>
    <n v="954.82"/>
    <n v="448.68"/>
    <d v="2016-11-14T00:00:00"/>
    <n v="205"/>
  </r>
  <r>
    <s v="12781"/>
    <s v="98"/>
    <x v="1938"/>
    <d v="2017-01-04T00:00:00"/>
    <b v="1"/>
    <s v="Approved"/>
    <s v="Trek Bicycles"/>
    <s v="Standard"/>
    <s v="high"/>
    <s v="medium"/>
    <n v="358.39"/>
    <n v="215.03"/>
    <n v="143.36000000000001"/>
    <d v="1994-08-10T00:00:00"/>
    <n v="360"/>
  </r>
  <r>
    <s v="12782"/>
    <s v="71"/>
    <x v="613"/>
    <d v="2017-01-01T00:00:00"/>
    <b v="0"/>
    <s v="Approved"/>
    <s v="Solex"/>
    <s v="Standard"/>
    <s v="high"/>
    <s v="large"/>
    <n v="1842.92"/>
    <n v="1105.75"/>
    <n v="737.17"/>
    <d v="2011-01-10T00:00:00"/>
    <n v="363"/>
  </r>
  <r>
    <s v="12783"/>
    <s v="0"/>
    <x v="660"/>
    <d v="2017-05-22T00:00:00"/>
    <b v="0"/>
    <s v="Approved"/>
    <s v="OHM Cycles"/>
    <s v="Road"/>
    <s v="high"/>
    <s v="large"/>
    <n v="12.01"/>
    <n v="7.21"/>
    <n v="4.8"/>
    <d v="2009-03-08T00:00:00"/>
    <n v="222"/>
  </r>
  <r>
    <s v="12784"/>
    <s v="78"/>
    <x v="466"/>
    <d v="2017-02-09T00:00:00"/>
    <b v="0"/>
    <s v="Approved"/>
    <s v="Giant Bicycles"/>
    <s v="Standard"/>
    <s v="medium"/>
    <s v="large"/>
    <n v="1765.3"/>
    <n v="709.48"/>
    <n v="1055.82"/>
    <d v="2004-08-07T00:00:00"/>
    <n v="324"/>
  </r>
  <r>
    <s v="12785"/>
    <s v="35"/>
    <x v="3137"/>
    <d v="2017-05-13T00:00:00"/>
    <b v="1"/>
    <s v="Approved"/>
    <s v="Giant Bicycles"/>
    <s v="Standard"/>
    <s v="medium"/>
    <s v="medium"/>
    <n v="1403.5"/>
    <n v="954.82"/>
    <n v="448.68"/>
    <d v="2016-11-14T00:00:00"/>
    <n v="231"/>
  </r>
  <r>
    <s v="12786"/>
    <s v="24"/>
    <x v="1469"/>
    <d v="2017-01-26T00:00:00"/>
    <b v="1"/>
    <s v="Approved"/>
    <s v="Solex"/>
    <s v="Road"/>
    <s v="medium"/>
    <s v="large"/>
    <n v="1777.8"/>
    <n v="820.78"/>
    <n v="957.02"/>
    <d v="2002-03-22T00:00:00"/>
    <n v="338"/>
  </r>
  <r>
    <s v="12787"/>
    <s v="64"/>
    <x v="2644"/>
    <d v="2017-12-18T00:00:00"/>
    <b v="1"/>
    <s v="Approved"/>
    <s v="Trek Bicycles"/>
    <s v="Standard"/>
    <s v="medium"/>
    <s v="large"/>
    <n v="1469.44"/>
    <n v="596.54999999999995"/>
    <n v="872.89"/>
    <d v="2010-08-20T00:00:00"/>
    <n v="12"/>
  </r>
  <r>
    <s v="12788"/>
    <s v="37"/>
    <x v="1952"/>
    <d v="2017-08-12T00:00:00"/>
    <b v="0"/>
    <s v="Approved"/>
    <s v="OHM Cycles"/>
    <s v="Standard"/>
    <s v="low"/>
    <s v="medium"/>
    <n v="1793.43"/>
    <n v="248.82"/>
    <n v="1544.61"/>
    <d v="2011-05-09T00:00:00"/>
    <n v="140"/>
  </r>
  <r>
    <s v="12789"/>
    <s v="6"/>
    <x v="2990"/>
    <d v="2017-11-04T00:00:00"/>
    <b v="1"/>
    <s v="Approved"/>
    <s v="OHM Cycles"/>
    <s v="Standard"/>
    <s v="high"/>
    <s v="medium"/>
    <n v="227.88"/>
    <n v="136.72999999999999"/>
    <n v="91.15"/>
    <d v="2016-07-09T00:00:00"/>
    <n v="56"/>
  </r>
  <r>
    <s v="12791"/>
    <s v="27"/>
    <x v="426"/>
    <d v="2017-02-04T00:00:00"/>
    <b v="1"/>
    <s v="Approved"/>
    <s v="Trek Bicycles"/>
    <s v="Standard"/>
    <s v="medium"/>
    <s v="medium"/>
    <n v="499.53"/>
    <n v="388.72"/>
    <n v="110.81"/>
    <d v="2002-03-22T00:00:00"/>
    <n v="329"/>
  </r>
  <r>
    <s v="12792"/>
    <s v="83"/>
    <x v="2167"/>
    <d v="2017-08-05T00:00:00"/>
    <b v="1"/>
    <s v="Approved"/>
    <s v="Solex"/>
    <s v="Touring"/>
    <s v="medium"/>
    <s v="large"/>
    <n v="2083.94"/>
    <n v="675.03"/>
    <n v="1408.91"/>
    <d v="2013-09-16T00:00:00"/>
    <n v="147"/>
  </r>
  <r>
    <s v="12793"/>
    <s v="64"/>
    <x v="1588"/>
    <d v="2017-01-07T00:00:00"/>
    <b v="0"/>
    <s v="Approved"/>
    <s v="Trek Bicycles"/>
    <s v="Standard"/>
    <s v="medium"/>
    <s v="large"/>
    <n v="1469.44"/>
    <n v="596.54999999999995"/>
    <n v="872.89"/>
    <d v="2012-05-18T00:00:00"/>
    <n v="357"/>
  </r>
  <r>
    <s v="12794"/>
    <s v="7"/>
    <x v="2515"/>
    <d v="2017-05-21T00:00:00"/>
    <b v="0"/>
    <s v="Approved"/>
    <s v="Trek Bicycles"/>
    <s v="Road"/>
    <s v="low"/>
    <s v="medium"/>
    <n v="980.37"/>
    <n v="234.43"/>
    <n v="745.94"/>
    <d v="2011-04-16T00:00:00"/>
    <n v="223"/>
  </r>
  <r>
    <s v="12795"/>
    <s v="70"/>
    <x v="3173"/>
    <d v="2017-05-09T00:00:00"/>
    <b v="0"/>
    <s v="Approved"/>
    <s v="Trek Bicycles"/>
    <s v="Standard"/>
    <s v="high"/>
    <s v="medium"/>
    <n v="495.72"/>
    <n v="297.43"/>
    <n v="198.29"/>
    <d v="2000-05-22T00:00:00"/>
    <n v="235"/>
  </r>
  <r>
    <s v="12796"/>
    <s v="85"/>
    <x v="2405"/>
    <d v="2017-03-23T00:00:00"/>
    <b v="0"/>
    <s v="Approved"/>
    <s v="WeareA2B"/>
    <s v="Standard"/>
    <s v="medium"/>
    <s v="medium"/>
    <n v="752.64"/>
    <n v="205.36"/>
    <n v="547.28"/>
    <d v="2004-08-07T00:00:00"/>
    <n v="282"/>
  </r>
  <r>
    <s v="12797"/>
    <s v="84"/>
    <x v="1405"/>
    <d v="2017-07-30T00:00:00"/>
    <b v="1"/>
    <s v="Approved"/>
    <s v="Trek Bicycles"/>
    <s v="Road"/>
    <s v="medium"/>
    <s v="medium"/>
    <n v="290.62"/>
    <n v="215.14"/>
    <n v="75.48"/>
    <d v="2004-12-18T00:00:00"/>
    <n v="153"/>
  </r>
  <r>
    <s v="12798"/>
    <s v="35"/>
    <x v="2906"/>
    <d v="2017-02-19T00:00:00"/>
    <b v="1"/>
    <s v="Approved"/>
    <s v="Giant Bicycles"/>
    <s v="Standard"/>
    <s v="medium"/>
    <s v="medium"/>
    <n v="1403.5"/>
    <n v="954.82"/>
    <n v="448.68"/>
    <d v="2016-11-14T00:00:00"/>
    <n v="314"/>
  </r>
  <r>
    <s v="12799"/>
    <s v="78"/>
    <x v="108"/>
    <d v="2017-10-27T00:00:00"/>
    <b v="0"/>
    <s v="Approved"/>
    <s v="Giant Bicycles"/>
    <s v="Standard"/>
    <s v="medium"/>
    <s v="large"/>
    <n v="1765.3"/>
    <n v="709.48"/>
    <n v="1055.82"/>
    <d v="2004-08-07T00:00:00"/>
    <n v="64"/>
  </r>
  <r>
    <s v="12800"/>
    <s v="89"/>
    <x v="946"/>
    <d v="2017-07-05T00:00:00"/>
    <b v="1"/>
    <s v="Approved"/>
    <s v="WeareA2B"/>
    <s v="Touring"/>
    <s v="medium"/>
    <s v="large"/>
    <n v="1362.99"/>
    <n v="57.74"/>
    <n v="1305.25"/>
    <d v="1993-04-20T00:00:00"/>
    <n v="178"/>
  </r>
  <r>
    <s v="12801"/>
    <s v="86"/>
    <x v="2877"/>
    <d v="2017-06-18T00:00:00"/>
    <b v="0"/>
    <s v="Approved"/>
    <s v="OHM Cycles"/>
    <s v="Standard"/>
    <s v="medium"/>
    <s v="medium"/>
    <n v="235.63"/>
    <n v="125.07"/>
    <n v="110.56"/>
    <d v="1999-07-26T00:00:00"/>
    <n v="195"/>
  </r>
  <r>
    <s v="12802"/>
    <s v="33"/>
    <x v="1159"/>
    <d v="2017-06-06T00:00:00"/>
    <b v="1"/>
    <s v="Approved"/>
    <s v="Giant Bicycles"/>
    <s v="Standard"/>
    <s v="medium"/>
    <s v="small"/>
    <n v="1311.44"/>
    <n v="1167.18"/>
    <n v="144.26"/>
    <d v="1995-12-19T00:00:00"/>
    <n v="207"/>
  </r>
  <r>
    <s v="12803"/>
    <s v="14"/>
    <x v="2425"/>
    <d v="2017-10-18T00:00:00"/>
    <b v="0"/>
    <s v="Approved"/>
    <s v="Trek Bicycles"/>
    <s v="Standard"/>
    <s v="medium"/>
    <s v="small"/>
    <n v="1386.84"/>
    <n v="1234.29"/>
    <n v="152.55000000000001"/>
    <d v="2003-08-05T00:00:00"/>
    <n v="73"/>
  </r>
  <r>
    <s v="12804"/>
    <s v="96"/>
    <x v="778"/>
    <d v="2017-09-27T00:00:00"/>
    <b v="0"/>
    <s v="Approved"/>
    <s v="WeareA2B"/>
    <s v="Road"/>
    <s v="low"/>
    <s v="small"/>
    <n v="1172.78"/>
    <n v="1043.77"/>
    <n v="129.01"/>
    <d v="2002-10-10T00:00:00"/>
    <n v="94"/>
  </r>
  <r>
    <s v="12805"/>
    <s v="12"/>
    <x v="3122"/>
    <d v="2017-10-13T00:00:00"/>
    <b v="0"/>
    <s v="Approved"/>
    <s v="WeareA2B"/>
    <s v="Standard"/>
    <s v="medium"/>
    <s v="medium"/>
    <n v="1231.1500000000001"/>
    <n v="161.6"/>
    <n v="1069.55"/>
    <d v="2004-08-17T00:00:00"/>
    <n v="78"/>
  </r>
  <r>
    <s v="12806"/>
    <s v="71"/>
    <x v="619"/>
    <d v="2017-06-04T00:00:00"/>
    <b v="0"/>
    <s v="Approved"/>
    <s v="Solex"/>
    <s v="Standard"/>
    <s v="high"/>
    <s v="large"/>
    <n v="1842.92"/>
    <n v="1105.75"/>
    <n v="737.17"/>
    <d v="1995-10-24T00:00:00"/>
    <n v="209"/>
  </r>
  <r>
    <s v="12807"/>
    <s v="86"/>
    <x v="3337"/>
    <d v="2017-10-12T00:00:00"/>
    <b v="0"/>
    <s v="Approved"/>
    <s v="OHM Cycles"/>
    <s v="Standard"/>
    <s v="medium"/>
    <s v="medium"/>
    <n v="235.63"/>
    <n v="125.07"/>
    <n v="110.56"/>
    <d v="1998-12-16T00:00:00"/>
    <n v="79"/>
  </r>
  <r>
    <s v="12808"/>
    <s v="100"/>
    <x v="574"/>
    <d v="2017-10-19T00:00:00"/>
    <b v="0"/>
    <s v="Approved"/>
    <s v="Norco Bicycles"/>
    <s v="Road"/>
    <s v="medium"/>
    <s v="medium"/>
    <n v="1036.5899999999999"/>
    <n v="206.35"/>
    <n v="830.24"/>
    <d v="2014-10-10T00:00:00"/>
    <n v="72"/>
  </r>
  <r>
    <s v="12809"/>
    <s v="0"/>
    <x v="1785"/>
    <d v="2017-08-09T00:00:00"/>
    <b v="1"/>
    <s v="Approved"/>
    <s v="Norco Bicycles"/>
    <s v="Standard"/>
    <s v="low"/>
    <s v="medium"/>
    <n v="363.01"/>
    <n v="290.41000000000003"/>
    <n v="72.599999999999994"/>
    <d v="2005-05-10T00:00:00"/>
    <n v="143"/>
  </r>
  <r>
    <s v="12810"/>
    <s v="22"/>
    <x v="3413"/>
    <d v="2017-09-19T00:00:00"/>
    <b v="1"/>
    <s v="Approved"/>
    <s v="WeareA2B"/>
    <s v="Standard"/>
    <s v="medium"/>
    <s v="medium"/>
    <n v="60.34"/>
    <n v="45.26"/>
    <n v="15.08"/>
    <d v="1993-07-15T00:00:00"/>
    <n v="102"/>
  </r>
  <r>
    <s v="12811"/>
    <s v="47"/>
    <x v="2045"/>
    <d v="2017-08-19T00:00:00"/>
    <b v="0"/>
    <s v="Approved"/>
    <s v="Trek Bicycles"/>
    <s v="Road"/>
    <s v="low"/>
    <s v="small"/>
    <n v="1720.7"/>
    <n v="1531.42"/>
    <n v="189.28"/>
    <d v="2006-10-01T00:00:00"/>
    <n v="133"/>
  </r>
  <r>
    <s v="12812"/>
    <s v="0"/>
    <x v="2981"/>
    <d v="2017-02-25T00:00:00"/>
    <b v="1"/>
    <s v="Approved"/>
    <s v="OHM Cycles"/>
    <s v="Standard"/>
    <s v="medium"/>
    <s v="medium"/>
    <n v="235.63"/>
    <n v="125.07"/>
    <n v="110.56"/>
    <d v="2013-06-09T00:00:00"/>
    <n v="308"/>
  </r>
  <r>
    <s v="12813"/>
    <s v="77"/>
    <x v="171"/>
    <d v="2017-01-20T00:00:00"/>
    <b v="1"/>
    <s v="Approved"/>
    <s v="Norco Bicycles"/>
    <s v="Road"/>
    <s v="medium"/>
    <s v="large"/>
    <n v="1240.31"/>
    <n v="795.1"/>
    <n v="445.21"/>
    <d v="2011-01-10T00:00:00"/>
    <n v="344"/>
  </r>
  <r>
    <s v="12814"/>
    <s v="31"/>
    <x v="2839"/>
    <d v="2017-04-25T00:00:00"/>
    <b v="1"/>
    <s v="Approved"/>
    <s v="Giant Bicycles"/>
    <s v="Standard"/>
    <s v="medium"/>
    <s v="medium"/>
    <n v="230.91"/>
    <n v="173.18"/>
    <n v="57.73"/>
    <d v="2006-11-10T00:00:00"/>
    <n v="249"/>
  </r>
  <r>
    <s v="12815"/>
    <s v="58"/>
    <x v="2611"/>
    <d v="2017-02-11T00:00:00"/>
    <b v="0"/>
    <s v="Approved"/>
    <s v="OHM Cycles"/>
    <s v="Standard"/>
    <s v="medium"/>
    <s v="medium"/>
    <n v="912.52"/>
    <n v="141.4"/>
    <n v="771.12"/>
    <d v="2015-10-18T00:00:00"/>
    <n v="322"/>
  </r>
  <r>
    <s v="12816"/>
    <s v="85"/>
    <x v="2273"/>
    <d v="2017-11-01T00:00:00"/>
    <b v="1"/>
    <s v="Approved"/>
    <s v="WeareA2B"/>
    <s v="Standard"/>
    <s v="medium"/>
    <s v="medium"/>
    <n v="752.64"/>
    <n v="205.36"/>
    <n v="547.28"/>
    <d v="2004-08-07T00:00:00"/>
    <n v="59"/>
  </r>
  <r>
    <s v="12817"/>
    <s v="0"/>
    <x v="3197"/>
    <d v="2017-07-23T00:00:00"/>
    <b v="1"/>
    <s v="Approved"/>
    <m/>
    <m/>
    <m/>
    <m/>
    <n v="1678.51"/>
    <m/>
    <m/>
    <m/>
    <n v="160"/>
  </r>
  <r>
    <s v="12818"/>
    <s v="99"/>
    <x v="2986"/>
    <d v="2017-03-23T00:00:00"/>
    <b v="0"/>
    <s v="Approved"/>
    <s v="Trek Bicycles"/>
    <s v="Road"/>
    <s v="low"/>
    <s v="small"/>
    <n v="1720.7"/>
    <n v="1531.42"/>
    <n v="189.28"/>
    <d v="2006-10-01T00:00:00"/>
    <n v="282"/>
  </r>
  <r>
    <s v="12819"/>
    <s v="36"/>
    <x v="531"/>
    <d v="2017-02-20T00:00:00"/>
    <b v="1"/>
    <s v="Approved"/>
    <s v="Solex"/>
    <s v="Standard"/>
    <s v="low"/>
    <s v="medium"/>
    <n v="945.04"/>
    <n v="507.58"/>
    <n v="437.46"/>
    <d v="2006-02-02T00:00:00"/>
    <n v="313"/>
  </r>
  <r>
    <s v="12820"/>
    <s v="0"/>
    <x v="1865"/>
    <d v="2017-04-05T00:00:00"/>
    <b v="1"/>
    <s v="Approved"/>
    <s v="Trek Bicycles"/>
    <s v="Road"/>
    <s v="medium"/>
    <s v="medium"/>
    <n v="533.51"/>
    <n v="400.13"/>
    <n v="133.38"/>
    <d v="2012-04-10T00:00:00"/>
    <n v="269"/>
  </r>
  <r>
    <s v="12821"/>
    <s v="74"/>
    <x v="3160"/>
    <d v="2017-12-18T00:00:00"/>
    <b v="1"/>
    <s v="Approved"/>
    <s v="WeareA2B"/>
    <s v="Standard"/>
    <s v="medium"/>
    <s v="medium"/>
    <n v="1762.96"/>
    <n v="950.52"/>
    <n v="812.44"/>
    <d v="2003-02-16T00:00:00"/>
    <n v="12"/>
  </r>
  <r>
    <s v="12822"/>
    <s v="0"/>
    <x v="641"/>
    <d v="2017-09-27T00:00:00"/>
    <b v="1"/>
    <s v="Approved"/>
    <s v="Solex"/>
    <s v="Road"/>
    <s v="medium"/>
    <s v="medium"/>
    <n v="416.98"/>
    <n v="312.74"/>
    <n v="104.24"/>
    <d v="1993-04-12T00:00:00"/>
    <n v="94"/>
  </r>
  <r>
    <s v="12823"/>
    <s v="95"/>
    <x v="1588"/>
    <d v="2017-06-08T00:00:00"/>
    <b v="0"/>
    <s v="Approved"/>
    <s v="Giant Bicycles"/>
    <s v="Standard"/>
    <s v="medium"/>
    <s v="large"/>
    <n v="569.55999999999995"/>
    <n v="528.42999999999995"/>
    <n v="41.13"/>
    <d v="2003-09-10T00:00:00"/>
    <n v="205"/>
  </r>
  <r>
    <s v="12824"/>
    <s v="41"/>
    <x v="827"/>
    <d v="2017-08-05T00:00:00"/>
    <b v="0"/>
    <s v="Approved"/>
    <s v="Solex"/>
    <s v="Road"/>
    <s v="medium"/>
    <s v="medium"/>
    <n v="416.98"/>
    <n v="312.74"/>
    <n v="104.24"/>
    <d v="1997-05-10T00:00:00"/>
    <n v="147"/>
  </r>
  <r>
    <s v="12825"/>
    <s v="0"/>
    <x v="2502"/>
    <d v="2017-07-09T00:00:00"/>
    <b v="1"/>
    <s v="Approved"/>
    <s v="OHM Cycles"/>
    <s v="Standard"/>
    <s v="high"/>
    <s v="medium"/>
    <n v="227.88"/>
    <n v="136.72999999999999"/>
    <n v="91.15"/>
    <d v="2016-07-09T00:00:00"/>
    <n v="174"/>
  </r>
  <r>
    <s v="12826"/>
    <s v="11"/>
    <x v="556"/>
    <d v="2017-12-30T00:00:00"/>
    <b v="1"/>
    <s v="Approved"/>
    <s v="Trek Bicycles"/>
    <s v="Standard"/>
    <s v="medium"/>
    <s v="small"/>
    <n v="1775.81"/>
    <n v="1580.47"/>
    <n v="195.34"/>
    <d v="2014-03-03T00:00:00"/>
    <n v="0"/>
  </r>
  <r>
    <s v="12827"/>
    <s v="98"/>
    <x v="3270"/>
    <d v="2017-08-17T00:00:00"/>
    <b v="0"/>
    <s v="Approved"/>
    <s v="Trek Bicycles"/>
    <s v="Standard"/>
    <s v="high"/>
    <s v="medium"/>
    <n v="358.39"/>
    <n v="215.03"/>
    <n v="143.36000000000001"/>
    <d v="2004-01-16T00:00:00"/>
    <n v="135"/>
  </r>
  <r>
    <s v="12828"/>
    <s v="13"/>
    <x v="2683"/>
    <d v="2017-12-28T00:00:00"/>
    <b v="1"/>
    <s v="Approved"/>
    <s v="Solex"/>
    <s v="Standard"/>
    <s v="medium"/>
    <s v="medium"/>
    <n v="1163.8900000000001"/>
    <n v="589.27"/>
    <n v="574.62"/>
    <d v="2016-07-09T00:00:00"/>
    <n v="2"/>
  </r>
  <r>
    <s v="12829"/>
    <s v="26"/>
    <x v="602"/>
    <d v="2017-01-20T00:00:00"/>
    <b v="0"/>
    <s v="Approved"/>
    <s v="WeareA2B"/>
    <s v="Standard"/>
    <s v="medium"/>
    <s v="medium"/>
    <n v="1992.93"/>
    <n v="762.63"/>
    <n v="1230.3"/>
    <d v="1993-05-26T00:00:00"/>
    <n v="344"/>
  </r>
  <r>
    <s v="12830"/>
    <s v="32"/>
    <x v="3256"/>
    <d v="2017-07-02T00:00:00"/>
    <b v="1"/>
    <s v="Approved"/>
    <s v="Giant Bicycles"/>
    <s v="Standard"/>
    <s v="medium"/>
    <s v="medium"/>
    <n v="642.70000000000005"/>
    <n v="211.37"/>
    <n v="431.33"/>
    <d v="2002-03-22T00:00:00"/>
    <n v="181"/>
  </r>
  <r>
    <s v="12831"/>
    <s v="58"/>
    <x v="849"/>
    <d v="2017-10-20T00:00:00"/>
    <b v="0"/>
    <s v="Approved"/>
    <s v="OHM Cycles"/>
    <s v="Standard"/>
    <s v="medium"/>
    <s v="medium"/>
    <n v="912.52"/>
    <n v="141.4"/>
    <n v="771.12"/>
    <d v="2012-05-18T00:00:00"/>
    <n v="71"/>
  </r>
  <r>
    <s v="12832"/>
    <s v="40"/>
    <x v="926"/>
    <d v="2017-11-03T00:00:00"/>
    <b v="1"/>
    <s v="Approved"/>
    <s v="OHM Cycles"/>
    <s v="Standard"/>
    <s v="high"/>
    <s v="medium"/>
    <n v="1458.17"/>
    <n v="874.9"/>
    <n v="583.27"/>
    <d v="2006-02-02T00:00:00"/>
    <n v="57"/>
  </r>
  <r>
    <s v="12833"/>
    <s v="74"/>
    <x v="2244"/>
    <d v="2017-01-13T00:00:00"/>
    <b v="0"/>
    <s v="Approved"/>
    <s v="WeareA2B"/>
    <s v="Standard"/>
    <s v="medium"/>
    <s v="medium"/>
    <n v="1762.96"/>
    <n v="950.52"/>
    <n v="812.44"/>
    <d v="2014-07-28T00:00:00"/>
    <n v="351"/>
  </r>
  <r>
    <s v="12834"/>
    <s v="98"/>
    <x v="1542"/>
    <d v="2017-09-13T00:00:00"/>
    <b v="1"/>
    <s v="Approved"/>
    <s v="Trek Bicycles"/>
    <s v="Standard"/>
    <s v="high"/>
    <s v="medium"/>
    <n v="358.39"/>
    <n v="215.03"/>
    <n v="143.36000000000001"/>
    <d v="2004-01-16T00:00:00"/>
    <n v="108"/>
  </r>
  <r>
    <s v="12835"/>
    <s v="31"/>
    <x v="804"/>
    <d v="2017-06-20T00:00:00"/>
    <b v="0"/>
    <s v="Approved"/>
    <s v="Giant Bicycles"/>
    <s v="Standard"/>
    <s v="medium"/>
    <s v="medium"/>
    <n v="230.91"/>
    <n v="173.18"/>
    <n v="57.73"/>
    <d v="2006-11-10T00:00:00"/>
    <n v="193"/>
  </r>
  <r>
    <s v="12836"/>
    <s v="53"/>
    <x v="2001"/>
    <d v="2017-07-17T00:00:00"/>
    <b v="0"/>
    <s v="Approved"/>
    <s v="OHM Cycles"/>
    <s v="Standard"/>
    <s v="medium"/>
    <s v="medium"/>
    <n v="795.34"/>
    <n v="101.58"/>
    <n v="693.76"/>
    <d v="1997-02-09T00:00:00"/>
    <n v="166"/>
  </r>
  <r>
    <s v="12837"/>
    <s v="79"/>
    <x v="174"/>
    <d v="2017-07-07T00:00:00"/>
    <b v="1"/>
    <s v="Approved"/>
    <s v="Solex"/>
    <s v="Touring"/>
    <s v="medium"/>
    <s v="large"/>
    <n v="2083.94"/>
    <n v="675.03"/>
    <n v="1408.91"/>
    <d v="1993-04-20T00:00:00"/>
    <n v="176"/>
  </r>
  <r>
    <s v="12838"/>
    <s v="67"/>
    <x v="632"/>
    <d v="2017-12-25T00:00:00"/>
    <b v="0"/>
    <s v="Approved"/>
    <s v="Solex"/>
    <s v="Standard"/>
    <s v="medium"/>
    <s v="large"/>
    <n v="1071.23"/>
    <n v="380.74"/>
    <n v="690.49"/>
    <d v="1996-04-05T00:00:00"/>
    <n v="5"/>
  </r>
  <r>
    <s v="12839"/>
    <s v="93"/>
    <x v="1068"/>
    <d v="2017-08-12T00:00:00"/>
    <b v="0"/>
    <s v="Approved"/>
    <s v="WeareA2B"/>
    <s v="Standard"/>
    <s v="medium"/>
    <s v="medium"/>
    <n v="1065.03"/>
    <n v="230.09"/>
    <n v="834.94"/>
    <d v="2000-11-03T00:00:00"/>
    <n v="140"/>
  </r>
  <r>
    <s v="12840"/>
    <s v="55"/>
    <x v="2206"/>
    <d v="2017-06-12T00:00:00"/>
    <b v="1"/>
    <s v="Approved"/>
    <s v="Trek Bicycles"/>
    <s v="Road"/>
    <s v="medium"/>
    <s v="large"/>
    <n v="1894.19"/>
    <n v="598.76"/>
    <n v="1295.43"/>
    <d v="2003-07-21T00:00:00"/>
    <n v="201"/>
  </r>
  <r>
    <s v="12841"/>
    <s v="29"/>
    <x v="1850"/>
    <d v="2017-11-07T00:00:00"/>
    <b v="1"/>
    <s v="Approved"/>
    <s v="Norco Bicycles"/>
    <s v="Road"/>
    <s v="medium"/>
    <s v="medium"/>
    <n v="543.39"/>
    <n v="407.54"/>
    <n v="135.85"/>
    <d v="2016-03-29T00:00:00"/>
    <n v="53"/>
  </r>
  <r>
    <s v="12842"/>
    <s v="53"/>
    <x v="2668"/>
    <d v="2017-07-05T00:00:00"/>
    <b v="0"/>
    <s v="Approved"/>
    <s v="OHM Cycles"/>
    <s v="Standard"/>
    <s v="medium"/>
    <s v="medium"/>
    <n v="795.34"/>
    <n v="101.58"/>
    <n v="693.76"/>
    <d v="1997-02-09T00:00:00"/>
    <n v="178"/>
  </r>
  <r>
    <s v="12843"/>
    <s v="36"/>
    <x v="125"/>
    <d v="2017-02-25T00:00:00"/>
    <b v="1"/>
    <s v="Approved"/>
    <s v="Solex"/>
    <s v="Standard"/>
    <s v="low"/>
    <s v="medium"/>
    <n v="945.04"/>
    <n v="507.58"/>
    <n v="437.46"/>
    <d v="1995-12-19T00:00:00"/>
    <n v="308"/>
  </r>
  <r>
    <s v="12844"/>
    <s v="22"/>
    <x v="2097"/>
    <d v="2017-02-12T00:00:00"/>
    <b v="0"/>
    <s v="Approved"/>
    <s v="WeareA2B"/>
    <s v="Standard"/>
    <s v="medium"/>
    <s v="medium"/>
    <n v="60.34"/>
    <n v="45.26"/>
    <n v="15.08"/>
    <d v="1993-07-15T00:00:00"/>
    <n v="321"/>
  </r>
  <r>
    <s v="12845"/>
    <s v="25"/>
    <x v="2940"/>
    <d v="2017-02-17T00:00:00"/>
    <b v="1"/>
    <s v="Approved"/>
    <s v="Giant Bicycles"/>
    <s v="Road"/>
    <s v="medium"/>
    <s v="medium"/>
    <n v="1538.99"/>
    <n v="829.65"/>
    <n v="709.34"/>
    <d v="2016-02-04T00:00:00"/>
    <n v="316"/>
  </r>
  <r>
    <s v="12846"/>
    <s v="54"/>
    <x v="1764"/>
    <d v="2017-03-22T00:00:00"/>
    <b v="0"/>
    <s v="Approved"/>
    <s v="WeareA2B"/>
    <s v="Standard"/>
    <s v="medium"/>
    <s v="medium"/>
    <n v="1292.8399999999999"/>
    <n v="13.44"/>
    <n v="1279.4000000000001"/>
    <d v="2009-04-12T00:00:00"/>
    <n v="283"/>
  </r>
  <r>
    <s v="12847"/>
    <s v="93"/>
    <x v="2291"/>
    <d v="2017-09-19T00:00:00"/>
    <b v="0"/>
    <s v="Approved"/>
    <s v="OHM Cycles"/>
    <s v="Standard"/>
    <s v="high"/>
    <s v="medium"/>
    <n v="1458.17"/>
    <n v="874.9"/>
    <n v="583.27"/>
    <d v="2006-02-02T00:00:00"/>
    <n v="102"/>
  </r>
  <r>
    <s v="12848"/>
    <s v="94"/>
    <x v="330"/>
    <d v="2017-07-25T00:00:00"/>
    <b v="0"/>
    <s v="Approved"/>
    <s v="Giant Bicycles"/>
    <s v="Standard"/>
    <s v="medium"/>
    <s v="large"/>
    <n v="1635.3"/>
    <n v="993.66"/>
    <n v="641.64"/>
    <d v="2016-03-29T00:00:00"/>
    <n v="158"/>
  </r>
  <r>
    <s v="12849"/>
    <s v="48"/>
    <x v="1333"/>
    <d v="2017-09-19T00:00:00"/>
    <b v="1"/>
    <s v="Approved"/>
    <s v="WeareA2B"/>
    <s v="Standard"/>
    <s v="medium"/>
    <s v="medium"/>
    <n v="1762.96"/>
    <n v="950.52"/>
    <n v="812.44"/>
    <d v="2003-07-21T00:00:00"/>
    <n v="102"/>
  </r>
  <r>
    <s v="12850"/>
    <s v="88"/>
    <x v="879"/>
    <d v="2017-03-24T00:00:00"/>
    <b v="1"/>
    <s v="Approved"/>
    <s v="Norco Bicycles"/>
    <s v="Standard"/>
    <s v="medium"/>
    <s v="medium"/>
    <n v="1198.46"/>
    <n v="381.1"/>
    <n v="817.36"/>
    <d v="1998-12-16T00:00:00"/>
    <n v="281"/>
  </r>
  <r>
    <s v="12851"/>
    <s v="58"/>
    <x v="3343"/>
    <d v="2017-08-08T00:00:00"/>
    <b v="1"/>
    <s v="Approved"/>
    <s v="OHM Cycles"/>
    <s v="Standard"/>
    <s v="medium"/>
    <s v="medium"/>
    <n v="912.52"/>
    <n v="141.4"/>
    <n v="771.12"/>
    <d v="2015-10-18T00:00:00"/>
    <n v="144"/>
  </r>
  <r>
    <s v="12852"/>
    <s v="50"/>
    <x v="417"/>
    <d v="2017-07-31T00:00:00"/>
    <b v="0"/>
    <s v="Approved"/>
    <s v="WeareA2B"/>
    <s v="Standard"/>
    <s v="medium"/>
    <s v="small"/>
    <n v="175.89"/>
    <n v="131.91999999999999"/>
    <n v="43.97"/>
    <d v="2003-02-16T00:00:00"/>
    <n v="152"/>
  </r>
  <r>
    <s v="12853"/>
    <s v="60"/>
    <x v="760"/>
    <d v="2017-01-08T00:00:00"/>
    <b v="0"/>
    <s v="Approved"/>
    <s v="Giant Bicycles"/>
    <s v="Standard"/>
    <s v="high"/>
    <s v="small"/>
    <n v="1977.36"/>
    <n v="1759.85"/>
    <n v="217.51"/>
    <d v="2011-08-24T00:00:00"/>
    <n v="356"/>
  </r>
  <r>
    <s v="12854"/>
    <s v="11"/>
    <x v="1377"/>
    <d v="2017-02-12T00:00:00"/>
    <b v="1"/>
    <s v="Approved"/>
    <s v="Giant Bicycles"/>
    <s v="Standard"/>
    <s v="high"/>
    <s v="medium"/>
    <n v="1274.93"/>
    <n v="764.96"/>
    <n v="509.97"/>
    <d v="2007-08-04T00:00:00"/>
    <n v="321"/>
  </r>
  <r>
    <s v="12855"/>
    <s v="23"/>
    <x v="2866"/>
    <d v="2017-05-18T00:00:00"/>
    <b v="1"/>
    <s v="Approved"/>
    <s v="Norco Bicycles"/>
    <s v="Mountain"/>
    <s v="low"/>
    <s v="small"/>
    <n v="688.63"/>
    <n v="612.88"/>
    <n v="75.75"/>
    <d v="1993-10-02T00:00:00"/>
    <n v="226"/>
  </r>
  <r>
    <s v="12856"/>
    <s v="11"/>
    <x v="2247"/>
    <d v="2017-06-29T00:00:00"/>
    <b v="0"/>
    <s v="Approved"/>
    <s v="Trek Bicycles"/>
    <s v="Standard"/>
    <s v="medium"/>
    <s v="small"/>
    <n v="1775.81"/>
    <n v="1580.47"/>
    <n v="195.34"/>
    <d v="2014-03-03T00:00:00"/>
    <n v="184"/>
  </r>
  <r>
    <s v="12857"/>
    <s v="59"/>
    <x v="371"/>
    <d v="2017-08-30T00:00:00"/>
    <b v="0"/>
    <s v="Approved"/>
    <s v="WeareA2B"/>
    <s v="Standard"/>
    <s v="medium"/>
    <s v="small"/>
    <n v="1415.01"/>
    <n v="1259.3599999999999"/>
    <n v="155.65"/>
    <d v="1998-12-16T00:00:00"/>
    <n v="122"/>
  </r>
  <r>
    <s v="12858"/>
    <s v="90"/>
    <x v="1368"/>
    <d v="2017-10-08T00:00:00"/>
    <b v="1"/>
    <s v="Approved"/>
    <s v="Solex"/>
    <s v="Standard"/>
    <s v="low"/>
    <s v="medium"/>
    <n v="945.04"/>
    <n v="507.58"/>
    <n v="437.46"/>
    <d v="1995-12-19T00:00:00"/>
    <n v="83"/>
  </r>
  <r>
    <s v="12859"/>
    <s v="62"/>
    <x v="1175"/>
    <d v="2017-02-13T00:00:00"/>
    <b v="0"/>
    <s v="Approved"/>
    <s v="Solex"/>
    <s v="Standard"/>
    <s v="medium"/>
    <s v="medium"/>
    <n v="478.16"/>
    <n v="298.72000000000003"/>
    <n v="179.44"/>
    <d v="2015-04-11T00:00:00"/>
    <n v="320"/>
  </r>
  <r>
    <s v="12860"/>
    <s v="83"/>
    <x v="1563"/>
    <d v="2017-07-23T00:00:00"/>
    <b v="1"/>
    <s v="Approved"/>
    <s v="Solex"/>
    <s v="Touring"/>
    <s v="medium"/>
    <s v="large"/>
    <n v="2083.94"/>
    <n v="675.03"/>
    <n v="1408.91"/>
    <d v="1998-12-16T00:00:00"/>
    <n v="160"/>
  </r>
  <r>
    <s v="12861"/>
    <s v="50"/>
    <x v="2978"/>
    <d v="2017-07-18T00:00:00"/>
    <b v="0"/>
    <s v="Approved"/>
    <s v="WeareA2B"/>
    <s v="Standard"/>
    <s v="medium"/>
    <s v="small"/>
    <n v="175.89"/>
    <n v="131.91999999999999"/>
    <n v="43.97"/>
    <d v="1997-10-04T00:00:00"/>
    <n v="165"/>
  </r>
  <r>
    <s v="12862"/>
    <s v="67"/>
    <x v="3344"/>
    <d v="2017-02-28T00:00:00"/>
    <b v="0"/>
    <s v="Approved"/>
    <s v="Norco Bicycles"/>
    <s v="Road"/>
    <s v="medium"/>
    <s v="medium"/>
    <n v="544.04999999999995"/>
    <n v="376.84"/>
    <n v="167.21"/>
    <d v="2005-10-22T00:00:00"/>
    <n v="305"/>
  </r>
  <r>
    <s v="12863"/>
    <s v="90"/>
    <x v="3235"/>
    <d v="2017-01-28T00:00:00"/>
    <b v="1"/>
    <s v="Approved"/>
    <s v="Norco Bicycles"/>
    <s v="Standard"/>
    <s v="low"/>
    <s v="medium"/>
    <n v="363.01"/>
    <n v="290.41000000000003"/>
    <n v="72.599999999999994"/>
    <d v="1999-07-26T00:00:00"/>
    <n v="336"/>
  </r>
  <r>
    <s v="12864"/>
    <s v="11"/>
    <x v="2255"/>
    <d v="2017-05-18T00:00:00"/>
    <b v="1"/>
    <s v="Approved"/>
    <s v="Giant Bicycles"/>
    <s v="Standard"/>
    <s v="high"/>
    <s v="medium"/>
    <n v="1274.93"/>
    <n v="764.96"/>
    <n v="509.97"/>
    <d v="1996-04-05T00:00:00"/>
    <n v="226"/>
  </r>
  <r>
    <s v="12865"/>
    <s v="85"/>
    <x v="3180"/>
    <d v="2017-09-29T00:00:00"/>
    <b v="1"/>
    <s v="Approved"/>
    <s v="WeareA2B"/>
    <s v="Standard"/>
    <s v="medium"/>
    <s v="medium"/>
    <n v="752.64"/>
    <n v="205.36"/>
    <n v="547.28"/>
    <d v="2015-08-02T00:00:00"/>
    <n v="92"/>
  </r>
  <r>
    <s v="12866"/>
    <s v="90"/>
    <x v="990"/>
    <d v="2017-03-23T00:00:00"/>
    <b v="1"/>
    <s v="Approved"/>
    <s v="Norco Bicycles"/>
    <s v="Standard"/>
    <s v="low"/>
    <s v="medium"/>
    <n v="363.01"/>
    <n v="290.41000000000003"/>
    <n v="72.599999999999994"/>
    <d v="2003-01-05T00:00:00"/>
    <n v="282"/>
  </r>
  <r>
    <s v="12867"/>
    <s v="86"/>
    <x v="2556"/>
    <d v="2017-09-16T00:00:00"/>
    <b v="0"/>
    <s v="Approved"/>
    <s v="OHM Cycles"/>
    <s v="Standard"/>
    <s v="medium"/>
    <s v="medium"/>
    <n v="235.63"/>
    <n v="125.07"/>
    <n v="110.56"/>
    <d v="2004-08-07T00:00:00"/>
    <n v="105"/>
  </r>
  <r>
    <s v="12868"/>
    <s v="44"/>
    <x v="1327"/>
    <d v="2017-04-23T00:00:00"/>
    <b v="0"/>
    <s v="Approved"/>
    <s v="WeareA2B"/>
    <s v="Standard"/>
    <s v="medium"/>
    <s v="medium"/>
    <n v="1769.64"/>
    <n v="108.76"/>
    <n v="1660.88"/>
    <d v="2012-04-10T00:00:00"/>
    <n v="251"/>
  </r>
  <r>
    <s v="12869"/>
    <s v="40"/>
    <x v="1664"/>
    <d v="2017-04-30T00:00:00"/>
    <b v="1"/>
    <s v="Approved"/>
    <s v="OHM Cycles"/>
    <s v="Standard"/>
    <s v="high"/>
    <s v="medium"/>
    <n v="1458.17"/>
    <n v="874.9"/>
    <n v="583.27"/>
    <d v="2006-02-02T00:00:00"/>
    <n v="244"/>
  </r>
  <r>
    <s v="12870"/>
    <s v="0"/>
    <x v="1168"/>
    <d v="2017-03-29T00:00:00"/>
    <b v="0"/>
    <s v="Approved"/>
    <m/>
    <m/>
    <m/>
    <m/>
    <n v="1703.18"/>
    <m/>
    <m/>
    <m/>
    <n v="276"/>
  </r>
  <r>
    <s v="12871"/>
    <s v="32"/>
    <x v="360"/>
    <d v="2017-03-07T00:00:00"/>
    <b v="0"/>
    <s v="Approved"/>
    <s v="Giant Bicycles"/>
    <s v="Standard"/>
    <s v="high"/>
    <s v="medium"/>
    <n v="1179"/>
    <n v="707.4"/>
    <n v="471.6"/>
    <d v="1997-08-25T00:00:00"/>
    <n v="298"/>
  </r>
  <r>
    <s v="12872"/>
    <s v="6"/>
    <x v="416"/>
    <d v="2017-08-21T00:00:00"/>
    <b v="0"/>
    <s v="Approved"/>
    <s v="Solex"/>
    <s v="Standard"/>
    <s v="high"/>
    <s v="medium"/>
    <n v="748.17"/>
    <n v="448.9"/>
    <n v="299.27"/>
    <d v="1999-07-20T00:00:00"/>
    <n v="131"/>
  </r>
  <r>
    <s v="12873"/>
    <s v="91"/>
    <x v="1958"/>
    <d v="2017-05-25T00:00:00"/>
    <b v="0"/>
    <s v="Approved"/>
    <s v="Solex"/>
    <s v="Standard"/>
    <s v="medium"/>
    <s v="medium"/>
    <n v="100.35"/>
    <n v="75.260000000000005"/>
    <n v="25.09"/>
    <d v="1999-07-26T00:00:00"/>
    <n v="219"/>
  </r>
  <r>
    <s v="12874"/>
    <s v="50"/>
    <x v="2943"/>
    <d v="2017-01-15T00:00:00"/>
    <b v="0"/>
    <s v="Approved"/>
    <s v="WeareA2B"/>
    <s v="Standard"/>
    <s v="medium"/>
    <s v="small"/>
    <n v="175.89"/>
    <n v="131.91999999999999"/>
    <n v="43.97"/>
    <d v="2003-02-16T00:00:00"/>
    <n v="349"/>
  </r>
  <r>
    <s v="12875"/>
    <s v="0"/>
    <x v="1474"/>
    <d v="2017-07-03T00:00:00"/>
    <b v="1"/>
    <s v="Approved"/>
    <s v="Norco Bicycles"/>
    <s v="Road"/>
    <s v="medium"/>
    <s v="medium"/>
    <n v="544.04999999999995"/>
    <n v="376.84"/>
    <n v="167.21"/>
    <d v="2002-08-31T00:00:00"/>
    <n v="180"/>
  </r>
  <r>
    <s v="12876"/>
    <s v="17"/>
    <x v="533"/>
    <d v="2017-06-08T00:00:00"/>
    <b v="0"/>
    <s v="Approved"/>
    <s v="Solex"/>
    <s v="Standard"/>
    <s v="high"/>
    <s v="medium"/>
    <n v="1024.6600000000001"/>
    <n v="614.79999999999995"/>
    <n v="409.86"/>
    <d v="1996-11-09T00:00:00"/>
    <n v="205"/>
  </r>
  <r>
    <s v="12877"/>
    <s v="95"/>
    <x v="150"/>
    <d v="2017-07-05T00:00:00"/>
    <b v="1"/>
    <s v="Approved"/>
    <s v="Giant Bicycles"/>
    <s v="Standard"/>
    <s v="medium"/>
    <s v="large"/>
    <n v="569.55999999999995"/>
    <n v="528.42999999999995"/>
    <n v="41.13"/>
    <d v="2003-09-10T00:00:00"/>
    <n v="178"/>
  </r>
  <r>
    <s v="12878"/>
    <s v="23"/>
    <x v="1562"/>
    <d v="2017-06-30T00:00:00"/>
    <b v="0"/>
    <s v="Approved"/>
    <s v="Norco Bicycles"/>
    <s v="Mountain"/>
    <s v="low"/>
    <s v="small"/>
    <n v="688.63"/>
    <n v="612.88"/>
    <n v="75.75"/>
    <d v="1991-11-10T00:00:00"/>
    <n v="183"/>
  </r>
  <r>
    <s v="12879"/>
    <s v="58"/>
    <x v="485"/>
    <d v="2017-04-12T00:00:00"/>
    <b v="0"/>
    <s v="Approved"/>
    <s v="OHM Cycles"/>
    <s v="Standard"/>
    <s v="medium"/>
    <s v="medium"/>
    <n v="912.52"/>
    <n v="141.4"/>
    <n v="771.12"/>
    <d v="2016-03-29T00:00:00"/>
    <n v="262"/>
  </r>
  <r>
    <s v="12880"/>
    <s v="35"/>
    <x v="412"/>
    <d v="2017-08-08T00:00:00"/>
    <b v="1"/>
    <s v="Approved"/>
    <s v="Giant Bicycles"/>
    <s v="Standard"/>
    <s v="medium"/>
    <s v="medium"/>
    <n v="1403.5"/>
    <n v="954.82"/>
    <n v="448.68"/>
    <d v="2016-11-14T00:00:00"/>
    <n v="144"/>
  </r>
  <r>
    <s v="12881"/>
    <s v="82"/>
    <x v="1561"/>
    <d v="2017-04-19T00:00:00"/>
    <b v="0"/>
    <s v="Approved"/>
    <s v="Norco Bicycles"/>
    <s v="Standard"/>
    <s v="high"/>
    <s v="medium"/>
    <n v="1148.6400000000001"/>
    <n v="689.18"/>
    <n v="459.46"/>
    <d v="2015-08-10T00:00:00"/>
    <n v="255"/>
  </r>
  <r>
    <s v="12882"/>
    <s v="45"/>
    <x v="472"/>
    <d v="2017-08-14T00:00:00"/>
    <b v="1"/>
    <s v="Approved"/>
    <s v="Trek Bicycles"/>
    <s v="Road"/>
    <s v="low"/>
    <s v="medium"/>
    <n v="980.37"/>
    <n v="234.43"/>
    <n v="745.94"/>
    <d v="2004-09-28T00:00:00"/>
    <n v="138"/>
  </r>
  <r>
    <s v="12883"/>
    <s v="85"/>
    <x v="2341"/>
    <d v="2017-05-26T00:00:00"/>
    <b v="1"/>
    <s v="Approved"/>
    <s v="WeareA2B"/>
    <s v="Standard"/>
    <s v="medium"/>
    <s v="medium"/>
    <n v="752.64"/>
    <n v="205.36"/>
    <n v="547.28"/>
    <d v="2015-08-02T00:00:00"/>
    <n v="218"/>
  </r>
  <r>
    <s v="12884"/>
    <s v="17"/>
    <x v="2083"/>
    <d v="2017-06-06T00:00:00"/>
    <b v="1"/>
    <s v="Approved"/>
    <s v="Solex"/>
    <s v="Standard"/>
    <s v="high"/>
    <s v="medium"/>
    <n v="1024.6600000000001"/>
    <n v="614.79999999999995"/>
    <n v="409.86"/>
    <d v="2009-03-08T00:00:00"/>
    <n v="207"/>
  </r>
  <r>
    <s v="12885"/>
    <s v="0"/>
    <x v="504"/>
    <d v="2017-02-12T00:00:00"/>
    <b v="1"/>
    <s v="Approved"/>
    <s v="Norco Bicycles"/>
    <s v="Standard"/>
    <s v="low"/>
    <s v="medium"/>
    <n v="363.01"/>
    <n v="290.41000000000003"/>
    <n v="72.599999999999994"/>
    <d v="2005-05-10T00:00:00"/>
    <n v="321"/>
  </r>
  <r>
    <s v="12886"/>
    <s v="78"/>
    <x v="1370"/>
    <d v="2017-04-14T00:00:00"/>
    <b v="1"/>
    <s v="Approved"/>
    <s v="Giant Bicycles"/>
    <s v="Standard"/>
    <s v="medium"/>
    <s v="large"/>
    <n v="1765.3"/>
    <n v="709.48"/>
    <n v="1055.82"/>
    <d v="2003-09-09T00:00:00"/>
    <n v="260"/>
  </r>
  <r>
    <s v="12887"/>
    <s v="0"/>
    <x v="2654"/>
    <d v="2017-04-18T00:00:00"/>
    <b v="0"/>
    <s v="Approved"/>
    <s v="OHM Cycles"/>
    <s v="Standard"/>
    <s v="medium"/>
    <s v="medium"/>
    <n v="183.86"/>
    <n v="137.9"/>
    <n v="45.96"/>
    <d v="1993-07-20T00:00:00"/>
    <n v="256"/>
  </r>
  <r>
    <s v="12888"/>
    <s v="61"/>
    <x v="347"/>
    <d v="2017-01-19T00:00:00"/>
    <b v="0"/>
    <s v="Approved"/>
    <s v="OHM Cycles"/>
    <s v="Standard"/>
    <s v="low"/>
    <s v="medium"/>
    <n v="71.16"/>
    <n v="56.93"/>
    <n v="14.23"/>
    <d v="1992-10-02T00:00:00"/>
    <n v="345"/>
  </r>
  <r>
    <s v="12889"/>
    <s v="8"/>
    <x v="1485"/>
    <d v="2017-06-12T00:00:00"/>
    <b v="0"/>
    <s v="Approved"/>
    <s v="Solex"/>
    <s v="Road"/>
    <s v="medium"/>
    <s v="small"/>
    <n v="1703.52"/>
    <n v="1516.13"/>
    <n v="187.39"/>
    <d v="1993-04-20T00:00:00"/>
    <n v="201"/>
  </r>
  <r>
    <s v="12890"/>
    <s v="53"/>
    <x v="1823"/>
    <d v="2017-11-11T00:00:00"/>
    <b v="1"/>
    <s v="Approved"/>
    <s v="Giant Bicycles"/>
    <s v="Standard"/>
    <s v="high"/>
    <s v="medium"/>
    <n v="1274.93"/>
    <n v="764.96"/>
    <n v="509.97"/>
    <d v="2007-08-04T00:00:00"/>
    <n v="49"/>
  </r>
  <r>
    <s v="12891"/>
    <s v="40"/>
    <x v="65"/>
    <d v="2017-11-20T00:00:00"/>
    <b v="1"/>
    <s v="Approved"/>
    <s v="OHM Cycles"/>
    <s v="Standard"/>
    <s v="high"/>
    <s v="medium"/>
    <n v="1458.17"/>
    <n v="874.9"/>
    <n v="583.27"/>
    <d v="2007-12-11T00:00:00"/>
    <n v="40"/>
  </r>
  <r>
    <s v="12892"/>
    <s v="3"/>
    <x v="3148"/>
    <d v="2017-01-30T00:00:00"/>
    <b v="0"/>
    <s v="Approved"/>
    <s v="Trek Bicycles"/>
    <s v="Standard"/>
    <s v="medium"/>
    <s v="large"/>
    <n v="2091.4699999999998"/>
    <n v="388.92"/>
    <n v="1702.55"/>
    <d v="1991-11-07T00:00:00"/>
    <n v="334"/>
  </r>
  <r>
    <s v="12893"/>
    <s v="13"/>
    <x v="585"/>
    <d v="2017-09-24T00:00:00"/>
    <b v="0"/>
    <s v="Approved"/>
    <s v="Solex"/>
    <s v="Standard"/>
    <s v="medium"/>
    <s v="medium"/>
    <n v="1163.8900000000001"/>
    <n v="589.27"/>
    <n v="574.62"/>
    <d v="2016-07-09T00:00:00"/>
    <n v="97"/>
  </r>
  <r>
    <s v="12894"/>
    <s v="43"/>
    <x v="2950"/>
    <d v="2017-03-01T00:00:00"/>
    <b v="1"/>
    <s v="Approved"/>
    <s v="Solex"/>
    <s v="Standard"/>
    <s v="medium"/>
    <s v="medium"/>
    <n v="1151.96"/>
    <n v="649.49"/>
    <n v="502.47"/>
    <d v="2006-10-01T00:00:00"/>
    <n v="304"/>
  </r>
  <r>
    <s v="12895"/>
    <s v="7"/>
    <x v="1061"/>
    <d v="2017-02-02T00:00:00"/>
    <b v="1"/>
    <s v="Approved"/>
    <s v="Giant Bicycles"/>
    <s v="Standard"/>
    <s v="medium"/>
    <s v="small"/>
    <n v="1311.44"/>
    <n v="1167.18"/>
    <n v="144.26"/>
    <d v="1992-10-11T00:00:00"/>
    <n v="331"/>
  </r>
  <r>
    <s v="12896"/>
    <s v="15"/>
    <x v="2021"/>
    <d v="2017-10-28T00:00:00"/>
    <b v="0"/>
    <s v="Approved"/>
    <s v="Norco Bicycles"/>
    <s v="Standard"/>
    <s v="low"/>
    <s v="medium"/>
    <n v="958.74"/>
    <n v="748.9"/>
    <n v="209.84"/>
    <d v="2005-12-07T00:00:00"/>
    <n v="63"/>
  </r>
  <r>
    <s v="12898"/>
    <s v="62"/>
    <x v="1540"/>
    <d v="2017-06-06T00:00:00"/>
    <b v="0"/>
    <s v="Approved"/>
    <s v="Solex"/>
    <s v="Standard"/>
    <s v="high"/>
    <s v="medium"/>
    <n v="1024.6600000000001"/>
    <n v="614.79999999999995"/>
    <n v="409.86"/>
    <d v="1996-11-09T00:00:00"/>
    <n v="207"/>
  </r>
  <r>
    <s v="12899"/>
    <s v="14"/>
    <x v="342"/>
    <d v="2017-11-22T00:00:00"/>
    <b v="0"/>
    <s v="Approved"/>
    <s v="Trek Bicycles"/>
    <s v="Standard"/>
    <s v="medium"/>
    <s v="small"/>
    <n v="1386.84"/>
    <n v="1234.29"/>
    <n v="152.55000000000001"/>
    <d v="2003-08-05T00:00:00"/>
    <n v="38"/>
  </r>
  <r>
    <s v="12900"/>
    <s v="93"/>
    <x v="1166"/>
    <d v="2017-08-27T00:00:00"/>
    <b v="0"/>
    <s v="Approved"/>
    <s v="WeareA2B"/>
    <s v="Standard"/>
    <s v="medium"/>
    <s v="medium"/>
    <n v="1065.03"/>
    <n v="230.09"/>
    <n v="834.94"/>
    <d v="1991-11-07T00:00:00"/>
    <n v="125"/>
  </r>
  <r>
    <s v="12901"/>
    <s v="89"/>
    <x v="814"/>
    <d v="2017-03-25T00:00:00"/>
    <b v="1"/>
    <s v="Approved"/>
    <s v="WeareA2B"/>
    <s v="Touring"/>
    <s v="medium"/>
    <s v="large"/>
    <n v="1362.99"/>
    <n v="57.74"/>
    <n v="1305.25"/>
    <d v="1993-04-20T00:00:00"/>
    <n v="280"/>
  </r>
  <r>
    <s v="12902"/>
    <s v="91"/>
    <x v="106"/>
    <d v="2017-04-03T00:00:00"/>
    <b v="1"/>
    <s v="Approved"/>
    <s v="WeareA2B"/>
    <s v="Standard"/>
    <s v="low"/>
    <s v="medium"/>
    <n v="642.30999999999995"/>
    <n v="513.85"/>
    <n v="128.46"/>
    <d v="2014-10-10T00:00:00"/>
    <n v="271"/>
  </r>
  <r>
    <s v="12903"/>
    <s v="95"/>
    <x v="3359"/>
    <d v="2017-08-09T00:00:00"/>
    <b v="0"/>
    <s v="Approved"/>
    <s v="Giant Bicycles"/>
    <s v="Standard"/>
    <s v="medium"/>
    <s v="large"/>
    <n v="569.55999999999995"/>
    <n v="528.42999999999995"/>
    <n v="41.13"/>
    <d v="2002-10-10T00:00:00"/>
    <n v="143"/>
  </r>
  <r>
    <s v="12904"/>
    <s v="54"/>
    <x v="2330"/>
    <d v="2017-10-20T00:00:00"/>
    <b v="0"/>
    <s v="Approved"/>
    <s v="WeareA2B"/>
    <s v="Standard"/>
    <s v="medium"/>
    <s v="medium"/>
    <n v="1292.8399999999999"/>
    <n v="13.44"/>
    <n v="1279.4000000000001"/>
    <d v="1993-06-23T00:00:00"/>
    <n v="71"/>
  </r>
  <r>
    <s v="12905"/>
    <s v="56"/>
    <x v="2078"/>
    <d v="2017-11-03T00:00:00"/>
    <b v="0"/>
    <s v="Approved"/>
    <s v="OHM Cycles"/>
    <s v="Standard"/>
    <s v="medium"/>
    <s v="medium"/>
    <n v="183.86"/>
    <n v="137.9"/>
    <n v="45.96"/>
    <d v="1997-10-04T00:00:00"/>
    <n v="57"/>
  </r>
  <r>
    <s v="12906"/>
    <s v="12"/>
    <x v="1424"/>
    <d v="2017-05-19T00:00:00"/>
    <b v="0"/>
    <s v="Approved"/>
    <s v="WeareA2B"/>
    <s v="Standard"/>
    <s v="medium"/>
    <s v="medium"/>
    <n v="1231.1500000000001"/>
    <n v="161.6"/>
    <n v="1069.55"/>
    <d v="2004-08-17T00:00:00"/>
    <n v="225"/>
  </r>
  <r>
    <s v="12907"/>
    <s v="19"/>
    <x v="268"/>
    <d v="2017-05-02T00:00:00"/>
    <b v="0"/>
    <s v="Approved"/>
    <s v="Trek Bicycles"/>
    <s v="Mountain"/>
    <s v="low"/>
    <s v="medium"/>
    <n v="574.64"/>
    <n v="459.71"/>
    <n v="114.93"/>
    <d v="2003-02-07T00:00:00"/>
    <n v="242"/>
  </r>
  <r>
    <s v="12908"/>
    <s v="12"/>
    <x v="3023"/>
    <d v="2017-07-21T00:00:00"/>
    <b v="0"/>
    <s v="Approved"/>
    <s v="WeareA2B"/>
    <s v="Standard"/>
    <s v="medium"/>
    <s v="medium"/>
    <n v="1231.1500000000001"/>
    <n v="161.6"/>
    <n v="1069.55"/>
    <d v="1994-09-09T00:00:00"/>
    <n v="162"/>
  </r>
  <r>
    <s v="12909"/>
    <s v="0"/>
    <x v="535"/>
    <d v="2017-11-23T00:00:00"/>
    <b v="1"/>
    <s v="Approved"/>
    <s v="OHM Cycles"/>
    <s v="Road"/>
    <s v="high"/>
    <s v="large"/>
    <n v="12.01"/>
    <n v="7.21"/>
    <n v="4.8"/>
    <d v="1993-05-26T00:00:00"/>
    <n v="37"/>
  </r>
  <r>
    <s v="12910"/>
    <s v="43"/>
    <x v="2607"/>
    <d v="2017-01-17T00:00:00"/>
    <b v="1"/>
    <s v="Approved"/>
    <s v="Solex"/>
    <s v="Standard"/>
    <s v="medium"/>
    <s v="medium"/>
    <n v="1151.96"/>
    <n v="649.49"/>
    <n v="502.47"/>
    <d v="1999-12-04T00:00:00"/>
    <n v="347"/>
  </r>
  <r>
    <s v="12911"/>
    <s v="95"/>
    <x v="3217"/>
    <d v="2017-03-25T00:00:00"/>
    <b v="1"/>
    <s v="Approved"/>
    <s v="Giant Bicycles"/>
    <s v="Standard"/>
    <s v="medium"/>
    <s v="large"/>
    <n v="569.55999999999995"/>
    <n v="528.42999999999995"/>
    <n v="41.13"/>
    <d v="1995-12-19T00:00:00"/>
    <n v="280"/>
  </r>
  <r>
    <s v="12912"/>
    <s v="0"/>
    <x v="1149"/>
    <d v="2017-01-31T00:00:00"/>
    <b v="1"/>
    <s v="Approved"/>
    <m/>
    <m/>
    <m/>
    <m/>
    <n v="675.28"/>
    <m/>
    <m/>
    <m/>
    <n v="333"/>
  </r>
  <r>
    <s v="12913"/>
    <s v="52"/>
    <x v="335"/>
    <d v="2017-09-04T00:00:00"/>
    <b v="0"/>
    <s v="Approved"/>
    <s v="OHM Cycles"/>
    <s v="Road"/>
    <s v="medium"/>
    <s v="medium"/>
    <n v="1280.28"/>
    <n v="829.51"/>
    <n v="450.77"/>
    <d v="1997-10-04T00:00:00"/>
    <n v="117"/>
  </r>
  <r>
    <s v="12914"/>
    <s v="0"/>
    <x v="1813"/>
    <d v="2017-01-25T00:00:00"/>
    <b v="1"/>
    <s v="Approved"/>
    <s v="OHM Cycles"/>
    <s v="Standard"/>
    <s v="medium"/>
    <s v="medium"/>
    <n v="235.63"/>
    <n v="125.07"/>
    <n v="110.56"/>
    <d v="2004-08-07T00:00:00"/>
    <n v="339"/>
  </r>
  <r>
    <s v="12915"/>
    <s v="88"/>
    <x v="1590"/>
    <d v="2017-01-18T00:00:00"/>
    <b v="0"/>
    <s v="Approved"/>
    <s v="Norco Bicycles"/>
    <s v="Standard"/>
    <s v="medium"/>
    <s v="medium"/>
    <n v="1198.46"/>
    <n v="381.1"/>
    <n v="817.36"/>
    <d v="2003-01-05T00:00:00"/>
    <n v="346"/>
  </r>
  <r>
    <s v="12916"/>
    <s v="4"/>
    <x v="845"/>
    <d v="2017-10-24T00:00:00"/>
    <b v="1"/>
    <s v="Approved"/>
    <s v="Solex"/>
    <s v="Standard"/>
    <s v="medium"/>
    <s v="medium"/>
    <n v="1483.2"/>
    <n v="99.59"/>
    <n v="1383.61"/>
    <d v="2010-08-20T00:00:00"/>
    <n v="67"/>
  </r>
  <r>
    <s v="12917"/>
    <s v="83"/>
    <x v="1811"/>
    <d v="2017-05-04T00:00:00"/>
    <b v="1"/>
    <s v="Approved"/>
    <s v="Solex"/>
    <s v="Touring"/>
    <s v="medium"/>
    <s v="large"/>
    <n v="2083.94"/>
    <n v="675.03"/>
    <n v="1408.91"/>
    <d v="2013-09-16T00:00:00"/>
    <n v="240"/>
  </r>
  <r>
    <s v="12919"/>
    <s v="16"/>
    <x v="231"/>
    <d v="2017-10-23T00:00:00"/>
    <b v="0"/>
    <s v="Approved"/>
    <s v="Norco Bicycles"/>
    <s v="Standard"/>
    <s v="high"/>
    <s v="small"/>
    <n v="1661.92"/>
    <n v="1479.11"/>
    <n v="182.81"/>
    <d v="1994-09-09T00:00:00"/>
    <n v="68"/>
  </r>
  <r>
    <s v="12920"/>
    <s v="83"/>
    <x v="2804"/>
    <d v="2017-11-25T00:00:00"/>
    <b v="0"/>
    <s v="Approved"/>
    <s v="Solex"/>
    <s v="Touring"/>
    <s v="medium"/>
    <s v="large"/>
    <n v="2083.94"/>
    <n v="675.03"/>
    <n v="1408.91"/>
    <d v="1997-08-25T00:00:00"/>
    <n v="35"/>
  </r>
  <r>
    <s v="12921"/>
    <s v="1"/>
    <x v="2882"/>
    <d v="2017-11-07T00:00:00"/>
    <b v="0"/>
    <s v="Approved"/>
    <s v="Giant Bicycles"/>
    <s v="Standard"/>
    <s v="medium"/>
    <s v="medium"/>
    <n v="1403.5"/>
    <n v="954.82"/>
    <n v="448.68"/>
    <d v="2016-11-14T00:00:00"/>
    <n v="53"/>
  </r>
  <r>
    <s v="12922"/>
    <s v="14"/>
    <x v="3372"/>
    <d v="2017-08-05T00:00:00"/>
    <b v="1"/>
    <s v="Approved"/>
    <s v="Solex"/>
    <s v="Standard"/>
    <s v="high"/>
    <s v="large"/>
    <n v="1842.92"/>
    <n v="1105.75"/>
    <n v="737.17"/>
    <d v="2002-08-31T00:00:00"/>
    <n v="147"/>
  </r>
  <r>
    <s v="12923"/>
    <s v="39"/>
    <x v="141"/>
    <d v="2017-10-18T00:00:00"/>
    <b v="0"/>
    <s v="Approved"/>
    <s v="Giant Bicycles"/>
    <s v="Standard"/>
    <s v="medium"/>
    <s v="large"/>
    <n v="1812.75"/>
    <n v="582.48"/>
    <n v="1230.27"/>
    <d v="1999-12-04T00:00:00"/>
    <n v="73"/>
  </r>
  <r>
    <s v="12924"/>
    <s v="13"/>
    <x v="1027"/>
    <d v="2017-09-05T00:00:00"/>
    <b v="1"/>
    <s v="Approved"/>
    <s v="Solex"/>
    <s v="Standard"/>
    <s v="medium"/>
    <s v="medium"/>
    <n v="1577.53"/>
    <n v="826.51"/>
    <n v="751.02"/>
    <d v="2011-03-16T00:00:00"/>
    <n v="116"/>
  </r>
  <r>
    <s v="12925"/>
    <s v="99"/>
    <x v="1012"/>
    <d v="2017-08-16T00:00:00"/>
    <b v="0"/>
    <s v="Approved"/>
    <s v="Trek Bicycles"/>
    <s v="Road"/>
    <s v="low"/>
    <s v="small"/>
    <n v="1720.7"/>
    <n v="1531.42"/>
    <n v="189.28"/>
    <d v="2006-10-01T00:00:00"/>
    <n v="136"/>
  </r>
  <r>
    <s v="12926"/>
    <s v="87"/>
    <x v="1679"/>
    <d v="2017-02-11T00:00:00"/>
    <b v="0"/>
    <s v="Approved"/>
    <s v="Giant Bicycles"/>
    <s v="Standard"/>
    <s v="high"/>
    <s v="medium"/>
    <n v="1179"/>
    <n v="707.4"/>
    <n v="471.6"/>
    <d v="1998-12-16T00:00:00"/>
    <n v="322"/>
  </r>
  <r>
    <s v="12927"/>
    <s v="76"/>
    <x v="2648"/>
    <d v="2017-12-08T00:00:00"/>
    <b v="0"/>
    <s v="Approved"/>
    <s v="WeareA2B"/>
    <s v="Standard"/>
    <s v="low"/>
    <s v="medium"/>
    <n v="642.30999999999995"/>
    <n v="513.85"/>
    <n v="128.46"/>
    <d v="2014-10-10T00:00:00"/>
    <n v="22"/>
  </r>
  <r>
    <s v="12928"/>
    <s v="0"/>
    <x v="314"/>
    <d v="2017-12-10T00:00:00"/>
    <b v="0"/>
    <s v="Approved"/>
    <s v="Trek Bicycles"/>
    <s v="Standard"/>
    <s v="medium"/>
    <s v="medium"/>
    <n v="499.53"/>
    <n v="388.72"/>
    <n v="110.81"/>
    <d v="1999-06-23T00:00:00"/>
    <n v="20"/>
  </r>
  <r>
    <s v="12929"/>
    <s v="66"/>
    <x v="2114"/>
    <d v="2017-02-19T00:00:00"/>
    <b v="1"/>
    <s v="Approved"/>
    <s v="Giant Bicycles"/>
    <s v="Road"/>
    <s v="low"/>
    <s v="small"/>
    <n v="590.26"/>
    <n v="525.33000000000004"/>
    <n v="64.930000000000007"/>
    <d v="2010-11-05T00:00:00"/>
    <n v="314"/>
  </r>
  <r>
    <s v="12931"/>
    <s v="12"/>
    <x v="191"/>
    <d v="2017-03-27T00:00:00"/>
    <b v="0"/>
    <s v="Approved"/>
    <s v="WeareA2B"/>
    <s v="Standard"/>
    <s v="medium"/>
    <s v="medium"/>
    <n v="1231.1500000000001"/>
    <n v="161.6"/>
    <n v="1069.55"/>
    <d v="2004-08-17T00:00:00"/>
    <n v="278"/>
  </r>
  <r>
    <s v="12932"/>
    <s v="63"/>
    <x v="1460"/>
    <d v="2017-05-24T00:00:00"/>
    <b v="0"/>
    <s v="Approved"/>
    <s v="WeareA2B"/>
    <s v="Standard"/>
    <s v="medium"/>
    <s v="medium"/>
    <n v="1992.93"/>
    <n v="762.63"/>
    <n v="1230.3"/>
    <d v="1993-05-26T00:00:00"/>
    <n v="220"/>
  </r>
  <r>
    <s v="12933"/>
    <s v="52"/>
    <x v="1378"/>
    <d v="2017-07-30T00:00:00"/>
    <b v="1"/>
    <s v="Approved"/>
    <s v="OHM Cycles"/>
    <s v="Road"/>
    <s v="medium"/>
    <s v="medium"/>
    <n v="1280.28"/>
    <n v="829.51"/>
    <n v="450.77"/>
    <d v="1997-10-04T00:00:00"/>
    <n v="153"/>
  </r>
  <r>
    <s v="12935"/>
    <s v="5"/>
    <x v="3353"/>
    <d v="2017-12-17T00:00:00"/>
    <b v="1"/>
    <s v="Approved"/>
    <s v="Trek Bicycles"/>
    <s v="Mountain"/>
    <s v="low"/>
    <s v="medium"/>
    <n v="574.64"/>
    <n v="459.71"/>
    <n v="114.93"/>
    <d v="2011-08-29T00:00:00"/>
    <n v="13"/>
  </r>
  <r>
    <s v="12936"/>
    <s v="85"/>
    <x v="3260"/>
    <d v="2017-01-28T00:00:00"/>
    <b v="0"/>
    <s v="Approved"/>
    <s v="WeareA2B"/>
    <s v="Standard"/>
    <s v="medium"/>
    <s v="medium"/>
    <n v="1228.07"/>
    <n v="400.91"/>
    <n v="827.16"/>
    <d v="2000-05-22T00:00:00"/>
    <n v="336"/>
  </r>
  <r>
    <s v="12937"/>
    <s v="96"/>
    <x v="1036"/>
    <d v="2017-07-24T00:00:00"/>
    <b v="1"/>
    <s v="Approved"/>
    <s v="Giant Bicycles"/>
    <s v="Standard"/>
    <s v="medium"/>
    <s v="large"/>
    <n v="1635.3"/>
    <n v="993.66"/>
    <n v="641.64"/>
    <d v="1994-08-10T00:00:00"/>
    <n v="159"/>
  </r>
  <r>
    <s v="12938"/>
    <s v="92"/>
    <x v="1868"/>
    <d v="2017-03-31T00:00:00"/>
    <b v="0"/>
    <s v="Approved"/>
    <s v="WeareA2B"/>
    <s v="Touring"/>
    <s v="medium"/>
    <s v="large"/>
    <n v="1890.39"/>
    <n v="260.14"/>
    <n v="1630.25"/>
    <d v="1991-01-21T00:00:00"/>
    <n v="274"/>
  </r>
  <r>
    <s v="12939"/>
    <s v="54"/>
    <x v="2481"/>
    <d v="2017-05-25T00:00:00"/>
    <b v="0"/>
    <s v="Approved"/>
    <s v="WeareA2B"/>
    <s v="Standard"/>
    <s v="medium"/>
    <s v="medium"/>
    <n v="1807.45"/>
    <n v="778.69"/>
    <n v="1028.76"/>
    <d v="2015-05-21T00:00:00"/>
    <n v="219"/>
  </r>
  <r>
    <s v="12940"/>
    <s v="99"/>
    <x v="1504"/>
    <d v="2017-08-05T00:00:00"/>
    <b v="1"/>
    <s v="Approved"/>
    <s v="OHM Cycles"/>
    <s v="Standard"/>
    <s v="medium"/>
    <s v="medium"/>
    <n v="1227.3399999999999"/>
    <n v="770.89"/>
    <n v="456.45"/>
    <d v="1994-08-10T00:00:00"/>
    <n v="147"/>
  </r>
  <r>
    <s v="12941"/>
    <s v="0"/>
    <x v="1300"/>
    <d v="2017-11-06T00:00:00"/>
    <b v="0"/>
    <s v="Approved"/>
    <s v="Giant Bicycles"/>
    <s v="Standard"/>
    <s v="medium"/>
    <s v="medium"/>
    <n v="230.91"/>
    <n v="173.18"/>
    <n v="57.73"/>
    <d v="2002-03-22T00:00:00"/>
    <n v="54"/>
  </r>
  <r>
    <s v="12942"/>
    <s v="34"/>
    <x v="927"/>
    <d v="2017-11-12T00:00:00"/>
    <b v="1"/>
    <s v="Approved"/>
    <s v="Norco Bicycles"/>
    <s v="Road"/>
    <s v="high"/>
    <s v="large"/>
    <n v="774.53"/>
    <n v="464.72"/>
    <n v="309.81"/>
    <d v="1994-07-12T00:00:00"/>
    <n v="48"/>
  </r>
  <r>
    <s v="12943"/>
    <s v="37"/>
    <x v="1564"/>
    <d v="2017-03-04T00:00:00"/>
    <b v="1"/>
    <s v="Approved"/>
    <s v="OHM Cycles"/>
    <s v="Standard"/>
    <s v="low"/>
    <s v="medium"/>
    <n v="1793.43"/>
    <n v="248.82"/>
    <n v="1544.61"/>
    <d v="2008-03-19T00:00:00"/>
    <n v="301"/>
  </r>
  <r>
    <s v="12944"/>
    <s v="3"/>
    <x v="2577"/>
    <d v="2017-02-03T00:00:00"/>
    <b v="0"/>
    <s v="Approved"/>
    <s v="Trek Bicycles"/>
    <s v="Standard"/>
    <s v="medium"/>
    <s v="large"/>
    <n v="2091.4699999999998"/>
    <n v="388.92"/>
    <n v="1702.55"/>
    <d v="2012-09-15T00:00:00"/>
    <n v="330"/>
  </r>
  <r>
    <s v="12945"/>
    <s v="0"/>
    <x v="3066"/>
    <d v="2017-02-05T00:00:00"/>
    <b v="0"/>
    <s v="Approved"/>
    <s v="Solex"/>
    <s v="Road"/>
    <s v="medium"/>
    <s v="medium"/>
    <n v="416.98"/>
    <n v="312.74"/>
    <n v="104.24"/>
    <d v="1997-05-10T00:00:00"/>
    <n v="328"/>
  </r>
  <r>
    <s v="12946"/>
    <s v="33"/>
    <x v="1204"/>
    <d v="2017-06-08T00:00:00"/>
    <b v="1"/>
    <s v="Approved"/>
    <s v="Giant Bicycles"/>
    <s v="Standard"/>
    <s v="medium"/>
    <s v="small"/>
    <n v="1311.44"/>
    <n v="1167.18"/>
    <n v="144.26"/>
    <d v="1992-10-11T00:00:00"/>
    <n v="205"/>
  </r>
  <r>
    <s v="12947"/>
    <s v="58"/>
    <x v="246"/>
    <d v="2017-05-29T00:00:00"/>
    <b v="0"/>
    <s v="Approved"/>
    <s v="OHM Cycles"/>
    <s v="Standard"/>
    <s v="medium"/>
    <s v="medium"/>
    <n v="912.52"/>
    <n v="141.4"/>
    <n v="771.12"/>
    <d v="2015-10-18T00:00:00"/>
    <n v="215"/>
  </r>
  <r>
    <s v="12948"/>
    <s v="0"/>
    <x v="3001"/>
    <d v="2017-07-16T00:00:00"/>
    <b v="1"/>
    <s v="Approved"/>
    <s v="Trek Bicycles"/>
    <s v="Standard"/>
    <s v="high"/>
    <s v="medium"/>
    <n v="495.72"/>
    <n v="297.43"/>
    <n v="198.29"/>
    <d v="2011-01-10T00:00:00"/>
    <n v="167"/>
  </r>
  <r>
    <s v="12949"/>
    <s v="84"/>
    <x v="1910"/>
    <d v="2017-12-11T00:00:00"/>
    <b v="1"/>
    <s v="Approved"/>
    <s v="Trek Bicycles"/>
    <s v="Road"/>
    <s v="medium"/>
    <s v="medium"/>
    <n v="290.62"/>
    <n v="215.14"/>
    <n v="75.48"/>
    <d v="1999-07-26T00:00:00"/>
    <n v="19"/>
  </r>
  <r>
    <s v="12950"/>
    <s v="81"/>
    <x v="196"/>
    <d v="2017-03-29T00:00:00"/>
    <b v="1"/>
    <s v="Approved"/>
    <s v="Norco Bicycles"/>
    <s v="Standard"/>
    <s v="medium"/>
    <s v="small"/>
    <n v="586.45000000000005"/>
    <n v="521.94000000000005"/>
    <n v="64.510000000000005"/>
    <d v="2004-12-18T00:00:00"/>
    <n v="276"/>
  </r>
  <r>
    <s v="12951"/>
    <s v="0"/>
    <x v="2375"/>
    <d v="2017-06-21T00:00:00"/>
    <b v="0"/>
    <s v="Approved"/>
    <s v="Trek Bicycles"/>
    <s v="Road"/>
    <s v="medium"/>
    <s v="medium"/>
    <n v="290.62"/>
    <n v="215.14"/>
    <n v="75.48"/>
    <d v="2004-12-18T00:00:00"/>
    <n v="192"/>
  </r>
  <r>
    <s v="12952"/>
    <s v="60"/>
    <x v="1945"/>
    <d v="2017-04-23T00:00:00"/>
    <b v="0"/>
    <s v="Approved"/>
    <s v="Giant Bicycles"/>
    <s v="Standard"/>
    <s v="high"/>
    <s v="small"/>
    <n v="1977.36"/>
    <n v="1759.85"/>
    <n v="217.51"/>
    <d v="2011-08-24T00:00:00"/>
    <n v="251"/>
  </r>
  <r>
    <s v="12953"/>
    <s v="100"/>
    <x v="1444"/>
    <d v="2017-08-22T00:00:00"/>
    <b v="0"/>
    <s v="Approved"/>
    <s v="Norco Bicycles"/>
    <s v="Road"/>
    <s v="medium"/>
    <s v="medium"/>
    <n v="1036.5899999999999"/>
    <n v="206.35"/>
    <n v="830.24"/>
    <d v="1991-05-06T00:00:00"/>
    <n v="130"/>
  </r>
  <r>
    <s v="12954"/>
    <s v="77"/>
    <x v="3338"/>
    <d v="2017-04-05T00:00:00"/>
    <b v="0"/>
    <s v="Approved"/>
    <s v="Norco Bicycles"/>
    <s v="Road"/>
    <s v="medium"/>
    <s v="large"/>
    <n v="1240.31"/>
    <n v="795.1"/>
    <n v="445.21"/>
    <d v="2000-11-03T00:00:00"/>
    <n v="269"/>
  </r>
  <r>
    <s v="12955"/>
    <s v="3"/>
    <x v="3368"/>
    <d v="2017-02-27T00:00:00"/>
    <b v="0"/>
    <s v="Approved"/>
    <s v="Trek Bicycles"/>
    <s v="Standard"/>
    <s v="medium"/>
    <s v="large"/>
    <n v="2091.4699999999998"/>
    <n v="388.92"/>
    <n v="1702.55"/>
    <d v="2011-08-29T00:00:00"/>
    <n v="306"/>
  </r>
  <r>
    <s v="12956"/>
    <s v="81"/>
    <x v="1810"/>
    <d v="2017-10-05T00:00:00"/>
    <b v="0"/>
    <s v="Approved"/>
    <s v="Norco Bicycles"/>
    <s v="Standard"/>
    <s v="medium"/>
    <s v="small"/>
    <n v="586.45000000000005"/>
    <n v="521.94000000000005"/>
    <n v="64.510000000000005"/>
    <d v="2013-09-16T00:00:00"/>
    <n v="86"/>
  </r>
  <r>
    <s v="12957"/>
    <s v="0"/>
    <x v="796"/>
    <d v="2017-10-07T00:00:00"/>
    <b v="1"/>
    <s v="Approved"/>
    <s v="Giant Bicycles"/>
    <s v="Standard"/>
    <s v="medium"/>
    <s v="large"/>
    <n v="569.55999999999995"/>
    <n v="528.42999999999995"/>
    <n v="41.13"/>
    <d v="2016-03-29T00:00:00"/>
    <n v="84"/>
  </r>
  <r>
    <s v="12958"/>
    <s v="44"/>
    <x v="3418"/>
    <d v="2017-05-31T00:00:00"/>
    <b v="0"/>
    <s v="Approved"/>
    <s v="WeareA2B"/>
    <s v="Standard"/>
    <s v="medium"/>
    <s v="medium"/>
    <n v="1769.64"/>
    <n v="108.76"/>
    <n v="1660.88"/>
    <d v="2006-10-01T00:00:00"/>
    <n v="213"/>
  </r>
  <r>
    <s v="12959"/>
    <s v="6"/>
    <x v="1917"/>
    <d v="2017-03-19T00:00:00"/>
    <b v="1"/>
    <s v="Approved"/>
    <s v="Solex"/>
    <s v="Standard"/>
    <s v="high"/>
    <s v="medium"/>
    <n v="748.17"/>
    <n v="448.9"/>
    <n v="299.27"/>
    <d v="1991-11-10T00:00:00"/>
    <n v="286"/>
  </r>
  <r>
    <s v="12960"/>
    <s v="22"/>
    <x v="2345"/>
    <d v="2017-03-10T00:00:00"/>
    <b v="1"/>
    <s v="Approved"/>
    <s v="Solex"/>
    <s v="Standard"/>
    <s v="medium"/>
    <s v="medium"/>
    <n v="575.27"/>
    <n v="431.45"/>
    <n v="143.82"/>
    <d v="1996-04-05T00:00:00"/>
    <n v="295"/>
  </r>
  <r>
    <s v="12961"/>
    <s v="11"/>
    <x v="1098"/>
    <d v="2017-02-27T00:00:00"/>
    <b v="0"/>
    <s v="Approved"/>
    <s v="Giant Bicycles"/>
    <s v="Standard"/>
    <s v="high"/>
    <s v="medium"/>
    <n v="1274.93"/>
    <n v="764.96"/>
    <n v="509.97"/>
    <d v="2007-08-04T00:00:00"/>
    <n v="306"/>
  </r>
  <r>
    <s v="12962"/>
    <s v="2"/>
    <x v="1913"/>
    <d v="2017-01-29T00:00:00"/>
    <b v="1"/>
    <s v="Approved"/>
    <s v="Solex"/>
    <s v="Standard"/>
    <s v="medium"/>
    <s v="medium"/>
    <n v="71.489999999999995"/>
    <n v="53.62"/>
    <n v="17.87"/>
    <d v="2012-12-02T00:00:00"/>
    <n v="335"/>
  </r>
  <r>
    <s v="12963"/>
    <s v="99"/>
    <x v="759"/>
    <d v="2017-04-02T00:00:00"/>
    <b v="1"/>
    <s v="Approved"/>
    <s v="OHM Cycles"/>
    <s v="Standard"/>
    <s v="medium"/>
    <s v="medium"/>
    <n v="1227.3399999999999"/>
    <n v="770.89"/>
    <n v="456.45"/>
    <d v="1994-08-10T00:00:00"/>
    <n v="272"/>
  </r>
  <r>
    <s v="12964"/>
    <s v="63"/>
    <x v="2951"/>
    <d v="2017-07-09T00:00:00"/>
    <b v="0"/>
    <s v="Approved"/>
    <s v="Solex"/>
    <s v="Standard"/>
    <s v="medium"/>
    <s v="medium"/>
    <n v="1483.2"/>
    <n v="99.59"/>
    <n v="1383.61"/>
    <d v="1995-10-24T00:00:00"/>
    <n v="174"/>
  </r>
  <r>
    <s v="12965"/>
    <s v="88"/>
    <x v="1130"/>
    <d v="2017-03-14T00:00:00"/>
    <b v="0"/>
    <s v="Approved"/>
    <s v="Norco Bicycles"/>
    <s v="Standard"/>
    <s v="high"/>
    <s v="small"/>
    <n v="1661.92"/>
    <n v="1479.11"/>
    <n v="182.81"/>
    <d v="1993-07-15T00:00:00"/>
    <n v="291"/>
  </r>
  <r>
    <s v="12966"/>
    <s v="0"/>
    <x v="822"/>
    <d v="2017-04-22T00:00:00"/>
    <b v="1"/>
    <s v="Approved"/>
    <s v="Solex"/>
    <s v="Standard"/>
    <s v="medium"/>
    <s v="medium"/>
    <n v="71.489999999999995"/>
    <n v="53.62"/>
    <n v="17.87"/>
    <d v="2012-09-15T00:00:00"/>
    <n v="252"/>
  </r>
  <r>
    <s v="12967"/>
    <s v="99"/>
    <x v="501"/>
    <d v="2017-10-23T00:00:00"/>
    <b v="1"/>
    <s v="Approved"/>
    <s v="Trek Bicycles"/>
    <s v="Road"/>
    <s v="low"/>
    <s v="small"/>
    <n v="1720.7"/>
    <n v="1531.42"/>
    <n v="189.28"/>
    <d v="2006-10-01T00:00:00"/>
    <n v="68"/>
  </r>
  <r>
    <s v="12968"/>
    <s v="32"/>
    <x v="2263"/>
    <d v="2017-08-02T00:00:00"/>
    <b v="0"/>
    <s v="Approved"/>
    <s v="Giant Bicycles"/>
    <s v="Standard"/>
    <s v="medium"/>
    <s v="medium"/>
    <n v="642.70000000000005"/>
    <n v="211.37"/>
    <n v="431.33"/>
    <d v="2002-03-22T00:00:00"/>
    <n v="150"/>
  </r>
  <r>
    <s v="12969"/>
    <s v="0"/>
    <x v="412"/>
    <d v="2017-04-08T00:00:00"/>
    <b v="1"/>
    <s v="Approved"/>
    <m/>
    <m/>
    <m/>
    <m/>
    <n v="487.8"/>
    <m/>
    <m/>
    <m/>
    <n v="266"/>
  </r>
  <r>
    <s v="12970"/>
    <s v="9"/>
    <x v="700"/>
    <d v="2017-08-07T00:00:00"/>
    <b v="0"/>
    <s v="Approved"/>
    <s v="OHM Cycles"/>
    <s v="Road"/>
    <s v="medium"/>
    <s v="medium"/>
    <n v="742.54"/>
    <n v="667.4"/>
    <n v="75.14"/>
    <d v="2005-12-07T00:00:00"/>
    <n v="145"/>
  </r>
  <r>
    <s v="12971"/>
    <s v="86"/>
    <x v="1102"/>
    <d v="2017-12-13T00:00:00"/>
    <b v="1"/>
    <s v="Approved"/>
    <s v="OHM Cycles"/>
    <s v="Standard"/>
    <s v="medium"/>
    <s v="medium"/>
    <n v="235.63"/>
    <n v="125.07"/>
    <n v="110.56"/>
    <d v="2005-05-10T00:00:00"/>
    <n v="17"/>
  </r>
  <r>
    <s v="12972"/>
    <s v="13"/>
    <x v="854"/>
    <d v="2017-01-22T00:00:00"/>
    <b v="0"/>
    <s v="Approved"/>
    <s v="Solex"/>
    <s v="Standard"/>
    <s v="medium"/>
    <s v="medium"/>
    <n v="1163.8900000000001"/>
    <n v="589.27"/>
    <n v="574.62"/>
    <d v="2016-07-09T00:00:00"/>
    <n v="342"/>
  </r>
  <r>
    <s v="12973"/>
    <s v="70"/>
    <x v="3316"/>
    <d v="2017-05-31T00:00:00"/>
    <b v="0"/>
    <s v="Approved"/>
    <s v="Trek Bicycles"/>
    <s v="Standard"/>
    <s v="high"/>
    <s v="medium"/>
    <n v="495.72"/>
    <n v="297.43"/>
    <n v="198.29"/>
    <d v="2011-01-10T00:00:00"/>
    <n v="213"/>
  </r>
  <r>
    <s v="12974"/>
    <s v="25"/>
    <x v="675"/>
    <d v="2017-08-25T00:00:00"/>
    <b v="0"/>
    <s v="Approved"/>
    <s v="Giant Bicycles"/>
    <s v="Road"/>
    <s v="medium"/>
    <s v="medium"/>
    <n v="1538.99"/>
    <n v="829.65"/>
    <n v="709.34"/>
    <d v="1991-11-10T00:00:00"/>
    <n v="127"/>
  </r>
  <r>
    <s v="12975"/>
    <s v="39"/>
    <x v="995"/>
    <d v="2017-11-15T00:00:00"/>
    <b v="0"/>
    <s v="Approved"/>
    <s v="Giant Bicycles"/>
    <s v="Standard"/>
    <s v="medium"/>
    <s v="large"/>
    <n v="1812.75"/>
    <n v="582.48"/>
    <n v="1230.27"/>
    <d v="2010-06-07T00:00:00"/>
    <n v="45"/>
  </r>
  <r>
    <s v="12976"/>
    <s v="91"/>
    <x v="3127"/>
    <d v="2017-05-17T00:00:00"/>
    <b v="0"/>
    <s v="Approved"/>
    <s v="Solex"/>
    <s v="Standard"/>
    <s v="medium"/>
    <s v="medium"/>
    <n v="100.35"/>
    <n v="75.260000000000005"/>
    <n v="25.09"/>
    <d v="1999-07-26T00:00:00"/>
    <n v="227"/>
  </r>
  <r>
    <s v="12977"/>
    <s v="31"/>
    <x v="1963"/>
    <d v="2017-11-08T00:00:00"/>
    <b v="1"/>
    <s v="Approved"/>
    <s v="Giant Bicycles"/>
    <s v="Standard"/>
    <s v="medium"/>
    <s v="medium"/>
    <n v="230.91"/>
    <n v="173.18"/>
    <n v="57.73"/>
    <d v="2006-11-10T00:00:00"/>
    <n v="52"/>
  </r>
  <r>
    <s v="12978"/>
    <s v="40"/>
    <x v="2651"/>
    <d v="2017-08-24T00:00:00"/>
    <b v="0"/>
    <s v="Approved"/>
    <s v="OHM Cycles"/>
    <s v="Standard"/>
    <s v="high"/>
    <s v="medium"/>
    <n v="1458.17"/>
    <n v="874.9"/>
    <n v="583.27"/>
    <d v="1999-12-04T00:00:00"/>
    <n v="128"/>
  </r>
  <r>
    <s v="12979"/>
    <s v="4"/>
    <x v="1964"/>
    <d v="2017-01-23T00:00:00"/>
    <b v="1"/>
    <s v="Approved"/>
    <s v="Giant Bicycles"/>
    <s v="Standard"/>
    <s v="high"/>
    <s v="medium"/>
    <n v="1129.1300000000001"/>
    <n v="677.48"/>
    <n v="451.65"/>
    <d v="2005-08-09T00:00:00"/>
    <n v="341"/>
  </r>
  <r>
    <s v="12980"/>
    <s v="1"/>
    <x v="2684"/>
    <d v="2017-03-31T00:00:00"/>
    <b v="0"/>
    <s v="Approved"/>
    <s v="Giant Bicycles"/>
    <s v="Standard"/>
    <s v="medium"/>
    <s v="medium"/>
    <n v="1403.5"/>
    <n v="954.82"/>
    <n v="448.68"/>
    <d v="2011-08-29T00:00:00"/>
    <n v="274"/>
  </r>
  <r>
    <s v="12981"/>
    <s v="72"/>
    <x v="1276"/>
    <d v="2017-10-20T00:00:00"/>
    <b v="0"/>
    <s v="Approved"/>
    <s v="Norco Bicycles"/>
    <s v="Standard"/>
    <s v="medium"/>
    <s v="medium"/>
    <n v="360.4"/>
    <n v="270.3"/>
    <n v="90.1"/>
    <d v="2016-12-06T00:00:00"/>
    <n v="71"/>
  </r>
  <r>
    <s v="12982"/>
    <s v="3"/>
    <x v="1450"/>
    <d v="2017-06-07T00:00:00"/>
    <b v="0"/>
    <s v="Approved"/>
    <s v="Trek Bicycles"/>
    <s v="Standard"/>
    <s v="medium"/>
    <s v="large"/>
    <n v="2091.4699999999998"/>
    <n v="388.92"/>
    <n v="1702.55"/>
    <d v="2012-09-15T00:00:00"/>
    <n v="206"/>
  </r>
  <r>
    <s v="12983"/>
    <s v="12"/>
    <x v="2613"/>
    <d v="2017-12-26T00:00:00"/>
    <b v="0"/>
    <s v="Approved"/>
    <s v="WeareA2B"/>
    <s v="Standard"/>
    <s v="medium"/>
    <s v="medium"/>
    <n v="1231.1500000000001"/>
    <n v="161.6"/>
    <n v="1069.55"/>
    <d v="2005-12-07T00:00:00"/>
    <n v="4"/>
  </r>
  <r>
    <s v="12984"/>
    <s v="77"/>
    <x v="2131"/>
    <d v="2017-01-26T00:00:00"/>
    <b v="1"/>
    <s v="Approved"/>
    <s v="Norco Bicycles"/>
    <s v="Road"/>
    <s v="medium"/>
    <s v="large"/>
    <n v="1240.31"/>
    <n v="795.1"/>
    <n v="445.21"/>
    <d v="2004-07-25T00:00:00"/>
    <n v="338"/>
  </r>
  <r>
    <s v="12985"/>
    <s v="17"/>
    <x v="1421"/>
    <d v="2017-07-04T00:00:00"/>
    <b v="1"/>
    <s v="Approved"/>
    <s v="Solex"/>
    <s v="Standard"/>
    <s v="high"/>
    <s v="medium"/>
    <n v="1024.6600000000001"/>
    <n v="614.79999999999995"/>
    <n v="409.86"/>
    <d v="1996-11-09T00:00:00"/>
    <n v="179"/>
  </r>
  <r>
    <s v="12986"/>
    <s v="0"/>
    <x v="56"/>
    <d v="2017-06-09T00:00:00"/>
    <b v="1"/>
    <s v="Approved"/>
    <s v="OHM Cycles"/>
    <s v="Standard"/>
    <s v="medium"/>
    <s v="medium"/>
    <n v="183.86"/>
    <n v="137.9"/>
    <n v="45.96"/>
    <d v="1997-10-04T00:00:00"/>
    <n v="204"/>
  </r>
  <r>
    <s v="12987"/>
    <s v="0"/>
    <x v="3132"/>
    <d v="2017-06-01T00:00:00"/>
    <b v="1"/>
    <s v="Approved"/>
    <s v="Norco Bicycles"/>
    <s v="Standard"/>
    <s v="low"/>
    <s v="medium"/>
    <n v="363.01"/>
    <n v="290.41000000000003"/>
    <n v="72.599999999999994"/>
    <d v="2005-05-10T00:00:00"/>
    <n v="212"/>
  </r>
  <r>
    <s v="12988"/>
    <s v="40"/>
    <x v="360"/>
    <d v="2017-08-12T00:00:00"/>
    <b v="1"/>
    <s v="Approved"/>
    <s v="Trek Bicycles"/>
    <s v="Road"/>
    <s v="medium"/>
    <s v="large"/>
    <n v="1894.19"/>
    <n v="598.76"/>
    <n v="1295.43"/>
    <d v="2003-07-21T00:00:00"/>
    <n v="140"/>
  </r>
  <r>
    <s v="12989"/>
    <s v="11"/>
    <x v="1148"/>
    <d v="2017-04-09T00:00:00"/>
    <b v="1"/>
    <s v="Approved"/>
    <s v="Giant Bicycles"/>
    <s v="Standard"/>
    <s v="high"/>
    <s v="medium"/>
    <n v="1274.93"/>
    <n v="764.96"/>
    <n v="509.97"/>
    <d v="2013-03-12T00:00:00"/>
    <n v="265"/>
  </r>
  <r>
    <s v="12990"/>
    <s v="43"/>
    <x v="3196"/>
    <d v="2017-06-29T00:00:00"/>
    <b v="0"/>
    <s v="Approved"/>
    <s v="Solex"/>
    <s v="Standard"/>
    <s v="medium"/>
    <s v="medium"/>
    <n v="1151.96"/>
    <n v="649.49"/>
    <n v="502.47"/>
    <d v="1999-12-04T00:00:00"/>
    <n v="184"/>
  </r>
  <r>
    <s v="12991"/>
    <s v="0"/>
    <x v="828"/>
    <d v="2017-05-09T00:00:00"/>
    <b v="0"/>
    <s v="Approved"/>
    <s v="Solex"/>
    <s v="Standard"/>
    <s v="medium"/>
    <s v="medium"/>
    <n v="71.489999999999995"/>
    <n v="53.62"/>
    <n v="17.87"/>
    <d v="2012-12-02T00:00:00"/>
    <n v="235"/>
  </r>
  <r>
    <s v="12992"/>
    <s v="30"/>
    <x v="2248"/>
    <d v="2017-07-08T00:00:00"/>
    <b v="1"/>
    <s v="Approved"/>
    <s v="Solex"/>
    <s v="Standard"/>
    <s v="high"/>
    <s v="medium"/>
    <n v="748.17"/>
    <n v="448.9"/>
    <n v="299.27"/>
    <d v="1991-11-10T00:00:00"/>
    <n v="175"/>
  </r>
  <r>
    <s v="12993"/>
    <s v="59"/>
    <x v="1391"/>
    <d v="2017-02-25T00:00:00"/>
    <b v="1"/>
    <s v="Approved"/>
    <s v="WeareA2B"/>
    <s v="Standard"/>
    <s v="medium"/>
    <s v="small"/>
    <n v="1415.01"/>
    <n v="1259.3599999999999"/>
    <n v="155.65"/>
    <d v="2003-01-05T00:00:00"/>
    <n v="308"/>
  </r>
  <r>
    <s v="12994"/>
    <s v="95"/>
    <x v="1485"/>
    <d v="2017-10-17T00:00:00"/>
    <b v="1"/>
    <s v="Approved"/>
    <s v="Giant Bicycles"/>
    <s v="Standard"/>
    <s v="medium"/>
    <s v="large"/>
    <n v="569.55999999999995"/>
    <n v="528.42999999999995"/>
    <n v="41.13"/>
    <d v="2006-11-10T00:00:00"/>
    <n v="74"/>
  </r>
  <r>
    <s v="12995"/>
    <s v="8"/>
    <x v="1663"/>
    <d v="2017-08-25T00:00:00"/>
    <b v="0"/>
    <s v="Approved"/>
    <s v="Solex"/>
    <s v="Road"/>
    <s v="medium"/>
    <s v="small"/>
    <n v="1703.52"/>
    <n v="1516.13"/>
    <n v="187.39"/>
    <d v="1991-11-07T00:00:00"/>
    <n v="127"/>
  </r>
  <r>
    <s v="12996"/>
    <s v="47"/>
    <x v="175"/>
    <d v="2017-04-09T00:00:00"/>
    <b v="1"/>
    <s v="Approved"/>
    <s v="Trek Bicycles"/>
    <s v="Road"/>
    <s v="low"/>
    <s v="small"/>
    <n v="1720.7"/>
    <n v="1531.42"/>
    <n v="189.28"/>
    <d v="2006-10-01T00:00:00"/>
    <n v="265"/>
  </r>
  <r>
    <s v="12997"/>
    <s v="50"/>
    <x v="1742"/>
    <d v="2017-07-11T00:00:00"/>
    <b v="0"/>
    <s v="Approved"/>
    <s v="Giant Bicycles"/>
    <s v="Standard"/>
    <s v="medium"/>
    <s v="medium"/>
    <n v="642.70000000000005"/>
    <n v="211.37"/>
    <n v="431.33"/>
    <d v="2003-03-18T00:00:00"/>
    <n v="172"/>
  </r>
  <r>
    <s v="12998"/>
    <s v="86"/>
    <x v="2037"/>
    <d v="2017-07-03T00:00:00"/>
    <b v="1"/>
    <s v="Approved"/>
    <s v="OHM Cycles"/>
    <s v="Standard"/>
    <s v="medium"/>
    <s v="medium"/>
    <n v="235.63"/>
    <n v="125.07"/>
    <n v="110.56"/>
    <d v="2004-08-07T00:00:00"/>
    <n v="180"/>
  </r>
  <r>
    <s v="12999"/>
    <s v="40"/>
    <x v="3050"/>
    <d v="2017-04-09T00:00:00"/>
    <b v="0"/>
    <s v="Approved"/>
    <s v="OHM Cycles"/>
    <s v="Standard"/>
    <s v="high"/>
    <s v="medium"/>
    <n v="1458.17"/>
    <n v="874.9"/>
    <n v="583.27"/>
    <d v="2006-02-02T00:00:00"/>
    <n v="265"/>
  </r>
  <r>
    <s v="13000"/>
    <s v="41"/>
    <x v="613"/>
    <d v="2017-05-31T00:00:00"/>
    <b v="1"/>
    <s v="Approved"/>
    <s v="Solex"/>
    <s v="Road"/>
    <s v="medium"/>
    <s v="medium"/>
    <n v="416.98"/>
    <n v="312.74"/>
    <n v="104.24"/>
    <d v="1997-05-10T00:00:00"/>
    <n v="213"/>
  </r>
  <r>
    <s v="13001"/>
    <s v="63"/>
    <x v="2193"/>
    <d v="2017-12-04T00:00:00"/>
    <b v="1"/>
    <s v="Approved"/>
    <s v="Solex"/>
    <s v="Standard"/>
    <s v="medium"/>
    <s v="medium"/>
    <n v="1483.2"/>
    <n v="99.59"/>
    <n v="1383.61"/>
    <d v="2004-08-17T00:00:00"/>
    <n v="26"/>
  </r>
  <r>
    <s v="13002"/>
    <s v="30"/>
    <x v="854"/>
    <d v="2017-11-05T00:00:00"/>
    <b v="1"/>
    <s v="Approved"/>
    <s v="Solex"/>
    <s v="Standard"/>
    <s v="high"/>
    <s v="medium"/>
    <n v="748.17"/>
    <n v="448.9"/>
    <n v="299.27"/>
    <d v="1991-11-10T00:00:00"/>
    <n v="55"/>
  </r>
  <r>
    <s v="13003"/>
    <s v="8"/>
    <x v="651"/>
    <d v="2017-04-11T00:00:00"/>
    <b v="0"/>
    <s v="Approved"/>
    <s v="Solex"/>
    <s v="Road"/>
    <s v="medium"/>
    <s v="small"/>
    <n v="1703.52"/>
    <n v="1516.13"/>
    <n v="187.39"/>
    <d v="2011-04-16T00:00:00"/>
    <n v="263"/>
  </r>
  <r>
    <s v="13004"/>
    <s v="78"/>
    <x v="2719"/>
    <d v="2017-09-27T00:00:00"/>
    <b v="1"/>
    <s v="Approved"/>
    <s v="Giant Bicycles"/>
    <s v="Standard"/>
    <s v="medium"/>
    <s v="large"/>
    <n v="1765.3"/>
    <n v="709.48"/>
    <n v="1055.82"/>
    <d v="2004-07-25T00:00:00"/>
    <n v="94"/>
  </r>
  <r>
    <s v="13005"/>
    <s v="98"/>
    <x v="830"/>
    <d v="2017-05-15T00:00:00"/>
    <b v="1"/>
    <s v="Approved"/>
    <s v="Trek Bicycles"/>
    <s v="Standard"/>
    <s v="high"/>
    <s v="medium"/>
    <n v="358.39"/>
    <n v="215.03"/>
    <n v="143.36000000000001"/>
    <d v="2004-01-16T00:00:00"/>
    <n v="229"/>
  </r>
  <r>
    <s v="13006"/>
    <s v="21"/>
    <x v="1758"/>
    <d v="2017-11-24T00:00:00"/>
    <b v="1"/>
    <s v="Approved"/>
    <s v="WeareA2B"/>
    <s v="Touring"/>
    <s v="medium"/>
    <s v="medium"/>
    <n v="1466.68"/>
    <n v="363.25"/>
    <n v="1103.43"/>
    <d v="1994-09-09T00:00:00"/>
    <n v="36"/>
  </r>
  <r>
    <s v="13007"/>
    <s v="82"/>
    <x v="3043"/>
    <d v="2017-07-16T00:00:00"/>
    <b v="0"/>
    <s v="Approved"/>
    <s v="Norco Bicycles"/>
    <s v="Standard"/>
    <s v="high"/>
    <s v="medium"/>
    <n v="1148.6400000000001"/>
    <n v="689.18"/>
    <n v="459.46"/>
    <d v="2004-12-18T00:00:00"/>
    <n v="167"/>
  </r>
  <r>
    <s v="13008"/>
    <s v="88"/>
    <x v="3016"/>
    <d v="2017-04-24T00:00:00"/>
    <b v="0"/>
    <s v="Approved"/>
    <s v="Norco Bicycles"/>
    <s v="Standard"/>
    <s v="medium"/>
    <s v="medium"/>
    <n v="1198.46"/>
    <n v="381.1"/>
    <n v="817.36"/>
    <d v="2005-05-10T00:00:00"/>
    <n v="250"/>
  </r>
  <r>
    <s v="13009"/>
    <s v="17"/>
    <x v="3129"/>
    <d v="2017-06-30T00:00:00"/>
    <b v="0"/>
    <s v="Approved"/>
    <s v="Solex"/>
    <s v="Standard"/>
    <s v="high"/>
    <s v="medium"/>
    <n v="1024.6600000000001"/>
    <n v="614.79999999999995"/>
    <n v="409.86"/>
    <d v="2010-05-05T00:00:00"/>
    <n v="183"/>
  </r>
  <r>
    <s v="13010"/>
    <s v="0"/>
    <x v="1698"/>
    <d v="2017-03-09T00:00:00"/>
    <b v="0"/>
    <s v="Approved"/>
    <s v="Solex"/>
    <s v="Standard"/>
    <s v="medium"/>
    <s v="large"/>
    <n v="202.62"/>
    <n v="151.96"/>
    <n v="50.66"/>
    <d v="2016-03-29T00:00:00"/>
    <n v="296"/>
  </r>
  <r>
    <s v="13011"/>
    <s v="0"/>
    <x v="1606"/>
    <d v="2017-12-25T00:00:00"/>
    <b v="1"/>
    <s v="Approved"/>
    <m/>
    <m/>
    <m/>
    <m/>
    <n v="1292.1300000000001"/>
    <m/>
    <m/>
    <m/>
    <n v="5"/>
  </r>
  <r>
    <s v="13012"/>
    <s v="90"/>
    <x v="2275"/>
    <d v="2017-04-02T00:00:00"/>
    <b v="1"/>
    <s v="Approved"/>
    <s v="Norco Bicycles"/>
    <s v="Standard"/>
    <s v="low"/>
    <s v="medium"/>
    <n v="363.01"/>
    <n v="290.41000000000003"/>
    <n v="72.599999999999994"/>
    <d v="2016-03-29T00:00:00"/>
    <n v="272"/>
  </r>
  <r>
    <s v="13013"/>
    <s v="16"/>
    <x v="22"/>
    <d v="2017-05-11T00:00:00"/>
    <b v="1"/>
    <s v="Approved"/>
    <s v="Norco Bicycles"/>
    <s v="Standard"/>
    <s v="high"/>
    <s v="small"/>
    <n v="1661.92"/>
    <n v="1479.11"/>
    <n v="182.81"/>
    <d v="1997-05-10T00:00:00"/>
    <n v="233"/>
  </r>
  <r>
    <s v="13014"/>
    <s v="13"/>
    <x v="2996"/>
    <d v="2017-10-15T00:00:00"/>
    <b v="0"/>
    <s v="Approved"/>
    <s v="Solex"/>
    <s v="Standard"/>
    <s v="medium"/>
    <s v="medium"/>
    <n v="1577.53"/>
    <n v="826.51"/>
    <n v="751.02"/>
    <d v="2011-03-16T00:00:00"/>
    <n v="76"/>
  </r>
  <r>
    <s v="13015"/>
    <s v="58"/>
    <x v="2920"/>
    <d v="2017-10-08T00:00:00"/>
    <b v="0"/>
    <s v="Approved"/>
    <s v="OHM Cycles"/>
    <s v="Standard"/>
    <s v="medium"/>
    <s v="medium"/>
    <n v="912.52"/>
    <n v="141.4"/>
    <n v="771.12"/>
    <d v="2015-10-18T00:00:00"/>
    <n v="83"/>
  </r>
  <r>
    <s v="13016"/>
    <s v="78"/>
    <x v="2600"/>
    <d v="2017-11-05T00:00:00"/>
    <b v="0"/>
    <s v="Approved"/>
    <s v="Giant Bicycles"/>
    <s v="Standard"/>
    <s v="medium"/>
    <s v="large"/>
    <n v="1765.3"/>
    <n v="709.48"/>
    <n v="1055.82"/>
    <d v="2004-07-25T00:00:00"/>
    <n v="55"/>
  </r>
  <r>
    <s v="13017"/>
    <s v="57"/>
    <x v="91"/>
    <d v="2017-08-17T00:00:00"/>
    <b v="1"/>
    <s v="Approved"/>
    <s v="WeareA2B"/>
    <s v="Touring"/>
    <s v="medium"/>
    <s v="large"/>
    <n v="1890.39"/>
    <n v="260.14"/>
    <n v="1630.25"/>
    <d v="1991-01-21T00:00:00"/>
    <n v="135"/>
  </r>
  <r>
    <s v="13018"/>
    <s v="6"/>
    <x v="1950"/>
    <d v="2017-06-30T00:00:00"/>
    <b v="0"/>
    <s v="Approved"/>
    <s v="OHM Cycles"/>
    <s v="Standard"/>
    <s v="high"/>
    <s v="medium"/>
    <n v="227.88"/>
    <n v="136.72999999999999"/>
    <n v="91.15"/>
    <d v="2003-02-07T00:00:00"/>
    <n v="183"/>
  </r>
  <r>
    <s v="13019"/>
    <s v="96"/>
    <x v="2992"/>
    <d v="2017-03-05T00:00:00"/>
    <b v="0"/>
    <s v="Approved"/>
    <s v="WeareA2B"/>
    <s v="Road"/>
    <s v="low"/>
    <s v="small"/>
    <n v="1172.78"/>
    <n v="1043.77"/>
    <n v="129.01"/>
    <d v="1994-08-10T00:00:00"/>
    <n v="300"/>
  </r>
  <r>
    <s v="13020"/>
    <s v="30"/>
    <x v="2278"/>
    <d v="2017-10-08T00:00:00"/>
    <b v="0"/>
    <s v="Approved"/>
    <s v="Solex"/>
    <s v="Standard"/>
    <s v="high"/>
    <s v="medium"/>
    <n v="748.17"/>
    <n v="448.9"/>
    <n v="299.27"/>
    <d v="1999-07-20T00:00:00"/>
    <n v="83"/>
  </r>
  <r>
    <s v="13021"/>
    <s v="93"/>
    <x v="3144"/>
    <d v="2017-07-07T00:00:00"/>
    <b v="0"/>
    <s v="Approved"/>
    <s v="WeareA2B"/>
    <s v="Standard"/>
    <s v="medium"/>
    <s v="medium"/>
    <n v="1065.03"/>
    <n v="230.09"/>
    <n v="834.94"/>
    <d v="2000-11-03T00:00:00"/>
    <n v="176"/>
  </r>
  <r>
    <s v="13022"/>
    <s v="99"/>
    <x v="661"/>
    <d v="2017-04-24T00:00:00"/>
    <b v="1"/>
    <s v="Approved"/>
    <s v="Trek Bicycles"/>
    <s v="Road"/>
    <s v="low"/>
    <s v="small"/>
    <n v="1720.7"/>
    <n v="1531.42"/>
    <n v="189.28"/>
    <d v="2006-10-01T00:00:00"/>
    <n v="250"/>
  </r>
  <r>
    <s v="13023"/>
    <s v="51"/>
    <x v="2002"/>
    <d v="2017-10-15T00:00:00"/>
    <b v="1"/>
    <s v="Approved"/>
    <s v="OHM Cycles"/>
    <s v="Standard"/>
    <s v="high"/>
    <s v="medium"/>
    <n v="2005.66"/>
    <n v="1203.4000000000001"/>
    <n v="802.26"/>
    <d v="2001-11-25T00:00:00"/>
    <n v="76"/>
  </r>
  <r>
    <s v="13024"/>
    <s v="85"/>
    <x v="1128"/>
    <d v="2017-11-08T00:00:00"/>
    <b v="1"/>
    <s v="Approved"/>
    <s v="WeareA2B"/>
    <s v="Standard"/>
    <s v="medium"/>
    <s v="medium"/>
    <n v="1228.07"/>
    <n v="400.91"/>
    <n v="827.16"/>
    <d v="1991-07-10T00:00:00"/>
    <n v="52"/>
  </r>
  <r>
    <s v="13026"/>
    <s v="0"/>
    <x v="696"/>
    <d v="2017-11-08T00:00:00"/>
    <b v="1"/>
    <s v="Approved"/>
    <s v="Solex"/>
    <s v="Standard"/>
    <s v="medium"/>
    <s v="medium"/>
    <n v="71.489999999999995"/>
    <n v="53.62"/>
    <n v="17.87"/>
    <d v="2012-12-02T00:00:00"/>
    <n v="52"/>
  </r>
  <r>
    <s v="13027"/>
    <s v="31"/>
    <x v="834"/>
    <d v="2017-10-07T00:00:00"/>
    <b v="0"/>
    <s v="Approved"/>
    <s v="Giant Bicycles"/>
    <s v="Standard"/>
    <s v="medium"/>
    <s v="medium"/>
    <n v="230.91"/>
    <n v="173.18"/>
    <n v="57.73"/>
    <d v="2006-11-10T00:00:00"/>
    <n v="84"/>
  </r>
  <r>
    <s v="13028"/>
    <s v="0"/>
    <x v="664"/>
    <d v="2017-02-25T00:00:00"/>
    <b v="1"/>
    <s v="Approved"/>
    <m/>
    <m/>
    <m/>
    <m/>
    <n v="922.15"/>
    <m/>
    <m/>
    <m/>
    <n v="308"/>
  </r>
  <r>
    <s v="13029"/>
    <s v="0"/>
    <x v="1187"/>
    <d v="2017-06-05T00:00:00"/>
    <b v="1"/>
    <s v="Approved"/>
    <s v="Norco Bicycles"/>
    <s v="Road"/>
    <s v="medium"/>
    <s v="medium"/>
    <n v="544.04999999999995"/>
    <n v="376.84"/>
    <n v="167.21"/>
    <d v="2000-05-22T00:00:00"/>
    <n v="208"/>
  </r>
  <r>
    <s v="13030"/>
    <s v="44"/>
    <x v="2336"/>
    <d v="2017-02-02T00:00:00"/>
    <b v="0"/>
    <s v="Approved"/>
    <s v="WeareA2B"/>
    <s v="Standard"/>
    <s v="medium"/>
    <s v="medium"/>
    <n v="1769.64"/>
    <n v="108.76"/>
    <n v="1660.88"/>
    <d v="2011-05-09T00:00:00"/>
    <n v="331"/>
  </r>
  <r>
    <s v="13031"/>
    <s v="95"/>
    <x v="2595"/>
    <d v="2017-06-04T00:00:00"/>
    <b v="0"/>
    <s v="Approved"/>
    <s v="OHM Cycles"/>
    <s v="Touring"/>
    <s v="low"/>
    <s v="medium"/>
    <n v="1073.07"/>
    <n v="933.84"/>
    <n v="139.22999999999999"/>
    <d v="1991-07-10T00:00:00"/>
    <n v="209"/>
  </r>
  <r>
    <s v="13032"/>
    <s v="96"/>
    <x v="1394"/>
    <d v="2017-05-22T00:00:00"/>
    <b v="0"/>
    <s v="Approved"/>
    <s v="WeareA2B"/>
    <s v="Road"/>
    <s v="low"/>
    <s v="small"/>
    <n v="1172.78"/>
    <n v="1043.77"/>
    <n v="129.01"/>
    <d v="1995-12-19T00:00:00"/>
    <n v="222"/>
  </r>
  <r>
    <s v="13033"/>
    <s v="49"/>
    <x v="3101"/>
    <d v="2017-04-26T00:00:00"/>
    <b v="0"/>
    <s v="Approved"/>
    <s v="Trek Bicycles"/>
    <s v="Road"/>
    <s v="medium"/>
    <s v="medium"/>
    <n v="533.51"/>
    <n v="400.13"/>
    <n v="133.38"/>
    <d v="2012-06-04T00:00:00"/>
    <n v="248"/>
  </r>
  <r>
    <s v="13034"/>
    <s v="58"/>
    <x v="908"/>
    <d v="2017-03-28T00:00:00"/>
    <b v="1"/>
    <s v="Approved"/>
    <s v="OHM Cycles"/>
    <s v="Standard"/>
    <s v="medium"/>
    <s v="medium"/>
    <n v="912.52"/>
    <n v="141.4"/>
    <n v="771.12"/>
    <d v="2015-10-18T00:00:00"/>
    <n v="277"/>
  </r>
  <r>
    <s v="13035"/>
    <s v="28"/>
    <x v="597"/>
    <d v="2017-05-16T00:00:00"/>
    <b v="1"/>
    <s v="Approved"/>
    <s v="Norco Bicycles"/>
    <s v="Standard"/>
    <s v="medium"/>
    <s v="small"/>
    <n v="1216.1400000000001"/>
    <n v="1082.3599999999999"/>
    <n v="133.78"/>
    <d v="1991-08-05T00:00:00"/>
    <n v="228"/>
  </r>
  <r>
    <s v="13036"/>
    <s v="47"/>
    <x v="2901"/>
    <d v="2017-01-09T00:00:00"/>
    <b v="0"/>
    <s v="Approved"/>
    <s v="Trek Bicycles"/>
    <s v="Road"/>
    <s v="low"/>
    <s v="small"/>
    <n v="1720.7"/>
    <n v="1531.42"/>
    <n v="189.28"/>
    <d v="2006-10-01T00:00:00"/>
    <n v="355"/>
  </r>
  <r>
    <s v="13037"/>
    <s v="17"/>
    <x v="1290"/>
    <d v="2017-03-21T00:00:00"/>
    <b v="1"/>
    <s v="Approved"/>
    <s v="Solex"/>
    <s v="Standard"/>
    <s v="high"/>
    <s v="medium"/>
    <n v="1024.6600000000001"/>
    <n v="614.79999999999995"/>
    <n v="409.86"/>
    <d v="2009-03-08T00:00:00"/>
    <n v="284"/>
  </r>
  <r>
    <s v="13038"/>
    <s v="12"/>
    <x v="1849"/>
    <d v="2017-01-04T00:00:00"/>
    <b v="0"/>
    <s v="Approved"/>
    <s v="Giant Bicycles"/>
    <s v="Standard"/>
    <s v="medium"/>
    <s v="large"/>
    <n v="1765.3"/>
    <n v="709.48"/>
    <n v="1055.82"/>
    <d v="2004-07-25T00:00:00"/>
    <n v="360"/>
  </r>
  <r>
    <s v="13039"/>
    <s v="59"/>
    <x v="2591"/>
    <d v="2017-07-27T00:00:00"/>
    <b v="0"/>
    <s v="Approved"/>
    <s v="Solex"/>
    <s v="Standard"/>
    <s v="medium"/>
    <s v="large"/>
    <n v="1061.56"/>
    <n v="733.58"/>
    <n v="327.98"/>
    <d v="1993-07-20T00:00:00"/>
    <n v="156"/>
  </r>
  <r>
    <s v="13040"/>
    <s v="99"/>
    <x v="564"/>
    <d v="2017-05-17T00:00:00"/>
    <b v="1"/>
    <s v="Approved"/>
    <s v="OHM Cycles"/>
    <s v="Standard"/>
    <s v="medium"/>
    <s v="medium"/>
    <n v="1227.3399999999999"/>
    <n v="770.89"/>
    <n v="456.45"/>
    <d v="1994-08-10T00:00:00"/>
    <n v="227"/>
  </r>
  <r>
    <s v="13041"/>
    <s v="44"/>
    <x v="3223"/>
    <d v="2017-01-27T00:00:00"/>
    <b v="0"/>
    <s v="Approved"/>
    <s v="WeareA2B"/>
    <s v="Standard"/>
    <s v="medium"/>
    <s v="medium"/>
    <n v="1769.64"/>
    <n v="108.76"/>
    <n v="1660.88"/>
    <d v="2012-06-04T00:00:00"/>
    <n v="337"/>
  </r>
  <r>
    <s v="13042"/>
    <s v="92"/>
    <x v="2919"/>
    <d v="2017-07-22T00:00:00"/>
    <b v="1"/>
    <s v="Approved"/>
    <s v="WeareA2B"/>
    <s v="Standard"/>
    <s v="medium"/>
    <s v="small"/>
    <n v="1415.01"/>
    <n v="1259.3599999999999"/>
    <n v="155.65"/>
    <d v="2003-01-05T00:00:00"/>
    <n v="161"/>
  </r>
  <r>
    <s v="13043"/>
    <s v="0"/>
    <x v="1211"/>
    <d v="2017-10-17T00:00:00"/>
    <b v="0"/>
    <s v="Approved"/>
    <s v="Solex"/>
    <s v="Standard"/>
    <s v="medium"/>
    <s v="medium"/>
    <n v="71.489999999999995"/>
    <n v="53.62"/>
    <n v="17.87"/>
    <d v="2012-12-02T00:00:00"/>
    <n v="74"/>
  </r>
  <r>
    <s v="13044"/>
    <s v="86"/>
    <x v="1593"/>
    <d v="2017-08-01T00:00:00"/>
    <b v="1"/>
    <s v="Approved"/>
    <s v="OHM Cycles"/>
    <s v="Standard"/>
    <s v="medium"/>
    <s v="medium"/>
    <n v="235.63"/>
    <n v="125.07"/>
    <n v="110.56"/>
    <d v="2005-05-10T00:00:00"/>
    <n v="151"/>
  </r>
  <r>
    <s v="13045"/>
    <s v="22"/>
    <x v="1197"/>
    <d v="2017-02-28T00:00:00"/>
    <b v="0"/>
    <s v="Approved"/>
    <s v="WeareA2B"/>
    <s v="Standard"/>
    <s v="medium"/>
    <s v="medium"/>
    <n v="60.34"/>
    <n v="45.26"/>
    <n v="15.08"/>
    <d v="1993-07-15T00:00:00"/>
    <n v="305"/>
  </r>
  <r>
    <s v="13046"/>
    <s v="7"/>
    <x v="2359"/>
    <d v="2017-12-02T00:00:00"/>
    <b v="1"/>
    <s v="Approved"/>
    <s v="Trek Bicycles"/>
    <s v="Road"/>
    <s v="low"/>
    <s v="medium"/>
    <n v="980.37"/>
    <n v="234.43"/>
    <n v="745.94"/>
    <d v="2004-09-28T00:00:00"/>
    <n v="28"/>
  </r>
  <r>
    <s v="13047"/>
    <s v="0"/>
    <x v="490"/>
    <d v="2017-10-17T00:00:00"/>
    <b v="0"/>
    <s v="Approved"/>
    <s v="Norco Bicycles"/>
    <s v="Standard"/>
    <s v="medium"/>
    <s v="medium"/>
    <n v="360.4"/>
    <n v="270.3"/>
    <n v="90.1"/>
    <d v="2016-12-06T00:00:00"/>
    <n v="74"/>
  </r>
  <r>
    <s v="13048"/>
    <s v="25"/>
    <x v="3419"/>
    <d v="2017-04-01T00:00:00"/>
    <b v="1"/>
    <s v="Approved"/>
    <s v="Giant Bicycles"/>
    <s v="Road"/>
    <s v="medium"/>
    <s v="medium"/>
    <n v="1538.99"/>
    <n v="829.65"/>
    <n v="709.34"/>
    <d v="2016-02-04T00:00:00"/>
    <n v="273"/>
  </r>
  <r>
    <s v="13049"/>
    <s v="72"/>
    <x v="3265"/>
    <d v="2017-12-22T00:00:00"/>
    <b v="0"/>
    <s v="Approved"/>
    <s v="OHM Cycles"/>
    <s v="Standard"/>
    <s v="medium"/>
    <s v="medium"/>
    <n v="912.52"/>
    <n v="141.4"/>
    <n v="771.12"/>
    <d v="1998-12-17T00:00:00"/>
    <n v="8"/>
  </r>
  <r>
    <s v="13050"/>
    <s v="98"/>
    <x v="958"/>
    <d v="2017-02-02T00:00:00"/>
    <b v="0"/>
    <s v="Approved"/>
    <s v="Trek Bicycles"/>
    <s v="Standard"/>
    <s v="high"/>
    <s v="medium"/>
    <n v="358.39"/>
    <n v="215.03"/>
    <n v="143.36000000000001"/>
    <d v="1991-05-06T00:00:00"/>
    <n v="331"/>
  </r>
  <r>
    <s v="13051"/>
    <s v="82"/>
    <x v="1619"/>
    <d v="2017-09-09T00:00:00"/>
    <b v="1"/>
    <s v="Approved"/>
    <s v="Norco Bicycles"/>
    <s v="Standard"/>
    <s v="high"/>
    <s v="medium"/>
    <n v="1148.6400000000001"/>
    <n v="689.18"/>
    <n v="459.46"/>
    <d v="1998-12-16T00:00:00"/>
    <n v="112"/>
  </r>
  <r>
    <s v="13052"/>
    <s v="12"/>
    <x v="1520"/>
    <d v="2017-02-09T00:00:00"/>
    <b v="1"/>
    <s v="Approved"/>
    <s v="WeareA2B"/>
    <s v="Standard"/>
    <s v="medium"/>
    <s v="medium"/>
    <n v="1231.1500000000001"/>
    <n v="161.6"/>
    <n v="1069.55"/>
    <d v="1994-09-09T00:00:00"/>
    <n v="324"/>
  </r>
  <r>
    <s v="13053"/>
    <s v="18"/>
    <x v="1719"/>
    <d v="2017-08-27T00:00:00"/>
    <b v="1"/>
    <s v="Approved"/>
    <s v="Solex"/>
    <s v="Standard"/>
    <s v="medium"/>
    <s v="medium"/>
    <n v="575.27"/>
    <n v="431.45"/>
    <n v="143.82"/>
    <d v="1993-10-02T00:00:00"/>
    <n v="125"/>
  </r>
  <r>
    <s v="13054"/>
    <s v="59"/>
    <x v="114"/>
    <d v="2017-12-01T00:00:00"/>
    <b v="1"/>
    <s v="Approved"/>
    <s v="Solex"/>
    <s v="Standard"/>
    <s v="medium"/>
    <s v="large"/>
    <n v="1061.56"/>
    <n v="733.58"/>
    <n v="327.98"/>
    <d v="2010-11-05T00:00:00"/>
    <n v="29"/>
  </r>
  <r>
    <s v="13055"/>
    <s v="82"/>
    <x v="2964"/>
    <d v="2017-03-25T00:00:00"/>
    <b v="0"/>
    <s v="Approved"/>
    <s v="Norco Bicycles"/>
    <s v="Standard"/>
    <s v="high"/>
    <s v="medium"/>
    <n v="1148.6400000000001"/>
    <n v="689.18"/>
    <n v="459.46"/>
    <d v="2015-08-10T00:00:00"/>
    <n v="280"/>
  </r>
  <r>
    <s v="13056"/>
    <s v="77"/>
    <x v="77"/>
    <d v="2017-05-14T00:00:00"/>
    <b v="1"/>
    <s v="Approved"/>
    <s v="Norco Bicycles"/>
    <s v="Road"/>
    <s v="medium"/>
    <s v="large"/>
    <n v="1240.31"/>
    <n v="795.1"/>
    <n v="445.21"/>
    <d v="2011-01-10T00:00:00"/>
    <n v="230"/>
  </r>
  <r>
    <s v="13058"/>
    <s v="96"/>
    <x v="1644"/>
    <d v="2017-05-26T00:00:00"/>
    <b v="1"/>
    <s v="Approved"/>
    <s v="WeareA2B"/>
    <s v="Road"/>
    <s v="low"/>
    <s v="small"/>
    <n v="1172.78"/>
    <n v="1043.77"/>
    <n v="129.01"/>
    <d v="1991-05-06T00:00:00"/>
    <n v="218"/>
  </r>
  <r>
    <s v="13059"/>
    <s v="0"/>
    <x v="2316"/>
    <d v="2017-06-20T00:00:00"/>
    <b v="0"/>
    <s v="Approved"/>
    <s v="Solex"/>
    <s v="Road"/>
    <s v="medium"/>
    <s v="medium"/>
    <n v="416.98"/>
    <n v="312.74"/>
    <n v="104.24"/>
    <d v="1997-05-10T00:00:00"/>
    <n v="193"/>
  </r>
  <r>
    <s v="13060"/>
    <s v="46"/>
    <x v="1990"/>
    <d v="2017-01-10T00:00:00"/>
    <b v="1"/>
    <s v="Approved"/>
    <s v="Solex"/>
    <s v="Standard"/>
    <s v="low"/>
    <s v="medium"/>
    <n v="1289.8499999999999"/>
    <n v="74.510000000000005"/>
    <n v="1215.3399999999999"/>
    <d v="2012-06-04T00:00:00"/>
    <n v="354"/>
  </r>
  <r>
    <s v="13061"/>
    <s v="66"/>
    <x v="2561"/>
    <d v="2017-09-29T00:00:00"/>
    <b v="0"/>
    <s v="Approved"/>
    <s v="Giant Bicycles"/>
    <s v="Road"/>
    <s v="low"/>
    <s v="small"/>
    <n v="590.26"/>
    <n v="525.33000000000004"/>
    <n v="64.930000000000007"/>
    <d v="2005-10-22T00:00:00"/>
    <n v="92"/>
  </r>
  <r>
    <s v="13062"/>
    <s v="45"/>
    <x v="3420"/>
    <d v="2017-08-01T00:00:00"/>
    <b v="0"/>
    <s v="Approved"/>
    <s v="Solex"/>
    <s v="Standard"/>
    <s v="medium"/>
    <s v="medium"/>
    <n v="441.49"/>
    <n v="84.99"/>
    <n v="356.5"/>
    <d v="2006-10-01T00:00:00"/>
    <n v="151"/>
  </r>
  <r>
    <s v="13063"/>
    <s v="3"/>
    <x v="2632"/>
    <d v="2017-06-06T00:00:00"/>
    <b v="1"/>
    <s v="Approved"/>
    <s v="Trek Bicycles"/>
    <s v="Standard"/>
    <s v="medium"/>
    <s v="large"/>
    <n v="2091.4699999999998"/>
    <n v="388.92"/>
    <n v="1702.55"/>
    <d v="2005-08-09T00:00:00"/>
    <n v="207"/>
  </r>
  <r>
    <s v="13064"/>
    <s v="43"/>
    <x v="800"/>
    <d v="2017-08-18T00:00:00"/>
    <b v="1"/>
    <s v="Approved"/>
    <s v="Solex"/>
    <s v="Standard"/>
    <s v="medium"/>
    <s v="medium"/>
    <n v="1151.96"/>
    <n v="649.49"/>
    <n v="502.47"/>
    <d v="2012-04-10T00:00:00"/>
    <n v="134"/>
  </r>
  <r>
    <s v="13065"/>
    <s v="65"/>
    <x v="3421"/>
    <d v="2017-05-09T00:00:00"/>
    <b v="0"/>
    <s v="Approved"/>
    <s v="WeareA2B"/>
    <s v="Standard"/>
    <s v="medium"/>
    <s v="medium"/>
    <n v="1807.45"/>
    <n v="778.69"/>
    <n v="1028.76"/>
    <d v="2015-05-21T00:00:00"/>
    <n v="235"/>
  </r>
  <r>
    <s v="13066"/>
    <s v="38"/>
    <x v="1"/>
    <d v="2017-01-20T00:00:00"/>
    <b v="1"/>
    <s v="Approved"/>
    <s v="Solex"/>
    <s v="Standard"/>
    <s v="medium"/>
    <s v="medium"/>
    <n v="1577.53"/>
    <n v="826.51"/>
    <n v="751.02"/>
    <d v="1993-04-12T00:00:00"/>
    <n v="344"/>
  </r>
  <r>
    <s v="13067"/>
    <s v="45"/>
    <x v="2471"/>
    <d v="2017-01-21T00:00:00"/>
    <b v="0"/>
    <s v="Approved"/>
    <s v="Solex"/>
    <s v="Standard"/>
    <s v="medium"/>
    <s v="medium"/>
    <n v="441.49"/>
    <n v="84.99"/>
    <n v="356.5"/>
    <d v="1997-02-09T00:00:00"/>
    <n v="343"/>
  </r>
  <r>
    <s v="13068"/>
    <s v="66"/>
    <x v="102"/>
    <d v="2017-04-28T00:00:00"/>
    <b v="1"/>
    <s v="Approved"/>
    <s v="Giant Bicycles"/>
    <s v="Road"/>
    <s v="low"/>
    <s v="small"/>
    <n v="590.26"/>
    <n v="525.33000000000004"/>
    <n v="64.930000000000007"/>
    <d v="2010-11-05T00:00:00"/>
    <n v="246"/>
  </r>
  <r>
    <s v="13069"/>
    <s v="79"/>
    <x v="3293"/>
    <d v="2017-07-05T00:00:00"/>
    <b v="0"/>
    <s v="Approved"/>
    <s v="Solex"/>
    <s v="Touring"/>
    <s v="medium"/>
    <s v="large"/>
    <n v="2083.94"/>
    <n v="675.03"/>
    <n v="1408.91"/>
    <d v="2013-09-16T00:00:00"/>
    <n v="178"/>
  </r>
  <r>
    <s v="13070"/>
    <s v="15"/>
    <x v="819"/>
    <d v="2017-11-26T00:00:00"/>
    <b v="0"/>
    <s v="Approved"/>
    <s v="Norco Bicycles"/>
    <s v="Standard"/>
    <s v="low"/>
    <s v="medium"/>
    <n v="958.74"/>
    <n v="748.9"/>
    <n v="209.84"/>
    <d v="2009-03-08T00:00:00"/>
    <n v="34"/>
  </r>
  <r>
    <s v="13071"/>
    <s v="100"/>
    <x v="565"/>
    <d v="2017-09-18T00:00:00"/>
    <b v="1"/>
    <s v="Approved"/>
    <s v="Norco Bicycles"/>
    <s v="Road"/>
    <s v="medium"/>
    <s v="medium"/>
    <n v="1036.5899999999999"/>
    <n v="206.35"/>
    <n v="830.24"/>
    <d v="1991-05-06T00:00:00"/>
    <n v="103"/>
  </r>
  <r>
    <s v="13072"/>
    <s v="71"/>
    <x v="652"/>
    <d v="2017-02-15T00:00:00"/>
    <b v="1"/>
    <s v="Approved"/>
    <s v="Solex"/>
    <s v="Standard"/>
    <s v="high"/>
    <s v="large"/>
    <n v="1842.92"/>
    <n v="1105.75"/>
    <n v="737.17"/>
    <d v="1995-10-24T00:00:00"/>
    <n v="318"/>
  </r>
  <r>
    <s v="13073"/>
    <s v="9"/>
    <x v="2540"/>
    <d v="2017-07-21T00:00:00"/>
    <b v="0"/>
    <s v="Approved"/>
    <s v="OHM Cycles"/>
    <s v="Road"/>
    <s v="medium"/>
    <s v="medium"/>
    <n v="742.54"/>
    <n v="667.4"/>
    <n v="75.14"/>
    <d v="1991-11-07T00:00:00"/>
    <n v="162"/>
  </r>
  <r>
    <s v="13074"/>
    <s v="41"/>
    <x v="684"/>
    <d v="2017-08-24T00:00:00"/>
    <b v="1"/>
    <s v="Approved"/>
    <s v="Solex"/>
    <s v="Road"/>
    <s v="medium"/>
    <s v="medium"/>
    <n v="416.98"/>
    <n v="312.74"/>
    <n v="104.24"/>
    <d v="1997-05-10T00:00:00"/>
    <n v="128"/>
  </r>
  <r>
    <s v="13075"/>
    <s v="32"/>
    <x v="2337"/>
    <d v="2017-08-26T00:00:00"/>
    <b v="1"/>
    <s v="Approved"/>
    <s v="Giant Bicycles"/>
    <s v="Standard"/>
    <s v="medium"/>
    <s v="medium"/>
    <n v="642.70000000000005"/>
    <n v="211.37"/>
    <n v="431.33"/>
    <d v="2006-02-02T00:00:00"/>
    <n v="126"/>
  </r>
  <r>
    <s v="13076"/>
    <s v="92"/>
    <x v="2066"/>
    <d v="2017-07-19T00:00:00"/>
    <b v="1"/>
    <s v="Approved"/>
    <s v="WeareA2B"/>
    <s v="Standard"/>
    <s v="medium"/>
    <s v="small"/>
    <n v="1415.01"/>
    <n v="1259.3599999999999"/>
    <n v="155.65"/>
    <d v="2003-01-05T00:00:00"/>
    <n v="164"/>
  </r>
  <r>
    <s v="13077"/>
    <s v="77"/>
    <x v="302"/>
    <d v="2017-12-06T00:00:00"/>
    <b v="1"/>
    <s v="Approved"/>
    <s v="Norco Bicycles"/>
    <s v="Road"/>
    <s v="medium"/>
    <s v="large"/>
    <n v="1240.31"/>
    <n v="795.1"/>
    <n v="445.21"/>
    <d v="2011-01-10T00:00:00"/>
    <n v="24"/>
  </r>
  <r>
    <s v="13078"/>
    <s v="68"/>
    <x v="2301"/>
    <d v="2017-03-01T00:00:00"/>
    <b v="0"/>
    <s v="Approved"/>
    <s v="OHM Cycles"/>
    <s v="Standard"/>
    <s v="medium"/>
    <s v="medium"/>
    <n v="1636.9"/>
    <n v="44.71"/>
    <n v="1592.19"/>
    <d v="1995-10-24T00:00:00"/>
    <n v="304"/>
  </r>
  <r>
    <s v="13079"/>
    <s v="4"/>
    <x v="605"/>
    <d v="2017-08-31T00:00:00"/>
    <b v="0"/>
    <s v="Approved"/>
    <s v="Solex"/>
    <s v="Standard"/>
    <s v="medium"/>
    <s v="medium"/>
    <n v="1483.2"/>
    <n v="99.59"/>
    <n v="1383.61"/>
    <d v="1998-12-17T00:00:00"/>
    <n v="121"/>
  </r>
  <r>
    <s v="13080"/>
    <s v="35"/>
    <x v="3123"/>
    <d v="2017-07-28T00:00:00"/>
    <b v="0"/>
    <s v="Approved"/>
    <s v="Giant Bicycles"/>
    <s v="Standard"/>
    <s v="medium"/>
    <s v="medium"/>
    <n v="1403.5"/>
    <n v="954.82"/>
    <n v="448.68"/>
    <d v="2012-12-02T00:00:00"/>
    <n v="155"/>
  </r>
  <r>
    <s v="13081"/>
    <s v="24"/>
    <x v="1997"/>
    <d v="2017-10-12T00:00:00"/>
    <b v="0"/>
    <s v="Approved"/>
    <s v="Solex"/>
    <s v="Road"/>
    <s v="medium"/>
    <s v="large"/>
    <n v="1777.8"/>
    <n v="820.78"/>
    <n v="957.02"/>
    <d v="1991-08-05T00:00:00"/>
    <n v="79"/>
  </r>
  <r>
    <s v="13082"/>
    <s v="41"/>
    <x v="2406"/>
    <d v="2017-09-10T00:00:00"/>
    <b v="1"/>
    <s v="Approved"/>
    <s v="Solex"/>
    <s v="Road"/>
    <s v="medium"/>
    <s v="medium"/>
    <n v="416.98"/>
    <n v="312.74"/>
    <n v="104.24"/>
    <d v="1993-04-12T00:00:00"/>
    <n v="111"/>
  </r>
  <r>
    <s v="13083"/>
    <s v="87"/>
    <x v="3174"/>
    <d v="2017-01-11T00:00:00"/>
    <b v="1"/>
    <s v="Approved"/>
    <s v="OHM Cycles"/>
    <s v="Standard"/>
    <s v="medium"/>
    <s v="medium"/>
    <n v="1636.9"/>
    <n v="44.71"/>
    <n v="1592.19"/>
    <d v="1995-10-24T00:00:00"/>
    <n v="353"/>
  </r>
  <r>
    <s v="13085"/>
    <s v="15"/>
    <x v="3129"/>
    <d v="2017-04-01T00:00:00"/>
    <b v="1"/>
    <s v="Approved"/>
    <s v="Norco Bicycles"/>
    <s v="Standard"/>
    <s v="low"/>
    <s v="medium"/>
    <n v="958.74"/>
    <n v="748.9"/>
    <n v="209.84"/>
    <d v="1993-10-02T00:00:00"/>
    <n v="273"/>
  </r>
  <r>
    <s v="13086"/>
    <s v="1"/>
    <x v="3115"/>
    <d v="2017-02-06T00:00:00"/>
    <b v="0"/>
    <s v="Approved"/>
    <s v="Giant Bicycles"/>
    <s v="Standard"/>
    <s v="medium"/>
    <s v="medium"/>
    <n v="1403.5"/>
    <n v="954.82"/>
    <n v="448.68"/>
    <d v="2011-08-29T00:00:00"/>
    <n v="327"/>
  </r>
  <r>
    <s v="13087"/>
    <s v="17"/>
    <x v="210"/>
    <d v="2017-04-14T00:00:00"/>
    <b v="1"/>
    <s v="Approved"/>
    <s v="Solex"/>
    <s v="Standard"/>
    <s v="high"/>
    <s v="medium"/>
    <n v="1024.6600000000001"/>
    <n v="614.79999999999995"/>
    <n v="409.86"/>
    <d v="2010-11-05T00:00:00"/>
    <n v="260"/>
  </r>
  <r>
    <s v="13088"/>
    <s v="1"/>
    <x v="2371"/>
    <d v="2017-10-13T00:00:00"/>
    <b v="1"/>
    <s v="Approved"/>
    <s v="Giant Bicycles"/>
    <s v="Standard"/>
    <s v="medium"/>
    <s v="medium"/>
    <n v="1403.5"/>
    <n v="954.82"/>
    <n v="448.68"/>
    <d v="2012-12-02T00:00:00"/>
    <n v="78"/>
  </r>
  <r>
    <s v="13089"/>
    <s v="82"/>
    <x v="1574"/>
    <d v="2017-01-12T00:00:00"/>
    <b v="1"/>
    <s v="Approved"/>
    <s v="Norco Bicycles"/>
    <s v="Standard"/>
    <s v="high"/>
    <s v="medium"/>
    <n v="1148.6400000000001"/>
    <n v="689.18"/>
    <n v="459.46"/>
    <d v="2015-08-10T00:00:00"/>
    <n v="352"/>
  </r>
  <r>
    <s v="13090"/>
    <s v="65"/>
    <x v="2142"/>
    <d v="2017-12-14T00:00:00"/>
    <b v="0"/>
    <s v="Approved"/>
    <s v="WeareA2B"/>
    <s v="Standard"/>
    <s v="medium"/>
    <s v="medium"/>
    <n v="1807.45"/>
    <n v="778.69"/>
    <n v="1028.76"/>
    <d v="2010-08-20T00:00:00"/>
    <n v="16"/>
  </r>
  <r>
    <s v="13091"/>
    <s v="4"/>
    <x v="3108"/>
    <d v="2017-07-30T00:00:00"/>
    <b v="0"/>
    <s v="Approved"/>
    <s v="Giant Bicycles"/>
    <s v="Standard"/>
    <s v="high"/>
    <s v="medium"/>
    <n v="1129.1300000000001"/>
    <n v="677.48"/>
    <n v="451.65"/>
    <d v="2005-08-09T00:00:00"/>
    <n v="153"/>
  </r>
  <r>
    <s v="13092"/>
    <s v="54"/>
    <x v="1055"/>
    <d v="2017-05-13T00:00:00"/>
    <b v="0"/>
    <s v="Approved"/>
    <s v="WeareA2B"/>
    <s v="Standard"/>
    <s v="medium"/>
    <s v="medium"/>
    <n v="1807.45"/>
    <n v="778.69"/>
    <n v="1028.76"/>
    <d v="1999-06-23T00:00:00"/>
    <n v="231"/>
  </r>
  <r>
    <s v="13093"/>
    <s v="66"/>
    <x v="2233"/>
    <d v="2017-12-06T00:00:00"/>
    <b v="0"/>
    <s v="Approved"/>
    <s v="Giant Bicycles"/>
    <s v="Road"/>
    <s v="low"/>
    <s v="small"/>
    <n v="590.26"/>
    <n v="525.33000000000004"/>
    <n v="64.930000000000007"/>
    <d v="2010-11-05T00:00:00"/>
    <n v="24"/>
  </r>
  <r>
    <s v="13094"/>
    <s v="56"/>
    <x v="2211"/>
    <d v="2017-07-10T00:00:00"/>
    <b v="1"/>
    <s v="Approved"/>
    <s v="OHM Cycles"/>
    <s v="Standard"/>
    <s v="medium"/>
    <s v="medium"/>
    <n v="183.86"/>
    <n v="137.9"/>
    <n v="45.96"/>
    <d v="2011-08-24T00:00:00"/>
    <n v="173"/>
  </r>
  <r>
    <s v="13095"/>
    <s v="29"/>
    <x v="144"/>
    <d v="2017-06-19T00:00:00"/>
    <b v="0"/>
    <s v="Approved"/>
    <s v="Norco Bicycles"/>
    <s v="Road"/>
    <s v="medium"/>
    <s v="medium"/>
    <n v="543.39"/>
    <n v="407.54"/>
    <n v="135.85"/>
    <d v="2016-11-22T00:00:00"/>
    <n v="194"/>
  </r>
  <r>
    <s v="13096"/>
    <s v="97"/>
    <x v="730"/>
    <d v="2017-09-12T00:00:00"/>
    <b v="0"/>
    <s v="Approved"/>
    <s v="Solex"/>
    <s v="Standard"/>
    <s v="medium"/>
    <s v="large"/>
    <n v="202.62"/>
    <n v="151.96"/>
    <n v="50.66"/>
    <d v="2016-03-29T00:00:00"/>
    <n v="109"/>
  </r>
  <r>
    <s v="13097"/>
    <s v="3"/>
    <x v="3195"/>
    <d v="2017-06-11T00:00:00"/>
    <b v="1"/>
    <s v="Approved"/>
    <s v="Trek Bicycles"/>
    <s v="Standard"/>
    <s v="medium"/>
    <s v="large"/>
    <n v="2091.4699999999998"/>
    <n v="388.92"/>
    <n v="1702.55"/>
    <d v="2005-08-09T00:00:00"/>
    <n v="202"/>
  </r>
  <r>
    <s v="13098"/>
    <s v="51"/>
    <x v="3200"/>
    <d v="2017-07-09T00:00:00"/>
    <b v="1"/>
    <s v="Approved"/>
    <s v="OHM Cycles"/>
    <s v="Standard"/>
    <s v="high"/>
    <s v="medium"/>
    <n v="2005.66"/>
    <n v="1203.4000000000001"/>
    <n v="802.26"/>
    <d v="2012-04-10T00:00:00"/>
    <n v="174"/>
  </r>
  <r>
    <s v="13099"/>
    <s v="27"/>
    <x v="3082"/>
    <d v="2017-07-05T00:00:00"/>
    <b v="1"/>
    <s v="Approved"/>
    <s v="Trek Bicycles"/>
    <s v="Standard"/>
    <s v="medium"/>
    <s v="medium"/>
    <n v="499.53"/>
    <n v="388.72"/>
    <n v="110.81"/>
    <d v="1999-06-23T00:00:00"/>
    <n v="178"/>
  </r>
  <r>
    <s v="13100"/>
    <s v="90"/>
    <x v="432"/>
    <d v="2017-02-12T00:00:00"/>
    <b v="1"/>
    <s v="Approved"/>
    <s v="Solex"/>
    <s v="Standard"/>
    <s v="low"/>
    <s v="medium"/>
    <n v="945.04"/>
    <n v="507.58"/>
    <n v="437.46"/>
    <d v="2008-03-19T00:00:00"/>
    <n v="321"/>
  </r>
  <r>
    <s v="13101"/>
    <s v="12"/>
    <x v="3132"/>
    <d v="2017-06-01T00:00:00"/>
    <b v="1"/>
    <s v="Approved"/>
    <s v="Giant Bicycles"/>
    <s v="Standard"/>
    <s v="medium"/>
    <s v="large"/>
    <n v="1765.3"/>
    <n v="709.48"/>
    <n v="1055.82"/>
    <d v="2004-07-25T00:00:00"/>
    <n v="212"/>
  </r>
  <r>
    <s v="13102"/>
    <s v="39"/>
    <x v="3266"/>
    <d v="2017-12-06T00:00:00"/>
    <b v="1"/>
    <s v="Approved"/>
    <s v="Giant Bicycles"/>
    <s v="Standard"/>
    <s v="medium"/>
    <s v="large"/>
    <n v="1812.75"/>
    <n v="582.48"/>
    <n v="1230.27"/>
    <d v="2006-10-01T00:00:00"/>
    <n v="24"/>
  </r>
  <r>
    <s v="13103"/>
    <s v="50"/>
    <x v="2029"/>
    <d v="2017-02-14T00:00:00"/>
    <b v="1"/>
    <s v="Approved"/>
    <s v="WeareA2B"/>
    <s v="Standard"/>
    <s v="medium"/>
    <s v="small"/>
    <n v="175.89"/>
    <n v="131.91999999999999"/>
    <n v="43.97"/>
    <d v="1991-01-21T00:00:00"/>
    <n v="319"/>
  </r>
  <r>
    <s v="13104"/>
    <s v="100"/>
    <x v="1889"/>
    <d v="2017-07-29T00:00:00"/>
    <b v="0"/>
    <s v="Approved"/>
    <s v="Norco Bicycles"/>
    <s v="Road"/>
    <s v="medium"/>
    <s v="medium"/>
    <n v="1036.5899999999999"/>
    <n v="206.35"/>
    <n v="830.24"/>
    <d v="1991-05-06T00:00:00"/>
    <n v="154"/>
  </r>
  <r>
    <s v="13105"/>
    <s v="24"/>
    <x v="323"/>
    <d v="2017-09-21T00:00:00"/>
    <b v="0"/>
    <s v="Approved"/>
    <s v="Solex"/>
    <s v="Road"/>
    <s v="medium"/>
    <s v="large"/>
    <n v="1777.8"/>
    <n v="820.78"/>
    <n v="957.02"/>
    <d v="2011-05-07T00:00:00"/>
    <n v="100"/>
  </r>
  <r>
    <s v="13106"/>
    <s v="1"/>
    <x v="2441"/>
    <d v="2017-07-09T00:00:00"/>
    <b v="1"/>
    <s v="Approved"/>
    <s v="Giant Bicycles"/>
    <s v="Standard"/>
    <s v="medium"/>
    <s v="medium"/>
    <n v="1403.5"/>
    <n v="954.82"/>
    <n v="448.68"/>
    <d v="2016-11-14T00:00:00"/>
    <n v="174"/>
  </r>
  <r>
    <s v="13107"/>
    <s v="69"/>
    <x v="1228"/>
    <d v="2017-01-28T00:00:00"/>
    <b v="0"/>
    <s v="Approved"/>
    <s v="Giant Bicycles"/>
    <s v="Road"/>
    <s v="medium"/>
    <s v="medium"/>
    <n v="792.9"/>
    <n v="594.67999999999995"/>
    <n v="198.22"/>
    <d v="1992-10-02T00:00:00"/>
    <n v="336"/>
  </r>
  <r>
    <s v="13108"/>
    <s v="24"/>
    <x v="2166"/>
    <d v="2017-03-08T00:00:00"/>
    <b v="0"/>
    <s v="Approved"/>
    <s v="Solex"/>
    <s v="Road"/>
    <s v="medium"/>
    <s v="large"/>
    <n v="1777.8"/>
    <n v="820.78"/>
    <n v="957.02"/>
    <d v="1993-05-26T00:00:00"/>
    <n v="297"/>
  </r>
  <r>
    <s v="13109"/>
    <s v="18"/>
    <x v="2463"/>
    <d v="2017-05-25T00:00:00"/>
    <b v="0"/>
    <s v="Approved"/>
    <s v="Norco Bicycles"/>
    <s v="Standard"/>
    <s v="high"/>
    <s v="medium"/>
    <n v="1148.6400000000001"/>
    <n v="689.18"/>
    <n v="459.46"/>
    <d v="2015-08-10T00:00:00"/>
    <n v="219"/>
  </r>
  <r>
    <s v="13110"/>
    <s v="26"/>
    <x v="2683"/>
    <d v="2017-02-03T00:00:00"/>
    <b v="0"/>
    <s v="Approved"/>
    <s v="WeareA2B"/>
    <s v="Standard"/>
    <s v="medium"/>
    <s v="medium"/>
    <n v="1992.93"/>
    <n v="762.63"/>
    <n v="1230.3"/>
    <d v="1993-05-26T00:00:00"/>
    <n v="330"/>
  </r>
  <r>
    <s v="13111"/>
    <s v="81"/>
    <x v="1749"/>
    <d v="2017-08-01T00:00:00"/>
    <b v="1"/>
    <s v="Approved"/>
    <s v="Norco Bicycles"/>
    <s v="Standard"/>
    <s v="medium"/>
    <s v="small"/>
    <n v="586.45000000000005"/>
    <n v="521.94000000000005"/>
    <n v="64.510000000000005"/>
    <d v="1991-07-10T00:00:00"/>
    <n v="151"/>
  </r>
  <r>
    <s v="13112"/>
    <s v="65"/>
    <x v="2882"/>
    <d v="2017-08-05T00:00:00"/>
    <b v="0"/>
    <s v="Approved"/>
    <s v="WeareA2B"/>
    <s v="Standard"/>
    <s v="medium"/>
    <s v="medium"/>
    <n v="1807.45"/>
    <n v="778.69"/>
    <n v="1028.76"/>
    <d v="2015-04-11T00:00:00"/>
    <n v="147"/>
  </r>
  <r>
    <s v="13113"/>
    <s v="10"/>
    <x v="2687"/>
    <d v="2017-12-13T00:00:00"/>
    <b v="0"/>
    <s v="Approved"/>
    <s v="WeareA2B"/>
    <s v="Touring"/>
    <s v="medium"/>
    <s v="medium"/>
    <n v="1466.68"/>
    <n v="363.25"/>
    <n v="1103.43"/>
    <d v="2014-03-03T00:00:00"/>
    <n v="17"/>
  </r>
  <r>
    <s v="13114"/>
    <s v="95"/>
    <x v="102"/>
    <d v="2017-08-04T00:00:00"/>
    <b v="0"/>
    <s v="Approved"/>
    <s v="Giant Bicycles"/>
    <s v="Standard"/>
    <s v="medium"/>
    <s v="large"/>
    <n v="569.55999999999995"/>
    <n v="528.42999999999995"/>
    <n v="41.13"/>
    <d v="2003-09-10T00:00:00"/>
    <n v="148"/>
  </r>
  <r>
    <s v="13115"/>
    <s v="89"/>
    <x v="561"/>
    <d v="2017-09-08T00:00:00"/>
    <b v="0"/>
    <s v="Approved"/>
    <s v="WeareA2B"/>
    <s v="Touring"/>
    <s v="medium"/>
    <s v="large"/>
    <n v="1362.99"/>
    <n v="57.74"/>
    <n v="1305.25"/>
    <d v="2013-06-09T00:00:00"/>
    <n v="113"/>
  </r>
  <r>
    <s v="13116"/>
    <s v="0"/>
    <x v="2986"/>
    <d v="2017-05-31T00:00:00"/>
    <b v="1"/>
    <s v="Approved"/>
    <s v="OHM Cycles"/>
    <s v="Standard"/>
    <s v="low"/>
    <s v="medium"/>
    <n v="71.16"/>
    <n v="56.93"/>
    <n v="14.23"/>
    <d v="2015-06-17T00:00:00"/>
    <n v="213"/>
  </r>
  <r>
    <s v="13117"/>
    <s v="3"/>
    <x v="3211"/>
    <d v="2017-03-08T00:00:00"/>
    <b v="0"/>
    <s v="Approved"/>
    <s v="Trek Bicycles"/>
    <s v="Standard"/>
    <s v="medium"/>
    <s v="large"/>
    <n v="2091.4699999999998"/>
    <n v="388.92"/>
    <n v="1702.55"/>
    <d v="2008-03-19T00:00:00"/>
    <n v="297"/>
  </r>
  <r>
    <s v="13118"/>
    <s v="0"/>
    <x v="3356"/>
    <d v="2017-04-18T00:00:00"/>
    <b v="0"/>
    <s v="Approved"/>
    <s v="Norco Bicycles"/>
    <s v="Road"/>
    <s v="medium"/>
    <s v="medium"/>
    <n v="544.04999999999995"/>
    <n v="376.84"/>
    <n v="167.21"/>
    <d v="2006-05-22T00:00:00"/>
    <n v="256"/>
  </r>
  <r>
    <s v="13119"/>
    <s v="35"/>
    <x v="923"/>
    <d v="2017-11-14T00:00:00"/>
    <b v="0"/>
    <s v="Approved"/>
    <s v="Trek Bicycles"/>
    <s v="Standard"/>
    <s v="low"/>
    <s v="medium"/>
    <n v="1057.51"/>
    <n v="154.4"/>
    <n v="903.11"/>
    <d v="1994-07-12T00:00:00"/>
    <n v="46"/>
  </r>
  <r>
    <s v="13120"/>
    <s v="5"/>
    <x v="3422"/>
    <d v="2017-10-17T00:00:00"/>
    <b v="0"/>
    <s v="Approved"/>
    <s v="Trek Bicycles"/>
    <s v="Mountain"/>
    <s v="low"/>
    <s v="medium"/>
    <n v="574.64"/>
    <n v="459.71"/>
    <n v="114.93"/>
    <d v="2011-08-29T00:00:00"/>
    <n v="74"/>
  </r>
  <r>
    <s v="13121"/>
    <s v="53"/>
    <x v="3070"/>
    <d v="2017-02-14T00:00:00"/>
    <b v="1"/>
    <s v="Approved"/>
    <s v="OHM Cycles"/>
    <s v="Standard"/>
    <s v="medium"/>
    <s v="medium"/>
    <n v="795.34"/>
    <n v="101.58"/>
    <n v="693.76"/>
    <d v="1997-02-09T00:00:00"/>
    <n v="319"/>
  </r>
  <r>
    <s v="13122"/>
    <s v="96"/>
    <x v="1265"/>
    <d v="2017-12-03T00:00:00"/>
    <b v="1"/>
    <s v="Approved"/>
    <s v="WeareA2B"/>
    <s v="Road"/>
    <s v="low"/>
    <s v="small"/>
    <n v="1172.78"/>
    <n v="1043.77"/>
    <n v="129.01"/>
    <d v="2002-10-10T00:00:00"/>
    <n v="27"/>
  </r>
  <r>
    <s v="13123"/>
    <s v="2"/>
    <x v="612"/>
    <d v="2017-03-21T00:00:00"/>
    <b v="0"/>
    <s v="Approved"/>
    <s v="Solex"/>
    <s v="Standard"/>
    <s v="medium"/>
    <s v="medium"/>
    <n v="71.489999999999995"/>
    <n v="53.62"/>
    <n v="17.87"/>
    <d v="2011-08-29T00:00:00"/>
    <n v="284"/>
  </r>
  <r>
    <s v="13124"/>
    <s v="63"/>
    <x v="873"/>
    <d v="2017-08-03T00:00:00"/>
    <b v="0"/>
    <s v="Approved"/>
    <s v="Solex"/>
    <s v="Standard"/>
    <s v="medium"/>
    <s v="medium"/>
    <n v="1483.2"/>
    <n v="99.59"/>
    <n v="1383.61"/>
    <d v="1998-12-17T00:00:00"/>
    <n v="149"/>
  </r>
  <r>
    <s v="13125"/>
    <s v="61"/>
    <x v="120"/>
    <d v="2017-07-26T00:00:00"/>
    <b v="0"/>
    <s v="Approved"/>
    <s v="Norco Bicycles"/>
    <s v="Standard"/>
    <s v="medium"/>
    <s v="small"/>
    <n v="586.45000000000005"/>
    <n v="521.94000000000005"/>
    <n v="64.510000000000005"/>
    <d v="1991-07-10T00:00:00"/>
    <n v="157"/>
  </r>
  <r>
    <s v="13126"/>
    <s v="29"/>
    <x v="2279"/>
    <d v="2017-12-25T00:00:00"/>
    <b v="1"/>
    <s v="Approved"/>
    <s v="Norco Bicycles"/>
    <s v="Road"/>
    <s v="medium"/>
    <s v="medium"/>
    <n v="543.39"/>
    <n v="407.54"/>
    <n v="135.85"/>
    <d v="1995-12-19T00:00:00"/>
    <n v="5"/>
  </r>
  <r>
    <s v="13127"/>
    <s v="64"/>
    <x v="803"/>
    <d v="2017-07-10T00:00:00"/>
    <b v="0"/>
    <s v="Approved"/>
    <s v="Trek Bicycles"/>
    <s v="Standard"/>
    <s v="medium"/>
    <s v="large"/>
    <n v="1469.44"/>
    <n v="596.54999999999995"/>
    <n v="872.89"/>
    <d v="2012-05-18T00:00:00"/>
    <n v="173"/>
  </r>
  <r>
    <s v="13128"/>
    <s v="69"/>
    <x v="563"/>
    <d v="2017-02-09T00:00:00"/>
    <b v="0"/>
    <s v="Approved"/>
    <s v="Norco Bicycles"/>
    <s v="Road"/>
    <s v="medium"/>
    <s v="large"/>
    <n v="1240.31"/>
    <n v="795.1"/>
    <n v="445.21"/>
    <d v="2011-01-10T00:00:00"/>
    <n v="324"/>
  </r>
  <r>
    <s v="13129"/>
    <s v="2"/>
    <x v="1589"/>
    <d v="2017-07-18T00:00:00"/>
    <b v="0"/>
    <s v="Approved"/>
    <s v="Solex"/>
    <s v="Standard"/>
    <s v="medium"/>
    <s v="medium"/>
    <n v="71.489999999999995"/>
    <n v="53.62"/>
    <n v="17.87"/>
    <d v="2005-08-09T00:00:00"/>
    <n v="165"/>
  </r>
  <r>
    <s v="13130"/>
    <s v="0"/>
    <x v="412"/>
    <d v="2017-12-19T00:00:00"/>
    <b v="0"/>
    <s v="Approved"/>
    <s v="Giant Bicycles"/>
    <s v="Standard"/>
    <s v="medium"/>
    <s v="medium"/>
    <n v="230.91"/>
    <n v="173.18"/>
    <n v="57.73"/>
    <d v="2006-11-10T00:00:00"/>
    <n v="11"/>
  </r>
  <r>
    <s v="13131"/>
    <s v="54"/>
    <x v="3108"/>
    <d v="2017-03-06T00:00:00"/>
    <b v="1"/>
    <s v="Approved"/>
    <s v="WeareA2B"/>
    <s v="Standard"/>
    <s v="medium"/>
    <s v="medium"/>
    <n v="1292.8399999999999"/>
    <n v="13.44"/>
    <n v="1279.4000000000001"/>
    <d v="2009-04-12T00:00:00"/>
    <n v="299"/>
  </r>
  <r>
    <s v="13132"/>
    <s v="99"/>
    <x v="2415"/>
    <d v="2017-03-21T00:00:00"/>
    <b v="0"/>
    <s v="Approved"/>
    <s v="Trek Bicycles"/>
    <s v="Road"/>
    <s v="low"/>
    <s v="small"/>
    <n v="1720.7"/>
    <n v="1531.42"/>
    <n v="189.28"/>
    <d v="2001-11-25T00:00:00"/>
    <n v="284"/>
  </r>
  <r>
    <s v="13133"/>
    <s v="17"/>
    <x v="497"/>
    <d v="2017-05-26T00:00:00"/>
    <b v="0"/>
    <s v="Approved"/>
    <s v="Solex"/>
    <s v="Standard"/>
    <s v="high"/>
    <s v="medium"/>
    <n v="1024.6600000000001"/>
    <n v="614.79999999999995"/>
    <n v="409.86"/>
    <d v="1996-11-09T00:00:00"/>
    <n v="218"/>
  </r>
  <r>
    <s v="13134"/>
    <s v="22"/>
    <x v="3408"/>
    <d v="2017-02-26T00:00:00"/>
    <b v="0"/>
    <s v="Approved"/>
    <s v="Solex"/>
    <s v="Standard"/>
    <s v="medium"/>
    <s v="medium"/>
    <n v="575.27"/>
    <n v="431.45"/>
    <n v="143.82"/>
    <d v="2013-03-12T00:00:00"/>
    <n v="307"/>
  </r>
  <r>
    <s v="13135"/>
    <s v="55"/>
    <x v="1524"/>
    <d v="2017-04-09T00:00:00"/>
    <b v="0"/>
    <s v="Approved"/>
    <s v="Trek Bicycles"/>
    <s v="Road"/>
    <s v="medium"/>
    <s v="large"/>
    <n v="1894.19"/>
    <n v="598.76"/>
    <n v="1295.43"/>
    <d v="2015-10-18T00:00:00"/>
    <n v="265"/>
  </r>
  <r>
    <s v="13136"/>
    <s v="29"/>
    <x v="2307"/>
    <d v="2017-10-20T00:00:00"/>
    <b v="1"/>
    <s v="Approved"/>
    <s v="Norco Bicycles"/>
    <s v="Road"/>
    <s v="medium"/>
    <s v="medium"/>
    <n v="543.39"/>
    <n v="407.54"/>
    <n v="135.85"/>
    <d v="2016-11-22T00:00:00"/>
    <n v="71"/>
  </r>
  <r>
    <s v="13137"/>
    <s v="84"/>
    <x v="600"/>
    <d v="2017-07-24T00:00:00"/>
    <b v="0"/>
    <s v="Approved"/>
    <s v="Trek Bicycles"/>
    <s v="Road"/>
    <s v="medium"/>
    <s v="medium"/>
    <n v="290.62"/>
    <n v="215.14"/>
    <n v="75.48"/>
    <d v="2004-12-18T00:00:00"/>
    <n v="159"/>
  </r>
  <r>
    <s v="13138"/>
    <s v="10"/>
    <x v="161"/>
    <d v="2017-10-08T00:00:00"/>
    <b v="0"/>
    <s v="Approved"/>
    <s v="WeareA2B"/>
    <s v="Touring"/>
    <s v="medium"/>
    <s v="medium"/>
    <n v="1466.68"/>
    <n v="363.25"/>
    <n v="1103.43"/>
    <d v="2014-03-03T00:00:00"/>
    <n v="83"/>
  </r>
  <r>
    <s v="13139"/>
    <s v="2"/>
    <x v="3292"/>
    <d v="2017-02-26T00:00:00"/>
    <b v="1"/>
    <s v="Approved"/>
    <s v="Giant Bicycles"/>
    <s v="Road"/>
    <s v="low"/>
    <s v="small"/>
    <n v="590.26"/>
    <n v="525.33000000000004"/>
    <n v="64.930000000000007"/>
    <d v="2005-10-22T00:00:00"/>
    <n v="307"/>
  </r>
  <r>
    <s v="13140"/>
    <s v="49"/>
    <x v="2488"/>
    <d v="2017-12-14T00:00:00"/>
    <b v="0"/>
    <s v="Approved"/>
    <s v="Trek Bicycles"/>
    <s v="Road"/>
    <s v="medium"/>
    <s v="medium"/>
    <n v="533.51"/>
    <n v="400.13"/>
    <n v="133.38"/>
    <d v="2012-06-04T00:00:00"/>
    <n v="16"/>
  </r>
  <r>
    <s v="13141"/>
    <s v="0"/>
    <x v="1748"/>
    <d v="2017-07-31T00:00:00"/>
    <b v="0"/>
    <s v="Approved"/>
    <m/>
    <m/>
    <m/>
    <m/>
    <n v="122.74"/>
    <m/>
    <m/>
    <m/>
    <n v="152"/>
  </r>
  <r>
    <s v="13142"/>
    <s v="53"/>
    <x v="1520"/>
    <d v="2017-11-13T00:00:00"/>
    <b v="1"/>
    <s v="Approved"/>
    <s v="OHM Cycles"/>
    <s v="Standard"/>
    <s v="medium"/>
    <s v="medium"/>
    <n v="795.34"/>
    <n v="101.58"/>
    <n v="693.76"/>
    <d v="1991-01-21T00:00:00"/>
    <n v="47"/>
  </r>
  <r>
    <s v="13143"/>
    <s v="37"/>
    <x v="2600"/>
    <d v="2017-12-26T00:00:00"/>
    <b v="0"/>
    <s v="Approved"/>
    <s v="OHM Cycles"/>
    <s v="Standard"/>
    <s v="low"/>
    <s v="medium"/>
    <n v="1793.43"/>
    <n v="248.82"/>
    <n v="1544.61"/>
    <d v="1999-07-20T00:00:00"/>
    <n v="4"/>
  </r>
  <r>
    <s v="13144"/>
    <s v="27"/>
    <x v="3236"/>
    <d v="2017-02-17T00:00:00"/>
    <b v="0"/>
    <s v="Approved"/>
    <s v="Trek Bicycles"/>
    <s v="Standard"/>
    <s v="low"/>
    <s v="medium"/>
    <n v="1057.51"/>
    <n v="154.4"/>
    <n v="903.11"/>
    <d v="1994-07-12T00:00:00"/>
    <n v="316"/>
  </r>
  <r>
    <s v="13145"/>
    <s v="58"/>
    <x v="2971"/>
    <d v="2017-07-17T00:00:00"/>
    <b v="0"/>
    <s v="Approved"/>
    <s v="OHM Cycles"/>
    <s v="Standard"/>
    <s v="medium"/>
    <s v="medium"/>
    <n v="912.52"/>
    <n v="141.4"/>
    <n v="771.12"/>
    <d v="2015-10-18T00:00:00"/>
    <n v="166"/>
  </r>
  <r>
    <s v="13146"/>
    <s v="1"/>
    <x v="2880"/>
    <d v="2017-10-24T00:00:00"/>
    <b v="0"/>
    <s v="Approved"/>
    <s v="Giant Bicycles"/>
    <s v="Standard"/>
    <s v="medium"/>
    <s v="medium"/>
    <n v="1403.5"/>
    <n v="954.82"/>
    <n v="448.68"/>
    <d v="2011-08-29T00:00:00"/>
    <n v="67"/>
  </r>
  <r>
    <s v="13147"/>
    <s v="1"/>
    <x v="1676"/>
    <d v="2017-10-20T00:00:00"/>
    <b v="1"/>
    <s v="Approved"/>
    <s v="Giant Bicycles"/>
    <s v="Standard"/>
    <s v="medium"/>
    <s v="medium"/>
    <n v="1403.5"/>
    <n v="954.82"/>
    <n v="448.68"/>
    <d v="2012-12-02T00:00:00"/>
    <n v="71"/>
  </r>
  <r>
    <s v="13148"/>
    <s v="3"/>
    <x v="3365"/>
    <d v="2017-11-22T00:00:00"/>
    <b v="0"/>
    <s v="Approved"/>
    <s v="Trek Bicycles"/>
    <s v="Standard"/>
    <s v="medium"/>
    <s v="large"/>
    <n v="2091.4699999999998"/>
    <n v="388.92"/>
    <n v="1702.55"/>
    <d v="2012-09-15T00:00:00"/>
    <n v="38"/>
  </r>
  <r>
    <s v="13149"/>
    <s v="39"/>
    <x v="754"/>
    <d v="2017-04-28T00:00:00"/>
    <b v="1"/>
    <s v="Approved"/>
    <s v="Giant Bicycles"/>
    <s v="Standard"/>
    <s v="medium"/>
    <s v="large"/>
    <n v="1812.75"/>
    <n v="582.48"/>
    <n v="1230.27"/>
    <d v="2010-06-07T00:00:00"/>
    <n v="246"/>
  </r>
  <r>
    <s v="13150"/>
    <s v="50"/>
    <x v="3387"/>
    <d v="2017-01-30T00:00:00"/>
    <b v="1"/>
    <s v="Approved"/>
    <s v="Giant Bicycles"/>
    <s v="Standard"/>
    <s v="medium"/>
    <s v="medium"/>
    <n v="642.70000000000005"/>
    <n v="211.37"/>
    <n v="431.33"/>
    <d v="1994-07-12T00:00:00"/>
    <n v="334"/>
  </r>
  <r>
    <s v="13151"/>
    <s v="33"/>
    <x v="818"/>
    <d v="2017-10-27T00:00:00"/>
    <b v="1"/>
    <s v="Approved"/>
    <s v="Giant Bicycles"/>
    <s v="Standard"/>
    <s v="medium"/>
    <s v="small"/>
    <n v="1311.44"/>
    <n v="1167.18"/>
    <n v="144.26"/>
    <d v="1992-10-11T00:00:00"/>
    <n v="64"/>
  </r>
  <r>
    <s v="13152"/>
    <s v="90"/>
    <x v="3423"/>
    <d v="2017-11-28T00:00:00"/>
    <b v="1"/>
    <s v="Approved"/>
    <s v="Solex"/>
    <s v="Standard"/>
    <s v="low"/>
    <s v="medium"/>
    <n v="945.04"/>
    <n v="507.58"/>
    <n v="437.46"/>
    <d v="2006-02-02T00:00:00"/>
    <n v="32"/>
  </r>
  <r>
    <s v="13153"/>
    <s v="66"/>
    <x v="1305"/>
    <d v="2017-12-15T00:00:00"/>
    <b v="0"/>
    <s v="Approved"/>
    <s v="Giant Bicycles"/>
    <s v="Road"/>
    <s v="low"/>
    <s v="small"/>
    <n v="590.26"/>
    <n v="525.33000000000004"/>
    <n v="64.930000000000007"/>
    <d v="2015-04-11T00:00:00"/>
    <n v="15"/>
  </r>
  <r>
    <s v="13154"/>
    <s v="27"/>
    <x v="3124"/>
    <d v="2017-01-11T00:00:00"/>
    <b v="1"/>
    <s v="Approved"/>
    <s v="Trek Bicycles"/>
    <s v="Standard"/>
    <s v="medium"/>
    <s v="medium"/>
    <n v="499.53"/>
    <n v="388.72"/>
    <n v="110.81"/>
    <d v="2006-11-10T00:00:00"/>
    <n v="353"/>
  </r>
  <r>
    <s v="13155"/>
    <s v="62"/>
    <x v="830"/>
    <d v="2017-07-25T00:00:00"/>
    <b v="0"/>
    <s v="Approved"/>
    <s v="Solex"/>
    <s v="Standard"/>
    <s v="medium"/>
    <s v="medium"/>
    <n v="478.16"/>
    <n v="298.72000000000003"/>
    <n v="179.44"/>
    <d v="1993-06-23T00:00:00"/>
    <n v="158"/>
  </r>
  <r>
    <s v="13156"/>
    <s v="38"/>
    <x v="382"/>
    <d v="2017-07-27T00:00:00"/>
    <b v="0"/>
    <s v="Approved"/>
    <s v="Trek Bicycles"/>
    <s v="Standard"/>
    <s v="medium"/>
    <s v="large"/>
    <n v="2091.4699999999998"/>
    <n v="388.92"/>
    <n v="1702.55"/>
    <d v="2012-09-15T00:00:00"/>
    <n v="156"/>
  </r>
  <r>
    <s v="13157"/>
    <s v="38"/>
    <x v="2772"/>
    <d v="2017-02-17T00:00:00"/>
    <b v="1"/>
    <s v="Approved"/>
    <s v="Solex"/>
    <s v="Standard"/>
    <s v="medium"/>
    <s v="medium"/>
    <n v="1577.53"/>
    <n v="826.51"/>
    <n v="751.02"/>
    <d v="2011-03-16T00:00:00"/>
    <n v="316"/>
  </r>
  <r>
    <s v="13158"/>
    <s v="44"/>
    <x v="309"/>
    <d v="2017-03-19T00:00:00"/>
    <b v="1"/>
    <s v="Approved"/>
    <s v="WeareA2B"/>
    <s v="Standard"/>
    <s v="medium"/>
    <s v="medium"/>
    <n v="1769.64"/>
    <n v="108.76"/>
    <n v="1660.88"/>
    <d v="1993-04-12T00:00:00"/>
    <n v="286"/>
  </r>
  <r>
    <s v="13159"/>
    <s v="79"/>
    <x v="1253"/>
    <d v="2017-09-04T00:00:00"/>
    <b v="1"/>
    <s v="Approved"/>
    <s v="Norco Bicycles"/>
    <s v="Standard"/>
    <s v="medium"/>
    <s v="medium"/>
    <n v="1555.58"/>
    <n v="818.01"/>
    <n v="737.57"/>
    <d v="2015-08-02T00:00:00"/>
    <n v="117"/>
  </r>
  <r>
    <s v="13160"/>
    <s v="2"/>
    <x v="956"/>
    <d v="2017-04-09T00:00:00"/>
    <b v="0"/>
    <s v="Approved"/>
    <s v="Solex"/>
    <s v="Standard"/>
    <s v="medium"/>
    <s v="medium"/>
    <n v="71.489999999999995"/>
    <n v="53.62"/>
    <n v="17.87"/>
    <d v="2012-09-15T00:00:00"/>
    <n v="265"/>
  </r>
  <r>
    <s v="13161"/>
    <s v="54"/>
    <x v="667"/>
    <d v="2017-07-29T00:00:00"/>
    <b v="0"/>
    <s v="Approved"/>
    <s v="WeareA2B"/>
    <s v="Standard"/>
    <s v="medium"/>
    <s v="medium"/>
    <n v="1807.45"/>
    <n v="778.69"/>
    <n v="1028.76"/>
    <d v="2015-05-21T00:00:00"/>
    <n v="154"/>
  </r>
  <r>
    <s v="13162"/>
    <s v="64"/>
    <x v="232"/>
    <d v="2017-04-09T00:00:00"/>
    <b v="1"/>
    <s v="Approved"/>
    <s v="Trek Bicycles"/>
    <s v="Standard"/>
    <s v="medium"/>
    <s v="large"/>
    <n v="1469.44"/>
    <n v="596.54999999999995"/>
    <n v="872.89"/>
    <d v="1992-10-02T00:00:00"/>
    <n v="265"/>
  </r>
  <r>
    <s v="13163"/>
    <s v="57"/>
    <x v="2974"/>
    <d v="2017-06-04T00:00:00"/>
    <b v="0"/>
    <s v="Approved"/>
    <s v="WeareA2B"/>
    <s v="Touring"/>
    <s v="medium"/>
    <s v="large"/>
    <n v="1890.39"/>
    <n v="260.14"/>
    <n v="1630.25"/>
    <d v="2015-10-18T00:00:00"/>
    <n v="209"/>
  </r>
  <r>
    <s v="13164"/>
    <s v="27"/>
    <x v="999"/>
    <d v="2017-09-27T00:00:00"/>
    <b v="1"/>
    <s v="Approved"/>
    <s v="Trek Bicycles"/>
    <s v="Standard"/>
    <s v="medium"/>
    <s v="medium"/>
    <n v="499.53"/>
    <n v="388.72"/>
    <n v="110.81"/>
    <d v="1999-06-23T00:00:00"/>
    <n v="94"/>
  </r>
  <r>
    <s v="13165"/>
    <s v="24"/>
    <x v="1565"/>
    <d v="2017-03-13T00:00:00"/>
    <b v="0"/>
    <s v="Approved"/>
    <s v="Solex"/>
    <s v="Road"/>
    <s v="medium"/>
    <s v="large"/>
    <n v="1777.8"/>
    <n v="820.78"/>
    <n v="957.02"/>
    <d v="2011-05-07T00:00:00"/>
    <n v="292"/>
  </r>
  <r>
    <s v="13166"/>
    <s v="20"/>
    <x v="2930"/>
    <d v="2017-07-12T00:00:00"/>
    <b v="1"/>
    <s v="Approved"/>
    <s v="Trek Bicycles"/>
    <s v="Standard"/>
    <s v="medium"/>
    <s v="small"/>
    <n v="1775.81"/>
    <n v="1580.47"/>
    <n v="195.34"/>
    <d v="2010-05-05T00:00:00"/>
    <n v="171"/>
  </r>
  <r>
    <s v="13167"/>
    <s v="74"/>
    <x v="2065"/>
    <d v="2017-04-24T00:00:00"/>
    <b v="0"/>
    <s v="Approved"/>
    <s v="WeareA2B"/>
    <s v="Standard"/>
    <s v="medium"/>
    <s v="medium"/>
    <n v="1228.07"/>
    <n v="400.91"/>
    <n v="827.16"/>
    <d v="2000-05-22T00:00:00"/>
    <n v="250"/>
  </r>
  <r>
    <s v="13168"/>
    <s v="21"/>
    <x v="1834"/>
    <d v="2017-05-31T00:00:00"/>
    <b v="0"/>
    <s v="Approved"/>
    <s v="WeareA2B"/>
    <s v="Touring"/>
    <s v="medium"/>
    <s v="medium"/>
    <n v="1466.68"/>
    <n v="363.25"/>
    <n v="1103.43"/>
    <d v="2014-03-03T00:00:00"/>
    <n v="213"/>
  </r>
  <r>
    <s v="13169"/>
    <s v="11"/>
    <x v="605"/>
    <d v="2017-03-08T00:00:00"/>
    <b v="1"/>
    <s v="Approved"/>
    <s v="Trek Bicycles"/>
    <s v="Standard"/>
    <s v="medium"/>
    <s v="small"/>
    <n v="1775.81"/>
    <n v="1580.47"/>
    <n v="195.34"/>
    <d v="2010-05-05T00:00:00"/>
    <n v="297"/>
  </r>
  <r>
    <s v="13170"/>
    <s v="51"/>
    <x v="3424"/>
    <d v="2017-02-14T00:00:00"/>
    <b v="1"/>
    <s v="Approved"/>
    <s v="OHM Cycles"/>
    <s v="Standard"/>
    <s v="high"/>
    <s v="medium"/>
    <n v="2005.66"/>
    <n v="1203.4000000000001"/>
    <n v="802.26"/>
    <d v="2012-04-10T00:00:00"/>
    <n v="319"/>
  </r>
  <r>
    <s v="13171"/>
    <s v="0"/>
    <x v="2868"/>
    <d v="2017-10-28T00:00:00"/>
    <b v="1"/>
    <s v="Approved"/>
    <s v="OHM Cycles"/>
    <s v="Standard"/>
    <s v="medium"/>
    <s v="medium"/>
    <n v="235.63"/>
    <n v="125.07"/>
    <n v="110.56"/>
    <d v="2004-08-07T00:00:00"/>
    <n v="63"/>
  </r>
  <r>
    <s v="13172"/>
    <s v="84"/>
    <x v="1024"/>
    <d v="2017-12-22T00:00:00"/>
    <b v="1"/>
    <s v="Approved"/>
    <s v="Giant Bicycles"/>
    <s v="Road"/>
    <s v="medium"/>
    <s v="medium"/>
    <n v="792.9"/>
    <n v="594.67999999999995"/>
    <n v="198.22"/>
    <d v="2002-08-31T00:00:00"/>
    <n v="8"/>
  </r>
  <r>
    <s v="13173"/>
    <s v="3"/>
    <x v="3211"/>
    <d v="2017-03-29T00:00:00"/>
    <b v="1"/>
    <s v="Approved"/>
    <s v="Trek Bicycles"/>
    <s v="Standard"/>
    <s v="medium"/>
    <s v="large"/>
    <n v="2091.4699999999998"/>
    <n v="388.92"/>
    <n v="1702.55"/>
    <d v="1993-05-26T00:00:00"/>
    <n v="276"/>
  </r>
  <r>
    <s v="13174"/>
    <s v="41"/>
    <x v="3137"/>
    <d v="2017-11-11T00:00:00"/>
    <b v="1"/>
    <s v="Approved"/>
    <s v="Norco Bicycles"/>
    <s v="Standard"/>
    <s v="low"/>
    <s v="medium"/>
    <n v="958.74"/>
    <n v="748.9"/>
    <n v="209.84"/>
    <d v="2005-12-07T00:00:00"/>
    <n v="49"/>
  </r>
  <r>
    <s v="13175"/>
    <s v="58"/>
    <x v="795"/>
    <d v="2017-08-08T00:00:00"/>
    <b v="1"/>
    <s v="Approved"/>
    <s v="OHM Cycles"/>
    <s v="Standard"/>
    <s v="medium"/>
    <s v="medium"/>
    <n v="912.52"/>
    <n v="141.4"/>
    <n v="771.12"/>
    <d v="2015-10-18T00:00:00"/>
    <n v="144"/>
  </r>
  <r>
    <s v="13176"/>
    <s v="0"/>
    <x v="2340"/>
    <d v="2017-10-16T00:00:00"/>
    <b v="0"/>
    <s v="Approved"/>
    <s v="Trek Bicycles"/>
    <s v="Road"/>
    <s v="medium"/>
    <s v="medium"/>
    <n v="533.51"/>
    <n v="400.13"/>
    <n v="133.38"/>
    <d v="2012-06-04T00:00:00"/>
    <n v="75"/>
  </r>
  <r>
    <s v="13177"/>
    <s v="53"/>
    <x v="3424"/>
    <d v="2017-10-29T00:00:00"/>
    <b v="0"/>
    <s v="Approved"/>
    <s v="OHM Cycles"/>
    <s v="Standard"/>
    <s v="medium"/>
    <s v="medium"/>
    <n v="795.34"/>
    <n v="101.58"/>
    <n v="693.76"/>
    <d v="1997-02-09T00:00:00"/>
    <n v="62"/>
  </r>
  <r>
    <s v="13178"/>
    <s v="57"/>
    <x v="612"/>
    <d v="2017-03-04T00:00:00"/>
    <b v="1"/>
    <s v="Approved"/>
    <s v="WeareA2B"/>
    <s v="Touring"/>
    <s v="medium"/>
    <s v="large"/>
    <n v="1890.39"/>
    <n v="260.14"/>
    <n v="1630.25"/>
    <d v="1993-06-23T00:00:00"/>
    <n v="301"/>
  </r>
  <r>
    <s v="13179"/>
    <s v="37"/>
    <x v="1966"/>
    <d v="2017-04-27T00:00:00"/>
    <b v="1"/>
    <s v="Approved"/>
    <s v="OHM Cycles"/>
    <s v="Standard"/>
    <s v="low"/>
    <s v="medium"/>
    <n v="1793.43"/>
    <n v="248.82"/>
    <n v="1544.61"/>
    <d v="1999-07-20T00:00:00"/>
    <n v="247"/>
  </r>
  <r>
    <s v="13180"/>
    <s v="41"/>
    <x v="744"/>
    <d v="2017-02-20T00:00:00"/>
    <b v="0"/>
    <s v="Approved"/>
    <s v="Norco Bicycles"/>
    <s v="Standard"/>
    <s v="low"/>
    <s v="medium"/>
    <n v="958.74"/>
    <n v="748.9"/>
    <n v="209.84"/>
    <d v="2005-12-07T00:00:00"/>
    <n v="313"/>
  </r>
  <r>
    <s v="13181"/>
    <s v="60"/>
    <x v="528"/>
    <d v="2017-05-29T00:00:00"/>
    <b v="1"/>
    <s v="Approved"/>
    <s v="Giant Bicycles"/>
    <s v="Standard"/>
    <s v="high"/>
    <s v="small"/>
    <n v="1977.36"/>
    <n v="1759.85"/>
    <n v="217.51"/>
    <d v="2011-08-24T00:00:00"/>
    <n v="215"/>
  </r>
  <r>
    <s v="13182"/>
    <s v="58"/>
    <x v="2226"/>
    <d v="2017-06-16T00:00:00"/>
    <b v="0"/>
    <s v="Approved"/>
    <s v="OHM Cycles"/>
    <s v="Standard"/>
    <s v="medium"/>
    <s v="medium"/>
    <n v="912.52"/>
    <n v="141.4"/>
    <n v="771.12"/>
    <d v="2015-06-17T00:00:00"/>
    <n v="197"/>
  </r>
  <r>
    <s v="13183"/>
    <s v="14"/>
    <x v="1199"/>
    <d v="2017-04-07T00:00:00"/>
    <b v="1"/>
    <s v="Approved"/>
    <s v="Trek Bicycles"/>
    <s v="Standard"/>
    <s v="medium"/>
    <s v="small"/>
    <n v="1386.84"/>
    <n v="1234.29"/>
    <n v="152.55000000000001"/>
    <d v="2003-08-05T00:00:00"/>
    <n v="267"/>
  </r>
  <r>
    <s v="13184"/>
    <s v="54"/>
    <x v="1037"/>
    <d v="2017-05-22T00:00:00"/>
    <b v="0"/>
    <s v="Approved"/>
    <s v="WeareA2B"/>
    <s v="Standard"/>
    <s v="medium"/>
    <s v="medium"/>
    <n v="1292.8399999999999"/>
    <n v="13.44"/>
    <n v="1279.4000000000001"/>
    <d v="2009-04-12T00:00:00"/>
    <n v="222"/>
  </r>
  <r>
    <s v="13185"/>
    <s v="9"/>
    <x v="3336"/>
    <d v="2017-05-02T00:00:00"/>
    <b v="0"/>
    <s v="Approved"/>
    <s v="Norco Bicycles"/>
    <s v="Standard"/>
    <s v="medium"/>
    <s v="small"/>
    <n v="1216.1400000000001"/>
    <n v="1082.3599999999999"/>
    <n v="133.78"/>
    <d v="1991-11-10T00:00:00"/>
    <n v="242"/>
  </r>
  <r>
    <s v="13186"/>
    <s v="74"/>
    <x v="2093"/>
    <d v="2017-04-25T00:00:00"/>
    <b v="1"/>
    <s v="Approved"/>
    <s v="WeareA2B"/>
    <s v="Standard"/>
    <s v="medium"/>
    <s v="medium"/>
    <n v="1762.96"/>
    <n v="950.52"/>
    <n v="812.44"/>
    <d v="2012-12-02T00:00:00"/>
    <n v="249"/>
  </r>
  <r>
    <s v="13187"/>
    <s v="22"/>
    <x v="469"/>
    <d v="2017-02-10T00:00:00"/>
    <b v="0"/>
    <s v="Approved"/>
    <s v="WeareA2B"/>
    <s v="Standard"/>
    <s v="medium"/>
    <s v="medium"/>
    <n v="60.34"/>
    <n v="45.26"/>
    <n v="15.08"/>
    <d v="1993-10-02T00:00:00"/>
    <n v="323"/>
  </r>
  <r>
    <s v="13188"/>
    <s v="68"/>
    <x v="2444"/>
    <d v="2017-11-17T00:00:00"/>
    <b v="0"/>
    <s v="Approved"/>
    <s v="OHM Cycles"/>
    <s v="Standard"/>
    <s v="medium"/>
    <s v="medium"/>
    <n v="1636.9"/>
    <n v="44.71"/>
    <n v="1592.19"/>
    <d v="2014-10-10T00:00:00"/>
    <n v="43"/>
  </r>
  <r>
    <s v="13189"/>
    <s v="70"/>
    <x v="2439"/>
    <d v="2017-07-12T00:00:00"/>
    <b v="0"/>
    <s v="Approved"/>
    <s v="Trek Bicycles"/>
    <s v="Standard"/>
    <s v="high"/>
    <s v="medium"/>
    <n v="495.72"/>
    <n v="297.43"/>
    <n v="198.29"/>
    <d v="2015-04-11T00:00:00"/>
    <n v="171"/>
  </r>
  <r>
    <s v="13190"/>
    <s v="29"/>
    <x v="627"/>
    <d v="2017-09-10T00:00:00"/>
    <b v="0"/>
    <s v="Approved"/>
    <s v="WeareA2B"/>
    <s v="Standard"/>
    <s v="medium"/>
    <s v="medium"/>
    <n v="1065.03"/>
    <n v="230.09"/>
    <n v="834.94"/>
    <d v="2000-11-03T00:00:00"/>
    <n v="111"/>
  </r>
  <r>
    <s v="13191"/>
    <s v="3"/>
    <x v="53"/>
    <d v="2017-05-08T00:00:00"/>
    <b v="1"/>
    <s v="Approved"/>
    <s v="Trek Bicycles"/>
    <s v="Standard"/>
    <s v="medium"/>
    <s v="large"/>
    <n v="2091.4699999999998"/>
    <n v="388.92"/>
    <n v="1702.55"/>
    <d v="2012-09-15T00:00:00"/>
    <n v="236"/>
  </r>
  <r>
    <s v="13192"/>
    <s v="82"/>
    <x v="1954"/>
    <d v="2017-12-11T00:00:00"/>
    <b v="0"/>
    <s v="Approved"/>
    <s v="Norco Bicycles"/>
    <s v="Standard"/>
    <s v="high"/>
    <s v="medium"/>
    <n v="1148.6400000000001"/>
    <n v="689.18"/>
    <n v="459.46"/>
    <d v="2015-08-10T00:00:00"/>
    <n v="19"/>
  </r>
  <r>
    <s v="13193"/>
    <s v="25"/>
    <x v="1447"/>
    <d v="2017-05-17T00:00:00"/>
    <b v="1"/>
    <s v="Approved"/>
    <s v="OHM Cycles"/>
    <s v="Standard"/>
    <s v="high"/>
    <s v="medium"/>
    <n v="2005.66"/>
    <n v="1203.4000000000001"/>
    <n v="802.26"/>
    <d v="2012-04-10T00:00:00"/>
    <n v="227"/>
  </r>
  <r>
    <s v="13194"/>
    <s v="85"/>
    <x v="824"/>
    <d v="2017-01-23T00:00:00"/>
    <b v="1"/>
    <s v="Approved"/>
    <s v="WeareA2B"/>
    <s v="Standard"/>
    <s v="medium"/>
    <s v="medium"/>
    <n v="1228.07"/>
    <n v="400.91"/>
    <n v="827.16"/>
    <d v="2000-05-22T00:00:00"/>
    <n v="341"/>
  </r>
  <r>
    <s v="13195"/>
    <s v="50"/>
    <x v="1542"/>
    <d v="2017-12-16T00:00:00"/>
    <b v="0"/>
    <s v="Approved"/>
    <s v="WeareA2B"/>
    <s v="Standard"/>
    <s v="medium"/>
    <s v="small"/>
    <n v="175.89"/>
    <n v="131.91999999999999"/>
    <n v="43.97"/>
    <d v="2003-02-16T00:00:00"/>
    <n v="14"/>
  </r>
  <r>
    <s v="13196"/>
    <s v="76"/>
    <x v="679"/>
    <d v="2017-09-07T00:00:00"/>
    <b v="1"/>
    <s v="Approved"/>
    <s v="WeareA2B"/>
    <s v="Standard"/>
    <s v="low"/>
    <s v="medium"/>
    <n v="642.30999999999995"/>
    <n v="513.85"/>
    <n v="128.46"/>
    <d v="2014-10-10T00:00:00"/>
    <n v="114"/>
  </r>
  <r>
    <s v="13197"/>
    <s v="69"/>
    <x v="2306"/>
    <d v="2017-10-28T00:00:00"/>
    <b v="1"/>
    <s v="Approved"/>
    <s v="Norco Bicycles"/>
    <s v="Road"/>
    <s v="medium"/>
    <s v="large"/>
    <n v="1240.31"/>
    <n v="795.1"/>
    <n v="445.21"/>
    <d v="1997-01-25T00:00:00"/>
    <n v="63"/>
  </r>
  <r>
    <s v="13198"/>
    <s v="18"/>
    <x v="1245"/>
    <d v="2017-04-22T00:00:00"/>
    <b v="0"/>
    <s v="Approved"/>
    <s v="Norco Bicycles"/>
    <s v="Standard"/>
    <s v="high"/>
    <s v="medium"/>
    <n v="1148.6400000000001"/>
    <n v="689.18"/>
    <n v="459.46"/>
    <d v="2015-08-10T00:00:00"/>
    <n v="252"/>
  </r>
  <r>
    <s v="13199"/>
    <s v="63"/>
    <x v="205"/>
    <d v="2017-09-07T00:00:00"/>
    <b v="1"/>
    <s v="Approved"/>
    <s v="WeareA2B"/>
    <s v="Standard"/>
    <s v="medium"/>
    <s v="medium"/>
    <n v="1992.93"/>
    <n v="762.63"/>
    <n v="1230.3"/>
    <d v="1993-05-26T00:00:00"/>
    <n v="114"/>
  </r>
  <r>
    <s v="13200"/>
    <s v="96"/>
    <x v="602"/>
    <d v="2017-01-21T00:00:00"/>
    <b v="0"/>
    <s v="Approved"/>
    <s v="WeareA2B"/>
    <s v="Road"/>
    <s v="low"/>
    <s v="small"/>
    <n v="1172.78"/>
    <n v="1043.77"/>
    <n v="129.01"/>
    <d v="2002-10-10T00:00:00"/>
    <n v="343"/>
  </r>
  <r>
    <s v="13201"/>
    <s v="1"/>
    <x v="1246"/>
    <d v="2017-02-05T00:00:00"/>
    <b v="1"/>
    <s v="Approved"/>
    <s v="Giant Bicycles"/>
    <s v="Touring"/>
    <s v="medium"/>
    <s v="large"/>
    <n v="1873.97"/>
    <n v="863.95"/>
    <n v="1010.02"/>
    <d v="2006-05-22T00:00:00"/>
    <n v="328"/>
  </r>
  <r>
    <s v="13202"/>
    <s v="80"/>
    <x v="1575"/>
    <d v="2017-02-24T00:00:00"/>
    <b v="0"/>
    <s v="Approved"/>
    <s v="OHM Cycles"/>
    <s v="Touring"/>
    <s v="low"/>
    <s v="medium"/>
    <n v="1073.07"/>
    <n v="933.84"/>
    <n v="139.22999999999999"/>
    <d v="2015-08-10T00:00:00"/>
    <n v="309"/>
  </r>
  <r>
    <s v="13203"/>
    <s v="66"/>
    <x v="1431"/>
    <d v="2017-08-18T00:00:00"/>
    <b v="1"/>
    <s v="Approved"/>
    <s v="Giant Bicycles"/>
    <s v="Road"/>
    <s v="low"/>
    <s v="small"/>
    <n v="590.26"/>
    <n v="525.33000000000004"/>
    <n v="64.930000000000007"/>
    <d v="2000-05-22T00:00:00"/>
    <n v="134"/>
  </r>
  <r>
    <s v="13204"/>
    <s v="43"/>
    <x v="382"/>
    <d v="2017-01-26T00:00:00"/>
    <b v="0"/>
    <s v="Approved"/>
    <s v="Norco Bicycles"/>
    <s v="Standard"/>
    <s v="medium"/>
    <s v="medium"/>
    <n v="1555.58"/>
    <n v="818.01"/>
    <n v="737.57"/>
    <d v="2003-09-09T00:00:00"/>
    <n v="338"/>
  </r>
  <r>
    <s v="13205"/>
    <s v="10"/>
    <x v="910"/>
    <d v="2017-01-16T00:00:00"/>
    <b v="1"/>
    <s v="Approved"/>
    <s v="WeareA2B"/>
    <s v="Touring"/>
    <s v="medium"/>
    <s v="medium"/>
    <n v="1466.68"/>
    <n v="363.25"/>
    <n v="1103.43"/>
    <d v="2013-03-12T00:00:00"/>
    <n v="348"/>
  </r>
  <r>
    <s v="13206"/>
    <s v="21"/>
    <x v="677"/>
    <d v="2017-06-14T00:00:00"/>
    <b v="0"/>
    <s v="Approved"/>
    <s v="Solex"/>
    <s v="Standard"/>
    <s v="medium"/>
    <s v="large"/>
    <n v="1071.23"/>
    <n v="380.74"/>
    <n v="690.49"/>
    <d v="1996-04-05T00:00:00"/>
    <n v="199"/>
  </r>
  <r>
    <s v="13207"/>
    <s v="38"/>
    <x v="1532"/>
    <d v="2017-12-27T00:00:00"/>
    <b v="1"/>
    <s v="Approved"/>
    <s v="Trek Bicycles"/>
    <s v="Standard"/>
    <s v="medium"/>
    <s v="large"/>
    <n v="2091.4699999999998"/>
    <n v="388.92"/>
    <n v="1702.55"/>
    <d v="2015-06-17T00:00:00"/>
    <n v="3"/>
  </r>
  <r>
    <s v="13208"/>
    <s v="57"/>
    <x v="1934"/>
    <d v="2017-12-29T00:00:00"/>
    <b v="0"/>
    <s v="Approved"/>
    <s v="WeareA2B"/>
    <s v="Touring"/>
    <s v="medium"/>
    <s v="large"/>
    <n v="1890.39"/>
    <n v="260.14"/>
    <n v="1630.25"/>
    <d v="1991-01-21T00:00:00"/>
    <n v="1"/>
  </r>
  <r>
    <s v="13209"/>
    <s v="0"/>
    <x v="3174"/>
    <d v="2017-03-15T00:00:00"/>
    <b v="1"/>
    <s v="Approved"/>
    <s v="OHM Cycles"/>
    <s v="Standard"/>
    <s v="high"/>
    <s v="medium"/>
    <n v="227.88"/>
    <n v="136.72999999999999"/>
    <n v="91.15"/>
    <d v="2014-03-03T00:00:00"/>
    <n v="290"/>
  </r>
  <r>
    <s v="13210"/>
    <s v="9"/>
    <x v="3335"/>
    <d v="2017-08-17T00:00:00"/>
    <b v="0"/>
    <s v="Approved"/>
    <s v="OHM Cycles"/>
    <s v="Road"/>
    <s v="medium"/>
    <s v="medium"/>
    <n v="742.54"/>
    <n v="667.4"/>
    <n v="75.14"/>
    <d v="1991-11-07T00:00:00"/>
    <n v="135"/>
  </r>
  <r>
    <s v="13211"/>
    <s v="16"/>
    <x v="3341"/>
    <d v="2017-01-17T00:00:00"/>
    <b v="0"/>
    <s v="Approved"/>
    <s v="Norco Bicycles"/>
    <s v="Standard"/>
    <s v="high"/>
    <s v="small"/>
    <n v="1661.92"/>
    <n v="1479.11"/>
    <n v="182.81"/>
    <d v="1994-09-09T00:00:00"/>
    <n v="347"/>
  </r>
  <r>
    <s v="13213"/>
    <s v="85"/>
    <x v="2081"/>
    <d v="2017-04-25T00:00:00"/>
    <b v="1"/>
    <s v="Approved"/>
    <s v="WeareA2B"/>
    <s v="Standard"/>
    <s v="medium"/>
    <s v="medium"/>
    <n v="752.64"/>
    <n v="205.36"/>
    <n v="547.28"/>
    <d v="2000-11-03T00:00:00"/>
    <n v="249"/>
  </r>
  <r>
    <s v="13214"/>
    <s v="18"/>
    <x v="149"/>
    <d v="2017-02-12T00:00:00"/>
    <b v="1"/>
    <s v="Approved"/>
    <s v="Solex"/>
    <s v="Standard"/>
    <s v="medium"/>
    <s v="medium"/>
    <n v="575.27"/>
    <n v="431.45"/>
    <n v="143.82"/>
    <d v="2009-03-08T00:00:00"/>
    <n v="321"/>
  </r>
  <r>
    <s v="13215"/>
    <s v="67"/>
    <x v="3002"/>
    <d v="2017-06-26T00:00:00"/>
    <b v="1"/>
    <s v="Approved"/>
    <s v="Norco Bicycles"/>
    <s v="Road"/>
    <s v="medium"/>
    <s v="medium"/>
    <n v="544.04999999999995"/>
    <n v="376.84"/>
    <n v="167.21"/>
    <d v="2005-10-22T00:00:00"/>
    <n v="187"/>
  </r>
  <r>
    <s v="13216"/>
    <s v="30"/>
    <x v="2101"/>
    <d v="2017-12-03T00:00:00"/>
    <b v="0"/>
    <s v="Approved"/>
    <s v="OHM Cycles"/>
    <s v="Standard"/>
    <s v="medium"/>
    <s v="medium"/>
    <n v="1227.3399999999999"/>
    <n v="770.89"/>
    <n v="456.45"/>
    <d v="1994-08-10T00:00:00"/>
    <n v="27"/>
  </r>
  <r>
    <s v="13217"/>
    <s v="0"/>
    <x v="1384"/>
    <d v="2017-03-22T00:00:00"/>
    <b v="0"/>
    <s v="Approved"/>
    <s v="Trek Bicycles"/>
    <s v="Standard"/>
    <s v="high"/>
    <s v="medium"/>
    <n v="358.39"/>
    <n v="215.03"/>
    <n v="143.36000000000001"/>
    <d v="2004-01-16T00:00:00"/>
    <n v="283"/>
  </r>
  <r>
    <s v="13219"/>
    <s v="38"/>
    <x v="1583"/>
    <d v="2017-09-02T00:00:00"/>
    <b v="0"/>
    <s v="Approved"/>
    <s v="Trek Bicycles"/>
    <s v="Standard"/>
    <s v="medium"/>
    <s v="large"/>
    <n v="2091.4699999999998"/>
    <n v="388.92"/>
    <n v="1702.55"/>
    <d v="2003-07-21T00:00:00"/>
    <n v="119"/>
  </r>
  <r>
    <s v="13220"/>
    <s v="82"/>
    <x v="1884"/>
    <d v="2017-02-26T00:00:00"/>
    <b v="0"/>
    <s v="Approved"/>
    <s v="Norco Bicycles"/>
    <s v="Standard"/>
    <s v="high"/>
    <s v="medium"/>
    <n v="1148.6400000000001"/>
    <n v="689.18"/>
    <n v="459.46"/>
    <d v="2015-08-10T00:00:00"/>
    <n v="307"/>
  </r>
  <r>
    <s v="13221"/>
    <s v="83"/>
    <x v="1491"/>
    <d v="2017-10-09T00:00:00"/>
    <b v="1"/>
    <s v="Approved"/>
    <s v="Solex"/>
    <s v="Touring"/>
    <s v="medium"/>
    <s v="large"/>
    <n v="2083.94"/>
    <n v="675.03"/>
    <n v="1408.91"/>
    <d v="2005-05-10T00:00:00"/>
    <n v="82"/>
  </r>
  <r>
    <s v="13222"/>
    <s v="74"/>
    <x v="2190"/>
    <d v="2017-08-23T00:00:00"/>
    <b v="0"/>
    <s v="Approved"/>
    <s v="WeareA2B"/>
    <s v="Standard"/>
    <s v="medium"/>
    <s v="medium"/>
    <n v="1228.07"/>
    <n v="400.91"/>
    <n v="827.16"/>
    <d v="1997-01-25T00:00:00"/>
    <n v="129"/>
  </r>
  <r>
    <s v="13224"/>
    <s v="61"/>
    <x v="3249"/>
    <d v="2017-06-04T00:00:00"/>
    <b v="1"/>
    <s v="Approved"/>
    <s v="OHM Cycles"/>
    <s v="Standard"/>
    <s v="low"/>
    <s v="medium"/>
    <n v="71.16"/>
    <n v="56.93"/>
    <n v="14.23"/>
    <d v="2015-06-17T00:00:00"/>
    <n v="209"/>
  </r>
  <r>
    <s v="13225"/>
    <s v="25"/>
    <x v="3163"/>
    <d v="2017-06-07T00:00:00"/>
    <b v="1"/>
    <s v="Approved"/>
    <s v="Giant Bicycles"/>
    <s v="Road"/>
    <s v="medium"/>
    <s v="medium"/>
    <n v="1538.99"/>
    <n v="829.65"/>
    <n v="709.34"/>
    <d v="2002-03-22T00:00:00"/>
    <n v="206"/>
  </r>
  <r>
    <s v="13226"/>
    <s v="41"/>
    <x v="2300"/>
    <d v="2017-12-29T00:00:00"/>
    <b v="1"/>
    <s v="Approved"/>
    <s v="Solex"/>
    <s v="Road"/>
    <s v="medium"/>
    <s v="medium"/>
    <n v="416.98"/>
    <n v="312.74"/>
    <n v="104.24"/>
    <d v="1997-05-10T00:00:00"/>
    <n v="1"/>
  </r>
  <r>
    <s v="13227"/>
    <s v="82"/>
    <x v="2843"/>
    <d v="2017-05-03T00:00:00"/>
    <b v="0"/>
    <s v="Approved"/>
    <s v="Norco Bicycles"/>
    <s v="Standard"/>
    <s v="high"/>
    <s v="medium"/>
    <n v="1148.6400000000001"/>
    <n v="689.18"/>
    <n v="459.46"/>
    <d v="2015-08-10T00:00:00"/>
    <n v="241"/>
  </r>
  <r>
    <s v="13228"/>
    <s v="3"/>
    <x v="1697"/>
    <d v="2017-03-01T00:00:00"/>
    <b v="0"/>
    <s v="Approved"/>
    <s v="Trek Bicycles"/>
    <s v="Standard"/>
    <s v="medium"/>
    <s v="large"/>
    <n v="2091.4699999999998"/>
    <n v="388.92"/>
    <n v="1702.55"/>
    <d v="2011-04-16T00:00:00"/>
    <n v="304"/>
  </r>
  <r>
    <s v="13229"/>
    <s v="54"/>
    <x v="3053"/>
    <d v="2017-06-23T00:00:00"/>
    <b v="1"/>
    <s v="Approved"/>
    <s v="WeareA2B"/>
    <s v="Standard"/>
    <s v="medium"/>
    <s v="medium"/>
    <n v="1292.8399999999999"/>
    <n v="13.44"/>
    <n v="1279.4000000000001"/>
    <d v="2009-04-12T00:00:00"/>
    <n v="190"/>
  </r>
  <r>
    <s v="13230"/>
    <s v="61"/>
    <x v="723"/>
    <d v="2017-02-23T00:00:00"/>
    <b v="0"/>
    <s v="Approved"/>
    <s v="OHM Cycles"/>
    <s v="Standard"/>
    <s v="low"/>
    <s v="medium"/>
    <n v="71.16"/>
    <n v="56.93"/>
    <n v="14.23"/>
    <d v="1998-12-17T00:00:00"/>
    <n v="310"/>
  </r>
  <r>
    <s v="13231"/>
    <s v="98"/>
    <x v="1328"/>
    <d v="2017-05-14T00:00:00"/>
    <b v="0"/>
    <s v="Approved"/>
    <s v="Trek Bicycles"/>
    <s v="Standard"/>
    <s v="high"/>
    <s v="medium"/>
    <n v="358.39"/>
    <n v="215.03"/>
    <n v="143.36000000000001"/>
    <d v="2004-01-16T00:00:00"/>
    <n v="230"/>
  </r>
  <r>
    <s v="13232"/>
    <s v="80"/>
    <x v="1948"/>
    <d v="2017-03-23T00:00:00"/>
    <b v="1"/>
    <s v="Approved"/>
    <s v="OHM Cycles"/>
    <s v="Touring"/>
    <s v="low"/>
    <s v="medium"/>
    <n v="1073.07"/>
    <n v="933.84"/>
    <n v="139.22999999999999"/>
    <d v="1997-01-25T00:00:00"/>
    <n v="282"/>
  </r>
  <r>
    <s v="13233"/>
    <s v="72"/>
    <x v="2266"/>
    <d v="2017-02-13T00:00:00"/>
    <b v="1"/>
    <s v="Approved"/>
    <s v="Norco Bicycles"/>
    <s v="Standard"/>
    <s v="medium"/>
    <s v="medium"/>
    <n v="360.4"/>
    <n v="270.3"/>
    <n v="90.1"/>
    <d v="2016-12-06T00:00:00"/>
    <n v="320"/>
  </r>
  <r>
    <s v="13234"/>
    <s v="15"/>
    <x v="917"/>
    <d v="2017-11-26T00:00:00"/>
    <b v="1"/>
    <s v="Approved"/>
    <s v="Norco Bicycles"/>
    <s v="Standard"/>
    <s v="low"/>
    <s v="medium"/>
    <n v="958.74"/>
    <n v="748.9"/>
    <n v="209.84"/>
    <d v="2013-03-12T00:00:00"/>
    <n v="34"/>
  </r>
  <r>
    <s v="13235"/>
    <s v="87"/>
    <x v="2775"/>
    <d v="2017-08-19T00:00:00"/>
    <b v="1"/>
    <s v="Approved"/>
    <s v="Giant Bicycles"/>
    <s v="Standard"/>
    <s v="high"/>
    <s v="medium"/>
    <n v="1179"/>
    <n v="707.4"/>
    <n v="471.6"/>
    <d v="2000-11-03T00:00:00"/>
    <n v="133"/>
  </r>
  <r>
    <s v="13236"/>
    <s v="82"/>
    <x v="2546"/>
    <d v="2017-06-27T00:00:00"/>
    <b v="0"/>
    <s v="Approved"/>
    <s v="Giant Bicycles"/>
    <s v="Road"/>
    <s v="medium"/>
    <s v="medium"/>
    <n v="1538.99"/>
    <n v="829.65"/>
    <n v="709.34"/>
    <d v="2015-08-10T00:00:00"/>
    <n v="186"/>
  </r>
  <r>
    <s v="13237"/>
    <s v="32"/>
    <x v="1240"/>
    <d v="2017-02-26T00:00:00"/>
    <b v="1"/>
    <s v="Approved"/>
    <s v="Giant Bicycles"/>
    <s v="Standard"/>
    <s v="medium"/>
    <s v="medium"/>
    <n v="642.70000000000005"/>
    <n v="211.37"/>
    <n v="431.33"/>
    <d v="2002-03-22T00:00:00"/>
    <n v="307"/>
  </r>
  <r>
    <s v="13238"/>
    <s v="59"/>
    <x v="2390"/>
    <d v="2017-11-28T00:00:00"/>
    <b v="1"/>
    <s v="Approved"/>
    <s v="WeareA2B"/>
    <s v="Standard"/>
    <s v="medium"/>
    <s v="small"/>
    <n v="1415.01"/>
    <n v="1259.3599999999999"/>
    <n v="155.65"/>
    <d v="2003-01-05T00:00:00"/>
    <n v="32"/>
  </r>
  <r>
    <s v="13239"/>
    <s v="20"/>
    <x v="3241"/>
    <d v="2017-02-24T00:00:00"/>
    <b v="1"/>
    <s v="Approved"/>
    <s v="Trek Bicycles"/>
    <s v="Standard"/>
    <s v="medium"/>
    <s v="small"/>
    <n v="1775.81"/>
    <n v="1580.47"/>
    <n v="195.34"/>
    <d v="2011-05-07T00:00:00"/>
    <n v="309"/>
  </r>
  <r>
    <s v="13240"/>
    <s v="55"/>
    <x v="2297"/>
    <d v="2017-12-13T00:00:00"/>
    <b v="0"/>
    <s v="Approved"/>
    <s v="Trek Bicycles"/>
    <s v="Road"/>
    <s v="medium"/>
    <s v="large"/>
    <n v="1894.19"/>
    <n v="598.76"/>
    <n v="1295.43"/>
    <d v="2011-08-24T00:00:00"/>
    <n v="17"/>
  </r>
  <r>
    <s v="13241"/>
    <s v="87"/>
    <x v="2642"/>
    <d v="2017-06-04T00:00:00"/>
    <b v="1"/>
    <s v="Approved"/>
    <s v="OHM Cycles"/>
    <s v="Standard"/>
    <s v="medium"/>
    <s v="medium"/>
    <n v="1636.9"/>
    <n v="44.71"/>
    <n v="1592.19"/>
    <d v="2010-08-20T00:00:00"/>
    <n v="209"/>
  </r>
  <r>
    <s v="13242"/>
    <s v="72"/>
    <x v="743"/>
    <d v="2017-06-05T00:00:00"/>
    <b v="0"/>
    <s v="Approved"/>
    <s v="OHM Cycles"/>
    <s v="Standard"/>
    <s v="medium"/>
    <s v="medium"/>
    <n v="912.52"/>
    <n v="141.4"/>
    <n v="771.12"/>
    <d v="2015-10-18T00:00:00"/>
    <n v="208"/>
  </r>
  <r>
    <s v="13243"/>
    <s v="75"/>
    <x v="2660"/>
    <d v="2017-06-11T00:00:00"/>
    <b v="0"/>
    <s v="Approved"/>
    <s v="Giant Bicycles"/>
    <s v="Touring"/>
    <s v="medium"/>
    <s v="large"/>
    <n v="1873.97"/>
    <n v="863.95"/>
    <n v="1010.02"/>
    <d v="2014-10-10T00:00:00"/>
    <n v="202"/>
  </r>
  <r>
    <s v="13244"/>
    <s v="26"/>
    <x v="3269"/>
    <d v="2017-05-25T00:00:00"/>
    <b v="0"/>
    <s v="Approved"/>
    <s v="WeareA2B"/>
    <s v="Standard"/>
    <s v="medium"/>
    <s v="medium"/>
    <n v="1992.93"/>
    <n v="762.63"/>
    <n v="1230.3"/>
    <d v="1992-10-11T00:00:00"/>
    <n v="219"/>
  </r>
  <r>
    <s v="13245"/>
    <s v="0"/>
    <x v="1084"/>
    <d v="2017-12-07T00:00:00"/>
    <b v="0"/>
    <s v="Approved"/>
    <s v="Norco Bicycles"/>
    <s v="Road"/>
    <s v="medium"/>
    <s v="medium"/>
    <n v="544.04999999999995"/>
    <n v="376.84"/>
    <n v="167.21"/>
    <d v="2005-10-22T00:00:00"/>
    <n v="23"/>
  </r>
  <r>
    <s v="13246"/>
    <s v="28"/>
    <x v="3256"/>
    <d v="2017-09-25T00:00:00"/>
    <b v="0"/>
    <s v="Approved"/>
    <s v="Norco Bicycles"/>
    <s v="Standard"/>
    <s v="medium"/>
    <s v="small"/>
    <n v="1216.1400000000001"/>
    <n v="1082.3599999999999"/>
    <n v="133.78"/>
    <d v="1991-08-05T00:00:00"/>
    <n v="96"/>
  </r>
  <r>
    <s v="13247"/>
    <s v="16"/>
    <x v="6"/>
    <d v="2017-02-15T00:00:00"/>
    <b v="1"/>
    <s v="Approved"/>
    <s v="Norco Bicycles"/>
    <s v="Standard"/>
    <s v="high"/>
    <s v="small"/>
    <n v="1661.92"/>
    <n v="1479.11"/>
    <n v="182.81"/>
    <d v="1996-11-09T00:00:00"/>
    <n v="318"/>
  </r>
  <r>
    <s v="13248"/>
    <s v="53"/>
    <x v="1734"/>
    <d v="2017-03-18T00:00:00"/>
    <b v="1"/>
    <s v="Approved"/>
    <s v="Giant Bicycles"/>
    <s v="Standard"/>
    <s v="high"/>
    <s v="medium"/>
    <n v="1274.93"/>
    <n v="764.96"/>
    <n v="509.97"/>
    <d v="2007-08-04T00:00:00"/>
    <n v="287"/>
  </r>
  <r>
    <s v="13249"/>
    <s v="15"/>
    <x v="711"/>
    <d v="2017-01-26T00:00:00"/>
    <b v="0"/>
    <s v="Approved"/>
    <s v="Norco Bicycles"/>
    <s v="Standard"/>
    <s v="low"/>
    <s v="medium"/>
    <n v="958.74"/>
    <n v="748.9"/>
    <n v="209.84"/>
    <d v="2005-12-07T00:00:00"/>
    <n v="338"/>
  </r>
  <r>
    <s v="13250"/>
    <s v="0"/>
    <x v="1413"/>
    <d v="2017-01-07T00:00:00"/>
    <b v="1"/>
    <s v="Approved"/>
    <s v="OHM Cycles"/>
    <s v="Road"/>
    <s v="high"/>
    <s v="large"/>
    <n v="12.01"/>
    <n v="7.21"/>
    <n v="4.8"/>
    <d v="1993-07-15T00:00:00"/>
    <n v="357"/>
  </r>
  <r>
    <s v="13251"/>
    <s v="94"/>
    <x v="2239"/>
    <d v="2017-08-16T00:00:00"/>
    <b v="1"/>
    <s v="Approved"/>
    <s v="Giant Bicycles"/>
    <s v="Standard"/>
    <s v="medium"/>
    <s v="large"/>
    <n v="1635.3"/>
    <n v="993.66"/>
    <n v="641.64"/>
    <d v="2013-06-09T00:00:00"/>
    <n v="136"/>
  </r>
  <r>
    <s v="13252"/>
    <s v="21"/>
    <x v="336"/>
    <d v="2017-04-27T00:00:00"/>
    <b v="1"/>
    <s v="Approved"/>
    <s v="Solex"/>
    <s v="Standard"/>
    <s v="medium"/>
    <s v="large"/>
    <n v="1071.23"/>
    <n v="380.74"/>
    <n v="690.49"/>
    <d v="1996-04-05T00:00:00"/>
    <n v="247"/>
  </r>
  <r>
    <s v="13253"/>
    <s v="49"/>
    <x v="2240"/>
    <d v="2017-08-18T00:00:00"/>
    <b v="1"/>
    <s v="Approved"/>
    <s v="Trek Bicycles"/>
    <s v="Road"/>
    <s v="medium"/>
    <s v="medium"/>
    <n v="533.51"/>
    <n v="400.13"/>
    <n v="133.38"/>
    <d v="2009-04-12T00:00:00"/>
    <n v="134"/>
  </r>
  <r>
    <s v="13254"/>
    <s v="79"/>
    <x v="3425"/>
    <d v="2017-11-01T00:00:00"/>
    <b v="1"/>
    <s v="Approved"/>
    <s v="Norco Bicycles"/>
    <s v="Standard"/>
    <s v="medium"/>
    <s v="medium"/>
    <n v="1555.58"/>
    <n v="818.01"/>
    <n v="737.57"/>
    <d v="2003-09-09T00:00:00"/>
    <n v="59"/>
  </r>
  <r>
    <s v="13255"/>
    <s v="81"/>
    <x v="1580"/>
    <d v="2017-11-25T00:00:00"/>
    <b v="0"/>
    <s v="Approved"/>
    <s v="Norco Bicycles"/>
    <s v="Standard"/>
    <s v="medium"/>
    <s v="small"/>
    <n v="586.45000000000005"/>
    <n v="521.94000000000005"/>
    <n v="64.510000000000005"/>
    <d v="2013-09-16T00:00:00"/>
    <n v="35"/>
  </r>
  <r>
    <s v="13256"/>
    <s v="90"/>
    <x v="1599"/>
    <d v="2017-06-22T00:00:00"/>
    <b v="1"/>
    <s v="Approved"/>
    <s v="Norco Bicycles"/>
    <s v="Standard"/>
    <s v="low"/>
    <s v="medium"/>
    <n v="363.01"/>
    <n v="290.41000000000003"/>
    <n v="72.599999999999994"/>
    <d v="2003-01-05T00:00:00"/>
    <n v="191"/>
  </r>
  <r>
    <s v="13257"/>
    <s v="3"/>
    <x v="3294"/>
    <d v="2017-03-01T00:00:00"/>
    <b v="1"/>
    <s v="Approved"/>
    <s v="Trek Bicycles"/>
    <s v="Standard"/>
    <s v="medium"/>
    <s v="large"/>
    <n v="2091.4699999999998"/>
    <n v="388.92"/>
    <n v="1702.55"/>
    <d v="2012-09-15T00:00:00"/>
    <n v="304"/>
  </r>
  <r>
    <s v="13258"/>
    <s v="86"/>
    <x v="1774"/>
    <d v="2017-12-24T00:00:00"/>
    <b v="1"/>
    <s v="Approved"/>
    <s v="OHM Cycles"/>
    <s v="Standard"/>
    <s v="medium"/>
    <s v="medium"/>
    <n v="235.63"/>
    <n v="125.07"/>
    <n v="110.56"/>
    <d v="2013-06-09T00:00:00"/>
    <n v="6"/>
  </r>
  <r>
    <s v="13259"/>
    <s v="64"/>
    <x v="207"/>
    <d v="2017-07-02T00:00:00"/>
    <b v="1"/>
    <s v="Approved"/>
    <s v="Giant Bicycles"/>
    <s v="Standard"/>
    <s v="high"/>
    <s v="small"/>
    <n v="1977.36"/>
    <n v="1759.85"/>
    <n v="217.51"/>
    <d v="2011-08-24T00:00:00"/>
    <n v="181"/>
  </r>
  <r>
    <s v="13260"/>
    <s v="89"/>
    <x v="2685"/>
    <d v="2017-12-07T00:00:00"/>
    <b v="1"/>
    <s v="Approved"/>
    <s v="Giant Bicycles"/>
    <s v="Standard"/>
    <s v="medium"/>
    <s v="large"/>
    <n v="1812.75"/>
    <n v="582.48"/>
    <n v="1230.27"/>
    <d v="2006-02-02T00:00:00"/>
    <n v="23"/>
  </r>
  <r>
    <s v="13261"/>
    <s v="88"/>
    <x v="2268"/>
    <d v="2017-01-25T00:00:00"/>
    <b v="0"/>
    <s v="Approved"/>
    <s v="Norco Bicycles"/>
    <s v="Standard"/>
    <s v="medium"/>
    <s v="medium"/>
    <n v="1198.46"/>
    <n v="381.1"/>
    <n v="817.36"/>
    <d v="2000-11-03T00:00:00"/>
    <n v="339"/>
  </r>
  <r>
    <s v="13262"/>
    <s v="87"/>
    <x v="2395"/>
    <d v="2017-01-24T00:00:00"/>
    <b v="1"/>
    <s v="Approved"/>
    <s v="Giant Bicycles"/>
    <s v="Standard"/>
    <s v="high"/>
    <s v="medium"/>
    <n v="1179"/>
    <n v="707.4"/>
    <n v="471.6"/>
    <d v="1993-10-02T00:00:00"/>
    <n v="340"/>
  </r>
  <r>
    <s v="13263"/>
    <s v="11"/>
    <x v="1049"/>
    <d v="2017-08-02T00:00:00"/>
    <b v="1"/>
    <s v="Approved"/>
    <s v="Giant Bicycles"/>
    <s v="Standard"/>
    <s v="high"/>
    <s v="medium"/>
    <n v="1274.93"/>
    <n v="764.96"/>
    <n v="509.97"/>
    <d v="2007-08-04T00:00:00"/>
    <n v="150"/>
  </r>
  <r>
    <s v="13264"/>
    <s v="95"/>
    <x v="97"/>
    <d v="2017-01-05T00:00:00"/>
    <b v="0"/>
    <s v="Approved"/>
    <s v="Giant Bicycles"/>
    <s v="Standard"/>
    <s v="medium"/>
    <s v="large"/>
    <n v="569.55999999999995"/>
    <n v="528.42999999999995"/>
    <n v="41.13"/>
    <d v="2002-10-10T00:00:00"/>
    <n v="359"/>
  </r>
  <r>
    <s v="13265"/>
    <s v="73"/>
    <x v="1218"/>
    <d v="2017-07-05T00:00:00"/>
    <b v="1"/>
    <s v="Approved"/>
    <s v="Solex"/>
    <s v="Standard"/>
    <s v="medium"/>
    <s v="medium"/>
    <n v="1945.43"/>
    <n v="333.18"/>
    <n v="1612.25"/>
    <d v="2006-10-01T00:00:00"/>
    <n v="178"/>
  </r>
  <r>
    <s v="13266"/>
    <s v="4"/>
    <x v="2265"/>
    <d v="2017-10-04T00:00:00"/>
    <b v="0"/>
    <s v="Approved"/>
    <s v="Giant Bicycles"/>
    <s v="Standard"/>
    <s v="high"/>
    <s v="medium"/>
    <n v="1129.1300000000001"/>
    <n v="677.48"/>
    <n v="451.65"/>
    <d v="2003-03-18T00:00:00"/>
    <n v="87"/>
  </r>
  <r>
    <s v="13267"/>
    <s v="3"/>
    <x v="1786"/>
    <d v="2017-08-11T00:00:00"/>
    <b v="0"/>
    <s v="Approved"/>
    <s v="Trek Bicycles"/>
    <s v="Standard"/>
    <s v="medium"/>
    <s v="large"/>
    <n v="2091.4699999999998"/>
    <n v="388.92"/>
    <n v="1702.55"/>
    <d v="2003-02-07T00:00:00"/>
    <n v="141"/>
  </r>
  <r>
    <s v="13268"/>
    <s v="38"/>
    <x v="1501"/>
    <d v="2017-06-06T00:00:00"/>
    <b v="0"/>
    <s v="Approved"/>
    <s v="Solex"/>
    <s v="Standard"/>
    <s v="medium"/>
    <s v="medium"/>
    <n v="1577.53"/>
    <n v="826.51"/>
    <n v="751.02"/>
    <d v="2011-03-16T00:00:00"/>
    <n v="207"/>
  </r>
  <r>
    <s v="13269"/>
    <s v="30"/>
    <x v="1406"/>
    <d v="2017-03-22T00:00:00"/>
    <b v="1"/>
    <s v="Approved"/>
    <s v="OHM Cycles"/>
    <s v="Standard"/>
    <s v="medium"/>
    <s v="medium"/>
    <n v="1227.3399999999999"/>
    <n v="770.89"/>
    <n v="456.45"/>
    <d v="1994-08-10T00:00:00"/>
    <n v="283"/>
  </r>
  <r>
    <s v="13270"/>
    <s v="2"/>
    <x v="2538"/>
    <d v="2017-06-19T00:00:00"/>
    <b v="0"/>
    <s v="Approved"/>
    <s v="Solex"/>
    <s v="Standard"/>
    <s v="medium"/>
    <s v="medium"/>
    <n v="71.489999999999995"/>
    <n v="53.62"/>
    <n v="17.87"/>
    <d v="2012-09-15T00:00:00"/>
    <n v="194"/>
  </r>
  <r>
    <s v="13271"/>
    <s v="85"/>
    <x v="2510"/>
    <d v="2017-11-10T00:00:00"/>
    <b v="0"/>
    <s v="Approved"/>
    <s v="WeareA2B"/>
    <s v="Standard"/>
    <s v="medium"/>
    <s v="medium"/>
    <n v="1228.07"/>
    <n v="400.91"/>
    <n v="827.16"/>
    <d v="1994-07-12T00:00:00"/>
    <n v="50"/>
  </r>
  <r>
    <s v="13272"/>
    <s v="53"/>
    <x v="541"/>
    <d v="2017-02-27T00:00:00"/>
    <b v="0"/>
    <s v="Approved"/>
    <s v="OHM Cycles"/>
    <s v="Standard"/>
    <s v="medium"/>
    <s v="medium"/>
    <n v="795.34"/>
    <n v="101.58"/>
    <n v="693.76"/>
    <d v="2003-07-21T00:00:00"/>
    <n v="306"/>
  </r>
  <r>
    <s v="13273"/>
    <s v="58"/>
    <x v="771"/>
    <d v="2017-10-14T00:00:00"/>
    <b v="0"/>
    <s v="Approved"/>
    <s v="OHM Cycles"/>
    <s v="Standard"/>
    <s v="medium"/>
    <s v="medium"/>
    <n v="912.52"/>
    <n v="141.4"/>
    <n v="771.12"/>
    <d v="2015-10-18T00:00:00"/>
    <n v="77"/>
  </r>
  <r>
    <s v="13274"/>
    <s v="4"/>
    <x v="3095"/>
    <d v="2017-09-17T00:00:00"/>
    <b v="0"/>
    <s v="Approved"/>
    <s v="Giant Bicycles"/>
    <s v="Standard"/>
    <s v="high"/>
    <s v="medium"/>
    <n v="1129.1300000000001"/>
    <n v="677.48"/>
    <n v="451.65"/>
    <d v="2005-08-09T00:00:00"/>
    <n v="104"/>
  </r>
  <r>
    <s v="13275"/>
    <s v="77"/>
    <x v="2359"/>
    <d v="2017-11-15T00:00:00"/>
    <b v="0"/>
    <s v="Approved"/>
    <s v="Norco Bicycles"/>
    <s v="Road"/>
    <s v="medium"/>
    <s v="large"/>
    <n v="1240.31"/>
    <n v="795.1"/>
    <n v="445.21"/>
    <d v="2011-01-10T00:00:00"/>
    <n v="45"/>
  </r>
  <r>
    <s v="13276"/>
    <s v="31"/>
    <x v="1128"/>
    <d v="2017-02-27T00:00:00"/>
    <b v="0"/>
    <s v="Approved"/>
    <s v="WeareA2B"/>
    <s v="Standard"/>
    <s v="medium"/>
    <s v="medium"/>
    <n v="752.64"/>
    <n v="205.36"/>
    <n v="547.28"/>
    <d v="2005-05-10T00:00:00"/>
    <n v="306"/>
  </r>
  <r>
    <s v="13277"/>
    <s v="3"/>
    <x v="1752"/>
    <d v="2017-02-19T00:00:00"/>
    <b v="1"/>
    <s v="Approved"/>
    <s v="Trek Bicycles"/>
    <s v="Standard"/>
    <s v="medium"/>
    <s v="large"/>
    <n v="2091.4699999999998"/>
    <n v="388.92"/>
    <n v="1702.55"/>
    <d v="2004-12-18T00:00:00"/>
    <n v="314"/>
  </r>
  <r>
    <s v="13278"/>
    <s v="93"/>
    <x v="2408"/>
    <d v="2017-11-23T00:00:00"/>
    <b v="1"/>
    <s v="Approved"/>
    <s v="WeareA2B"/>
    <s v="Standard"/>
    <s v="medium"/>
    <s v="medium"/>
    <n v="1065.03"/>
    <n v="230.09"/>
    <n v="834.94"/>
    <d v="2000-11-03T00:00:00"/>
    <n v="37"/>
  </r>
  <r>
    <s v="13279"/>
    <s v="85"/>
    <x v="364"/>
    <d v="2017-09-28T00:00:00"/>
    <b v="0"/>
    <s v="Approved"/>
    <s v="WeareA2B"/>
    <s v="Standard"/>
    <s v="medium"/>
    <s v="medium"/>
    <n v="752.64"/>
    <n v="205.36"/>
    <n v="547.28"/>
    <d v="1999-07-26T00:00:00"/>
    <n v="93"/>
  </r>
  <r>
    <s v="13280"/>
    <s v="48"/>
    <x v="1071"/>
    <d v="2017-11-10T00:00:00"/>
    <b v="0"/>
    <s v="Approved"/>
    <s v="WeareA2B"/>
    <s v="Standard"/>
    <s v="medium"/>
    <s v="medium"/>
    <n v="1762.96"/>
    <n v="950.52"/>
    <n v="812.44"/>
    <d v="2005-08-09T00:00:00"/>
    <n v="50"/>
  </r>
  <r>
    <s v="13281"/>
    <s v="38"/>
    <x v="2900"/>
    <d v="2017-06-10T00:00:00"/>
    <b v="1"/>
    <s v="Approved"/>
    <s v="Solex"/>
    <s v="Standard"/>
    <s v="medium"/>
    <s v="medium"/>
    <n v="1577.53"/>
    <n v="826.51"/>
    <n v="751.02"/>
    <d v="2011-05-09T00:00:00"/>
    <n v="203"/>
  </r>
  <r>
    <s v="13282"/>
    <s v="39"/>
    <x v="1717"/>
    <d v="2017-06-06T00:00:00"/>
    <b v="0"/>
    <s v="Approved"/>
    <s v="Giant Bicycles"/>
    <s v="Standard"/>
    <s v="medium"/>
    <s v="large"/>
    <n v="1812.75"/>
    <n v="582.48"/>
    <n v="1230.27"/>
    <d v="2010-06-07T00:00:00"/>
    <n v="207"/>
  </r>
  <r>
    <s v="13283"/>
    <s v="43"/>
    <x v="2283"/>
    <d v="2017-09-13T00:00:00"/>
    <b v="0"/>
    <s v="Approved"/>
    <s v="Solex"/>
    <s v="Standard"/>
    <s v="medium"/>
    <s v="medium"/>
    <n v="1151.96"/>
    <n v="649.49"/>
    <n v="502.47"/>
    <d v="2011-05-09T00:00:00"/>
    <n v="108"/>
  </r>
  <r>
    <s v="13285"/>
    <s v="47"/>
    <x v="3338"/>
    <d v="2017-09-04T00:00:00"/>
    <b v="0"/>
    <s v="Approved"/>
    <s v="Trek Bicycles"/>
    <s v="Road"/>
    <s v="low"/>
    <s v="small"/>
    <n v="1720.7"/>
    <n v="1531.42"/>
    <n v="189.28"/>
    <d v="2010-05-05T00:00:00"/>
    <n v="117"/>
  </r>
  <r>
    <s v="13286"/>
    <s v="0"/>
    <x v="172"/>
    <d v="2017-07-01T00:00:00"/>
    <b v="1"/>
    <s v="Approved"/>
    <s v="Giant Bicycles"/>
    <s v="Standard"/>
    <s v="medium"/>
    <s v="medium"/>
    <n v="230.91"/>
    <n v="173.18"/>
    <n v="57.73"/>
    <d v="2011-03-16T00:00:00"/>
    <n v="182"/>
  </r>
  <r>
    <s v="13287"/>
    <s v="63"/>
    <x v="866"/>
    <d v="2017-02-18T00:00:00"/>
    <b v="0"/>
    <s v="Approved"/>
    <s v="Solex"/>
    <s v="Standard"/>
    <s v="medium"/>
    <s v="medium"/>
    <n v="1483.2"/>
    <n v="99.59"/>
    <n v="1383.61"/>
    <d v="2015-04-11T00:00:00"/>
    <n v="315"/>
  </r>
  <r>
    <s v="13288"/>
    <s v="20"/>
    <x v="2883"/>
    <d v="2017-03-22T00:00:00"/>
    <b v="1"/>
    <s v="Approved"/>
    <s v="Trek Bicycles"/>
    <s v="Standard"/>
    <s v="medium"/>
    <s v="small"/>
    <n v="1775.81"/>
    <n v="1580.47"/>
    <n v="195.34"/>
    <d v="2011-05-07T00:00:00"/>
    <n v="283"/>
  </r>
  <r>
    <s v="13289"/>
    <s v="57"/>
    <x v="32"/>
    <d v="2017-07-25T00:00:00"/>
    <b v="0"/>
    <s v="Approved"/>
    <s v="WeareA2B"/>
    <s v="Touring"/>
    <s v="medium"/>
    <s v="large"/>
    <n v="1890.39"/>
    <n v="260.14"/>
    <n v="1630.25"/>
    <d v="1991-01-21T00:00:00"/>
    <n v="158"/>
  </r>
  <r>
    <s v="13290"/>
    <s v="67"/>
    <x v="1864"/>
    <d v="2017-11-25T00:00:00"/>
    <b v="0"/>
    <s v="Approved"/>
    <s v="Norco Bicycles"/>
    <s v="Road"/>
    <s v="medium"/>
    <s v="medium"/>
    <n v="544.04999999999995"/>
    <n v="376.84"/>
    <n v="167.21"/>
    <d v="2005-10-22T00:00:00"/>
    <n v="35"/>
  </r>
  <r>
    <s v="13291"/>
    <s v="95"/>
    <x v="1350"/>
    <d v="2017-12-20T00:00:00"/>
    <b v="0"/>
    <s v="Approved"/>
    <s v="Giant Bicycles"/>
    <s v="Standard"/>
    <s v="medium"/>
    <s v="large"/>
    <n v="569.55999999999995"/>
    <n v="528.42999999999995"/>
    <n v="41.13"/>
    <d v="1999-07-20T00:00:00"/>
    <n v="10"/>
  </r>
  <r>
    <s v="13293"/>
    <s v="15"/>
    <x v="2933"/>
    <d v="2017-03-20T00:00:00"/>
    <b v="0"/>
    <s v="Approved"/>
    <s v="WeareA2B"/>
    <s v="Standard"/>
    <s v="medium"/>
    <s v="medium"/>
    <n v="1292.8399999999999"/>
    <n v="13.44"/>
    <n v="1279.4000000000001"/>
    <d v="2015-08-10T00:00:00"/>
    <n v="285"/>
  </r>
  <r>
    <s v="13294"/>
    <s v="64"/>
    <x v="3276"/>
    <d v="2017-08-22T00:00:00"/>
    <b v="0"/>
    <s v="Approved"/>
    <s v="Trek Bicycles"/>
    <s v="Standard"/>
    <s v="medium"/>
    <s v="large"/>
    <n v="1469.44"/>
    <n v="596.54999999999995"/>
    <n v="872.89"/>
    <d v="2005-10-22T00:00:00"/>
    <n v="130"/>
  </r>
  <r>
    <s v="13295"/>
    <s v="19"/>
    <x v="639"/>
    <d v="2017-08-06T00:00:00"/>
    <b v="1"/>
    <s v="Approved"/>
    <s v="OHM Cycles"/>
    <s v="Road"/>
    <s v="high"/>
    <s v="large"/>
    <n v="12.01"/>
    <n v="7.21"/>
    <n v="4.8"/>
    <d v="2009-03-08T00:00:00"/>
    <n v="146"/>
  </r>
  <r>
    <s v="13296"/>
    <s v="13"/>
    <x v="2124"/>
    <d v="2017-09-25T00:00:00"/>
    <b v="0"/>
    <s v="Approved"/>
    <s v="Solex"/>
    <s v="Standard"/>
    <s v="medium"/>
    <s v="medium"/>
    <n v="1163.8900000000001"/>
    <n v="589.27"/>
    <n v="574.62"/>
    <d v="2016-07-09T00:00:00"/>
    <n v="96"/>
  </r>
  <r>
    <s v="13297"/>
    <s v="70"/>
    <x v="2942"/>
    <d v="2017-03-21T00:00:00"/>
    <b v="1"/>
    <s v="Approved"/>
    <s v="Trek Bicycles"/>
    <s v="Standard"/>
    <s v="high"/>
    <s v="medium"/>
    <n v="495.72"/>
    <n v="297.43"/>
    <n v="198.29"/>
    <d v="2016-12-06T00:00:00"/>
    <n v="284"/>
  </r>
  <r>
    <s v="13298"/>
    <s v="64"/>
    <x v="2631"/>
    <d v="2017-04-01T00:00:00"/>
    <b v="1"/>
    <s v="Approved"/>
    <s v="Giant Bicycles"/>
    <s v="Standard"/>
    <s v="high"/>
    <s v="small"/>
    <n v="1977.36"/>
    <n v="1759.85"/>
    <n v="217.51"/>
    <d v="2010-11-05T00:00:00"/>
    <n v="273"/>
  </r>
  <r>
    <s v="13299"/>
    <s v="41"/>
    <x v="1022"/>
    <d v="2017-10-29T00:00:00"/>
    <b v="1"/>
    <s v="Approved"/>
    <s v="Solex"/>
    <s v="Road"/>
    <s v="medium"/>
    <s v="medium"/>
    <n v="416.98"/>
    <n v="312.74"/>
    <n v="104.24"/>
    <d v="2007-12-11T00:00:00"/>
    <n v="62"/>
  </r>
  <r>
    <s v="13300"/>
    <s v="8"/>
    <x v="3224"/>
    <d v="2017-09-13T00:00:00"/>
    <b v="0"/>
    <s v="Approved"/>
    <s v="Solex"/>
    <s v="Road"/>
    <s v="medium"/>
    <s v="small"/>
    <n v="1703.52"/>
    <n v="1516.13"/>
    <n v="187.39"/>
    <d v="2011-04-16T00:00:00"/>
    <n v="108"/>
  </r>
  <r>
    <s v="13301"/>
    <s v="34"/>
    <x v="2913"/>
    <d v="2017-10-16T00:00:00"/>
    <b v="0"/>
    <s v="Approved"/>
    <s v="WeareA2B"/>
    <s v="Standard"/>
    <s v="medium"/>
    <s v="medium"/>
    <n v="1231.1500000000001"/>
    <n v="161.6"/>
    <n v="1069.55"/>
    <d v="2010-11-05T00:00:00"/>
    <n v="75"/>
  </r>
  <r>
    <s v="13302"/>
    <s v="75"/>
    <x v="665"/>
    <d v="2017-08-14T00:00:00"/>
    <b v="1"/>
    <s v="Approved"/>
    <s v="Giant Bicycles"/>
    <s v="Touring"/>
    <s v="medium"/>
    <s v="large"/>
    <n v="1873.97"/>
    <n v="863.95"/>
    <n v="1010.02"/>
    <d v="2006-05-22T00:00:00"/>
    <n v="138"/>
  </r>
  <r>
    <s v="13303"/>
    <s v="0"/>
    <x v="1925"/>
    <d v="2017-12-06T00:00:00"/>
    <b v="1"/>
    <s v="Approved"/>
    <s v="OHM Cycles"/>
    <s v="Standard"/>
    <s v="medium"/>
    <s v="medium"/>
    <n v="235.63"/>
    <n v="125.07"/>
    <n v="110.56"/>
    <d v="2004-08-07T00:00:00"/>
    <n v="24"/>
  </r>
  <r>
    <s v="13304"/>
    <s v="6"/>
    <x v="198"/>
    <d v="2017-11-07T00:00:00"/>
    <b v="0"/>
    <s v="Approved"/>
    <s v="OHM Cycles"/>
    <s v="Standard"/>
    <s v="high"/>
    <s v="medium"/>
    <n v="227.88"/>
    <n v="136.72999999999999"/>
    <n v="91.15"/>
    <d v="2004-08-17T00:00:00"/>
    <n v="53"/>
  </r>
  <r>
    <s v="13305"/>
    <s v="65"/>
    <x v="2694"/>
    <d v="2017-02-12T00:00:00"/>
    <b v="0"/>
    <s v="Approved"/>
    <s v="WeareA2B"/>
    <s v="Standard"/>
    <s v="medium"/>
    <s v="medium"/>
    <n v="1807.45"/>
    <n v="778.69"/>
    <n v="1028.76"/>
    <d v="2015-05-21T00:00:00"/>
    <n v="321"/>
  </r>
  <r>
    <s v="13306"/>
    <s v="8"/>
    <x v="1986"/>
    <d v="2017-03-03T00:00:00"/>
    <b v="1"/>
    <s v="Approved"/>
    <s v="Solex"/>
    <s v="Road"/>
    <s v="medium"/>
    <s v="small"/>
    <n v="1703.52"/>
    <n v="1516.13"/>
    <n v="187.39"/>
    <d v="2013-06-09T00:00:00"/>
    <n v="302"/>
  </r>
  <r>
    <s v="13307"/>
    <s v="44"/>
    <x v="3426"/>
    <d v="2017-01-15T00:00:00"/>
    <b v="1"/>
    <s v="Approved"/>
    <s v="WeareA2B"/>
    <s v="Standard"/>
    <s v="medium"/>
    <s v="medium"/>
    <n v="1769.64"/>
    <n v="108.76"/>
    <n v="1660.88"/>
    <d v="2011-05-09T00:00:00"/>
    <n v="349"/>
  </r>
  <r>
    <s v="13308"/>
    <s v="84"/>
    <x v="2187"/>
    <d v="2017-06-01T00:00:00"/>
    <b v="1"/>
    <s v="Approved"/>
    <s v="Trek Bicycles"/>
    <s v="Road"/>
    <s v="medium"/>
    <s v="medium"/>
    <n v="290.62"/>
    <n v="215.14"/>
    <n v="75.48"/>
    <d v="1999-07-26T00:00:00"/>
    <n v="212"/>
  </r>
  <r>
    <s v="13309"/>
    <s v="93"/>
    <x v="1134"/>
    <d v="2017-06-21T00:00:00"/>
    <b v="1"/>
    <s v="Approved"/>
    <s v="WeareA2B"/>
    <s v="Standard"/>
    <s v="medium"/>
    <s v="medium"/>
    <n v="1065.03"/>
    <n v="230.09"/>
    <n v="834.94"/>
    <d v="2000-11-03T00:00:00"/>
    <n v="192"/>
  </r>
  <r>
    <s v="13310"/>
    <s v="94"/>
    <x v="2792"/>
    <d v="2017-01-03T00:00:00"/>
    <b v="1"/>
    <s v="Approved"/>
    <s v="Giant Bicycles"/>
    <s v="Standard"/>
    <s v="medium"/>
    <s v="large"/>
    <n v="1635.3"/>
    <n v="993.66"/>
    <n v="641.64"/>
    <d v="2013-06-09T00:00:00"/>
    <n v="361"/>
  </r>
  <r>
    <s v="13312"/>
    <s v="12"/>
    <x v="2606"/>
    <d v="2017-07-05T00:00:00"/>
    <b v="1"/>
    <s v="Approved"/>
    <s v="Giant Bicycles"/>
    <s v="Standard"/>
    <s v="medium"/>
    <s v="large"/>
    <n v="1765.3"/>
    <n v="709.48"/>
    <n v="1055.82"/>
    <d v="1991-07-10T00:00:00"/>
    <n v="178"/>
  </r>
  <r>
    <s v="13313"/>
    <s v="35"/>
    <x v="839"/>
    <d v="2017-04-07T00:00:00"/>
    <b v="0"/>
    <s v="Approved"/>
    <s v="Trek Bicycles"/>
    <s v="Standard"/>
    <s v="low"/>
    <s v="medium"/>
    <n v="1057.51"/>
    <n v="154.4"/>
    <n v="903.11"/>
    <d v="1994-07-12T00:00:00"/>
    <n v="267"/>
  </r>
  <r>
    <s v="13315"/>
    <s v="80"/>
    <x v="2577"/>
    <d v="2017-02-01T00:00:00"/>
    <b v="1"/>
    <s v="Approved"/>
    <s v="OHM Cycles"/>
    <s v="Touring"/>
    <s v="low"/>
    <s v="medium"/>
    <n v="1073.07"/>
    <n v="933.84"/>
    <n v="139.22999999999999"/>
    <d v="1997-01-25T00:00:00"/>
    <n v="332"/>
  </r>
  <r>
    <s v="13316"/>
    <s v="83"/>
    <x v="3353"/>
    <d v="2017-01-12T00:00:00"/>
    <b v="0"/>
    <s v="Approved"/>
    <s v="Solex"/>
    <s v="Touring"/>
    <s v="medium"/>
    <s v="large"/>
    <n v="2083.94"/>
    <n v="675.03"/>
    <n v="1408.91"/>
    <d v="2013-09-16T00:00:00"/>
    <n v="352"/>
  </r>
  <r>
    <s v="13317"/>
    <s v="1"/>
    <x v="2797"/>
    <d v="2017-07-03T00:00:00"/>
    <b v="1"/>
    <s v="Approved"/>
    <s v="Giant Bicycles"/>
    <s v="Standard"/>
    <s v="medium"/>
    <s v="medium"/>
    <n v="1403.5"/>
    <n v="954.82"/>
    <n v="448.68"/>
    <d v="2016-11-14T00:00:00"/>
    <n v="180"/>
  </r>
  <r>
    <s v="13318"/>
    <s v="29"/>
    <x v="2381"/>
    <d v="2017-10-29T00:00:00"/>
    <b v="0"/>
    <s v="Approved"/>
    <s v="Norco Bicycles"/>
    <s v="Road"/>
    <s v="medium"/>
    <s v="medium"/>
    <n v="543.39"/>
    <n v="407.54"/>
    <n v="135.85"/>
    <d v="1995-12-19T00:00:00"/>
    <n v="62"/>
  </r>
  <r>
    <s v="13319"/>
    <s v="50"/>
    <x v="1670"/>
    <d v="2017-03-18T00:00:00"/>
    <b v="0"/>
    <s v="Approved"/>
    <s v="WeareA2B"/>
    <s v="Standard"/>
    <s v="medium"/>
    <s v="small"/>
    <n v="175.89"/>
    <n v="131.91999999999999"/>
    <n v="43.97"/>
    <d v="2003-07-21T00:00:00"/>
    <n v="287"/>
  </r>
  <r>
    <s v="13320"/>
    <s v="82"/>
    <x v="3250"/>
    <d v="2017-05-04T00:00:00"/>
    <b v="1"/>
    <s v="Approved"/>
    <s v="Norco Bicycles"/>
    <s v="Standard"/>
    <s v="high"/>
    <s v="medium"/>
    <n v="1148.6400000000001"/>
    <n v="689.18"/>
    <n v="459.46"/>
    <d v="2015-08-10T00:00:00"/>
    <n v="240"/>
  </r>
  <r>
    <s v="13321"/>
    <s v="0"/>
    <x v="490"/>
    <d v="2017-10-13T00:00:00"/>
    <b v="1"/>
    <s v="Approved"/>
    <s v="Norco Bicycles"/>
    <s v="Road"/>
    <s v="medium"/>
    <s v="medium"/>
    <n v="543.39"/>
    <n v="407.54"/>
    <n v="135.85"/>
    <d v="2016-11-22T00:00:00"/>
    <n v="78"/>
  </r>
  <r>
    <s v="13322"/>
    <s v="66"/>
    <x v="392"/>
    <d v="2017-01-02T00:00:00"/>
    <b v="1"/>
    <s v="Approved"/>
    <s v="Giant Bicycles"/>
    <s v="Road"/>
    <s v="low"/>
    <s v="small"/>
    <n v="590.26"/>
    <n v="525.33000000000004"/>
    <n v="64.930000000000007"/>
    <d v="2010-11-05T00:00:00"/>
    <n v="362"/>
  </r>
  <r>
    <s v="13323"/>
    <s v="7"/>
    <x v="809"/>
    <d v="2017-01-26T00:00:00"/>
    <b v="1"/>
    <s v="Approved"/>
    <s v="Trek Bicycles"/>
    <s v="Road"/>
    <s v="low"/>
    <s v="medium"/>
    <n v="980.37"/>
    <n v="234.43"/>
    <n v="745.94"/>
    <d v="2004-09-28T00:00:00"/>
    <n v="338"/>
  </r>
  <r>
    <s v="13324"/>
    <s v="0"/>
    <x v="1221"/>
    <d v="2017-02-21T00:00:00"/>
    <b v="1"/>
    <s v="Approved"/>
    <s v="Solex"/>
    <s v="Standard"/>
    <s v="medium"/>
    <s v="medium"/>
    <n v="71.489999999999995"/>
    <n v="53.62"/>
    <n v="17.87"/>
    <d v="2012-12-02T00:00:00"/>
    <n v="312"/>
  </r>
  <r>
    <s v="13325"/>
    <s v="12"/>
    <x v="40"/>
    <d v="2017-07-05T00:00:00"/>
    <b v="1"/>
    <s v="Approved"/>
    <s v="WeareA2B"/>
    <s v="Standard"/>
    <s v="medium"/>
    <s v="medium"/>
    <n v="1231.1500000000001"/>
    <n v="161.6"/>
    <n v="1069.55"/>
    <d v="2009-03-08T00:00:00"/>
    <n v="178"/>
  </r>
  <r>
    <s v="13326"/>
    <s v="29"/>
    <x v="2089"/>
    <d v="2017-02-10T00:00:00"/>
    <b v="1"/>
    <s v="Approved"/>
    <s v="Norco Bicycles"/>
    <s v="Road"/>
    <s v="medium"/>
    <s v="medium"/>
    <n v="543.39"/>
    <n v="407.54"/>
    <n v="135.85"/>
    <d v="2002-03-22T00:00:00"/>
    <n v="323"/>
  </r>
  <r>
    <s v="13327"/>
    <s v="71"/>
    <x v="3368"/>
    <d v="2017-08-14T00:00:00"/>
    <b v="0"/>
    <s v="Approved"/>
    <s v="Solex"/>
    <s v="Standard"/>
    <s v="high"/>
    <s v="large"/>
    <n v="1842.92"/>
    <n v="1105.75"/>
    <n v="737.17"/>
    <d v="1995-10-24T00:00:00"/>
    <n v="138"/>
  </r>
  <r>
    <s v="13328"/>
    <s v="3"/>
    <x v="1309"/>
    <d v="2017-02-21T00:00:00"/>
    <b v="1"/>
    <s v="Approved"/>
    <s v="Trek Bicycles"/>
    <s v="Standard"/>
    <s v="medium"/>
    <s v="large"/>
    <n v="2091.4699999999998"/>
    <n v="388.92"/>
    <n v="1702.55"/>
    <d v="2011-05-07T00:00:00"/>
    <n v="312"/>
  </r>
  <r>
    <s v="13329"/>
    <s v="74"/>
    <x v="2598"/>
    <d v="2017-01-06T00:00:00"/>
    <b v="1"/>
    <s v="Approved"/>
    <s v="WeareA2B"/>
    <s v="Standard"/>
    <s v="medium"/>
    <s v="medium"/>
    <n v="1228.07"/>
    <n v="400.91"/>
    <n v="827.16"/>
    <d v="1995-12-19T00:00:00"/>
    <n v="358"/>
  </r>
  <r>
    <s v="13330"/>
    <s v="77"/>
    <x v="3268"/>
    <d v="2017-03-23T00:00:00"/>
    <b v="0"/>
    <s v="Approved"/>
    <s v="Norco Bicycles"/>
    <s v="Road"/>
    <s v="medium"/>
    <s v="large"/>
    <n v="1240.31"/>
    <n v="795.1"/>
    <n v="445.21"/>
    <d v="2011-01-10T00:00:00"/>
    <n v="282"/>
  </r>
  <r>
    <s v="13331"/>
    <s v="13"/>
    <x v="1152"/>
    <d v="2017-01-24T00:00:00"/>
    <b v="1"/>
    <s v="Approved"/>
    <s v="Solex"/>
    <s v="Standard"/>
    <s v="medium"/>
    <s v="medium"/>
    <n v="1163.8900000000001"/>
    <n v="589.27"/>
    <n v="574.62"/>
    <d v="2016-07-09T00:00:00"/>
    <n v="340"/>
  </r>
  <r>
    <s v="13332"/>
    <s v="49"/>
    <x v="872"/>
    <d v="2017-07-14T00:00:00"/>
    <b v="0"/>
    <s v="Approved"/>
    <s v="Solex"/>
    <s v="Standard"/>
    <s v="medium"/>
    <s v="large"/>
    <n v="1061.56"/>
    <n v="733.58"/>
    <n v="327.98"/>
    <d v="2015-06-17T00:00:00"/>
    <n v="169"/>
  </r>
  <r>
    <s v="13333"/>
    <s v="38"/>
    <x v="1856"/>
    <d v="2017-03-18T00:00:00"/>
    <b v="1"/>
    <s v="Approved"/>
    <s v="Solex"/>
    <s v="Standard"/>
    <s v="medium"/>
    <s v="medium"/>
    <n v="1577.53"/>
    <n v="826.51"/>
    <n v="751.02"/>
    <d v="2011-03-16T00:00:00"/>
    <n v="287"/>
  </r>
  <r>
    <s v="13334"/>
    <s v="0"/>
    <x v="1771"/>
    <d v="2017-10-24T00:00:00"/>
    <b v="1"/>
    <s v="Approved"/>
    <s v="OHM Cycles"/>
    <s v="Standard"/>
    <s v="medium"/>
    <s v="medium"/>
    <n v="235.63"/>
    <n v="125.07"/>
    <n v="110.56"/>
    <d v="2004-08-07T00:00:00"/>
    <n v="67"/>
  </r>
  <r>
    <s v="13335"/>
    <s v="56"/>
    <x v="2967"/>
    <d v="2017-05-22T00:00:00"/>
    <b v="1"/>
    <s v="Approved"/>
    <s v="Norco Bicycles"/>
    <s v="Mountain"/>
    <s v="low"/>
    <s v="small"/>
    <n v="688.63"/>
    <n v="612.88"/>
    <n v="75.75"/>
    <d v="1993-10-02T00:00:00"/>
    <n v="222"/>
  </r>
  <r>
    <s v="13336"/>
    <s v="15"/>
    <x v="246"/>
    <d v="2017-10-15T00:00:00"/>
    <b v="1"/>
    <s v="Approved"/>
    <s v="Norco Bicycles"/>
    <s v="Standard"/>
    <s v="low"/>
    <s v="medium"/>
    <n v="958.74"/>
    <n v="748.9"/>
    <n v="209.84"/>
    <d v="1996-04-05T00:00:00"/>
    <n v="76"/>
  </r>
  <r>
    <s v="13337"/>
    <s v="40"/>
    <x v="2461"/>
    <d v="2017-03-08T00:00:00"/>
    <b v="0"/>
    <s v="Approved"/>
    <s v="Trek Bicycles"/>
    <s v="Road"/>
    <s v="medium"/>
    <s v="large"/>
    <n v="1894.19"/>
    <n v="598.76"/>
    <n v="1295.43"/>
    <d v="1991-01-21T00:00:00"/>
    <n v="297"/>
  </r>
  <r>
    <s v="13338"/>
    <s v="66"/>
    <x v="2801"/>
    <d v="2017-01-06T00:00:00"/>
    <b v="0"/>
    <s v="Approved"/>
    <s v="Giant Bicycles"/>
    <s v="Road"/>
    <s v="low"/>
    <s v="small"/>
    <n v="590.26"/>
    <n v="525.33000000000004"/>
    <n v="64.930000000000007"/>
    <d v="2010-11-05T00:00:00"/>
    <n v="358"/>
  </r>
  <r>
    <s v="13339"/>
    <s v="43"/>
    <x v="2650"/>
    <d v="2017-02-18T00:00:00"/>
    <b v="1"/>
    <s v="Approved"/>
    <s v="Norco Bicycles"/>
    <s v="Standard"/>
    <s v="medium"/>
    <s v="medium"/>
    <n v="1555.58"/>
    <n v="818.01"/>
    <n v="737.57"/>
    <d v="2004-08-07T00:00:00"/>
    <n v="315"/>
  </r>
  <r>
    <s v="13340"/>
    <s v="6"/>
    <x v="2179"/>
    <d v="2017-06-21T00:00:00"/>
    <b v="1"/>
    <s v="Approved"/>
    <s v="OHM Cycles"/>
    <s v="Standard"/>
    <s v="high"/>
    <s v="medium"/>
    <n v="227.88"/>
    <n v="136.72999999999999"/>
    <n v="91.15"/>
    <d v="2003-02-07T00:00:00"/>
    <n v="192"/>
  </r>
  <r>
    <s v="13341"/>
    <s v="68"/>
    <x v="1793"/>
    <d v="2017-03-15T00:00:00"/>
    <b v="0"/>
    <s v="Approved"/>
    <s v="OHM Cycles"/>
    <s v="Standard"/>
    <s v="medium"/>
    <s v="medium"/>
    <n v="1636.9"/>
    <n v="44.71"/>
    <n v="1592.19"/>
    <d v="1995-10-24T00:00:00"/>
    <n v="290"/>
  </r>
  <r>
    <s v="13342"/>
    <s v="54"/>
    <x v="1351"/>
    <d v="2017-06-11T00:00:00"/>
    <b v="0"/>
    <s v="Approved"/>
    <s v="WeareA2B"/>
    <s v="Standard"/>
    <s v="medium"/>
    <s v="medium"/>
    <n v="1292.8399999999999"/>
    <n v="13.44"/>
    <n v="1279.4000000000001"/>
    <d v="2009-04-12T00:00:00"/>
    <n v="202"/>
  </r>
  <r>
    <s v="13343"/>
    <s v="3"/>
    <x v="70"/>
    <d v="2017-09-06T00:00:00"/>
    <b v="0"/>
    <s v="Approved"/>
    <s v="Trek Bicycles"/>
    <s v="Standard"/>
    <s v="medium"/>
    <s v="large"/>
    <n v="2091.4699999999998"/>
    <n v="388.92"/>
    <n v="1702.55"/>
    <d v="2012-09-15T00:00:00"/>
    <n v="115"/>
  </r>
  <r>
    <s v="13344"/>
    <s v="0"/>
    <x v="2700"/>
    <d v="2017-01-28T00:00:00"/>
    <b v="1"/>
    <s v="Approved"/>
    <m/>
    <m/>
    <m/>
    <m/>
    <n v="435.66"/>
    <m/>
    <m/>
    <m/>
    <n v="336"/>
  </r>
  <r>
    <s v="13345"/>
    <s v="0"/>
    <x v="2985"/>
    <d v="2017-03-24T00:00:00"/>
    <b v="0"/>
    <s v="Approved"/>
    <m/>
    <m/>
    <m/>
    <m/>
    <n v="1409.68"/>
    <m/>
    <m/>
    <m/>
    <n v="281"/>
  </r>
  <r>
    <s v="13346"/>
    <s v="55"/>
    <x v="1134"/>
    <d v="2017-05-17T00:00:00"/>
    <b v="0"/>
    <s v="Approved"/>
    <s v="Trek Bicycles"/>
    <s v="Road"/>
    <s v="medium"/>
    <s v="large"/>
    <n v="1894.19"/>
    <n v="598.76"/>
    <n v="1295.43"/>
    <d v="2003-07-21T00:00:00"/>
    <n v="227"/>
  </r>
  <r>
    <s v="13347"/>
    <s v="0"/>
    <x v="2729"/>
    <d v="2017-04-30T00:00:00"/>
    <b v="0"/>
    <s v="Approved"/>
    <s v="OHM Cycles"/>
    <s v="Standard"/>
    <s v="medium"/>
    <s v="medium"/>
    <n v="183.86"/>
    <n v="137.9"/>
    <n v="45.96"/>
    <d v="1997-10-04T00:00:00"/>
    <n v="244"/>
  </r>
  <r>
    <s v="13348"/>
    <s v="12"/>
    <x v="2644"/>
    <d v="2017-12-13T00:00:00"/>
    <b v="1"/>
    <s v="Approved"/>
    <s v="WeareA2B"/>
    <s v="Standard"/>
    <s v="medium"/>
    <s v="medium"/>
    <n v="1231.1500000000001"/>
    <n v="161.6"/>
    <n v="1069.55"/>
    <d v="2009-03-08T00:00:00"/>
    <n v="17"/>
  </r>
  <r>
    <s v="13349"/>
    <s v="24"/>
    <x v="1405"/>
    <d v="2017-02-07T00:00:00"/>
    <b v="0"/>
    <s v="Approved"/>
    <s v="Solex"/>
    <s v="Road"/>
    <s v="medium"/>
    <s v="large"/>
    <n v="1777.8"/>
    <n v="820.78"/>
    <n v="957.02"/>
    <d v="2011-05-07T00:00:00"/>
    <n v="326"/>
  </r>
  <r>
    <s v="13350"/>
    <s v="0"/>
    <x v="2568"/>
    <d v="2017-09-20T00:00:00"/>
    <b v="0"/>
    <s v="Approved"/>
    <s v="Solex"/>
    <s v="Standard"/>
    <s v="medium"/>
    <s v="medium"/>
    <n v="100.35"/>
    <n v="75.260000000000005"/>
    <n v="25.09"/>
    <d v="1999-07-26T00:00:00"/>
    <n v="101"/>
  </r>
  <r>
    <s v="13351"/>
    <s v="12"/>
    <x v="3122"/>
    <d v="2017-07-12T00:00:00"/>
    <b v="0"/>
    <s v="Approved"/>
    <s v="WeareA2B"/>
    <s v="Standard"/>
    <s v="medium"/>
    <s v="medium"/>
    <n v="1231.1500000000001"/>
    <n v="161.6"/>
    <n v="1069.55"/>
    <d v="2010-05-05T00:00:00"/>
    <n v="171"/>
  </r>
  <r>
    <s v="13352"/>
    <s v="31"/>
    <x v="1118"/>
    <d v="2017-06-05T00:00:00"/>
    <b v="0"/>
    <s v="Approved"/>
    <s v="WeareA2B"/>
    <s v="Standard"/>
    <s v="medium"/>
    <s v="medium"/>
    <n v="752.64"/>
    <n v="205.36"/>
    <n v="547.28"/>
    <d v="2005-05-10T00:00:00"/>
    <n v="208"/>
  </r>
  <r>
    <s v="13353"/>
    <s v="57"/>
    <x v="1280"/>
    <d v="2017-02-03T00:00:00"/>
    <b v="0"/>
    <s v="Approved"/>
    <s v="WeareA2B"/>
    <s v="Touring"/>
    <s v="medium"/>
    <s v="large"/>
    <n v="1890.39"/>
    <n v="260.14"/>
    <n v="1630.25"/>
    <d v="2012-05-18T00:00:00"/>
    <n v="330"/>
  </r>
  <r>
    <s v="13354"/>
    <s v="38"/>
    <x v="282"/>
    <d v="2017-12-11T00:00:00"/>
    <b v="1"/>
    <s v="Approved"/>
    <s v="Solex"/>
    <s v="Standard"/>
    <s v="medium"/>
    <s v="medium"/>
    <n v="1577.53"/>
    <n v="826.51"/>
    <n v="751.02"/>
    <d v="2011-03-16T00:00:00"/>
    <n v="19"/>
  </r>
  <r>
    <s v="13355"/>
    <s v="50"/>
    <x v="2474"/>
    <d v="2017-09-23T00:00:00"/>
    <b v="0"/>
    <s v="Approved"/>
    <s v="WeareA2B"/>
    <s v="Standard"/>
    <s v="medium"/>
    <s v="small"/>
    <n v="175.89"/>
    <n v="131.91999999999999"/>
    <n v="43.97"/>
    <d v="1991-01-21T00:00:00"/>
    <n v="98"/>
  </r>
  <r>
    <s v="13356"/>
    <s v="62"/>
    <x v="1205"/>
    <d v="2017-05-05T00:00:00"/>
    <b v="0"/>
    <s v="Approved"/>
    <s v="Solex"/>
    <s v="Standard"/>
    <s v="high"/>
    <s v="medium"/>
    <n v="1024.6600000000001"/>
    <n v="614.79999999999995"/>
    <n v="409.86"/>
    <d v="2013-03-12T00:00:00"/>
    <n v="239"/>
  </r>
  <r>
    <s v="13358"/>
    <s v="52"/>
    <x v="3224"/>
    <d v="2017-06-12T00:00:00"/>
    <b v="1"/>
    <s v="Approved"/>
    <s v="OHM Cycles"/>
    <s v="Road"/>
    <s v="medium"/>
    <s v="medium"/>
    <n v="1280.28"/>
    <n v="829.51"/>
    <n v="450.77"/>
    <d v="2001-11-25T00:00:00"/>
    <n v="201"/>
  </r>
  <r>
    <s v="13359"/>
    <s v="28"/>
    <x v="2603"/>
    <d v="2017-05-24T00:00:00"/>
    <b v="0"/>
    <s v="Approved"/>
    <s v="Norco Bicycles"/>
    <s v="Standard"/>
    <s v="medium"/>
    <s v="small"/>
    <n v="1216.1400000000001"/>
    <n v="1082.3599999999999"/>
    <n v="133.78"/>
    <d v="1991-08-05T00:00:00"/>
    <n v="220"/>
  </r>
  <r>
    <s v="13360"/>
    <s v="79"/>
    <x v="1579"/>
    <d v="2017-11-04T00:00:00"/>
    <b v="0"/>
    <s v="Approved"/>
    <s v="Norco Bicycles"/>
    <s v="Standard"/>
    <s v="medium"/>
    <s v="medium"/>
    <n v="1555.58"/>
    <n v="818.01"/>
    <n v="737.57"/>
    <d v="2003-09-09T00:00:00"/>
    <n v="56"/>
  </r>
  <r>
    <s v="13361"/>
    <s v="0"/>
    <x v="2108"/>
    <d v="2017-10-25T00:00:00"/>
    <b v="1"/>
    <s v="Approved"/>
    <s v="Trek Bicycles"/>
    <s v="Road"/>
    <s v="medium"/>
    <s v="medium"/>
    <n v="290.62"/>
    <n v="215.14"/>
    <n v="75.48"/>
    <d v="2005-05-10T00:00:00"/>
    <n v="66"/>
  </r>
  <r>
    <s v="13362"/>
    <s v="85"/>
    <x v="919"/>
    <d v="2017-05-02T00:00:00"/>
    <b v="0"/>
    <s v="Approved"/>
    <s v="WeareA2B"/>
    <s v="Standard"/>
    <s v="medium"/>
    <s v="medium"/>
    <n v="1228.07"/>
    <n v="400.91"/>
    <n v="827.16"/>
    <d v="2015-08-10T00:00:00"/>
    <n v="242"/>
  </r>
  <r>
    <s v="13363"/>
    <s v="13"/>
    <x v="1976"/>
    <d v="2017-01-05T00:00:00"/>
    <b v="0"/>
    <s v="Approved"/>
    <s v="Solex"/>
    <s v="Standard"/>
    <s v="medium"/>
    <s v="medium"/>
    <n v="1577.53"/>
    <n v="826.51"/>
    <n v="751.02"/>
    <d v="2011-03-16T00:00:00"/>
    <n v="359"/>
  </r>
  <r>
    <s v="13364"/>
    <s v="26"/>
    <x v="18"/>
    <d v="2017-07-02T00:00:00"/>
    <b v="0"/>
    <s v="Approved"/>
    <s v="WeareA2B"/>
    <s v="Standard"/>
    <s v="medium"/>
    <s v="medium"/>
    <n v="1992.93"/>
    <n v="762.63"/>
    <n v="1230.3"/>
    <d v="1993-05-26T00:00:00"/>
    <n v="181"/>
  </r>
  <r>
    <s v="13365"/>
    <s v="96"/>
    <x v="1646"/>
    <d v="2017-04-05T00:00:00"/>
    <b v="0"/>
    <s v="Approved"/>
    <s v="Giant Bicycles"/>
    <s v="Standard"/>
    <s v="medium"/>
    <s v="large"/>
    <n v="1635.3"/>
    <n v="993.66"/>
    <n v="641.64"/>
    <d v="2013-06-09T00:00:00"/>
    <n v="269"/>
  </r>
  <r>
    <s v="13366"/>
    <s v="18"/>
    <x v="483"/>
    <d v="2017-06-04T00:00:00"/>
    <b v="0"/>
    <s v="Approved"/>
    <s v="Norco Bicycles"/>
    <s v="Standard"/>
    <s v="high"/>
    <s v="medium"/>
    <n v="1148.6400000000001"/>
    <n v="689.18"/>
    <n v="459.46"/>
    <d v="2015-08-10T00:00:00"/>
    <n v="209"/>
  </r>
  <r>
    <s v="13367"/>
    <s v="88"/>
    <x v="3069"/>
    <d v="2017-07-01T00:00:00"/>
    <b v="1"/>
    <s v="Approved"/>
    <s v="Norco Bicycles"/>
    <s v="Standard"/>
    <s v="high"/>
    <s v="small"/>
    <n v="1661.92"/>
    <n v="1479.11"/>
    <n v="182.81"/>
    <d v="1993-07-15T00:00:00"/>
    <n v="182"/>
  </r>
  <r>
    <s v="13368"/>
    <s v="18"/>
    <x v="958"/>
    <d v="2017-01-01T00:00:00"/>
    <b v="1"/>
    <s v="Approved"/>
    <s v="Solex"/>
    <s v="Standard"/>
    <s v="medium"/>
    <s v="medium"/>
    <n v="575.27"/>
    <n v="431.45"/>
    <n v="143.82"/>
    <d v="2009-03-08T00:00:00"/>
    <n v="363"/>
  </r>
  <r>
    <s v="13369"/>
    <s v="0"/>
    <x v="3169"/>
    <d v="2017-01-10T00:00:00"/>
    <b v="1"/>
    <s v="Approved"/>
    <m/>
    <m/>
    <m/>
    <m/>
    <n v="1315.16"/>
    <m/>
    <m/>
    <m/>
    <n v="354"/>
  </r>
  <r>
    <s v="13370"/>
    <s v="63"/>
    <x v="2272"/>
    <d v="2017-01-08T00:00:00"/>
    <b v="1"/>
    <s v="Approved"/>
    <s v="Solex"/>
    <s v="Standard"/>
    <s v="medium"/>
    <s v="medium"/>
    <n v="1483.2"/>
    <n v="99.59"/>
    <n v="1383.61"/>
    <d v="1998-12-17T00:00:00"/>
    <n v="356"/>
  </r>
  <r>
    <s v="13371"/>
    <s v="22"/>
    <x v="1199"/>
    <d v="2017-05-20T00:00:00"/>
    <b v="0"/>
    <s v="Approved"/>
    <s v="WeareA2B"/>
    <s v="Standard"/>
    <s v="medium"/>
    <s v="medium"/>
    <n v="60.34"/>
    <n v="45.26"/>
    <n v="15.08"/>
    <d v="1993-07-15T00:00:00"/>
    <n v="224"/>
  </r>
  <r>
    <s v="13372"/>
    <s v="23"/>
    <x v="2481"/>
    <d v="2017-10-23T00:00:00"/>
    <b v="0"/>
    <s v="Approved"/>
    <s v="Norco Bicycles"/>
    <s v="Standard"/>
    <s v="medium"/>
    <s v="medium"/>
    <n v="1198.46"/>
    <n v="381.1"/>
    <n v="817.36"/>
    <d v="1998-12-16T00:00:00"/>
    <n v="68"/>
  </r>
  <r>
    <s v="13373"/>
    <s v="39"/>
    <x v="2773"/>
    <d v="2017-10-05T00:00:00"/>
    <b v="0"/>
    <s v="Approved"/>
    <s v="Giant Bicycles"/>
    <s v="Standard"/>
    <s v="medium"/>
    <s v="large"/>
    <n v="1812.75"/>
    <n v="582.48"/>
    <n v="1230.27"/>
    <d v="1997-05-10T00:00:00"/>
    <n v="86"/>
  </r>
  <r>
    <s v="13374"/>
    <s v="97"/>
    <x v="2583"/>
    <d v="2017-08-22T00:00:00"/>
    <b v="1"/>
    <s v="Approved"/>
    <s v="Solex"/>
    <s v="Standard"/>
    <s v="medium"/>
    <s v="large"/>
    <n v="202.62"/>
    <n v="151.96"/>
    <n v="50.66"/>
    <d v="2016-03-29T00:00:00"/>
    <n v="130"/>
  </r>
  <r>
    <s v="13375"/>
    <s v="24"/>
    <x v="390"/>
    <d v="2017-10-22T00:00:00"/>
    <b v="0"/>
    <s v="Approved"/>
    <s v="Solex"/>
    <s v="Road"/>
    <s v="medium"/>
    <s v="large"/>
    <n v="1777.8"/>
    <n v="820.78"/>
    <n v="957.02"/>
    <d v="2011-05-07T00:00:00"/>
    <n v="69"/>
  </r>
  <r>
    <s v="13376"/>
    <s v="27"/>
    <x v="2922"/>
    <d v="2017-01-18T00:00:00"/>
    <b v="0"/>
    <s v="Approved"/>
    <s v="Trek Bicycles"/>
    <s v="Standard"/>
    <s v="medium"/>
    <s v="medium"/>
    <n v="499.53"/>
    <n v="388.72"/>
    <n v="110.81"/>
    <d v="2003-02-16T00:00:00"/>
    <n v="346"/>
  </r>
  <r>
    <s v="13377"/>
    <s v="55"/>
    <x v="1307"/>
    <d v="2017-07-23T00:00:00"/>
    <b v="0"/>
    <s v="Approved"/>
    <s v="Trek Bicycles"/>
    <s v="Road"/>
    <s v="medium"/>
    <s v="large"/>
    <n v="1894.19"/>
    <n v="598.76"/>
    <n v="1295.43"/>
    <d v="2015-10-18T00:00:00"/>
    <n v="160"/>
  </r>
  <r>
    <s v="13378"/>
    <s v="9"/>
    <x v="347"/>
    <d v="2017-07-20T00:00:00"/>
    <b v="0"/>
    <s v="Approved"/>
    <s v="OHM Cycles"/>
    <s v="Road"/>
    <s v="medium"/>
    <s v="medium"/>
    <n v="742.54"/>
    <n v="667.4"/>
    <n v="75.14"/>
    <d v="2003-08-05T00:00:00"/>
    <n v="163"/>
  </r>
  <r>
    <s v="13379"/>
    <s v="6"/>
    <x v="680"/>
    <d v="2017-08-30T00:00:00"/>
    <b v="1"/>
    <s v="Approved"/>
    <s v="OHM Cycles"/>
    <s v="Standard"/>
    <s v="high"/>
    <s v="medium"/>
    <n v="227.88"/>
    <n v="136.72999999999999"/>
    <n v="91.15"/>
    <d v="2003-02-07T00:00:00"/>
    <n v="122"/>
  </r>
  <r>
    <s v="13380"/>
    <s v="0"/>
    <x v="2301"/>
    <d v="2017-08-22T00:00:00"/>
    <b v="1"/>
    <s v="Approved"/>
    <m/>
    <m/>
    <m/>
    <m/>
    <n v="1233.1199999999999"/>
    <m/>
    <m/>
    <m/>
    <n v="130"/>
  </r>
  <r>
    <s v="13381"/>
    <s v="0"/>
    <x v="2189"/>
    <d v="2017-02-21T00:00:00"/>
    <b v="1"/>
    <s v="Approved"/>
    <s v="Norco Bicycles"/>
    <s v="Standard"/>
    <s v="medium"/>
    <s v="medium"/>
    <n v="360.4"/>
    <n v="270.3"/>
    <n v="90.1"/>
    <d v="2016-12-06T00:00:00"/>
    <n v="312"/>
  </r>
  <r>
    <s v="13382"/>
    <s v="46"/>
    <x v="1246"/>
    <d v="2017-05-12T00:00:00"/>
    <b v="0"/>
    <s v="Approved"/>
    <s v="OHM Cycles"/>
    <s v="Standard"/>
    <s v="low"/>
    <s v="medium"/>
    <n v="1793.43"/>
    <n v="248.82"/>
    <n v="1544.61"/>
    <d v="1999-07-20T00:00:00"/>
    <n v="232"/>
  </r>
  <r>
    <s v="13383"/>
    <s v="89"/>
    <x v="398"/>
    <d v="2017-09-26T00:00:00"/>
    <b v="0"/>
    <s v="Approved"/>
    <s v="WeareA2B"/>
    <s v="Touring"/>
    <s v="medium"/>
    <s v="large"/>
    <n v="1362.99"/>
    <n v="57.74"/>
    <n v="1305.25"/>
    <d v="1993-04-20T00:00:00"/>
    <n v="95"/>
  </r>
  <r>
    <s v="13384"/>
    <s v="59"/>
    <x v="2397"/>
    <d v="2017-03-30T00:00:00"/>
    <b v="1"/>
    <s v="Approved"/>
    <s v="Solex"/>
    <s v="Standard"/>
    <s v="medium"/>
    <s v="large"/>
    <n v="1061.56"/>
    <n v="733.58"/>
    <n v="327.98"/>
    <d v="1993-07-20T00:00:00"/>
    <n v="275"/>
  </r>
  <r>
    <s v="13385"/>
    <s v="83"/>
    <x v="1680"/>
    <d v="2017-01-27T00:00:00"/>
    <b v="0"/>
    <s v="Approved"/>
    <s v="Solex"/>
    <s v="Touring"/>
    <s v="medium"/>
    <s v="large"/>
    <n v="2083.94"/>
    <n v="675.03"/>
    <n v="1408.91"/>
    <d v="1993-04-20T00:00:00"/>
    <n v="337"/>
  </r>
  <r>
    <s v="13386"/>
    <s v="53"/>
    <x v="3396"/>
    <d v="2017-09-25T00:00:00"/>
    <b v="0"/>
    <s v="Approved"/>
    <s v="OHM Cycles"/>
    <s v="Standard"/>
    <s v="medium"/>
    <s v="medium"/>
    <n v="795.34"/>
    <n v="101.58"/>
    <n v="693.76"/>
    <d v="1997-02-09T00:00:00"/>
    <n v="96"/>
  </r>
  <r>
    <s v="13387"/>
    <s v="2"/>
    <x v="1557"/>
    <d v="2017-03-01T00:00:00"/>
    <b v="0"/>
    <s v="Approved"/>
    <s v="Solex"/>
    <s v="Standard"/>
    <s v="medium"/>
    <s v="medium"/>
    <n v="71.489999999999995"/>
    <n v="53.62"/>
    <n v="17.87"/>
    <d v="2012-12-02T00:00:00"/>
    <n v="304"/>
  </r>
  <r>
    <s v="13388"/>
    <s v="28"/>
    <x v="6"/>
    <d v="2017-07-10T00:00:00"/>
    <b v="0"/>
    <s v="Approved"/>
    <s v="Norco Bicycles"/>
    <s v="Standard"/>
    <s v="medium"/>
    <s v="small"/>
    <n v="1216.1400000000001"/>
    <n v="1082.3599999999999"/>
    <n v="133.78"/>
    <d v="1994-07-12T00:00:00"/>
    <n v="173"/>
  </r>
  <r>
    <s v="13389"/>
    <s v="46"/>
    <x v="291"/>
    <d v="2017-05-06T00:00:00"/>
    <b v="0"/>
    <s v="Approved"/>
    <s v="Solex"/>
    <s v="Standard"/>
    <s v="low"/>
    <s v="medium"/>
    <n v="1289.8499999999999"/>
    <n v="74.510000000000005"/>
    <n v="1215.3399999999999"/>
    <d v="2009-04-12T00:00:00"/>
    <n v="238"/>
  </r>
  <r>
    <s v="13390"/>
    <s v="35"/>
    <x v="722"/>
    <d v="2017-07-06T00:00:00"/>
    <b v="0"/>
    <s v="Approved"/>
    <s v="Trek Bicycles"/>
    <s v="Standard"/>
    <s v="low"/>
    <s v="medium"/>
    <n v="1057.51"/>
    <n v="154.4"/>
    <n v="903.11"/>
    <d v="2010-06-07T00:00:00"/>
    <n v="177"/>
  </r>
  <r>
    <s v="13391"/>
    <s v="61"/>
    <x v="493"/>
    <d v="2017-09-22T00:00:00"/>
    <b v="0"/>
    <s v="Approved"/>
    <s v="OHM Cycles"/>
    <s v="Standard"/>
    <s v="low"/>
    <s v="medium"/>
    <n v="71.16"/>
    <n v="56.93"/>
    <n v="14.23"/>
    <d v="2015-06-17T00:00:00"/>
    <n v="99"/>
  </r>
  <r>
    <s v="13392"/>
    <s v="46"/>
    <x v="1058"/>
    <d v="2017-07-28T00:00:00"/>
    <b v="1"/>
    <s v="Approved"/>
    <s v="Solex"/>
    <s v="Standard"/>
    <s v="low"/>
    <s v="medium"/>
    <n v="1289.8499999999999"/>
    <n v="74.510000000000005"/>
    <n v="1215.3399999999999"/>
    <d v="2007-12-11T00:00:00"/>
    <n v="155"/>
  </r>
  <r>
    <s v="13393"/>
    <s v="98"/>
    <x v="1365"/>
    <d v="2017-02-03T00:00:00"/>
    <b v="0"/>
    <s v="Approved"/>
    <s v="OHM Cycles"/>
    <s v="Standard"/>
    <s v="medium"/>
    <s v="medium"/>
    <n v="795.34"/>
    <n v="101.58"/>
    <n v="693.76"/>
    <d v="1997-02-09T00:00:00"/>
    <n v="330"/>
  </r>
  <r>
    <s v="13394"/>
    <s v="69"/>
    <x v="3301"/>
    <d v="2017-02-14T00:00:00"/>
    <b v="1"/>
    <s v="Approved"/>
    <s v="Norco Bicycles"/>
    <s v="Road"/>
    <s v="medium"/>
    <s v="large"/>
    <n v="1240.31"/>
    <n v="795.1"/>
    <n v="445.21"/>
    <d v="2011-01-10T00:00:00"/>
    <n v="319"/>
  </r>
  <r>
    <s v="13395"/>
    <s v="82"/>
    <x v="3427"/>
    <d v="2017-04-06T00:00:00"/>
    <b v="1"/>
    <s v="Approved"/>
    <s v="Norco Bicycles"/>
    <s v="Standard"/>
    <s v="high"/>
    <s v="medium"/>
    <n v="1148.6400000000001"/>
    <n v="689.18"/>
    <n v="459.46"/>
    <d v="1993-04-20T00:00:00"/>
    <n v="268"/>
  </r>
  <r>
    <s v="13396"/>
    <s v="35"/>
    <x v="1587"/>
    <d v="2017-09-14T00:00:00"/>
    <b v="1"/>
    <s v="Approved"/>
    <s v="Giant Bicycles"/>
    <s v="Standard"/>
    <s v="medium"/>
    <s v="medium"/>
    <n v="1403.5"/>
    <n v="954.82"/>
    <n v="448.68"/>
    <d v="1991-11-07T00:00:00"/>
    <n v="107"/>
  </r>
  <r>
    <s v="13397"/>
    <s v="26"/>
    <x v="3038"/>
    <d v="2017-03-22T00:00:00"/>
    <b v="0"/>
    <s v="Approved"/>
    <s v="WeareA2B"/>
    <s v="Standard"/>
    <s v="medium"/>
    <s v="medium"/>
    <n v="1992.93"/>
    <n v="762.63"/>
    <n v="1230.3"/>
    <d v="1993-05-26T00:00:00"/>
    <n v="283"/>
  </r>
  <r>
    <s v="13398"/>
    <s v="98"/>
    <x v="432"/>
    <d v="2017-08-20T00:00:00"/>
    <b v="0"/>
    <s v="Approved"/>
    <s v="OHM Cycles"/>
    <s v="Standard"/>
    <s v="medium"/>
    <s v="medium"/>
    <n v="795.34"/>
    <n v="101.58"/>
    <n v="693.76"/>
    <d v="1991-01-21T00:00:00"/>
    <n v="132"/>
  </r>
  <r>
    <s v="13399"/>
    <s v="59"/>
    <x v="268"/>
    <d v="2017-02-13T00:00:00"/>
    <b v="0"/>
    <s v="Approved"/>
    <s v="WeareA2B"/>
    <s v="Standard"/>
    <s v="medium"/>
    <s v="small"/>
    <n v="1415.01"/>
    <n v="1259.3599999999999"/>
    <n v="155.65"/>
    <d v="2000-11-03T00:00:00"/>
    <n v="320"/>
  </r>
  <r>
    <s v="13400"/>
    <s v="54"/>
    <x v="516"/>
    <d v="2017-01-08T00:00:00"/>
    <b v="1"/>
    <s v="Approved"/>
    <s v="WeareA2B"/>
    <s v="Standard"/>
    <s v="medium"/>
    <s v="medium"/>
    <n v="1807.45"/>
    <n v="778.69"/>
    <n v="1028.76"/>
    <d v="1992-10-02T00:00:00"/>
    <n v="356"/>
  </r>
  <r>
    <s v="13401"/>
    <s v="12"/>
    <x v="2347"/>
    <d v="2017-12-06T00:00:00"/>
    <b v="0"/>
    <s v="Approved"/>
    <s v="WeareA2B"/>
    <s v="Standard"/>
    <s v="medium"/>
    <s v="medium"/>
    <n v="1231.1500000000001"/>
    <n v="161.6"/>
    <n v="1069.55"/>
    <d v="2004-08-17T00:00:00"/>
    <n v="24"/>
  </r>
  <r>
    <s v="13402"/>
    <s v="82"/>
    <x v="1866"/>
    <d v="2017-09-16T00:00:00"/>
    <b v="0"/>
    <s v="Approved"/>
    <s v="Norco Bicycles"/>
    <s v="Standard"/>
    <s v="high"/>
    <s v="medium"/>
    <n v="1148.6400000000001"/>
    <n v="689.18"/>
    <n v="459.46"/>
    <d v="2004-12-18T00:00:00"/>
    <n v="105"/>
  </r>
  <r>
    <s v="13403"/>
    <s v="51"/>
    <x v="1848"/>
    <d v="2017-09-04T00:00:00"/>
    <b v="0"/>
    <s v="Approved"/>
    <s v="OHM Cycles"/>
    <s v="Standard"/>
    <s v="high"/>
    <s v="medium"/>
    <n v="2005.66"/>
    <n v="1203.4000000000001"/>
    <n v="802.26"/>
    <d v="2012-04-10T00:00:00"/>
    <n v="117"/>
  </r>
  <r>
    <s v="13404"/>
    <s v="98"/>
    <x v="3385"/>
    <d v="2017-11-15T00:00:00"/>
    <b v="1"/>
    <s v="Approved"/>
    <s v="Trek Bicycles"/>
    <s v="Standard"/>
    <s v="high"/>
    <s v="medium"/>
    <n v="358.39"/>
    <n v="215.03"/>
    <n v="143.36000000000001"/>
    <d v="1991-05-06T00:00:00"/>
    <n v="45"/>
  </r>
  <r>
    <s v="13405"/>
    <s v="16"/>
    <x v="2767"/>
    <d v="2017-07-04T00:00:00"/>
    <b v="1"/>
    <s v="Approved"/>
    <s v="Norco Bicycles"/>
    <s v="Standard"/>
    <s v="high"/>
    <s v="small"/>
    <n v="1661.92"/>
    <n v="1479.11"/>
    <n v="182.81"/>
    <d v="1993-07-15T00:00:00"/>
    <n v="179"/>
  </r>
  <r>
    <s v="13406"/>
    <s v="25"/>
    <x v="274"/>
    <d v="2017-03-02T00:00:00"/>
    <b v="0"/>
    <s v="Approved"/>
    <s v="Giant Bicycles"/>
    <s v="Road"/>
    <s v="medium"/>
    <s v="medium"/>
    <n v="1538.99"/>
    <n v="829.65"/>
    <n v="709.34"/>
    <d v="2016-02-04T00:00:00"/>
    <n v="303"/>
  </r>
  <r>
    <s v="13407"/>
    <s v="74"/>
    <x v="1379"/>
    <d v="2017-10-08T00:00:00"/>
    <b v="1"/>
    <s v="Approved"/>
    <s v="WeareA2B"/>
    <s v="Standard"/>
    <s v="medium"/>
    <s v="medium"/>
    <n v="1228.07"/>
    <n v="400.91"/>
    <n v="827.16"/>
    <d v="2000-05-22T00:00:00"/>
    <n v="83"/>
  </r>
  <r>
    <s v="13409"/>
    <s v="5"/>
    <x v="140"/>
    <d v="2017-11-10T00:00:00"/>
    <b v="0"/>
    <s v="Approved"/>
    <s v="Trek Bicycles"/>
    <s v="Mountain"/>
    <s v="low"/>
    <s v="medium"/>
    <n v="574.64"/>
    <n v="459.71"/>
    <n v="114.93"/>
    <d v="2011-08-29T00:00:00"/>
    <n v="50"/>
  </r>
  <r>
    <s v="13410"/>
    <s v="25"/>
    <x v="3428"/>
    <d v="2017-08-05T00:00:00"/>
    <b v="1"/>
    <s v="Approved"/>
    <s v="Giant Bicycles"/>
    <s v="Road"/>
    <s v="medium"/>
    <s v="medium"/>
    <n v="1538.99"/>
    <n v="829.65"/>
    <n v="709.34"/>
    <d v="2015-08-02T00:00:00"/>
    <n v="147"/>
  </r>
  <r>
    <s v="13411"/>
    <s v="22"/>
    <x v="1381"/>
    <d v="2017-03-24T00:00:00"/>
    <b v="1"/>
    <s v="Approved"/>
    <s v="WeareA2B"/>
    <s v="Standard"/>
    <s v="medium"/>
    <s v="medium"/>
    <n v="60.34"/>
    <n v="45.26"/>
    <n v="15.08"/>
    <d v="1991-11-10T00:00:00"/>
    <n v="281"/>
  </r>
  <r>
    <s v="13412"/>
    <s v="57"/>
    <x v="2215"/>
    <d v="2017-03-11T00:00:00"/>
    <b v="1"/>
    <s v="Approved"/>
    <s v="WeareA2B"/>
    <s v="Touring"/>
    <s v="medium"/>
    <s v="large"/>
    <n v="1890.39"/>
    <n v="260.14"/>
    <n v="1630.25"/>
    <d v="1991-01-21T00:00:00"/>
    <n v="294"/>
  </r>
  <r>
    <s v="13413"/>
    <s v="33"/>
    <x v="1564"/>
    <d v="2017-12-18T00:00:00"/>
    <b v="1"/>
    <s v="Approved"/>
    <s v="Giant Bicycles"/>
    <s v="Standard"/>
    <s v="medium"/>
    <s v="small"/>
    <n v="1311.44"/>
    <n v="1167.18"/>
    <n v="144.26"/>
    <d v="1995-12-19T00:00:00"/>
    <n v="12"/>
  </r>
  <r>
    <s v="13414"/>
    <s v="45"/>
    <x v="268"/>
    <d v="2017-12-10T00:00:00"/>
    <b v="1"/>
    <s v="Approved"/>
    <s v="Trek Bicycles"/>
    <s v="Road"/>
    <s v="low"/>
    <s v="medium"/>
    <n v="980.37"/>
    <n v="234.43"/>
    <n v="745.94"/>
    <d v="2014-03-03T00:00:00"/>
    <n v="20"/>
  </r>
  <r>
    <s v="13415"/>
    <s v="97"/>
    <x v="1144"/>
    <d v="2017-10-01T00:00:00"/>
    <b v="1"/>
    <s v="Approved"/>
    <s v="OHM Cycles"/>
    <s v="Road"/>
    <s v="medium"/>
    <s v="medium"/>
    <n v="742.54"/>
    <n v="667.4"/>
    <n v="75.14"/>
    <d v="1991-11-07T00:00:00"/>
    <n v="90"/>
  </r>
  <r>
    <s v="13416"/>
    <s v="76"/>
    <x v="1109"/>
    <d v="2017-05-08T00:00:00"/>
    <b v="0"/>
    <s v="Approved"/>
    <s v="WeareA2B"/>
    <s v="Standard"/>
    <s v="low"/>
    <s v="medium"/>
    <n v="642.30999999999995"/>
    <n v="513.85"/>
    <n v="128.46"/>
    <d v="2014-10-10T00:00:00"/>
    <n v="236"/>
  </r>
  <r>
    <s v="13417"/>
    <s v="91"/>
    <x v="1407"/>
    <d v="2017-08-24T00:00:00"/>
    <b v="1"/>
    <s v="Approved"/>
    <s v="WeareA2B"/>
    <s v="Standard"/>
    <s v="low"/>
    <s v="medium"/>
    <n v="642.30999999999995"/>
    <n v="513.85"/>
    <n v="128.46"/>
    <d v="2003-09-09T00:00:00"/>
    <n v="128"/>
  </r>
  <r>
    <s v="13418"/>
    <s v="90"/>
    <x v="3314"/>
    <d v="2017-02-17T00:00:00"/>
    <b v="1"/>
    <s v="Approved"/>
    <s v="Norco Bicycles"/>
    <s v="Standard"/>
    <s v="low"/>
    <s v="medium"/>
    <n v="363.01"/>
    <n v="290.41000000000003"/>
    <n v="72.599999999999994"/>
    <d v="2002-10-10T00:00:00"/>
    <n v="316"/>
  </r>
  <r>
    <s v="13419"/>
    <s v="4"/>
    <x v="2171"/>
    <d v="2017-01-19T00:00:00"/>
    <b v="1"/>
    <s v="Approved"/>
    <s v="Giant Bicycles"/>
    <s v="Standard"/>
    <s v="high"/>
    <s v="medium"/>
    <n v="1129.1300000000001"/>
    <n v="677.48"/>
    <n v="451.65"/>
    <d v="1991-11-07T00:00:00"/>
    <n v="345"/>
  </r>
  <r>
    <s v="13420"/>
    <s v="73"/>
    <x v="1101"/>
    <d v="2017-07-14T00:00:00"/>
    <b v="0"/>
    <s v="Approved"/>
    <s v="Solex"/>
    <s v="Standard"/>
    <s v="medium"/>
    <s v="medium"/>
    <n v="1945.43"/>
    <n v="333.18"/>
    <n v="1612.25"/>
    <d v="2014-10-10T00:00:00"/>
    <n v="169"/>
  </r>
  <r>
    <s v="13421"/>
    <s v="88"/>
    <x v="358"/>
    <d v="2017-06-28T00:00:00"/>
    <b v="1"/>
    <s v="Approved"/>
    <s v="Norco Bicycles"/>
    <s v="Standard"/>
    <s v="medium"/>
    <s v="medium"/>
    <n v="1198.46"/>
    <n v="381.1"/>
    <n v="817.36"/>
    <d v="1998-12-16T00:00:00"/>
    <n v="185"/>
  </r>
  <r>
    <s v="13422"/>
    <s v="18"/>
    <x v="2749"/>
    <d v="2017-11-02T00:00:00"/>
    <b v="0"/>
    <s v="Approved"/>
    <s v="Solex"/>
    <s v="Standard"/>
    <s v="medium"/>
    <s v="medium"/>
    <n v="575.27"/>
    <n v="431.45"/>
    <n v="143.82"/>
    <d v="2013-03-12T00:00:00"/>
    <n v="58"/>
  </r>
  <r>
    <s v="13423"/>
    <s v="0"/>
    <x v="2296"/>
    <d v="2017-03-31T00:00:00"/>
    <b v="1"/>
    <s v="Approved"/>
    <s v="Norco Bicycles"/>
    <s v="Standard"/>
    <s v="low"/>
    <s v="medium"/>
    <n v="363.01"/>
    <n v="290.41000000000003"/>
    <n v="72.599999999999994"/>
    <d v="2013-06-09T00:00:00"/>
    <n v="274"/>
  </r>
  <r>
    <s v="13424"/>
    <s v="2"/>
    <x v="90"/>
    <d v="2017-02-21T00:00:00"/>
    <b v="0"/>
    <s v="Approved"/>
    <s v="Solex"/>
    <s v="Standard"/>
    <s v="medium"/>
    <s v="medium"/>
    <n v="71.489999999999995"/>
    <n v="53.62"/>
    <n v="17.87"/>
    <d v="2005-08-09T00:00:00"/>
    <n v="312"/>
  </r>
  <r>
    <s v="13425"/>
    <s v="8"/>
    <x v="2028"/>
    <d v="2017-05-30T00:00:00"/>
    <b v="1"/>
    <s v="Approved"/>
    <s v="Solex"/>
    <s v="Road"/>
    <s v="medium"/>
    <s v="small"/>
    <n v="1703.52"/>
    <n v="1516.13"/>
    <n v="187.39"/>
    <d v="2011-04-16T00:00:00"/>
    <n v="214"/>
  </r>
  <r>
    <s v="13426"/>
    <s v="66"/>
    <x v="1181"/>
    <d v="2017-03-20T00:00:00"/>
    <b v="0"/>
    <s v="Approved"/>
    <s v="Giant Bicycles"/>
    <s v="Road"/>
    <s v="low"/>
    <s v="small"/>
    <n v="590.26"/>
    <n v="525.33000000000004"/>
    <n v="64.930000000000007"/>
    <d v="2005-10-22T00:00:00"/>
    <n v="285"/>
  </r>
  <r>
    <s v="13427"/>
    <s v="27"/>
    <x v="633"/>
    <d v="2017-07-12T00:00:00"/>
    <b v="0"/>
    <s v="Approved"/>
    <s v="Trek Bicycles"/>
    <s v="Standard"/>
    <s v="medium"/>
    <s v="medium"/>
    <n v="499.53"/>
    <n v="388.72"/>
    <n v="110.81"/>
    <d v="1994-07-12T00:00:00"/>
    <n v="171"/>
  </r>
  <r>
    <s v="13428"/>
    <s v="99"/>
    <x v="2250"/>
    <d v="2017-10-13T00:00:00"/>
    <b v="0"/>
    <s v="Approved"/>
    <s v="Trek Bicycles"/>
    <s v="Road"/>
    <s v="low"/>
    <s v="small"/>
    <n v="1720.7"/>
    <n v="1531.42"/>
    <n v="189.28"/>
    <d v="2003-07-21T00:00:00"/>
    <n v="78"/>
  </r>
  <r>
    <s v="13429"/>
    <s v="93"/>
    <x v="1408"/>
    <d v="2017-01-17T00:00:00"/>
    <b v="0"/>
    <s v="Approved"/>
    <s v="WeareA2B"/>
    <s v="Standard"/>
    <s v="medium"/>
    <s v="medium"/>
    <n v="1065.03"/>
    <n v="230.09"/>
    <n v="834.94"/>
    <d v="2002-10-10T00:00:00"/>
    <n v="347"/>
  </r>
  <r>
    <s v="13430"/>
    <s v="69"/>
    <x v="2724"/>
    <d v="2017-06-08T00:00:00"/>
    <b v="1"/>
    <s v="Approved"/>
    <s v="Giant Bicycles"/>
    <s v="Road"/>
    <s v="medium"/>
    <s v="medium"/>
    <n v="792.9"/>
    <n v="594.67999999999995"/>
    <n v="198.22"/>
    <d v="2015-04-11T00:00:00"/>
    <n v="205"/>
  </r>
  <r>
    <s v="13431"/>
    <s v="3"/>
    <x v="290"/>
    <d v="2017-11-02T00:00:00"/>
    <b v="1"/>
    <s v="Approved"/>
    <s v="Trek Bicycles"/>
    <s v="Standard"/>
    <s v="medium"/>
    <s v="large"/>
    <n v="2091.4699999999998"/>
    <n v="388.92"/>
    <n v="1702.55"/>
    <d v="2005-08-09T00:00:00"/>
    <n v="58"/>
  </r>
  <r>
    <s v="13432"/>
    <s v="74"/>
    <x v="1975"/>
    <d v="2017-10-16T00:00:00"/>
    <b v="0"/>
    <s v="Approved"/>
    <s v="WeareA2B"/>
    <s v="Standard"/>
    <s v="medium"/>
    <s v="medium"/>
    <n v="1228.07"/>
    <n v="400.91"/>
    <n v="827.16"/>
    <d v="2000-05-22T00:00:00"/>
    <n v="75"/>
  </r>
  <r>
    <s v="13433"/>
    <s v="12"/>
    <x v="1169"/>
    <d v="2017-01-18T00:00:00"/>
    <b v="1"/>
    <s v="Approved"/>
    <s v="WeareA2B"/>
    <s v="Standard"/>
    <s v="medium"/>
    <s v="medium"/>
    <n v="1231.1500000000001"/>
    <n v="161.6"/>
    <n v="1069.55"/>
    <d v="2004-08-17T00:00:00"/>
    <n v="346"/>
  </r>
  <r>
    <s v="13434"/>
    <s v="88"/>
    <x v="2941"/>
    <d v="2017-04-18T00:00:00"/>
    <b v="0"/>
    <s v="Approved"/>
    <s v="Norco Bicycles"/>
    <s v="Standard"/>
    <s v="medium"/>
    <s v="medium"/>
    <n v="1198.46"/>
    <n v="381.1"/>
    <n v="817.36"/>
    <d v="1998-12-16T00:00:00"/>
    <n v="256"/>
  </r>
  <r>
    <s v="13435"/>
    <s v="22"/>
    <x v="1113"/>
    <d v="2017-11-06T00:00:00"/>
    <b v="1"/>
    <s v="Approved"/>
    <s v="WeareA2B"/>
    <s v="Standard"/>
    <s v="medium"/>
    <s v="medium"/>
    <n v="60.34"/>
    <n v="45.26"/>
    <n v="15.08"/>
    <d v="1993-07-15T00:00:00"/>
    <n v="54"/>
  </r>
  <r>
    <s v="13436"/>
    <s v="20"/>
    <x v="1837"/>
    <d v="2017-02-12T00:00:00"/>
    <b v="1"/>
    <s v="Approved"/>
    <s v="Trek Bicycles"/>
    <s v="Standard"/>
    <s v="medium"/>
    <s v="small"/>
    <n v="1775.81"/>
    <n v="1580.47"/>
    <n v="195.34"/>
    <d v="2007-08-04T00:00:00"/>
    <n v="321"/>
  </r>
  <r>
    <s v="13437"/>
    <s v="33"/>
    <x v="155"/>
    <d v="2017-04-21T00:00:00"/>
    <b v="1"/>
    <s v="Approved"/>
    <s v="Giant Bicycles"/>
    <s v="Standard"/>
    <s v="medium"/>
    <s v="small"/>
    <n v="1311.44"/>
    <n v="1167.18"/>
    <n v="144.26"/>
    <d v="1992-10-11T00:00:00"/>
    <n v="253"/>
  </r>
  <r>
    <s v="13438"/>
    <s v="99"/>
    <x v="2428"/>
    <d v="2017-06-01T00:00:00"/>
    <b v="1"/>
    <s v="Approved"/>
    <s v="OHM Cycles"/>
    <s v="Standard"/>
    <s v="medium"/>
    <s v="medium"/>
    <n v="1227.3399999999999"/>
    <n v="770.89"/>
    <n v="456.45"/>
    <d v="1994-08-10T00:00:00"/>
    <n v="212"/>
  </r>
  <r>
    <s v="13440"/>
    <s v="64"/>
    <x v="2346"/>
    <d v="2017-07-30T00:00:00"/>
    <b v="0"/>
    <s v="Approved"/>
    <s v="Trek Bicycles"/>
    <s v="Standard"/>
    <s v="medium"/>
    <s v="large"/>
    <n v="1469.44"/>
    <n v="596.54999999999995"/>
    <n v="872.89"/>
    <d v="2012-05-18T00:00:00"/>
    <n v="153"/>
  </r>
  <r>
    <s v="13441"/>
    <s v="0"/>
    <x v="2871"/>
    <d v="2017-11-19T00:00:00"/>
    <b v="0"/>
    <s v="Approved"/>
    <s v="OHM Cycles"/>
    <s v="Standard"/>
    <s v="medium"/>
    <s v="medium"/>
    <n v="235.63"/>
    <n v="125.07"/>
    <n v="110.56"/>
    <d v="2004-08-07T00:00:00"/>
    <n v="41"/>
  </r>
  <r>
    <s v="13442"/>
    <s v="1"/>
    <x v="180"/>
    <d v="2017-04-25T00:00:00"/>
    <b v="1"/>
    <s v="Approved"/>
    <s v="Giant Bicycles"/>
    <s v="Standard"/>
    <s v="medium"/>
    <s v="medium"/>
    <n v="1403.5"/>
    <n v="954.82"/>
    <n v="448.68"/>
    <d v="2016-11-14T00:00:00"/>
    <n v="249"/>
  </r>
  <r>
    <s v="13443"/>
    <s v="68"/>
    <x v="3397"/>
    <d v="2017-03-13T00:00:00"/>
    <b v="0"/>
    <s v="Approved"/>
    <s v="OHM Cycles"/>
    <s v="Standard"/>
    <s v="medium"/>
    <s v="medium"/>
    <n v="1636.9"/>
    <n v="44.71"/>
    <n v="1592.19"/>
    <d v="2015-04-11T00:00:00"/>
    <n v="292"/>
  </r>
  <r>
    <s v="13444"/>
    <s v="95"/>
    <x v="3209"/>
    <d v="2017-08-19T00:00:00"/>
    <b v="1"/>
    <s v="Approved"/>
    <s v="OHM Cycles"/>
    <s v="Touring"/>
    <s v="low"/>
    <s v="medium"/>
    <n v="1073.07"/>
    <n v="933.84"/>
    <n v="139.22999999999999"/>
    <d v="2004-08-07T00:00:00"/>
    <n v="133"/>
  </r>
  <r>
    <s v="13445"/>
    <s v="1"/>
    <x v="3048"/>
    <d v="2017-07-06T00:00:00"/>
    <b v="1"/>
    <s v="Approved"/>
    <s v="Giant Bicycles"/>
    <s v="Standard"/>
    <s v="medium"/>
    <s v="medium"/>
    <n v="1403.5"/>
    <n v="954.82"/>
    <n v="448.68"/>
    <d v="1997-08-25T00:00:00"/>
    <n v="177"/>
  </r>
  <r>
    <s v="13446"/>
    <s v="83"/>
    <x v="2925"/>
    <d v="2017-11-08T00:00:00"/>
    <b v="0"/>
    <s v="Approved"/>
    <s v="Solex"/>
    <s v="Touring"/>
    <s v="medium"/>
    <s v="large"/>
    <n v="2083.94"/>
    <n v="675.03"/>
    <n v="1408.91"/>
    <d v="2013-09-16T00:00:00"/>
    <n v="52"/>
  </r>
  <r>
    <s v="13447"/>
    <s v="58"/>
    <x v="2810"/>
    <d v="2017-12-14T00:00:00"/>
    <b v="0"/>
    <s v="Approved"/>
    <s v="OHM Cycles"/>
    <s v="Standard"/>
    <s v="medium"/>
    <s v="medium"/>
    <n v="912.52"/>
    <n v="141.4"/>
    <n v="771.12"/>
    <d v="2015-10-18T00:00:00"/>
    <n v="16"/>
  </r>
  <r>
    <s v="13448"/>
    <s v="0"/>
    <x v="1192"/>
    <d v="2017-05-02T00:00:00"/>
    <b v="1"/>
    <s v="Approved"/>
    <s v="Norco Bicycles"/>
    <s v="Standard"/>
    <s v="medium"/>
    <s v="medium"/>
    <n v="360.4"/>
    <n v="270.3"/>
    <n v="90.1"/>
    <d v="2011-01-10T00:00:00"/>
    <n v="242"/>
  </r>
  <r>
    <s v="13449"/>
    <s v="1"/>
    <x v="649"/>
    <d v="2017-04-19T00:00:00"/>
    <b v="1"/>
    <s v="Approved"/>
    <s v="Giant Bicycles"/>
    <s v="Touring"/>
    <s v="medium"/>
    <s v="large"/>
    <n v="1873.97"/>
    <n v="863.95"/>
    <n v="1010.02"/>
    <d v="2006-05-22T00:00:00"/>
    <n v="255"/>
  </r>
  <r>
    <s v="13450"/>
    <s v="5"/>
    <x v="1197"/>
    <d v="2017-01-22T00:00:00"/>
    <b v="1"/>
    <s v="Approved"/>
    <s v="Trek Bicycles"/>
    <s v="Mountain"/>
    <s v="low"/>
    <s v="medium"/>
    <n v="574.64"/>
    <n v="459.71"/>
    <n v="114.93"/>
    <d v="2011-08-29T00:00:00"/>
    <n v="342"/>
  </r>
  <r>
    <s v="13451"/>
    <s v="67"/>
    <x v="1732"/>
    <d v="2017-06-24T00:00:00"/>
    <b v="0"/>
    <s v="Approved"/>
    <s v="Norco Bicycles"/>
    <s v="Road"/>
    <s v="medium"/>
    <s v="medium"/>
    <n v="544.04999999999995"/>
    <n v="376.84"/>
    <n v="167.21"/>
    <d v="2005-10-22T00:00:00"/>
    <n v="189"/>
  </r>
  <r>
    <s v="13452"/>
    <s v="53"/>
    <x v="375"/>
    <d v="2017-11-21T00:00:00"/>
    <b v="1"/>
    <s v="Approved"/>
    <s v="OHM Cycles"/>
    <s v="Standard"/>
    <s v="medium"/>
    <s v="medium"/>
    <n v="795.34"/>
    <n v="101.58"/>
    <n v="693.76"/>
    <d v="2010-08-20T00:00:00"/>
    <n v="39"/>
  </r>
  <r>
    <s v="13453"/>
    <s v="71"/>
    <x v="1486"/>
    <d v="2017-01-31T00:00:00"/>
    <b v="1"/>
    <s v="Approved"/>
    <s v="Solex"/>
    <s v="Standard"/>
    <s v="high"/>
    <s v="large"/>
    <n v="1842.92"/>
    <n v="1105.75"/>
    <n v="737.17"/>
    <d v="1995-10-24T00:00:00"/>
    <n v="333"/>
  </r>
  <r>
    <s v="13454"/>
    <s v="41"/>
    <x v="1551"/>
    <d v="2017-03-19T00:00:00"/>
    <b v="0"/>
    <s v="Approved"/>
    <s v="Solex"/>
    <s v="Road"/>
    <s v="medium"/>
    <s v="medium"/>
    <n v="416.98"/>
    <n v="312.74"/>
    <n v="104.24"/>
    <d v="1997-05-10T00:00:00"/>
    <n v="286"/>
  </r>
  <r>
    <s v="13455"/>
    <s v="84"/>
    <x v="2338"/>
    <d v="2017-07-26T00:00:00"/>
    <b v="0"/>
    <s v="Approved"/>
    <s v="Trek Bicycles"/>
    <s v="Road"/>
    <s v="medium"/>
    <s v="medium"/>
    <n v="290.62"/>
    <n v="215.14"/>
    <n v="75.48"/>
    <d v="1993-04-20T00:00:00"/>
    <n v="157"/>
  </r>
  <r>
    <s v="13456"/>
    <s v="28"/>
    <x v="366"/>
    <d v="2017-06-20T00:00:00"/>
    <b v="1"/>
    <s v="Approved"/>
    <s v="Norco Bicycles"/>
    <s v="Standard"/>
    <s v="medium"/>
    <s v="small"/>
    <n v="1216.1400000000001"/>
    <n v="1082.3599999999999"/>
    <n v="133.78"/>
    <d v="2013-03-12T00:00:00"/>
    <n v="193"/>
  </r>
  <r>
    <s v="13457"/>
    <s v="7"/>
    <x v="527"/>
    <d v="2017-03-24T00:00:00"/>
    <b v="1"/>
    <s v="Approved"/>
    <s v="Giant Bicycles"/>
    <s v="Standard"/>
    <s v="medium"/>
    <s v="small"/>
    <n v="1311.44"/>
    <n v="1167.18"/>
    <n v="144.26"/>
    <d v="1999-07-20T00:00:00"/>
    <n v="281"/>
  </r>
  <r>
    <s v="13458"/>
    <s v="14"/>
    <x v="1933"/>
    <d v="2017-08-21T00:00:00"/>
    <b v="1"/>
    <s v="Approved"/>
    <s v="Trek Bicycles"/>
    <s v="Standard"/>
    <s v="medium"/>
    <s v="small"/>
    <n v="1386.84"/>
    <n v="1234.29"/>
    <n v="152.55000000000001"/>
    <d v="2003-08-05T00:00:00"/>
    <n v="131"/>
  </r>
  <r>
    <s v="13459"/>
    <s v="19"/>
    <x v="2816"/>
    <d v="2017-03-12T00:00:00"/>
    <b v="1"/>
    <s v="Approved"/>
    <s v="OHM Cycles"/>
    <s v="Road"/>
    <s v="high"/>
    <s v="large"/>
    <n v="12.01"/>
    <n v="7.21"/>
    <n v="4.8"/>
    <d v="2009-03-08T00:00:00"/>
    <n v="293"/>
  </r>
  <r>
    <s v="13460"/>
    <s v="0"/>
    <x v="2341"/>
    <d v="2017-10-29T00:00:00"/>
    <b v="1"/>
    <s v="Approved"/>
    <m/>
    <m/>
    <m/>
    <m/>
    <n v="758.73"/>
    <m/>
    <m/>
    <m/>
    <n v="62"/>
  </r>
  <r>
    <s v="13461"/>
    <s v="1"/>
    <x v="2375"/>
    <d v="2017-07-06T00:00:00"/>
    <b v="1"/>
    <s v="Approved"/>
    <s v="Giant Bicycles"/>
    <s v="Touring"/>
    <s v="medium"/>
    <s v="large"/>
    <n v="1873.97"/>
    <n v="863.95"/>
    <n v="1010.02"/>
    <d v="2006-05-22T00:00:00"/>
    <n v="177"/>
  </r>
  <r>
    <s v="13462"/>
    <s v="29"/>
    <x v="2981"/>
    <d v="2017-06-30T00:00:00"/>
    <b v="0"/>
    <s v="Approved"/>
    <s v="WeareA2B"/>
    <s v="Standard"/>
    <s v="medium"/>
    <s v="medium"/>
    <n v="1065.03"/>
    <n v="230.09"/>
    <n v="834.94"/>
    <d v="1994-08-10T00:00:00"/>
    <n v="183"/>
  </r>
  <r>
    <s v="13463"/>
    <s v="52"/>
    <x v="1639"/>
    <d v="2017-09-11T00:00:00"/>
    <b v="1"/>
    <s v="Approved"/>
    <s v="OHM Cycles"/>
    <s v="Road"/>
    <s v="medium"/>
    <s v="medium"/>
    <n v="1280.28"/>
    <n v="829.51"/>
    <n v="450.77"/>
    <d v="2001-11-25T00:00:00"/>
    <n v="110"/>
  </r>
  <r>
    <s v="13464"/>
    <s v="10"/>
    <x v="620"/>
    <d v="2017-03-05T00:00:00"/>
    <b v="1"/>
    <s v="Approved"/>
    <s v="Solex"/>
    <s v="Standard"/>
    <s v="medium"/>
    <s v="medium"/>
    <n v="1945.43"/>
    <n v="333.18"/>
    <n v="1612.25"/>
    <d v="2006-10-01T00:00:00"/>
    <n v="300"/>
  </r>
  <r>
    <s v="13465"/>
    <s v="46"/>
    <x v="966"/>
    <d v="2017-03-24T00:00:00"/>
    <b v="1"/>
    <s v="Approved"/>
    <s v="OHM Cycles"/>
    <s v="Standard"/>
    <s v="low"/>
    <s v="medium"/>
    <n v="1793.43"/>
    <n v="248.82"/>
    <n v="1544.61"/>
    <d v="1999-07-20T00:00:00"/>
    <n v="281"/>
  </r>
  <r>
    <s v="13466"/>
    <s v="51"/>
    <x v="595"/>
    <d v="2017-07-09T00:00:00"/>
    <b v="1"/>
    <s v="Approved"/>
    <s v="OHM Cycles"/>
    <s v="Standard"/>
    <s v="high"/>
    <s v="medium"/>
    <n v="2005.66"/>
    <n v="1203.4000000000001"/>
    <n v="802.26"/>
    <d v="2009-04-12T00:00:00"/>
    <n v="174"/>
  </r>
  <r>
    <s v="13467"/>
    <s v="62"/>
    <x v="165"/>
    <d v="2017-05-17T00:00:00"/>
    <b v="0"/>
    <s v="Approved"/>
    <s v="Solex"/>
    <s v="Standard"/>
    <s v="medium"/>
    <s v="medium"/>
    <n v="478.16"/>
    <n v="298.72000000000003"/>
    <n v="179.44"/>
    <d v="1993-06-23T00:00:00"/>
    <n v="227"/>
  </r>
  <r>
    <s v="13468"/>
    <s v="58"/>
    <x v="1689"/>
    <d v="2017-04-18T00:00:00"/>
    <b v="0"/>
    <s v="Approved"/>
    <s v="OHM Cycles"/>
    <s v="Road"/>
    <s v="medium"/>
    <s v="medium"/>
    <n v="1280.28"/>
    <n v="829.51"/>
    <n v="450.77"/>
    <d v="2001-11-25T00:00:00"/>
    <n v="256"/>
  </r>
  <r>
    <s v="13469"/>
    <s v="12"/>
    <x v="1040"/>
    <d v="2017-02-03T00:00:00"/>
    <b v="1"/>
    <s v="Approved"/>
    <s v="WeareA2B"/>
    <s v="Standard"/>
    <s v="medium"/>
    <s v="medium"/>
    <n v="1231.1500000000001"/>
    <n v="161.6"/>
    <n v="1069.55"/>
    <d v="2004-08-17T00:00:00"/>
    <n v="330"/>
  </r>
  <r>
    <s v="13470"/>
    <s v="90"/>
    <x v="872"/>
    <d v="2017-10-23T00:00:00"/>
    <b v="1"/>
    <s v="Approved"/>
    <s v="Solex"/>
    <s v="Standard"/>
    <s v="low"/>
    <s v="medium"/>
    <n v="945.04"/>
    <n v="507.58"/>
    <n v="437.46"/>
    <d v="2008-03-19T00:00:00"/>
    <n v="68"/>
  </r>
  <r>
    <s v="13471"/>
    <s v="11"/>
    <x v="1750"/>
    <d v="2017-05-01T00:00:00"/>
    <b v="1"/>
    <s v="Approved"/>
    <s v="Giant Bicycles"/>
    <s v="Standard"/>
    <s v="high"/>
    <s v="medium"/>
    <n v="1274.93"/>
    <n v="764.96"/>
    <n v="509.97"/>
    <d v="2007-08-04T00:00:00"/>
    <n v="243"/>
  </r>
  <r>
    <s v="13472"/>
    <s v="1"/>
    <x v="1914"/>
    <d v="2017-09-13T00:00:00"/>
    <b v="0"/>
    <s v="Approved"/>
    <s v="Giant Bicycles"/>
    <s v="Standard"/>
    <s v="medium"/>
    <s v="medium"/>
    <n v="1403.5"/>
    <n v="954.82"/>
    <n v="448.68"/>
    <d v="2012-09-15T00:00:00"/>
    <n v="108"/>
  </r>
  <r>
    <s v="13473"/>
    <s v="31"/>
    <x v="1897"/>
    <d v="2017-11-14T00:00:00"/>
    <b v="1"/>
    <s v="Approved"/>
    <s v="Giant Bicycles"/>
    <s v="Standard"/>
    <s v="medium"/>
    <s v="medium"/>
    <n v="230.91"/>
    <n v="173.18"/>
    <n v="57.73"/>
    <d v="2010-06-07T00:00:00"/>
    <n v="46"/>
  </r>
  <r>
    <s v="13474"/>
    <s v="57"/>
    <x v="492"/>
    <d v="2017-10-17T00:00:00"/>
    <b v="0"/>
    <s v="Approved"/>
    <s v="WeareA2B"/>
    <s v="Touring"/>
    <s v="medium"/>
    <s v="large"/>
    <n v="1890.39"/>
    <n v="260.14"/>
    <n v="1630.25"/>
    <d v="1991-01-21T00:00:00"/>
    <n v="74"/>
  </r>
  <r>
    <s v="13475"/>
    <s v="36"/>
    <x v="214"/>
    <d v="2017-03-05T00:00:00"/>
    <b v="1"/>
    <s v="Approved"/>
    <s v="Solex"/>
    <s v="Standard"/>
    <s v="low"/>
    <s v="medium"/>
    <n v="1289.8499999999999"/>
    <n v="74.510000000000005"/>
    <n v="1215.3399999999999"/>
    <d v="2007-12-11T00:00:00"/>
    <n v="300"/>
  </r>
  <r>
    <s v="13476"/>
    <s v="42"/>
    <x v="3382"/>
    <d v="2017-08-20T00:00:00"/>
    <b v="1"/>
    <s v="Approved"/>
    <s v="OHM Cycles"/>
    <s v="Road"/>
    <s v="medium"/>
    <s v="small"/>
    <n v="1810"/>
    <n v="1610.9"/>
    <n v="199.1"/>
    <d v="2008-03-19T00:00:00"/>
    <n v="132"/>
  </r>
  <r>
    <s v="13477"/>
    <s v="53"/>
    <x v="1639"/>
    <d v="2017-09-30T00:00:00"/>
    <b v="1"/>
    <s v="Approved"/>
    <s v="OHM Cycles"/>
    <s v="Standard"/>
    <s v="medium"/>
    <s v="medium"/>
    <n v="795.34"/>
    <n v="101.58"/>
    <n v="693.76"/>
    <d v="1997-02-09T00:00:00"/>
    <n v="91"/>
  </r>
  <r>
    <s v="13478"/>
    <s v="41"/>
    <x v="1869"/>
    <d v="2017-01-11T00:00:00"/>
    <b v="0"/>
    <s v="Approved"/>
    <s v="Solex"/>
    <s v="Road"/>
    <s v="medium"/>
    <s v="medium"/>
    <n v="416.98"/>
    <n v="312.74"/>
    <n v="104.24"/>
    <d v="2008-03-19T00:00:00"/>
    <n v="353"/>
  </r>
  <r>
    <s v="13479"/>
    <s v="28"/>
    <x v="1992"/>
    <d v="2017-08-22T00:00:00"/>
    <b v="1"/>
    <s v="Approved"/>
    <s v="Norco Bicycles"/>
    <s v="Standard"/>
    <s v="medium"/>
    <s v="small"/>
    <n v="1216.1400000000001"/>
    <n v="1082.3599999999999"/>
    <n v="133.78"/>
    <d v="1991-08-05T00:00:00"/>
    <n v="130"/>
  </r>
  <r>
    <s v="13480"/>
    <s v="41"/>
    <x v="1625"/>
    <d v="2017-04-15T00:00:00"/>
    <b v="0"/>
    <s v="Approved"/>
    <s v="Norco Bicycles"/>
    <s v="Standard"/>
    <s v="low"/>
    <s v="medium"/>
    <n v="958.74"/>
    <n v="748.9"/>
    <n v="209.84"/>
    <d v="2005-12-07T00:00:00"/>
    <n v="259"/>
  </r>
  <r>
    <s v="13481"/>
    <s v="36"/>
    <x v="1264"/>
    <d v="2017-08-07T00:00:00"/>
    <b v="1"/>
    <s v="Approved"/>
    <s v="Solex"/>
    <s v="Standard"/>
    <s v="low"/>
    <s v="medium"/>
    <n v="945.04"/>
    <n v="507.58"/>
    <n v="437.46"/>
    <d v="1995-12-19T00:00:00"/>
    <n v="145"/>
  </r>
  <r>
    <s v="13482"/>
    <s v="35"/>
    <x v="1722"/>
    <d v="2017-12-12T00:00:00"/>
    <b v="0"/>
    <s v="Approved"/>
    <s v="Giant Bicycles"/>
    <s v="Standard"/>
    <s v="medium"/>
    <s v="medium"/>
    <n v="1403.5"/>
    <n v="954.82"/>
    <n v="448.68"/>
    <d v="2016-11-14T00:00:00"/>
    <n v="18"/>
  </r>
  <r>
    <s v="13483"/>
    <s v="0"/>
    <x v="1851"/>
    <d v="2017-07-27T00:00:00"/>
    <b v="0"/>
    <s v="Approved"/>
    <s v="Norco Bicycles"/>
    <s v="Road"/>
    <s v="medium"/>
    <s v="medium"/>
    <n v="544.04999999999995"/>
    <n v="376.84"/>
    <n v="167.21"/>
    <d v="2005-10-22T00:00:00"/>
    <n v="156"/>
  </r>
  <r>
    <s v="13484"/>
    <s v="66"/>
    <x v="203"/>
    <d v="2017-11-15T00:00:00"/>
    <b v="0"/>
    <s v="Approved"/>
    <s v="Solex"/>
    <s v="Standard"/>
    <s v="medium"/>
    <s v="medium"/>
    <n v="1163.8900000000001"/>
    <n v="589.27"/>
    <n v="574.62"/>
    <d v="2016-07-09T00:00:00"/>
    <n v="45"/>
  </r>
  <r>
    <s v="13485"/>
    <s v="40"/>
    <x v="3292"/>
    <d v="2017-02-28T00:00:00"/>
    <b v="1"/>
    <s v="Approved"/>
    <s v="Trek Bicycles"/>
    <s v="Road"/>
    <s v="medium"/>
    <s v="large"/>
    <n v="1894.19"/>
    <n v="598.76"/>
    <n v="1295.43"/>
    <d v="1993-07-20T00:00:00"/>
    <n v="305"/>
  </r>
  <r>
    <s v="13486"/>
    <s v="17"/>
    <x v="3244"/>
    <d v="2017-11-17T00:00:00"/>
    <b v="0"/>
    <s v="Approved"/>
    <s v="WeareA2B"/>
    <s v="Touring"/>
    <s v="medium"/>
    <s v="large"/>
    <n v="1362.99"/>
    <n v="57.74"/>
    <n v="1305.25"/>
    <d v="2002-10-10T00:00:00"/>
    <n v="43"/>
  </r>
  <r>
    <s v="13487"/>
    <s v="80"/>
    <x v="1606"/>
    <d v="2017-11-26T00:00:00"/>
    <b v="1"/>
    <s v="Approved"/>
    <s v="OHM Cycles"/>
    <s v="Touring"/>
    <s v="low"/>
    <s v="medium"/>
    <n v="1073.07"/>
    <n v="933.84"/>
    <n v="139.22999999999999"/>
    <d v="2015-08-02T00:00:00"/>
    <n v="34"/>
  </r>
  <r>
    <s v="13488"/>
    <s v="16"/>
    <x v="1898"/>
    <d v="2017-11-24T00:00:00"/>
    <b v="0"/>
    <s v="Approved"/>
    <s v="Norco Bicycles"/>
    <s v="Standard"/>
    <s v="high"/>
    <s v="small"/>
    <n v="1661.92"/>
    <n v="1479.11"/>
    <n v="182.81"/>
    <d v="1996-04-05T00:00:00"/>
    <n v="36"/>
  </r>
  <r>
    <s v="13489"/>
    <s v="88"/>
    <x v="1321"/>
    <d v="2017-11-10T00:00:00"/>
    <b v="0"/>
    <s v="Approved"/>
    <s v="Norco Bicycles"/>
    <s v="Standard"/>
    <s v="medium"/>
    <s v="medium"/>
    <n v="1198.46"/>
    <n v="381.1"/>
    <n v="817.36"/>
    <d v="2000-11-03T00:00:00"/>
    <n v="50"/>
  </r>
  <r>
    <s v="13491"/>
    <s v="66"/>
    <x v="2086"/>
    <d v="2017-11-13T00:00:00"/>
    <b v="0"/>
    <s v="Approved"/>
    <s v="Giant Bicycles"/>
    <s v="Road"/>
    <s v="low"/>
    <s v="small"/>
    <n v="590.26"/>
    <n v="525.33000000000004"/>
    <n v="64.930000000000007"/>
    <d v="2010-11-05T00:00:00"/>
    <n v="47"/>
  </r>
  <r>
    <s v="13492"/>
    <s v="11"/>
    <x v="1228"/>
    <d v="2017-08-20T00:00:00"/>
    <b v="1"/>
    <s v="Approved"/>
    <s v="Giant Bicycles"/>
    <s v="Standard"/>
    <s v="high"/>
    <s v="medium"/>
    <n v="1274.93"/>
    <n v="764.96"/>
    <n v="509.97"/>
    <d v="2007-08-04T00:00:00"/>
    <n v="132"/>
  </r>
  <r>
    <s v="13493"/>
    <s v="5"/>
    <x v="2594"/>
    <d v="2017-09-10T00:00:00"/>
    <b v="0"/>
    <s v="Approved"/>
    <s v="Trek Bicycles"/>
    <s v="Mountain"/>
    <s v="low"/>
    <s v="medium"/>
    <n v="574.64"/>
    <n v="459.71"/>
    <n v="114.93"/>
    <d v="2011-08-29T00:00:00"/>
    <n v="111"/>
  </r>
  <r>
    <s v="13494"/>
    <s v="15"/>
    <x v="2215"/>
    <d v="2017-04-07T00:00:00"/>
    <b v="0"/>
    <s v="Approved"/>
    <s v="Norco Bicycles"/>
    <s v="Standard"/>
    <s v="low"/>
    <s v="medium"/>
    <n v="958.74"/>
    <n v="748.9"/>
    <n v="209.84"/>
    <d v="1993-10-02T00:00:00"/>
    <n v="267"/>
  </r>
  <r>
    <s v="13495"/>
    <s v="43"/>
    <x v="2885"/>
    <d v="2017-01-24T00:00:00"/>
    <b v="0"/>
    <s v="Approved"/>
    <s v="Solex"/>
    <s v="Standard"/>
    <s v="medium"/>
    <s v="medium"/>
    <n v="1151.96"/>
    <n v="649.49"/>
    <n v="502.47"/>
    <d v="2012-04-10T00:00:00"/>
    <n v="340"/>
  </r>
  <r>
    <s v="13496"/>
    <s v="21"/>
    <x v="892"/>
    <d v="2017-04-08T00:00:00"/>
    <b v="0"/>
    <s v="Approved"/>
    <s v="Solex"/>
    <s v="Standard"/>
    <s v="medium"/>
    <s v="large"/>
    <n v="1071.23"/>
    <n v="380.74"/>
    <n v="690.49"/>
    <d v="1996-04-05T00:00:00"/>
    <n v="266"/>
  </r>
  <r>
    <s v="13497"/>
    <s v="28"/>
    <x v="1250"/>
    <d v="2017-01-09T00:00:00"/>
    <b v="0"/>
    <s v="Approved"/>
    <s v="Solex"/>
    <s v="Road"/>
    <s v="medium"/>
    <s v="small"/>
    <n v="1703.52"/>
    <n v="1516.13"/>
    <n v="187.39"/>
    <d v="2011-04-16T00:00:00"/>
    <n v="355"/>
  </r>
  <r>
    <s v="13498"/>
    <s v="91"/>
    <x v="2659"/>
    <d v="2017-07-03T00:00:00"/>
    <b v="1"/>
    <s v="Approved"/>
    <s v="WeareA2B"/>
    <s v="Standard"/>
    <s v="low"/>
    <s v="medium"/>
    <n v="642.30999999999995"/>
    <n v="513.85"/>
    <n v="128.46"/>
    <d v="2015-08-10T00:00:00"/>
    <n v="180"/>
  </r>
  <r>
    <s v="13499"/>
    <s v="1"/>
    <x v="307"/>
    <d v="2017-08-22T00:00:00"/>
    <b v="0"/>
    <s v="Approved"/>
    <s v="Giant Bicycles"/>
    <s v="Touring"/>
    <s v="medium"/>
    <s v="large"/>
    <n v="1873.97"/>
    <n v="863.95"/>
    <n v="1010.02"/>
    <d v="2006-05-22T00:00:00"/>
    <n v="130"/>
  </r>
  <r>
    <s v="13500"/>
    <s v="15"/>
    <x v="458"/>
    <d v="2017-02-20T00:00:00"/>
    <b v="1"/>
    <s v="Approved"/>
    <s v="Norco Bicycles"/>
    <s v="Standard"/>
    <s v="low"/>
    <s v="medium"/>
    <n v="958.74"/>
    <n v="748.9"/>
    <n v="209.84"/>
    <d v="2005-12-07T00:00:00"/>
    <n v="313"/>
  </r>
  <r>
    <s v="13501"/>
    <s v="16"/>
    <x v="2025"/>
    <d v="2017-10-23T00:00:00"/>
    <b v="1"/>
    <s v="Approved"/>
    <s v="Norco Bicycles"/>
    <s v="Standard"/>
    <s v="high"/>
    <s v="small"/>
    <n v="1661.92"/>
    <n v="1479.11"/>
    <n v="182.81"/>
    <d v="1994-09-09T00:00:00"/>
    <n v="68"/>
  </r>
  <r>
    <s v="13502"/>
    <s v="0"/>
    <x v="707"/>
    <d v="2017-02-10T00:00:00"/>
    <b v="0"/>
    <s v="Approved"/>
    <s v="WeareA2B"/>
    <s v="Standard"/>
    <s v="medium"/>
    <s v="medium"/>
    <n v="60.34"/>
    <n v="45.26"/>
    <n v="15.08"/>
    <d v="1993-07-15T00:00:00"/>
    <n v="323"/>
  </r>
  <r>
    <s v="13503"/>
    <s v="77"/>
    <x v="133"/>
    <d v="2017-02-09T00:00:00"/>
    <b v="1"/>
    <s v="Approved"/>
    <s v="Norco Bicycles"/>
    <s v="Road"/>
    <s v="medium"/>
    <s v="large"/>
    <n v="1240.31"/>
    <n v="795.1"/>
    <n v="445.21"/>
    <d v="2013-09-16T00:00:00"/>
    <n v="324"/>
  </r>
  <r>
    <s v="13504"/>
    <s v="66"/>
    <x v="1123"/>
    <d v="2017-05-06T00:00:00"/>
    <b v="1"/>
    <s v="Approved"/>
    <s v="Giant Bicycles"/>
    <s v="Road"/>
    <s v="low"/>
    <s v="small"/>
    <n v="590.26"/>
    <n v="525.33000000000004"/>
    <n v="64.930000000000007"/>
    <d v="2015-04-11T00:00:00"/>
    <n v="238"/>
  </r>
  <r>
    <s v="13505"/>
    <s v="76"/>
    <x v="2117"/>
    <d v="2017-07-12T00:00:00"/>
    <b v="0"/>
    <s v="Approved"/>
    <s v="WeareA2B"/>
    <s v="Standard"/>
    <s v="low"/>
    <s v="medium"/>
    <n v="642.30999999999995"/>
    <n v="513.85"/>
    <n v="128.46"/>
    <d v="2003-09-09T00:00:00"/>
    <n v="171"/>
  </r>
  <r>
    <s v="13506"/>
    <s v="45"/>
    <x v="39"/>
    <d v="2017-12-24T00:00:00"/>
    <b v="1"/>
    <s v="Approved"/>
    <s v="Trek Bicycles"/>
    <s v="Road"/>
    <s v="low"/>
    <s v="medium"/>
    <n v="980.37"/>
    <n v="234.43"/>
    <n v="745.94"/>
    <d v="2004-09-28T00:00:00"/>
    <n v="6"/>
  </r>
  <r>
    <s v="13507"/>
    <s v="13"/>
    <x v="2426"/>
    <d v="2017-12-19T00:00:00"/>
    <b v="1"/>
    <s v="Approved"/>
    <s v="Solex"/>
    <s v="Standard"/>
    <s v="medium"/>
    <s v="medium"/>
    <n v="1163.8900000000001"/>
    <n v="589.27"/>
    <n v="574.62"/>
    <d v="2016-07-09T00:00:00"/>
    <n v="11"/>
  </r>
  <r>
    <s v="13508"/>
    <s v="94"/>
    <x v="1178"/>
    <d v="2017-12-28T00:00:00"/>
    <b v="1"/>
    <s v="Approved"/>
    <s v="Giant Bicycles"/>
    <s v="Standard"/>
    <s v="medium"/>
    <s v="large"/>
    <n v="1635.3"/>
    <n v="993.66"/>
    <n v="641.64"/>
    <d v="2013-06-09T00:00:00"/>
    <n v="2"/>
  </r>
  <r>
    <s v="13509"/>
    <s v="24"/>
    <x v="1904"/>
    <d v="2017-07-31T00:00:00"/>
    <b v="0"/>
    <s v="Approved"/>
    <s v="Solex"/>
    <s v="Road"/>
    <s v="medium"/>
    <s v="large"/>
    <n v="1777.8"/>
    <n v="820.78"/>
    <n v="957.02"/>
    <d v="2016-02-04T00:00:00"/>
    <n v="152"/>
  </r>
  <r>
    <s v="13510"/>
    <s v="80"/>
    <x v="1522"/>
    <d v="2017-06-28T00:00:00"/>
    <b v="0"/>
    <s v="Approved"/>
    <s v="OHM Cycles"/>
    <s v="Touring"/>
    <s v="low"/>
    <s v="medium"/>
    <n v="1073.07"/>
    <n v="933.84"/>
    <n v="139.22999999999999"/>
    <d v="1997-01-25T00:00:00"/>
    <n v="185"/>
  </r>
  <r>
    <s v="13511"/>
    <s v="48"/>
    <x v="2052"/>
    <d v="2017-08-03T00:00:00"/>
    <b v="1"/>
    <s v="Approved"/>
    <s v="WeareA2B"/>
    <s v="Standard"/>
    <s v="medium"/>
    <s v="medium"/>
    <n v="1762.96"/>
    <n v="950.52"/>
    <n v="812.44"/>
    <d v="2001-11-25T00:00:00"/>
    <n v="149"/>
  </r>
  <r>
    <s v="13513"/>
    <s v="13"/>
    <x v="993"/>
    <d v="2017-03-25T00:00:00"/>
    <b v="0"/>
    <s v="Approved"/>
    <s v="Solex"/>
    <s v="Standard"/>
    <s v="medium"/>
    <s v="medium"/>
    <n v="1163.8900000000001"/>
    <n v="589.27"/>
    <n v="574.62"/>
    <d v="2016-07-09T00:00:00"/>
    <n v="280"/>
  </r>
  <r>
    <s v="13514"/>
    <s v="77"/>
    <x v="2280"/>
    <d v="2017-11-14T00:00:00"/>
    <b v="1"/>
    <s v="Approved"/>
    <s v="WeareA2B"/>
    <s v="Standard"/>
    <s v="medium"/>
    <s v="medium"/>
    <n v="1769.64"/>
    <n v="108.76"/>
    <n v="1660.88"/>
    <d v="2011-05-09T00:00:00"/>
    <n v="46"/>
  </r>
  <r>
    <s v="13515"/>
    <s v="39"/>
    <x v="4"/>
    <d v="2017-04-01T00:00:00"/>
    <b v="1"/>
    <s v="Approved"/>
    <s v="Giant Bicycles"/>
    <s v="Standard"/>
    <s v="medium"/>
    <s v="large"/>
    <n v="1812.75"/>
    <n v="582.48"/>
    <n v="1230.27"/>
    <d v="2010-06-07T00:00:00"/>
    <n v="273"/>
  </r>
  <r>
    <s v="13516"/>
    <s v="38"/>
    <x v="3189"/>
    <d v="2017-10-15T00:00:00"/>
    <b v="0"/>
    <s v="Approved"/>
    <s v="Solex"/>
    <s v="Standard"/>
    <s v="medium"/>
    <s v="medium"/>
    <n v="1577.53"/>
    <n v="826.51"/>
    <n v="751.02"/>
    <d v="1997-05-10T00:00:00"/>
    <n v="76"/>
  </r>
  <r>
    <s v="13517"/>
    <s v="17"/>
    <x v="2766"/>
    <d v="2017-07-22T00:00:00"/>
    <b v="1"/>
    <s v="Approved"/>
    <s v="WeareA2B"/>
    <s v="Touring"/>
    <s v="medium"/>
    <s v="large"/>
    <n v="1362.99"/>
    <n v="57.74"/>
    <n v="1305.25"/>
    <d v="2016-07-09T00:00:00"/>
    <n v="161"/>
  </r>
  <r>
    <s v="13518"/>
    <s v="46"/>
    <x v="524"/>
    <d v="2017-04-05T00:00:00"/>
    <b v="0"/>
    <s v="Approved"/>
    <s v="Solex"/>
    <s v="Standard"/>
    <s v="low"/>
    <s v="medium"/>
    <n v="1289.8499999999999"/>
    <n v="74.510000000000005"/>
    <n v="1215.3399999999999"/>
    <d v="2007-12-11T00:00:00"/>
    <n v="269"/>
  </r>
  <r>
    <s v="13519"/>
    <s v="21"/>
    <x v="155"/>
    <d v="2017-07-19T00:00:00"/>
    <b v="1"/>
    <s v="Approved"/>
    <s v="Solex"/>
    <s v="Standard"/>
    <s v="medium"/>
    <s v="large"/>
    <n v="1071.23"/>
    <n v="380.74"/>
    <n v="690.49"/>
    <d v="1996-04-05T00:00:00"/>
    <n v="164"/>
  </r>
  <r>
    <s v="13520"/>
    <s v="0"/>
    <x v="2755"/>
    <d v="2017-05-19T00:00:00"/>
    <b v="1"/>
    <s v="Approved"/>
    <m/>
    <m/>
    <m/>
    <m/>
    <n v="405.94"/>
    <m/>
    <m/>
    <m/>
    <n v="225"/>
  </r>
  <r>
    <s v="13521"/>
    <s v="3"/>
    <x v="2381"/>
    <d v="2017-04-22T00:00:00"/>
    <b v="1"/>
    <s v="Approved"/>
    <s v="Trek Bicycles"/>
    <s v="Standard"/>
    <s v="medium"/>
    <s v="large"/>
    <n v="2091.4699999999998"/>
    <n v="388.92"/>
    <n v="1702.55"/>
    <d v="2007-08-04T00:00:00"/>
    <n v="252"/>
  </r>
  <r>
    <s v="13522"/>
    <s v="67"/>
    <x v="2646"/>
    <d v="2017-01-17T00:00:00"/>
    <b v="0"/>
    <s v="Approved"/>
    <s v="Solex"/>
    <s v="Standard"/>
    <s v="medium"/>
    <s v="large"/>
    <n v="1071.23"/>
    <n v="380.74"/>
    <n v="690.49"/>
    <d v="1993-07-15T00:00:00"/>
    <n v="347"/>
  </r>
  <r>
    <s v="13523"/>
    <s v="67"/>
    <x v="2152"/>
    <d v="2017-07-26T00:00:00"/>
    <b v="0"/>
    <s v="Approved"/>
    <s v="Solex"/>
    <s v="Standard"/>
    <s v="medium"/>
    <s v="large"/>
    <n v="1071.23"/>
    <n v="380.74"/>
    <n v="690.49"/>
    <d v="2011-05-07T00:00:00"/>
    <n v="157"/>
  </r>
  <r>
    <s v="13524"/>
    <s v="45"/>
    <x v="1828"/>
    <d v="2017-12-12T00:00:00"/>
    <b v="1"/>
    <s v="Approved"/>
    <s v="Trek Bicycles"/>
    <s v="Road"/>
    <s v="low"/>
    <s v="medium"/>
    <n v="980.37"/>
    <n v="234.43"/>
    <n v="745.94"/>
    <d v="2004-09-28T00:00:00"/>
    <n v="18"/>
  </r>
  <r>
    <s v="13525"/>
    <s v="29"/>
    <x v="2095"/>
    <d v="2017-04-22T00:00:00"/>
    <b v="0"/>
    <s v="Approved"/>
    <s v="WeareA2B"/>
    <s v="Standard"/>
    <s v="medium"/>
    <s v="medium"/>
    <n v="1065.03"/>
    <n v="230.09"/>
    <n v="834.94"/>
    <d v="2013-06-09T00:00:00"/>
    <n v="252"/>
  </r>
  <r>
    <s v="13526"/>
    <s v="17"/>
    <x v="1662"/>
    <d v="2017-01-13T00:00:00"/>
    <b v="1"/>
    <s v="Approved"/>
    <s v="WeareA2B"/>
    <s v="Touring"/>
    <s v="medium"/>
    <s v="large"/>
    <n v="1362.99"/>
    <n v="57.74"/>
    <n v="1305.25"/>
    <d v="1994-09-09T00:00:00"/>
    <n v="351"/>
  </r>
  <r>
    <s v="13527"/>
    <s v="16"/>
    <x v="2146"/>
    <d v="2017-09-06T00:00:00"/>
    <b v="1"/>
    <s v="Approved"/>
    <s v="Norco Bicycles"/>
    <s v="Standard"/>
    <s v="high"/>
    <s v="small"/>
    <n v="1661.92"/>
    <n v="1479.11"/>
    <n v="182.81"/>
    <d v="1993-07-15T00:00:00"/>
    <n v="115"/>
  </r>
  <r>
    <s v="13528"/>
    <s v="4"/>
    <x v="2822"/>
    <d v="2017-07-16T00:00:00"/>
    <b v="1"/>
    <s v="Approved"/>
    <s v="Giant Bicycles"/>
    <s v="Standard"/>
    <s v="high"/>
    <s v="medium"/>
    <n v="1129.1300000000001"/>
    <n v="677.48"/>
    <n v="451.65"/>
    <d v="2005-08-09T00:00:00"/>
    <n v="167"/>
  </r>
  <r>
    <s v="13529"/>
    <s v="37"/>
    <x v="351"/>
    <d v="2017-11-28T00:00:00"/>
    <b v="1"/>
    <s v="Approved"/>
    <s v="OHM Cycles"/>
    <s v="Standard"/>
    <s v="low"/>
    <s v="medium"/>
    <n v="1793.43"/>
    <n v="248.82"/>
    <n v="1544.61"/>
    <d v="1999-07-20T00:00:00"/>
    <n v="32"/>
  </r>
  <r>
    <s v="13530"/>
    <s v="43"/>
    <x v="489"/>
    <d v="2017-08-19T00:00:00"/>
    <b v="0"/>
    <s v="Approved"/>
    <s v="Norco Bicycles"/>
    <s v="Standard"/>
    <s v="medium"/>
    <s v="medium"/>
    <n v="1555.58"/>
    <n v="818.01"/>
    <n v="737.57"/>
    <d v="2003-09-09T00:00:00"/>
    <n v="133"/>
  </r>
  <r>
    <s v="13532"/>
    <s v="3"/>
    <x v="525"/>
    <d v="2017-06-04T00:00:00"/>
    <b v="1"/>
    <s v="Approved"/>
    <s v="Trek Bicycles"/>
    <s v="Standard"/>
    <s v="medium"/>
    <s v="large"/>
    <n v="2091.4699999999998"/>
    <n v="388.92"/>
    <n v="1702.55"/>
    <d v="2011-08-29T00:00:00"/>
    <n v="209"/>
  </r>
  <r>
    <s v="13533"/>
    <s v="4"/>
    <x v="642"/>
    <d v="2017-08-19T00:00:00"/>
    <b v="1"/>
    <s v="Approved"/>
    <s v="Giant Bicycles"/>
    <s v="Standard"/>
    <s v="high"/>
    <s v="medium"/>
    <n v="1129.1300000000001"/>
    <n v="677.48"/>
    <n v="451.65"/>
    <d v="2005-08-09T00:00:00"/>
    <n v="133"/>
  </r>
  <r>
    <s v="13534"/>
    <s v="2"/>
    <x v="1142"/>
    <d v="2017-01-17T00:00:00"/>
    <b v="0"/>
    <s v="Approved"/>
    <s v="Solex"/>
    <s v="Standard"/>
    <s v="medium"/>
    <s v="medium"/>
    <n v="71.489999999999995"/>
    <n v="53.62"/>
    <n v="17.87"/>
    <d v="2012-12-02T00:00:00"/>
    <n v="347"/>
  </r>
  <r>
    <s v="13535"/>
    <s v="31"/>
    <x v="1092"/>
    <d v="2017-12-10T00:00:00"/>
    <b v="0"/>
    <s v="Approved"/>
    <s v="Giant Bicycles"/>
    <s v="Standard"/>
    <s v="medium"/>
    <s v="medium"/>
    <n v="230.91"/>
    <n v="173.18"/>
    <n v="57.73"/>
    <d v="2010-06-07T00:00:00"/>
    <n v="20"/>
  </r>
  <r>
    <s v="13536"/>
    <s v="96"/>
    <x v="1372"/>
    <d v="2017-11-13T00:00:00"/>
    <b v="1"/>
    <s v="Approved"/>
    <s v="WeareA2B"/>
    <s v="Road"/>
    <s v="low"/>
    <s v="small"/>
    <n v="1172.78"/>
    <n v="1043.77"/>
    <n v="129.01"/>
    <d v="2016-03-29T00:00:00"/>
    <n v="47"/>
  </r>
  <r>
    <s v="13537"/>
    <s v="10"/>
    <x v="2161"/>
    <d v="2017-10-24T00:00:00"/>
    <b v="0"/>
    <s v="Approved"/>
    <s v="Solex"/>
    <s v="Standard"/>
    <s v="medium"/>
    <s v="medium"/>
    <n v="1945.43"/>
    <n v="333.18"/>
    <n v="1612.25"/>
    <d v="2004-07-25T00:00:00"/>
    <n v="67"/>
  </r>
  <r>
    <s v="13538"/>
    <s v="0"/>
    <x v="2290"/>
    <d v="2017-01-25T00:00:00"/>
    <b v="0"/>
    <s v="Approved"/>
    <s v="OHM Cycles"/>
    <s v="Standard"/>
    <s v="medium"/>
    <s v="medium"/>
    <n v="235.63"/>
    <n v="125.07"/>
    <n v="110.56"/>
    <d v="2004-08-07T00:00:00"/>
    <n v="339"/>
  </r>
  <r>
    <s v="13539"/>
    <s v="0"/>
    <x v="2629"/>
    <d v="2017-12-29T00:00:00"/>
    <b v="0"/>
    <s v="Approved"/>
    <s v="Solex"/>
    <s v="Standard"/>
    <s v="medium"/>
    <s v="medium"/>
    <n v="71.489999999999995"/>
    <n v="53.62"/>
    <n v="17.87"/>
    <d v="2012-12-02T00:00:00"/>
    <n v="1"/>
  </r>
  <r>
    <s v="13540"/>
    <s v="90"/>
    <x v="3140"/>
    <d v="2017-05-27T00:00:00"/>
    <b v="0"/>
    <s v="Approved"/>
    <s v="Solex"/>
    <s v="Standard"/>
    <s v="low"/>
    <s v="medium"/>
    <n v="945.04"/>
    <n v="507.58"/>
    <n v="437.46"/>
    <d v="1995-12-19T00:00:00"/>
    <n v="217"/>
  </r>
  <r>
    <s v="13541"/>
    <s v="56"/>
    <x v="2713"/>
    <d v="2017-03-02T00:00:00"/>
    <b v="1"/>
    <s v="Approved"/>
    <s v="Norco Bicycles"/>
    <s v="Mountain"/>
    <s v="low"/>
    <s v="small"/>
    <n v="688.63"/>
    <n v="612.88"/>
    <n v="75.75"/>
    <d v="1993-10-02T00:00:00"/>
    <n v="303"/>
  </r>
  <r>
    <s v="13542"/>
    <s v="31"/>
    <x v="3426"/>
    <d v="2017-07-08T00:00:00"/>
    <b v="0"/>
    <s v="Approved"/>
    <s v="Giant Bicycles"/>
    <s v="Standard"/>
    <s v="medium"/>
    <s v="medium"/>
    <n v="230.91"/>
    <n v="173.18"/>
    <n v="57.73"/>
    <d v="2006-11-10T00:00:00"/>
    <n v="175"/>
  </r>
  <r>
    <s v="13543"/>
    <s v="83"/>
    <x v="116"/>
    <d v="2017-06-04T00:00:00"/>
    <b v="1"/>
    <s v="Approved"/>
    <s v="Solex"/>
    <s v="Touring"/>
    <s v="medium"/>
    <s v="large"/>
    <n v="2083.94"/>
    <n v="675.03"/>
    <n v="1408.91"/>
    <d v="2004-08-07T00:00:00"/>
    <n v="209"/>
  </r>
  <r>
    <s v="13544"/>
    <s v="50"/>
    <x v="2848"/>
    <d v="2017-12-26T00:00:00"/>
    <b v="0"/>
    <s v="Approved"/>
    <s v="WeareA2B"/>
    <s v="Standard"/>
    <s v="medium"/>
    <s v="small"/>
    <n v="175.89"/>
    <n v="131.91999999999999"/>
    <n v="43.97"/>
    <d v="2003-02-16T00:00:00"/>
    <n v="4"/>
  </r>
  <r>
    <s v="13545"/>
    <s v="23"/>
    <x v="2459"/>
    <d v="2017-02-14T00:00:00"/>
    <b v="1"/>
    <s v="Approved"/>
    <s v="Norco Bicycles"/>
    <s v="Standard"/>
    <s v="medium"/>
    <s v="medium"/>
    <n v="1198.46"/>
    <n v="381.1"/>
    <n v="817.36"/>
    <d v="1998-12-16T00:00:00"/>
    <n v="319"/>
  </r>
  <r>
    <s v="13546"/>
    <s v="48"/>
    <x v="1982"/>
    <d v="2017-01-31T00:00:00"/>
    <b v="1"/>
    <s v="Approved"/>
    <s v="WeareA2B"/>
    <s v="Standard"/>
    <s v="medium"/>
    <s v="medium"/>
    <n v="1762.96"/>
    <n v="950.52"/>
    <n v="812.44"/>
    <d v="2003-07-21T00:00:00"/>
    <n v="333"/>
  </r>
  <r>
    <s v="13547"/>
    <s v="2"/>
    <x v="421"/>
    <d v="2017-07-22T00:00:00"/>
    <b v="0"/>
    <s v="Approved"/>
    <s v="Solex"/>
    <s v="Standard"/>
    <s v="medium"/>
    <s v="medium"/>
    <n v="71.489999999999995"/>
    <n v="53.62"/>
    <n v="17.87"/>
    <d v="2012-12-02T00:00:00"/>
    <n v="161"/>
  </r>
  <r>
    <s v="13548"/>
    <s v="9"/>
    <x v="557"/>
    <d v="2017-06-30T00:00:00"/>
    <b v="1"/>
    <s v="Approved"/>
    <s v="Norco Bicycles"/>
    <s v="Standard"/>
    <s v="medium"/>
    <s v="small"/>
    <n v="1216.1400000000001"/>
    <n v="1082.3599999999999"/>
    <n v="133.78"/>
    <d v="1991-08-05T00:00:00"/>
    <n v="183"/>
  </r>
  <r>
    <s v="13549"/>
    <s v="3"/>
    <x v="3317"/>
    <d v="2017-11-15T00:00:00"/>
    <b v="1"/>
    <s v="Approved"/>
    <s v="Trek Bicycles"/>
    <s v="Standard"/>
    <s v="medium"/>
    <s v="large"/>
    <n v="2091.4699999999998"/>
    <n v="388.92"/>
    <n v="1702.55"/>
    <d v="2005-08-09T00:00:00"/>
    <n v="45"/>
  </r>
  <r>
    <s v="13550"/>
    <s v="3"/>
    <x v="347"/>
    <d v="2017-08-15T00:00:00"/>
    <b v="1"/>
    <s v="Approved"/>
    <s v="Trek Bicycles"/>
    <s v="Standard"/>
    <s v="medium"/>
    <s v="large"/>
    <n v="2091.4699999999998"/>
    <n v="388.92"/>
    <n v="1702.55"/>
    <d v="2014-03-03T00:00:00"/>
    <n v="137"/>
  </r>
  <r>
    <s v="13551"/>
    <s v="61"/>
    <x v="1549"/>
    <d v="2017-01-25T00:00:00"/>
    <b v="0"/>
    <s v="Approved"/>
    <s v="OHM Cycles"/>
    <s v="Standard"/>
    <s v="low"/>
    <s v="medium"/>
    <n v="71.16"/>
    <n v="56.93"/>
    <n v="14.23"/>
    <d v="2015-06-17T00:00:00"/>
    <n v="339"/>
  </r>
  <r>
    <s v="13552"/>
    <s v="76"/>
    <x v="3429"/>
    <d v="2017-09-20T00:00:00"/>
    <b v="0"/>
    <s v="Approved"/>
    <s v="WeareA2B"/>
    <s v="Standard"/>
    <s v="low"/>
    <s v="medium"/>
    <n v="642.30999999999995"/>
    <n v="513.85"/>
    <n v="128.46"/>
    <d v="2014-10-10T00:00:00"/>
    <n v="101"/>
  </r>
  <r>
    <s v="13553"/>
    <s v="28"/>
    <x v="1530"/>
    <d v="2017-01-22T00:00:00"/>
    <b v="0"/>
    <s v="Approved"/>
    <s v="Norco Bicycles"/>
    <s v="Standard"/>
    <s v="medium"/>
    <s v="small"/>
    <n v="1216.1400000000001"/>
    <n v="1082.3599999999999"/>
    <n v="133.78"/>
    <d v="1992-10-11T00:00:00"/>
    <n v="342"/>
  </r>
  <r>
    <s v="13554"/>
    <s v="86"/>
    <x v="2369"/>
    <d v="2017-08-08T00:00:00"/>
    <b v="1"/>
    <s v="Approved"/>
    <s v="OHM Cycles"/>
    <s v="Standard"/>
    <s v="medium"/>
    <s v="medium"/>
    <n v="235.63"/>
    <n v="125.07"/>
    <n v="110.56"/>
    <d v="2004-08-07T00:00:00"/>
    <n v="144"/>
  </r>
  <r>
    <s v="13555"/>
    <s v="12"/>
    <x v="3094"/>
    <d v="2017-07-18T00:00:00"/>
    <b v="0"/>
    <s v="Approved"/>
    <s v="WeareA2B"/>
    <s v="Standard"/>
    <s v="medium"/>
    <s v="medium"/>
    <n v="1231.1500000000001"/>
    <n v="161.6"/>
    <n v="1069.55"/>
    <d v="1994-09-09T00:00:00"/>
    <n v="165"/>
  </r>
  <r>
    <s v="13556"/>
    <s v="10"/>
    <x v="1624"/>
    <d v="2017-10-21T00:00:00"/>
    <b v="0"/>
    <s v="Approved"/>
    <s v="WeareA2B"/>
    <s v="Touring"/>
    <s v="medium"/>
    <s v="medium"/>
    <n v="1466.68"/>
    <n v="363.25"/>
    <n v="1103.43"/>
    <d v="2005-12-07T00:00:00"/>
    <n v="70"/>
  </r>
  <r>
    <s v="13557"/>
    <s v="26"/>
    <x v="703"/>
    <d v="2017-01-08T00:00:00"/>
    <b v="0"/>
    <s v="Approved"/>
    <s v="WeareA2B"/>
    <s v="Standard"/>
    <s v="medium"/>
    <s v="medium"/>
    <n v="1992.93"/>
    <n v="762.63"/>
    <n v="1230.3"/>
    <d v="1991-08-05T00:00:00"/>
    <n v="356"/>
  </r>
  <r>
    <s v="13558"/>
    <s v="53"/>
    <x v="992"/>
    <d v="2017-02-24T00:00:00"/>
    <b v="1"/>
    <s v="Approved"/>
    <s v="Giant Bicycles"/>
    <s v="Standard"/>
    <s v="high"/>
    <s v="medium"/>
    <n v="1274.93"/>
    <n v="764.96"/>
    <n v="509.97"/>
    <d v="1999-06-23T00:00:00"/>
    <n v="309"/>
  </r>
  <r>
    <s v="13559"/>
    <s v="23"/>
    <x v="359"/>
    <d v="2017-11-05T00:00:00"/>
    <b v="0"/>
    <s v="Approved"/>
    <s v="Norco Bicycles"/>
    <s v="Mountain"/>
    <s v="low"/>
    <s v="small"/>
    <n v="688.63"/>
    <n v="612.88"/>
    <n v="75.75"/>
    <d v="2016-11-22T00:00:00"/>
    <n v="55"/>
  </r>
  <r>
    <s v="13560"/>
    <s v="90"/>
    <x v="1229"/>
    <d v="2017-08-23T00:00:00"/>
    <b v="1"/>
    <s v="Approved"/>
    <s v="Norco Bicycles"/>
    <s v="Standard"/>
    <s v="low"/>
    <s v="medium"/>
    <n v="363.01"/>
    <n v="290.41000000000003"/>
    <n v="72.599999999999994"/>
    <d v="1993-05-26T00:00:00"/>
    <n v="129"/>
  </r>
  <r>
    <s v="13561"/>
    <s v="57"/>
    <x v="3377"/>
    <d v="2017-04-01T00:00:00"/>
    <b v="1"/>
    <s v="Approved"/>
    <s v="WeareA2B"/>
    <s v="Touring"/>
    <s v="medium"/>
    <s v="large"/>
    <n v="1890.39"/>
    <n v="260.14"/>
    <n v="1630.25"/>
    <d v="1993-06-23T00:00:00"/>
    <n v="273"/>
  </r>
  <r>
    <s v="13562"/>
    <s v="14"/>
    <x v="1579"/>
    <d v="2017-09-24T00:00:00"/>
    <b v="1"/>
    <s v="Approved"/>
    <s v="Trek Bicycles"/>
    <s v="Standard"/>
    <s v="medium"/>
    <s v="small"/>
    <n v="1386.84"/>
    <n v="1234.29"/>
    <n v="152.55000000000001"/>
    <d v="2003-08-05T00:00:00"/>
    <n v="97"/>
  </r>
  <r>
    <s v="13563"/>
    <s v="0"/>
    <x v="530"/>
    <d v="2017-04-02T00:00:00"/>
    <b v="1"/>
    <s v="Approved"/>
    <s v="Solex"/>
    <s v="Standard"/>
    <s v="medium"/>
    <s v="medium"/>
    <n v="71.489999999999995"/>
    <n v="53.62"/>
    <n v="17.87"/>
    <d v="2005-08-09T00:00:00"/>
    <n v="272"/>
  </r>
  <r>
    <s v="13564"/>
    <s v="0"/>
    <x v="1316"/>
    <d v="2017-08-21T00:00:00"/>
    <b v="0"/>
    <s v="Approved"/>
    <s v="Solex"/>
    <s v="Standard"/>
    <s v="medium"/>
    <s v="medium"/>
    <n v="71.489999999999995"/>
    <n v="53.62"/>
    <n v="17.87"/>
    <d v="2012-12-02T00:00:00"/>
    <n v="131"/>
  </r>
  <r>
    <s v="13565"/>
    <s v="29"/>
    <x v="2135"/>
    <d v="2017-10-01T00:00:00"/>
    <b v="0"/>
    <s v="Approved"/>
    <s v="WeareA2B"/>
    <s v="Standard"/>
    <s v="medium"/>
    <s v="medium"/>
    <n v="1065.03"/>
    <n v="230.09"/>
    <n v="834.94"/>
    <d v="2000-11-03T00:00:00"/>
    <n v="90"/>
  </r>
  <r>
    <s v="13566"/>
    <s v="16"/>
    <x v="2353"/>
    <d v="2017-08-18T00:00:00"/>
    <b v="0"/>
    <s v="Approved"/>
    <s v="Norco Bicycles"/>
    <s v="Standard"/>
    <s v="high"/>
    <s v="small"/>
    <n v="1661.92"/>
    <n v="1479.11"/>
    <n v="182.81"/>
    <d v="1994-09-09T00:00:00"/>
    <n v="134"/>
  </r>
  <r>
    <s v="13567"/>
    <s v="76"/>
    <x v="76"/>
    <d v="2017-04-09T00:00:00"/>
    <b v="0"/>
    <s v="Approved"/>
    <s v="WeareA2B"/>
    <s v="Standard"/>
    <s v="low"/>
    <s v="medium"/>
    <n v="642.30999999999995"/>
    <n v="513.85"/>
    <n v="128.46"/>
    <d v="2014-10-10T00:00:00"/>
    <n v="265"/>
  </r>
  <r>
    <s v="13568"/>
    <s v="0"/>
    <x v="744"/>
    <d v="2017-03-15T00:00:00"/>
    <b v="1"/>
    <s v="Approved"/>
    <s v="Norco Bicycles"/>
    <s v="Road"/>
    <s v="medium"/>
    <s v="medium"/>
    <n v="544.04999999999995"/>
    <n v="376.84"/>
    <n v="167.21"/>
    <d v="2005-10-22T00:00:00"/>
    <n v="290"/>
  </r>
  <r>
    <s v="13569"/>
    <s v="27"/>
    <x v="1497"/>
    <d v="2017-02-17T00:00:00"/>
    <b v="1"/>
    <s v="Approved"/>
    <s v="Trek Bicycles"/>
    <s v="Standard"/>
    <s v="medium"/>
    <s v="medium"/>
    <n v="499.53"/>
    <n v="388.72"/>
    <n v="110.81"/>
    <d v="1999-06-23T00:00:00"/>
    <n v="316"/>
  </r>
  <r>
    <s v="13570"/>
    <s v="44"/>
    <x v="2964"/>
    <d v="2017-03-12T00:00:00"/>
    <b v="1"/>
    <s v="Approved"/>
    <s v="WeareA2B"/>
    <s v="Standard"/>
    <s v="medium"/>
    <s v="medium"/>
    <n v="1769.64"/>
    <n v="108.76"/>
    <n v="1660.88"/>
    <d v="2011-05-09T00:00:00"/>
    <n v="293"/>
  </r>
  <r>
    <s v="13571"/>
    <s v="75"/>
    <x v="1057"/>
    <d v="2017-10-04T00:00:00"/>
    <b v="0"/>
    <s v="Approved"/>
    <s v="Giant Bicycles"/>
    <s v="Touring"/>
    <s v="medium"/>
    <s v="large"/>
    <n v="1873.97"/>
    <n v="863.95"/>
    <n v="1010.02"/>
    <d v="2006-05-22T00:00:00"/>
    <n v="87"/>
  </r>
  <r>
    <s v="13572"/>
    <s v="8"/>
    <x v="3047"/>
    <d v="2017-06-20T00:00:00"/>
    <b v="1"/>
    <s v="Approved"/>
    <s v="Solex"/>
    <s v="Road"/>
    <s v="medium"/>
    <s v="small"/>
    <n v="1703.52"/>
    <n v="1516.13"/>
    <n v="187.39"/>
    <d v="2011-04-16T00:00:00"/>
    <n v="193"/>
  </r>
  <r>
    <s v="13573"/>
    <s v="80"/>
    <x v="11"/>
    <d v="2017-10-02T00:00:00"/>
    <b v="1"/>
    <s v="Approved"/>
    <s v="OHM Cycles"/>
    <s v="Touring"/>
    <s v="low"/>
    <s v="medium"/>
    <n v="1073.07"/>
    <n v="933.84"/>
    <n v="139.22999999999999"/>
    <d v="2013-09-16T00:00:00"/>
    <n v="89"/>
  </r>
  <r>
    <s v="13574"/>
    <s v="50"/>
    <x v="1974"/>
    <d v="2017-03-06T00:00:00"/>
    <b v="1"/>
    <s v="Approved"/>
    <s v="WeareA2B"/>
    <s v="Standard"/>
    <s v="medium"/>
    <s v="small"/>
    <n v="175.89"/>
    <n v="131.91999999999999"/>
    <n v="43.97"/>
    <d v="2003-02-16T00:00:00"/>
    <n v="299"/>
  </r>
  <r>
    <s v="13575"/>
    <s v="98"/>
    <x v="1845"/>
    <d v="2017-12-30T00:00:00"/>
    <b v="0"/>
    <s v="Approved"/>
    <s v="Trek Bicycles"/>
    <s v="Standard"/>
    <s v="high"/>
    <s v="medium"/>
    <n v="358.39"/>
    <n v="215.03"/>
    <n v="143.36000000000001"/>
    <d v="1991-05-06T00:00:00"/>
    <n v="0"/>
  </r>
  <r>
    <s v="13576"/>
    <s v="23"/>
    <x v="3419"/>
    <d v="2017-09-30T00:00:00"/>
    <b v="1"/>
    <s v="Approved"/>
    <s v="Norco Bicycles"/>
    <s v="Mountain"/>
    <s v="low"/>
    <s v="small"/>
    <n v="688.63"/>
    <n v="612.88"/>
    <n v="75.75"/>
    <d v="1993-10-02T00:00:00"/>
    <n v="91"/>
  </r>
  <r>
    <s v="13577"/>
    <s v="71"/>
    <x v="581"/>
    <d v="2017-06-13T00:00:00"/>
    <b v="1"/>
    <s v="Approved"/>
    <s v="Solex"/>
    <s v="Standard"/>
    <s v="high"/>
    <s v="large"/>
    <n v="1842.92"/>
    <n v="1105.75"/>
    <n v="737.17"/>
    <d v="2002-10-10T00:00:00"/>
    <n v="200"/>
  </r>
  <r>
    <s v="13578"/>
    <s v="45"/>
    <x v="1703"/>
    <d v="2017-11-07T00:00:00"/>
    <b v="1"/>
    <s v="Approved"/>
    <s v="Solex"/>
    <s v="Standard"/>
    <s v="medium"/>
    <s v="medium"/>
    <n v="441.49"/>
    <n v="84.99"/>
    <n v="356.5"/>
    <d v="1993-04-12T00:00:00"/>
    <n v="53"/>
  </r>
  <r>
    <s v="13579"/>
    <s v="0"/>
    <x v="380"/>
    <d v="2017-04-01T00:00:00"/>
    <b v="0"/>
    <s v="Approved"/>
    <s v="Norco Bicycles"/>
    <s v="Road"/>
    <s v="medium"/>
    <s v="medium"/>
    <n v="544.04999999999995"/>
    <n v="376.84"/>
    <n v="167.21"/>
    <d v="2005-10-22T00:00:00"/>
    <n v="273"/>
  </r>
  <r>
    <s v="13580"/>
    <s v="63"/>
    <x v="1141"/>
    <d v="2017-10-04T00:00:00"/>
    <b v="1"/>
    <s v="Approved"/>
    <s v="WeareA2B"/>
    <s v="Standard"/>
    <s v="medium"/>
    <s v="medium"/>
    <n v="1992.93"/>
    <n v="762.63"/>
    <n v="1230.3"/>
    <d v="1993-05-26T00:00:00"/>
    <n v="87"/>
  </r>
  <r>
    <s v="13581"/>
    <s v="49"/>
    <x v="147"/>
    <d v="2017-06-07T00:00:00"/>
    <b v="0"/>
    <s v="Approved"/>
    <s v="Solex"/>
    <s v="Standard"/>
    <s v="medium"/>
    <s v="large"/>
    <n v="1061.56"/>
    <n v="733.58"/>
    <n v="327.98"/>
    <d v="2010-11-05T00:00:00"/>
    <n v="206"/>
  </r>
  <r>
    <s v="13582"/>
    <s v="69"/>
    <x v="327"/>
    <d v="2017-05-27T00:00:00"/>
    <b v="0"/>
    <s v="Approved"/>
    <s v="Norco Bicycles"/>
    <s v="Road"/>
    <s v="medium"/>
    <s v="large"/>
    <n v="1240.31"/>
    <n v="795.1"/>
    <n v="445.21"/>
    <d v="2011-01-10T00:00:00"/>
    <n v="217"/>
  </r>
  <r>
    <s v="13583"/>
    <s v="0"/>
    <x v="1698"/>
    <d v="2017-06-20T00:00:00"/>
    <b v="0"/>
    <s v="Approved"/>
    <s v="Giant Bicycles"/>
    <s v="Standard"/>
    <s v="medium"/>
    <s v="medium"/>
    <n v="230.91"/>
    <n v="173.18"/>
    <n v="57.73"/>
    <d v="2006-11-10T00:00:00"/>
    <n v="193"/>
  </r>
  <r>
    <s v="13584"/>
    <s v="7"/>
    <x v="621"/>
    <d v="2017-10-22T00:00:00"/>
    <b v="0"/>
    <s v="Approved"/>
    <s v="Trek Bicycles"/>
    <s v="Road"/>
    <s v="low"/>
    <s v="medium"/>
    <n v="980.37"/>
    <n v="234.43"/>
    <n v="745.94"/>
    <d v="2007-08-04T00:00:00"/>
    <n v="69"/>
  </r>
  <r>
    <s v="13585"/>
    <s v="68"/>
    <x v="1147"/>
    <d v="2017-09-22T00:00:00"/>
    <b v="1"/>
    <s v="Approved"/>
    <s v="OHM Cycles"/>
    <s v="Standard"/>
    <s v="medium"/>
    <s v="medium"/>
    <n v="1636.9"/>
    <n v="44.71"/>
    <n v="1592.19"/>
    <d v="2015-06-17T00:00:00"/>
    <n v="99"/>
  </r>
  <r>
    <s v="13586"/>
    <s v="100"/>
    <x v="2659"/>
    <d v="2017-08-08T00:00:00"/>
    <b v="1"/>
    <s v="Approved"/>
    <s v="Trek Bicycles"/>
    <s v="Standard"/>
    <s v="medium"/>
    <s v="small"/>
    <n v="1386.84"/>
    <n v="1234.29"/>
    <n v="152.55000000000001"/>
    <d v="1994-09-09T00:00:00"/>
    <n v="144"/>
  </r>
  <r>
    <s v="13587"/>
    <s v="73"/>
    <x v="514"/>
    <d v="2017-02-13T00:00:00"/>
    <b v="0"/>
    <s v="Approved"/>
    <s v="Solex"/>
    <s v="Standard"/>
    <s v="medium"/>
    <s v="medium"/>
    <n v="1945.43"/>
    <n v="333.18"/>
    <n v="1612.25"/>
    <d v="2002-08-31T00:00:00"/>
    <n v="320"/>
  </r>
  <r>
    <s v="13588"/>
    <s v="3"/>
    <x v="1930"/>
    <d v="2017-06-05T00:00:00"/>
    <b v="0"/>
    <s v="Approved"/>
    <s v="Trek Bicycles"/>
    <s v="Standard"/>
    <s v="medium"/>
    <s v="large"/>
    <n v="2091.4699999999998"/>
    <n v="388.92"/>
    <n v="1702.55"/>
    <d v="2005-08-09T00:00:00"/>
    <n v="208"/>
  </r>
  <r>
    <s v="13589"/>
    <s v="45"/>
    <x v="1211"/>
    <d v="2017-02-21T00:00:00"/>
    <b v="0"/>
    <s v="Approved"/>
    <s v="Trek Bicycles"/>
    <s v="Road"/>
    <s v="low"/>
    <s v="medium"/>
    <n v="980.37"/>
    <n v="234.43"/>
    <n v="745.94"/>
    <d v="1991-11-07T00:00:00"/>
    <n v="312"/>
  </r>
  <r>
    <s v="13590"/>
    <s v="22"/>
    <x v="758"/>
    <d v="2017-05-10T00:00:00"/>
    <b v="1"/>
    <s v="Approved"/>
    <s v="Solex"/>
    <s v="Standard"/>
    <s v="medium"/>
    <s v="medium"/>
    <n v="575.27"/>
    <n v="431.45"/>
    <n v="143.82"/>
    <d v="2013-03-12T00:00:00"/>
    <n v="234"/>
  </r>
  <r>
    <s v="13591"/>
    <s v="39"/>
    <x v="2282"/>
    <d v="2017-11-10T00:00:00"/>
    <b v="1"/>
    <s v="Approved"/>
    <s v="Giant Bicycles"/>
    <s v="Standard"/>
    <s v="medium"/>
    <s v="large"/>
    <n v="1812.75"/>
    <n v="582.48"/>
    <n v="1230.27"/>
    <d v="1997-05-10T00:00:00"/>
    <n v="50"/>
  </r>
  <r>
    <s v="13592"/>
    <s v="53"/>
    <x v="3165"/>
    <d v="2017-01-22T00:00:00"/>
    <b v="1"/>
    <s v="Approved"/>
    <s v="OHM Cycles"/>
    <s v="Standard"/>
    <s v="medium"/>
    <s v="medium"/>
    <n v="795.34"/>
    <n v="101.58"/>
    <n v="693.76"/>
    <d v="1997-02-09T00:00:00"/>
    <n v="342"/>
  </r>
  <r>
    <s v="13594"/>
    <s v="0"/>
    <x v="1851"/>
    <d v="2017-10-24T00:00:00"/>
    <b v="1"/>
    <s v="Approved"/>
    <m/>
    <m/>
    <m/>
    <m/>
    <n v="1026.7"/>
    <m/>
    <m/>
    <m/>
    <n v="67"/>
  </r>
  <r>
    <s v="13595"/>
    <s v="92"/>
    <x v="2620"/>
    <d v="2017-12-14T00:00:00"/>
    <b v="0"/>
    <s v="Approved"/>
    <s v="WeareA2B"/>
    <s v="Standard"/>
    <s v="medium"/>
    <s v="small"/>
    <n v="1415.01"/>
    <n v="1259.3599999999999"/>
    <n v="155.65"/>
    <d v="2016-03-29T00:00:00"/>
    <n v="16"/>
  </r>
  <r>
    <s v="13596"/>
    <s v="80"/>
    <x v="3287"/>
    <d v="2017-04-05T00:00:00"/>
    <b v="0"/>
    <s v="Approved"/>
    <s v="OHM Cycles"/>
    <s v="Touring"/>
    <s v="low"/>
    <s v="medium"/>
    <n v="1073.07"/>
    <n v="933.84"/>
    <n v="139.22999999999999"/>
    <d v="1998-12-16T00:00:00"/>
    <n v="269"/>
  </r>
  <r>
    <s v="13597"/>
    <s v="11"/>
    <x v="718"/>
    <d v="2017-05-22T00:00:00"/>
    <b v="0"/>
    <s v="Approved"/>
    <s v="Giant Bicycles"/>
    <s v="Standard"/>
    <s v="high"/>
    <s v="medium"/>
    <n v="1274.93"/>
    <n v="764.96"/>
    <n v="509.97"/>
    <d v="1996-11-09T00:00:00"/>
    <n v="222"/>
  </r>
  <r>
    <s v="13598"/>
    <s v="4"/>
    <x v="1492"/>
    <d v="2017-06-08T00:00:00"/>
    <b v="1"/>
    <s v="Approved"/>
    <s v="Solex"/>
    <s v="Standard"/>
    <s v="medium"/>
    <s v="medium"/>
    <n v="1483.2"/>
    <n v="99.59"/>
    <n v="1383.61"/>
    <d v="1998-12-17T00:00:00"/>
    <n v="205"/>
  </r>
  <r>
    <s v="13599"/>
    <s v="0"/>
    <x v="2223"/>
    <d v="2017-11-20T00:00:00"/>
    <b v="0"/>
    <s v="Approved"/>
    <s v="Giant Bicycles"/>
    <s v="Standard"/>
    <s v="medium"/>
    <s v="medium"/>
    <n v="230.91"/>
    <n v="173.18"/>
    <n v="57.73"/>
    <d v="1992-10-11T00:00:00"/>
    <n v="40"/>
  </r>
  <r>
    <s v="13600"/>
    <s v="71"/>
    <x v="110"/>
    <d v="2017-07-22T00:00:00"/>
    <b v="0"/>
    <s v="Approved"/>
    <s v="Solex"/>
    <s v="Standard"/>
    <s v="high"/>
    <s v="large"/>
    <n v="1842.92"/>
    <n v="1105.75"/>
    <n v="737.17"/>
    <d v="2013-06-09T00:00:00"/>
    <n v="161"/>
  </r>
  <r>
    <s v="13601"/>
    <s v="30"/>
    <x v="2564"/>
    <d v="2017-07-13T00:00:00"/>
    <b v="1"/>
    <s v="Approved"/>
    <s v="Solex"/>
    <s v="Standard"/>
    <s v="high"/>
    <s v="medium"/>
    <n v="748.17"/>
    <n v="448.9"/>
    <n v="299.27"/>
    <d v="1991-11-10T00:00:00"/>
    <n v="170"/>
  </r>
  <r>
    <s v="13602"/>
    <s v="56"/>
    <x v="652"/>
    <d v="2017-05-01T00:00:00"/>
    <b v="1"/>
    <s v="Approved"/>
    <s v="OHM Cycles"/>
    <s v="Standard"/>
    <s v="medium"/>
    <s v="medium"/>
    <n v="183.86"/>
    <n v="137.9"/>
    <n v="45.96"/>
    <d v="1997-10-04T00:00:00"/>
    <n v="243"/>
  </r>
  <r>
    <s v="13603"/>
    <s v="0"/>
    <x v="3430"/>
    <d v="2017-04-13T00:00:00"/>
    <b v="1"/>
    <s v="Approved"/>
    <s v="Norco Bicycles"/>
    <s v="Road"/>
    <s v="medium"/>
    <s v="medium"/>
    <n v="543.39"/>
    <n v="407.54"/>
    <n v="135.85"/>
    <d v="2016-11-22T00:00:00"/>
    <n v="261"/>
  </r>
  <r>
    <s v="13604"/>
    <s v="32"/>
    <x v="661"/>
    <d v="2017-06-28T00:00:00"/>
    <b v="0"/>
    <s v="Approved"/>
    <s v="Giant Bicycles"/>
    <s v="Standard"/>
    <s v="high"/>
    <s v="medium"/>
    <n v="1179"/>
    <n v="707.4"/>
    <n v="471.6"/>
    <d v="1997-08-25T00:00:00"/>
    <n v="185"/>
  </r>
  <r>
    <s v="13605"/>
    <s v="88"/>
    <x v="3189"/>
    <d v="2017-07-07T00:00:00"/>
    <b v="1"/>
    <s v="Approved"/>
    <s v="Norco Bicycles"/>
    <s v="Standard"/>
    <s v="medium"/>
    <s v="medium"/>
    <n v="1198.46"/>
    <n v="381.1"/>
    <n v="817.36"/>
    <d v="2005-05-10T00:00:00"/>
    <n v="176"/>
  </r>
  <r>
    <s v="13606"/>
    <s v="94"/>
    <x v="2840"/>
    <d v="2017-08-25T00:00:00"/>
    <b v="1"/>
    <s v="Approved"/>
    <s v="Giant Bicycles"/>
    <s v="Standard"/>
    <s v="medium"/>
    <s v="large"/>
    <n v="1635.3"/>
    <n v="993.66"/>
    <n v="641.64"/>
    <d v="2013-06-09T00:00:00"/>
    <n v="127"/>
  </r>
  <r>
    <s v="13607"/>
    <s v="0"/>
    <x v="2914"/>
    <d v="2017-04-03T00:00:00"/>
    <b v="0"/>
    <s v="Approved"/>
    <s v="Trek Bicycles"/>
    <s v="Road"/>
    <s v="medium"/>
    <s v="medium"/>
    <n v="533.51"/>
    <n v="400.13"/>
    <n v="133.38"/>
    <d v="1991-01-21T00:00:00"/>
    <n v="271"/>
  </r>
  <r>
    <s v="13608"/>
    <s v="82"/>
    <x v="970"/>
    <d v="2017-09-14T00:00:00"/>
    <b v="1"/>
    <s v="Approved"/>
    <s v="Giant Bicycles"/>
    <s v="Road"/>
    <s v="medium"/>
    <s v="medium"/>
    <n v="1538.99"/>
    <n v="829.65"/>
    <n v="709.34"/>
    <d v="1999-06-23T00:00:00"/>
    <n v="107"/>
  </r>
  <r>
    <s v="13609"/>
    <s v="40"/>
    <x v="462"/>
    <d v="2017-01-01T00:00:00"/>
    <b v="0"/>
    <s v="Approved"/>
    <s v="OHM Cycles"/>
    <s v="Standard"/>
    <s v="high"/>
    <s v="medium"/>
    <n v="1458.17"/>
    <n v="874.9"/>
    <n v="583.27"/>
    <d v="2006-02-02T00:00:00"/>
    <n v="363"/>
  </r>
  <r>
    <s v="13610"/>
    <s v="15"/>
    <x v="715"/>
    <d v="2017-06-05T00:00:00"/>
    <b v="0"/>
    <s v="Approved"/>
    <s v="Norco Bicycles"/>
    <s v="Standard"/>
    <s v="low"/>
    <s v="medium"/>
    <n v="958.74"/>
    <n v="748.9"/>
    <n v="209.84"/>
    <d v="2005-12-07T00:00:00"/>
    <n v="208"/>
  </r>
  <r>
    <s v="13611"/>
    <s v="34"/>
    <x v="567"/>
    <d v="2017-01-13T00:00:00"/>
    <b v="0"/>
    <s v="Approved"/>
    <s v="WeareA2B"/>
    <s v="Standard"/>
    <s v="medium"/>
    <s v="medium"/>
    <n v="1231.1500000000001"/>
    <n v="161.6"/>
    <n v="1069.55"/>
    <d v="1994-09-09T00:00:00"/>
    <n v="351"/>
  </r>
  <r>
    <s v="13612"/>
    <s v="38"/>
    <x v="2369"/>
    <d v="2017-02-04T00:00:00"/>
    <b v="1"/>
    <s v="Approved"/>
    <s v="Solex"/>
    <s v="Standard"/>
    <s v="medium"/>
    <s v="medium"/>
    <n v="1577.53"/>
    <n v="826.51"/>
    <n v="751.02"/>
    <d v="2011-03-16T00:00:00"/>
    <n v="329"/>
  </r>
  <r>
    <s v="13613"/>
    <s v="59"/>
    <x v="1123"/>
    <d v="2017-01-08T00:00:00"/>
    <b v="1"/>
    <s v="Approved"/>
    <s v="Solex"/>
    <s v="Standard"/>
    <s v="medium"/>
    <s v="large"/>
    <n v="1061.56"/>
    <n v="733.58"/>
    <n v="327.98"/>
    <d v="1993-07-20T00:00:00"/>
    <n v="356"/>
  </r>
  <r>
    <s v="13614"/>
    <s v="41"/>
    <x v="2184"/>
    <d v="2017-12-15T00:00:00"/>
    <b v="1"/>
    <s v="Approved"/>
    <s v="Solex"/>
    <s v="Road"/>
    <s v="medium"/>
    <s v="medium"/>
    <n v="416.98"/>
    <n v="312.74"/>
    <n v="104.24"/>
    <d v="2012-06-04T00:00:00"/>
    <n v="15"/>
  </r>
  <r>
    <s v="13615"/>
    <s v="54"/>
    <x v="132"/>
    <d v="2017-08-11T00:00:00"/>
    <b v="1"/>
    <s v="Approved"/>
    <s v="WeareA2B"/>
    <s v="Standard"/>
    <s v="medium"/>
    <s v="medium"/>
    <n v="1807.45"/>
    <n v="778.69"/>
    <n v="1028.76"/>
    <d v="2016-12-06T00:00:00"/>
    <n v="141"/>
  </r>
  <r>
    <s v="13616"/>
    <s v="72"/>
    <x v="3057"/>
    <d v="2017-09-25T00:00:00"/>
    <b v="1"/>
    <s v="Approved"/>
    <s v="Norco Bicycles"/>
    <s v="Standard"/>
    <s v="medium"/>
    <s v="medium"/>
    <n v="360.4"/>
    <n v="270.3"/>
    <n v="90.1"/>
    <d v="2004-07-25T00:00:00"/>
    <n v="96"/>
  </r>
  <r>
    <s v="13617"/>
    <s v="38"/>
    <x v="1979"/>
    <d v="2017-09-27T00:00:00"/>
    <b v="0"/>
    <s v="Approved"/>
    <s v="Trek Bicycles"/>
    <s v="Standard"/>
    <s v="medium"/>
    <s v="large"/>
    <n v="2091.4699999999998"/>
    <n v="388.92"/>
    <n v="1702.55"/>
    <d v="2012-09-15T00:00:00"/>
    <n v="94"/>
  </r>
  <r>
    <s v="13618"/>
    <s v="23"/>
    <x v="2129"/>
    <d v="2017-08-05T00:00:00"/>
    <b v="1"/>
    <s v="Approved"/>
    <s v="Norco Bicycles"/>
    <s v="Mountain"/>
    <s v="low"/>
    <s v="small"/>
    <n v="688.63"/>
    <n v="612.88"/>
    <n v="75.75"/>
    <d v="1993-05-26T00:00:00"/>
    <n v="147"/>
  </r>
  <r>
    <s v="13619"/>
    <s v="54"/>
    <x v="3210"/>
    <d v="2017-02-16T00:00:00"/>
    <b v="0"/>
    <s v="Approved"/>
    <s v="WeareA2B"/>
    <s v="Standard"/>
    <s v="medium"/>
    <s v="medium"/>
    <n v="1807.45"/>
    <n v="778.69"/>
    <n v="1028.76"/>
    <d v="2005-10-22T00:00:00"/>
    <n v="317"/>
  </r>
  <r>
    <s v="13620"/>
    <s v="85"/>
    <x v="2237"/>
    <d v="2017-09-24T00:00:00"/>
    <b v="1"/>
    <s v="Approved"/>
    <s v="WeareA2B"/>
    <s v="Standard"/>
    <s v="medium"/>
    <s v="medium"/>
    <n v="752.64"/>
    <n v="205.36"/>
    <n v="547.28"/>
    <d v="2015-08-02T00:00:00"/>
    <n v="97"/>
  </r>
  <r>
    <s v="13621"/>
    <s v="73"/>
    <x v="2271"/>
    <d v="2017-07-09T00:00:00"/>
    <b v="1"/>
    <s v="Approved"/>
    <s v="Solex"/>
    <s v="Standard"/>
    <s v="medium"/>
    <s v="medium"/>
    <n v="1945.43"/>
    <n v="333.18"/>
    <n v="1612.25"/>
    <d v="2002-08-31T00:00:00"/>
    <n v="174"/>
  </r>
  <r>
    <s v="13622"/>
    <s v="82"/>
    <x v="2293"/>
    <d v="2017-12-03T00:00:00"/>
    <b v="1"/>
    <s v="Approved"/>
    <s v="Norco Bicycles"/>
    <s v="Standard"/>
    <s v="high"/>
    <s v="medium"/>
    <n v="1148.6400000000001"/>
    <n v="689.18"/>
    <n v="459.46"/>
    <d v="2015-08-10T00:00:00"/>
    <n v="27"/>
  </r>
  <r>
    <s v="13623"/>
    <s v="21"/>
    <x v="836"/>
    <d v="2017-10-08T00:00:00"/>
    <b v="1"/>
    <s v="Approved"/>
    <s v="WeareA2B"/>
    <s v="Touring"/>
    <s v="medium"/>
    <s v="medium"/>
    <n v="1466.68"/>
    <n v="363.25"/>
    <n v="1103.43"/>
    <d v="2014-03-03T00:00:00"/>
    <n v="83"/>
  </r>
  <r>
    <s v="13624"/>
    <s v="84"/>
    <x v="3411"/>
    <d v="2017-05-22T00:00:00"/>
    <b v="1"/>
    <s v="Approved"/>
    <s v="Giant Bicycles"/>
    <s v="Road"/>
    <s v="medium"/>
    <s v="medium"/>
    <n v="792.9"/>
    <n v="594.67999999999995"/>
    <n v="198.22"/>
    <d v="1992-10-02T00:00:00"/>
    <n v="222"/>
  </r>
  <r>
    <s v="13625"/>
    <s v="30"/>
    <x v="2283"/>
    <d v="2017-02-11T00:00:00"/>
    <b v="0"/>
    <s v="Approved"/>
    <s v="Solex"/>
    <s v="Standard"/>
    <s v="high"/>
    <s v="medium"/>
    <n v="748.17"/>
    <n v="448.9"/>
    <n v="299.27"/>
    <d v="2006-11-10T00:00:00"/>
    <n v="322"/>
  </r>
  <r>
    <s v="13626"/>
    <s v="76"/>
    <x v="2867"/>
    <d v="2017-10-13T00:00:00"/>
    <b v="0"/>
    <s v="Approved"/>
    <s v="WeareA2B"/>
    <s v="Standard"/>
    <s v="low"/>
    <s v="medium"/>
    <n v="642.30999999999995"/>
    <n v="513.85"/>
    <n v="128.46"/>
    <d v="2005-05-10T00:00:00"/>
    <n v="78"/>
  </r>
  <r>
    <s v="13627"/>
    <s v="53"/>
    <x v="1629"/>
    <d v="2017-02-09T00:00:00"/>
    <b v="1"/>
    <s v="Approved"/>
    <s v="Giant Bicycles"/>
    <s v="Standard"/>
    <s v="high"/>
    <s v="medium"/>
    <n v="1274.93"/>
    <n v="764.96"/>
    <n v="509.97"/>
    <d v="1996-04-05T00:00:00"/>
    <n v="324"/>
  </r>
  <r>
    <s v="13628"/>
    <s v="100"/>
    <x v="2391"/>
    <d v="2017-03-27T00:00:00"/>
    <b v="0"/>
    <s v="Approved"/>
    <s v="Norco Bicycles"/>
    <s v="Road"/>
    <s v="medium"/>
    <s v="medium"/>
    <n v="1036.5899999999999"/>
    <n v="206.35"/>
    <n v="830.24"/>
    <d v="1991-05-06T00:00:00"/>
    <n v="278"/>
  </r>
  <r>
    <s v="13629"/>
    <s v="89"/>
    <x v="1884"/>
    <d v="2017-11-07T00:00:00"/>
    <b v="0"/>
    <s v="Approved"/>
    <s v="WeareA2B"/>
    <s v="Touring"/>
    <s v="medium"/>
    <s v="large"/>
    <n v="1362.99"/>
    <n v="57.74"/>
    <n v="1305.25"/>
    <d v="1993-04-20T00:00:00"/>
    <n v="53"/>
  </r>
  <r>
    <s v="13630"/>
    <s v="67"/>
    <x v="2672"/>
    <d v="2017-01-28T00:00:00"/>
    <b v="1"/>
    <s v="Approved"/>
    <s v="Norco Bicycles"/>
    <s v="Road"/>
    <s v="medium"/>
    <s v="medium"/>
    <n v="544.04999999999995"/>
    <n v="376.84"/>
    <n v="167.21"/>
    <d v="1992-10-02T00:00:00"/>
    <n v="336"/>
  </r>
  <r>
    <s v="13632"/>
    <s v="78"/>
    <x v="1898"/>
    <d v="2017-05-11T00:00:00"/>
    <b v="1"/>
    <s v="Approved"/>
    <s v="Giant Bicycles"/>
    <s v="Standard"/>
    <s v="medium"/>
    <s v="large"/>
    <n v="1765.3"/>
    <n v="709.48"/>
    <n v="1055.82"/>
    <d v="1991-07-10T00:00:00"/>
    <n v="233"/>
  </r>
  <r>
    <s v="13633"/>
    <s v="45"/>
    <x v="677"/>
    <d v="2017-12-16T00:00:00"/>
    <b v="0"/>
    <s v="Approved"/>
    <s v="Solex"/>
    <s v="Standard"/>
    <s v="medium"/>
    <s v="medium"/>
    <n v="441.49"/>
    <n v="84.99"/>
    <n v="356.5"/>
    <d v="1993-04-12T00:00:00"/>
    <n v="14"/>
  </r>
  <r>
    <s v="13634"/>
    <s v="96"/>
    <x v="1476"/>
    <d v="2017-06-30T00:00:00"/>
    <b v="1"/>
    <s v="Approved"/>
    <s v="Giant Bicycles"/>
    <s v="Standard"/>
    <s v="medium"/>
    <s v="large"/>
    <n v="1635.3"/>
    <n v="993.66"/>
    <n v="641.64"/>
    <d v="2013-06-09T00:00:00"/>
    <n v="183"/>
  </r>
  <r>
    <s v="13635"/>
    <s v="63"/>
    <x v="2287"/>
    <d v="2017-11-04T00:00:00"/>
    <b v="1"/>
    <s v="Approved"/>
    <s v="Solex"/>
    <s v="Standard"/>
    <s v="medium"/>
    <s v="medium"/>
    <n v="1483.2"/>
    <n v="99.59"/>
    <n v="1383.61"/>
    <d v="1998-12-17T00:00:00"/>
    <n v="56"/>
  </r>
  <r>
    <s v="13636"/>
    <s v="4"/>
    <x v="1420"/>
    <d v="2017-09-30T00:00:00"/>
    <b v="1"/>
    <s v="Approved"/>
    <s v="Giant Bicycles"/>
    <s v="Standard"/>
    <s v="high"/>
    <s v="medium"/>
    <n v="1129.1300000000001"/>
    <n v="677.48"/>
    <n v="451.65"/>
    <d v="2007-08-04T00:00:00"/>
    <n v="91"/>
  </r>
  <r>
    <s v="13637"/>
    <s v="17"/>
    <x v="3195"/>
    <d v="2017-11-13T00:00:00"/>
    <b v="0"/>
    <s v="Approved"/>
    <s v="Solex"/>
    <s v="Standard"/>
    <s v="high"/>
    <s v="medium"/>
    <n v="1024.6600000000001"/>
    <n v="614.79999999999995"/>
    <n v="409.86"/>
    <d v="2013-03-12T00:00:00"/>
    <n v="47"/>
  </r>
  <r>
    <s v="13638"/>
    <s v="97"/>
    <x v="2912"/>
    <d v="2017-04-16T00:00:00"/>
    <b v="1"/>
    <s v="Approved"/>
    <s v="Solex"/>
    <s v="Standard"/>
    <s v="medium"/>
    <s v="large"/>
    <n v="202.62"/>
    <n v="151.96"/>
    <n v="50.66"/>
    <d v="2016-03-29T00:00:00"/>
    <n v="258"/>
  </r>
  <r>
    <s v="13639"/>
    <s v="4"/>
    <x v="3275"/>
    <d v="2017-12-10T00:00:00"/>
    <b v="1"/>
    <s v="Approved"/>
    <s v="Giant Bicycles"/>
    <s v="Standard"/>
    <s v="high"/>
    <s v="medium"/>
    <n v="1129.1300000000001"/>
    <n v="677.48"/>
    <n v="451.65"/>
    <d v="2005-08-09T00:00:00"/>
    <n v="20"/>
  </r>
  <r>
    <s v="13640"/>
    <s v="95"/>
    <x v="900"/>
    <d v="2017-01-26T00:00:00"/>
    <b v="0"/>
    <s v="Approved"/>
    <s v="Giant Bicycles"/>
    <s v="Standard"/>
    <s v="medium"/>
    <s v="large"/>
    <n v="569.55999999999995"/>
    <n v="528.42999999999995"/>
    <n v="41.13"/>
    <d v="2003-09-10T00:00:00"/>
    <n v="338"/>
  </r>
  <r>
    <s v="13641"/>
    <s v="51"/>
    <x v="1331"/>
    <d v="2017-02-17T00:00:00"/>
    <b v="0"/>
    <s v="Approved"/>
    <s v="OHM Cycles"/>
    <s v="Standard"/>
    <s v="high"/>
    <s v="medium"/>
    <n v="2005.66"/>
    <n v="1203.4000000000001"/>
    <n v="802.26"/>
    <d v="1997-02-09T00:00:00"/>
    <n v="316"/>
  </r>
  <r>
    <s v="13642"/>
    <s v="77"/>
    <x v="1213"/>
    <d v="2017-04-04T00:00:00"/>
    <b v="0"/>
    <s v="Approved"/>
    <s v="WeareA2B"/>
    <s v="Standard"/>
    <s v="medium"/>
    <s v="medium"/>
    <n v="1769.64"/>
    <n v="108.76"/>
    <n v="1660.88"/>
    <d v="1993-04-12T00:00:00"/>
    <n v="270"/>
  </r>
  <r>
    <s v="13643"/>
    <s v="36"/>
    <x v="355"/>
    <d v="2017-11-18T00:00:00"/>
    <b v="1"/>
    <s v="Approved"/>
    <s v="Solex"/>
    <s v="Standard"/>
    <s v="low"/>
    <s v="medium"/>
    <n v="945.04"/>
    <n v="507.58"/>
    <n v="437.46"/>
    <d v="2008-03-19T00:00:00"/>
    <n v="42"/>
  </r>
  <r>
    <s v="13644"/>
    <s v="25"/>
    <x v="90"/>
    <d v="2017-05-19T00:00:00"/>
    <b v="0"/>
    <s v="Approved"/>
    <s v="Giant Bicycles"/>
    <s v="Road"/>
    <s v="medium"/>
    <s v="medium"/>
    <n v="1538.99"/>
    <n v="829.65"/>
    <n v="709.34"/>
    <d v="1991-11-10T00:00:00"/>
    <n v="225"/>
  </r>
  <r>
    <s v="13645"/>
    <s v="44"/>
    <x v="2989"/>
    <d v="2017-11-18T00:00:00"/>
    <b v="0"/>
    <s v="Approved"/>
    <s v="WeareA2B"/>
    <s v="Standard"/>
    <s v="medium"/>
    <s v="medium"/>
    <n v="1769.64"/>
    <n v="108.76"/>
    <n v="1660.88"/>
    <d v="2006-10-01T00:00:00"/>
    <n v="42"/>
  </r>
  <r>
    <s v="13646"/>
    <s v="60"/>
    <x v="2542"/>
    <d v="2017-12-23T00:00:00"/>
    <b v="0"/>
    <s v="Approved"/>
    <s v="Giant Bicycles"/>
    <s v="Standard"/>
    <s v="high"/>
    <s v="small"/>
    <n v="1977.36"/>
    <n v="1759.85"/>
    <n v="217.51"/>
    <d v="1998-12-17T00:00:00"/>
    <n v="7"/>
  </r>
  <r>
    <s v="13647"/>
    <s v="38"/>
    <x v="1576"/>
    <d v="2017-12-01T00:00:00"/>
    <b v="0"/>
    <s v="Approved"/>
    <s v="Solex"/>
    <s v="Standard"/>
    <s v="medium"/>
    <s v="medium"/>
    <n v="1577.53"/>
    <n v="826.51"/>
    <n v="751.02"/>
    <d v="2011-03-16T00:00:00"/>
    <n v="29"/>
  </r>
  <r>
    <s v="13648"/>
    <s v="35"/>
    <x v="3153"/>
    <d v="2017-06-24T00:00:00"/>
    <b v="0"/>
    <s v="Approved"/>
    <s v="Trek Bicycles"/>
    <s v="Standard"/>
    <s v="low"/>
    <s v="medium"/>
    <n v="1057.51"/>
    <n v="154.4"/>
    <n v="903.11"/>
    <d v="2010-06-07T00:00:00"/>
    <n v="189"/>
  </r>
  <r>
    <s v="13649"/>
    <s v="90"/>
    <x v="2313"/>
    <d v="2017-06-03T00:00:00"/>
    <b v="1"/>
    <s v="Approved"/>
    <s v="Norco Bicycles"/>
    <s v="Standard"/>
    <s v="low"/>
    <s v="medium"/>
    <n v="363.01"/>
    <n v="290.41000000000003"/>
    <n v="72.599999999999994"/>
    <d v="2005-05-10T00:00:00"/>
    <n v="210"/>
  </r>
  <r>
    <s v="13650"/>
    <s v="52"/>
    <x v="1185"/>
    <d v="2017-09-07T00:00:00"/>
    <b v="0"/>
    <s v="Approved"/>
    <s v="Solex"/>
    <s v="Road"/>
    <s v="medium"/>
    <s v="large"/>
    <n v="1777.8"/>
    <n v="820.78"/>
    <n v="957.02"/>
    <d v="1991-08-05T00:00:00"/>
    <n v="114"/>
  </r>
  <r>
    <s v="13651"/>
    <s v="27"/>
    <x v="875"/>
    <d v="2017-12-28T00:00:00"/>
    <b v="0"/>
    <s v="Approved"/>
    <s v="Trek Bicycles"/>
    <s v="Standard"/>
    <s v="medium"/>
    <s v="medium"/>
    <n v="499.53"/>
    <n v="388.72"/>
    <n v="110.81"/>
    <d v="1999-06-23T00:00:00"/>
    <n v="2"/>
  </r>
  <r>
    <s v="13652"/>
    <s v="80"/>
    <x v="3351"/>
    <d v="2017-05-05T00:00:00"/>
    <b v="1"/>
    <s v="Approved"/>
    <s v="OHM Cycles"/>
    <s v="Touring"/>
    <s v="low"/>
    <s v="medium"/>
    <n v="1073.07"/>
    <n v="933.84"/>
    <n v="139.22999999999999"/>
    <d v="1997-01-25T00:00:00"/>
    <n v="239"/>
  </r>
  <r>
    <s v="13653"/>
    <s v="84"/>
    <x v="467"/>
    <d v="2017-10-30T00:00:00"/>
    <b v="1"/>
    <s v="Approved"/>
    <s v="Giant Bicycles"/>
    <s v="Road"/>
    <s v="medium"/>
    <s v="medium"/>
    <n v="792.9"/>
    <n v="594.67999999999995"/>
    <n v="198.22"/>
    <d v="1992-10-02T00:00:00"/>
    <n v="61"/>
  </r>
  <r>
    <s v="13654"/>
    <s v="13"/>
    <x v="1932"/>
    <d v="2017-06-15T00:00:00"/>
    <b v="0"/>
    <s v="Approved"/>
    <s v="Solex"/>
    <s v="Standard"/>
    <s v="medium"/>
    <s v="medium"/>
    <n v="1163.8900000000001"/>
    <n v="589.27"/>
    <n v="574.62"/>
    <d v="2016-07-09T00:00:00"/>
    <n v="198"/>
  </r>
  <r>
    <s v="13655"/>
    <s v="79"/>
    <x v="69"/>
    <d v="2017-09-03T00:00:00"/>
    <b v="1"/>
    <s v="Approved"/>
    <s v="Solex"/>
    <s v="Touring"/>
    <s v="medium"/>
    <s v="large"/>
    <n v="2083.94"/>
    <n v="675.03"/>
    <n v="1408.91"/>
    <d v="2013-09-16T00:00:00"/>
    <n v="118"/>
  </r>
  <r>
    <s v="13656"/>
    <s v="46"/>
    <x v="2194"/>
    <d v="2017-10-17T00:00:00"/>
    <b v="1"/>
    <s v="Approved"/>
    <s v="OHM Cycles"/>
    <s v="Standard"/>
    <s v="low"/>
    <s v="medium"/>
    <n v="1793.43"/>
    <n v="248.82"/>
    <n v="1544.61"/>
    <d v="2011-03-16T00:00:00"/>
    <n v="74"/>
  </r>
  <r>
    <s v="13657"/>
    <s v="36"/>
    <x v="312"/>
    <d v="2017-10-23T00:00:00"/>
    <b v="1"/>
    <s v="Approved"/>
    <s v="Solex"/>
    <s v="Standard"/>
    <s v="low"/>
    <s v="medium"/>
    <n v="945.04"/>
    <n v="507.58"/>
    <n v="437.46"/>
    <d v="2011-05-09T00:00:00"/>
    <n v="68"/>
  </r>
  <r>
    <s v="13658"/>
    <s v="44"/>
    <x v="3150"/>
    <d v="2017-06-23T00:00:00"/>
    <b v="0"/>
    <s v="Approved"/>
    <s v="WeareA2B"/>
    <s v="Standard"/>
    <s v="medium"/>
    <s v="medium"/>
    <n v="1769.64"/>
    <n v="108.76"/>
    <n v="1660.88"/>
    <d v="2011-05-09T00:00:00"/>
    <n v="190"/>
  </r>
  <r>
    <s v="13659"/>
    <s v="56"/>
    <x v="1470"/>
    <d v="2017-08-13T00:00:00"/>
    <b v="0"/>
    <s v="Approved"/>
    <s v="Norco Bicycles"/>
    <s v="Mountain"/>
    <s v="low"/>
    <s v="small"/>
    <n v="688.63"/>
    <n v="612.88"/>
    <n v="75.75"/>
    <d v="2016-02-04T00:00:00"/>
    <n v="139"/>
  </r>
  <r>
    <s v="13660"/>
    <s v="0"/>
    <x v="3284"/>
    <d v="2017-03-18T00:00:00"/>
    <b v="1"/>
    <s v="Approved"/>
    <m/>
    <m/>
    <m/>
    <m/>
    <n v="687.9"/>
    <m/>
    <m/>
    <m/>
    <n v="287"/>
  </r>
  <r>
    <s v="13661"/>
    <s v="61"/>
    <x v="2282"/>
    <d v="2017-08-22T00:00:00"/>
    <b v="1"/>
    <s v="Approved"/>
    <s v="OHM Cycles"/>
    <s v="Standard"/>
    <s v="low"/>
    <s v="medium"/>
    <n v="71.16"/>
    <n v="56.93"/>
    <n v="14.23"/>
    <d v="2012-05-18T00:00:00"/>
    <n v="130"/>
  </r>
  <r>
    <s v="13662"/>
    <s v="94"/>
    <x v="3177"/>
    <d v="2017-09-26T00:00:00"/>
    <b v="1"/>
    <s v="Approved"/>
    <s v="Giant Bicycles"/>
    <s v="Standard"/>
    <s v="medium"/>
    <s v="large"/>
    <n v="1635.3"/>
    <n v="993.66"/>
    <n v="641.64"/>
    <d v="2003-09-10T00:00:00"/>
    <n v="95"/>
  </r>
  <r>
    <s v="13663"/>
    <s v="16"/>
    <x v="40"/>
    <d v="2017-08-29T00:00:00"/>
    <b v="0"/>
    <s v="Approved"/>
    <s v="Norco Bicycles"/>
    <s v="Standard"/>
    <s v="high"/>
    <s v="small"/>
    <n v="1661.92"/>
    <n v="1479.11"/>
    <n v="182.81"/>
    <d v="1993-07-15T00:00:00"/>
    <n v="123"/>
  </r>
  <r>
    <s v="13664"/>
    <s v="19"/>
    <x v="609"/>
    <d v="2017-08-02T00:00:00"/>
    <b v="0"/>
    <s v="Approved"/>
    <s v="OHM Cycles"/>
    <s v="Road"/>
    <s v="high"/>
    <s v="large"/>
    <n v="12.01"/>
    <n v="7.21"/>
    <n v="4.8"/>
    <d v="2009-03-08T00:00:00"/>
    <n v="150"/>
  </r>
  <r>
    <s v="13665"/>
    <s v="4"/>
    <x v="955"/>
    <d v="2017-03-07T00:00:00"/>
    <b v="0"/>
    <s v="Approved"/>
    <s v="Solex"/>
    <s v="Standard"/>
    <s v="medium"/>
    <s v="medium"/>
    <n v="1483.2"/>
    <n v="99.59"/>
    <n v="1383.61"/>
    <d v="1998-12-17T00:00:00"/>
    <n v="298"/>
  </r>
  <r>
    <s v="13666"/>
    <s v="7"/>
    <x v="1423"/>
    <d v="2017-09-23T00:00:00"/>
    <b v="1"/>
    <s v="Approved"/>
    <s v="Giant Bicycles"/>
    <s v="Standard"/>
    <s v="medium"/>
    <s v="small"/>
    <n v="1311.44"/>
    <n v="1167.18"/>
    <n v="144.26"/>
    <d v="1997-05-10T00:00:00"/>
    <n v="98"/>
  </r>
  <r>
    <s v="13668"/>
    <s v="38"/>
    <x v="3255"/>
    <d v="2017-09-07T00:00:00"/>
    <b v="0"/>
    <s v="Approved"/>
    <s v="Trek Bicycles"/>
    <s v="Standard"/>
    <s v="medium"/>
    <s v="large"/>
    <n v="2091.4699999999998"/>
    <n v="388.92"/>
    <n v="1702.55"/>
    <d v="1993-07-20T00:00:00"/>
    <n v="114"/>
  </r>
  <r>
    <s v="13669"/>
    <s v="12"/>
    <x v="3106"/>
    <d v="2017-12-03T00:00:00"/>
    <b v="0"/>
    <s v="Approved"/>
    <s v="Giant Bicycles"/>
    <s v="Standard"/>
    <s v="medium"/>
    <s v="large"/>
    <n v="1765.3"/>
    <n v="709.48"/>
    <n v="1055.82"/>
    <d v="2004-07-25T00:00:00"/>
    <n v="27"/>
  </r>
  <r>
    <s v="13670"/>
    <s v="73"/>
    <x v="3103"/>
    <d v="2017-12-30T00:00:00"/>
    <b v="0"/>
    <s v="Approved"/>
    <s v="Solex"/>
    <s v="Standard"/>
    <s v="medium"/>
    <s v="medium"/>
    <n v="1945.43"/>
    <n v="333.18"/>
    <n v="1612.25"/>
    <d v="2002-08-31T00:00:00"/>
    <n v="0"/>
  </r>
  <r>
    <s v="13672"/>
    <s v="53"/>
    <x v="1016"/>
    <d v="2017-04-30T00:00:00"/>
    <b v="1"/>
    <s v="Approved"/>
    <s v="Giant Bicycles"/>
    <s v="Standard"/>
    <s v="high"/>
    <s v="medium"/>
    <n v="1274.93"/>
    <n v="764.96"/>
    <n v="509.97"/>
    <d v="2013-03-12T00:00:00"/>
    <n v="244"/>
  </r>
  <r>
    <s v="13674"/>
    <s v="40"/>
    <x v="1788"/>
    <d v="2017-11-18T00:00:00"/>
    <b v="0"/>
    <s v="Approved"/>
    <s v="OHM Cycles"/>
    <s v="Standard"/>
    <s v="high"/>
    <s v="medium"/>
    <n v="1458.17"/>
    <n v="874.9"/>
    <n v="583.27"/>
    <d v="2008-03-19T00:00:00"/>
    <n v="42"/>
  </r>
  <r>
    <s v="13675"/>
    <s v="68"/>
    <x v="770"/>
    <d v="2017-01-22T00:00:00"/>
    <b v="1"/>
    <s v="Approved"/>
    <s v="OHM Cycles"/>
    <s v="Standard"/>
    <s v="medium"/>
    <s v="medium"/>
    <n v="1636.9"/>
    <n v="44.71"/>
    <n v="1592.19"/>
    <d v="1992-10-02T00:00:00"/>
    <n v="342"/>
  </r>
  <r>
    <s v="13676"/>
    <s v="23"/>
    <x v="744"/>
    <d v="2017-12-02T00:00:00"/>
    <b v="0"/>
    <s v="Approved"/>
    <s v="Norco Bicycles"/>
    <s v="Standard"/>
    <s v="medium"/>
    <s v="medium"/>
    <n v="1198.46"/>
    <n v="381.1"/>
    <n v="817.36"/>
    <d v="1998-12-16T00:00:00"/>
    <n v="28"/>
  </r>
  <r>
    <s v="13677"/>
    <s v="80"/>
    <x v="2553"/>
    <d v="2017-11-06T00:00:00"/>
    <b v="0"/>
    <s v="Approved"/>
    <s v="OHM Cycles"/>
    <s v="Touring"/>
    <s v="low"/>
    <s v="medium"/>
    <n v="1073.07"/>
    <n v="933.84"/>
    <n v="139.22999999999999"/>
    <d v="1991-07-10T00:00:00"/>
    <n v="54"/>
  </r>
  <r>
    <s v="13679"/>
    <s v="24"/>
    <x v="2218"/>
    <d v="2017-02-03T00:00:00"/>
    <b v="1"/>
    <s v="Approved"/>
    <s v="Solex"/>
    <s v="Road"/>
    <s v="medium"/>
    <s v="large"/>
    <n v="1777.8"/>
    <n v="820.78"/>
    <n v="957.02"/>
    <d v="2011-05-07T00:00:00"/>
    <n v="330"/>
  </r>
  <r>
    <s v="13680"/>
    <s v="21"/>
    <x v="1900"/>
    <d v="2017-09-27T00:00:00"/>
    <b v="0"/>
    <s v="Approved"/>
    <s v="WeareA2B"/>
    <s v="Touring"/>
    <s v="medium"/>
    <s v="medium"/>
    <n v="1466.68"/>
    <n v="363.25"/>
    <n v="1103.43"/>
    <d v="2016-07-09T00:00:00"/>
    <n v="94"/>
  </r>
  <r>
    <s v="13681"/>
    <s v="0"/>
    <x v="2328"/>
    <d v="2017-01-18T00:00:00"/>
    <b v="0"/>
    <s v="Approved"/>
    <m/>
    <m/>
    <m/>
    <m/>
    <n v="494.96"/>
    <m/>
    <m/>
    <m/>
    <n v="346"/>
  </r>
  <r>
    <s v="13682"/>
    <s v="25"/>
    <x v="1979"/>
    <d v="2017-11-25T00:00:00"/>
    <b v="0"/>
    <s v="Approved"/>
    <s v="OHM Cycles"/>
    <s v="Standard"/>
    <s v="high"/>
    <s v="medium"/>
    <n v="2005.66"/>
    <n v="1203.4000000000001"/>
    <n v="802.26"/>
    <d v="2012-04-10T00:00:00"/>
    <n v="35"/>
  </r>
  <r>
    <s v="13683"/>
    <s v="60"/>
    <x v="2942"/>
    <d v="2017-09-12T00:00:00"/>
    <b v="0"/>
    <s v="Approved"/>
    <s v="Giant Bicycles"/>
    <s v="Standard"/>
    <s v="high"/>
    <s v="small"/>
    <n v="1977.36"/>
    <n v="1759.85"/>
    <n v="217.51"/>
    <d v="2005-10-22T00:00:00"/>
    <n v="109"/>
  </r>
  <r>
    <s v="13684"/>
    <s v="84"/>
    <x v="2789"/>
    <d v="2017-09-05T00:00:00"/>
    <b v="0"/>
    <s v="Approved"/>
    <s v="Trek Bicycles"/>
    <s v="Road"/>
    <s v="medium"/>
    <s v="medium"/>
    <n v="290.62"/>
    <n v="215.14"/>
    <n v="75.48"/>
    <d v="2004-12-18T00:00:00"/>
    <n v="116"/>
  </r>
  <r>
    <s v="13685"/>
    <s v="72"/>
    <x v="1614"/>
    <d v="2017-09-26T00:00:00"/>
    <b v="1"/>
    <s v="Approved"/>
    <s v="Norco Bicycles"/>
    <s v="Standard"/>
    <s v="medium"/>
    <s v="medium"/>
    <n v="360.4"/>
    <n v="270.3"/>
    <n v="90.1"/>
    <d v="2016-12-06T00:00:00"/>
    <n v="95"/>
  </r>
  <r>
    <s v="13686"/>
    <s v="41"/>
    <x v="1368"/>
    <d v="2017-10-27T00:00:00"/>
    <b v="1"/>
    <s v="Approved"/>
    <s v="Norco Bicycles"/>
    <s v="Standard"/>
    <s v="low"/>
    <s v="medium"/>
    <n v="958.74"/>
    <n v="748.9"/>
    <n v="209.84"/>
    <d v="2005-12-07T00:00:00"/>
    <n v="64"/>
  </r>
  <r>
    <s v="13687"/>
    <s v="53"/>
    <x v="1888"/>
    <d v="2017-09-13T00:00:00"/>
    <b v="0"/>
    <s v="Approved"/>
    <s v="Giant Bicycles"/>
    <s v="Standard"/>
    <s v="high"/>
    <s v="medium"/>
    <n v="1274.93"/>
    <n v="764.96"/>
    <n v="509.97"/>
    <d v="1991-08-05T00:00:00"/>
    <n v="108"/>
  </r>
  <r>
    <s v="13688"/>
    <s v="69"/>
    <x v="2041"/>
    <d v="2017-03-20T00:00:00"/>
    <b v="1"/>
    <s v="Approved"/>
    <s v="Giant Bicycles"/>
    <s v="Road"/>
    <s v="medium"/>
    <s v="medium"/>
    <n v="792.9"/>
    <n v="594.67999999999995"/>
    <n v="198.22"/>
    <d v="2006-05-22T00:00:00"/>
    <n v="285"/>
  </r>
  <r>
    <s v="13689"/>
    <s v="0"/>
    <x v="3066"/>
    <d v="2017-09-04T00:00:00"/>
    <b v="1"/>
    <s v="Approved"/>
    <s v="Norco Bicycles"/>
    <s v="Standard"/>
    <s v="medium"/>
    <s v="medium"/>
    <n v="360.4"/>
    <n v="270.3"/>
    <n v="90.1"/>
    <d v="2016-12-06T00:00:00"/>
    <n v="117"/>
  </r>
  <r>
    <s v="13690"/>
    <s v="30"/>
    <x v="1744"/>
    <d v="2017-05-31T00:00:00"/>
    <b v="1"/>
    <s v="Approved"/>
    <s v="Solex"/>
    <s v="Standard"/>
    <s v="high"/>
    <s v="medium"/>
    <n v="748.17"/>
    <n v="448.9"/>
    <n v="299.27"/>
    <d v="1991-11-10T00:00:00"/>
    <n v="213"/>
  </r>
  <r>
    <s v="13691"/>
    <s v="77"/>
    <x v="1360"/>
    <d v="2017-10-05T00:00:00"/>
    <b v="0"/>
    <s v="Approved"/>
    <s v="Norco Bicycles"/>
    <s v="Road"/>
    <s v="medium"/>
    <s v="large"/>
    <n v="1240.31"/>
    <n v="795.1"/>
    <n v="445.21"/>
    <d v="2011-01-10T00:00:00"/>
    <n v="86"/>
  </r>
  <r>
    <s v="13692"/>
    <s v="67"/>
    <x v="2533"/>
    <d v="2017-09-29T00:00:00"/>
    <b v="0"/>
    <s v="Approved"/>
    <s v="Norco Bicycles"/>
    <s v="Road"/>
    <s v="medium"/>
    <s v="medium"/>
    <n v="544.04999999999995"/>
    <n v="376.84"/>
    <n v="167.21"/>
    <d v="2005-10-22T00:00:00"/>
    <n v="92"/>
  </r>
  <r>
    <s v="13693"/>
    <s v="83"/>
    <x v="1530"/>
    <d v="2017-05-01T00:00:00"/>
    <b v="1"/>
    <s v="Approved"/>
    <s v="Solex"/>
    <s v="Touring"/>
    <s v="medium"/>
    <s v="large"/>
    <n v="2083.94"/>
    <n v="675.03"/>
    <n v="1408.91"/>
    <d v="1993-04-20T00:00:00"/>
    <n v="243"/>
  </r>
  <r>
    <s v="13694"/>
    <s v="49"/>
    <x v="1258"/>
    <d v="2017-12-04T00:00:00"/>
    <b v="1"/>
    <s v="Approved"/>
    <s v="Solex"/>
    <s v="Standard"/>
    <s v="medium"/>
    <s v="large"/>
    <n v="1061.56"/>
    <n v="733.58"/>
    <n v="327.98"/>
    <d v="1993-07-20T00:00:00"/>
    <n v="26"/>
  </r>
  <r>
    <s v="13695"/>
    <s v="54"/>
    <x v="2753"/>
    <d v="2017-08-28T00:00:00"/>
    <b v="0"/>
    <s v="Approved"/>
    <s v="WeareA2B"/>
    <s v="Standard"/>
    <s v="medium"/>
    <s v="medium"/>
    <n v="1292.8399999999999"/>
    <n v="13.44"/>
    <n v="1279.4000000000001"/>
    <d v="2009-04-12T00:00:00"/>
    <n v="124"/>
  </r>
  <r>
    <s v="13696"/>
    <s v="26"/>
    <x v="1050"/>
    <d v="2017-05-21T00:00:00"/>
    <b v="0"/>
    <s v="Approved"/>
    <s v="WeareA2B"/>
    <s v="Standard"/>
    <s v="medium"/>
    <s v="medium"/>
    <n v="1992.93"/>
    <n v="762.63"/>
    <n v="1230.3"/>
    <d v="1993-05-26T00:00:00"/>
    <n v="223"/>
  </r>
  <r>
    <s v="13697"/>
    <s v="43"/>
    <x v="1779"/>
    <d v="2017-05-28T00:00:00"/>
    <b v="0"/>
    <s v="Approved"/>
    <s v="Solex"/>
    <s v="Standard"/>
    <s v="medium"/>
    <s v="medium"/>
    <n v="1151.96"/>
    <n v="649.49"/>
    <n v="502.47"/>
    <d v="1991-01-21T00:00:00"/>
    <n v="216"/>
  </r>
  <r>
    <s v="13698"/>
    <s v="0"/>
    <x v="1306"/>
    <d v="2017-01-30T00:00:00"/>
    <b v="1"/>
    <s v="Approved"/>
    <s v="Norco Bicycles"/>
    <s v="Standard"/>
    <s v="medium"/>
    <s v="medium"/>
    <n v="360.4"/>
    <n v="270.3"/>
    <n v="90.1"/>
    <d v="2016-12-06T00:00:00"/>
    <n v="334"/>
  </r>
  <r>
    <s v="13699"/>
    <s v="33"/>
    <x v="3146"/>
    <d v="2017-12-05T00:00:00"/>
    <b v="1"/>
    <s v="Approved"/>
    <s v="Giant Bicycles"/>
    <s v="Standard"/>
    <s v="medium"/>
    <s v="small"/>
    <n v="1311.44"/>
    <n v="1167.18"/>
    <n v="144.26"/>
    <d v="1992-10-11T00:00:00"/>
    <n v="25"/>
  </r>
  <r>
    <s v="13700"/>
    <s v="77"/>
    <x v="351"/>
    <d v="2017-01-25T00:00:00"/>
    <b v="1"/>
    <s v="Approved"/>
    <s v="Norco Bicycles"/>
    <s v="Road"/>
    <s v="medium"/>
    <s v="large"/>
    <n v="1240.31"/>
    <n v="795.1"/>
    <n v="445.21"/>
    <d v="2011-01-10T00:00:00"/>
    <n v="339"/>
  </r>
  <r>
    <s v="13701"/>
    <s v="100"/>
    <x v="2200"/>
    <d v="2017-06-30T00:00:00"/>
    <b v="1"/>
    <s v="Approved"/>
    <s v="Norco Bicycles"/>
    <s v="Road"/>
    <s v="medium"/>
    <s v="medium"/>
    <n v="1036.5899999999999"/>
    <n v="206.35"/>
    <n v="830.24"/>
    <d v="1991-05-06T00:00:00"/>
    <n v="183"/>
  </r>
  <r>
    <s v="13702"/>
    <s v="35"/>
    <x v="1734"/>
    <d v="2017-05-10T00:00:00"/>
    <b v="0"/>
    <s v="Approved"/>
    <s v="Giant Bicycles"/>
    <s v="Standard"/>
    <s v="medium"/>
    <s v="medium"/>
    <n v="1403.5"/>
    <n v="954.82"/>
    <n v="448.68"/>
    <d v="2016-11-14T00:00:00"/>
    <n v="234"/>
  </r>
  <r>
    <s v="13703"/>
    <s v="74"/>
    <x v="1076"/>
    <d v="2017-10-26T00:00:00"/>
    <b v="1"/>
    <s v="Approved"/>
    <s v="WeareA2B"/>
    <s v="Standard"/>
    <s v="medium"/>
    <s v="medium"/>
    <n v="1228.07"/>
    <n v="400.91"/>
    <n v="827.16"/>
    <d v="2000-05-22T00:00:00"/>
    <n v="65"/>
  </r>
  <r>
    <s v="13704"/>
    <s v="55"/>
    <x v="1241"/>
    <d v="2017-08-01T00:00:00"/>
    <b v="0"/>
    <s v="Approved"/>
    <s v="Trek Bicycles"/>
    <s v="Road"/>
    <s v="medium"/>
    <s v="large"/>
    <n v="1894.19"/>
    <n v="598.76"/>
    <n v="1295.43"/>
    <d v="2003-07-21T00:00:00"/>
    <n v="151"/>
  </r>
  <r>
    <s v="13705"/>
    <s v="29"/>
    <x v="3200"/>
    <d v="2017-12-11T00:00:00"/>
    <b v="1"/>
    <s v="Approved"/>
    <s v="Norco Bicycles"/>
    <s v="Road"/>
    <s v="medium"/>
    <s v="medium"/>
    <n v="543.39"/>
    <n v="407.54"/>
    <n v="135.85"/>
    <d v="1999-07-20T00:00:00"/>
    <n v="19"/>
  </r>
  <r>
    <s v="13707"/>
    <s v="13"/>
    <x v="207"/>
    <d v="2017-01-31T00:00:00"/>
    <b v="1"/>
    <s v="Approved"/>
    <s v="Solex"/>
    <s v="Standard"/>
    <s v="medium"/>
    <s v="medium"/>
    <n v="1577.53"/>
    <n v="826.51"/>
    <n v="751.02"/>
    <d v="2011-03-16T00:00:00"/>
    <n v="333"/>
  </r>
  <r>
    <s v="13708"/>
    <s v="69"/>
    <x v="157"/>
    <d v="2017-01-16T00:00:00"/>
    <b v="1"/>
    <s v="Approved"/>
    <s v="Giant Bicycles"/>
    <s v="Road"/>
    <s v="medium"/>
    <s v="medium"/>
    <n v="792.9"/>
    <n v="594.67999999999995"/>
    <n v="198.22"/>
    <d v="1992-10-02T00:00:00"/>
    <n v="348"/>
  </r>
  <r>
    <s v="13709"/>
    <s v="67"/>
    <x v="2495"/>
    <d v="2017-03-01T00:00:00"/>
    <b v="0"/>
    <s v="Approved"/>
    <s v="Norco Bicycles"/>
    <s v="Road"/>
    <s v="medium"/>
    <s v="medium"/>
    <n v="544.04999999999995"/>
    <n v="376.84"/>
    <n v="167.21"/>
    <d v="2016-12-06T00:00:00"/>
    <n v="304"/>
  </r>
  <r>
    <s v="13710"/>
    <s v="59"/>
    <x v="3431"/>
    <d v="2017-11-26T00:00:00"/>
    <b v="0"/>
    <s v="Approved"/>
    <s v="Solex"/>
    <s v="Standard"/>
    <s v="medium"/>
    <s v="large"/>
    <n v="1061.56"/>
    <n v="733.58"/>
    <n v="327.98"/>
    <d v="1993-07-20T00:00:00"/>
    <n v="34"/>
  </r>
  <r>
    <s v="13711"/>
    <s v="10"/>
    <x v="1212"/>
    <d v="2017-05-17T00:00:00"/>
    <b v="0"/>
    <s v="Approved"/>
    <s v="WeareA2B"/>
    <s v="Touring"/>
    <s v="medium"/>
    <s v="medium"/>
    <n v="1466.68"/>
    <n v="363.25"/>
    <n v="1103.43"/>
    <d v="1994-08-10T00:00:00"/>
    <n v="227"/>
  </r>
  <r>
    <s v="13712"/>
    <s v="0"/>
    <x v="115"/>
    <d v="2017-09-27T00:00:00"/>
    <b v="0"/>
    <s v="Approved"/>
    <s v="Solex"/>
    <s v="Standard"/>
    <s v="medium"/>
    <s v="medium"/>
    <n v="100.35"/>
    <n v="75.260000000000005"/>
    <n v="25.09"/>
    <d v="1999-07-26T00:00:00"/>
    <n v="94"/>
  </r>
  <r>
    <s v="13714"/>
    <s v="100"/>
    <x v="1150"/>
    <d v="2017-01-15T00:00:00"/>
    <b v="1"/>
    <s v="Approved"/>
    <s v="Norco Bicycles"/>
    <s v="Road"/>
    <s v="medium"/>
    <s v="medium"/>
    <n v="1036.5899999999999"/>
    <n v="206.35"/>
    <n v="830.24"/>
    <d v="2014-10-10T00:00:00"/>
    <n v="349"/>
  </r>
  <r>
    <s v="13715"/>
    <s v="85"/>
    <x v="1699"/>
    <d v="2017-04-08T00:00:00"/>
    <b v="1"/>
    <s v="Approved"/>
    <s v="WeareA2B"/>
    <s v="Standard"/>
    <s v="medium"/>
    <s v="medium"/>
    <n v="752.64"/>
    <n v="205.36"/>
    <n v="547.28"/>
    <d v="1999-07-26T00:00:00"/>
    <n v="266"/>
  </r>
  <r>
    <s v="13716"/>
    <s v="75"/>
    <x v="3432"/>
    <d v="2017-06-21T00:00:00"/>
    <b v="0"/>
    <s v="Approved"/>
    <s v="Giant Bicycles"/>
    <s v="Touring"/>
    <s v="medium"/>
    <s v="large"/>
    <n v="1873.97"/>
    <n v="863.95"/>
    <n v="1010.02"/>
    <d v="2013-09-16T00:00:00"/>
    <n v="192"/>
  </r>
  <r>
    <s v="13717"/>
    <s v="80"/>
    <x v="1724"/>
    <d v="2017-07-14T00:00:00"/>
    <b v="0"/>
    <s v="Approved"/>
    <s v="Trek Bicycles"/>
    <s v="Standard"/>
    <s v="medium"/>
    <s v="large"/>
    <n v="1469.44"/>
    <n v="596.54999999999995"/>
    <n v="872.89"/>
    <d v="2015-04-11T00:00:00"/>
    <n v="169"/>
  </r>
  <r>
    <s v="13718"/>
    <s v="3"/>
    <x v="793"/>
    <d v="2017-09-06T00:00:00"/>
    <b v="0"/>
    <s v="Approved"/>
    <s v="Trek Bicycles"/>
    <s v="Standard"/>
    <s v="medium"/>
    <s v="large"/>
    <n v="2091.4699999999998"/>
    <n v="388.92"/>
    <n v="1702.55"/>
    <d v="2005-08-09T00:00:00"/>
    <n v="115"/>
  </r>
  <r>
    <s v="13719"/>
    <s v="34"/>
    <x v="3433"/>
    <d v="2017-07-23T00:00:00"/>
    <b v="0"/>
    <s v="Approved"/>
    <s v="Norco Bicycles"/>
    <s v="Road"/>
    <s v="high"/>
    <s v="large"/>
    <n v="774.53"/>
    <n v="464.72"/>
    <n v="309.81"/>
    <d v="2006-02-02T00:00:00"/>
    <n v="160"/>
  </r>
  <r>
    <s v="13720"/>
    <s v="0"/>
    <x v="400"/>
    <d v="2017-08-12T00:00:00"/>
    <b v="1"/>
    <s v="Approved"/>
    <m/>
    <m/>
    <m/>
    <m/>
    <n v="1181.8900000000001"/>
    <m/>
    <m/>
    <m/>
    <n v="140"/>
  </r>
  <r>
    <s v="13721"/>
    <s v="96"/>
    <x v="189"/>
    <d v="2017-10-11T00:00:00"/>
    <b v="1"/>
    <s v="Approved"/>
    <s v="WeareA2B"/>
    <s v="Road"/>
    <s v="low"/>
    <s v="small"/>
    <n v="1172.78"/>
    <n v="1043.77"/>
    <n v="129.01"/>
    <d v="2016-03-29T00:00:00"/>
    <n v="80"/>
  </r>
  <r>
    <s v="13722"/>
    <s v="45"/>
    <x v="2704"/>
    <d v="2017-09-23T00:00:00"/>
    <b v="0"/>
    <s v="Approved"/>
    <s v="Solex"/>
    <s v="Standard"/>
    <s v="medium"/>
    <s v="medium"/>
    <n v="441.49"/>
    <n v="84.99"/>
    <n v="356.5"/>
    <d v="1993-04-12T00:00:00"/>
    <n v="98"/>
  </r>
  <r>
    <s v="13723"/>
    <s v="11"/>
    <x v="2568"/>
    <d v="2017-11-08T00:00:00"/>
    <b v="1"/>
    <s v="Approved"/>
    <s v="Trek Bicycles"/>
    <s v="Standard"/>
    <s v="medium"/>
    <s v="small"/>
    <n v="1775.81"/>
    <n v="1580.47"/>
    <n v="195.34"/>
    <d v="2010-05-05T00:00:00"/>
    <n v="52"/>
  </r>
  <r>
    <s v="13724"/>
    <s v="95"/>
    <x v="2866"/>
    <d v="2017-02-11T00:00:00"/>
    <b v="0"/>
    <s v="Approved"/>
    <s v="Giant Bicycles"/>
    <s v="Standard"/>
    <s v="medium"/>
    <s v="large"/>
    <n v="569.55999999999995"/>
    <n v="528.42999999999995"/>
    <n v="41.13"/>
    <d v="2003-09-10T00:00:00"/>
    <n v="322"/>
  </r>
  <r>
    <s v="13725"/>
    <s v="75"/>
    <x v="505"/>
    <d v="2017-09-02T00:00:00"/>
    <b v="1"/>
    <s v="Approved"/>
    <s v="Giant Bicycles"/>
    <s v="Touring"/>
    <s v="medium"/>
    <s v="large"/>
    <n v="1873.97"/>
    <n v="863.95"/>
    <n v="1010.02"/>
    <d v="2014-10-10T00:00:00"/>
    <n v="119"/>
  </r>
  <r>
    <s v="13726"/>
    <s v="93"/>
    <x v="1366"/>
    <d v="2017-10-03T00:00:00"/>
    <b v="0"/>
    <s v="Approved"/>
    <s v="OHM Cycles"/>
    <s v="Standard"/>
    <s v="high"/>
    <s v="medium"/>
    <n v="1458.17"/>
    <n v="874.9"/>
    <n v="583.27"/>
    <d v="1999-12-04T00:00:00"/>
    <n v="88"/>
  </r>
  <r>
    <s v="13727"/>
    <s v="19"/>
    <x v="2522"/>
    <d v="2017-07-19T00:00:00"/>
    <b v="1"/>
    <s v="Approved"/>
    <s v="Trek Bicycles"/>
    <s v="Mountain"/>
    <s v="low"/>
    <s v="medium"/>
    <n v="574.64"/>
    <n v="459.71"/>
    <n v="114.93"/>
    <d v="2016-07-09T00:00:00"/>
    <n v="164"/>
  </r>
  <r>
    <s v="13728"/>
    <s v="9"/>
    <x v="454"/>
    <d v="2017-02-08T00:00:00"/>
    <b v="1"/>
    <s v="Approved"/>
    <s v="OHM Cycles"/>
    <s v="Road"/>
    <s v="medium"/>
    <s v="medium"/>
    <n v="742.54"/>
    <n v="667.4"/>
    <n v="75.14"/>
    <d v="1991-11-07T00:00:00"/>
    <n v="325"/>
  </r>
  <r>
    <s v="13729"/>
    <s v="67"/>
    <x v="1436"/>
    <d v="2017-09-09T00:00:00"/>
    <b v="0"/>
    <s v="Approved"/>
    <s v="Solex"/>
    <s v="Standard"/>
    <s v="medium"/>
    <s v="large"/>
    <n v="1071.23"/>
    <n v="380.74"/>
    <n v="690.49"/>
    <d v="1991-08-05T00:00:00"/>
    <n v="112"/>
  </r>
  <r>
    <s v="13730"/>
    <s v="2"/>
    <x v="1094"/>
    <d v="2017-10-16T00:00:00"/>
    <b v="1"/>
    <s v="Approved"/>
    <s v="Giant Bicycles"/>
    <s v="Road"/>
    <s v="low"/>
    <s v="small"/>
    <n v="590.26"/>
    <n v="525.33000000000004"/>
    <n v="64.930000000000007"/>
    <d v="2010-11-05T00:00:00"/>
    <n v="75"/>
  </r>
  <r>
    <s v="13731"/>
    <s v="21"/>
    <x v="1191"/>
    <d v="2017-06-18T00:00:00"/>
    <b v="1"/>
    <s v="Approved"/>
    <s v="Solex"/>
    <s v="Standard"/>
    <s v="medium"/>
    <s v="large"/>
    <n v="1071.23"/>
    <n v="380.74"/>
    <n v="690.49"/>
    <d v="1996-04-05T00:00:00"/>
    <n v="195"/>
  </r>
  <r>
    <s v="13732"/>
    <s v="84"/>
    <x v="399"/>
    <d v="2017-02-02T00:00:00"/>
    <b v="0"/>
    <s v="Approved"/>
    <s v="Trek Bicycles"/>
    <s v="Road"/>
    <s v="medium"/>
    <s v="medium"/>
    <n v="290.62"/>
    <n v="215.14"/>
    <n v="75.48"/>
    <d v="2015-08-02T00:00:00"/>
    <n v="331"/>
  </r>
  <r>
    <s v="13733"/>
    <s v="19"/>
    <x v="1760"/>
    <d v="2017-12-28T00:00:00"/>
    <b v="1"/>
    <s v="Approved"/>
    <s v="OHM Cycles"/>
    <s v="Road"/>
    <s v="high"/>
    <s v="large"/>
    <n v="12.01"/>
    <n v="7.21"/>
    <n v="4.8"/>
    <d v="2009-03-08T00:00:00"/>
    <n v="2"/>
  </r>
  <r>
    <s v="13734"/>
    <s v="72"/>
    <x v="2455"/>
    <d v="2017-07-18T00:00:00"/>
    <b v="1"/>
    <s v="Approved"/>
    <s v="Norco Bicycles"/>
    <s v="Standard"/>
    <s v="medium"/>
    <s v="medium"/>
    <n v="360.4"/>
    <n v="270.3"/>
    <n v="90.1"/>
    <d v="2000-05-22T00:00:00"/>
    <n v="165"/>
  </r>
  <r>
    <s v="13735"/>
    <s v="15"/>
    <x v="3313"/>
    <d v="2017-02-28T00:00:00"/>
    <b v="0"/>
    <s v="Approved"/>
    <s v="Norco Bicycles"/>
    <s v="Standard"/>
    <s v="low"/>
    <s v="medium"/>
    <n v="958.74"/>
    <n v="748.9"/>
    <n v="209.84"/>
    <d v="2013-03-12T00:00:00"/>
    <n v="305"/>
  </r>
  <r>
    <s v="13736"/>
    <s v="50"/>
    <x v="154"/>
    <d v="2017-05-11T00:00:00"/>
    <b v="1"/>
    <s v="Approved"/>
    <s v="WeareA2B"/>
    <s v="Standard"/>
    <s v="medium"/>
    <s v="small"/>
    <n v="175.89"/>
    <n v="131.91999999999999"/>
    <n v="43.97"/>
    <d v="2015-10-18T00:00:00"/>
    <n v="233"/>
  </r>
  <r>
    <s v="13737"/>
    <s v="14"/>
    <x v="421"/>
    <d v="2017-04-23T00:00:00"/>
    <b v="1"/>
    <s v="Approved"/>
    <s v="Trek Bicycles"/>
    <s v="Standard"/>
    <s v="medium"/>
    <s v="small"/>
    <n v="1386.84"/>
    <n v="1234.29"/>
    <n v="152.55000000000001"/>
    <d v="2003-08-05T00:00:00"/>
    <n v="251"/>
  </r>
  <r>
    <s v="13738"/>
    <s v="79"/>
    <x v="2494"/>
    <d v="2017-09-19T00:00:00"/>
    <b v="0"/>
    <s v="Approved"/>
    <s v="Solex"/>
    <s v="Touring"/>
    <s v="medium"/>
    <s v="large"/>
    <n v="2083.94"/>
    <n v="675.03"/>
    <n v="1408.91"/>
    <d v="1999-07-26T00:00:00"/>
    <n v="102"/>
  </r>
  <r>
    <s v="13739"/>
    <s v="0"/>
    <x v="1959"/>
    <d v="2017-03-17T00:00:00"/>
    <b v="1"/>
    <s v="Approved"/>
    <m/>
    <m/>
    <m/>
    <m/>
    <n v="465.71"/>
    <m/>
    <m/>
    <m/>
    <n v="288"/>
  </r>
  <r>
    <s v="13740"/>
    <s v="16"/>
    <x v="2832"/>
    <d v="2017-08-17T00:00:00"/>
    <b v="0"/>
    <s v="Approved"/>
    <s v="Norco Bicycles"/>
    <s v="Standard"/>
    <s v="high"/>
    <s v="small"/>
    <n v="1661.92"/>
    <n v="1479.11"/>
    <n v="182.81"/>
    <d v="1997-05-10T00:00:00"/>
    <n v="135"/>
  </r>
  <r>
    <s v="13741"/>
    <s v="12"/>
    <x v="2522"/>
    <d v="2017-07-29T00:00:00"/>
    <b v="0"/>
    <s v="Approved"/>
    <s v="Giant Bicycles"/>
    <s v="Standard"/>
    <s v="medium"/>
    <s v="large"/>
    <n v="1765.3"/>
    <n v="709.48"/>
    <n v="1055.82"/>
    <d v="2015-08-02T00:00:00"/>
    <n v="154"/>
  </r>
  <r>
    <s v="13742"/>
    <s v="61"/>
    <x v="2788"/>
    <d v="2017-06-12T00:00:00"/>
    <b v="0"/>
    <s v="Approved"/>
    <s v="OHM Cycles"/>
    <s v="Standard"/>
    <s v="low"/>
    <s v="medium"/>
    <n v="71.16"/>
    <n v="56.93"/>
    <n v="14.23"/>
    <d v="1993-06-23T00:00:00"/>
    <n v="201"/>
  </r>
  <r>
    <s v="13743"/>
    <s v="83"/>
    <x v="2240"/>
    <d v="2017-08-23T00:00:00"/>
    <b v="1"/>
    <s v="Approved"/>
    <s v="Solex"/>
    <s v="Touring"/>
    <s v="medium"/>
    <s v="large"/>
    <n v="2083.94"/>
    <n v="675.03"/>
    <n v="1408.91"/>
    <d v="1999-07-26T00:00:00"/>
    <n v="129"/>
  </r>
  <r>
    <s v="13744"/>
    <s v="48"/>
    <x v="273"/>
    <d v="2017-12-01T00:00:00"/>
    <b v="1"/>
    <s v="Approved"/>
    <s v="WeareA2B"/>
    <s v="Standard"/>
    <s v="medium"/>
    <s v="medium"/>
    <n v="1762.96"/>
    <n v="950.52"/>
    <n v="812.44"/>
    <d v="2014-07-28T00:00:00"/>
    <n v="29"/>
  </r>
  <r>
    <s v="13745"/>
    <s v="52"/>
    <x v="2555"/>
    <d v="2017-06-12T00:00:00"/>
    <b v="1"/>
    <s v="Approved"/>
    <s v="OHM Cycles"/>
    <s v="Road"/>
    <s v="medium"/>
    <s v="medium"/>
    <n v="1280.28"/>
    <n v="829.51"/>
    <n v="450.77"/>
    <d v="2001-11-25T00:00:00"/>
    <n v="201"/>
  </r>
  <r>
    <s v="13746"/>
    <s v="41"/>
    <x v="943"/>
    <d v="2017-06-15T00:00:00"/>
    <b v="0"/>
    <s v="Approved"/>
    <s v="Solex"/>
    <s v="Road"/>
    <s v="medium"/>
    <s v="medium"/>
    <n v="416.98"/>
    <n v="312.74"/>
    <n v="104.24"/>
    <d v="1997-05-10T00:00:00"/>
    <n v="198"/>
  </r>
  <r>
    <s v="13747"/>
    <s v="68"/>
    <x v="319"/>
    <d v="2017-04-07T00:00:00"/>
    <b v="1"/>
    <s v="Approved"/>
    <s v="OHM Cycles"/>
    <s v="Standard"/>
    <s v="medium"/>
    <s v="medium"/>
    <n v="1636.9"/>
    <n v="44.71"/>
    <n v="1592.19"/>
    <d v="1992-10-02T00:00:00"/>
    <n v="267"/>
  </r>
  <r>
    <s v="13748"/>
    <s v="9"/>
    <x v="996"/>
    <d v="2017-10-13T00:00:00"/>
    <b v="0"/>
    <s v="Approved"/>
    <s v="OHM Cycles"/>
    <s v="Road"/>
    <s v="medium"/>
    <s v="medium"/>
    <n v="742.54"/>
    <n v="667.4"/>
    <n v="75.14"/>
    <d v="1991-11-07T00:00:00"/>
    <n v="78"/>
  </r>
  <r>
    <s v="13749"/>
    <s v="88"/>
    <x v="1572"/>
    <d v="2017-10-06T00:00:00"/>
    <b v="1"/>
    <s v="Approved"/>
    <s v="Norco Bicycles"/>
    <s v="Standard"/>
    <s v="medium"/>
    <s v="medium"/>
    <n v="1198.46"/>
    <n v="381.1"/>
    <n v="817.36"/>
    <d v="2005-05-10T00:00:00"/>
    <n v="85"/>
  </r>
  <r>
    <s v="13750"/>
    <s v="21"/>
    <x v="2516"/>
    <d v="2017-11-29T00:00:00"/>
    <b v="1"/>
    <s v="Approved"/>
    <s v="Solex"/>
    <s v="Standard"/>
    <s v="medium"/>
    <s v="large"/>
    <n v="1071.23"/>
    <n v="380.74"/>
    <n v="690.49"/>
    <d v="1991-08-05T00:00:00"/>
    <n v="31"/>
  </r>
  <r>
    <s v="13751"/>
    <s v="43"/>
    <x v="749"/>
    <d v="2017-03-11T00:00:00"/>
    <b v="0"/>
    <s v="Approved"/>
    <s v="Solex"/>
    <s v="Standard"/>
    <s v="medium"/>
    <s v="medium"/>
    <n v="1151.96"/>
    <n v="649.49"/>
    <n v="502.47"/>
    <d v="2006-10-01T00:00:00"/>
    <n v="294"/>
  </r>
  <r>
    <s v="13752"/>
    <s v="48"/>
    <x v="2474"/>
    <d v="2017-04-19T00:00:00"/>
    <b v="1"/>
    <s v="Approved"/>
    <s v="WeareA2B"/>
    <s v="Standard"/>
    <s v="medium"/>
    <s v="medium"/>
    <n v="1762.96"/>
    <n v="950.52"/>
    <n v="812.44"/>
    <d v="1997-10-04T00:00:00"/>
    <n v="255"/>
  </r>
  <r>
    <s v="13753"/>
    <s v="38"/>
    <x v="979"/>
    <d v="2017-12-02T00:00:00"/>
    <b v="1"/>
    <s v="Approved"/>
    <s v="Trek Bicycles"/>
    <s v="Standard"/>
    <s v="medium"/>
    <s v="large"/>
    <n v="2091.4699999999998"/>
    <n v="388.92"/>
    <n v="1702.55"/>
    <d v="2012-09-15T00:00:00"/>
    <n v="28"/>
  </r>
  <r>
    <s v="13754"/>
    <s v="31"/>
    <x v="508"/>
    <d v="2017-10-31T00:00:00"/>
    <b v="0"/>
    <s v="Approved"/>
    <s v="Giant Bicycles"/>
    <s v="Standard"/>
    <s v="medium"/>
    <s v="medium"/>
    <n v="230.91"/>
    <n v="173.18"/>
    <n v="57.73"/>
    <d v="2002-03-22T00:00:00"/>
    <n v="60"/>
  </r>
  <r>
    <s v="13755"/>
    <s v="95"/>
    <x v="3169"/>
    <d v="2017-08-26T00:00:00"/>
    <b v="0"/>
    <s v="Approved"/>
    <s v="Giant Bicycles"/>
    <s v="Standard"/>
    <s v="medium"/>
    <s v="large"/>
    <n v="569.55999999999995"/>
    <n v="528.42999999999995"/>
    <n v="41.13"/>
    <d v="2003-09-10T00:00:00"/>
    <n v="126"/>
  </r>
  <r>
    <s v="13756"/>
    <s v="67"/>
    <x v="2749"/>
    <d v="2017-01-05T00:00:00"/>
    <b v="0"/>
    <s v="Approved"/>
    <s v="Norco Bicycles"/>
    <s v="Road"/>
    <s v="medium"/>
    <s v="medium"/>
    <n v="544.04999999999995"/>
    <n v="376.84"/>
    <n v="167.21"/>
    <d v="2005-10-22T00:00:00"/>
    <n v="359"/>
  </r>
  <r>
    <s v="13757"/>
    <s v="96"/>
    <x v="2822"/>
    <d v="2017-03-24T00:00:00"/>
    <b v="0"/>
    <s v="Approved"/>
    <s v="WeareA2B"/>
    <s v="Road"/>
    <s v="low"/>
    <s v="small"/>
    <n v="1172.78"/>
    <n v="1043.77"/>
    <n v="129.01"/>
    <d v="2002-10-10T00:00:00"/>
    <n v="281"/>
  </r>
  <r>
    <s v="13758"/>
    <s v="2"/>
    <x v="3407"/>
    <d v="2017-07-02T00:00:00"/>
    <b v="0"/>
    <s v="Approved"/>
    <s v="Solex"/>
    <s v="Standard"/>
    <s v="medium"/>
    <s v="medium"/>
    <n v="71.489999999999995"/>
    <n v="53.62"/>
    <n v="17.87"/>
    <d v="2012-09-15T00:00:00"/>
    <n v="181"/>
  </r>
  <r>
    <s v="13759"/>
    <s v="4"/>
    <x v="2386"/>
    <d v="2017-09-10T00:00:00"/>
    <b v="0"/>
    <s v="Approved"/>
    <s v="Giant Bicycles"/>
    <s v="Standard"/>
    <s v="high"/>
    <s v="medium"/>
    <n v="1129.1300000000001"/>
    <n v="677.48"/>
    <n v="451.65"/>
    <d v="2011-08-29T00:00:00"/>
    <n v="111"/>
  </r>
  <r>
    <s v="13760"/>
    <s v="29"/>
    <x v="5"/>
    <d v="2017-04-04T00:00:00"/>
    <b v="0"/>
    <s v="Approved"/>
    <s v="Norco Bicycles"/>
    <s v="Road"/>
    <s v="medium"/>
    <s v="medium"/>
    <n v="543.39"/>
    <n v="407.54"/>
    <n v="135.85"/>
    <d v="1994-07-12T00:00:00"/>
    <n v="270"/>
  </r>
  <r>
    <s v="13761"/>
    <s v="1"/>
    <x v="3048"/>
    <d v="2017-02-20T00:00:00"/>
    <b v="0"/>
    <s v="Approved"/>
    <s v="Giant Bicycles"/>
    <s v="Standard"/>
    <s v="medium"/>
    <s v="medium"/>
    <n v="1403.5"/>
    <n v="954.82"/>
    <n v="448.68"/>
    <d v="1997-08-25T00:00:00"/>
    <n v="313"/>
  </r>
  <r>
    <s v="13762"/>
    <s v="67"/>
    <x v="3363"/>
    <d v="2017-12-19T00:00:00"/>
    <b v="1"/>
    <s v="Approved"/>
    <s v="Norco Bicycles"/>
    <s v="Road"/>
    <s v="medium"/>
    <s v="medium"/>
    <n v="544.04999999999995"/>
    <n v="376.84"/>
    <n v="167.21"/>
    <d v="2005-10-22T00:00:00"/>
    <n v="11"/>
  </r>
  <r>
    <s v="13763"/>
    <s v="12"/>
    <x v="870"/>
    <d v="2017-12-14T00:00:00"/>
    <b v="1"/>
    <s v="Approved"/>
    <s v="WeareA2B"/>
    <s v="Standard"/>
    <s v="medium"/>
    <s v="medium"/>
    <n v="1231.1500000000001"/>
    <n v="161.6"/>
    <n v="1069.55"/>
    <d v="2016-07-09T00:00:00"/>
    <n v="16"/>
  </r>
  <r>
    <s v="13764"/>
    <s v="15"/>
    <x v="1528"/>
    <d v="2017-05-07T00:00:00"/>
    <b v="0"/>
    <s v="Approved"/>
    <s v="WeareA2B"/>
    <s v="Standard"/>
    <s v="medium"/>
    <s v="medium"/>
    <n v="1292.8399999999999"/>
    <n v="13.44"/>
    <n v="1279.4000000000001"/>
    <d v="2009-04-12T00:00:00"/>
    <n v="237"/>
  </r>
  <r>
    <s v="13765"/>
    <s v="2"/>
    <x v="2178"/>
    <d v="2017-05-03T00:00:00"/>
    <b v="0"/>
    <s v="Approved"/>
    <s v="Solex"/>
    <s v="Standard"/>
    <s v="medium"/>
    <s v="medium"/>
    <n v="71.489999999999995"/>
    <n v="53.62"/>
    <n v="17.87"/>
    <d v="2012-09-15T00:00:00"/>
    <n v="241"/>
  </r>
  <r>
    <s v="13766"/>
    <s v="70"/>
    <x v="2513"/>
    <d v="2017-09-25T00:00:00"/>
    <b v="1"/>
    <s v="Approved"/>
    <s v="Trek Bicycles"/>
    <s v="Standard"/>
    <s v="high"/>
    <s v="medium"/>
    <n v="495.72"/>
    <n v="297.43"/>
    <n v="198.29"/>
    <d v="1995-10-24T00:00:00"/>
    <n v="96"/>
  </r>
  <r>
    <s v="13767"/>
    <s v="80"/>
    <x v="1533"/>
    <d v="2017-02-24T00:00:00"/>
    <b v="1"/>
    <s v="Approved"/>
    <s v="Trek Bicycles"/>
    <s v="Standard"/>
    <s v="medium"/>
    <s v="large"/>
    <n v="1469.44"/>
    <n v="596.54999999999995"/>
    <n v="872.89"/>
    <d v="2016-12-06T00:00:00"/>
    <n v="309"/>
  </r>
  <r>
    <s v="13768"/>
    <s v="89"/>
    <x v="1757"/>
    <d v="2017-07-26T00:00:00"/>
    <b v="1"/>
    <s v="Approved"/>
    <s v="Giant Bicycles"/>
    <s v="Standard"/>
    <s v="medium"/>
    <s v="large"/>
    <n v="1812.75"/>
    <n v="582.48"/>
    <n v="1230.27"/>
    <d v="2010-06-07T00:00:00"/>
    <n v="157"/>
  </r>
  <r>
    <s v="13769"/>
    <s v="65"/>
    <x v="791"/>
    <d v="2017-06-22T00:00:00"/>
    <b v="1"/>
    <s v="Approved"/>
    <s v="WeareA2B"/>
    <s v="Standard"/>
    <s v="medium"/>
    <s v="medium"/>
    <n v="1807.45"/>
    <n v="778.69"/>
    <n v="1028.76"/>
    <d v="2010-08-20T00:00:00"/>
    <n v="191"/>
  </r>
  <r>
    <s v="13770"/>
    <s v="78"/>
    <x v="961"/>
    <d v="2017-02-27T00:00:00"/>
    <b v="0"/>
    <s v="Approved"/>
    <s v="Giant Bicycles"/>
    <s v="Standard"/>
    <s v="medium"/>
    <s v="large"/>
    <n v="1765.3"/>
    <n v="709.48"/>
    <n v="1055.82"/>
    <d v="1991-07-10T00:00:00"/>
    <n v="306"/>
  </r>
  <r>
    <s v="13771"/>
    <s v="79"/>
    <x v="741"/>
    <d v="2017-07-23T00:00:00"/>
    <b v="0"/>
    <s v="Approved"/>
    <s v="Norco Bicycles"/>
    <s v="Standard"/>
    <s v="medium"/>
    <s v="medium"/>
    <n v="1555.58"/>
    <n v="818.01"/>
    <n v="737.57"/>
    <d v="1997-01-25T00:00:00"/>
    <n v="160"/>
  </r>
  <r>
    <s v="13772"/>
    <s v="10"/>
    <x v="446"/>
    <d v="2017-09-06T00:00:00"/>
    <b v="1"/>
    <s v="Approved"/>
    <s v="WeareA2B"/>
    <s v="Touring"/>
    <s v="medium"/>
    <s v="medium"/>
    <n v="1466.68"/>
    <n v="363.25"/>
    <n v="1103.43"/>
    <d v="2014-03-03T00:00:00"/>
    <n v="115"/>
  </r>
  <r>
    <s v="13773"/>
    <s v="32"/>
    <x v="1403"/>
    <d v="2017-07-26T00:00:00"/>
    <b v="0"/>
    <s v="Approved"/>
    <s v="Giant Bicycles"/>
    <s v="Standard"/>
    <s v="medium"/>
    <s v="medium"/>
    <n v="642.70000000000005"/>
    <n v="211.37"/>
    <n v="431.33"/>
    <d v="2002-03-22T00:00:00"/>
    <n v="157"/>
  </r>
  <r>
    <s v="13774"/>
    <s v="26"/>
    <x v="1459"/>
    <d v="2017-05-29T00:00:00"/>
    <b v="0"/>
    <s v="Approved"/>
    <s v="WeareA2B"/>
    <s v="Standard"/>
    <s v="medium"/>
    <s v="medium"/>
    <n v="1992.93"/>
    <n v="762.63"/>
    <n v="1230.3"/>
    <d v="2004-07-25T00:00:00"/>
    <n v="215"/>
  </r>
  <r>
    <s v="13775"/>
    <s v="27"/>
    <x v="805"/>
    <d v="2017-09-16T00:00:00"/>
    <b v="1"/>
    <s v="Approved"/>
    <s v="Trek Bicycles"/>
    <s v="Standard"/>
    <s v="low"/>
    <s v="medium"/>
    <n v="1057.51"/>
    <n v="154.4"/>
    <n v="903.11"/>
    <d v="2006-02-02T00:00:00"/>
    <n v="105"/>
  </r>
  <r>
    <s v="13776"/>
    <s v="0"/>
    <x v="2645"/>
    <d v="2017-12-05T00:00:00"/>
    <b v="0"/>
    <s v="Approved"/>
    <s v="OHM Cycles"/>
    <s v="Standard"/>
    <s v="medium"/>
    <s v="medium"/>
    <n v="235.63"/>
    <n v="125.07"/>
    <n v="110.56"/>
    <d v="2005-05-10T00:00:00"/>
    <n v="25"/>
  </r>
  <r>
    <s v="13777"/>
    <s v="80"/>
    <x v="134"/>
    <d v="2017-04-15T00:00:00"/>
    <b v="0"/>
    <s v="Approved"/>
    <s v="Trek Bicycles"/>
    <s v="Standard"/>
    <s v="medium"/>
    <s v="large"/>
    <n v="1469.44"/>
    <n v="596.54999999999995"/>
    <n v="872.89"/>
    <d v="2012-05-18T00:00:00"/>
    <n v="259"/>
  </r>
  <r>
    <s v="13778"/>
    <s v="77"/>
    <x v="1459"/>
    <d v="2017-03-28T00:00:00"/>
    <b v="0"/>
    <s v="Approved"/>
    <s v="Norco Bicycles"/>
    <s v="Road"/>
    <s v="medium"/>
    <s v="large"/>
    <n v="1240.31"/>
    <n v="795.1"/>
    <n v="445.21"/>
    <d v="2000-11-03T00:00:00"/>
    <n v="277"/>
  </r>
  <r>
    <s v="13779"/>
    <s v="1"/>
    <x v="412"/>
    <d v="2017-01-31T00:00:00"/>
    <b v="0"/>
    <s v="Approved"/>
    <s v="Giant Bicycles"/>
    <s v="Touring"/>
    <s v="medium"/>
    <s v="large"/>
    <n v="1873.97"/>
    <n v="863.95"/>
    <n v="1010.02"/>
    <d v="2006-05-22T00:00:00"/>
    <n v="333"/>
  </r>
  <r>
    <s v="13780"/>
    <s v="75"/>
    <x v="873"/>
    <d v="2017-10-28T00:00:00"/>
    <b v="0"/>
    <s v="Approved"/>
    <s v="Giant Bicycles"/>
    <s v="Touring"/>
    <s v="medium"/>
    <s v="large"/>
    <n v="1873.97"/>
    <n v="863.95"/>
    <n v="1010.02"/>
    <d v="2006-05-22T00:00:00"/>
    <n v="63"/>
  </r>
  <r>
    <s v="13781"/>
    <s v="80"/>
    <x v="798"/>
    <d v="2017-07-07T00:00:00"/>
    <b v="1"/>
    <s v="Approved"/>
    <s v="OHM Cycles"/>
    <s v="Touring"/>
    <s v="low"/>
    <s v="medium"/>
    <n v="1073.07"/>
    <n v="933.84"/>
    <n v="139.22999999999999"/>
    <d v="1997-01-25T00:00:00"/>
    <n v="176"/>
  </r>
  <r>
    <s v="13782"/>
    <s v="95"/>
    <x v="763"/>
    <d v="2017-04-17T00:00:00"/>
    <b v="1"/>
    <s v="Approved"/>
    <s v="Giant Bicycles"/>
    <s v="Standard"/>
    <s v="medium"/>
    <s v="large"/>
    <n v="569.55999999999995"/>
    <n v="528.42999999999995"/>
    <n v="41.13"/>
    <d v="2003-09-10T00:00:00"/>
    <n v="257"/>
  </r>
  <r>
    <s v="13783"/>
    <s v="27"/>
    <x v="1348"/>
    <d v="2017-02-24T00:00:00"/>
    <b v="1"/>
    <s v="Approved"/>
    <s v="Trek Bicycles"/>
    <s v="Standard"/>
    <s v="medium"/>
    <s v="medium"/>
    <n v="499.53"/>
    <n v="388.72"/>
    <n v="110.81"/>
    <d v="1999-06-23T00:00:00"/>
    <n v="309"/>
  </r>
  <r>
    <s v="13784"/>
    <s v="90"/>
    <x v="2964"/>
    <d v="2017-07-31T00:00:00"/>
    <b v="0"/>
    <s v="Approved"/>
    <s v="Norco Bicycles"/>
    <s v="Standard"/>
    <s v="low"/>
    <s v="medium"/>
    <n v="363.01"/>
    <n v="290.41000000000003"/>
    <n v="72.599999999999994"/>
    <d v="2005-05-10T00:00:00"/>
    <n v="152"/>
  </r>
  <r>
    <s v="13785"/>
    <s v="54"/>
    <x v="1266"/>
    <d v="2017-08-15T00:00:00"/>
    <b v="1"/>
    <s v="Approved"/>
    <s v="WeareA2B"/>
    <s v="Standard"/>
    <s v="medium"/>
    <s v="medium"/>
    <n v="1807.45"/>
    <n v="778.69"/>
    <n v="1028.76"/>
    <d v="2015-05-21T00:00:00"/>
    <n v="137"/>
  </r>
  <r>
    <s v="13786"/>
    <s v="60"/>
    <x v="1290"/>
    <d v="2017-05-11T00:00:00"/>
    <b v="0"/>
    <s v="Approved"/>
    <s v="Giant Bicycles"/>
    <s v="Standard"/>
    <s v="high"/>
    <s v="small"/>
    <n v="1977.36"/>
    <n v="1759.85"/>
    <n v="217.51"/>
    <d v="2015-06-17T00:00:00"/>
    <n v="233"/>
  </r>
  <r>
    <s v="13787"/>
    <s v="62"/>
    <x v="2667"/>
    <d v="2017-06-08T00:00:00"/>
    <b v="1"/>
    <s v="Approved"/>
    <s v="Solex"/>
    <s v="Standard"/>
    <s v="medium"/>
    <s v="medium"/>
    <n v="478.16"/>
    <n v="298.72000000000003"/>
    <n v="179.44"/>
    <d v="2010-08-20T00:00:00"/>
    <n v="205"/>
  </r>
  <r>
    <s v="13788"/>
    <s v="89"/>
    <x v="3047"/>
    <d v="2017-02-01T00:00:00"/>
    <b v="0"/>
    <s v="Approved"/>
    <s v="WeareA2B"/>
    <s v="Touring"/>
    <s v="medium"/>
    <s v="large"/>
    <n v="1362.99"/>
    <n v="57.74"/>
    <n v="1305.25"/>
    <d v="1993-04-20T00:00:00"/>
    <n v="332"/>
  </r>
  <r>
    <s v="13789"/>
    <s v="54"/>
    <x v="661"/>
    <d v="2017-03-04T00:00:00"/>
    <b v="0"/>
    <s v="Approved"/>
    <s v="WeareA2B"/>
    <s v="Standard"/>
    <s v="medium"/>
    <s v="medium"/>
    <n v="1807.45"/>
    <n v="778.69"/>
    <n v="1028.76"/>
    <d v="2015-05-21T00:00:00"/>
    <n v="301"/>
  </r>
  <r>
    <s v="13790"/>
    <s v="72"/>
    <x v="2519"/>
    <d v="2017-11-12T00:00:00"/>
    <b v="0"/>
    <s v="Approved"/>
    <s v="Norco Bicycles"/>
    <s v="Standard"/>
    <s v="medium"/>
    <s v="medium"/>
    <n v="360.4"/>
    <n v="270.3"/>
    <n v="90.1"/>
    <d v="2016-12-06T00:00:00"/>
    <n v="48"/>
  </r>
  <r>
    <s v="13791"/>
    <s v="2"/>
    <x v="2326"/>
    <d v="2017-11-12T00:00:00"/>
    <b v="0"/>
    <s v="Approved"/>
    <s v="Solex"/>
    <s v="Standard"/>
    <s v="medium"/>
    <s v="medium"/>
    <n v="71.489999999999995"/>
    <n v="53.62"/>
    <n v="17.87"/>
    <d v="2012-12-02T00:00:00"/>
    <n v="48"/>
  </r>
  <r>
    <s v="13792"/>
    <s v="41"/>
    <x v="186"/>
    <d v="2017-05-13T00:00:00"/>
    <b v="0"/>
    <s v="Approved"/>
    <s v="Solex"/>
    <s v="Road"/>
    <s v="medium"/>
    <s v="medium"/>
    <n v="416.98"/>
    <n v="312.74"/>
    <n v="104.24"/>
    <d v="1997-05-10T00:00:00"/>
    <n v="231"/>
  </r>
  <r>
    <s v="13793"/>
    <s v="85"/>
    <x v="209"/>
    <d v="2017-10-30T00:00:00"/>
    <b v="0"/>
    <s v="Approved"/>
    <s v="WeareA2B"/>
    <s v="Standard"/>
    <s v="medium"/>
    <s v="medium"/>
    <n v="752.64"/>
    <n v="205.36"/>
    <n v="547.28"/>
    <d v="2015-08-02T00:00:00"/>
    <n v="61"/>
  </r>
  <r>
    <s v="13794"/>
    <s v="56"/>
    <x v="1507"/>
    <d v="2017-06-13T00:00:00"/>
    <b v="0"/>
    <s v="Approved"/>
    <s v="OHM Cycles"/>
    <s v="Standard"/>
    <s v="medium"/>
    <s v="medium"/>
    <n v="183.86"/>
    <n v="137.9"/>
    <n v="45.96"/>
    <d v="1997-10-04T00:00:00"/>
    <n v="200"/>
  </r>
  <r>
    <s v="13795"/>
    <s v="2"/>
    <x v="172"/>
    <d v="2017-06-01T00:00:00"/>
    <b v="1"/>
    <s v="Approved"/>
    <s v="Giant Bicycles"/>
    <s v="Road"/>
    <s v="low"/>
    <s v="small"/>
    <n v="590.26"/>
    <n v="525.33000000000004"/>
    <n v="64.930000000000007"/>
    <d v="2016-12-06T00:00:00"/>
    <n v="212"/>
  </r>
  <r>
    <s v="13796"/>
    <s v="38"/>
    <x v="3415"/>
    <d v="2017-07-13T00:00:00"/>
    <b v="1"/>
    <s v="Approved"/>
    <s v="Solex"/>
    <s v="Standard"/>
    <s v="medium"/>
    <s v="medium"/>
    <n v="1577.53"/>
    <n v="826.51"/>
    <n v="751.02"/>
    <d v="2011-03-16T00:00:00"/>
    <n v="170"/>
  </r>
  <r>
    <s v="13797"/>
    <s v="1"/>
    <x v="236"/>
    <d v="2017-03-04T00:00:00"/>
    <b v="1"/>
    <s v="Approved"/>
    <s v="Giant Bicycles"/>
    <s v="Standard"/>
    <s v="medium"/>
    <s v="medium"/>
    <n v="1403.5"/>
    <n v="954.82"/>
    <n v="448.68"/>
    <d v="2016-11-14T00:00:00"/>
    <n v="301"/>
  </r>
  <r>
    <s v="13798"/>
    <s v="8"/>
    <x v="942"/>
    <d v="2017-09-30T00:00:00"/>
    <b v="1"/>
    <s v="Approved"/>
    <s v="Solex"/>
    <s v="Road"/>
    <s v="medium"/>
    <s v="small"/>
    <n v="1703.52"/>
    <n v="1516.13"/>
    <n v="187.39"/>
    <d v="2016-07-09T00:00:00"/>
    <n v="91"/>
  </r>
  <r>
    <s v="13799"/>
    <s v="25"/>
    <x v="1787"/>
    <d v="2017-09-23T00:00:00"/>
    <b v="1"/>
    <s v="Approved"/>
    <s v="OHM Cycles"/>
    <s v="Standard"/>
    <s v="high"/>
    <s v="medium"/>
    <n v="2005.66"/>
    <n v="1203.4000000000001"/>
    <n v="802.26"/>
    <d v="1993-07-20T00:00:00"/>
    <n v="98"/>
  </r>
  <r>
    <s v="13800"/>
    <s v="19"/>
    <x v="3142"/>
    <d v="2017-02-21T00:00:00"/>
    <b v="0"/>
    <s v="Approved"/>
    <s v="OHM Cycles"/>
    <s v="Road"/>
    <s v="high"/>
    <s v="large"/>
    <n v="12.01"/>
    <n v="7.21"/>
    <n v="4.8"/>
    <d v="1993-05-26T00:00:00"/>
    <n v="312"/>
  </r>
  <r>
    <s v="13801"/>
    <s v="28"/>
    <x v="2463"/>
    <d v="2017-05-20T00:00:00"/>
    <b v="0"/>
    <s v="Approved"/>
    <s v="Solex"/>
    <s v="Road"/>
    <s v="medium"/>
    <s v="small"/>
    <n v="1703.52"/>
    <n v="1516.13"/>
    <n v="187.39"/>
    <d v="2011-04-16T00:00:00"/>
    <n v="224"/>
  </r>
  <r>
    <s v="13802"/>
    <s v="87"/>
    <x v="1483"/>
    <d v="2017-10-30T00:00:00"/>
    <b v="0"/>
    <s v="Approved"/>
    <s v="Giant Bicycles"/>
    <s v="Standard"/>
    <s v="high"/>
    <s v="medium"/>
    <n v="1179"/>
    <n v="707.4"/>
    <n v="471.6"/>
    <d v="1997-08-25T00:00:00"/>
    <n v="61"/>
  </r>
  <r>
    <s v="13803"/>
    <s v="70"/>
    <x v="3067"/>
    <d v="2017-12-27T00:00:00"/>
    <b v="1"/>
    <s v="Approved"/>
    <s v="Trek Bicycles"/>
    <s v="Standard"/>
    <s v="high"/>
    <s v="medium"/>
    <n v="495.72"/>
    <n v="297.43"/>
    <n v="198.29"/>
    <d v="2015-04-11T00:00:00"/>
    <n v="3"/>
  </r>
  <r>
    <s v="13804"/>
    <s v="59"/>
    <x v="1371"/>
    <d v="2017-02-06T00:00:00"/>
    <b v="1"/>
    <s v="Approved"/>
    <s v="Solex"/>
    <s v="Standard"/>
    <s v="medium"/>
    <s v="large"/>
    <n v="1061.56"/>
    <n v="733.58"/>
    <n v="327.98"/>
    <d v="1993-07-20T00:00:00"/>
    <n v="327"/>
  </r>
  <r>
    <s v="13805"/>
    <s v="93"/>
    <x v="2361"/>
    <d v="2017-02-06T00:00:00"/>
    <b v="0"/>
    <s v="Approved"/>
    <s v="OHM Cycles"/>
    <s v="Standard"/>
    <s v="high"/>
    <s v="medium"/>
    <n v="1458.17"/>
    <n v="874.9"/>
    <n v="583.27"/>
    <d v="1995-12-19T00:00:00"/>
    <n v="327"/>
  </r>
  <r>
    <s v="13806"/>
    <s v="54"/>
    <x v="1477"/>
    <d v="2017-01-31T00:00:00"/>
    <b v="1"/>
    <s v="Approved"/>
    <s v="WeareA2B"/>
    <s v="Standard"/>
    <s v="medium"/>
    <s v="medium"/>
    <n v="1292.8399999999999"/>
    <n v="13.44"/>
    <n v="1279.4000000000001"/>
    <d v="2015-08-10T00:00:00"/>
    <n v="333"/>
  </r>
  <r>
    <s v="13807"/>
    <s v="45"/>
    <x v="129"/>
    <d v="2017-11-19T00:00:00"/>
    <b v="0"/>
    <s v="Approved"/>
    <s v="Trek Bicycles"/>
    <s v="Road"/>
    <s v="low"/>
    <s v="medium"/>
    <n v="980.37"/>
    <n v="234.43"/>
    <n v="745.94"/>
    <d v="2011-04-16T00:00:00"/>
    <n v="41"/>
  </r>
  <r>
    <s v="13808"/>
    <s v="42"/>
    <x v="1096"/>
    <d v="2017-06-04T00:00:00"/>
    <b v="1"/>
    <s v="Approved"/>
    <s v="OHM Cycles"/>
    <s v="Road"/>
    <s v="medium"/>
    <s v="small"/>
    <n v="1810"/>
    <n v="1610.9"/>
    <n v="199.1"/>
    <d v="2011-05-09T00:00:00"/>
    <n v="209"/>
  </r>
  <r>
    <s v="13809"/>
    <s v="0"/>
    <x v="1967"/>
    <d v="2017-10-22T00:00:00"/>
    <b v="0"/>
    <s v="Approved"/>
    <m/>
    <m/>
    <m/>
    <m/>
    <n v="880.3"/>
    <m/>
    <m/>
    <m/>
    <n v="69"/>
  </r>
  <r>
    <s v="13810"/>
    <s v="61"/>
    <x v="2942"/>
    <d v="2017-08-17T00:00:00"/>
    <b v="0"/>
    <s v="Approved"/>
    <s v="OHM Cycles"/>
    <s v="Standard"/>
    <s v="low"/>
    <s v="medium"/>
    <n v="71.16"/>
    <n v="56.93"/>
    <n v="14.23"/>
    <d v="2010-11-05T00:00:00"/>
    <n v="135"/>
  </r>
  <r>
    <s v="13811"/>
    <s v="70"/>
    <x v="1709"/>
    <d v="2017-02-08T00:00:00"/>
    <b v="1"/>
    <s v="Approved"/>
    <s v="Trek Bicycles"/>
    <s v="Standard"/>
    <s v="high"/>
    <s v="medium"/>
    <n v="495.72"/>
    <n v="297.43"/>
    <n v="198.29"/>
    <d v="2016-12-06T00:00:00"/>
    <n v="325"/>
  </r>
  <r>
    <s v="13812"/>
    <s v="92"/>
    <x v="359"/>
    <d v="2017-06-16T00:00:00"/>
    <b v="0"/>
    <s v="Approved"/>
    <s v="WeareA2B"/>
    <s v="Standard"/>
    <s v="medium"/>
    <s v="small"/>
    <n v="1415.01"/>
    <n v="1259.3599999999999"/>
    <n v="155.65"/>
    <d v="2003-01-05T00:00:00"/>
    <n v="197"/>
  </r>
  <r>
    <s v="13813"/>
    <s v="47"/>
    <x v="3253"/>
    <d v="2017-07-06T00:00:00"/>
    <b v="1"/>
    <s v="Approved"/>
    <s v="Trek Bicycles"/>
    <s v="Road"/>
    <s v="low"/>
    <s v="small"/>
    <n v="1720.7"/>
    <n v="1531.42"/>
    <n v="189.28"/>
    <d v="2006-10-01T00:00:00"/>
    <n v="177"/>
  </r>
  <r>
    <s v="13814"/>
    <s v="5"/>
    <x v="1457"/>
    <d v="2017-06-21T00:00:00"/>
    <b v="0"/>
    <s v="Approved"/>
    <s v="Trek Bicycles"/>
    <s v="Mountain"/>
    <s v="low"/>
    <s v="medium"/>
    <n v="574.64"/>
    <n v="459.71"/>
    <n v="114.93"/>
    <d v="2004-09-28T00:00:00"/>
    <n v="192"/>
  </r>
  <r>
    <s v="13815"/>
    <s v="89"/>
    <x v="993"/>
    <d v="2017-03-16T00:00:00"/>
    <b v="1"/>
    <s v="Approved"/>
    <s v="WeareA2B"/>
    <s v="Touring"/>
    <s v="medium"/>
    <s v="large"/>
    <n v="1362.99"/>
    <n v="57.74"/>
    <n v="1305.25"/>
    <d v="1993-04-20T00:00:00"/>
    <n v="289"/>
  </r>
  <r>
    <s v="13816"/>
    <s v="38"/>
    <x v="1560"/>
    <d v="2017-07-06T00:00:00"/>
    <b v="1"/>
    <s v="Approved"/>
    <s v="Trek Bicycles"/>
    <s v="Standard"/>
    <s v="medium"/>
    <s v="large"/>
    <n v="2091.4699999999998"/>
    <n v="388.92"/>
    <n v="1702.55"/>
    <d v="2012-09-15T00:00:00"/>
    <n v="177"/>
  </r>
  <r>
    <s v="13817"/>
    <s v="38"/>
    <x v="1983"/>
    <d v="2017-02-17T00:00:00"/>
    <b v="0"/>
    <s v="Approved"/>
    <s v="Trek Bicycles"/>
    <s v="Standard"/>
    <s v="medium"/>
    <s v="large"/>
    <n v="2091.4699999999998"/>
    <n v="388.92"/>
    <n v="1702.55"/>
    <d v="2015-06-17T00:00:00"/>
    <n v="316"/>
  </r>
  <r>
    <s v="13818"/>
    <s v="44"/>
    <x v="2870"/>
    <d v="2017-08-21T00:00:00"/>
    <b v="0"/>
    <s v="Approved"/>
    <s v="WeareA2B"/>
    <s v="Standard"/>
    <s v="medium"/>
    <s v="medium"/>
    <n v="1769.64"/>
    <n v="108.76"/>
    <n v="1660.88"/>
    <d v="2011-05-09T00:00:00"/>
    <n v="131"/>
  </r>
  <r>
    <s v="13819"/>
    <s v="25"/>
    <x v="2473"/>
    <d v="2017-10-19T00:00:00"/>
    <b v="1"/>
    <s v="Approved"/>
    <s v="OHM Cycles"/>
    <s v="Standard"/>
    <s v="high"/>
    <s v="medium"/>
    <n v="2005.66"/>
    <n v="1203.4000000000001"/>
    <n v="802.26"/>
    <d v="1991-01-21T00:00:00"/>
    <n v="72"/>
  </r>
  <r>
    <s v="13820"/>
    <s v="12"/>
    <x v="2"/>
    <d v="2017-09-30T00:00:00"/>
    <b v="1"/>
    <s v="Approved"/>
    <s v="WeareA2B"/>
    <s v="Standard"/>
    <s v="medium"/>
    <s v="medium"/>
    <n v="1231.1500000000001"/>
    <n v="161.6"/>
    <n v="1069.55"/>
    <d v="2004-08-17T00:00:00"/>
    <n v="91"/>
  </r>
  <r>
    <s v="13821"/>
    <s v="74"/>
    <x v="533"/>
    <d v="2017-03-01T00:00:00"/>
    <b v="0"/>
    <s v="Approved"/>
    <s v="WeareA2B"/>
    <s v="Standard"/>
    <s v="medium"/>
    <s v="medium"/>
    <n v="1228.07"/>
    <n v="400.91"/>
    <n v="827.16"/>
    <d v="2000-05-22T00:00:00"/>
    <n v="304"/>
  </r>
  <r>
    <s v="13822"/>
    <s v="82"/>
    <x v="2536"/>
    <d v="2017-07-12T00:00:00"/>
    <b v="0"/>
    <s v="Approved"/>
    <s v="Norco Bicycles"/>
    <s v="Standard"/>
    <s v="high"/>
    <s v="medium"/>
    <n v="1148.6400000000001"/>
    <n v="689.18"/>
    <n v="459.46"/>
    <d v="2015-08-10T00:00:00"/>
    <n v="171"/>
  </r>
  <r>
    <s v="13823"/>
    <s v="57"/>
    <x v="569"/>
    <d v="2017-02-08T00:00:00"/>
    <b v="0"/>
    <s v="Approved"/>
    <s v="WeareA2B"/>
    <s v="Touring"/>
    <s v="medium"/>
    <s v="large"/>
    <n v="1890.39"/>
    <n v="260.14"/>
    <n v="1630.25"/>
    <d v="2015-10-18T00:00:00"/>
    <n v="325"/>
  </r>
  <r>
    <s v="13824"/>
    <s v="66"/>
    <x v="955"/>
    <d v="2017-10-13T00:00:00"/>
    <b v="1"/>
    <s v="Approved"/>
    <s v="Solex"/>
    <s v="Standard"/>
    <s v="medium"/>
    <s v="medium"/>
    <n v="1163.8900000000001"/>
    <n v="589.27"/>
    <n v="574.62"/>
    <d v="2016-07-09T00:00:00"/>
    <n v="78"/>
  </r>
  <r>
    <s v="13825"/>
    <s v="41"/>
    <x v="2048"/>
    <d v="2017-04-28T00:00:00"/>
    <b v="0"/>
    <s v="Approved"/>
    <s v="Norco Bicycles"/>
    <s v="Standard"/>
    <s v="low"/>
    <s v="medium"/>
    <n v="958.74"/>
    <n v="748.9"/>
    <n v="209.84"/>
    <d v="2010-05-05T00:00:00"/>
    <n v="246"/>
  </r>
  <r>
    <s v="13827"/>
    <s v="83"/>
    <x v="270"/>
    <d v="2017-11-22T00:00:00"/>
    <b v="1"/>
    <s v="Approved"/>
    <s v="Solex"/>
    <s v="Touring"/>
    <s v="medium"/>
    <s v="large"/>
    <n v="2083.94"/>
    <n v="675.03"/>
    <n v="1408.91"/>
    <d v="2013-09-16T00:00:00"/>
    <n v="38"/>
  </r>
  <r>
    <s v="13828"/>
    <s v="2"/>
    <x v="1571"/>
    <d v="2017-09-07T00:00:00"/>
    <b v="0"/>
    <s v="Approved"/>
    <s v="Solex"/>
    <s v="Standard"/>
    <s v="medium"/>
    <s v="medium"/>
    <n v="71.489999999999995"/>
    <n v="53.62"/>
    <n v="17.87"/>
    <d v="2012-12-02T00:00:00"/>
    <n v="114"/>
  </r>
  <r>
    <s v="13829"/>
    <s v="64"/>
    <x v="2545"/>
    <d v="2017-12-27T00:00:00"/>
    <b v="0"/>
    <s v="Approved"/>
    <s v="Trek Bicycles"/>
    <s v="Standard"/>
    <s v="medium"/>
    <s v="large"/>
    <n v="1469.44"/>
    <n v="596.54999999999995"/>
    <n v="872.89"/>
    <d v="1995-10-24T00:00:00"/>
    <n v="3"/>
  </r>
  <r>
    <s v="13830"/>
    <s v="20"/>
    <x v="1248"/>
    <d v="2017-11-05T00:00:00"/>
    <b v="0"/>
    <s v="Approved"/>
    <s v="Trek Bicycles"/>
    <s v="Standard"/>
    <s v="medium"/>
    <s v="small"/>
    <n v="1775.81"/>
    <n v="1580.47"/>
    <n v="195.34"/>
    <d v="2011-05-07T00:00:00"/>
    <n v="55"/>
  </r>
  <r>
    <s v="13831"/>
    <s v="10"/>
    <x v="1352"/>
    <d v="2017-02-11T00:00:00"/>
    <b v="1"/>
    <s v="Approved"/>
    <s v="Solex"/>
    <s v="Standard"/>
    <s v="medium"/>
    <s v="medium"/>
    <n v="1945.43"/>
    <n v="333.18"/>
    <n v="1612.25"/>
    <d v="2002-08-31T00:00:00"/>
    <n v="322"/>
  </r>
  <r>
    <s v="13832"/>
    <s v="14"/>
    <x v="810"/>
    <d v="2017-03-28T00:00:00"/>
    <b v="1"/>
    <s v="Approved"/>
    <s v="Trek Bicycles"/>
    <s v="Standard"/>
    <s v="medium"/>
    <s v="small"/>
    <n v="1386.84"/>
    <n v="1234.29"/>
    <n v="152.55000000000001"/>
    <d v="2003-08-05T00:00:00"/>
    <n v="277"/>
  </r>
  <r>
    <s v="13833"/>
    <s v="18"/>
    <x v="3309"/>
    <d v="2017-02-21T00:00:00"/>
    <b v="1"/>
    <s v="Approved"/>
    <s v="Norco Bicycles"/>
    <s v="Standard"/>
    <s v="high"/>
    <s v="medium"/>
    <n v="1148.6400000000001"/>
    <n v="689.18"/>
    <n v="459.46"/>
    <d v="2015-08-10T00:00:00"/>
    <n v="312"/>
  </r>
  <r>
    <s v="13834"/>
    <s v="56"/>
    <x v="1509"/>
    <d v="2017-01-31T00:00:00"/>
    <b v="0"/>
    <s v="Approved"/>
    <s v="OHM Cycles"/>
    <s v="Standard"/>
    <s v="medium"/>
    <s v="medium"/>
    <n v="183.86"/>
    <n v="137.9"/>
    <n v="45.96"/>
    <d v="2011-08-24T00:00:00"/>
    <n v="333"/>
  </r>
  <r>
    <s v="13835"/>
    <s v="85"/>
    <x v="607"/>
    <d v="2017-08-11T00:00:00"/>
    <b v="1"/>
    <s v="Approved"/>
    <s v="WeareA2B"/>
    <s v="Standard"/>
    <s v="medium"/>
    <s v="medium"/>
    <n v="752.64"/>
    <n v="205.36"/>
    <n v="547.28"/>
    <d v="2015-08-02T00:00:00"/>
    <n v="141"/>
  </r>
  <r>
    <s v="13836"/>
    <s v="9"/>
    <x v="129"/>
    <d v="2017-11-13T00:00:00"/>
    <b v="1"/>
    <s v="Approved"/>
    <s v="Norco Bicycles"/>
    <s v="Standard"/>
    <s v="medium"/>
    <s v="small"/>
    <n v="1216.1400000000001"/>
    <n v="1082.3599999999999"/>
    <n v="133.78"/>
    <d v="1992-10-11T00:00:00"/>
    <n v="47"/>
  </r>
  <r>
    <s v="13838"/>
    <s v="14"/>
    <x v="305"/>
    <d v="2017-02-17T00:00:00"/>
    <b v="1"/>
    <s v="Approved"/>
    <s v="Trek Bicycles"/>
    <s v="Standard"/>
    <s v="medium"/>
    <s v="small"/>
    <n v="1386.84"/>
    <n v="1234.29"/>
    <n v="152.55000000000001"/>
    <d v="1994-09-09T00:00:00"/>
    <n v="316"/>
  </r>
  <r>
    <s v="13839"/>
    <s v="63"/>
    <x v="1472"/>
    <d v="2017-10-27T00:00:00"/>
    <b v="0"/>
    <s v="Approved"/>
    <s v="Solex"/>
    <s v="Standard"/>
    <s v="medium"/>
    <s v="medium"/>
    <n v="1483.2"/>
    <n v="99.59"/>
    <n v="1383.61"/>
    <d v="1995-10-24T00:00:00"/>
    <n v="64"/>
  </r>
  <r>
    <s v="13840"/>
    <s v="99"/>
    <x v="1369"/>
    <d v="2017-12-15T00:00:00"/>
    <b v="0"/>
    <s v="Approved"/>
    <s v="OHM Cycles"/>
    <s v="Standard"/>
    <s v="medium"/>
    <s v="medium"/>
    <n v="1227.3399999999999"/>
    <n v="770.89"/>
    <n v="456.45"/>
    <d v="1994-08-10T00:00:00"/>
    <n v="15"/>
  </r>
  <r>
    <s v="13841"/>
    <s v="58"/>
    <x v="1807"/>
    <d v="2017-02-19T00:00:00"/>
    <b v="1"/>
    <s v="Approved"/>
    <s v="OHM Cycles"/>
    <s v="Standard"/>
    <s v="medium"/>
    <s v="medium"/>
    <n v="912.52"/>
    <n v="141.4"/>
    <n v="771.12"/>
    <d v="2015-10-18T00:00:00"/>
    <n v="314"/>
  </r>
  <r>
    <s v="13842"/>
    <s v="18"/>
    <x v="2115"/>
    <d v="2017-05-23T00:00:00"/>
    <b v="0"/>
    <s v="Approved"/>
    <s v="Norco Bicycles"/>
    <s v="Standard"/>
    <s v="high"/>
    <s v="medium"/>
    <n v="1148.6400000000001"/>
    <n v="689.18"/>
    <n v="459.46"/>
    <d v="2013-09-16T00:00:00"/>
    <n v="221"/>
  </r>
  <r>
    <s v="13843"/>
    <s v="12"/>
    <x v="2451"/>
    <d v="2017-08-31T00:00:00"/>
    <b v="0"/>
    <s v="Approved"/>
    <s v="WeareA2B"/>
    <s v="Standard"/>
    <s v="medium"/>
    <s v="medium"/>
    <n v="1231.1500000000001"/>
    <n v="161.6"/>
    <n v="1069.55"/>
    <d v="2010-05-05T00:00:00"/>
    <n v="121"/>
  </r>
  <r>
    <s v="13844"/>
    <s v="92"/>
    <x v="1073"/>
    <d v="2017-12-08T00:00:00"/>
    <b v="1"/>
    <s v="Approved"/>
    <s v="WeareA2B"/>
    <s v="Standard"/>
    <s v="medium"/>
    <s v="small"/>
    <n v="1415.01"/>
    <n v="1259.3599999999999"/>
    <n v="155.65"/>
    <d v="1994-08-10T00:00:00"/>
    <n v="22"/>
  </r>
  <r>
    <s v="13845"/>
    <s v="39"/>
    <x v="2737"/>
    <d v="2017-08-23T00:00:00"/>
    <b v="0"/>
    <s v="Approved"/>
    <s v="Giant Bicycles"/>
    <s v="Standard"/>
    <s v="medium"/>
    <s v="large"/>
    <n v="1812.75"/>
    <n v="582.48"/>
    <n v="1230.27"/>
    <d v="2011-03-16T00:00:00"/>
    <n v="129"/>
  </r>
  <r>
    <s v="13846"/>
    <s v="12"/>
    <x v="1610"/>
    <d v="2017-03-09T00:00:00"/>
    <b v="1"/>
    <s v="Approved"/>
    <s v="WeareA2B"/>
    <s v="Standard"/>
    <s v="medium"/>
    <s v="medium"/>
    <n v="1231.1500000000001"/>
    <n v="161.6"/>
    <n v="1069.55"/>
    <d v="2004-08-17T00:00:00"/>
    <n v="296"/>
  </r>
  <r>
    <s v="13847"/>
    <s v="34"/>
    <x v="1865"/>
    <d v="2017-07-04T00:00:00"/>
    <b v="1"/>
    <s v="Approved"/>
    <s v="WeareA2B"/>
    <s v="Standard"/>
    <s v="medium"/>
    <s v="medium"/>
    <n v="1231.1500000000001"/>
    <n v="161.6"/>
    <n v="1069.55"/>
    <d v="2005-12-07T00:00:00"/>
    <n v="179"/>
  </r>
  <r>
    <s v="13848"/>
    <s v="34"/>
    <x v="467"/>
    <d v="2017-08-24T00:00:00"/>
    <b v="0"/>
    <s v="Approved"/>
    <s v="WeareA2B"/>
    <s v="Standard"/>
    <s v="medium"/>
    <s v="medium"/>
    <n v="1231.1500000000001"/>
    <n v="161.6"/>
    <n v="1069.55"/>
    <d v="2004-08-17T00:00:00"/>
    <n v="128"/>
  </r>
  <r>
    <s v="13849"/>
    <s v="0"/>
    <x v="294"/>
    <d v="2017-10-15T00:00:00"/>
    <b v="0"/>
    <s v="Approved"/>
    <m/>
    <m/>
    <m/>
    <m/>
    <n v="1989.3"/>
    <m/>
    <m/>
    <m/>
    <n v="76"/>
  </r>
  <r>
    <s v="13850"/>
    <s v="54"/>
    <x v="1817"/>
    <d v="2017-06-04T00:00:00"/>
    <b v="0"/>
    <s v="Approved"/>
    <s v="WeareA2B"/>
    <s v="Standard"/>
    <s v="medium"/>
    <s v="medium"/>
    <n v="1807.45"/>
    <n v="778.69"/>
    <n v="1028.76"/>
    <d v="2015-05-21T00:00:00"/>
    <n v="209"/>
  </r>
  <r>
    <s v="13851"/>
    <s v="72"/>
    <x v="636"/>
    <d v="2017-10-08T00:00:00"/>
    <b v="1"/>
    <s v="Approved"/>
    <s v="Norco Bicycles"/>
    <s v="Standard"/>
    <s v="medium"/>
    <s v="medium"/>
    <n v="360.4"/>
    <n v="270.3"/>
    <n v="90.1"/>
    <d v="2006-05-22T00:00:00"/>
    <n v="83"/>
  </r>
  <r>
    <s v="13852"/>
    <s v="35"/>
    <x v="800"/>
    <d v="2017-06-13T00:00:00"/>
    <b v="1"/>
    <s v="Approved"/>
    <s v="Trek Bicycles"/>
    <s v="Standard"/>
    <s v="low"/>
    <s v="medium"/>
    <n v="1057.51"/>
    <n v="154.4"/>
    <n v="903.11"/>
    <d v="1997-05-10T00:00:00"/>
    <n v="200"/>
  </r>
  <r>
    <s v="13853"/>
    <s v="11"/>
    <x v="392"/>
    <d v="2017-04-17T00:00:00"/>
    <b v="1"/>
    <s v="Approved"/>
    <s v="Giant Bicycles"/>
    <s v="Standard"/>
    <s v="high"/>
    <s v="medium"/>
    <n v="1274.93"/>
    <n v="764.96"/>
    <n v="509.97"/>
    <d v="2007-08-04T00:00:00"/>
    <n v="257"/>
  </r>
  <r>
    <s v="13854"/>
    <s v="97"/>
    <x v="2048"/>
    <d v="2017-06-10T00:00:00"/>
    <b v="1"/>
    <s v="Approved"/>
    <s v="OHM Cycles"/>
    <s v="Road"/>
    <s v="medium"/>
    <s v="medium"/>
    <n v="742.54"/>
    <n v="667.4"/>
    <n v="75.14"/>
    <d v="2005-12-07T00:00:00"/>
    <n v="203"/>
  </r>
  <r>
    <s v="13855"/>
    <s v="11"/>
    <x v="3133"/>
    <d v="2017-08-18T00:00:00"/>
    <b v="1"/>
    <s v="Approved"/>
    <s v="Giant Bicycles"/>
    <s v="Standard"/>
    <s v="high"/>
    <s v="medium"/>
    <n v="1274.93"/>
    <n v="764.96"/>
    <n v="509.97"/>
    <d v="2007-08-04T00:00:00"/>
    <n v="134"/>
  </r>
  <r>
    <s v="13856"/>
    <s v="86"/>
    <x v="2382"/>
    <d v="2017-01-28T00:00:00"/>
    <b v="1"/>
    <s v="Approved"/>
    <s v="Norco Bicycles"/>
    <s v="Road"/>
    <s v="high"/>
    <s v="large"/>
    <n v="774.53"/>
    <n v="464.72"/>
    <n v="309.81"/>
    <d v="2003-03-18T00:00:00"/>
    <n v="336"/>
  </r>
  <r>
    <s v="13857"/>
    <s v="79"/>
    <x v="593"/>
    <d v="2017-07-17T00:00:00"/>
    <b v="1"/>
    <s v="Approved"/>
    <s v="Solex"/>
    <s v="Touring"/>
    <s v="medium"/>
    <s v="large"/>
    <n v="2083.94"/>
    <n v="675.03"/>
    <n v="1408.91"/>
    <d v="2004-08-07T00:00:00"/>
    <n v="166"/>
  </r>
  <r>
    <s v="13858"/>
    <s v="38"/>
    <x v="1235"/>
    <d v="2017-02-28T00:00:00"/>
    <b v="0"/>
    <s v="Approved"/>
    <s v="Solex"/>
    <s v="Standard"/>
    <s v="medium"/>
    <s v="medium"/>
    <n v="1577.53"/>
    <n v="826.51"/>
    <n v="751.02"/>
    <d v="2011-03-16T00:00:00"/>
    <n v="305"/>
  </r>
  <r>
    <s v="13859"/>
    <s v="43"/>
    <x v="2758"/>
    <d v="2017-09-26T00:00:00"/>
    <b v="1"/>
    <s v="Approved"/>
    <s v="Norco Bicycles"/>
    <s v="Standard"/>
    <s v="medium"/>
    <s v="medium"/>
    <n v="1555.58"/>
    <n v="818.01"/>
    <n v="737.57"/>
    <d v="2003-09-09T00:00:00"/>
    <n v="95"/>
  </r>
  <r>
    <s v="13860"/>
    <s v="25"/>
    <x v="2806"/>
    <d v="2017-07-22T00:00:00"/>
    <b v="1"/>
    <s v="Approved"/>
    <s v="Giant Bicycles"/>
    <s v="Road"/>
    <s v="medium"/>
    <s v="medium"/>
    <n v="1538.99"/>
    <n v="829.65"/>
    <n v="709.34"/>
    <d v="2002-03-22T00:00:00"/>
    <n v="161"/>
  </r>
  <r>
    <s v="13861"/>
    <s v="96"/>
    <x v="3108"/>
    <d v="2017-12-07T00:00:00"/>
    <b v="1"/>
    <s v="Approved"/>
    <s v="WeareA2B"/>
    <s v="Road"/>
    <s v="low"/>
    <s v="small"/>
    <n v="1172.78"/>
    <n v="1043.77"/>
    <n v="129.01"/>
    <d v="2002-10-10T00:00:00"/>
    <n v="23"/>
  </r>
  <r>
    <s v="13862"/>
    <s v="91"/>
    <x v="3421"/>
    <d v="2017-11-10T00:00:00"/>
    <b v="0"/>
    <s v="Approved"/>
    <s v="Solex"/>
    <s v="Standard"/>
    <s v="medium"/>
    <s v="medium"/>
    <n v="100.35"/>
    <n v="75.260000000000005"/>
    <n v="25.09"/>
    <d v="1999-07-26T00:00:00"/>
    <n v="50"/>
  </r>
  <r>
    <s v="13863"/>
    <s v="84"/>
    <x v="150"/>
    <d v="2017-01-06T00:00:00"/>
    <b v="0"/>
    <s v="Approved"/>
    <s v="Trek Bicycles"/>
    <s v="Road"/>
    <s v="medium"/>
    <s v="medium"/>
    <n v="290.62"/>
    <n v="215.14"/>
    <n v="75.48"/>
    <d v="1997-08-25T00:00:00"/>
    <n v="358"/>
  </r>
  <r>
    <s v="13864"/>
    <s v="26"/>
    <x v="2719"/>
    <d v="2017-09-20T00:00:00"/>
    <b v="1"/>
    <s v="Approved"/>
    <s v="WeareA2B"/>
    <s v="Standard"/>
    <s v="medium"/>
    <s v="medium"/>
    <n v="1992.93"/>
    <n v="762.63"/>
    <n v="1230.3"/>
    <d v="1993-05-26T00:00:00"/>
    <n v="101"/>
  </r>
  <r>
    <s v="13865"/>
    <s v="53"/>
    <x v="862"/>
    <d v="2017-01-03T00:00:00"/>
    <b v="1"/>
    <s v="Approved"/>
    <s v="OHM Cycles"/>
    <s v="Standard"/>
    <s v="medium"/>
    <s v="medium"/>
    <n v="795.34"/>
    <n v="101.58"/>
    <n v="693.76"/>
    <d v="1997-02-09T00:00:00"/>
    <n v="361"/>
  </r>
  <r>
    <s v="13866"/>
    <s v="38"/>
    <x v="1211"/>
    <d v="2017-11-23T00:00:00"/>
    <b v="0"/>
    <s v="Approved"/>
    <s v="Trek Bicycles"/>
    <s v="Standard"/>
    <s v="medium"/>
    <s v="large"/>
    <n v="2091.4699999999998"/>
    <n v="388.92"/>
    <n v="1702.55"/>
    <d v="2005-08-09T00:00:00"/>
    <n v="37"/>
  </r>
  <r>
    <s v="13867"/>
    <s v="88"/>
    <x v="2071"/>
    <d v="2017-10-02T00:00:00"/>
    <b v="1"/>
    <s v="Approved"/>
    <s v="Norco Bicycles"/>
    <s v="Standard"/>
    <s v="medium"/>
    <s v="medium"/>
    <n v="1198.46"/>
    <n v="381.1"/>
    <n v="817.36"/>
    <d v="2013-06-09T00:00:00"/>
    <n v="89"/>
  </r>
  <r>
    <s v="13868"/>
    <s v="90"/>
    <x v="2116"/>
    <d v="2017-05-10T00:00:00"/>
    <b v="0"/>
    <s v="Approved"/>
    <s v="Norco Bicycles"/>
    <s v="Standard"/>
    <s v="low"/>
    <s v="medium"/>
    <n v="363.01"/>
    <n v="290.41000000000003"/>
    <n v="72.599999999999994"/>
    <d v="2004-01-16T00:00:00"/>
    <n v="234"/>
  </r>
  <r>
    <s v="13869"/>
    <s v="33"/>
    <x v="1840"/>
    <d v="2017-03-15T00:00:00"/>
    <b v="1"/>
    <s v="Approved"/>
    <s v="Giant Bicycles"/>
    <s v="Standard"/>
    <s v="medium"/>
    <s v="small"/>
    <n v="1311.44"/>
    <n v="1167.18"/>
    <n v="144.26"/>
    <d v="1992-10-11T00:00:00"/>
    <n v="290"/>
  </r>
  <r>
    <s v="13870"/>
    <s v="87"/>
    <x v="3335"/>
    <d v="2017-04-27T00:00:00"/>
    <b v="1"/>
    <s v="Approved"/>
    <s v="Giant Bicycles"/>
    <s v="Standard"/>
    <s v="high"/>
    <s v="medium"/>
    <n v="1179"/>
    <n v="707.4"/>
    <n v="471.6"/>
    <d v="1997-08-25T00:00:00"/>
    <n v="247"/>
  </r>
  <r>
    <s v="13871"/>
    <s v="55"/>
    <x v="1173"/>
    <d v="2017-12-11T00:00:00"/>
    <b v="1"/>
    <s v="Approved"/>
    <s v="Trek Bicycles"/>
    <s v="Road"/>
    <s v="medium"/>
    <s v="large"/>
    <n v="1894.19"/>
    <n v="598.76"/>
    <n v="1295.43"/>
    <d v="2011-08-24T00:00:00"/>
    <n v="19"/>
  </r>
  <r>
    <s v="13872"/>
    <s v="61"/>
    <x v="1173"/>
    <d v="2017-12-10T00:00:00"/>
    <b v="0"/>
    <s v="Approved"/>
    <s v="OHM Cycles"/>
    <s v="Standard"/>
    <s v="low"/>
    <s v="medium"/>
    <n v="71.16"/>
    <n v="56.93"/>
    <n v="14.23"/>
    <d v="2012-05-18T00:00:00"/>
    <n v="20"/>
  </r>
  <r>
    <s v="13873"/>
    <s v="0"/>
    <x v="766"/>
    <d v="2017-01-30T00:00:00"/>
    <b v="0"/>
    <s v="Approved"/>
    <m/>
    <m/>
    <m/>
    <m/>
    <n v="1413.98"/>
    <m/>
    <m/>
    <m/>
    <n v="334"/>
  </r>
  <r>
    <s v="13874"/>
    <s v="91"/>
    <x v="2157"/>
    <d v="2017-12-12T00:00:00"/>
    <b v="1"/>
    <s v="Approved"/>
    <s v="Solex"/>
    <s v="Standard"/>
    <s v="medium"/>
    <s v="medium"/>
    <n v="100.35"/>
    <n v="75.260000000000005"/>
    <n v="25.09"/>
    <d v="2016-03-29T00:00:00"/>
    <n v="18"/>
  </r>
  <r>
    <s v="13875"/>
    <s v="43"/>
    <x v="1331"/>
    <d v="2017-12-06T00:00:00"/>
    <b v="0"/>
    <s v="Approved"/>
    <s v="Solex"/>
    <s v="Standard"/>
    <s v="medium"/>
    <s v="medium"/>
    <n v="1151.96"/>
    <n v="649.49"/>
    <n v="502.47"/>
    <d v="2006-10-01T00:00:00"/>
    <n v="24"/>
  </r>
  <r>
    <s v="13876"/>
    <s v="34"/>
    <x v="2765"/>
    <d v="2017-11-19T00:00:00"/>
    <b v="1"/>
    <s v="Approved"/>
    <s v="Norco Bicycles"/>
    <s v="Road"/>
    <s v="high"/>
    <s v="large"/>
    <n v="774.53"/>
    <n v="464.72"/>
    <n v="309.81"/>
    <d v="2006-02-02T00:00:00"/>
    <n v="41"/>
  </r>
  <r>
    <s v="13877"/>
    <s v="37"/>
    <x v="323"/>
    <d v="2017-10-30T00:00:00"/>
    <b v="0"/>
    <s v="Approved"/>
    <s v="OHM Cycles"/>
    <s v="Standard"/>
    <s v="low"/>
    <s v="medium"/>
    <n v="1793.43"/>
    <n v="248.82"/>
    <n v="1544.61"/>
    <d v="1999-07-20T00:00:00"/>
    <n v="61"/>
  </r>
  <r>
    <s v="13878"/>
    <s v="0"/>
    <x v="1777"/>
    <d v="2017-03-15T00:00:00"/>
    <b v="1"/>
    <s v="Approved"/>
    <s v="Giant Bicycles"/>
    <s v="Standard"/>
    <s v="medium"/>
    <s v="large"/>
    <n v="569.55999999999995"/>
    <n v="528.42999999999995"/>
    <n v="41.13"/>
    <d v="2003-09-10T00:00:00"/>
    <n v="290"/>
  </r>
  <r>
    <s v="13879"/>
    <s v="85"/>
    <x v="2586"/>
    <d v="2017-01-07T00:00:00"/>
    <b v="0"/>
    <s v="Approved"/>
    <s v="WeareA2B"/>
    <s v="Standard"/>
    <s v="medium"/>
    <s v="medium"/>
    <n v="752.64"/>
    <n v="205.36"/>
    <n v="547.28"/>
    <d v="2015-08-02T00:00:00"/>
    <n v="357"/>
  </r>
  <r>
    <s v="13880"/>
    <s v="73"/>
    <x v="1317"/>
    <d v="2017-01-11T00:00:00"/>
    <b v="0"/>
    <s v="Approved"/>
    <s v="Solex"/>
    <s v="Standard"/>
    <s v="medium"/>
    <s v="medium"/>
    <n v="1945.43"/>
    <n v="333.18"/>
    <n v="1612.25"/>
    <d v="2002-08-31T00:00:00"/>
    <n v="353"/>
  </r>
  <r>
    <s v="13881"/>
    <s v="57"/>
    <x v="810"/>
    <d v="2017-02-02T00:00:00"/>
    <b v="1"/>
    <s v="Approved"/>
    <s v="WeareA2B"/>
    <s v="Touring"/>
    <s v="medium"/>
    <s v="large"/>
    <n v="1890.39"/>
    <n v="260.14"/>
    <n v="1630.25"/>
    <d v="1991-01-21T00:00:00"/>
    <n v="331"/>
  </r>
  <r>
    <s v="13882"/>
    <s v="44"/>
    <x v="3375"/>
    <d v="2017-01-09T00:00:00"/>
    <b v="1"/>
    <s v="Approved"/>
    <s v="WeareA2B"/>
    <s v="Standard"/>
    <s v="medium"/>
    <s v="medium"/>
    <n v="1769.64"/>
    <n v="108.76"/>
    <n v="1660.88"/>
    <d v="2003-02-16T00:00:00"/>
    <n v="355"/>
  </r>
  <r>
    <s v="13883"/>
    <s v="98"/>
    <x v="1999"/>
    <d v="2017-03-14T00:00:00"/>
    <b v="0"/>
    <s v="Approved"/>
    <s v="OHM Cycles"/>
    <s v="Standard"/>
    <s v="medium"/>
    <s v="medium"/>
    <n v="795.34"/>
    <n v="101.58"/>
    <n v="693.76"/>
    <d v="1991-01-21T00:00:00"/>
    <n v="291"/>
  </r>
  <r>
    <s v="13884"/>
    <s v="69"/>
    <x v="2545"/>
    <d v="2017-07-29T00:00:00"/>
    <b v="1"/>
    <s v="Approved"/>
    <s v="Giant Bicycles"/>
    <s v="Road"/>
    <s v="medium"/>
    <s v="medium"/>
    <n v="792.9"/>
    <n v="594.67999999999995"/>
    <n v="198.22"/>
    <d v="1992-10-02T00:00:00"/>
    <n v="154"/>
  </r>
  <r>
    <s v="13885"/>
    <s v="67"/>
    <x v="3064"/>
    <d v="2017-10-24T00:00:00"/>
    <b v="0"/>
    <s v="Approved"/>
    <s v="Norco Bicycles"/>
    <s v="Road"/>
    <s v="medium"/>
    <s v="medium"/>
    <n v="544.04999999999995"/>
    <n v="376.84"/>
    <n v="167.21"/>
    <d v="1995-10-24T00:00:00"/>
    <n v="67"/>
  </r>
  <r>
    <s v="13886"/>
    <s v="14"/>
    <x v="2069"/>
    <d v="2017-05-04T00:00:00"/>
    <b v="0"/>
    <s v="Approved"/>
    <s v="Trek Bicycles"/>
    <s v="Standard"/>
    <s v="medium"/>
    <s v="small"/>
    <n v="1386.84"/>
    <n v="1234.29"/>
    <n v="152.55000000000001"/>
    <d v="2005-12-07T00:00:00"/>
    <n v="240"/>
  </r>
  <r>
    <s v="13887"/>
    <s v="46"/>
    <x v="200"/>
    <d v="2017-07-18T00:00:00"/>
    <b v="1"/>
    <s v="Approved"/>
    <s v="Solex"/>
    <s v="Standard"/>
    <s v="low"/>
    <s v="medium"/>
    <n v="1289.8499999999999"/>
    <n v="74.510000000000005"/>
    <n v="1215.3399999999999"/>
    <d v="2007-12-11T00:00:00"/>
    <n v="165"/>
  </r>
  <r>
    <s v="13888"/>
    <s v="50"/>
    <x v="228"/>
    <d v="2017-02-01T00:00:00"/>
    <b v="1"/>
    <s v="Approved"/>
    <s v="Giant Bicycles"/>
    <s v="Standard"/>
    <s v="medium"/>
    <s v="medium"/>
    <n v="642.70000000000005"/>
    <n v="211.37"/>
    <n v="431.33"/>
    <d v="1995-12-19T00:00:00"/>
    <n v="332"/>
  </r>
  <r>
    <s v="13889"/>
    <s v="5"/>
    <x v="913"/>
    <d v="2017-06-02T00:00:00"/>
    <b v="0"/>
    <s v="Approved"/>
    <s v="Giant Bicycles"/>
    <s v="Standard"/>
    <s v="high"/>
    <s v="medium"/>
    <n v="1129.1300000000001"/>
    <n v="677.48"/>
    <n v="451.65"/>
    <d v="2007-08-04T00:00:00"/>
    <n v="211"/>
  </r>
  <r>
    <s v="13890"/>
    <s v="58"/>
    <x v="622"/>
    <d v="2017-02-26T00:00:00"/>
    <b v="1"/>
    <s v="Approved"/>
    <s v="OHM Cycles"/>
    <s v="Road"/>
    <s v="medium"/>
    <s v="medium"/>
    <n v="1280.28"/>
    <n v="829.51"/>
    <n v="450.77"/>
    <d v="2001-11-25T00:00:00"/>
    <n v="307"/>
  </r>
  <r>
    <s v="13891"/>
    <s v="64"/>
    <x v="1690"/>
    <d v="2017-01-24T00:00:00"/>
    <b v="1"/>
    <s v="Approved"/>
    <s v="Trek Bicycles"/>
    <s v="Standard"/>
    <s v="medium"/>
    <s v="large"/>
    <n v="1469.44"/>
    <n v="596.54999999999995"/>
    <n v="872.89"/>
    <d v="1995-10-24T00:00:00"/>
    <n v="340"/>
  </r>
  <r>
    <s v="13892"/>
    <s v="81"/>
    <x v="105"/>
    <d v="2017-12-21T00:00:00"/>
    <b v="0"/>
    <s v="Approved"/>
    <s v="Norco Bicycles"/>
    <s v="Standard"/>
    <s v="medium"/>
    <s v="small"/>
    <n v="586.45000000000005"/>
    <n v="521.94000000000005"/>
    <n v="64.510000000000005"/>
    <d v="1991-07-10T00:00:00"/>
    <n v="9"/>
  </r>
  <r>
    <s v="13893"/>
    <s v="25"/>
    <x v="229"/>
    <d v="2017-09-24T00:00:00"/>
    <b v="0"/>
    <s v="Approved"/>
    <s v="Giant Bicycles"/>
    <s v="Road"/>
    <s v="medium"/>
    <s v="medium"/>
    <n v="1538.99"/>
    <n v="829.65"/>
    <n v="709.34"/>
    <d v="1992-10-11T00:00:00"/>
    <n v="97"/>
  </r>
  <r>
    <s v="13894"/>
    <s v="15"/>
    <x v="795"/>
    <d v="2017-12-29T00:00:00"/>
    <b v="1"/>
    <s v="Approved"/>
    <s v="Norco Bicycles"/>
    <s v="Standard"/>
    <s v="low"/>
    <s v="medium"/>
    <n v="958.74"/>
    <n v="748.9"/>
    <n v="209.84"/>
    <d v="2005-12-07T00:00:00"/>
    <n v="1"/>
  </r>
  <r>
    <s v="13895"/>
    <s v="52"/>
    <x v="814"/>
    <d v="2017-02-07T00:00:00"/>
    <b v="0"/>
    <s v="Approved"/>
    <s v="OHM Cycles"/>
    <s v="Road"/>
    <s v="medium"/>
    <s v="medium"/>
    <n v="1280.28"/>
    <n v="829.51"/>
    <n v="450.77"/>
    <d v="2001-11-25T00:00:00"/>
    <n v="326"/>
  </r>
  <r>
    <s v="13896"/>
    <s v="98"/>
    <x v="2934"/>
    <d v="2017-07-05T00:00:00"/>
    <b v="0"/>
    <s v="Approved"/>
    <s v="Trek Bicycles"/>
    <s v="Standard"/>
    <s v="high"/>
    <s v="medium"/>
    <n v="358.39"/>
    <n v="215.03"/>
    <n v="143.36000000000001"/>
    <d v="2004-01-16T00:00:00"/>
    <n v="178"/>
  </r>
  <r>
    <s v="13897"/>
    <s v="8"/>
    <x v="675"/>
    <d v="2017-09-21T00:00:00"/>
    <b v="0"/>
    <s v="Approved"/>
    <s v="Solex"/>
    <s v="Road"/>
    <s v="medium"/>
    <s v="small"/>
    <n v="1703.52"/>
    <n v="1516.13"/>
    <n v="187.39"/>
    <d v="2016-07-09T00:00:00"/>
    <n v="100"/>
  </r>
  <r>
    <s v="13898"/>
    <s v="50"/>
    <x v="1618"/>
    <d v="2017-04-01T00:00:00"/>
    <b v="0"/>
    <s v="Approved"/>
    <s v="WeareA2B"/>
    <s v="Standard"/>
    <s v="medium"/>
    <s v="small"/>
    <n v="175.89"/>
    <n v="131.91999999999999"/>
    <n v="43.97"/>
    <d v="2003-02-16T00:00:00"/>
    <n v="273"/>
  </r>
  <r>
    <s v="13899"/>
    <s v="29"/>
    <x v="2649"/>
    <d v="2017-12-06T00:00:00"/>
    <b v="0"/>
    <s v="Approved"/>
    <s v="Norco Bicycles"/>
    <s v="Road"/>
    <s v="medium"/>
    <s v="medium"/>
    <n v="543.39"/>
    <n v="407.54"/>
    <n v="135.85"/>
    <d v="2016-11-22T00:00:00"/>
    <n v="24"/>
  </r>
  <r>
    <s v="13900"/>
    <s v="95"/>
    <x v="712"/>
    <d v="2017-09-26T00:00:00"/>
    <b v="1"/>
    <s v="Approved"/>
    <s v="Giant Bicycles"/>
    <s v="Standard"/>
    <s v="medium"/>
    <s v="large"/>
    <n v="569.55999999999995"/>
    <n v="528.42999999999995"/>
    <n v="41.13"/>
    <d v="2003-09-10T00:00:00"/>
    <n v="95"/>
  </r>
  <r>
    <s v="13901"/>
    <s v="70"/>
    <x v="3298"/>
    <d v="2017-02-04T00:00:00"/>
    <b v="0"/>
    <s v="Approved"/>
    <s v="Trek Bicycles"/>
    <s v="Standard"/>
    <s v="high"/>
    <s v="medium"/>
    <n v="495.72"/>
    <n v="297.43"/>
    <n v="198.29"/>
    <d v="2011-01-10T00:00:00"/>
    <n v="329"/>
  </r>
  <r>
    <s v="13902"/>
    <s v="93"/>
    <x v="3295"/>
    <d v="2017-02-01T00:00:00"/>
    <b v="1"/>
    <s v="Approved"/>
    <s v="WeareA2B"/>
    <s v="Standard"/>
    <s v="medium"/>
    <s v="medium"/>
    <n v="1065.03"/>
    <n v="230.09"/>
    <n v="834.94"/>
    <d v="2000-11-03T00:00:00"/>
    <n v="332"/>
  </r>
  <r>
    <s v="13903"/>
    <s v="13"/>
    <x v="2605"/>
    <d v="2017-01-14T00:00:00"/>
    <b v="0"/>
    <s v="Approved"/>
    <s v="Solex"/>
    <s v="Standard"/>
    <s v="medium"/>
    <s v="medium"/>
    <n v="1163.8900000000001"/>
    <n v="589.27"/>
    <n v="574.62"/>
    <d v="2016-07-09T00:00:00"/>
    <n v="350"/>
  </r>
  <r>
    <s v="13904"/>
    <s v="67"/>
    <x v="1863"/>
    <d v="2017-06-04T00:00:00"/>
    <b v="0"/>
    <s v="Approved"/>
    <s v="Norco Bicycles"/>
    <s v="Road"/>
    <s v="medium"/>
    <s v="medium"/>
    <n v="544.04999999999995"/>
    <n v="376.84"/>
    <n v="167.21"/>
    <d v="2015-04-11T00:00:00"/>
    <n v="209"/>
  </r>
  <r>
    <s v="13905"/>
    <s v="51"/>
    <x v="24"/>
    <d v="2017-11-20T00:00:00"/>
    <b v="1"/>
    <s v="Approved"/>
    <s v="OHM Cycles"/>
    <s v="Standard"/>
    <s v="high"/>
    <s v="medium"/>
    <n v="2005.66"/>
    <n v="1203.4000000000001"/>
    <n v="802.26"/>
    <d v="2012-04-10T00:00:00"/>
    <n v="40"/>
  </r>
  <r>
    <s v="13906"/>
    <s v="5"/>
    <x v="1866"/>
    <d v="2017-09-11T00:00:00"/>
    <b v="1"/>
    <s v="Approved"/>
    <s v="Trek Bicycles"/>
    <s v="Mountain"/>
    <s v="low"/>
    <s v="medium"/>
    <n v="574.64"/>
    <n v="459.71"/>
    <n v="114.93"/>
    <d v="2011-04-16T00:00:00"/>
    <n v="110"/>
  </r>
  <r>
    <s v="13907"/>
    <s v="94"/>
    <x v="3330"/>
    <d v="2017-04-04T00:00:00"/>
    <b v="0"/>
    <s v="Approved"/>
    <s v="Giant Bicycles"/>
    <s v="Standard"/>
    <s v="medium"/>
    <s v="large"/>
    <n v="1635.3"/>
    <n v="993.66"/>
    <n v="641.64"/>
    <d v="2013-06-09T00:00:00"/>
    <n v="270"/>
  </r>
  <r>
    <s v="13908"/>
    <s v="94"/>
    <x v="3093"/>
    <d v="2017-11-12T00:00:00"/>
    <b v="0"/>
    <s v="Approved"/>
    <s v="Giant Bicycles"/>
    <s v="Standard"/>
    <s v="medium"/>
    <s v="large"/>
    <n v="1635.3"/>
    <n v="993.66"/>
    <n v="641.64"/>
    <d v="2007-12-11T00:00:00"/>
    <n v="48"/>
  </r>
  <r>
    <s v="13909"/>
    <s v="2"/>
    <x v="401"/>
    <d v="2017-08-28T00:00:00"/>
    <b v="1"/>
    <s v="Approved"/>
    <s v="Solex"/>
    <s v="Standard"/>
    <s v="medium"/>
    <s v="medium"/>
    <n v="71.489999999999995"/>
    <n v="53.62"/>
    <n v="17.87"/>
    <d v="2012-12-02T00:00:00"/>
    <n v="124"/>
  </r>
  <r>
    <s v="13910"/>
    <s v="48"/>
    <x v="3150"/>
    <d v="2017-02-01T00:00:00"/>
    <b v="1"/>
    <s v="Approved"/>
    <s v="WeareA2B"/>
    <s v="Standard"/>
    <s v="medium"/>
    <s v="medium"/>
    <n v="1762.96"/>
    <n v="950.52"/>
    <n v="812.44"/>
    <d v="2014-07-28T00:00:00"/>
    <n v="332"/>
  </r>
  <r>
    <s v="13911"/>
    <s v="70"/>
    <x v="1414"/>
    <d v="2017-03-03T00:00:00"/>
    <b v="0"/>
    <s v="Approved"/>
    <s v="Trek Bicycles"/>
    <s v="Standard"/>
    <s v="high"/>
    <s v="medium"/>
    <n v="495.72"/>
    <n v="297.43"/>
    <n v="198.29"/>
    <d v="2015-04-11T00:00:00"/>
    <n v="302"/>
  </r>
  <r>
    <s v="13912"/>
    <s v="27"/>
    <x v="3183"/>
    <d v="2017-09-18T00:00:00"/>
    <b v="1"/>
    <s v="Approved"/>
    <s v="Trek Bicycles"/>
    <s v="Standard"/>
    <s v="medium"/>
    <s v="medium"/>
    <n v="499.53"/>
    <n v="388.72"/>
    <n v="110.81"/>
    <d v="2006-11-10T00:00:00"/>
    <n v="103"/>
  </r>
  <r>
    <s v="13913"/>
    <s v="46"/>
    <x v="1346"/>
    <d v="2017-07-31T00:00:00"/>
    <b v="0"/>
    <s v="Approved"/>
    <s v="Solex"/>
    <s v="Standard"/>
    <s v="low"/>
    <s v="medium"/>
    <n v="1289.8499999999999"/>
    <n v="74.510000000000005"/>
    <n v="1215.3399999999999"/>
    <d v="2007-12-11T00:00:00"/>
    <n v="152"/>
  </r>
  <r>
    <s v="13914"/>
    <s v="85"/>
    <x v="951"/>
    <d v="2017-04-21T00:00:00"/>
    <b v="1"/>
    <s v="Approved"/>
    <s v="WeareA2B"/>
    <s v="Standard"/>
    <s v="medium"/>
    <s v="medium"/>
    <n v="1228.07"/>
    <n v="400.91"/>
    <n v="827.16"/>
    <d v="2015-08-10T00:00:00"/>
    <n v="253"/>
  </r>
  <r>
    <s v="13915"/>
    <s v="11"/>
    <x v="2063"/>
    <d v="2017-09-21T00:00:00"/>
    <b v="1"/>
    <s v="Approved"/>
    <s v="Giant Bicycles"/>
    <s v="Standard"/>
    <s v="high"/>
    <s v="medium"/>
    <n v="1274.93"/>
    <n v="764.96"/>
    <n v="509.97"/>
    <d v="1996-11-09T00:00:00"/>
    <n v="100"/>
  </r>
  <r>
    <s v="13916"/>
    <s v="11"/>
    <x v="2503"/>
    <d v="2017-07-27T00:00:00"/>
    <b v="1"/>
    <s v="Approved"/>
    <s v="Trek Bicycles"/>
    <s v="Standard"/>
    <s v="medium"/>
    <s v="small"/>
    <n v="1775.81"/>
    <n v="1580.47"/>
    <n v="195.34"/>
    <d v="2010-05-05T00:00:00"/>
    <n v="156"/>
  </r>
  <r>
    <s v="13917"/>
    <s v="65"/>
    <x v="2063"/>
    <d v="2017-10-12T00:00:00"/>
    <b v="0"/>
    <s v="Approved"/>
    <s v="WeareA2B"/>
    <s v="Standard"/>
    <s v="medium"/>
    <s v="medium"/>
    <n v="1807.45"/>
    <n v="778.69"/>
    <n v="1028.76"/>
    <d v="2010-08-20T00:00:00"/>
    <n v="79"/>
  </r>
  <r>
    <s v="13918"/>
    <s v="23"/>
    <x v="2670"/>
    <d v="2017-04-27T00:00:00"/>
    <b v="1"/>
    <s v="Approved"/>
    <s v="Norco Bicycles"/>
    <s v="Standard"/>
    <s v="medium"/>
    <s v="medium"/>
    <n v="1198.46"/>
    <n v="381.1"/>
    <n v="817.36"/>
    <d v="2003-09-10T00:00:00"/>
    <n v="247"/>
  </r>
  <r>
    <s v="13919"/>
    <s v="39"/>
    <x v="894"/>
    <d v="2017-05-27T00:00:00"/>
    <b v="1"/>
    <s v="Approved"/>
    <s v="Giant Bicycles"/>
    <s v="Standard"/>
    <s v="medium"/>
    <s v="large"/>
    <n v="1812.75"/>
    <n v="582.48"/>
    <n v="1230.27"/>
    <d v="1997-05-10T00:00:00"/>
    <n v="217"/>
  </r>
  <r>
    <s v="13920"/>
    <s v="14"/>
    <x v="664"/>
    <d v="2017-08-08T00:00:00"/>
    <b v="1"/>
    <s v="Approved"/>
    <s v="Trek Bicycles"/>
    <s v="Standard"/>
    <s v="medium"/>
    <s v="small"/>
    <n v="1386.84"/>
    <n v="1234.29"/>
    <n v="152.55000000000001"/>
    <d v="2003-08-05T00:00:00"/>
    <n v="144"/>
  </r>
  <r>
    <s v="13921"/>
    <s v="38"/>
    <x v="2695"/>
    <d v="2017-06-18T00:00:00"/>
    <b v="1"/>
    <s v="Approved"/>
    <s v="Trek Bicycles"/>
    <s v="Standard"/>
    <s v="medium"/>
    <s v="large"/>
    <n v="2091.4699999999998"/>
    <n v="388.92"/>
    <n v="1702.55"/>
    <d v="2012-09-15T00:00:00"/>
    <n v="195"/>
  </r>
  <r>
    <s v="13922"/>
    <s v="55"/>
    <x v="1937"/>
    <d v="2017-05-22T00:00:00"/>
    <b v="0"/>
    <s v="Approved"/>
    <s v="Trek Bicycles"/>
    <s v="Road"/>
    <s v="medium"/>
    <s v="large"/>
    <n v="1894.19"/>
    <n v="598.76"/>
    <n v="1295.43"/>
    <d v="2003-07-21T00:00:00"/>
    <n v="222"/>
  </r>
  <r>
    <s v="13923"/>
    <s v="13"/>
    <x v="3354"/>
    <d v="2017-01-17T00:00:00"/>
    <b v="0"/>
    <s v="Approved"/>
    <s v="Solex"/>
    <s v="Standard"/>
    <s v="medium"/>
    <s v="medium"/>
    <n v="1577.53"/>
    <n v="826.51"/>
    <n v="751.02"/>
    <d v="2010-06-07T00:00:00"/>
    <n v="347"/>
  </r>
  <r>
    <s v="13924"/>
    <s v="61"/>
    <x v="87"/>
    <d v="2017-05-20T00:00:00"/>
    <b v="1"/>
    <s v="Approved"/>
    <s v="OHM Cycles"/>
    <s v="Standard"/>
    <s v="low"/>
    <s v="medium"/>
    <n v="71.16"/>
    <n v="56.93"/>
    <n v="14.23"/>
    <d v="1993-06-23T00:00:00"/>
    <n v="224"/>
  </r>
  <r>
    <s v="13925"/>
    <s v="43"/>
    <x v="2618"/>
    <d v="2017-09-21T00:00:00"/>
    <b v="1"/>
    <s v="Approved"/>
    <s v="Solex"/>
    <s v="Standard"/>
    <s v="medium"/>
    <s v="medium"/>
    <n v="1151.96"/>
    <n v="649.49"/>
    <n v="502.47"/>
    <d v="1999-12-04T00:00:00"/>
    <n v="100"/>
  </r>
  <r>
    <s v="13926"/>
    <s v="0"/>
    <x v="3041"/>
    <d v="2017-06-26T00:00:00"/>
    <b v="1"/>
    <s v="Approved"/>
    <s v="Solex"/>
    <s v="Standard"/>
    <s v="medium"/>
    <s v="medium"/>
    <n v="478.16"/>
    <n v="298.72000000000003"/>
    <n v="179.44"/>
    <d v="1993-06-23T00:00:00"/>
    <n v="187"/>
  </r>
  <r>
    <s v="13927"/>
    <s v="14"/>
    <x v="1604"/>
    <d v="2017-11-22T00:00:00"/>
    <b v="1"/>
    <s v="Approved"/>
    <s v="Solex"/>
    <s v="Standard"/>
    <s v="high"/>
    <s v="large"/>
    <n v="1842.92"/>
    <n v="1105.75"/>
    <n v="737.17"/>
    <d v="1995-10-24T00:00:00"/>
    <n v="38"/>
  </r>
  <r>
    <s v="13929"/>
    <s v="24"/>
    <x v="3425"/>
    <d v="2017-01-08T00:00:00"/>
    <b v="0"/>
    <s v="Approved"/>
    <s v="Solex"/>
    <s v="Road"/>
    <s v="medium"/>
    <s v="large"/>
    <n v="1777.8"/>
    <n v="820.78"/>
    <n v="957.02"/>
    <d v="2011-05-07T00:00:00"/>
    <n v="356"/>
  </r>
  <r>
    <s v="13930"/>
    <s v="0"/>
    <x v="2997"/>
    <d v="2017-08-25T00:00:00"/>
    <b v="0"/>
    <s v="Approved"/>
    <s v="Solex"/>
    <s v="Road"/>
    <s v="medium"/>
    <s v="medium"/>
    <n v="416.98"/>
    <n v="312.74"/>
    <n v="104.24"/>
    <d v="2011-05-09T00:00:00"/>
    <n v="127"/>
  </r>
  <r>
    <s v="13931"/>
    <s v="58"/>
    <x v="797"/>
    <d v="2017-08-02T00:00:00"/>
    <b v="0"/>
    <s v="Approved"/>
    <s v="OHM Cycles"/>
    <s v="Standard"/>
    <s v="medium"/>
    <s v="medium"/>
    <n v="912.52"/>
    <n v="141.4"/>
    <n v="771.12"/>
    <d v="2015-10-18T00:00:00"/>
    <n v="150"/>
  </r>
  <r>
    <s v="13932"/>
    <s v="99"/>
    <x v="468"/>
    <d v="2017-08-20T00:00:00"/>
    <b v="0"/>
    <s v="Approved"/>
    <s v="OHM Cycles"/>
    <s v="Standard"/>
    <s v="medium"/>
    <s v="medium"/>
    <n v="1227.3399999999999"/>
    <n v="770.89"/>
    <n v="456.45"/>
    <d v="1994-08-10T00:00:00"/>
    <n v="132"/>
  </r>
  <r>
    <s v="13933"/>
    <s v="1"/>
    <x v="1005"/>
    <d v="2017-03-27T00:00:00"/>
    <b v="1"/>
    <s v="Approved"/>
    <s v="Giant Bicycles"/>
    <s v="Standard"/>
    <s v="medium"/>
    <s v="medium"/>
    <n v="1403.5"/>
    <n v="954.82"/>
    <n v="448.68"/>
    <d v="2016-11-14T00:00:00"/>
    <n v="278"/>
  </r>
  <r>
    <s v="13934"/>
    <s v="94"/>
    <x v="1420"/>
    <d v="2017-01-01T00:00:00"/>
    <b v="0"/>
    <s v="Approved"/>
    <s v="Giant Bicycles"/>
    <s v="Standard"/>
    <s v="medium"/>
    <s v="large"/>
    <n v="1635.3"/>
    <n v="993.66"/>
    <n v="641.64"/>
    <d v="2004-01-16T00:00:00"/>
    <n v="363"/>
  </r>
  <r>
    <s v="13935"/>
    <s v="0"/>
    <x v="2914"/>
    <d v="2017-03-14T00:00:00"/>
    <b v="0"/>
    <s v="Approved"/>
    <s v="Solex"/>
    <s v="Standard"/>
    <s v="medium"/>
    <s v="medium"/>
    <n v="478.16"/>
    <n v="298.72000000000003"/>
    <n v="179.44"/>
    <d v="2010-11-05T00:00:00"/>
    <n v="291"/>
  </r>
  <r>
    <s v="13936"/>
    <s v="100"/>
    <x v="3054"/>
    <d v="2017-02-22T00:00:00"/>
    <b v="0"/>
    <s v="Approved"/>
    <s v="Trek Bicycles"/>
    <s v="Standard"/>
    <s v="medium"/>
    <s v="small"/>
    <n v="1386.84"/>
    <n v="1234.29"/>
    <n v="152.55000000000001"/>
    <d v="1996-04-05T00:00:00"/>
    <n v="311"/>
  </r>
  <r>
    <s v="13937"/>
    <s v="80"/>
    <x v="1287"/>
    <d v="2017-08-14T00:00:00"/>
    <b v="0"/>
    <s v="Approved"/>
    <s v="OHM Cycles"/>
    <s v="Touring"/>
    <s v="low"/>
    <s v="medium"/>
    <n v="1073.07"/>
    <n v="933.84"/>
    <n v="139.22999999999999"/>
    <d v="1997-08-25T00:00:00"/>
    <n v="138"/>
  </r>
  <r>
    <s v="13938"/>
    <s v="67"/>
    <x v="2191"/>
    <d v="2017-03-02T00:00:00"/>
    <b v="0"/>
    <s v="Approved"/>
    <s v="Norco Bicycles"/>
    <s v="Road"/>
    <s v="medium"/>
    <s v="medium"/>
    <n v="544.04999999999995"/>
    <n v="376.84"/>
    <n v="167.21"/>
    <d v="2005-10-22T00:00:00"/>
    <n v="303"/>
  </r>
  <r>
    <s v="13939"/>
    <s v="20"/>
    <x v="335"/>
    <d v="2017-07-25T00:00:00"/>
    <b v="1"/>
    <s v="Approved"/>
    <s v="Trek Bicycles"/>
    <s v="Standard"/>
    <s v="medium"/>
    <s v="small"/>
    <n v="1775.81"/>
    <n v="1580.47"/>
    <n v="195.34"/>
    <d v="2016-02-04T00:00:00"/>
    <n v="158"/>
  </r>
  <r>
    <s v="13940"/>
    <s v="0"/>
    <x v="660"/>
    <d v="2017-02-24T00:00:00"/>
    <b v="0"/>
    <s v="Approved"/>
    <s v="WeareA2B"/>
    <s v="Standard"/>
    <s v="medium"/>
    <s v="medium"/>
    <n v="60.34"/>
    <n v="45.26"/>
    <n v="15.08"/>
    <d v="1993-07-15T00:00:00"/>
    <n v="309"/>
  </r>
  <r>
    <s v="13941"/>
    <s v="44"/>
    <x v="2066"/>
    <d v="2017-05-01T00:00:00"/>
    <b v="0"/>
    <s v="Approved"/>
    <s v="WeareA2B"/>
    <s v="Standard"/>
    <s v="medium"/>
    <s v="medium"/>
    <n v="1769.64"/>
    <n v="108.76"/>
    <n v="1660.88"/>
    <d v="2011-05-09T00:00:00"/>
    <n v="243"/>
  </r>
  <r>
    <s v="13942"/>
    <s v="53"/>
    <x v="2998"/>
    <d v="2017-10-14T00:00:00"/>
    <b v="1"/>
    <s v="Approved"/>
    <s v="OHM Cycles"/>
    <s v="Standard"/>
    <s v="medium"/>
    <s v="medium"/>
    <n v="795.34"/>
    <n v="101.58"/>
    <n v="693.76"/>
    <d v="2015-06-17T00:00:00"/>
    <n v="77"/>
  </r>
  <r>
    <s v="13943"/>
    <s v="58"/>
    <x v="1567"/>
    <d v="2017-06-18T00:00:00"/>
    <b v="0"/>
    <s v="Approved"/>
    <s v="OHM Cycles"/>
    <s v="Standard"/>
    <s v="medium"/>
    <s v="medium"/>
    <n v="912.52"/>
    <n v="141.4"/>
    <n v="771.12"/>
    <d v="2015-10-18T00:00:00"/>
    <n v="195"/>
  </r>
  <r>
    <s v="13944"/>
    <s v="0"/>
    <x v="1239"/>
    <d v="2017-05-18T00:00:00"/>
    <b v="1"/>
    <s v="Approved"/>
    <s v="Solex"/>
    <s v="Standard"/>
    <s v="medium"/>
    <s v="medium"/>
    <n v="441.49"/>
    <n v="84.99"/>
    <n v="356.5"/>
    <d v="2014-07-28T00:00:00"/>
    <n v="226"/>
  </r>
  <r>
    <s v="13945"/>
    <s v="36"/>
    <x v="778"/>
    <d v="2017-08-03T00:00:00"/>
    <b v="0"/>
    <s v="Approved"/>
    <s v="Solex"/>
    <s v="Standard"/>
    <s v="low"/>
    <s v="medium"/>
    <n v="945.04"/>
    <n v="507.58"/>
    <n v="437.46"/>
    <d v="1995-12-19T00:00:00"/>
    <n v="149"/>
  </r>
  <r>
    <s v="13946"/>
    <s v="45"/>
    <x v="1722"/>
    <d v="2017-06-03T00:00:00"/>
    <b v="1"/>
    <s v="Approved"/>
    <s v="Trek Bicycles"/>
    <s v="Road"/>
    <s v="low"/>
    <s v="medium"/>
    <n v="980.37"/>
    <n v="234.43"/>
    <n v="745.94"/>
    <d v="2004-09-28T00:00:00"/>
    <n v="210"/>
  </r>
  <r>
    <s v="13947"/>
    <s v="13"/>
    <x v="647"/>
    <d v="2017-10-26T00:00:00"/>
    <b v="1"/>
    <s v="Approved"/>
    <s v="Solex"/>
    <s v="Standard"/>
    <s v="medium"/>
    <s v="medium"/>
    <n v="1163.8900000000001"/>
    <n v="589.27"/>
    <n v="574.62"/>
    <d v="2016-07-09T00:00:00"/>
    <n v="65"/>
  </r>
  <r>
    <s v="13948"/>
    <s v="59"/>
    <x v="2956"/>
    <d v="2017-11-01T00:00:00"/>
    <b v="1"/>
    <s v="Approved"/>
    <s v="Solex"/>
    <s v="Standard"/>
    <s v="medium"/>
    <s v="large"/>
    <n v="1061.56"/>
    <n v="733.58"/>
    <n v="327.98"/>
    <d v="1993-07-20T00:00:00"/>
    <n v="59"/>
  </r>
  <r>
    <s v="13949"/>
    <s v="59"/>
    <x v="3086"/>
    <d v="2017-03-14T00:00:00"/>
    <b v="1"/>
    <s v="Approved"/>
    <s v="WeareA2B"/>
    <s v="Standard"/>
    <s v="medium"/>
    <s v="small"/>
    <n v="1415.01"/>
    <n v="1259.3599999999999"/>
    <n v="155.65"/>
    <d v="2003-01-05T00:00:00"/>
    <n v="291"/>
  </r>
  <r>
    <s v="13950"/>
    <s v="66"/>
    <x v="2213"/>
    <d v="2017-03-07T00:00:00"/>
    <b v="1"/>
    <s v="Approved"/>
    <s v="Solex"/>
    <s v="Standard"/>
    <s v="medium"/>
    <s v="medium"/>
    <n v="1163.8900000000001"/>
    <n v="589.27"/>
    <n v="574.62"/>
    <d v="2016-07-09T00:00:00"/>
    <n v="298"/>
  </r>
  <r>
    <s v="13951"/>
    <s v="88"/>
    <x v="1397"/>
    <d v="2017-02-23T00:00:00"/>
    <b v="1"/>
    <s v="Approved"/>
    <s v="Norco Bicycles"/>
    <s v="Standard"/>
    <s v="medium"/>
    <s v="medium"/>
    <n v="1198.46"/>
    <n v="381.1"/>
    <n v="817.36"/>
    <d v="2005-05-10T00:00:00"/>
    <n v="310"/>
  </r>
  <r>
    <s v="13952"/>
    <s v="28"/>
    <x v="1429"/>
    <d v="2017-08-17T00:00:00"/>
    <b v="1"/>
    <s v="Approved"/>
    <s v="Norco Bicycles"/>
    <s v="Standard"/>
    <s v="medium"/>
    <s v="small"/>
    <n v="1216.1400000000001"/>
    <n v="1082.3599999999999"/>
    <n v="133.78"/>
    <d v="1995-12-19T00:00:00"/>
    <n v="135"/>
  </r>
  <r>
    <s v="13953"/>
    <s v="1"/>
    <x v="718"/>
    <d v="2017-04-28T00:00:00"/>
    <b v="0"/>
    <s v="Approved"/>
    <s v="Giant Bicycles"/>
    <s v="Standard"/>
    <s v="medium"/>
    <s v="medium"/>
    <n v="1403.5"/>
    <n v="954.82"/>
    <n v="448.68"/>
    <d v="2016-11-14T00:00:00"/>
    <n v="246"/>
  </r>
  <r>
    <s v="13954"/>
    <s v="5"/>
    <x v="1922"/>
    <d v="2017-02-17T00:00:00"/>
    <b v="1"/>
    <s v="Approved"/>
    <s v="Trek Bicycles"/>
    <s v="Mountain"/>
    <s v="low"/>
    <s v="medium"/>
    <n v="574.64"/>
    <n v="459.71"/>
    <n v="114.93"/>
    <d v="2003-02-07T00:00:00"/>
    <n v="316"/>
  </r>
  <r>
    <s v="13955"/>
    <s v="38"/>
    <x v="1819"/>
    <d v="2017-09-15T00:00:00"/>
    <b v="1"/>
    <s v="Approved"/>
    <s v="Solex"/>
    <s v="Standard"/>
    <s v="medium"/>
    <s v="medium"/>
    <n v="1577.53"/>
    <n v="826.51"/>
    <n v="751.02"/>
    <d v="2011-03-16T00:00:00"/>
    <n v="106"/>
  </r>
  <r>
    <s v="13956"/>
    <s v="27"/>
    <x v="1779"/>
    <d v="2017-05-25T00:00:00"/>
    <b v="1"/>
    <s v="Approved"/>
    <s v="Trek Bicycles"/>
    <s v="Standard"/>
    <s v="medium"/>
    <s v="medium"/>
    <n v="499.53"/>
    <n v="388.72"/>
    <n v="110.81"/>
    <d v="2001-11-25T00:00:00"/>
    <n v="219"/>
  </r>
  <r>
    <s v="13957"/>
    <s v="49"/>
    <x v="1332"/>
    <d v="2017-03-14T00:00:00"/>
    <b v="0"/>
    <s v="Approved"/>
    <s v="Trek Bicycles"/>
    <s v="Road"/>
    <s v="medium"/>
    <s v="medium"/>
    <n v="533.51"/>
    <n v="400.13"/>
    <n v="133.38"/>
    <d v="2012-06-04T00:00:00"/>
    <n v="291"/>
  </r>
  <r>
    <s v="13958"/>
    <s v="3"/>
    <x v="2707"/>
    <d v="2017-01-28T00:00:00"/>
    <b v="0"/>
    <s v="Approved"/>
    <s v="Trek Bicycles"/>
    <s v="Standard"/>
    <s v="medium"/>
    <s v="large"/>
    <n v="2091.4699999999998"/>
    <n v="388.92"/>
    <n v="1702.55"/>
    <d v="2012-09-15T00:00:00"/>
    <n v="336"/>
  </r>
  <r>
    <s v="13959"/>
    <s v="1"/>
    <x v="1478"/>
    <d v="2017-01-15T00:00:00"/>
    <b v="1"/>
    <s v="Approved"/>
    <s v="Giant Bicycles"/>
    <s v="Standard"/>
    <s v="medium"/>
    <s v="medium"/>
    <n v="1403.5"/>
    <n v="954.82"/>
    <n v="448.68"/>
    <d v="2016-11-14T00:00:00"/>
    <n v="349"/>
  </r>
  <r>
    <s v="13960"/>
    <s v="4"/>
    <x v="2922"/>
    <d v="2017-07-11T00:00:00"/>
    <b v="0"/>
    <s v="Approved"/>
    <s v="Giant Bicycles"/>
    <s v="Standard"/>
    <s v="high"/>
    <s v="medium"/>
    <n v="1129.1300000000001"/>
    <n v="677.48"/>
    <n v="451.65"/>
    <d v="2003-03-18T00:00:00"/>
    <n v="172"/>
  </r>
  <r>
    <s v="13961"/>
    <s v="20"/>
    <x v="313"/>
    <d v="2017-06-02T00:00:00"/>
    <b v="0"/>
    <s v="Approved"/>
    <s v="Trek Bicycles"/>
    <s v="Standard"/>
    <s v="medium"/>
    <s v="small"/>
    <n v="1775.81"/>
    <n v="1580.47"/>
    <n v="195.34"/>
    <d v="2010-05-05T00:00:00"/>
    <n v="211"/>
  </r>
  <r>
    <s v="13962"/>
    <s v="81"/>
    <x v="1563"/>
    <d v="2017-05-01T00:00:00"/>
    <b v="1"/>
    <s v="Approved"/>
    <s v="Norco Bicycles"/>
    <s v="Standard"/>
    <s v="medium"/>
    <s v="small"/>
    <n v="586.45000000000005"/>
    <n v="521.94000000000005"/>
    <n v="64.510000000000005"/>
    <d v="1997-08-25T00:00:00"/>
    <n v="243"/>
  </r>
  <r>
    <s v="13963"/>
    <s v="90"/>
    <x v="3318"/>
    <d v="2017-02-27T00:00:00"/>
    <b v="0"/>
    <s v="Approved"/>
    <s v="Solex"/>
    <s v="Standard"/>
    <s v="low"/>
    <s v="medium"/>
    <n v="945.04"/>
    <n v="507.58"/>
    <n v="437.46"/>
    <d v="1995-12-19T00:00:00"/>
    <n v="306"/>
  </r>
  <r>
    <s v="13964"/>
    <s v="63"/>
    <x v="1440"/>
    <d v="2017-07-12T00:00:00"/>
    <b v="0"/>
    <s v="Approved"/>
    <s v="Solex"/>
    <s v="Standard"/>
    <s v="medium"/>
    <s v="medium"/>
    <n v="1483.2"/>
    <n v="99.59"/>
    <n v="1383.61"/>
    <d v="1998-12-17T00:00:00"/>
    <n v="171"/>
  </r>
  <r>
    <s v="13965"/>
    <s v="54"/>
    <x v="2373"/>
    <d v="2017-11-17T00:00:00"/>
    <b v="1"/>
    <s v="Approved"/>
    <s v="WeareA2B"/>
    <s v="Standard"/>
    <s v="medium"/>
    <s v="medium"/>
    <n v="1292.8399999999999"/>
    <n v="13.44"/>
    <n v="1279.4000000000001"/>
    <d v="2003-07-21T00:00:00"/>
    <n v="43"/>
  </r>
  <r>
    <s v="13966"/>
    <s v="60"/>
    <x v="2238"/>
    <d v="2017-08-27T00:00:00"/>
    <b v="1"/>
    <s v="Approved"/>
    <s v="Giant Bicycles"/>
    <s v="Standard"/>
    <s v="high"/>
    <s v="small"/>
    <n v="1977.36"/>
    <n v="1759.85"/>
    <n v="217.51"/>
    <d v="1993-06-23T00:00:00"/>
    <n v="125"/>
  </r>
  <r>
    <s v="13967"/>
    <s v="80"/>
    <x v="1956"/>
    <d v="2017-09-25T00:00:00"/>
    <b v="0"/>
    <s v="Approved"/>
    <s v="OHM Cycles"/>
    <s v="Touring"/>
    <s v="low"/>
    <s v="medium"/>
    <n v="1073.07"/>
    <n v="933.84"/>
    <n v="139.22999999999999"/>
    <d v="1998-12-16T00:00:00"/>
    <n v="96"/>
  </r>
  <r>
    <s v="13968"/>
    <s v="95"/>
    <x v="1345"/>
    <d v="2017-12-02T00:00:00"/>
    <b v="0"/>
    <s v="Approved"/>
    <s v="Giant Bicycles"/>
    <s v="Standard"/>
    <s v="medium"/>
    <s v="large"/>
    <n v="569.55999999999995"/>
    <n v="528.42999999999995"/>
    <n v="41.13"/>
    <d v="1991-05-06T00:00:00"/>
    <n v="28"/>
  </r>
  <r>
    <s v="13969"/>
    <s v="9"/>
    <x v="531"/>
    <d v="2017-05-21T00:00:00"/>
    <b v="1"/>
    <s v="Approved"/>
    <s v="OHM Cycles"/>
    <s v="Road"/>
    <s v="medium"/>
    <s v="medium"/>
    <n v="742.54"/>
    <n v="667.4"/>
    <n v="75.14"/>
    <d v="2005-12-07T00:00:00"/>
    <n v="223"/>
  </r>
  <r>
    <s v="13970"/>
    <s v="28"/>
    <x v="1385"/>
    <d v="2017-05-07T00:00:00"/>
    <b v="0"/>
    <s v="Approved"/>
    <s v="Solex"/>
    <s v="Road"/>
    <s v="medium"/>
    <s v="small"/>
    <n v="1703.52"/>
    <n v="1516.13"/>
    <n v="187.39"/>
    <d v="1991-11-07T00:00:00"/>
    <n v="237"/>
  </r>
  <r>
    <s v="13971"/>
    <s v="38"/>
    <x v="3419"/>
    <d v="2017-04-03T00:00:00"/>
    <b v="1"/>
    <s v="Approved"/>
    <s v="Solex"/>
    <s v="Standard"/>
    <s v="medium"/>
    <s v="medium"/>
    <n v="1577.53"/>
    <n v="826.51"/>
    <n v="751.02"/>
    <d v="2011-03-16T00:00:00"/>
    <n v="271"/>
  </r>
  <r>
    <s v="13972"/>
    <s v="25"/>
    <x v="1090"/>
    <d v="2017-04-22T00:00:00"/>
    <b v="0"/>
    <s v="Approved"/>
    <s v="Giant Bicycles"/>
    <s v="Road"/>
    <s v="medium"/>
    <s v="medium"/>
    <n v="1538.99"/>
    <n v="829.65"/>
    <n v="709.34"/>
    <d v="1991-08-05T00:00:00"/>
    <n v="252"/>
  </r>
  <r>
    <s v="13973"/>
    <s v="70"/>
    <x v="2712"/>
    <d v="2017-01-30T00:00:00"/>
    <b v="0"/>
    <s v="Approved"/>
    <s v="Trek Bicycles"/>
    <s v="Standard"/>
    <s v="high"/>
    <s v="medium"/>
    <n v="495.72"/>
    <n v="297.43"/>
    <n v="198.29"/>
    <d v="1999-07-26T00:00:00"/>
    <n v="334"/>
  </r>
  <r>
    <s v="13974"/>
    <s v="5"/>
    <x v="2683"/>
    <d v="2017-05-21T00:00:00"/>
    <b v="0"/>
    <s v="Approved"/>
    <s v="Trek Bicycles"/>
    <s v="Mountain"/>
    <s v="low"/>
    <s v="medium"/>
    <n v="574.64"/>
    <n v="459.71"/>
    <n v="114.93"/>
    <d v="2011-08-29T00:00:00"/>
    <n v="223"/>
  </r>
  <r>
    <s v="13975"/>
    <s v="42"/>
    <x v="3311"/>
    <d v="2017-12-05T00:00:00"/>
    <b v="0"/>
    <s v="Approved"/>
    <s v="OHM Cycles"/>
    <s v="Road"/>
    <s v="medium"/>
    <s v="small"/>
    <n v="1810"/>
    <n v="1610.9"/>
    <n v="199.1"/>
    <d v="2015-08-10T00:00:00"/>
    <n v="25"/>
  </r>
  <r>
    <s v="13976"/>
    <s v="49"/>
    <x v="3361"/>
    <d v="2017-04-26T00:00:00"/>
    <b v="0"/>
    <s v="Approved"/>
    <s v="Trek Bicycles"/>
    <s v="Road"/>
    <s v="medium"/>
    <s v="medium"/>
    <n v="533.51"/>
    <n v="400.13"/>
    <n v="133.38"/>
    <d v="2012-06-04T00:00:00"/>
    <n v="248"/>
  </r>
  <r>
    <s v="13977"/>
    <s v="28"/>
    <x v="3434"/>
    <d v="2017-01-11T00:00:00"/>
    <b v="1"/>
    <s v="Approved"/>
    <s v="Norco Bicycles"/>
    <s v="Standard"/>
    <s v="medium"/>
    <s v="small"/>
    <n v="1216.1400000000001"/>
    <n v="1082.3599999999999"/>
    <n v="133.78"/>
    <d v="1994-07-12T00:00:00"/>
    <n v="353"/>
  </r>
  <r>
    <s v="13978"/>
    <s v="14"/>
    <x v="2268"/>
    <d v="2017-07-30T00:00:00"/>
    <b v="1"/>
    <s v="Approved"/>
    <s v="Trek Bicycles"/>
    <s v="Standard"/>
    <s v="medium"/>
    <s v="small"/>
    <n v="1386.84"/>
    <n v="1234.29"/>
    <n v="152.55000000000001"/>
    <d v="2005-12-07T00:00:00"/>
    <n v="153"/>
  </r>
  <r>
    <s v="13979"/>
    <s v="27"/>
    <x v="1789"/>
    <d v="2017-05-27T00:00:00"/>
    <b v="0"/>
    <s v="Approved"/>
    <s v="Trek Bicycles"/>
    <s v="Standard"/>
    <s v="medium"/>
    <s v="medium"/>
    <n v="499.53"/>
    <n v="388.72"/>
    <n v="110.81"/>
    <d v="1999-06-23T00:00:00"/>
    <n v="217"/>
  </r>
  <r>
    <s v="13980"/>
    <s v="92"/>
    <x v="2520"/>
    <d v="2017-04-29T00:00:00"/>
    <b v="0"/>
    <s v="Approved"/>
    <s v="WeareA2B"/>
    <s v="Standard"/>
    <s v="medium"/>
    <s v="small"/>
    <n v="1415.01"/>
    <n v="1259.3599999999999"/>
    <n v="155.65"/>
    <d v="2003-01-05T00:00:00"/>
    <n v="245"/>
  </r>
  <r>
    <s v="13981"/>
    <s v="29"/>
    <x v="2574"/>
    <d v="2017-08-15T00:00:00"/>
    <b v="0"/>
    <s v="Approved"/>
    <s v="Norco Bicycles"/>
    <s v="Road"/>
    <s v="medium"/>
    <s v="medium"/>
    <n v="543.39"/>
    <n v="407.54"/>
    <n v="135.85"/>
    <d v="2016-11-22T00:00:00"/>
    <n v="137"/>
  </r>
  <r>
    <s v="13982"/>
    <s v="49"/>
    <x v="873"/>
    <d v="2017-10-15T00:00:00"/>
    <b v="1"/>
    <s v="Approved"/>
    <s v="Trek Bicycles"/>
    <s v="Road"/>
    <s v="medium"/>
    <s v="medium"/>
    <n v="533.51"/>
    <n v="400.13"/>
    <n v="133.38"/>
    <d v="2012-06-04T00:00:00"/>
    <n v="76"/>
  </r>
  <r>
    <s v="13983"/>
    <s v="78"/>
    <x v="1426"/>
    <d v="2017-08-13T00:00:00"/>
    <b v="0"/>
    <s v="Approved"/>
    <s v="Giant Bicycles"/>
    <s v="Standard"/>
    <s v="medium"/>
    <s v="large"/>
    <n v="1765.3"/>
    <n v="709.48"/>
    <n v="1055.82"/>
    <d v="2003-09-09T00:00:00"/>
    <n v="139"/>
  </r>
  <r>
    <s v="13984"/>
    <s v="38"/>
    <x v="3209"/>
    <d v="2017-04-19T00:00:00"/>
    <b v="0"/>
    <s v="Approved"/>
    <s v="Trek Bicycles"/>
    <s v="Standard"/>
    <s v="medium"/>
    <s v="large"/>
    <n v="2091.4699999999998"/>
    <n v="388.92"/>
    <n v="1702.55"/>
    <d v="1991-11-07T00:00:00"/>
    <n v="255"/>
  </r>
  <r>
    <s v="13985"/>
    <s v="67"/>
    <x v="11"/>
    <d v="2017-09-16T00:00:00"/>
    <b v="0"/>
    <s v="Approved"/>
    <s v="Norco Bicycles"/>
    <s v="Road"/>
    <s v="medium"/>
    <s v="medium"/>
    <n v="544.04999999999995"/>
    <n v="376.84"/>
    <n v="167.21"/>
    <d v="2016-12-06T00:00:00"/>
    <n v="105"/>
  </r>
  <r>
    <s v="13986"/>
    <s v="91"/>
    <x v="1682"/>
    <d v="2017-01-31T00:00:00"/>
    <b v="0"/>
    <s v="Approved"/>
    <s v="Solex"/>
    <s v="Standard"/>
    <s v="medium"/>
    <s v="medium"/>
    <n v="100.35"/>
    <n v="75.260000000000005"/>
    <n v="25.09"/>
    <d v="2013-06-09T00:00:00"/>
    <n v="333"/>
  </r>
  <r>
    <s v="13987"/>
    <s v="88"/>
    <x v="865"/>
    <d v="2017-07-26T00:00:00"/>
    <b v="0"/>
    <s v="Approved"/>
    <s v="Norco Bicycles"/>
    <s v="Standard"/>
    <s v="medium"/>
    <s v="medium"/>
    <n v="1198.46"/>
    <n v="381.1"/>
    <n v="817.36"/>
    <d v="2004-08-17T00:00:00"/>
    <n v="157"/>
  </r>
  <r>
    <s v="13988"/>
    <s v="21"/>
    <x v="755"/>
    <d v="2017-01-11T00:00:00"/>
    <b v="0"/>
    <s v="Approved"/>
    <s v="Solex"/>
    <s v="Standard"/>
    <s v="medium"/>
    <s v="large"/>
    <n v="1071.23"/>
    <n v="380.74"/>
    <n v="690.49"/>
    <d v="1993-05-26T00:00:00"/>
    <n v="353"/>
  </r>
  <r>
    <s v="13989"/>
    <s v="48"/>
    <x v="2892"/>
    <d v="2017-11-06T00:00:00"/>
    <b v="0"/>
    <s v="Approved"/>
    <s v="WeareA2B"/>
    <s v="Standard"/>
    <s v="medium"/>
    <s v="medium"/>
    <n v="1762.96"/>
    <n v="950.52"/>
    <n v="812.44"/>
    <d v="2012-12-02T00:00:00"/>
    <n v="54"/>
  </r>
  <r>
    <s v="13990"/>
    <s v="39"/>
    <x v="1033"/>
    <d v="2017-09-07T00:00:00"/>
    <b v="0"/>
    <s v="Approved"/>
    <s v="Giant Bicycles"/>
    <s v="Standard"/>
    <s v="medium"/>
    <s v="large"/>
    <n v="1812.75"/>
    <n v="582.48"/>
    <n v="1230.27"/>
    <d v="2006-02-02T00:00:00"/>
    <n v="114"/>
  </r>
  <r>
    <s v="13991"/>
    <s v="63"/>
    <x v="1519"/>
    <d v="2017-03-18T00:00:00"/>
    <b v="0"/>
    <s v="Approved"/>
    <s v="Solex"/>
    <s v="Standard"/>
    <s v="medium"/>
    <s v="medium"/>
    <n v="1483.2"/>
    <n v="99.59"/>
    <n v="1383.61"/>
    <d v="2004-08-17T00:00:00"/>
    <n v="287"/>
  </r>
  <r>
    <s v="13992"/>
    <s v="82"/>
    <x v="551"/>
    <d v="2017-02-04T00:00:00"/>
    <b v="1"/>
    <s v="Approved"/>
    <s v="Giant Bicycles"/>
    <s v="Road"/>
    <s v="medium"/>
    <s v="medium"/>
    <n v="1538.99"/>
    <n v="829.65"/>
    <n v="709.34"/>
    <d v="1993-05-26T00:00:00"/>
    <n v="329"/>
  </r>
  <r>
    <s v="13993"/>
    <s v="68"/>
    <x v="819"/>
    <d v="2017-09-18T00:00:00"/>
    <b v="0"/>
    <s v="Approved"/>
    <s v="OHM Cycles"/>
    <s v="Standard"/>
    <s v="medium"/>
    <s v="medium"/>
    <n v="1636.9"/>
    <n v="44.71"/>
    <n v="1592.19"/>
    <d v="2006-05-22T00:00:00"/>
    <n v="103"/>
  </r>
  <r>
    <s v="13994"/>
    <s v="70"/>
    <x v="735"/>
    <d v="2017-04-14T00:00:00"/>
    <b v="1"/>
    <s v="Approved"/>
    <s v="Norco Bicycles"/>
    <s v="Road"/>
    <s v="medium"/>
    <s v="medium"/>
    <n v="1036.5899999999999"/>
    <n v="206.35"/>
    <n v="830.24"/>
    <d v="1991-05-06T00:00:00"/>
    <n v="260"/>
  </r>
  <r>
    <s v="13995"/>
    <s v="23"/>
    <x v="1692"/>
    <d v="2017-04-08T00:00:00"/>
    <b v="1"/>
    <s v="Approved"/>
    <s v="Norco Bicycles"/>
    <s v="Standard"/>
    <s v="medium"/>
    <s v="medium"/>
    <n v="1198.46"/>
    <n v="381.1"/>
    <n v="817.36"/>
    <d v="1998-12-16T00:00:00"/>
    <n v="266"/>
  </r>
  <r>
    <s v="13996"/>
    <s v="36"/>
    <x v="25"/>
    <d v="2017-06-10T00:00:00"/>
    <b v="1"/>
    <s v="Approved"/>
    <s v="Solex"/>
    <s v="Standard"/>
    <s v="low"/>
    <s v="medium"/>
    <n v="945.04"/>
    <n v="507.58"/>
    <n v="437.46"/>
    <d v="1999-07-20T00:00:00"/>
    <n v="203"/>
  </r>
  <r>
    <s v="13997"/>
    <s v="0"/>
    <x v="1118"/>
    <d v="2017-11-27T00:00:00"/>
    <b v="1"/>
    <s v="Approved"/>
    <s v="Norco Bicycles"/>
    <s v="Standard"/>
    <s v="medium"/>
    <s v="medium"/>
    <n v="360.4"/>
    <n v="270.3"/>
    <n v="90.1"/>
    <d v="2004-07-25T00:00:00"/>
    <n v="33"/>
  </r>
  <r>
    <s v="13998"/>
    <s v="79"/>
    <x v="632"/>
    <d v="2017-03-02T00:00:00"/>
    <b v="0"/>
    <s v="Approved"/>
    <s v="Solex"/>
    <s v="Touring"/>
    <s v="medium"/>
    <s v="large"/>
    <n v="2083.94"/>
    <n v="675.03"/>
    <n v="1408.91"/>
    <d v="2013-09-16T00:00:00"/>
    <n v="303"/>
  </r>
  <r>
    <s v="13999"/>
    <s v="18"/>
    <x v="2945"/>
    <d v="2017-06-25T00:00:00"/>
    <b v="1"/>
    <s v="Approved"/>
    <s v="Solex"/>
    <s v="Standard"/>
    <s v="medium"/>
    <s v="medium"/>
    <n v="575.27"/>
    <n v="431.45"/>
    <n v="143.82"/>
    <d v="2013-03-12T00:00:00"/>
    <n v="188"/>
  </r>
  <r>
    <s v="14000"/>
    <s v="11"/>
    <x v="1716"/>
    <d v="2017-08-01T00:00:00"/>
    <b v="0"/>
    <s v="Approved"/>
    <s v="Trek Bicycles"/>
    <s v="Standard"/>
    <s v="medium"/>
    <s v="small"/>
    <n v="1775.81"/>
    <n v="1580.47"/>
    <n v="195.34"/>
    <d v="2010-05-05T00:00:00"/>
    <n v="151"/>
  </r>
  <r>
    <s v="14001"/>
    <s v="3"/>
    <x v="837"/>
    <d v="2017-10-19T00:00:00"/>
    <b v="0"/>
    <s v="Approved"/>
    <s v="Trek Bicycles"/>
    <s v="Standard"/>
    <s v="medium"/>
    <s v="large"/>
    <n v="2091.4699999999998"/>
    <n v="388.92"/>
    <n v="1702.55"/>
    <d v="2012-09-15T00:00:00"/>
    <n v="72"/>
  </r>
  <r>
    <s v="14002"/>
    <s v="13"/>
    <x v="2361"/>
    <d v="2017-07-30T00:00:00"/>
    <b v="1"/>
    <s v="Approved"/>
    <s v="Solex"/>
    <s v="Standard"/>
    <s v="medium"/>
    <s v="medium"/>
    <n v="1577.53"/>
    <n v="826.51"/>
    <n v="751.02"/>
    <d v="2003-07-21T00:00:00"/>
    <n v="153"/>
  </r>
  <r>
    <s v="14003"/>
    <s v="52"/>
    <x v="1051"/>
    <d v="2017-06-06T00:00:00"/>
    <b v="0"/>
    <s v="Approved"/>
    <s v="OHM Cycles"/>
    <s v="Road"/>
    <s v="medium"/>
    <s v="medium"/>
    <n v="1280.28"/>
    <n v="829.51"/>
    <n v="450.77"/>
    <d v="1997-01-25T00:00:00"/>
    <n v="207"/>
  </r>
  <r>
    <s v="14004"/>
    <s v="0"/>
    <x v="692"/>
    <d v="2017-02-07T00:00:00"/>
    <b v="0"/>
    <s v="Approved"/>
    <s v="Trek Bicycles"/>
    <s v="Standard"/>
    <s v="medium"/>
    <s v="medium"/>
    <n v="499.53"/>
    <n v="388.72"/>
    <n v="110.81"/>
    <d v="1999-06-23T00:00:00"/>
    <n v="326"/>
  </r>
  <r>
    <s v="14006"/>
    <s v="14"/>
    <x v="23"/>
    <d v="2017-12-03T00:00:00"/>
    <b v="1"/>
    <s v="Approved"/>
    <s v="Solex"/>
    <s v="Standard"/>
    <s v="high"/>
    <s v="large"/>
    <n v="1842.92"/>
    <n v="1105.75"/>
    <n v="737.17"/>
    <d v="1995-10-24T00:00:00"/>
    <n v="27"/>
  </r>
  <r>
    <s v="14007"/>
    <s v="34"/>
    <x v="643"/>
    <d v="2017-05-17T00:00:00"/>
    <b v="1"/>
    <s v="Approved"/>
    <s v="WeareA2B"/>
    <s v="Standard"/>
    <s v="medium"/>
    <s v="medium"/>
    <n v="1231.1500000000001"/>
    <n v="161.6"/>
    <n v="1069.55"/>
    <d v="2009-03-08T00:00:00"/>
    <n v="227"/>
  </r>
  <r>
    <s v="14008"/>
    <s v="36"/>
    <x v="1994"/>
    <d v="2017-05-30T00:00:00"/>
    <b v="1"/>
    <s v="Approved"/>
    <s v="Solex"/>
    <s v="Standard"/>
    <s v="low"/>
    <s v="medium"/>
    <n v="945.04"/>
    <n v="507.58"/>
    <n v="437.46"/>
    <d v="1995-12-19T00:00:00"/>
    <n v="214"/>
  </r>
  <r>
    <s v="14009"/>
    <s v="33"/>
    <x v="2228"/>
    <d v="2017-05-22T00:00:00"/>
    <b v="1"/>
    <s v="Approved"/>
    <s v="Giant Bicycles"/>
    <s v="Standard"/>
    <s v="medium"/>
    <s v="small"/>
    <n v="1311.44"/>
    <n v="1167.18"/>
    <n v="144.26"/>
    <d v="1999-07-20T00:00:00"/>
    <n v="222"/>
  </r>
  <r>
    <s v="14010"/>
    <s v="99"/>
    <x v="2879"/>
    <d v="2017-03-24T00:00:00"/>
    <b v="0"/>
    <s v="Approved"/>
    <s v="OHM Cycles"/>
    <s v="Standard"/>
    <s v="medium"/>
    <s v="medium"/>
    <n v="1227.3399999999999"/>
    <n v="770.89"/>
    <n v="456.45"/>
    <d v="1994-08-10T00:00:00"/>
    <n v="281"/>
  </r>
  <r>
    <s v="14011"/>
    <s v="0"/>
    <x v="1445"/>
    <d v="2017-08-29T00:00:00"/>
    <b v="1"/>
    <s v="Approved"/>
    <s v="OHM Cycles"/>
    <s v="Standard"/>
    <s v="low"/>
    <s v="medium"/>
    <n v="71.16"/>
    <n v="56.93"/>
    <n v="14.23"/>
    <d v="2015-06-17T00:00:00"/>
    <n v="123"/>
  </r>
  <r>
    <s v="14012"/>
    <s v="3"/>
    <x v="2534"/>
    <d v="2017-04-19T00:00:00"/>
    <b v="0"/>
    <s v="Approved"/>
    <s v="Trek Bicycles"/>
    <s v="Standard"/>
    <s v="medium"/>
    <s v="large"/>
    <n v="2091.4699999999998"/>
    <n v="388.92"/>
    <n v="1702.55"/>
    <d v="2012-09-15T00:00:00"/>
    <n v="255"/>
  </r>
  <r>
    <s v="14013"/>
    <s v="32"/>
    <x v="2893"/>
    <d v="2017-05-26T00:00:00"/>
    <b v="1"/>
    <s v="Approved"/>
    <s v="Giant Bicycles"/>
    <s v="Standard"/>
    <s v="medium"/>
    <s v="medium"/>
    <n v="642.70000000000005"/>
    <n v="211.37"/>
    <n v="431.33"/>
    <d v="2002-03-22T00:00:00"/>
    <n v="218"/>
  </r>
  <r>
    <s v="14014"/>
    <s v="3"/>
    <x v="614"/>
    <d v="2017-11-11T00:00:00"/>
    <b v="0"/>
    <s v="Approved"/>
    <s v="Trek Bicycles"/>
    <s v="Standard"/>
    <s v="medium"/>
    <s v="large"/>
    <n v="2091.4699999999998"/>
    <n v="388.92"/>
    <n v="1702.55"/>
    <d v="2012-09-15T00:00:00"/>
    <n v="49"/>
  </r>
  <r>
    <s v="14015"/>
    <s v="72"/>
    <x v="1020"/>
    <d v="2017-07-02T00:00:00"/>
    <b v="1"/>
    <s v="Approved"/>
    <s v="Norco Bicycles"/>
    <s v="Standard"/>
    <s v="medium"/>
    <s v="medium"/>
    <n v="360.4"/>
    <n v="270.3"/>
    <n v="90.1"/>
    <d v="2016-12-06T00:00:00"/>
    <n v="181"/>
  </r>
  <r>
    <s v="14016"/>
    <s v="34"/>
    <x v="2939"/>
    <d v="2017-07-17T00:00:00"/>
    <b v="1"/>
    <s v="Approved"/>
    <s v="Norco Bicycles"/>
    <s v="Road"/>
    <s v="high"/>
    <s v="large"/>
    <n v="774.53"/>
    <n v="464.72"/>
    <n v="309.81"/>
    <d v="1994-07-12T00:00:00"/>
    <n v="166"/>
  </r>
  <r>
    <s v="14017"/>
    <s v="55"/>
    <x v="3291"/>
    <d v="2017-11-21T00:00:00"/>
    <b v="0"/>
    <s v="Approved"/>
    <s v="Trek Bicycles"/>
    <s v="Road"/>
    <s v="medium"/>
    <s v="large"/>
    <n v="1894.19"/>
    <n v="598.76"/>
    <n v="1295.43"/>
    <d v="2003-07-21T00:00:00"/>
    <n v="39"/>
  </r>
  <r>
    <s v="14018"/>
    <s v="78"/>
    <x v="223"/>
    <d v="2017-09-27T00:00:00"/>
    <b v="0"/>
    <s v="Approved"/>
    <s v="Giant Bicycles"/>
    <s v="Standard"/>
    <s v="medium"/>
    <s v="large"/>
    <n v="1765.3"/>
    <n v="709.48"/>
    <n v="1055.82"/>
    <d v="2004-12-18T00:00:00"/>
    <n v="94"/>
  </r>
  <r>
    <s v="14019"/>
    <s v="98"/>
    <x v="3396"/>
    <d v="2017-02-28T00:00:00"/>
    <b v="1"/>
    <s v="Approved"/>
    <s v="Trek Bicycles"/>
    <s v="Standard"/>
    <s v="high"/>
    <s v="medium"/>
    <n v="358.39"/>
    <n v="215.03"/>
    <n v="143.36000000000001"/>
    <d v="2004-01-16T00:00:00"/>
    <n v="305"/>
  </r>
  <r>
    <s v="14020"/>
    <s v="97"/>
    <x v="3435"/>
    <d v="2017-08-16T00:00:00"/>
    <b v="1"/>
    <s v="Approved"/>
    <s v="Solex"/>
    <s v="Standard"/>
    <s v="medium"/>
    <s v="large"/>
    <n v="202.62"/>
    <n v="151.96"/>
    <n v="50.66"/>
    <d v="2016-03-29T00:00:00"/>
    <n v="136"/>
  </r>
  <r>
    <s v="14021"/>
    <s v="70"/>
    <x v="387"/>
    <d v="2017-03-12T00:00:00"/>
    <b v="1"/>
    <s v="Approved"/>
    <s v="Trek Bicycles"/>
    <s v="Standard"/>
    <s v="high"/>
    <s v="medium"/>
    <n v="495.72"/>
    <n v="297.43"/>
    <n v="198.29"/>
    <d v="2000-05-22T00:00:00"/>
    <n v="293"/>
  </r>
  <r>
    <s v="14022"/>
    <s v="94"/>
    <x v="3012"/>
    <d v="2017-10-25T00:00:00"/>
    <b v="1"/>
    <s v="Approved"/>
    <s v="Giant Bicycles"/>
    <s v="Standard"/>
    <s v="medium"/>
    <s v="large"/>
    <n v="1635.3"/>
    <n v="993.66"/>
    <n v="641.64"/>
    <d v="2013-06-09T00:00:00"/>
    <n v="66"/>
  </r>
  <r>
    <s v="14023"/>
    <s v="38"/>
    <x v="2464"/>
    <d v="2017-04-18T00:00:00"/>
    <b v="0"/>
    <s v="Approved"/>
    <s v="Solex"/>
    <s v="Standard"/>
    <s v="medium"/>
    <s v="medium"/>
    <n v="1577.53"/>
    <n v="826.51"/>
    <n v="751.02"/>
    <d v="2011-03-16T00:00:00"/>
    <n v="256"/>
  </r>
  <r>
    <s v="14024"/>
    <s v="94"/>
    <x v="2893"/>
    <d v="2017-11-12T00:00:00"/>
    <b v="0"/>
    <s v="Approved"/>
    <s v="Giant Bicycles"/>
    <s v="Standard"/>
    <s v="medium"/>
    <s v="large"/>
    <n v="1635.3"/>
    <n v="993.66"/>
    <n v="641.64"/>
    <d v="2013-06-09T00:00:00"/>
    <n v="48"/>
  </r>
  <r>
    <s v="14025"/>
    <s v="3"/>
    <x v="806"/>
    <d v="2017-10-04T00:00:00"/>
    <b v="1"/>
    <s v="Approved"/>
    <s v="Trek Bicycles"/>
    <s v="Standard"/>
    <s v="medium"/>
    <s v="large"/>
    <n v="2091.4699999999998"/>
    <n v="388.92"/>
    <n v="1702.55"/>
    <d v="2011-01-10T00:00:00"/>
    <n v="87"/>
  </r>
  <r>
    <s v="14026"/>
    <s v="58"/>
    <x v="592"/>
    <d v="2017-05-28T00:00:00"/>
    <b v="1"/>
    <s v="Approved"/>
    <s v="OHM Cycles"/>
    <s v="Road"/>
    <s v="medium"/>
    <s v="medium"/>
    <n v="1280.28"/>
    <n v="829.51"/>
    <n v="450.77"/>
    <d v="1991-01-21T00:00:00"/>
    <n v="216"/>
  </r>
  <r>
    <s v="14027"/>
    <s v="30"/>
    <x v="2609"/>
    <d v="2017-07-06T00:00:00"/>
    <b v="1"/>
    <s v="Approved"/>
    <s v="Solex"/>
    <s v="Standard"/>
    <s v="high"/>
    <s v="medium"/>
    <n v="748.17"/>
    <n v="448.9"/>
    <n v="299.27"/>
    <d v="1992-10-11T00:00:00"/>
    <n v="177"/>
  </r>
  <r>
    <s v="14028"/>
    <s v="7"/>
    <x v="2719"/>
    <d v="2017-10-18T00:00:00"/>
    <b v="0"/>
    <s v="Approved"/>
    <s v="Trek Bicycles"/>
    <s v="Road"/>
    <s v="low"/>
    <s v="medium"/>
    <n v="980.37"/>
    <n v="234.43"/>
    <n v="745.94"/>
    <d v="2004-09-28T00:00:00"/>
    <n v="73"/>
  </r>
  <r>
    <s v="14029"/>
    <s v="11"/>
    <x v="1361"/>
    <d v="2017-10-15T00:00:00"/>
    <b v="1"/>
    <s v="Approved"/>
    <s v="Giant Bicycles"/>
    <s v="Standard"/>
    <s v="high"/>
    <s v="medium"/>
    <n v="1274.93"/>
    <n v="764.96"/>
    <n v="509.97"/>
    <d v="2004-08-17T00:00:00"/>
    <n v="76"/>
  </r>
  <r>
    <s v="14030"/>
    <s v="47"/>
    <x v="1585"/>
    <d v="2017-07-29T00:00:00"/>
    <b v="1"/>
    <s v="Approved"/>
    <s v="Trek Bicycles"/>
    <s v="Road"/>
    <s v="low"/>
    <s v="small"/>
    <n v="1720.7"/>
    <n v="1531.42"/>
    <n v="189.28"/>
    <d v="2006-10-01T00:00:00"/>
    <n v="154"/>
  </r>
  <r>
    <s v="14031"/>
    <s v="82"/>
    <x v="1893"/>
    <d v="2017-10-27T00:00:00"/>
    <b v="1"/>
    <s v="Approved"/>
    <s v="Norco Bicycles"/>
    <s v="Standard"/>
    <s v="high"/>
    <s v="medium"/>
    <n v="1148.6400000000001"/>
    <n v="689.18"/>
    <n v="459.46"/>
    <d v="2015-08-10T00:00:00"/>
    <n v="64"/>
  </r>
  <r>
    <s v="14032"/>
    <s v="34"/>
    <x v="706"/>
    <d v="2017-04-08T00:00:00"/>
    <b v="1"/>
    <s v="Approved"/>
    <s v="Norco Bicycles"/>
    <s v="Road"/>
    <s v="high"/>
    <s v="large"/>
    <n v="774.53"/>
    <n v="464.72"/>
    <n v="309.81"/>
    <d v="2012-06-04T00:00:00"/>
    <n v="266"/>
  </r>
  <r>
    <s v="14033"/>
    <s v="0"/>
    <x v="1743"/>
    <d v="2017-10-31T00:00:00"/>
    <b v="0"/>
    <s v="Approved"/>
    <s v="Trek Bicycles"/>
    <s v="Standard"/>
    <s v="high"/>
    <s v="medium"/>
    <n v="495.72"/>
    <n v="297.43"/>
    <n v="198.29"/>
    <d v="2015-04-11T00:00:00"/>
    <n v="60"/>
  </r>
  <r>
    <s v="14034"/>
    <s v="29"/>
    <x v="2280"/>
    <d v="2017-10-30T00:00:00"/>
    <b v="1"/>
    <s v="Approved"/>
    <s v="WeareA2B"/>
    <s v="Standard"/>
    <s v="medium"/>
    <s v="medium"/>
    <n v="1065.03"/>
    <n v="230.09"/>
    <n v="834.94"/>
    <d v="2000-11-03T00:00:00"/>
    <n v="61"/>
  </r>
  <r>
    <s v="14035"/>
    <s v="45"/>
    <x v="459"/>
    <d v="2017-07-08T00:00:00"/>
    <b v="0"/>
    <s v="Approved"/>
    <s v="Solex"/>
    <s v="Standard"/>
    <s v="medium"/>
    <s v="medium"/>
    <n v="441.49"/>
    <n v="84.99"/>
    <n v="356.5"/>
    <d v="1993-04-12T00:00:00"/>
    <n v="175"/>
  </r>
  <r>
    <s v="14036"/>
    <s v="77"/>
    <x v="216"/>
    <d v="2017-06-12T00:00:00"/>
    <b v="0"/>
    <s v="Approved"/>
    <s v="Norco Bicycles"/>
    <s v="Road"/>
    <s v="medium"/>
    <s v="large"/>
    <n v="1240.31"/>
    <n v="795.1"/>
    <n v="445.21"/>
    <d v="2011-01-10T00:00:00"/>
    <n v="201"/>
  </r>
  <r>
    <s v="14037"/>
    <s v="38"/>
    <x v="1763"/>
    <d v="2017-05-13T00:00:00"/>
    <b v="1"/>
    <s v="Approved"/>
    <s v="Solex"/>
    <s v="Standard"/>
    <s v="medium"/>
    <s v="medium"/>
    <n v="1577.53"/>
    <n v="826.51"/>
    <n v="751.02"/>
    <d v="2011-03-16T00:00:00"/>
    <n v="231"/>
  </r>
  <r>
    <s v="14038"/>
    <s v="57"/>
    <x v="3217"/>
    <d v="2017-07-01T00:00:00"/>
    <b v="1"/>
    <s v="Approved"/>
    <s v="WeareA2B"/>
    <s v="Touring"/>
    <s v="medium"/>
    <s v="large"/>
    <n v="1890.39"/>
    <n v="260.14"/>
    <n v="1630.25"/>
    <d v="2011-05-07T00:00:00"/>
    <n v="182"/>
  </r>
  <r>
    <s v="14039"/>
    <s v="48"/>
    <x v="1679"/>
    <d v="2017-04-04T00:00:00"/>
    <b v="1"/>
    <s v="Approved"/>
    <s v="WeareA2B"/>
    <s v="Standard"/>
    <s v="medium"/>
    <s v="medium"/>
    <n v="1762.96"/>
    <n v="950.52"/>
    <n v="812.44"/>
    <d v="2014-07-28T00:00:00"/>
    <n v="270"/>
  </r>
  <r>
    <s v="14040"/>
    <s v="12"/>
    <x v="2030"/>
    <d v="2017-09-23T00:00:00"/>
    <b v="0"/>
    <s v="Approved"/>
    <s v="WeareA2B"/>
    <s v="Standard"/>
    <s v="medium"/>
    <s v="medium"/>
    <n v="1231.1500000000001"/>
    <n v="161.6"/>
    <n v="1069.55"/>
    <d v="2004-08-17T00:00:00"/>
    <n v="98"/>
  </r>
  <r>
    <s v="14041"/>
    <s v="48"/>
    <x v="3230"/>
    <d v="2017-08-26T00:00:00"/>
    <b v="0"/>
    <s v="Approved"/>
    <s v="WeareA2B"/>
    <s v="Standard"/>
    <s v="medium"/>
    <s v="medium"/>
    <n v="1762.96"/>
    <n v="950.52"/>
    <n v="812.44"/>
    <d v="2001-11-25T00:00:00"/>
    <n v="126"/>
  </r>
  <r>
    <s v="14042"/>
    <s v="42"/>
    <x v="1450"/>
    <d v="2017-05-27T00:00:00"/>
    <b v="0"/>
    <s v="Approved"/>
    <s v="OHM Cycles"/>
    <s v="Road"/>
    <s v="medium"/>
    <s v="small"/>
    <n v="1810"/>
    <n v="1610.9"/>
    <n v="199.1"/>
    <d v="2003-09-09T00:00:00"/>
    <n v="217"/>
  </r>
  <r>
    <s v="14043"/>
    <s v="40"/>
    <x v="1352"/>
    <d v="2017-05-21T00:00:00"/>
    <b v="1"/>
    <s v="Approved"/>
    <s v="Trek Bicycles"/>
    <s v="Road"/>
    <s v="medium"/>
    <s v="large"/>
    <n v="1894.19"/>
    <n v="598.76"/>
    <n v="1295.43"/>
    <d v="2003-07-21T00:00:00"/>
    <n v="223"/>
  </r>
  <r>
    <s v="14044"/>
    <s v="18"/>
    <x v="10"/>
    <d v="2017-06-29T00:00:00"/>
    <b v="0"/>
    <s v="Approved"/>
    <s v="Solex"/>
    <s v="Standard"/>
    <s v="medium"/>
    <s v="medium"/>
    <n v="575.27"/>
    <n v="431.45"/>
    <n v="143.82"/>
    <d v="2013-03-12T00:00:00"/>
    <n v="184"/>
  </r>
  <r>
    <s v="14045"/>
    <s v="95"/>
    <x v="873"/>
    <d v="2017-11-01T00:00:00"/>
    <b v="1"/>
    <s v="Approved"/>
    <s v="Giant Bicycles"/>
    <s v="Standard"/>
    <s v="medium"/>
    <s v="large"/>
    <n v="569.55999999999995"/>
    <n v="528.42999999999995"/>
    <n v="41.13"/>
    <d v="2003-09-10T00:00:00"/>
    <n v="59"/>
  </r>
  <r>
    <s v="14046"/>
    <s v="35"/>
    <x v="2060"/>
    <d v="2017-02-16T00:00:00"/>
    <b v="1"/>
    <s v="Approved"/>
    <s v="Trek Bicycles"/>
    <s v="Standard"/>
    <s v="low"/>
    <s v="medium"/>
    <n v="1057.51"/>
    <n v="154.4"/>
    <n v="903.11"/>
    <d v="1994-07-12T00:00:00"/>
    <n v="317"/>
  </r>
  <r>
    <s v="14047"/>
    <s v="3"/>
    <x v="1612"/>
    <d v="2017-08-13T00:00:00"/>
    <b v="1"/>
    <s v="Approved"/>
    <s v="Trek Bicycles"/>
    <s v="Standard"/>
    <s v="medium"/>
    <s v="large"/>
    <n v="2091.4699999999998"/>
    <n v="388.92"/>
    <n v="1702.55"/>
    <d v="1991-11-07T00:00:00"/>
    <n v="139"/>
  </r>
  <r>
    <s v="14048"/>
    <s v="34"/>
    <x v="1118"/>
    <d v="2017-03-18T00:00:00"/>
    <b v="1"/>
    <s v="Approved"/>
    <s v="WeareA2B"/>
    <s v="Standard"/>
    <s v="medium"/>
    <s v="medium"/>
    <n v="1231.1500000000001"/>
    <n v="161.6"/>
    <n v="1069.55"/>
    <d v="2016-07-09T00:00:00"/>
    <n v="287"/>
  </r>
  <r>
    <s v="14049"/>
    <s v="65"/>
    <x v="835"/>
    <d v="2017-02-20T00:00:00"/>
    <b v="0"/>
    <s v="Approved"/>
    <s v="WeareA2B"/>
    <s v="Standard"/>
    <s v="medium"/>
    <s v="medium"/>
    <n v="1807.45"/>
    <n v="778.69"/>
    <n v="1028.76"/>
    <d v="2015-05-21T00:00:00"/>
    <n v="313"/>
  </r>
  <r>
    <s v="14050"/>
    <s v="4"/>
    <x v="1296"/>
    <d v="2017-11-13T00:00:00"/>
    <b v="0"/>
    <s v="Approved"/>
    <s v="Giant Bicycles"/>
    <s v="Standard"/>
    <s v="high"/>
    <s v="medium"/>
    <n v="1129.1300000000001"/>
    <n v="677.48"/>
    <n v="451.65"/>
    <d v="2011-04-16T00:00:00"/>
    <n v="47"/>
  </r>
  <r>
    <s v="14051"/>
    <s v="39"/>
    <x v="2686"/>
    <d v="2017-10-01T00:00:00"/>
    <b v="1"/>
    <s v="Approved"/>
    <s v="Giant Bicycles"/>
    <s v="Standard"/>
    <s v="medium"/>
    <s v="large"/>
    <n v="1812.75"/>
    <n v="582.48"/>
    <n v="1230.27"/>
    <d v="2010-06-07T00:00:00"/>
    <n v="90"/>
  </r>
  <r>
    <s v="14052"/>
    <s v="8"/>
    <x v="2524"/>
    <d v="2017-03-21T00:00:00"/>
    <b v="0"/>
    <s v="Approved"/>
    <s v="Solex"/>
    <s v="Road"/>
    <s v="medium"/>
    <s v="small"/>
    <n v="1703.52"/>
    <n v="1516.13"/>
    <n v="187.39"/>
    <d v="2007-08-04T00:00:00"/>
    <n v="284"/>
  </r>
  <r>
    <s v="14053"/>
    <s v="80"/>
    <x v="1680"/>
    <d v="2017-07-04T00:00:00"/>
    <b v="0"/>
    <s v="Approved"/>
    <s v="OHM Cycles"/>
    <s v="Touring"/>
    <s v="low"/>
    <s v="medium"/>
    <n v="1073.07"/>
    <n v="933.84"/>
    <n v="139.22999999999999"/>
    <d v="1998-12-16T00:00:00"/>
    <n v="179"/>
  </r>
  <r>
    <s v="14054"/>
    <s v="77"/>
    <x v="62"/>
    <d v="2017-12-16T00:00:00"/>
    <b v="1"/>
    <s v="Approved"/>
    <s v="Norco Bicycles"/>
    <s v="Road"/>
    <s v="medium"/>
    <s v="large"/>
    <n v="1240.31"/>
    <n v="795.1"/>
    <n v="445.21"/>
    <d v="1991-07-10T00:00:00"/>
    <n v="14"/>
  </r>
  <r>
    <s v="14055"/>
    <s v="64"/>
    <x v="772"/>
    <d v="2017-02-11T00:00:00"/>
    <b v="0"/>
    <s v="Approved"/>
    <s v="Trek Bicycles"/>
    <s v="Standard"/>
    <s v="medium"/>
    <s v="large"/>
    <n v="1469.44"/>
    <n v="596.54999999999995"/>
    <n v="872.89"/>
    <d v="2016-12-06T00:00:00"/>
    <n v="322"/>
  </r>
  <r>
    <s v="14056"/>
    <s v="73"/>
    <x v="1981"/>
    <d v="2017-06-08T00:00:00"/>
    <b v="1"/>
    <s v="Approved"/>
    <s v="Solex"/>
    <s v="Standard"/>
    <s v="medium"/>
    <s v="medium"/>
    <n v="1945.43"/>
    <n v="333.18"/>
    <n v="1612.25"/>
    <d v="2000-05-22T00:00:00"/>
    <n v="205"/>
  </r>
  <r>
    <s v="14057"/>
    <s v="52"/>
    <x v="700"/>
    <d v="2017-03-06T00:00:00"/>
    <b v="0"/>
    <s v="Approved"/>
    <s v="OHM Cycles"/>
    <s v="Road"/>
    <s v="medium"/>
    <s v="medium"/>
    <n v="1280.28"/>
    <n v="829.51"/>
    <n v="450.77"/>
    <d v="1997-10-04T00:00:00"/>
    <n v="299"/>
  </r>
  <r>
    <s v="14058"/>
    <s v="52"/>
    <x v="1970"/>
    <d v="2017-01-19T00:00:00"/>
    <b v="1"/>
    <s v="Approved"/>
    <s v="OHM Cycles"/>
    <s v="Road"/>
    <s v="medium"/>
    <s v="medium"/>
    <n v="1280.28"/>
    <n v="829.51"/>
    <n v="450.77"/>
    <d v="1997-02-09T00:00:00"/>
    <n v="345"/>
  </r>
  <r>
    <s v="14059"/>
    <s v="1"/>
    <x v="114"/>
    <d v="2017-11-07T00:00:00"/>
    <b v="1"/>
    <s v="Approved"/>
    <s v="Giant Bicycles"/>
    <s v="Standard"/>
    <s v="medium"/>
    <s v="medium"/>
    <n v="1403.5"/>
    <n v="954.82"/>
    <n v="448.68"/>
    <d v="2012-09-15T00:00:00"/>
    <n v="53"/>
  </r>
  <r>
    <s v="14061"/>
    <s v="27"/>
    <x v="1050"/>
    <d v="2017-10-25T00:00:00"/>
    <b v="1"/>
    <s v="Approved"/>
    <s v="Trek Bicycles"/>
    <s v="Standard"/>
    <s v="medium"/>
    <s v="medium"/>
    <n v="499.53"/>
    <n v="388.72"/>
    <n v="110.81"/>
    <d v="1999-06-23T00:00:00"/>
    <n v="66"/>
  </r>
  <r>
    <s v="14062"/>
    <s v="20"/>
    <x v="453"/>
    <d v="2017-07-06T00:00:00"/>
    <b v="1"/>
    <s v="Approved"/>
    <s v="Trek Bicycles"/>
    <s v="Standard"/>
    <s v="medium"/>
    <s v="small"/>
    <n v="1775.81"/>
    <n v="1580.47"/>
    <n v="195.34"/>
    <d v="2010-05-05T00:00:00"/>
    <n v="177"/>
  </r>
  <r>
    <s v="14063"/>
    <s v="95"/>
    <x v="1444"/>
    <d v="2017-03-15T00:00:00"/>
    <b v="1"/>
    <s v="Approved"/>
    <s v="Giant Bicycles"/>
    <s v="Standard"/>
    <s v="medium"/>
    <s v="large"/>
    <n v="569.55999999999995"/>
    <n v="528.42999999999995"/>
    <n v="41.13"/>
    <d v="2003-09-10T00:00:00"/>
    <n v="290"/>
  </r>
  <r>
    <s v="14064"/>
    <s v="3"/>
    <x v="140"/>
    <d v="2017-12-24T00:00:00"/>
    <b v="1"/>
    <s v="Approved"/>
    <s v="Trek Bicycles"/>
    <s v="Standard"/>
    <s v="medium"/>
    <s v="large"/>
    <n v="2091.4699999999998"/>
    <n v="388.92"/>
    <n v="1702.55"/>
    <d v="2012-09-15T00:00:00"/>
    <n v="6"/>
  </r>
  <r>
    <s v="14065"/>
    <s v="42"/>
    <x v="1797"/>
    <d v="2017-09-17T00:00:00"/>
    <b v="0"/>
    <s v="Approved"/>
    <s v="OHM Cycles"/>
    <s v="Road"/>
    <s v="medium"/>
    <s v="small"/>
    <n v="1810"/>
    <n v="1610.9"/>
    <n v="199.1"/>
    <d v="2008-03-19T00:00:00"/>
    <n v="104"/>
  </r>
  <r>
    <s v="14066"/>
    <s v="27"/>
    <x v="2941"/>
    <d v="2017-07-24T00:00:00"/>
    <b v="0"/>
    <s v="Approved"/>
    <s v="Trek Bicycles"/>
    <s v="Standard"/>
    <s v="medium"/>
    <s v="medium"/>
    <n v="499.53"/>
    <n v="388.72"/>
    <n v="110.81"/>
    <d v="1999-06-23T00:00:00"/>
    <n v="159"/>
  </r>
  <r>
    <s v="14067"/>
    <s v="66"/>
    <x v="1825"/>
    <d v="2017-03-04T00:00:00"/>
    <b v="1"/>
    <s v="Approved"/>
    <s v="Giant Bicycles"/>
    <s v="Road"/>
    <s v="low"/>
    <s v="small"/>
    <n v="590.26"/>
    <n v="525.33000000000004"/>
    <n v="64.930000000000007"/>
    <d v="2010-11-05T00:00:00"/>
    <n v="301"/>
  </r>
  <r>
    <s v="14068"/>
    <s v="24"/>
    <x v="3276"/>
    <d v="2017-12-25T00:00:00"/>
    <b v="1"/>
    <s v="Approved"/>
    <s v="Solex"/>
    <s v="Road"/>
    <s v="medium"/>
    <s v="large"/>
    <n v="1777.8"/>
    <n v="820.78"/>
    <n v="957.02"/>
    <d v="1991-08-05T00:00:00"/>
    <n v="5"/>
  </r>
  <r>
    <s v="14069"/>
    <s v="26"/>
    <x v="1490"/>
    <d v="2017-12-11T00:00:00"/>
    <b v="0"/>
    <s v="Approved"/>
    <s v="WeareA2B"/>
    <s v="Standard"/>
    <s v="medium"/>
    <s v="medium"/>
    <n v="1992.93"/>
    <n v="762.63"/>
    <n v="1230.3"/>
    <d v="2003-03-18T00:00:00"/>
    <n v="19"/>
  </r>
  <r>
    <s v="14070"/>
    <s v="41"/>
    <x v="1984"/>
    <d v="2017-08-14T00:00:00"/>
    <b v="1"/>
    <s v="Approved"/>
    <s v="Solex"/>
    <s v="Road"/>
    <s v="medium"/>
    <s v="medium"/>
    <n v="416.98"/>
    <n v="312.74"/>
    <n v="104.24"/>
    <d v="2006-10-01T00:00:00"/>
    <n v="138"/>
  </r>
  <r>
    <s v="14071"/>
    <s v="59"/>
    <x v="857"/>
    <d v="2017-12-20T00:00:00"/>
    <b v="1"/>
    <s v="Approved"/>
    <s v="WeareA2B"/>
    <s v="Standard"/>
    <s v="medium"/>
    <s v="small"/>
    <n v="1415.01"/>
    <n v="1259.3599999999999"/>
    <n v="155.65"/>
    <d v="1991-05-06T00:00:00"/>
    <n v="10"/>
  </r>
  <r>
    <s v="14072"/>
    <s v="2"/>
    <x v="2655"/>
    <d v="2017-10-04T00:00:00"/>
    <b v="0"/>
    <s v="Approved"/>
    <s v="Solex"/>
    <s v="Standard"/>
    <s v="medium"/>
    <s v="medium"/>
    <n v="71.489999999999995"/>
    <n v="53.62"/>
    <n v="17.87"/>
    <d v="1991-11-07T00:00:00"/>
    <n v="87"/>
  </r>
  <r>
    <s v="14073"/>
    <s v="19"/>
    <x v="403"/>
    <d v="2017-09-11T00:00:00"/>
    <b v="0"/>
    <s v="Approved"/>
    <s v="OHM Cycles"/>
    <s v="Road"/>
    <s v="high"/>
    <s v="large"/>
    <n v="12.01"/>
    <n v="7.21"/>
    <n v="4.8"/>
    <d v="2011-05-07T00:00:00"/>
    <n v="110"/>
  </r>
  <r>
    <s v="14074"/>
    <s v="25"/>
    <x v="2674"/>
    <d v="2017-04-04T00:00:00"/>
    <b v="1"/>
    <s v="Approved"/>
    <s v="OHM Cycles"/>
    <s v="Standard"/>
    <s v="high"/>
    <s v="medium"/>
    <n v="2005.66"/>
    <n v="1203.4000000000001"/>
    <n v="802.26"/>
    <d v="2012-04-10T00:00:00"/>
    <n v="270"/>
  </r>
  <r>
    <s v="14075"/>
    <s v="25"/>
    <x v="2779"/>
    <d v="2017-08-21T00:00:00"/>
    <b v="1"/>
    <s v="Approved"/>
    <s v="Giant Bicycles"/>
    <s v="Road"/>
    <s v="medium"/>
    <s v="medium"/>
    <n v="1538.99"/>
    <n v="829.65"/>
    <n v="709.34"/>
    <d v="2016-02-04T00:00:00"/>
    <n v="131"/>
  </r>
  <r>
    <s v="14076"/>
    <s v="13"/>
    <x v="2847"/>
    <d v="2017-12-09T00:00:00"/>
    <b v="0"/>
    <s v="Approved"/>
    <s v="Solex"/>
    <s v="Standard"/>
    <s v="medium"/>
    <s v="medium"/>
    <n v="1577.53"/>
    <n v="826.51"/>
    <n v="751.02"/>
    <d v="2011-03-16T00:00:00"/>
    <n v="21"/>
  </r>
  <r>
    <s v="14077"/>
    <s v="43"/>
    <x v="2724"/>
    <d v="2017-09-04T00:00:00"/>
    <b v="1"/>
    <s v="Approved"/>
    <s v="Solex"/>
    <s v="Standard"/>
    <s v="medium"/>
    <s v="medium"/>
    <n v="1151.96"/>
    <n v="649.49"/>
    <n v="502.47"/>
    <d v="2007-12-11T00:00:00"/>
    <n v="117"/>
  </r>
  <r>
    <s v="14078"/>
    <s v="1"/>
    <x v="1416"/>
    <d v="2017-04-22T00:00:00"/>
    <b v="0"/>
    <s v="Approved"/>
    <s v="Giant Bicycles"/>
    <s v="Standard"/>
    <s v="medium"/>
    <s v="medium"/>
    <n v="1403.5"/>
    <n v="954.82"/>
    <n v="448.68"/>
    <d v="1991-11-07T00:00:00"/>
    <n v="252"/>
  </r>
  <r>
    <s v="14079"/>
    <s v="0"/>
    <x v="1352"/>
    <d v="2017-05-24T00:00:00"/>
    <b v="0"/>
    <s v="Approved"/>
    <s v="Norco Bicycles"/>
    <s v="Standard"/>
    <s v="medium"/>
    <s v="medium"/>
    <n v="360.4"/>
    <n v="270.3"/>
    <n v="90.1"/>
    <d v="2016-12-06T00:00:00"/>
    <n v="220"/>
  </r>
  <r>
    <s v="14080"/>
    <s v="88"/>
    <x v="2000"/>
    <d v="2017-05-27T00:00:00"/>
    <b v="1"/>
    <s v="Approved"/>
    <s v="Norco Bicycles"/>
    <s v="Standard"/>
    <s v="medium"/>
    <s v="medium"/>
    <n v="1198.46"/>
    <n v="381.1"/>
    <n v="817.36"/>
    <d v="2003-09-10T00:00:00"/>
    <n v="217"/>
  </r>
  <r>
    <s v="14081"/>
    <s v="9"/>
    <x v="1852"/>
    <d v="2017-07-10T00:00:00"/>
    <b v="0"/>
    <s v="Approved"/>
    <s v="OHM Cycles"/>
    <s v="Road"/>
    <s v="medium"/>
    <s v="medium"/>
    <n v="742.54"/>
    <n v="667.4"/>
    <n v="75.14"/>
    <d v="1991-11-07T00:00:00"/>
    <n v="173"/>
  </r>
  <r>
    <s v="14082"/>
    <s v="69"/>
    <x v="75"/>
    <d v="2017-10-22T00:00:00"/>
    <b v="1"/>
    <s v="Approved"/>
    <s v="Giant Bicycles"/>
    <s v="Road"/>
    <s v="medium"/>
    <s v="medium"/>
    <n v="792.9"/>
    <n v="594.67999999999995"/>
    <n v="198.22"/>
    <d v="1992-10-02T00:00:00"/>
    <n v="69"/>
  </r>
  <r>
    <s v="14083"/>
    <s v="57"/>
    <x v="1992"/>
    <d v="2017-10-07T00:00:00"/>
    <b v="1"/>
    <s v="Approved"/>
    <s v="WeareA2B"/>
    <s v="Touring"/>
    <s v="medium"/>
    <s v="large"/>
    <n v="1890.39"/>
    <n v="260.14"/>
    <n v="1630.25"/>
    <d v="1991-01-21T00:00:00"/>
    <n v="84"/>
  </r>
  <r>
    <s v="14084"/>
    <s v="18"/>
    <x v="922"/>
    <d v="2017-05-12T00:00:00"/>
    <b v="1"/>
    <s v="Approved"/>
    <s v="Solex"/>
    <s v="Standard"/>
    <s v="medium"/>
    <s v="medium"/>
    <n v="575.27"/>
    <n v="431.45"/>
    <n v="143.82"/>
    <d v="2013-03-12T00:00:00"/>
    <n v="232"/>
  </r>
  <r>
    <s v="14085"/>
    <s v="2"/>
    <x v="1028"/>
    <d v="2017-06-29T00:00:00"/>
    <b v="0"/>
    <s v="Approved"/>
    <s v="Solex"/>
    <s v="Standard"/>
    <s v="medium"/>
    <s v="medium"/>
    <n v="71.489999999999995"/>
    <n v="53.62"/>
    <n v="17.87"/>
    <d v="2014-03-03T00:00:00"/>
    <n v="184"/>
  </r>
  <r>
    <s v="14086"/>
    <s v="67"/>
    <x v="1022"/>
    <d v="2017-02-19T00:00:00"/>
    <b v="1"/>
    <s v="Approved"/>
    <s v="Norco Bicycles"/>
    <s v="Road"/>
    <s v="medium"/>
    <s v="medium"/>
    <n v="544.04999999999995"/>
    <n v="376.84"/>
    <n v="167.21"/>
    <d v="1995-10-24T00:00:00"/>
    <n v="314"/>
  </r>
  <r>
    <s v="14087"/>
    <s v="100"/>
    <x v="1081"/>
    <d v="2017-01-26T00:00:00"/>
    <b v="1"/>
    <s v="Approved"/>
    <s v="Norco Bicycles"/>
    <s v="Road"/>
    <s v="medium"/>
    <s v="medium"/>
    <n v="1036.5899999999999"/>
    <n v="206.35"/>
    <n v="830.24"/>
    <d v="1991-05-06T00:00:00"/>
    <n v="338"/>
  </r>
  <r>
    <s v="14088"/>
    <s v="57"/>
    <x v="1031"/>
    <d v="2017-11-19T00:00:00"/>
    <b v="1"/>
    <s v="Approved"/>
    <s v="WeareA2B"/>
    <s v="Touring"/>
    <s v="medium"/>
    <s v="large"/>
    <n v="1890.39"/>
    <n v="260.14"/>
    <n v="1630.25"/>
    <d v="2012-05-18T00:00:00"/>
    <n v="41"/>
  </r>
  <r>
    <s v="14089"/>
    <s v="17"/>
    <x v="2582"/>
    <d v="2017-10-14T00:00:00"/>
    <b v="0"/>
    <s v="Approved"/>
    <s v="Solex"/>
    <s v="Standard"/>
    <s v="high"/>
    <s v="medium"/>
    <n v="1024.6600000000001"/>
    <n v="614.79999999999995"/>
    <n v="409.86"/>
    <d v="1992-10-02T00:00:00"/>
    <n v="77"/>
  </r>
  <r>
    <s v="14090"/>
    <s v="92"/>
    <x v="2941"/>
    <d v="2017-11-14T00:00:00"/>
    <b v="0"/>
    <s v="Approved"/>
    <s v="WeareA2B"/>
    <s v="Standard"/>
    <s v="medium"/>
    <s v="small"/>
    <n v="1415.01"/>
    <n v="1259.3599999999999"/>
    <n v="155.65"/>
    <d v="2003-01-05T00:00:00"/>
    <n v="46"/>
  </r>
  <r>
    <s v="14091"/>
    <s v="35"/>
    <x v="22"/>
    <d v="2017-06-10T00:00:00"/>
    <b v="0"/>
    <s v="Approved"/>
    <s v="Trek Bicycles"/>
    <s v="Standard"/>
    <s v="low"/>
    <s v="medium"/>
    <n v="1057.51"/>
    <n v="154.4"/>
    <n v="903.11"/>
    <d v="2003-03-18T00:00:00"/>
    <n v="203"/>
  </r>
  <r>
    <s v="14092"/>
    <s v="89"/>
    <x v="2895"/>
    <d v="2017-09-16T00:00:00"/>
    <b v="0"/>
    <s v="Approved"/>
    <s v="WeareA2B"/>
    <s v="Touring"/>
    <s v="medium"/>
    <s v="large"/>
    <n v="1362.99"/>
    <n v="57.74"/>
    <n v="1305.25"/>
    <d v="1993-04-20T00:00:00"/>
    <n v="105"/>
  </r>
  <r>
    <s v="14093"/>
    <s v="0"/>
    <x v="333"/>
    <d v="2017-09-06T00:00:00"/>
    <b v="0"/>
    <s v="Approved"/>
    <s v="Solex"/>
    <s v="Standard"/>
    <s v="medium"/>
    <s v="medium"/>
    <n v="71.489999999999995"/>
    <n v="53.62"/>
    <n v="17.87"/>
    <d v="2012-12-02T00:00:00"/>
    <n v="115"/>
  </r>
  <r>
    <s v="14094"/>
    <s v="66"/>
    <x v="1263"/>
    <d v="2017-12-01T00:00:00"/>
    <b v="1"/>
    <s v="Approved"/>
    <s v="Giant Bicycles"/>
    <s v="Road"/>
    <s v="low"/>
    <s v="small"/>
    <n v="590.26"/>
    <n v="525.33000000000004"/>
    <n v="64.930000000000007"/>
    <d v="2010-11-05T00:00:00"/>
    <n v="29"/>
  </r>
  <r>
    <s v="14095"/>
    <s v="9"/>
    <x v="3233"/>
    <d v="2017-08-01T00:00:00"/>
    <b v="1"/>
    <s v="Approved"/>
    <s v="OHM Cycles"/>
    <s v="Road"/>
    <s v="medium"/>
    <s v="medium"/>
    <n v="742.54"/>
    <n v="667.4"/>
    <n v="75.14"/>
    <d v="1991-11-07T00:00:00"/>
    <n v="151"/>
  </r>
  <r>
    <s v="14096"/>
    <s v="39"/>
    <x v="1009"/>
    <d v="2017-05-10T00:00:00"/>
    <b v="1"/>
    <s v="Approved"/>
    <s v="Giant Bicycles"/>
    <s v="Standard"/>
    <s v="medium"/>
    <s v="large"/>
    <n v="1812.75"/>
    <n v="582.48"/>
    <n v="1230.27"/>
    <d v="2010-06-07T00:00:00"/>
    <n v="234"/>
  </r>
  <r>
    <s v="14097"/>
    <s v="3"/>
    <x v="3038"/>
    <d v="2017-01-02T00:00:00"/>
    <b v="0"/>
    <s v="Approved"/>
    <s v="Trek Bicycles"/>
    <s v="Standard"/>
    <s v="medium"/>
    <s v="large"/>
    <n v="2091.4699999999998"/>
    <n v="388.92"/>
    <n v="1702.55"/>
    <d v="1991-11-07T00:00:00"/>
    <n v="362"/>
  </r>
  <r>
    <s v="14098"/>
    <s v="38"/>
    <x v="2841"/>
    <d v="2017-06-24T00:00:00"/>
    <b v="0"/>
    <s v="Approved"/>
    <s v="Solex"/>
    <s v="Standard"/>
    <s v="medium"/>
    <s v="medium"/>
    <n v="1577.53"/>
    <n v="826.51"/>
    <n v="751.02"/>
    <d v="2001-11-25T00:00:00"/>
    <n v="189"/>
  </r>
  <r>
    <s v="14099"/>
    <s v="89"/>
    <x v="1392"/>
    <d v="2017-10-12T00:00:00"/>
    <b v="0"/>
    <s v="Approved"/>
    <s v="WeareA2B"/>
    <s v="Touring"/>
    <s v="medium"/>
    <s v="large"/>
    <n v="1362.99"/>
    <n v="57.74"/>
    <n v="1305.25"/>
    <d v="2005-05-10T00:00:00"/>
    <n v="79"/>
  </r>
  <r>
    <s v="14100"/>
    <s v="75"/>
    <x v="1017"/>
    <d v="2017-03-24T00:00:00"/>
    <b v="0"/>
    <s v="Approved"/>
    <s v="Giant Bicycles"/>
    <s v="Touring"/>
    <s v="medium"/>
    <s v="large"/>
    <n v="1873.97"/>
    <n v="863.95"/>
    <n v="1010.02"/>
    <d v="2006-05-22T00:00:00"/>
    <n v="281"/>
  </r>
  <r>
    <s v="14101"/>
    <s v="100"/>
    <x v="1093"/>
    <d v="2017-11-20T00:00:00"/>
    <b v="1"/>
    <s v="Approved"/>
    <s v="Norco Bicycles"/>
    <s v="Road"/>
    <s v="medium"/>
    <s v="medium"/>
    <n v="1036.5899999999999"/>
    <n v="206.35"/>
    <n v="830.24"/>
    <d v="1991-05-06T00:00:00"/>
    <n v="40"/>
  </r>
  <r>
    <s v="14102"/>
    <s v="0"/>
    <x v="2960"/>
    <d v="2017-09-16T00:00:00"/>
    <b v="1"/>
    <s v="Approved"/>
    <s v="Solex"/>
    <s v="Standard"/>
    <s v="medium"/>
    <s v="medium"/>
    <n v="478.16"/>
    <n v="298.72000000000003"/>
    <n v="179.44"/>
    <d v="2005-10-22T00:00:00"/>
    <n v="105"/>
  </r>
  <r>
    <s v="14103"/>
    <s v="9"/>
    <x v="1803"/>
    <d v="2017-03-13T00:00:00"/>
    <b v="0"/>
    <s v="Approved"/>
    <s v="OHM Cycles"/>
    <s v="Road"/>
    <s v="medium"/>
    <s v="medium"/>
    <n v="742.54"/>
    <n v="667.4"/>
    <n v="75.14"/>
    <d v="1991-11-07T00:00:00"/>
    <n v="292"/>
  </r>
  <r>
    <s v="14104"/>
    <s v="91"/>
    <x v="1024"/>
    <d v="2017-04-29T00:00:00"/>
    <b v="1"/>
    <s v="Approved"/>
    <s v="WeareA2B"/>
    <s v="Standard"/>
    <s v="low"/>
    <s v="medium"/>
    <n v="642.30999999999995"/>
    <n v="513.85"/>
    <n v="128.46"/>
    <d v="2013-09-16T00:00:00"/>
    <n v="245"/>
  </r>
  <r>
    <s v="14105"/>
    <s v="10"/>
    <x v="2101"/>
    <d v="2017-03-29T00:00:00"/>
    <b v="0"/>
    <s v="Approved"/>
    <s v="Solex"/>
    <s v="Standard"/>
    <s v="medium"/>
    <s v="medium"/>
    <n v="1945.43"/>
    <n v="333.18"/>
    <n v="1612.25"/>
    <d v="2002-08-31T00:00:00"/>
    <n v="276"/>
  </r>
  <r>
    <s v="14106"/>
    <s v="20"/>
    <x v="1656"/>
    <d v="2017-01-14T00:00:00"/>
    <b v="1"/>
    <s v="Approved"/>
    <s v="Trek Bicycles"/>
    <s v="Standard"/>
    <s v="medium"/>
    <s v="small"/>
    <n v="1775.81"/>
    <n v="1580.47"/>
    <n v="195.34"/>
    <d v="2014-03-03T00:00:00"/>
    <n v="350"/>
  </r>
  <r>
    <s v="14107"/>
    <s v="39"/>
    <x v="2819"/>
    <d v="2017-01-14T00:00:00"/>
    <b v="0"/>
    <s v="Approved"/>
    <s v="Giant Bicycles"/>
    <s v="Standard"/>
    <s v="medium"/>
    <s v="large"/>
    <n v="1812.75"/>
    <n v="582.48"/>
    <n v="1230.27"/>
    <d v="2010-06-07T00:00:00"/>
    <n v="350"/>
  </r>
  <r>
    <s v="14108"/>
    <s v="38"/>
    <x v="620"/>
    <d v="2017-05-04T00:00:00"/>
    <b v="0"/>
    <s v="Approved"/>
    <s v="Trek Bicycles"/>
    <s v="Standard"/>
    <s v="medium"/>
    <s v="large"/>
    <n v="2091.4699999999998"/>
    <n v="388.92"/>
    <n v="1702.55"/>
    <d v="1999-07-20T00:00:00"/>
    <n v="240"/>
  </r>
  <r>
    <s v="14109"/>
    <s v="1"/>
    <x v="2171"/>
    <d v="2017-11-28T00:00:00"/>
    <b v="1"/>
    <s v="Approved"/>
    <s v="Giant Bicycles"/>
    <s v="Standard"/>
    <s v="medium"/>
    <s v="medium"/>
    <n v="1403.5"/>
    <n v="954.82"/>
    <n v="448.68"/>
    <d v="2016-11-14T00:00:00"/>
    <n v="32"/>
  </r>
  <r>
    <s v="14110"/>
    <s v="0"/>
    <x v="966"/>
    <d v="2017-08-05T00:00:00"/>
    <b v="0"/>
    <s v="Approved"/>
    <s v="Norco Bicycles"/>
    <s v="Road"/>
    <s v="medium"/>
    <s v="medium"/>
    <n v="544.04999999999995"/>
    <n v="376.84"/>
    <n v="167.21"/>
    <d v="2005-10-22T00:00:00"/>
    <n v="147"/>
  </r>
  <r>
    <s v="14111"/>
    <s v="7"/>
    <x v="199"/>
    <d v="2017-06-20T00:00:00"/>
    <b v="1"/>
    <s v="Approved"/>
    <s v="Trek Bicycles"/>
    <s v="Road"/>
    <s v="low"/>
    <s v="medium"/>
    <n v="980.37"/>
    <n v="234.43"/>
    <n v="745.94"/>
    <d v="2016-07-09T00:00:00"/>
    <n v="193"/>
  </r>
  <r>
    <s v="14112"/>
    <s v="21"/>
    <x v="1267"/>
    <d v="2017-12-24T00:00:00"/>
    <b v="0"/>
    <s v="Approved"/>
    <s v="Solex"/>
    <s v="Standard"/>
    <s v="medium"/>
    <s v="large"/>
    <n v="1071.23"/>
    <n v="380.74"/>
    <n v="690.49"/>
    <d v="1995-12-19T00:00:00"/>
    <n v="6"/>
  </r>
  <r>
    <s v="14113"/>
    <s v="7"/>
    <x v="2678"/>
    <d v="2017-04-18T00:00:00"/>
    <b v="1"/>
    <s v="Approved"/>
    <s v="Trek Bicycles"/>
    <s v="Road"/>
    <s v="low"/>
    <s v="medium"/>
    <n v="980.37"/>
    <n v="234.43"/>
    <n v="745.94"/>
    <d v="2007-08-04T00:00:00"/>
    <n v="256"/>
  </r>
  <r>
    <s v="14114"/>
    <s v="99"/>
    <x v="64"/>
    <d v="2017-09-21T00:00:00"/>
    <b v="0"/>
    <s v="Approved"/>
    <s v="OHM Cycles"/>
    <s v="Standard"/>
    <s v="medium"/>
    <s v="medium"/>
    <n v="1227.3399999999999"/>
    <n v="770.89"/>
    <n v="456.45"/>
    <d v="1994-08-10T00:00:00"/>
    <n v="100"/>
  </r>
  <r>
    <s v="14115"/>
    <s v="25"/>
    <x v="1972"/>
    <d v="2017-02-12T00:00:00"/>
    <b v="1"/>
    <s v="Approved"/>
    <s v="Giant Bicycles"/>
    <s v="Road"/>
    <s v="medium"/>
    <s v="medium"/>
    <n v="1538.99"/>
    <n v="829.65"/>
    <n v="709.34"/>
    <d v="1999-06-23T00:00:00"/>
    <n v="321"/>
  </r>
  <r>
    <s v="14116"/>
    <s v="70"/>
    <x v="3418"/>
    <d v="2017-01-09T00:00:00"/>
    <b v="0"/>
    <s v="Approved"/>
    <s v="Trek Bicycles"/>
    <s v="Standard"/>
    <s v="high"/>
    <s v="medium"/>
    <n v="495.72"/>
    <n v="297.43"/>
    <n v="198.29"/>
    <d v="2006-05-22T00:00:00"/>
    <n v="355"/>
  </r>
  <r>
    <s v="14117"/>
    <s v="96"/>
    <x v="482"/>
    <d v="2017-03-12T00:00:00"/>
    <b v="0"/>
    <s v="Approved"/>
    <s v="WeareA2B"/>
    <s v="Road"/>
    <s v="low"/>
    <s v="small"/>
    <n v="1172.78"/>
    <n v="1043.77"/>
    <n v="129.01"/>
    <d v="2002-10-10T00:00:00"/>
    <n v="293"/>
  </r>
  <r>
    <s v="14118"/>
    <s v="28"/>
    <x v="913"/>
    <d v="2017-10-09T00:00:00"/>
    <b v="1"/>
    <s v="Approved"/>
    <s v="Solex"/>
    <s v="Road"/>
    <s v="medium"/>
    <s v="small"/>
    <n v="1703.52"/>
    <n v="1516.13"/>
    <n v="187.39"/>
    <d v="2016-07-09T00:00:00"/>
    <n v="82"/>
  </r>
  <r>
    <s v="14119"/>
    <s v="52"/>
    <x v="1865"/>
    <d v="2017-03-14T00:00:00"/>
    <b v="0"/>
    <s v="Approved"/>
    <s v="Solex"/>
    <s v="Road"/>
    <s v="medium"/>
    <s v="large"/>
    <n v="1777.8"/>
    <n v="820.78"/>
    <n v="957.02"/>
    <d v="2016-02-04T00:00:00"/>
    <n v="291"/>
  </r>
  <r>
    <s v="14120"/>
    <s v="90"/>
    <x v="558"/>
    <d v="2017-01-24T00:00:00"/>
    <b v="0"/>
    <s v="Approved"/>
    <s v="Solex"/>
    <s v="Standard"/>
    <s v="low"/>
    <s v="medium"/>
    <n v="945.04"/>
    <n v="507.58"/>
    <n v="437.46"/>
    <d v="1999-07-20T00:00:00"/>
    <n v="340"/>
  </r>
  <r>
    <s v="14121"/>
    <s v="68"/>
    <x v="2596"/>
    <d v="2017-06-23T00:00:00"/>
    <b v="1"/>
    <s v="Approved"/>
    <s v="OHM Cycles"/>
    <s v="Standard"/>
    <s v="medium"/>
    <s v="medium"/>
    <n v="1636.9"/>
    <n v="44.71"/>
    <n v="1592.19"/>
    <d v="2010-08-20T00:00:00"/>
    <n v="190"/>
  </r>
  <r>
    <s v="14122"/>
    <s v="4"/>
    <x v="962"/>
    <d v="2017-03-23T00:00:00"/>
    <b v="1"/>
    <s v="Approved"/>
    <s v="Giant Bicycles"/>
    <s v="Standard"/>
    <s v="high"/>
    <s v="medium"/>
    <n v="1129.1300000000001"/>
    <n v="677.48"/>
    <n v="451.65"/>
    <d v="2011-08-29T00:00:00"/>
    <n v="282"/>
  </r>
  <r>
    <s v="14123"/>
    <s v="53"/>
    <x v="1275"/>
    <d v="2017-08-06T00:00:00"/>
    <b v="0"/>
    <s v="Approved"/>
    <s v="OHM Cycles"/>
    <s v="Standard"/>
    <s v="medium"/>
    <s v="medium"/>
    <n v="795.34"/>
    <n v="101.58"/>
    <n v="693.76"/>
    <d v="2010-08-20T00:00:00"/>
    <n v="146"/>
  </r>
  <r>
    <s v="14124"/>
    <s v="47"/>
    <x v="1574"/>
    <d v="2017-06-29T00:00:00"/>
    <b v="0"/>
    <s v="Approved"/>
    <s v="Trek Bicycles"/>
    <s v="Road"/>
    <s v="low"/>
    <s v="small"/>
    <n v="1720.7"/>
    <n v="1531.42"/>
    <n v="189.28"/>
    <d v="2006-10-01T00:00:00"/>
    <n v="184"/>
  </r>
  <r>
    <s v="14125"/>
    <s v="90"/>
    <x v="2364"/>
    <d v="2017-06-01T00:00:00"/>
    <b v="1"/>
    <s v="Approved"/>
    <s v="Norco Bicycles"/>
    <s v="Standard"/>
    <s v="low"/>
    <s v="medium"/>
    <n v="363.01"/>
    <n v="290.41000000000003"/>
    <n v="72.599999999999994"/>
    <d v="2010-05-05T00:00:00"/>
    <n v="212"/>
  </r>
  <r>
    <s v="14126"/>
    <s v="77"/>
    <x v="135"/>
    <d v="2017-02-07T00:00:00"/>
    <b v="0"/>
    <s v="Approved"/>
    <s v="Norco Bicycles"/>
    <s v="Road"/>
    <s v="medium"/>
    <s v="large"/>
    <n v="1240.31"/>
    <n v="795.1"/>
    <n v="445.21"/>
    <d v="2003-09-09T00:00:00"/>
    <n v="326"/>
  </r>
  <r>
    <s v="14127"/>
    <s v="78"/>
    <x v="2063"/>
    <d v="2017-06-07T00:00:00"/>
    <b v="1"/>
    <s v="Approved"/>
    <s v="Giant Bicycles"/>
    <s v="Standard"/>
    <s v="medium"/>
    <s v="large"/>
    <n v="1765.3"/>
    <n v="709.48"/>
    <n v="1055.82"/>
    <d v="1991-07-10T00:00:00"/>
    <n v="206"/>
  </r>
  <r>
    <s v="14128"/>
    <s v="73"/>
    <x v="2800"/>
    <d v="2017-03-31T00:00:00"/>
    <b v="0"/>
    <s v="Approved"/>
    <s v="Solex"/>
    <s v="Standard"/>
    <s v="medium"/>
    <s v="medium"/>
    <n v="1945.43"/>
    <n v="333.18"/>
    <n v="1612.25"/>
    <d v="2000-05-22T00:00:00"/>
    <n v="274"/>
  </r>
  <r>
    <s v="14129"/>
    <s v="64"/>
    <x v="201"/>
    <d v="2017-06-09T00:00:00"/>
    <b v="0"/>
    <s v="Approved"/>
    <s v="Trek Bicycles"/>
    <s v="Standard"/>
    <s v="medium"/>
    <s v="large"/>
    <n v="1469.44"/>
    <n v="596.54999999999995"/>
    <n v="872.89"/>
    <d v="2012-05-18T00:00:00"/>
    <n v="204"/>
  </r>
  <r>
    <s v="14130"/>
    <s v="85"/>
    <x v="813"/>
    <d v="2017-03-30T00:00:00"/>
    <b v="0"/>
    <s v="Approved"/>
    <s v="WeareA2B"/>
    <s v="Standard"/>
    <s v="medium"/>
    <s v="medium"/>
    <n v="1228.07"/>
    <n v="400.91"/>
    <n v="827.16"/>
    <d v="2000-05-22T00:00:00"/>
    <n v="275"/>
  </r>
  <r>
    <s v="14131"/>
    <s v="81"/>
    <x v="2630"/>
    <d v="2017-02-26T00:00:00"/>
    <b v="1"/>
    <s v="Approved"/>
    <s v="Norco Bicycles"/>
    <s v="Standard"/>
    <s v="medium"/>
    <s v="small"/>
    <n v="586.45000000000005"/>
    <n v="521.94000000000005"/>
    <n v="64.510000000000005"/>
    <d v="1991-07-10T00:00:00"/>
    <n v="307"/>
  </r>
  <r>
    <s v="14132"/>
    <s v="14"/>
    <x v="746"/>
    <d v="2017-02-04T00:00:00"/>
    <b v="1"/>
    <s v="Approved"/>
    <s v="Trek Bicycles"/>
    <s v="Standard"/>
    <s v="medium"/>
    <s v="small"/>
    <n v="1386.84"/>
    <n v="1234.29"/>
    <n v="152.55000000000001"/>
    <d v="2003-08-05T00:00:00"/>
    <n v="329"/>
  </r>
  <r>
    <s v="14133"/>
    <s v="0"/>
    <x v="85"/>
    <d v="2017-05-04T00:00:00"/>
    <b v="1"/>
    <s v="Approved"/>
    <s v="Giant Bicycles"/>
    <s v="Standard"/>
    <s v="medium"/>
    <s v="large"/>
    <n v="569.55999999999995"/>
    <n v="528.42999999999995"/>
    <n v="41.13"/>
    <d v="2004-01-16T00:00:00"/>
    <n v="240"/>
  </r>
  <r>
    <s v="14134"/>
    <s v="29"/>
    <x v="2017"/>
    <d v="2017-03-12T00:00:00"/>
    <b v="1"/>
    <s v="Approved"/>
    <s v="WeareA2B"/>
    <s v="Standard"/>
    <s v="medium"/>
    <s v="medium"/>
    <n v="1065.03"/>
    <n v="230.09"/>
    <n v="834.94"/>
    <d v="2000-11-03T00:00:00"/>
    <n v="293"/>
  </r>
  <r>
    <s v="14135"/>
    <s v="8"/>
    <x v="1429"/>
    <d v="2017-10-10T00:00:00"/>
    <b v="0"/>
    <s v="Approved"/>
    <s v="Solex"/>
    <s v="Road"/>
    <s v="medium"/>
    <s v="small"/>
    <n v="1703.52"/>
    <n v="1516.13"/>
    <n v="187.39"/>
    <d v="2011-04-16T00:00:00"/>
    <n v="81"/>
  </r>
  <r>
    <s v="14136"/>
    <s v="24"/>
    <x v="1572"/>
    <d v="2017-12-27T00:00:00"/>
    <b v="1"/>
    <s v="Approved"/>
    <s v="Solex"/>
    <s v="Road"/>
    <s v="medium"/>
    <s v="large"/>
    <n v="1777.8"/>
    <n v="820.78"/>
    <n v="957.02"/>
    <d v="2002-03-22T00:00:00"/>
    <n v="3"/>
  </r>
  <r>
    <s v="14137"/>
    <s v="3"/>
    <x v="3148"/>
    <d v="2017-01-02T00:00:00"/>
    <b v="1"/>
    <s v="Approved"/>
    <s v="Trek Bicycles"/>
    <s v="Standard"/>
    <s v="medium"/>
    <s v="large"/>
    <n v="2091.4699999999998"/>
    <n v="388.92"/>
    <n v="1702.55"/>
    <d v="2012-09-15T00:00:00"/>
    <n v="362"/>
  </r>
  <r>
    <s v="14138"/>
    <s v="46"/>
    <x v="1230"/>
    <d v="2017-12-08T00:00:00"/>
    <b v="1"/>
    <s v="Approved"/>
    <s v="Solex"/>
    <s v="Standard"/>
    <s v="low"/>
    <s v="medium"/>
    <n v="1289.8499999999999"/>
    <n v="74.510000000000005"/>
    <n v="1215.3399999999999"/>
    <d v="2001-11-25T00:00:00"/>
    <n v="22"/>
  </r>
  <r>
    <s v="14139"/>
    <s v="57"/>
    <x v="445"/>
    <d v="2017-12-25T00:00:00"/>
    <b v="1"/>
    <s v="Approved"/>
    <s v="WeareA2B"/>
    <s v="Touring"/>
    <s v="medium"/>
    <s v="large"/>
    <n v="1890.39"/>
    <n v="260.14"/>
    <n v="1630.25"/>
    <d v="1993-07-20T00:00:00"/>
    <n v="5"/>
  </r>
  <r>
    <s v="14140"/>
    <s v="54"/>
    <x v="2952"/>
    <d v="2017-01-02T00:00:00"/>
    <b v="0"/>
    <s v="Approved"/>
    <s v="WeareA2B"/>
    <s v="Standard"/>
    <s v="medium"/>
    <s v="medium"/>
    <n v="1292.8399999999999"/>
    <n v="13.44"/>
    <n v="1279.4000000000001"/>
    <d v="2009-04-12T00:00:00"/>
    <n v="362"/>
  </r>
  <r>
    <s v="14142"/>
    <s v="97"/>
    <x v="1060"/>
    <d v="2017-04-15T00:00:00"/>
    <b v="0"/>
    <s v="Approved"/>
    <s v="OHM Cycles"/>
    <s v="Road"/>
    <s v="medium"/>
    <s v="medium"/>
    <n v="742.54"/>
    <n v="667.4"/>
    <n v="75.14"/>
    <d v="2014-03-03T00:00:00"/>
    <n v="259"/>
  </r>
  <r>
    <s v="14143"/>
    <s v="61"/>
    <x v="1547"/>
    <d v="2017-09-27T00:00:00"/>
    <b v="1"/>
    <s v="Approved"/>
    <s v="Norco Bicycles"/>
    <s v="Standard"/>
    <s v="medium"/>
    <s v="small"/>
    <n v="586.45000000000005"/>
    <n v="521.94000000000005"/>
    <n v="64.510000000000005"/>
    <d v="2004-12-18T00:00:00"/>
    <n v="94"/>
  </r>
  <r>
    <s v="14144"/>
    <s v="7"/>
    <x v="1700"/>
    <d v="2017-04-30T00:00:00"/>
    <b v="0"/>
    <s v="Approved"/>
    <s v="Trek Bicycles"/>
    <s v="Road"/>
    <s v="low"/>
    <s v="medium"/>
    <n v="980.37"/>
    <n v="234.43"/>
    <n v="745.94"/>
    <d v="2007-08-04T00:00:00"/>
    <n v="244"/>
  </r>
  <r>
    <s v="14147"/>
    <s v="1"/>
    <x v="508"/>
    <d v="2017-02-08T00:00:00"/>
    <b v="1"/>
    <s v="Approved"/>
    <s v="Giant Bicycles"/>
    <s v="Standard"/>
    <s v="medium"/>
    <s v="medium"/>
    <n v="1403.5"/>
    <n v="954.82"/>
    <n v="448.68"/>
    <d v="2016-11-14T00:00:00"/>
    <n v="325"/>
  </r>
  <r>
    <s v="14148"/>
    <s v="0"/>
    <x v="1221"/>
    <d v="2017-11-19T00:00:00"/>
    <b v="0"/>
    <s v="Approved"/>
    <s v="Norco Bicycles"/>
    <s v="Road"/>
    <s v="medium"/>
    <s v="medium"/>
    <n v="543.39"/>
    <n v="407.54"/>
    <n v="135.85"/>
    <d v="2016-11-22T00:00:00"/>
    <n v="41"/>
  </r>
  <r>
    <s v="14149"/>
    <s v="81"/>
    <x v="1549"/>
    <d v="2017-11-06T00:00:00"/>
    <b v="0"/>
    <s v="Approved"/>
    <s v="Norco Bicycles"/>
    <s v="Standard"/>
    <s v="medium"/>
    <s v="small"/>
    <n v="586.45000000000005"/>
    <n v="521.94000000000005"/>
    <n v="64.510000000000005"/>
    <d v="1991-07-10T00:00:00"/>
    <n v="54"/>
  </r>
  <r>
    <s v="14150"/>
    <s v="41"/>
    <x v="1327"/>
    <d v="2017-12-04T00:00:00"/>
    <b v="0"/>
    <s v="Approved"/>
    <s v="Solex"/>
    <s v="Road"/>
    <s v="medium"/>
    <s v="medium"/>
    <n v="416.98"/>
    <n v="312.74"/>
    <n v="104.24"/>
    <d v="1993-04-12T00:00:00"/>
    <n v="26"/>
  </r>
  <r>
    <s v="14151"/>
    <s v="97"/>
    <x v="2603"/>
    <d v="2017-03-02T00:00:00"/>
    <b v="1"/>
    <s v="Approved"/>
    <s v="Solex"/>
    <s v="Standard"/>
    <s v="medium"/>
    <s v="large"/>
    <n v="202.62"/>
    <n v="151.96"/>
    <n v="50.66"/>
    <d v="2016-03-29T00:00:00"/>
    <n v="303"/>
  </r>
  <r>
    <s v="14152"/>
    <s v="91"/>
    <x v="3333"/>
    <d v="2017-10-01T00:00:00"/>
    <b v="1"/>
    <s v="Approved"/>
    <s v="Solex"/>
    <s v="Standard"/>
    <s v="medium"/>
    <s v="medium"/>
    <n v="100.35"/>
    <n v="75.260000000000005"/>
    <n v="25.09"/>
    <d v="2003-01-05T00:00:00"/>
    <n v="90"/>
  </r>
  <r>
    <s v="14153"/>
    <s v="33"/>
    <x v="1253"/>
    <d v="2017-11-15T00:00:00"/>
    <b v="1"/>
    <s v="Approved"/>
    <s v="Giant Bicycles"/>
    <s v="Standard"/>
    <s v="medium"/>
    <s v="small"/>
    <n v="1311.44"/>
    <n v="1167.18"/>
    <n v="144.26"/>
    <d v="2006-02-02T00:00:00"/>
    <n v="45"/>
  </r>
  <r>
    <s v="14154"/>
    <s v="26"/>
    <x v="1876"/>
    <d v="2017-06-10T00:00:00"/>
    <b v="1"/>
    <s v="Approved"/>
    <s v="WeareA2B"/>
    <s v="Standard"/>
    <s v="medium"/>
    <s v="medium"/>
    <n v="1992.93"/>
    <n v="762.63"/>
    <n v="1230.3"/>
    <d v="1993-05-26T00:00:00"/>
    <n v="203"/>
  </r>
  <r>
    <s v="14155"/>
    <s v="35"/>
    <x v="843"/>
    <d v="2017-02-06T00:00:00"/>
    <b v="1"/>
    <s v="Approved"/>
    <s v="Trek Bicycles"/>
    <s v="Standard"/>
    <s v="low"/>
    <s v="medium"/>
    <n v="1057.51"/>
    <n v="154.4"/>
    <n v="903.11"/>
    <d v="1999-07-20T00:00:00"/>
    <n v="327"/>
  </r>
  <r>
    <s v="14156"/>
    <s v="22"/>
    <x v="1731"/>
    <d v="2017-10-06T00:00:00"/>
    <b v="0"/>
    <s v="Approved"/>
    <s v="WeareA2B"/>
    <s v="Standard"/>
    <s v="medium"/>
    <s v="medium"/>
    <n v="60.34"/>
    <n v="45.26"/>
    <n v="15.08"/>
    <d v="1993-07-15T00:00:00"/>
    <n v="85"/>
  </r>
  <r>
    <s v="14157"/>
    <s v="54"/>
    <x v="2496"/>
    <d v="2017-09-15T00:00:00"/>
    <b v="0"/>
    <s v="Approved"/>
    <s v="WeareA2B"/>
    <s v="Standard"/>
    <s v="medium"/>
    <s v="medium"/>
    <n v="1292.8399999999999"/>
    <n v="13.44"/>
    <n v="1279.4000000000001"/>
    <d v="2009-04-12T00:00:00"/>
    <n v="106"/>
  </r>
  <r>
    <s v="14158"/>
    <s v="84"/>
    <x v="3101"/>
    <d v="2017-01-27T00:00:00"/>
    <b v="0"/>
    <s v="Approved"/>
    <s v="Trek Bicycles"/>
    <s v="Road"/>
    <s v="medium"/>
    <s v="medium"/>
    <n v="290.62"/>
    <n v="215.14"/>
    <n v="75.48"/>
    <d v="2004-12-18T00:00:00"/>
    <n v="337"/>
  </r>
  <r>
    <s v="14159"/>
    <s v="50"/>
    <x v="2430"/>
    <d v="2017-06-05T00:00:00"/>
    <b v="0"/>
    <s v="Approved"/>
    <s v="Giant Bicycles"/>
    <s v="Standard"/>
    <s v="medium"/>
    <s v="medium"/>
    <n v="642.70000000000005"/>
    <n v="211.37"/>
    <n v="431.33"/>
    <d v="2011-03-16T00:00:00"/>
    <n v="208"/>
  </r>
  <r>
    <s v="14160"/>
    <s v="64"/>
    <x v="1109"/>
    <d v="2017-06-17T00:00:00"/>
    <b v="0"/>
    <s v="Approved"/>
    <s v="Trek Bicycles"/>
    <s v="Standard"/>
    <s v="medium"/>
    <s v="large"/>
    <n v="1469.44"/>
    <n v="596.54999999999995"/>
    <n v="872.89"/>
    <d v="2012-05-18T00:00:00"/>
    <n v="196"/>
  </r>
  <r>
    <s v="14161"/>
    <s v="27"/>
    <x v="2407"/>
    <d v="2017-10-13T00:00:00"/>
    <b v="0"/>
    <s v="Approved"/>
    <s v="Trek Bicycles"/>
    <s v="Standard"/>
    <s v="medium"/>
    <s v="medium"/>
    <n v="499.53"/>
    <n v="388.72"/>
    <n v="110.81"/>
    <d v="1999-06-23T00:00:00"/>
    <n v="78"/>
  </r>
  <r>
    <s v="14162"/>
    <s v="49"/>
    <x v="1736"/>
    <d v="2017-12-09T00:00:00"/>
    <b v="1"/>
    <s v="Approved"/>
    <s v="Solex"/>
    <s v="Standard"/>
    <s v="medium"/>
    <s v="large"/>
    <n v="1061.56"/>
    <n v="733.58"/>
    <n v="327.98"/>
    <d v="2011-08-24T00:00:00"/>
    <n v="21"/>
  </r>
  <r>
    <s v="14163"/>
    <s v="0"/>
    <x v="1660"/>
    <d v="2017-06-26T00:00:00"/>
    <b v="0"/>
    <s v="Approved"/>
    <s v="Norco Bicycles"/>
    <s v="Standard"/>
    <s v="medium"/>
    <s v="medium"/>
    <n v="360.4"/>
    <n v="270.3"/>
    <n v="90.1"/>
    <d v="2016-12-06T00:00:00"/>
    <n v="187"/>
  </r>
  <r>
    <s v="14164"/>
    <s v="16"/>
    <x v="2220"/>
    <d v="2017-09-23T00:00:00"/>
    <b v="1"/>
    <s v="Approved"/>
    <s v="Norco Bicycles"/>
    <s v="Standard"/>
    <s v="high"/>
    <s v="small"/>
    <n v="1661.92"/>
    <n v="1479.11"/>
    <n v="182.81"/>
    <d v="1993-10-02T00:00:00"/>
    <n v="98"/>
  </r>
  <r>
    <s v="14165"/>
    <s v="85"/>
    <x v="396"/>
    <d v="2017-05-24T00:00:00"/>
    <b v="0"/>
    <s v="Approved"/>
    <s v="WeareA2B"/>
    <s v="Standard"/>
    <s v="medium"/>
    <s v="medium"/>
    <n v="752.64"/>
    <n v="205.36"/>
    <n v="547.28"/>
    <d v="2015-08-02T00:00:00"/>
    <n v="220"/>
  </r>
  <r>
    <s v="14166"/>
    <s v="86"/>
    <x v="585"/>
    <d v="2017-07-28T00:00:00"/>
    <b v="0"/>
    <s v="Approved"/>
    <s v="OHM Cycles"/>
    <s v="Standard"/>
    <s v="medium"/>
    <s v="medium"/>
    <n v="235.63"/>
    <n v="125.07"/>
    <n v="110.56"/>
    <d v="2003-01-05T00:00:00"/>
    <n v="155"/>
  </r>
  <r>
    <s v="14168"/>
    <s v="27"/>
    <x v="827"/>
    <d v="2017-08-06T00:00:00"/>
    <b v="1"/>
    <s v="Approved"/>
    <s v="Trek Bicycles"/>
    <s v="Standard"/>
    <s v="medium"/>
    <s v="medium"/>
    <n v="499.53"/>
    <n v="388.72"/>
    <n v="110.81"/>
    <d v="1999-06-23T00:00:00"/>
    <n v="146"/>
  </r>
  <r>
    <s v="14169"/>
    <s v="25"/>
    <x v="3318"/>
    <d v="2017-10-10T00:00:00"/>
    <b v="1"/>
    <s v="Approved"/>
    <s v="OHM Cycles"/>
    <s v="Standard"/>
    <s v="high"/>
    <s v="medium"/>
    <n v="2005.66"/>
    <n v="1203.4000000000001"/>
    <n v="802.26"/>
    <d v="2012-04-10T00:00:00"/>
    <n v="81"/>
  </r>
  <r>
    <s v="14170"/>
    <s v="50"/>
    <x v="1097"/>
    <d v="2017-12-05T00:00:00"/>
    <b v="0"/>
    <s v="Approved"/>
    <s v="WeareA2B"/>
    <s v="Standard"/>
    <s v="medium"/>
    <s v="small"/>
    <n v="175.89"/>
    <n v="131.91999999999999"/>
    <n v="43.97"/>
    <d v="1997-02-09T00:00:00"/>
    <n v="25"/>
  </r>
  <r>
    <s v="14171"/>
    <s v="75"/>
    <x v="457"/>
    <d v="2017-11-26T00:00:00"/>
    <b v="0"/>
    <s v="Approved"/>
    <s v="Giant Bicycles"/>
    <s v="Touring"/>
    <s v="medium"/>
    <s v="large"/>
    <n v="1873.97"/>
    <n v="863.95"/>
    <n v="1010.02"/>
    <d v="2006-05-22T00:00:00"/>
    <n v="34"/>
  </r>
  <r>
    <s v="14172"/>
    <s v="6"/>
    <x v="2987"/>
    <d v="2017-03-18T00:00:00"/>
    <b v="0"/>
    <s v="Approved"/>
    <s v="OHM Cycles"/>
    <s v="Standard"/>
    <s v="high"/>
    <s v="medium"/>
    <n v="227.88"/>
    <n v="136.72999999999999"/>
    <n v="91.15"/>
    <d v="1991-11-07T00:00:00"/>
    <n v="287"/>
  </r>
  <r>
    <s v="14173"/>
    <s v="59"/>
    <x v="206"/>
    <d v="2017-11-01T00:00:00"/>
    <b v="0"/>
    <s v="Approved"/>
    <s v="Solex"/>
    <s v="Standard"/>
    <s v="medium"/>
    <s v="large"/>
    <n v="1061.56"/>
    <n v="733.58"/>
    <n v="327.98"/>
    <d v="1993-07-20T00:00:00"/>
    <n v="59"/>
  </r>
  <r>
    <s v="14174"/>
    <s v="75"/>
    <x v="2692"/>
    <d v="2017-05-19T00:00:00"/>
    <b v="0"/>
    <s v="Approved"/>
    <s v="Giant Bicycles"/>
    <s v="Touring"/>
    <s v="medium"/>
    <s v="large"/>
    <n v="1873.97"/>
    <n v="863.95"/>
    <n v="1010.02"/>
    <d v="2006-05-22T00:00:00"/>
    <n v="225"/>
  </r>
  <r>
    <s v="14175"/>
    <s v="99"/>
    <x v="1433"/>
    <d v="2017-06-11T00:00:00"/>
    <b v="1"/>
    <s v="Approved"/>
    <s v="OHM Cycles"/>
    <s v="Standard"/>
    <s v="medium"/>
    <s v="medium"/>
    <n v="1227.3399999999999"/>
    <n v="770.89"/>
    <n v="456.45"/>
    <d v="1994-08-10T00:00:00"/>
    <n v="202"/>
  </r>
  <r>
    <s v="14176"/>
    <s v="35"/>
    <x v="1734"/>
    <d v="2017-03-20T00:00:00"/>
    <b v="0"/>
    <s v="Approved"/>
    <s v="Giant Bicycles"/>
    <s v="Standard"/>
    <s v="medium"/>
    <s v="medium"/>
    <n v="1403.5"/>
    <n v="954.82"/>
    <n v="448.68"/>
    <d v="2016-11-14T00:00:00"/>
    <n v="285"/>
  </r>
  <r>
    <s v="14177"/>
    <s v="12"/>
    <x v="1307"/>
    <d v="2017-10-02T00:00:00"/>
    <b v="1"/>
    <s v="Approved"/>
    <s v="WeareA2B"/>
    <s v="Standard"/>
    <s v="medium"/>
    <s v="medium"/>
    <n v="1231.1500000000001"/>
    <n v="161.6"/>
    <n v="1069.55"/>
    <d v="2009-03-08T00:00:00"/>
    <n v="89"/>
  </r>
  <r>
    <s v="14178"/>
    <s v="5"/>
    <x v="1621"/>
    <d v="2017-01-06T00:00:00"/>
    <b v="0"/>
    <s v="Approved"/>
    <s v="Giant Bicycles"/>
    <s v="Standard"/>
    <s v="high"/>
    <s v="medium"/>
    <n v="1129.1300000000001"/>
    <n v="677.48"/>
    <n v="451.65"/>
    <d v="2004-09-28T00:00:00"/>
    <n v="358"/>
  </r>
  <r>
    <s v="14179"/>
    <s v="26"/>
    <x v="3205"/>
    <d v="2017-01-25T00:00:00"/>
    <b v="0"/>
    <s v="Approved"/>
    <s v="WeareA2B"/>
    <s v="Standard"/>
    <s v="medium"/>
    <s v="medium"/>
    <n v="1992.93"/>
    <n v="762.63"/>
    <n v="1230.3"/>
    <d v="2006-11-10T00:00:00"/>
    <n v="339"/>
  </r>
  <r>
    <s v="14180"/>
    <s v="32"/>
    <x v="687"/>
    <d v="2017-05-17T00:00:00"/>
    <b v="0"/>
    <s v="Approved"/>
    <s v="Giant Bicycles"/>
    <s v="Standard"/>
    <s v="medium"/>
    <s v="medium"/>
    <n v="642.70000000000005"/>
    <n v="211.37"/>
    <n v="431.33"/>
    <d v="2002-03-22T00:00:00"/>
    <n v="227"/>
  </r>
  <r>
    <s v="14181"/>
    <s v="76"/>
    <x v="1601"/>
    <d v="2017-12-15T00:00:00"/>
    <b v="1"/>
    <s v="Approved"/>
    <s v="WeareA2B"/>
    <s v="Standard"/>
    <s v="low"/>
    <s v="medium"/>
    <n v="642.30999999999995"/>
    <n v="513.85"/>
    <n v="128.46"/>
    <d v="1997-01-25T00:00:00"/>
    <n v="15"/>
  </r>
  <r>
    <s v="14182"/>
    <s v="22"/>
    <x v="3242"/>
    <d v="2017-06-19T00:00:00"/>
    <b v="0"/>
    <s v="Approved"/>
    <s v="Solex"/>
    <s v="Standard"/>
    <s v="medium"/>
    <s v="medium"/>
    <n v="575.27"/>
    <n v="431.45"/>
    <n v="143.82"/>
    <d v="2013-03-12T00:00:00"/>
    <n v="194"/>
  </r>
  <r>
    <s v="14183"/>
    <s v="96"/>
    <x v="1884"/>
    <d v="2017-10-17T00:00:00"/>
    <b v="0"/>
    <s v="Approved"/>
    <s v="WeareA2B"/>
    <s v="Road"/>
    <s v="low"/>
    <s v="small"/>
    <n v="1172.78"/>
    <n v="1043.77"/>
    <n v="129.01"/>
    <d v="2002-10-10T00:00:00"/>
    <n v="74"/>
  </r>
  <r>
    <s v="14184"/>
    <s v="11"/>
    <x v="2341"/>
    <d v="2017-06-03T00:00:00"/>
    <b v="0"/>
    <s v="Approved"/>
    <s v="Giant Bicycles"/>
    <s v="Standard"/>
    <s v="high"/>
    <s v="medium"/>
    <n v="1274.93"/>
    <n v="764.96"/>
    <n v="509.97"/>
    <d v="2007-08-04T00:00:00"/>
    <n v="210"/>
  </r>
  <r>
    <s v="14185"/>
    <s v="40"/>
    <x v="1467"/>
    <d v="2017-06-21T00:00:00"/>
    <b v="1"/>
    <s v="Approved"/>
    <s v="OHM Cycles"/>
    <s v="Standard"/>
    <s v="high"/>
    <s v="medium"/>
    <n v="1458.17"/>
    <n v="874.9"/>
    <n v="583.27"/>
    <d v="1997-05-10T00:00:00"/>
    <n v="192"/>
  </r>
  <r>
    <s v="14186"/>
    <s v="3"/>
    <x v="1126"/>
    <d v="2017-04-19T00:00:00"/>
    <b v="0"/>
    <s v="Approved"/>
    <s v="Trek Bicycles"/>
    <s v="Standard"/>
    <s v="medium"/>
    <s v="large"/>
    <n v="2091.4699999999998"/>
    <n v="388.92"/>
    <n v="1702.55"/>
    <d v="2012-04-10T00:00:00"/>
    <n v="255"/>
  </r>
  <r>
    <s v="14188"/>
    <s v="75"/>
    <x v="1563"/>
    <d v="2017-02-10T00:00:00"/>
    <b v="1"/>
    <s v="Approved"/>
    <s v="Giant Bicycles"/>
    <s v="Touring"/>
    <s v="medium"/>
    <s v="large"/>
    <n v="1873.97"/>
    <n v="863.95"/>
    <n v="1010.02"/>
    <d v="2014-10-10T00:00:00"/>
    <n v="323"/>
  </r>
  <r>
    <s v="14189"/>
    <s v="74"/>
    <x v="302"/>
    <d v="2017-04-06T00:00:00"/>
    <b v="1"/>
    <s v="Approved"/>
    <s v="WeareA2B"/>
    <s v="Standard"/>
    <s v="medium"/>
    <s v="medium"/>
    <n v="1228.07"/>
    <n v="400.91"/>
    <n v="827.16"/>
    <d v="2000-05-22T00:00:00"/>
    <n v="268"/>
  </r>
  <r>
    <s v="14190"/>
    <s v="6"/>
    <x v="264"/>
    <d v="2017-03-23T00:00:00"/>
    <b v="1"/>
    <s v="Approved"/>
    <s v="OHM Cycles"/>
    <s v="Standard"/>
    <s v="high"/>
    <s v="medium"/>
    <n v="227.88"/>
    <n v="136.72999999999999"/>
    <n v="91.15"/>
    <d v="2014-03-03T00:00:00"/>
    <n v="282"/>
  </r>
  <r>
    <s v="14191"/>
    <s v="5"/>
    <x v="3260"/>
    <d v="2017-06-01T00:00:00"/>
    <b v="0"/>
    <s v="Approved"/>
    <s v="Giant Bicycles"/>
    <s v="Standard"/>
    <s v="high"/>
    <s v="medium"/>
    <n v="1129.1300000000001"/>
    <n v="677.48"/>
    <n v="451.65"/>
    <d v="2005-08-09T00:00:00"/>
    <n v="212"/>
  </r>
  <r>
    <s v="14192"/>
    <s v="24"/>
    <x v="2282"/>
    <d v="2017-03-02T00:00:00"/>
    <b v="0"/>
    <s v="Approved"/>
    <s v="Solex"/>
    <s v="Road"/>
    <s v="medium"/>
    <s v="large"/>
    <n v="1777.8"/>
    <n v="820.78"/>
    <n v="957.02"/>
    <d v="1991-08-05T00:00:00"/>
    <n v="303"/>
  </r>
  <r>
    <s v="14193"/>
    <s v="54"/>
    <x v="1667"/>
    <d v="2017-12-02T00:00:00"/>
    <b v="1"/>
    <s v="Approved"/>
    <s v="WeareA2B"/>
    <s v="Standard"/>
    <s v="medium"/>
    <s v="medium"/>
    <n v="1292.8399999999999"/>
    <n v="13.44"/>
    <n v="1279.4000000000001"/>
    <d v="2009-04-12T00:00:00"/>
    <n v="28"/>
  </r>
  <r>
    <s v="14194"/>
    <s v="19"/>
    <x v="597"/>
    <d v="2017-08-24T00:00:00"/>
    <b v="1"/>
    <s v="Approved"/>
    <s v="OHM Cycles"/>
    <s v="Road"/>
    <s v="high"/>
    <s v="large"/>
    <n v="12.01"/>
    <n v="7.21"/>
    <n v="4.8"/>
    <d v="2009-03-08T00:00:00"/>
    <n v="128"/>
  </r>
  <r>
    <s v="14195"/>
    <s v="8"/>
    <x v="414"/>
    <d v="2017-01-27T00:00:00"/>
    <b v="1"/>
    <s v="Approved"/>
    <s v="Solex"/>
    <s v="Road"/>
    <s v="medium"/>
    <s v="small"/>
    <n v="1703.52"/>
    <n v="1516.13"/>
    <n v="187.39"/>
    <d v="2011-04-16T00:00:00"/>
    <n v="337"/>
  </r>
  <r>
    <s v="14196"/>
    <s v="24"/>
    <x v="2395"/>
    <d v="2017-11-20T00:00:00"/>
    <b v="1"/>
    <s v="Approved"/>
    <s v="Solex"/>
    <s v="Road"/>
    <s v="medium"/>
    <s v="large"/>
    <n v="1777.8"/>
    <n v="820.78"/>
    <n v="957.02"/>
    <d v="1992-10-02T00:00:00"/>
    <n v="40"/>
  </r>
  <r>
    <s v="14197"/>
    <s v="76"/>
    <x v="525"/>
    <d v="2017-09-23T00:00:00"/>
    <b v="1"/>
    <s v="Approved"/>
    <s v="WeareA2B"/>
    <s v="Standard"/>
    <s v="low"/>
    <s v="medium"/>
    <n v="642.30999999999995"/>
    <n v="513.85"/>
    <n v="128.46"/>
    <d v="2004-07-25T00:00:00"/>
    <n v="98"/>
  </r>
  <r>
    <s v="14198"/>
    <s v="89"/>
    <x v="892"/>
    <d v="2017-11-13T00:00:00"/>
    <b v="0"/>
    <s v="Approved"/>
    <s v="WeareA2B"/>
    <s v="Touring"/>
    <s v="medium"/>
    <s v="large"/>
    <n v="1362.99"/>
    <n v="57.74"/>
    <n v="1305.25"/>
    <d v="1993-04-20T00:00:00"/>
    <n v="47"/>
  </r>
  <r>
    <s v="14199"/>
    <s v="2"/>
    <x v="2698"/>
    <d v="2017-05-06T00:00:00"/>
    <b v="1"/>
    <s v="Approved"/>
    <s v="Solex"/>
    <s v="Standard"/>
    <s v="medium"/>
    <s v="medium"/>
    <n v="71.489999999999995"/>
    <n v="53.62"/>
    <n v="17.87"/>
    <d v="1991-11-07T00:00:00"/>
    <n v="238"/>
  </r>
  <r>
    <s v="14200"/>
    <s v="45"/>
    <x v="2654"/>
    <d v="2017-11-12T00:00:00"/>
    <b v="0"/>
    <s v="Approved"/>
    <s v="Trek Bicycles"/>
    <s v="Road"/>
    <s v="low"/>
    <s v="medium"/>
    <n v="980.37"/>
    <n v="234.43"/>
    <n v="745.94"/>
    <d v="2005-12-07T00:00:00"/>
    <n v="48"/>
  </r>
  <r>
    <s v="14201"/>
    <s v="8"/>
    <x v="2266"/>
    <d v="2017-10-12T00:00:00"/>
    <b v="1"/>
    <s v="Approved"/>
    <s v="Solex"/>
    <s v="Road"/>
    <s v="medium"/>
    <s v="small"/>
    <n v="1703.52"/>
    <n v="1516.13"/>
    <n v="187.39"/>
    <d v="2011-04-16T00:00:00"/>
    <n v="79"/>
  </r>
  <r>
    <s v="14202"/>
    <s v="1"/>
    <x v="202"/>
    <d v="2017-12-24T00:00:00"/>
    <b v="1"/>
    <s v="Approved"/>
    <s v="Giant Bicycles"/>
    <s v="Standard"/>
    <s v="medium"/>
    <s v="medium"/>
    <n v="1403.5"/>
    <n v="954.82"/>
    <n v="448.68"/>
    <d v="2012-12-02T00:00:00"/>
    <n v="6"/>
  </r>
  <r>
    <s v="14203"/>
    <s v="85"/>
    <x v="2607"/>
    <d v="2017-03-25T00:00:00"/>
    <b v="0"/>
    <s v="Approved"/>
    <s v="WeareA2B"/>
    <s v="Standard"/>
    <s v="medium"/>
    <s v="medium"/>
    <n v="752.64"/>
    <n v="205.36"/>
    <n v="547.28"/>
    <d v="2015-08-02T00:00:00"/>
    <n v="280"/>
  </r>
  <r>
    <s v="14204"/>
    <s v="7"/>
    <x v="428"/>
    <d v="2017-10-11T00:00:00"/>
    <b v="1"/>
    <s v="Approved"/>
    <s v="Trek Bicycles"/>
    <s v="Road"/>
    <s v="low"/>
    <s v="medium"/>
    <n v="980.37"/>
    <n v="234.43"/>
    <n v="745.94"/>
    <d v="2004-09-28T00:00:00"/>
    <n v="80"/>
  </r>
  <r>
    <s v="14205"/>
    <s v="71"/>
    <x v="2389"/>
    <d v="2017-08-02T00:00:00"/>
    <b v="0"/>
    <s v="Approved"/>
    <s v="Solex"/>
    <s v="Standard"/>
    <s v="high"/>
    <s v="large"/>
    <n v="1842.92"/>
    <n v="1105.75"/>
    <n v="737.17"/>
    <d v="1995-10-24T00:00:00"/>
    <n v="150"/>
  </r>
  <r>
    <s v="14206"/>
    <s v="46"/>
    <x v="1268"/>
    <d v="2017-08-28T00:00:00"/>
    <b v="1"/>
    <s v="Approved"/>
    <s v="OHM Cycles"/>
    <s v="Standard"/>
    <s v="low"/>
    <s v="medium"/>
    <n v="1793.43"/>
    <n v="248.82"/>
    <n v="1544.61"/>
    <d v="1999-12-04T00:00:00"/>
    <n v="124"/>
  </r>
  <r>
    <s v="14207"/>
    <s v="74"/>
    <x v="1481"/>
    <d v="2017-04-27T00:00:00"/>
    <b v="1"/>
    <s v="Approved"/>
    <s v="WeareA2B"/>
    <s v="Standard"/>
    <s v="medium"/>
    <s v="medium"/>
    <n v="1762.96"/>
    <n v="950.52"/>
    <n v="812.44"/>
    <d v="2009-04-12T00:00:00"/>
    <n v="247"/>
  </r>
  <r>
    <s v="14208"/>
    <s v="45"/>
    <x v="98"/>
    <d v="2017-11-13T00:00:00"/>
    <b v="1"/>
    <s v="Approved"/>
    <s v="Solex"/>
    <s v="Standard"/>
    <s v="medium"/>
    <s v="medium"/>
    <n v="441.49"/>
    <n v="84.99"/>
    <n v="356.5"/>
    <d v="1993-04-12T00:00:00"/>
    <n v="47"/>
  </r>
  <r>
    <s v="14209"/>
    <s v="76"/>
    <x v="52"/>
    <d v="2017-11-20T00:00:00"/>
    <b v="1"/>
    <s v="Approved"/>
    <s v="WeareA2B"/>
    <s v="Road"/>
    <s v="low"/>
    <s v="small"/>
    <n v="1172.78"/>
    <n v="1043.77"/>
    <n v="129.01"/>
    <d v="2002-10-10T00:00:00"/>
    <n v="40"/>
  </r>
  <r>
    <s v="14210"/>
    <s v="53"/>
    <x v="912"/>
    <d v="2017-02-10T00:00:00"/>
    <b v="0"/>
    <s v="Approved"/>
    <s v="OHM Cycles"/>
    <s v="Standard"/>
    <s v="medium"/>
    <s v="medium"/>
    <n v="795.34"/>
    <n v="101.58"/>
    <n v="693.76"/>
    <d v="2015-10-18T00:00:00"/>
    <n v="323"/>
  </r>
  <r>
    <s v="14211"/>
    <s v="99"/>
    <x v="108"/>
    <d v="2017-06-14T00:00:00"/>
    <b v="0"/>
    <s v="Approved"/>
    <s v="OHM Cycles"/>
    <s v="Standard"/>
    <s v="medium"/>
    <s v="medium"/>
    <n v="1227.3399999999999"/>
    <n v="770.89"/>
    <n v="456.45"/>
    <d v="1991-05-06T00:00:00"/>
    <n v="199"/>
  </r>
  <r>
    <s v="14212"/>
    <s v="72"/>
    <x v="832"/>
    <d v="2017-02-20T00:00:00"/>
    <b v="0"/>
    <s v="Approved"/>
    <s v="Norco Bicycles"/>
    <s v="Standard"/>
    <s v="medium"/>
    <s v="medium"/>
    <n v="360.4"/>
    <n v="270.3"/>
    <n v="90.1"/>
    <d v="2016-12-06T00:00:00"/>
    <n v="313"/>
  </r>
  <r>
    <s v="14213"/>
    <s v="0"/>
    <x v="3140"/>
    <d v="2017-06-03T00:00:00"/>
    <b v="1"/>
    <s v="Approved"/>
    <s v="OHM Cycles"/>
    <s v="Road"/>
    <s v="high"/>
    <s v="large"/>
    <n v="12.01"/>
    <n v="7.21"/>
    <n v="4.8"/>
    <d v="2009-03-08T00:00:00"/>
    <n v="210"/>
  </r>
  <r>
    <s v="14214"/>
    <s v="8"/>
    <x v="2890"/>
    <d v="2017-01-05T00:00:00"/>
    <b v="1"/>
    <s v="Approved"/>
    <s v="Solex"/>
    <s v="Road"/>
    <s v="medium"/>
    <s v="small"/>
    <n v="1703.52"/>
    <n v="1516.13"/>
    <n v="187.39"/>
    <d v="2003-08-05T00:00:00"/>
    <n v="359"/>
  </r>
  <r>
    <s v="14215"/>
    <s v="15"/>
    <x v="3089"/>
    <d v="2017-02-12T00:00:00"/>
    <b v="1"/>
    <s v="Approved"/>
    <s v="Norco Bicycles"/>
    <s v="Standard"/>
    <s v="low"/>
    <s v="medium"/>
    <n v="958.74"/>
    <n v="748.9"/>
    <n v="209.84"/>
    <d v="2005-12-07T00:00:00"/>
    <n v="321"/>
  </r>
  <r>
    <s v="14216"/>
    <s v="87"/>
    <x v="748"/>
    <d v="2017-07-26T00:00:00"/>
    <b v="0"/>
    <s v="Approved"/>
    <s v="OHM Cycles"/>
    <s v="Standard"/>
    <s v="medium"/>
    <s v="medium"/>
    <n v="1636.9"/>
    <n v="44.71"/>
    <n v="1592.19"/>
    <d v="1995-10-24T00:00:00"/>
    <n v="157"/>
  </r>
  <r>
    <s v="14217"/>
    <s v="2"/>
    <x v="1248"/>
    <d v="2017-10-23T00:00:00"/>
    <b v="0"/>
    <s v="Approved"/>
    <s v="Solex"/>
    <s v="Standard"/>
    <s v="medium"/>
    <s v="medium"/>
    <n v="71.489999999999995"/>
    <n v="53.62"/>
    <n v="17.87"/>
    <d v="2012-12-02T00:00:00"/>
    <n v="68"/>
  </r>
  <r>
    <s v="14218"/>
    <s v="89"/>
    <x v="1959"/>
    <d v="2017-02-12T00:00:00"/>
    <b v="1"/>
    <s v="Approved"/>
    <s v="Giant Bicycles"/>
    <s v="Standard"/>
    <s v="medium"/>
    <s v="large"/>
    <n v="1812.75"/>
    <n v="582.48"/>
    <n v="1230.27"/>
    <d v="2010-06-07T00:00:00"/>
    <n v="321"/>
  </r>
  <r>
    <s v="14219"/>
    <s v="48"/>
    <x v="1067"/>
    <d v="2017-04-29T00:00:00"/>
    <b v="0"/>
    <s v="Approved"/>
    <s v="WeareA2B"/>
    <s v="Standard"/>
    <s v="medium"/>
    <s v="medium"/>
    <n v="1762.96"/>
    <n v="950.52"/>
    <n v="812.44"/>
    <d v="2014-07-28T00:00:00"/>
    <n v="245"/>
  </r>
  <r>
    <s v="14220"/>
    <s v="77"/>
    <x v="22"/>
    <d v="2017-10-05T00:00:00"/>
    <b v="0"/>
    <s v="Approved"/>
    <s v="Norco Bicycles"/>
    <s v="Road"/>
    <s v="medium"/>
    <s v="large"/>
    <n v="1240.31"/>
    <n v="795.1"/>
    <n v="445.21"/>
    <d v="1994-08-10T00:00:00"/>
    <n v="86"/>
  </r>
  <r>
    <s v="14221"/>
    <s v="74"/>
    <x v="3019"/>
    <d v="2017-05-25T00:00:00"/>
    <b v="1"/>
    <s v="Approved"/>
    <s v="WeareA2B"/>
    <s v="Standard"/>
    <s v="medium"/>
    <s v="medium"/>
    <n v="1228.07"/>
    <n v="400.91"/>
    <n v="827.16"/>
    <d v="1994-07-12T00:00:00"/>
    <n v="219"/>
  </r>
  <r>
    <s v="14222"/>
    <s v="82"/>
    <x v="649"/>
    <d v="2017-08-29T00:00:00"/>
    <b v="1"/>
    <s v="Approved"/>
    <s v="Giant Bicycles"/>
    <s v="Road"/>
    <s v="medium"/>
    <s v="medium"/>
    <n v="1538.99"/>
    <n v="829.65"/>
    <n v="709.34"/>
    <d v="2016-02-04T00:00:00"/>
    <n v="123"/>
  </r>
  <r>
    <s v="14223"/>
    <s v="22"/>
    <x v="483"/>
    <d v="2017-10-22T00:00:00"/>
    <b v="1"/>
    <s v="Approved"/>
    <s v="Solex"/>
    <s v="Standard"/>
    <s v="medium"/>
    <s v="medium"/>
    <n v="575.27"/>
    <n v="431.45"/>
    <n v="143.82"/>
    <d v="2013-03-12T00:00:00"/>
    <n v="69"/>
  </r>
  <r>
    <s v="14224"/>
    <s v="69"/>
    <x v="2101"/>
    <d v="2017-01-04T00:00:00"/>
    <b v="1"/>
    <s v="Approved"/>
    <s v="Norco Bicycles"/>
    <s v="Road"/>
    <s v="medium"/>
    <s v="large"/>
    <n v="1240.31"/>
    <n v="795.1"/>
    <n v="445.21"/>
    <d v="2011-01-10T00:00:00"/>
    <n v="360"/>
  </r>
  <r>
    <s v="14225"/>
    <s v="0"/>
    <x v="1024"/>
    <d v="2017-02-11T00:00:00"/>
    <b v="0"/>
    <s v="Approved"/>
    <s v="Trek Bicycles"/>
    <s v="Standard"/>
    <s v="high"/>
    <s v="medium"/>
    <n v="358.39"/>
    <n v="215.03"/>
    <n v="143.36000000000001"/>
    <d v="2004-01-16T00:00:00"/>
    <n v="322"/>
  </r>
  <r>
    <s v="14226"/>
    <s v="32"/>
    <x v="602"/>
    <d v="2017-10-31T00:00:00"/>
    <b v="1"/>
    <s v="Approved"/>
    <s v="Giant Bicycles"/>
    <s v="Standard"/>
    <s v="medium"/>
    <s v="medium"/>
    <n v="642.70000000000005"/>
    <n v="211.37"/>
    <n v="431.33"/>
    <d v="2002-03-22T00:00:00"/>
    <n v="60"/>
  </r>
  <r>
    <s v="14227"/>
    <s v="45"/>
    <x v="1476"/>
    <d v="2017-02-04T00:00:00"/>
    <b v="0"/>
    <s v="Approved"/>
    <s v="Trek Bicycles"/>
    <s v="Road"/>
    <s v="low"/>
    <s v="medium"/>
    <n v="980.37"/>
    <n v="234.43"/>
    <n v="745.94"/>
    <d v="2004-09-28T00:00:00"/>
    <n v="329"/>
  </r>
  <r>
    <s v="14228"/>
    <s v="0"/>
    <x v="2926"/>
    <d v="2017-08-06T00:00:00"/>
    <b v="0"/>
    <s v="Approved"/>
    <m/>
    <m/>
    <m/>
    <m/>
    <n v="483.12"/>
    <m/>
    <m/>
    <m/>
    <n v="146"/>
  </r>
  <r>
    <s v="14229"/>
    <s v="54"/>
    <x v="3310"/>
    <d v="2017-08-13T00:00:00"/>
    <b v="0"/>
    <s v="Approved"/>
    <s v="WeareA2B"/>
    <s v="Standard"/>
    <s v="medium"/>
    <s v="medium"/>
    <n v="1292.8399999999999"/>
    <n v="13.44"/>
    <n v="1279.4000000000001"/>
    <d v="2009-04-12T00:00:00"/>
    <n v="139"/>
  </r>
  <r>
    <s v="14230"/>
    <s v="76"/>
    <x v="3436"/>
    <d v="2017-01-30T00:00:00"/>
    <b v="1"/>
    <s v="Approved"/>
    <s v="WeareA2B"/>
    <s v="Standard"/>
    <s v="low"/>
    <s v="medium"/>
    <n v="642.30999999999995"/>
    <n v="513.85"/>
    <n v="128.46"/>
    <d v="2004-07-25T00:00:00"/>
    <n v="334"/>
  </r>
  <r>
    <s v="14231"/>
    <s v="9"/>
    <x v="2418"/>
    <d v="2017-07-21T00:00:00"/>
    <b v="0"/>
    <s v="Approved"/>
    <s v="Norco Bicycles"/>
    <s v="Standard"/>
    <s v="medium"/>
    <s v="small"/>
    <n v="1216.1400000000001"/>
    <n v="1082.3599999999999"/>
    <n v="133.78"/>
    <d v="1995-12-19T00:00:00"/>
    <n v="162"/>
  </r>
  <r>
    <s v="14232"/>
    <s v="87"/>
    <x v="1623"/>
    <d v="2017-10-24T00:00:00"/>
    <b v="0"/>
    <s v="Approved"/>
    <s v="Giant Bicycles"/>
    <s v="Standard"/>
    <s v="high"/>
    <s v="medium"/>
    <n v="1179"/>
    <n v="707.4"/>
    <n v="471.6"/>
    <d v="1997-08-25T00:00:00"/>
    <n v="67"/>
  </r>
  <r>
    <s v="14233"/>
    <s v="46"/>
    <x v="2485"/>
    <d v="2017-10-21T00:00:00"/>
    <b v="0"/>
    <s v="Approved"/>
    <s v="Solex"/>
    <s v="Standard"/>
    <s v="low"/>
    <s v="medium"/>
    <n v="1289.8499999999999"/>
    <n v="74.510000000000005"/>
    <n v="1215.3399999999999"/>
    <d v="2007-12-11T00:00:00"/>
    <n v="70"/>
  </r>
  <r>
    <s v="14234"/>
    <s v="75"/>
    <x v="161"/>
    <d v="2017-12-05T00:00:00"/>
    <b v="0"/>
    <s v="Approved"/>
    <s v="Giant Bicycles"/>
    <s v="Touring"/>
    <s v="medium"/>
    <s v="large"/>
    <n v="1873.97"/>
    <n v="863.95"/>
    <n v="1010.02"/>
    <d v="2006-05-22T00:00:00"/>
    <n v="25"/>
  </r>
  <r>
    <s v="14235"/>
    <s v="70"/>
    <x v="2255"/>
    <d v="2017-08-18T00:00:00"/>
    <b v="1"/>
    <s v="Approved"/>
    <s v="Trek Bicycles"/>
    <s v="Standard"/>
    <s v="high"/>
    <s v="medium"/>
    <n v="495.72"/>
    <n v="297.43"/>
    <n v="198.29"/>
    <d v="1999-07-26T00:00:00"/>
    <n v="134"/>
  </r>
  <r>
    <s v="14236"/>
    <s v="0"/>
    <x v="1024"/>
    <d v="2017-08-18T00:00:00"/>
    <b v="1"/>
    <s v="Approved"/>
    <s v="Solex"/>
    <s v="Standard"/>
    <s v="medium"/>
    <s v="medium"/>
    <n v="71.489999999999995"/>
    <n v="53.62"/>
    <n v="17.87"/>
    <d v="2004-09-28T00:00:00"/>
    <n v="134"/>
  </r>
  <r>
    <s v="14237"/>
    <s v="71"/>
    <x v="1617"/>
    <d v="2017-04-01T00:00:00"/>
    <b v="1"/>
    <s v="Approved"/>
    <s v="Solex"/>
    <s v="Standard"/>
    <s v="high"/>
    <s v="large"/>
    <n v="1842.92"/>
    <n v="1105.75"/>
    <n v="737.17"/>
    <d v="1995-10-24T00:00:00"/>
    <n v="273"/>
  </r>
  <r>
    <s v="14238"/>
    <s v="52"/>
    <x v="728"/>
    <d v="2017-08-01T00:00:00"/>
    <b v="0"/>
    <s v="Approved"/>
    <s v="Solex"/>
    <s v="Road"/>
    <s v="medium"/>
    <s v="large"/>
    <n v="1777.8"/>
    <n v="820.78"/>
    <n v="957.02"/>
    <d v="2011-05-07T00:00:00"/>
    <n v="151"/>
  </r>
  <r>
    <s v="14239"/>
    <s v="34"/>
    <x v="2667"/>
    <d v="2017-11-06T00:00:00"/>
    <b v="0"/>
    <s v="Approved"/>
    <s v="Norco Bicycles"/>
    <s v="Road"/>
    <s v="high"/>
    <s v="large"/>
    <n v="774.53"/>
    <n v="464.72"/>
    <n v="309.81"/>
    <d v="2008-03-19T00:00:00"/>
    <n v="54"/>
  </r>
  <r>
    <s v="14240"/>
    <s v="69"/>
    <x v="1586"/>
    <d v="2017-07-22T00:00:00"/>
    <b v="0"/>
    <s v="Approved"/>
    <s v="Giant Bicycles"/>
    <s v="Road"/>
    <s v="medium"/>
    <s v="medium"/>
    <n v="792.9"/>
    <n v="594.67999999999995"/>
    <n v="198.22"/>
    <d v="1995-10-24T00:00:00"/>
    <n v="161"/>
  </r>
  <r>
    <s v="14241"/>
    <s v="30"/>
    <x v="1359"/>
    <d v="2017-02-12T00:00:00"/>
    <b v="0"/>
    <s v="Approved"/>
    <s v="OHM Cycles"/>
    <s v="Standard"/>
    <s v="medium"/>
    <s v="medium"/>
    <n v="1227.3399999999999"/>
    <n v="770.89"/>
    <n v="456.45"/>
    <d v="1994-08-10T00:00:00"/>
    <n v="321"/>
  </r>
  <r>
    <s v="14242"/>
    <s v="16"/>
    <x v="1557"/>
    <d v="2017-05-28T00:00:00"/>
    <b v="0"/>
    <s v="Approved"/>
    <s v="Norco Bicycles"/>
    <s v="Standard"/>
    <s v="high"/>
    <s v="small"/>
    <n v="1661.92"/>
    <n v="1479.11"/>
    <n v="182.81"/>
    <d v="2013-03-12T00:00:00"/>
    <n v="216"/>
  </r>
  <r>
    <s v="14243"/>
    <s v="32"/>
    <x v="807"/>
    <d v="2017-09-07T00:00:00"/>
    <b v="1"/>
    <s v="Approved"/>
    <s v="Giant Bicycles"/>
    <s v="Standard"/>
    <s v="high"/>
    <s v="medium"/>
    <n v="1179"/>
    <n v="707.4"/>
    <n v="471.6"/>
    <d v="1997-08-25T00:00:00"/>
    <n v="114"/>
  </r>
  <r>
    <s v="14244"/>
    <s v="71"/>
    <x v="1788"/>
    <d v="2017-06-13T00:00:00"/>
    <b v="0"/>
    <s v="Approved"/>
    <s v="Solex"/>
    <s v="Standard"/>
    <s v="high"/>
    <s v="large"/>
    <n v="1842.92"/>
    <n v="1105.75"/>
    <n v="737.17"/>
    <d v="2003-09-09T00:00:00"/>
    <n v="200"/>
  </r>
  <r>
    <s v="14245"/>
    <s v="64"/>
    <x v="1110"/>
    <d v="2017-03-18T00:00:00"/>
    <b v="1"/>
    <s v="Approved"/>
    <s v="Trek Bicycles"/>
    <s v="Standard"/>
    <s v="medium"/>
    <s v="large"/>
    <n v="1469.44"/>
    <n v="596.54999999999995"/>
    <n v="872.89"/>
    <d v="2012-05-18T00:00:00"/>
    <n v="287"/>
  </r>
  <r>
    <s v="14246"/>
    <s v="61"/>
    <x v="1515"/>
    <d v="2017-10-26T00:00:00"/>
    <b v="1"/>
    <s v="Approved"/>
    <s v="OHM Cycles"/>
    <s v="Standard"/>
    <s v="low"/>
    <s v="medium"/>
    <n v="71.16"/>
    <n v="56.93"/>
    <n v="14.23"/>
    <d v="2015-06-17T00:00:00"/>
    <n v="65"/>
  </r>
  <r>
    <s v="14247"/>
    <s v="6"/>
    <x v="1975"/>
    <d v="2017-08-14T00:00:00"/>
    <b v="1"/>
    <s v="Approved"/>
    <s v="OHM Cycles"/>
    <s v="Standard"/>
    <s v="high"/>
    <s v="medium"/>
    <n v="227.88"/>
    <n v="136.72999999999999"/>
    <n v="91.15"/>
    <d v="2003-02-07T00:00:00"/>
    <n v="138"/>
  </r>
  <r>
    <s v="14248"/>
    <s v="1"/>
    <x v="1416"/>
    <d v="2017-12-14T00:00:00"/>
    <b v="1"/>
    <s v="Approved"/>
    <s v="Giant Bicycles"/>
    <s v="Standard"/>
    <s v="medium"/>
    <s v="medium"/>
    <n v="1403.5"/>
    <n v="954.82"/>
    <n v="448.68"/>
    <d v="2012-12-02T00:00:00"/>
    <n v="16"/>
  </r>
  <r>
    <s v="14249"/>
    <s v="81"/>
    <x v="3437"/>
    <d v="2017-11-20T00:00:00"/>
    <b v="0"/>
    <s v="Approved"/>
    <s v="Norco Bicycles"/>
    <s v="Standard"/>
    <s v="medium"/>
    <s v="small"/>
    <n v="586.45000000000005"/>
    <n v="521.94000000000005"/>
    <n v="64.510000000000005"/>
    <d v="1991-07-10T00:00:00"/>
    <n v="40"/>
  </r>
  <r>
    <s v="14250"/>
    <s v="34"/>
    <x v="2870"/>
    <d v="2017-10-24T00:00:00"/>
    <b v="1"/>
    <s v="Approved"/>
    <s v="Norco Bicycles"/>
    <s v="Road"/>
    <s v="high"/>
    <s v="large"/>
    <n v="774.53"/>
    <n v="464.72"/>
    <n v="309.81"/>
    <d v="2003-03-18T00:00:00"/>
    <n v="67"/>
  </r>
  <r>
    <s v="14251"/>
    <s v="46"/>
    <x v="3143"/>
    <d v="2017-02-12T00:00:00"/>
    <b v="0"/>
    <s v="Approved"/>
    <s v="OHM Cycles"/>
    <s v="Standard"/>
    <s v="low"/>
    <s v="medium"/>
    <n v="1793.43"/>
    <n v="248.82"/>
    <n v="1544.61"/>
    <d v="1999-07-20T00:00:00"/>
    <n v="321"/>
  </r>
  <r>
    <s v="14252"/>
    <s v="11"/>
    <x v="444"/>
    <d v="2017-11-08T00:00:00"/>
    <b v="1"/>
    <s v="Approved"/>
    <s v="Giant Bicycles"/>
    <s v="Standard"/>
    <s v="high"/>
    <s v="medium"/>
    <n v="1274.93"/>
    <n v="764.96"/>
    <n v="509.97"/>
    <d v="2007-08-04T00:00:00"/>
    <n v="52"/>
  </r>
  <r>
    <s v="14253"/>
    <s v="31"/>
    <x v="1086"/>
    <d v="2017-08-02T00:00:00"/>
    <b v="0"/>
    <s v="Approved"/>
    <s v="WeareA2B"/>
    <s v="Standard"/>
    <s v="medium"/>
    <s v="medium"/>
    <n v="752.64"/>
    <n v="205.36"/>
    <n v="547.28"/>
    <d v="2004-08-07T00:00:00"/>
    <n v="150"/>
  </r>
  <r>
    <s v="14254"/>
    <s v="91"/>
    <x v="2410"/>
    <d v="2017-09-11T00:00:00"/>
    <b v="0"/>
    <s v="Approved"/>
    <s v="Solex"/>
    <s v="Standard"/>
    <s v="medium"/>
    <s v="medium"/>
    <n v="100.35"/>
    <n v="75.260000000000005"/>
    <n v="25.09"/>
    <d v="1999-07-26T00:00:00"/>
    <n v="110"/>
  </r>
  <r>
    <s v="14255"/>
    <s v="14"/>
    <x v="479"/>
    <d v="2017-10-20T00:00:00"/>
    <b v="1"/>
    <s v="Approved"/>
    <s v="Trek Bicycles"/>
    <s v="Standard"/>
    <s v="medium"/>
    <s v="small"/>
    <n v="1386.84"/>
    <n v="1234.29"/>
    <n v="152.55000000000001"/>
    <d v="2003-08-05T00:00:00"/>
    <n v="71"/>
  </r>
  <r>
    <s v="14256"/>
    <s v="81"/>
    <x v="611"/>
    <d v="2017-02-28T00:00:00"/>
    <b v="1"/>
    <s v="Approved"/>
    <s v="Norco Bicycles"/>
    <s v="Standard"/>
    <s v="medium"/>
    <s v="small"/>
    <n v="586.45000000000005"/>
    <n v="521.94000000000005"/>
    <n v="64.510000000000005"/>
    <d v="1991-07-10T00:00:00"/>
    <n v="305"/>
  </r>
  <r>
    <s v="14257"/>
    <s v="29"/>
    <x v="613"/>
    <d v="2017-04-04T00:00:00"/>
    <b v="0"/>
    <s v="Approved"/>
    <s v="Norco Bicycles"/>
    <s v="Road"/>
    <s v="medium"/>
    <s v="medium"/>
    <n v="543.39"/>
    <n v="407.54"/>
    <n v="135.85"/>
    <d v="1991-11-10T00:00:00"/>
    <n v="270"/>
  </r>
  <r>
    <s v="14258"/>
    <s v="19"/>
    <x v="2603"/>
    <d v="2017-07-29T00:00:00"/>
    <b v="1"/>
    <s v="Approved"/>
    <s v="OHM Cycles"/>
    <s v="Road"/>
    <s v="high"/>
    <s v="large"/>
    <n v="12.01"/>
    <n v="7.21"/>
    <n v="4.8"/>
    <d v="2009-03-08T00:00:00"/>
    <n v="154"/>
  </r>
  <r>
    <s v="14259"/>
    <s v="73"/>
    <x v="2091"/>
    <d v="2017-07-07T00:00:00"/>
    <b v="0"/>
    <s v="Approved"/>
    <s v="Solex"/>
    <s v="Standard"/>
    <s v="medium"/>
    <s v="medium"/>
    <n v="1945.43"/>
    <n v="333.18"/>
    <n v="1612.25"/>
    <d v="2002-08-31T00:00:00"/>
    <n v="176"/>
  </r>
  <r>
    <s v="14260"/>
    <s v="4"/>
    <x v="1821"/>
    <d v="2017-03-04T00:00:00"/>
    <b v="0"/>
    <s v="Approved"/>
    <s v="Giant Bicycles"/>
    <s v="Standard"/>
    <s v="high"/>
    <s v="medium"/>
    <n v="1129.1300000000001"/>
    <n v="677.48"/>
    <n v="451.65"/>
    <d v="2014-03-03T00:00:00"/>
    <n v="301"/>
  </r>
  <r>
    <s v="14261"/>
    <s v="36"/>
    <x v="1974"/>
    <d v="2017-08-14T00:00:00"/>
    <b v="0"/>
    <s v="Approved"/>
    <s v="Solex"/>
    <s v="Standard"/>
    <s v="low"/>
    <s v="medium"/>
    <n v="945.04"/>
    <n v="507.58"/>
    <n v="437.46"/>
    <d v="1995-12-19T00:00:00"/>
    <n v="138"/>
  </r>
  <r>
    <s v="14262"/>
    <s v="13"/>
    <x v="104"/>
    <d v="2017-03-15T00:00:00"/>
    <b v="1"/>
    <s v="Approved"/>
    <s v="Solex"/>
    <s v="Standard"/>
    <s v="medium"/>
    <s v="medium"/>
    <n v="1163.8900000000001"/>
    <n v="589.27"/>
    <n v="574.62"/>
    <d v="2009-03-08T00:00:00"/>
    <n v="290"/>
  </r>
  <r>
    <s v="14263"/>
    <s v="63"/>
    <x v="422"/>
    <d v="2017-06-10T00:00:00"/>
    <b v="1"/>
    <s v="Approved"/>
    <s v="Solex"/>
    <s v="Standard"/>
    <s v="medium"/>
    <s v="medium"/>
    <n v="1483.2"/>
    <n v="99.59"/>
    <n v="1383.61"/>
    <d v="2010-08-20T00:00:00"/>
    <n v="203"/>
  </r>
  <r>
    <s v="14264"/>
    <s v="44"/>
    <x v="2445"/>
    <d v="2017-02-03T00:00:00"/>
    <b v="0"/>
    <s v="Approved"/>
    <s v="WeareA2B"/>
    <s v="Standard"/>
    <s v="medium"/>
    <s v="medium"/>
    <n v="1769.64"/>
    <n v="108.76"/>
    <n v="1660.88"/>
    <d v="2006-10-01T00:00:00"/>
    <n v="330"/>
  </r>
  <r>
    <s v="14265"/>
    <s v="35"/>
    <x v="2600"/>
    <d v="2017-11-14T00:00:00"/>
    <b v="0"/>
    <s v="Approved"/>
    <s v="Trek Bicycles"/>
    <s v="Standard"/>
    <s v="low"/>
    <s v="medium"/>
    <n v="1057.51"/>
    <n v="154.4"/>
    <n v="903.11"/>
    <d v="1994-07-12T00:00:00"/>
    <n v="46"/>
  </r>
  <r>
    <s v="14266"/>
    <s v="100"/>
    <x v="1650"/>
    <d v="2017-06-05T00:00:00"/>
    <b v="1"/>
    <s v="Approved"/>
    <s v="Norco Bicycles"/>
    <s v="Road"/>
    <s v="medium"/>
    <s v="medium"/>
    <n v="1036.5899999999999"/>
    <n v="206.35"/>
    <n v="830.24"/>
    <d v="1991-05-06T00:00:00"/>
    <n v="208"/>
  </r>
  <r>
    <s v="14267"/>
    <s v="14"/>
    <x v="3346"/>
    <d v="2017-09-09T00:00:00"/>
    <b v="1"/>
    <s v="Approved"/>
    <s v="Trek Bicycles"/>
    <s v="Standard"/>
    <s v="medium"/>
    <s v="small"/>
    <n v="1386.84"/>
    <n v="1234.29"/>
    <n v="152.55000000000001"/>
    <d v="1996-11-09T00:00:00"/>
    <n v="112"/>
  </r>
  <r>
    <s v="14268"/>
    <s v="88"/>
    <x v="2381"/>
    <d v="2017-07-19T00:00:00"/>
    <b v="1"/>
    <s v="Approved"/>
    <s v="Norco Bicycles"/>
    <s v="Standard"/>
    <s v="medium"/>
    <s v="medium"/>
    <n v="1198.46"/>
    <n v="381.1"/>
    <n v="817.36"/>
    <d v="2013-06-09T00:00:00"/>
    <n v="164"/>
  </r>
  <r>
    <s v="14269"/>
    <s v="0"/>
    <x v="2189"/>
    <d v="2017-12-17T00:00:00"/>
    <b v="1"/>
    <s v="Approved"/>
    <s v="OHM Cycles"/>
    <s v="Road"/>
    <s v="high"/>
    <s v="large"/>
    <n v="12.01"/>
    <n v="7.21"/>
    <n v="4.8"/>
    <d v="2009-03-08T00:00:00"/>
    <n v="13"/>
  </r>
  <r>
    <s v="14270"/>
    <s v="74"/>
    <x v="1058"/>
    <d v="2017-01-10T00:00:00"/>
    <b v="0"/>
    <s v="Approved"/>
    <s v="WeareA2B"/>
    <s v="Standard"/>
    <s v="medium"/>
    <s v="medium"/>
    <n v="1228.07"/>
    <n v="400.91"/>
    <n v="827.16"/>
    <d v="2000-05-22T00:00:00"/>
    <n v="354"/>
  </r>
  <r>
    <s v="14271"/>
    <s v="5"/>
    <x v="904"/>
    <d v="2017-01-18T00:00:00"/>
    <b v="0"/>
    <s v="Approved"/>
    <s v="Trek Bicycles"/>
    <s v="Mountain"/>
    <s v="low"/>
    <s v="medium"/>
    <n v="574.64"/>
    <n v="459.71"/>
    <n v="114.93"/>
    <d v="2011-08-29T00:00:00"/>
    <n v="346"/>
  </r>
  <r>
    <s v="14272"/>
    <s v="66"/>
    <x v="2223"/>
    <d v="2017-01-13T00:00:00"/>
    <b v="0"/>
    <s v="Approved"/>
    <s v="Solex"/>
    <s v="Standard"/>
    <s v="medium"/>
    <s v="medium"/>
    <n v="1163.8900000000001"/>
    <n v="589.27"/>
    <n v="574.62"/>
    <d v="2013-03-12T00:00:00"/>
    <n v="351"/>
  </r>
  <r>
    <s v="14273"/>
    <s v="0"/>
    <x v="918"/>
    <d v="2017-12-12T00:00:00"/>
    <b v="0"/>
    <s v="Approved"/>
    <s v="Trek Bicycles"/>
    <s v="Standard"/>
    <s v="medium"/>
    <s v="medium"/>
    <n v="499.53"/>
    <n v="388.72"/>
    <n v="110.81"/>
    <d v="2006-11-10T00:00:00"/>
    <n v="18"/>
  </r>
  <r>
    <s v="14274"/>
    <s v="97"/>
    <x v="2904"/>
    <d v="2017-07-22T00:00:00"/>
    <b v="1"/>
    <s v="Approved"/>
    <s v="Solex"/>
    <s v="Standard"/>
    <s v="medium"/>
    <s v="large"/>
    <n v="202.62"/>
    <n v="151.96"/>
    <n v="50.66"/>
    <d v="2016-03-29T00:00:00"/>
    <n v="161"/>
  </r>
  <r>
    <s v="14275"/>
    <s v="2"/>
    <x v="1395"/>
    <d v="2017-02-12T00:00:00"/>
    <b v="1"/>
    <s v="Approved"/>
    <s v="Giant Bicycles"/>
    <s v="Road"/>
    <s v="low"/>
    <s v="small"/>
    <n v="590.26"/>
    <n v="525.33000000000004"/>
    <n v="64.930000000000007"/>
    <d v="2010-11-05T00:00:00"/>
    <n v="321"/>
  </r>
  <r>
    <s v="14276"/>
    <s v="15"/>
    <x v="121"/>
    <d v="2017-09-13T00:00:00"/>
    <b v="1"/>
    <s v="Approved"/>
    <s v="Norco Bicycles"/>
    <s v="Standard"/>
    <s v="low"/>
    <s v="medium"/>
    <n v="958.74"/>
    <n v="748.9"/>
    <n v="209.84"/>
    <d v="2013-03-12T00:00:00"/>
    <n v="108"/>
  </r>
  <r>
    <s v="14277"/>
    <s v="0"/>
    <x v="2284"/>
    <d v="2017-12-11T00:00:00"/>
    <b v="0"/>
    <s v="Approved"/>
    <s v="Trek Bicycles"/>
    <s v="Standard"/>
    <s v="high"/>
    <s v="medium"/>
    <n v="495.72"/>
    <n v="297.43"/>
    <n v="198.29"/>
    <d v="2002-08-31T00:00:00"/>
    <n v="19"/>
  </r>
  <r>
    <s v="14278"/>
    <s v="2"/>
    <x v="72"/>
    <d v="2017-12-14T00:00:00"/>
    <b v="1"/>
    <s v="Approved"/>
    <s v="Solex"/>
    <s v="Standard"/>
    <s v="medium"/>
    <s v="medium"/>
    <n v="71.489999999999995"/>
    <n v="53.62"/>
    <n v="17.87"/>
    <d v="2012-12-02T00:00:00"/>
    <n v="16"/>
  </r>
  <r>
    <s v="14279"/>
    <s v="15"/>
    <x v="957"/>
    <d v="2017-02-05T00:00:00"/>
    <b v="0"/>
    <s v="Approved"/>
    <s v="Norco Bicycles"/>
    <s v="Standard"/>
    <s v="low"/>
    <s v="medium"/>
    <n v="958.74"/>
    <n v="748.9"/>
    <n v="209.84"/>
    <d v="2005-12-07T00:00:00"/>
    <n v="328"/>
  </r>
  <r>
    <s v="14280"/>
    <s v="83"/>
    <x v="272"/>
    <d v="2017-01-03T00:00:00"/>
    <b v="1"/>
    <s v="Approved"/>
    <s v="Solex"/>
    <s v="Touring"/>
    <s v="medium"/>
    <s v="large"/>
    <n v="2083.94"/>
    <n v="675.03"/>
    <n v="1408.91"/>
    <d v="2013-09-16T00:00:00"/>
    <n v="361"/>
  </r>
  <r>
    <s v="14281"/>
    <s v="70"/>
    <x v="603"/>
    <d v="2017-06-16T00:00:00"/>
    <b v="0"/>
    <s v="Approved"/>
    <s v="Trek Bicycles"/>
    <s v="Standard"/>
    <s v="high"/>
    <s v="medium"/>
    <n v="495.72"/>
    <n v="297.43"/>
    <n v="198.29"/>
    <d v="2015-04-11T00:00:00"/>
    <n v="197"/>
  </r>
  <r>
    <s v="14282"/>
    <s v="39"/>
    <x v="2407"/>
    <d v="2017-09-29T00:00:00"/>
    <b v="1"/>
    <s v="Approved"/>
    <s v="Giant Bicycles"/>
    <s v="Standard"/>
    <s v="medium"/>
    <s v="large"/>
    <n v="1812.75"/>
    <n v="582.48"/>
    <n v="1230.27"/>
    <d v="2010-06-07T00:00:00"/>
    <n v="92"/>
  </r>
  <r>
    <s v="14283"/>
    <s v="33"/>
    <x v="1994"/>
    <d v="2017-10-05T00:00:00"/>
    <b v="1"/>
    <s v="Approved"/>
    <s v="Giant Bicycles"/>
    <s v="Standard"/>
    <s v="medium"/>
    <s v="small"/>
    <n v="1311.44"/>
    <n v="1167.18"/>
    <n v="144.26"/>
    <d v="1992-10-11T00:00:00"/>
    <n v="86"/>
  </r>
  <r>
    <s v="14284"/>
    <s v="79"/>
    <x v="2238"/>
    <d v="2017-01-16T00:00:00"/>
    <b v="1"/>
    <s v="Approved"/>
    <s v="Norco Bicycles"/>
    <s v="Standard"/>
    <s v="medium"/>
    <s v="medium"/>
    <n v="1555.58"/>
    <n v="818.01"/>
    <n v="737.57"/>
    <d v="2003-09-09T00:00:00"/>
    <n v="348"/>
  </r>
  <r>
    <s v="14285"/>
    <s v="42"/>
    <x v="2696"/>
    <d v="2017-01-29T00:00:00"/>
    <b v="1"/>
    <s v="Approved"/>
    <s v="OHM Cycles"/>
    <s v="Road"/>
    <s v="medium"/>
    <s v="small"/>
    <n v="1810"/>
    <n v="1610.9"/>
    <n v="199.1"/>
    <d v="2008-03-19T00:00:00"/>
    <n v="335"/>
  </r>
  <r>
    <s v="14286"/>
    <s v="0"/>
    <x v="2031"/>
    <d v="2017-10-23T00:00:00"/>
    <b v="0"/>
    <s v="Approved"/>
    <s v="Solex"/>
    <s v="Standard"/>
    <s v="medium"/>
    <s v="medium"/>
    <n v="71.489999999999995"/>
    <n v="53.62"/>
    <n v="17.87"/>
    <d v="2004-09-28T00:00:00"/>
    <n v="68"/>
  </r>
  <r>
    <s v="14287"/>
    <s v="9"/>
    <x v="562"/>
    <d v="2017-12-17T00:00:00"/>
    <b v="1"/>
    <s v="Approved"/>
    <s v="Norco Bicycles"/>
    <s v="Standard"/>
    <s v="medium"/>
    <s v="small"/>
    <n v="1216.1400000000001"/>
    <n v="1082.3599999999999"/>
    <n v="133.78"/>
    <d v="1991-08-05T00:00:00"/>
    <n v="13"/>
  </r>
  <r>
    <s v="14288"/>
    <s v="21"/>
    <x v="1742"/>
    <d v="2017-09-30T00:00:00"/>
    <b v="1"/>
    <s v="Approved"/>
    <s v="WeareA2B"/>
    <s v="Touring"/>
    <s v="medium"/>
    <s v="medium"/>
    <n v="1466.68"/>
    <n v="363.25"/>
    <n v="1103.43"/>
    <d v="1994-09-09T00:00:00"/>
    <n v="91"/>
  </r>
  <r>
    <s v="14289"/>
    <s v="9"/>
    <x v="3094"/>
    <d v="2017-12-15T00:00:00"/>
    <b v="1"/>
    <s v="Approved"/>
    <s v="OHM Cycles"/>
    <s v="Road"/>
    <s v="medium"/>
    <s v="medium"/>
    <n v="742.54"/>
    <n v="667.4"/>
    <n v="75.14"/>
    <d v="1991-11-07T00:00:00"/>
    <n v="15"/>
  </r>
  <r>
    <s v="14290"/>
    <s v="89"/>
    <x v="2697"/>
    <d v="2017-07-24T00:00:00"/>
    <b v="1"/>
    <s v="Approved"/>
    <s v="WeareA2B"/>
    <s v="Touring"/>
    <s v="medium"/>
    <s v="large"/>
    <n v="1362.99"/>
    <n v="57.74"/>
    <n v="1305.25"/>
    <d v="2013-06-09T00:00:00"/>
    <n v="159"/>
  </r>
  <r>
    <s v="14291"/>
    <s v="33"/>
    <x v="3219"/>
    <d v="2017-03-24T00:00:00"/>
    <b v="0"/>
    <s v="Approved"/>
    <s v="Giant Bicycles"/>
    <s v="Standard"/>
    <s v="medium"/>
    <s v="small"/>
    <n v="1311.44"/>
    <n v="1167.18"/>
    <n v="144.26"/>
    <d v="1992-10-11T00:00:00"/>
    <n v="281"/>
  </r>
  <r>
    <s v="14292"/>
    <s v="6"/>
    <x v="1424"/>
    <d v="2017-05-05T00:00:00"/>
    <b v="1"/>
    <s v="Approved"/>
    <s v="OHM Cycles"/>
    <s v="Standard"/>
    <s v="high"/>
    <s v="medium"/>
    <n v="227.88"/>
    <n v="136.72999999999999"/>
    <n v="91.15"/>
    <d v="2003-02-07T00:00:00"/>
    <n v="239"/>
  </r>
  <r>
    <s v="14293"/>
    <s v="54"/>
    <x v="2995"/>
    <d v="2017-05-20T00:00:00"/>
    <b v="1"/>
    <s v="Approved"/>
    <s v="WeareA2B"/>
    <s v="Standard"/>
    <s v="medium"/>
    <s v="medium"/>
    <n v="1292.8399999999999"/>
    <n v="13.44"/>
    <n v="1279.4000000000001"/>
    <d v="2015-08-10T00:00:00"/>
    <n v="224"/>
  </r>
  <r>
    <s v="14294"/>
    <s v="28"/>
    <x v="3084"/>
    <d v="2017-12-26T00:00:00"/>
    <b v="0"/>
    <s v="Approved"/>
    <s v="Norco Bicycles"/>
    <s v="Standard"/>
    <s v="medium"/>
    <s v="small"/>
    <n v="1216.1400000000001"/>
    <n v="1082.3599999999999"/>
    <n v="133.78"/>
    <d v="1991-08-05T00:00:00"/>
    <n v="4"/>
  </r>
  <r>
    <s v="14295"/>
    <s v="4"/>
    <x v="2365"/>
    <d v="2017-09-17T00:00:00"/>
    <b v="1"/>
    <s v="Approved"/>
    <s v="Giant Bicycles"/>
    <s v="Standard"/>
    <s v="high"/>
    <s v="medium"/>
    <n v="1129.1300000000001"/>
    <n v="677.48"/>
    <n v="451.65"/>
    <d v="2011-04-16T00:00:00"/>
    <n v="104"/>
  </r>
  <r>
    <s v="14297"/>
    <s v="92"/>
    <x v="2014"/>
    <d v="2017-12-20T00:00:00"/>
    <b v="1"/>
    <s v="Approved"/>
    <s v="WeareA2B"/>
    <s v="Touring"/>
    <s v="medium"/>
    <s v="large"/>
    <n v="1890.39"/>
    <n v="260.14"/>
    <n v="1630.25"/>
    <d v="1993-06-23T00:00:00"/>
    <n v="10"/>
  </r>
  <r>
    <s v="14298"/>
    <s v="45"/>
    <x v="2884"/>
    <d v="2017-11-16T00:00:00"/>
    <b v="0"/>
    <s v="Approved"/>
    <s v="Trek Bicycles"/>
    <s v="Road"/>
    <s v="low"/>
    <s v="medium"/>
    <n v="980.37"/>
    <n v="234.43"/>
    <n v="745.94"/>
    <d v="2016-07-09T00:00:00"/>
    <n v="44"/>
  </r>
  <r>
    <s v="14299"/>
    <s v="2"/>
    <x v="1619"/>
    <d v="2017-04-13T00:00:00"/>
    <b v="1"/>
    <s v="Approved"/>
    <s v="Solex"/>
    <s v="Standard"/>
    <s v="medium"/>
    <s v="medium"/>
    <n v="71.489999999999995"/>
    <n v="53.62"/>
    <n v="17.87"/>
    <d v="2012-09-15T00:00:00"/>
    <n v="261"/>
  </r>
  <r>
    <s v="14300"/>
    <s v="84"/>
    <x v="2503"/>
    <d v="2017-09-15T00:00:00"/>
    <b v="1"/>
    <s v="Approved"/>
    <s v="Giant Bicycles"/>
    <s v="Road"/>
    <s v="medium"/>
    <s v="medium"/>
    <n v="792.9"/>
    <n v="594.67999999999995"/>
    <n v="198.22"/>
    <d v="1992-10-02T00:00:00"/>
    <n v="106"/>
  </r>
  <r>
    <s v="14301"/>
    <s v="77"/>
    <x v="3087"/>
    <d v="2017-08-18T00:00:00"/>
    <b v="0"/>
    <s v="Approved"/>
    <s v="Norco Bicycles"/>
    <s v="Road"/>
    <s v="medium"/>
    <s v="large"/>
    <n v="1240.31"/>
    <n v="795.1"/>
    <n v="445.21"/>
    <d v="2011-01-10T00:00:00"/>
    <n v="134"/>
  </r>
  <r>
    <s v="14302"/>
    <s v="11"/>
    <x v="2523"/>
    <d v="2017-02-26T00:00:00"/>
    <b v="1"/>
    <s v="Approved"/>
    <s v="Giant Bicycles"/>
    <s v="Standard"/>
    <s v="high"/>
    <s v="medium"/>
    <n v="1274.93"/>
    <n v="764.96"/>
    <n v="509.97"/>
    <d v="2007-08-04T00:00:00"/>
    <n v="307"/>
  </r>
  <r>
    <s v="14303"/>
    <s v="81"/>
    <x v="1667"/>
    <d v="2017-01-22T00:00:00"/>
    <b v="0"/>
    <s v="Approved"/>
    <s v="Norco Bicycles"/>
    <s v="Standard"/>
    <s v="medium"/>
    <s v="small"/>
    <n v="586.45000000000005"/>
    <n v="521.94000000000005"/>
    <n v="64.510000000000005"/>
    <d v="2004-08-07T00:00:00"/>
    <n v="342"/>
  </r>
  <r>
    <s v="14304"/>
    <s v="86"/>
    <x v="872"/>
    <d v="2017-02-03T00:00:00"/>
    <b v="0"/>
    <s v="Approved"/>
    <s v="Norco Bicycles"/>
    <s v="Road"/>
    <s v="high"/>
    <s v="large"/>
    <n v="774.53"/>
    <n v="464.72"/>
    <n v="309.81"/>
    <d v="2010-06-07T00:00:00"/>
    <n v="330"/>
  </r>
  <r>
    <s v="14305"/>
    <s v="0"/>
    <x v="197"/>
    <d v="2017-06-30T00:00:00"/>
    <b v="1"/>
    <s v="Approved"/>
    <m/>
    <m/>
    <m/>
    <m/>
    <n v="753.01"/>
    <m/>
    <m/>
    <m/>
    <n v="183"/>
  </r>
  <r>
    <s v="14306"/>
    <s v="8"/>
    <x v="426"/>
    <d v="2017-08-23T00:00:00"/>
    <b v="0"/>
    <s v="Approved"/>
    <s v="Solex"/>
    <s v="Road"/>
    <s v="medium"/>
    <s v="small"/>
    <n v="1703.52"/>
    <n v="1516.13"/>
    <n v="187.39"/>
    <d v="2005-12-07T00:00:00"/>
    <n v="129"/>
  </r>
  <r>
    <s v="14307"/>
    <s v="5"/>
    <x v="39"/>
    <d v="2017-09-01T00:00:00"/>
    <b v="0"/>
    <s v="Approved"/>
    <s v="Giant Bicycles"/>
    <s v="Standard"/>
    <s v="high"/>
    <s v="medium"/>
    <n v="1129.1300000000001"/>
    <n v="677.48"/>
    <n v="451.65"/>
    <d v="2005-08-09T00:00:00"/>
    <n v="120"/>
  </r>
  <r>
    <s v="14308"/>
    <s v="78"/>
    <x v="1333"/>
    <d v="2017-12-22T00:00:00"/>
    <b v="1"/>
    <s v="Approved"/>
    <s v="Giant Bicycles"/>
    <s v="Standard"/>
    <s v="medium"/>
    <s v="large"/>
    <n v="1765.3"/>
    <n v="709.48"/>
    <n v="1055.82"/>
    <d v="1991-07-10T00:00:00"/>
    <n v="8"/>
  </r>
  <r>
    <s v="14309"/>
    <s v="48"/>
    <x v="401"/>
    <d v="2017-10-08T00:00:00"/>
    <b v="1"/>
    <s v="Approved"/>
    <s v="WeareA2B"/>
    <s v="Standard"/>
    <s v="medium"/>
    <s v="medium"/>
    <n v="1762.96"/>
    <n v="950.52"/>
    <n v="812.44"/>
    <d v="2014-07-28T00:00:00"/>
    <n v="83"/>
  </r>
  <r>
    <s v="14310"/>
    <s v="86"/>
    <x v="728"/>
    <d v="2017-10-08T00:00:00"/>
    <b v="0"/>
    <s v="Approved"/>
    <s v="Norco Bicycles"/>
    <s v="Road"/>
    <s v="high"/>
    <s v="large"/>
    <n v="774.53"/>
    <n v="464.72"/>
    <n v="309.81"/>
    <d v="2003-03-18T00:00:00"/>
    <n v="83"/>
  </r>
  <r>
    <s v="14311"/>
    <s v="21"/>
    <x v="1560"/>
    <d v="2017-05-19T00:00:00"/>
    <b v="0"/>
    <s v="Approved"/>
    <s v="WeareA2B"/>
    <s v="Touring"/>
    <s v="medium"/>
    <s v="medium"/>
    <n v="1466.68"/>
    <n v="363.25"/>
    <n v="1103.43"/>
    <d v="2014-03-03T00:00:00"/>
    <n v="225"/>
  </r>
  <r>
    <s v="14312"/>
    <s v="43"/>
    <x v="2997"/>
    <d v="2017-09-16T00:00:00"/>
    <b v="1"/>
    <s v="Approved"/>
    <s v="Norco Bicycles"/>
    <s v="Standard"/>
    <s v="medium"/>
    <s v="medium"/>
    <n v="1555.58"/>
    <n v="818.01"/>
    <n v="737.57"/>
    <d v="1991-07-10T00:00:00"/>
    <n v="105"/>
  </r>
  <r>
    <s v="14313"/>
    <s v="54"/>
    <x v="2809"/>
    <d v="2017-03-09T00:00:00"/>
    <b v="1"/>
    <s v="Approved"/>
    <s v="WeareA2B"/>
    <s v="Standard"/>
    <s v="medium"/>
    <s v="medium"/>
    <n v="1807.45"/>
    <n v="778.69"/>
    <n v="1028.76"/>
    <d v="1992-10-02T00:00:00"/>
    <n v="296"/>
  </r>
  <r>
    <s v="14314"/>
    <s v="48"/>
    <x v="1126"/>
    <d v="2017-05-11T00:00:00"/>
    <b v="0"/>
    <s v="Approved"/>
    <s v="WeareA2B"/>
    <s v="Standard"/>
    <s v="medium"/>
    <s v="medium"/>
    <n v="1762.96"/>
    <n v="950.52"/>
    <n v="812.44"/>
    <d v="2016-11-14T00:00:00"/>
    <n v="233"/>
  </r>
  <r>
    <s v="14315"/>
    <s v="11"/>
    <x v="3079"/>
    <d v="2017-12-24T00:00:00"/>
    <b v="1"/>
    <s v="Approved"/>
    <s v="Giant Bicycles"/>
    <s v="Standard"/>
    <s v="high"/>
    <s v="medium"/>
    <n v="1274.93"/>
    <n v="764.96"/>
    <n v="509.97"/>
    <d v="2007-08-04T00:00:00"/>
    <n v="6"/>
  </r>
  <r>
    <s v="14317"/>
    <s v="59"/>
    <x v="3052"/>
    <d v="2017-01-10T00:00:00"/>
    <b v="1"/>
    <s v="Approved"/>
    <s v="Solex"/>
    <s v="Standard"/>
    <s v="medium"/>
    <s v="large"/>
    <n v="1061.56"/>
    <n v="733.58"/>
    <n v="327.98"/>
    <d v="1993-07-20T00:00:00"/>
    <n v="354"/>
  </r>
  <r>
    <s v="14318"/>
    <s v="78"/>
    <x v="2867"/>
    <d v="2017-07-20T00:00:00"/>
    <b v="1"/>
    <s v="Approved"/>
    <s v="Giant Bicycles"/>
    <s v="Standard"/>
    <s v="medium"/>
    <s v="large"/>
    <n v="1765.3"/>
    <n v="709.48"/>
    <n v="1055.82"/>
    <d v="2003-01-05T00:00:00"/>
    <n v="163"/>
  </r>
  <r>
    <s v="14319"/>
    <s v="76"/>
    <x v="1242"/>
    <d v="2017-04-09T00:00:00"/>
    <b v="1"/>
    <s v="Approved"/>
    <s v="WeareA2B"/>
    <s v="Road"/>
    <s v="low"/>
    <s v="small"/>
    <n v="1172.78"/>
    <n v="1043.77"/>
    <n v="129.01"/>
    <d v="2004-01-16T00:00:00"/>
    <n v="265"/>
  </r>
  <r>
    <s v="14320"/>
    <s v="66"/>
    <x v="1375"/>
    <d v="2017-01-03T00:00:00"/>
    <b v="1"/>
    <s v="Approved"/>
    <s v="Giant Bicycles"/>
    <s v="Road"/>
    <s v="low"/>
    <s v="small"/>
    <n v="590.26"/>
    <n v="525.33000000000004"/>
    <n v="64.930000000000007"/>
    <d v="2010-11-05T00:00:00"/>
    <n v="361"/>
  </r>
  <r>
    <s v="14321"/>
    <s v="49"/>
    <x v="2589"/>
    <d v="2017-09-15T00:00:00"/>
    <b v="0"/>
    <s v="Approved"/>
    <s v="Trek Bicycles"/>
    <s v="Road"/>
    <s v="medium"/>
    <s v="medium"/>
    <n v="533.51"/>
    <n v="400.13"/>
    <n v="133.38"/>
    <d v="2003-02-16T00:00:00"/>
    <n v="106"/>
  </r>
  <r>
    <s v="14322"/>
    <s v="94"/>
    <x v="3313"/>
    <d v="2017-06-24T00:00:00"/>
    <b v="0"/>
    <s v="Approved"/>
    <s v="Giant Bicycles"/>
    <s v="Standard"/>
    <s v="medium"/>
    <s v="large"/>
    <n v="1635.3"/>
    <n v="993.66"/>
    <n v="641.64"/>
    <d v="2007-12-11T00:00:00"/>
    <n v="189"/>
  </r>
  <r>
    <s v="14323"/>
    <s v="54"/>
    <x v="2412"/>
    <d v="2017-08-12T00:00:00"/>
    <b v="0"/>
    <s v="Approved"/>
    <s v="WeareA2B"/>
    <s v="Standard"/>
    <s v="medium"/>
    <s v="medium"/>
    <n v="1292.8399999999999"/>
    <n v="13.44"/>
    <n v="1279.4000000000001"/>
    <d v="2009-04-12T00:00:00"/>
    <n v="140"/>
  </r>
  <r>
    <s v="14324"/>
    <s v="0"/>
    <x v="7"/>
    <d v="2017-11-07T00:00:00"/>
    <b v="1"/>
    <s v="Approved"/>
    <s v="Trek Bicycles"/>
    <s v="Road"/>
    <s v="medium"/>
    <s v="medium"/>
    <n v="533.51"/>
    <n v="400.13"/>
    <n v="133.38"/>
    <d v="2012-06-04T00:00:00"/>
    <n v="53"/>
  </r>
  <r>
    <s v="14325"/>
    <s v="53"/>
    <x v="2582"/>
    <d v="2017-09-25T00:00:00"/>
    <b v="0"/>
    <s v="Approved"/>
    <s v="OHM Cycles"/>
    <s v="Standard"/>
    <s v="medium"/>
    <s v="medium"/>
    <n v="795.34"/>
    <n v="101.58"/>
    <n v="693.76"/>
    <d v="2002-08-31T00:00:00"/>
    <n v="96"/>
  </r>
  <r>
    <s v="14326"/>
    <s v="19"/>
    <x v="2898"/>
    <d v="2017-07-11T00:00:00"/>
    <b v="1"/>
    <s v="Approved"/>
    <s v="OHM Cycles"/>
    <s v="Road"/>
    <s v="high"/>
    <s v="large"/>
    <n v="12.01"/>
    <n v="7.21"/>
    <n v="4.8"/>
    <d v="2009-03-08T00:00:00"/>
    <n v="172"/>
  </r>
  <r>
    <s v="14327"/>
    <s v="79"/>
    <x v="1598"/>
    <d v="2017-01-05T00:00:00"/>
    <b v="0"/>
    <s v="Approved"/>
    <s v="Norco Bicycles"/>
    <s v="Standard"/>
    <s v="medium"/>
    <s v="medium"/>
    <n v="1555.58"/>
    <n v="818.01"/>
    <n v="737.57"/>
    <d v="2003-09-09T00:00:00"/>
    <n v="359"/>
  </r>
  <r>
    <s v="14328"/>
    <s v="68"/>
    <x v="2577"/>
    <d v="2017-02-16T00:00:00"/>
    <b v="1"/>
    <s v="Approved"/>
    <s v="OHM Cycles"/>
    <s v="Standard"/>
    <s v="medium"/>
    <s v="medium"/>
    <n v="1636.9"/>
    <n v="44.71"/>
    <n v="1592.19"/>
    <d v="2010-08-20T00:00:00"/>
    <n v="317"/>
  </r>
  <r>
    <s v="14329"/>
    <s v="46"/>
    <x v="1249"/>
    <d v="2017-09-06T00:00:00"/>
    <b v="1"/>
    <s v="Approved"/>
    <s v="Solex"/>
    <s v="Standard"/>
    <s v="low"/>
    <s v="medium"/>
    <n v="1289.8499999999999"/>
    <n v="74.510000000000005"/>
    <n v="1215.3399999999999"/>
    <d v="2009-04-12T00:00:00"/>
    <n v="115"/>
  </r>
  <r>
    <s v="14330"/>
    <s v="32"/>
    <x v="3020"/>
    <d v="2017-02-05T00:00:00"/>
    <b v="0"/>
    <s v="Approved"/>
    <s v="Giant Bicycles"/>
    <s v="Standard"/>
    <s v="medium"/>
    <s v="medium"/>
    <n v="642.70000000000005"/>
    <n v="211.37"/>
    <n v="431.33"/>
    <d v="2002-03-22T00:00:00"/>
    <n v="328"/>
  </r>
  <r>
    <s v="14331"/>
    <s v="69"/>
    <x v="3432"/>
    <d v="2017-06-26T00:00:00"/>
    <b v="0"/>
    <s v="Approved"/>
    <s v="Giant Bicycles"/>
    <s v="Road"/>
    <s v="medium"/>
    <s v="medium"/>
    <n v="792.9"/>
    <n v="594.67999999999995"/>
    <n v="198.22"/>
    <d v="2016-12-06T00:00:00"/>
    <n v="187"/>
  </r>
  <r>
    <s v="14332"/>
    <s v="18"/>
    <x v="2137"/>
    <d v="2017-06-29T00:00:00"/>
    <b v="1"/>
    <s v="Approved"/>
    <s v="Solex"/>
    <s v="Standard"/>
    <s v="medium"/>
    <s v="medium"/>
    <n v="575.27"/>
    <n v="431.45"/>
    <n v="143.82"/>
    <d v="2013-03-12T00:00:00"/>
    <n v="184"/>
  </r>
  <r>
    <s v="14334"/>
    <s v="27"/>
    <x v="2406"/>
    <d v="2017-10-24T00:00:00"/>
    <b v="0"/>
    <s v="Approved"/>
    <s v="Trek Bicycles"/>
    <s v="Standard"/>
    <s v="medium"/>
    <s v="medium"/>
    <n v="499.53"/>
    <n v="388.72"/>
    <n v="110.81"/>
    <d v="2016-11-22T00:00:00"/>
    <n v="67"/>
  </r>
  <r>
    <s v="14335"/>
    <s v="12"/>
    <x v="1423"/>
    <d v="2017-08-19T00:00:00"/>
    <b v="0"/>
    <s v="Approved"/>
    <s v="Giant Bicycles"/>
    <s v="Standard"/>
    <s v="medium"/>
    <s v="large"/>
    <n v="1765.3"/>
    <n v="709.48"/>
    <n v="1055.82"/>
    <d v="1997-01-25T00:00:00"/>
    <n v="133"/>
  </r>
  <r>
    <s v="14336"/>
    <s v="58"/>
    <x v="1504"/>
    <d v="2017-04-09T00:00:00"/>
    <b v="0"/>
    <s v="Approved"/>
    <s v="OHM Cycles"/>
    <s v="Standard"/>
    <s v="medium"/>
    <s v="medium"/>
    <n v="912.52"/>
    <n v="141.4"/>
    <n v="771.12"/>
    <d v="2015-10-18T00:00:00"/>
    <n v="265"/>
  </r>
  <r>
    <s v="14337"/>
    <s v="53"/>
    <x v="3314"/>
    <d v="2017-11-24T00:00:00"/>
    <b v="1"/>
    <s v="Approved"/>
    <s v="OHM Cycles"/>
    <s v="Standard"/>
    <s v="medium"/>
    <s v="medium"/>
    <n v="795.34"/>
    <n v="101.58"/>
    <n v="693.76"/>
    <d v="2015-06-17T00:00:00"/>
    <n v="36"/>
  </r>
  <r>
    <s v="14338"/>
    <s v="0"/>
    <x v="1257"/>
    <d v="2017-01-20T00:00:00"/>
    <b v="0"/>
    <s v="Approved"/>
    <s v="WeareA2B"/>
    <s v="Standard"/>
    <s v="medium"/>
    <s v="medium"/>
    <n v="60.34"/>
    <n v="45.26"/>
    <n v="15.08"/>
    <d v="1999-06-23T00:00:00"/>
    <n v="344"/>
  </r>
  <r>
    <s v="14339"/>
    <s v="96"/>
    <x v="2834"/>
    <d v="2017-11-25T00:00:00"/>
    <b v="1"/>
    <s v="Approved"/>
    <s v="WeareA2B"/>
    <s v="Road"/>
    <s v="low"/>
    <s v="small"/>
    <n v="1172.78"/>
    <n v="1043.77"/>
    <n v="129.01"/>
    <d v="2004-01-16T00:00:00"/>
    <n v="35"/>
  </r>
  <r>
    <s v="14340"/>
    <s v="29"/>
    <x v="2801"/>
    <d v="2017-08-13T00:00:00"/>
    <b v="1"/>
    <s v="Approved"/>
    <s v="Norco Bicycles"/>
    <s v="Road"/>
    <s v="medium"/>
    <s v="medium"/>
    <n v="543.39"/>
    <n v="407.54"/>
    <n v="135.85"/>
    <d v="2016-11-22T00:00:00"/>
    <n v="139"/>
  </r>
  <r>
    <s v="14341"/>
    <s v="86"/>
    <x v="32"/>
    <d v="2017-09-09T00:00:00"/>
    <b v="0"/>
    <s v="Approved"/>
    <s v="OHM Cycles"/>
    <s v="Standard"/>
    <s v="medium"/>
    <s v="medium"/>
    <n v="235.63"/>
    <n v="125.07"/>
    <n v="110.56"/>
    <d v="2004-08-07T00:00:00"/>
    <n v="112"/>
  </r>
  <r>
    <s v="14342"/>
    <s v="27"/>
    <x v="2178"/>
    <d v="2017-08-11T00:00:00"/>
    <b v="1"/>
    <s v="Approved"/>
    <s v="Trek Bicycles"/>
    <s v="Standard"/>
    <s v="medium"/>
    <s v="medium"/>
    <n v="499.53"/>
    <n v="388.72"/>
    <n v="110.81"/>
    <d v="2016-11-22T00:00:00"/>
    <n v="141"/>
  </r>
  <r>
    <s v="14343"/>
    <s v="68"/>
    <x v="2950"/>
    <d v="2017-11-18T00:00:00"/>
    <b v="1"/>
    <s v="Approved"/>
    <s v="OHM Cycles"/>
    <s v="Standard"/>
    <s v="medium"/>
    <s v="medium"/>
    <n v="1636.9"/>
    <n v="44.71"/>
    <n v="1592.19"/>
    <d v="2015-04-11T00:00:00"/>
    <n v="42"/>
  </r>
  <r>
    <s v="14344"/>
    <s v="72"/>
    <x v="1797"/>
    <d v="2017-10-11T00:00:00"/>
    <b v="0"/>
    <s v="Approved"/>
    <s v="Norco Bicycles"/>
    <s v="Standard"/>
    <s v="medium"/>
    <s v="medium"/>
    <n v="360.4"/>
    <n v="270.3"/>
    <n v="90.1"/>
    <d v="2016-12-06T00:00:00"/>
    <n v="80"/>
  </r>
  <r>
    <s v="14345"/>
    <s v="42"/>
    <x v="1419"/>
    <d v="2017-11-19T00:00:00"/>
    <b v="0"/>
    <s v="Approved"/>
    <s v="OHM Cycles"/>
    <s v="Road"/>
    <s v="medium"/>
    <s v="small"/>
    <n v="1810"/>
    <n v="1610.9"/>
    <n v="199.1"/>
    <d v="2008-03-19T00:00:00"/>
    <n v="41"/>
  </r>
  <r>
    <s v="14346"/>
    <s v="36"/>
    <x v="1030"/>
    <d v="2017-07-03T00:00:00"/>
    <b v="0"/>
    <s v="Approved"/>
    <s v="Solex"/>
    <s v="Standard"/>
    <s v="low"/>
    <s v="medium"/>
    <n v="945.04"/>
    <n v="507.58"/>
    <n v="437.46"/>
    <d v="2011-08-29T00:00:00"/>
    <n v="180"/>
  </r>
  <r>
    <s v="14347"/>
    <s v="8"/>
    <x v="1901"/>
    <d v="2017-10-23T00:00:00"/>
    <b v="1"/>
    <s v="Approved"/>
    <s v="Solex"/>
    <s v="Road"/>
    <s v="medium"/>
    <s v="small"/>
    <n v="1703.52"/>
    <n v="1516.13"/>
    <n v="187.39"/>
    <d v="2011-04-16T00:00:00"/>
    <n v="68"/>
  </r>
  <r>
    <s v="14348"/>
    <s v="40"/>
    <x v="1060"/>
    <d v="2017-07-03T00:00:00"/>
    <b v="1"/>
    <s v="Approved"/>
    <s v="Trek Bicycles"/>
    <s v="Road"/>
    <s v="medium"/>
    <s v="large"/>
    <n v="1894.19"/>
    <n v="598.76"/>
    <n v="1295.43"/>
    <d v="1993-07-20T00:00:00"/>
    <n v="180"/>
  </r>
  <r>
    <s v="14349"/>
    <s v="64"/>
    <x v="1741"/>
    <d v="2017-12-26T00:00:00"/>
    <b v="0"/>
    <s v="Approved"/>
    <s v="Trek Bicycles"/>
    <s v="Standard"/>
    <s v="medium"/>
    <s v="large"/>
    <n v="1469.44"/>
    <n v="596.54999999999995"/>
    <n v="872.89"/>
    <d v="1995-10-24T00:00:00"/>
    <n v="4"/>
  </r>
  <r>
    <s v="14350"/>
    <s v="37"/>
    <x v="871"/>
    <d v="2017-11-18T00:00:00"/>
    <b v="1"/>
    <s v="Approved"/>
    <s v="OHM Cycles"/>
    <s v="Standard"/>
    <s v="low"/>
    <s v="medium"/>
    <n v="1793.43"/>
    <n v="248.82"/>
    <n v="1544.61"/>
    <d v="2010-06-07T00:00:00"/>
    <n v="42"/>
  </r>
  <r>
    <s v="14351"/>
    <s v="34"/>
    <x v="969"/>
    <d v="2017-03-23T00:00:00"/>
    <b v="0"/>
    <s v="Approved"/>
    <s v="WeareA2B"/>
    <s v="Standard"/>
    <s v="medium"/>
    <s v="medium"/>
    <n v="1231.1500000000001"/>
    <n v="161.6"/>
    <n v="1069.55"/>
    <d v="2004-08-17T00:00:00"/>
    <n v="282"/>
  </r>
  <r>
    <s v="14352"/>
    <s v="2"/>
    <x v="3"/>
    <d v="2017-05-31T00:00:00"/>
    <b v="0"/>
    <s v="Approved"/>
    <s v="Solex"/>
    <s v="Standard"/>
    <s v="medium"/>
    <s v="medium"/>
    <n v="71.489999999999995"/>
    <n v="53.62"/>
    <n v="17.87"/>
    <d v="2012-12-02T00:00:00"/>
    <n v="213"/>
  </r>
  <r>
    <s v="14353"/>
    <s v="22"/>
    <x v="2415"/>
    <d v="2017-08-31T00:00:00"/>
    <b v="0"/>
    <s v="Approved"/>
    <s v="Solex"/>
    <s v="Standard"/>
    <s v="medium"/>
    <s v="medium"/>
    <n v="575.27"/>
    <n v="431.45"/>
    <n v="143.82"/>
    <d v="1993-05-26T00:00:00"/>
    <n v="121"/>
  </r>
  <r>
    <s v="14354"/>
    <s v="0"/>
    <x v="1008"/>
    <d v="2017-07-05T00:00:00"/>
    <b v="0"/>
    <s v="Approved"/>
    <s v="Giant Bicycles"/>
    <s v="Standard"/>
    <s v="medium"/>
    <s v="large"/>
    <n v="569.55999999999995"/>
    <n v="528.42999999999995"/>
    <n v="41.13"/>
    <d v="1991-05-06T00:00:00"/>
    <n v="178"/>
  </r>
  <r>
    <s v="14355"/>
    <s v="82"/>
    <x v="3351"/>
    <d v="2017-05-17T00:00:00"/>
    <b v="1"/>
    <s v="Approved"/>
    <s v="Norco Bicycles"/>
    <s v="Standard"/>
    <s v="high"/>
    <s v="medium"/>
    <n v="1148.6400000000001"/>
    <n v="689.18"/>
    <n v="459.46"/>
    <d v="1997-08-25T00:00:00"/>
    <n v="227"/>
  </r>
  <r>
    <s v="14356"/>
    <s v="32"/>
    <x v="981"/>
    <d v="2017-02-13T00:00:00"/>
    <b v="1"/>
    <s v="Approved"/>
    <s v="Giant Bicycles"/>
    <s v="Standard"/>
    <s v="medium"/>
    <s v="medium"/>
    <n v="642.70000000000005"/>
    <n v="211.37"/>
    <n v="431.33"/>
    <d v="2002-03-22T00:00:00"/>
    <n v="320"/>
  </r>
  <r>
    <s v="14357"/>
    <s v="99"/>
    <x v="1498"/>
    <d v="2017-03-03T00:00:00"/>
    <b v="1"/>
    <s v="Approved"/>
    <s v="Trek Bicycles"/>
    <s v="Road"/>
    <s v="low"/>
    <s v="small"/>
    <n v="1720.7"/>
    <n v="1531.42"/>
    <n v="189.28"/>
    <d v="2013-03-12T00:00:00"/>
    <n v="302"/>
  </r>
  <r>
    <s v="14358"/>
    <s v="7"/>
    <x v="459"/>
    <d v="2017-06-14T00:00:00"/>
    <b v="1"/>
    <s v="Approved"/>
    <s v="Trek Bicycles"/>
    <s v="Road"/>
    <s v="low"/>
    <s v="medium"/>
    <n v="980.37"/>
    <n v="234.43"/>
    <n v="745.94"/>
    <d v="2005-12-07T00:00:00"/>
    <n v="199"/>
  </r>
  <r>
    <s v="14359"/>
    <s v="11"/>
    <x v="1288"/>
    <d v="2017-10-08T00:00:00"/>
    <b v="1"/>
    <s v="Approved"/>
    <s v="Trek Bicycles"/>
    <s v="Standard"/>
    <s v="medium"/>
    <s v="small"/>
    <n v="1775.81"/>
    <n v="1580.47"/>
    <n v="195.34"/>
    <d v="2010-05-05T00:00:00"/>
    <n v="83"/>
  </r>
  <r>
    <s v="14360"/>
    <s v="0"/>
    <x v="3231"/>
    <d v="2017-03-05T00:00:00"/>
    <b v="0"/>
    <s v="Approved"/>
    <s v="Norco Bicycles"/>
    <s v="Standard"/>
    <s v="medium"/>
    <s v="medium"/>
    <n v="360.4"/>
    <n v="270.3"/>
    <n v="90.1"/>
    <d v="2006-05-22T00:00:00"/>
    <n v="300"/>
  </r>
  <r>
    <s v="14361"/>
    <s v="25"/>
    <x v="3438"/>
    <d v="2017-06-08T00:00:00"/>
    <b v="1"/>
    <s v="Approved"/>
    <s v="OHM Cycles"/>
    <s v="Standard"/>
    <s v="high"/>
    <s v="medium"/>
    <n v="2005.66"/>
    <n v="1203.4000000000001"/>
    <n v="802.26"/>
    <d v="2015-10-18T00:00:00"/>
    <n v="205"/>
  </r>
  <r>
    <s v="14362"/>
    <s v="17"/>
    <x v="1805"/>
    <d v="2017-07-26T00:00:00"/>
    <b v="0"/>
    <s v="Approved"/>
    <s v="Solex"/>
    <s v="Standard"/>
    <s v="high"/>
    <s v="medium"/>
    <n v="1024.6600000000001"/>
    <n v="614.79999999999995"/>
    <n v="409.86"/>
    <d v="2009-03-08T00:00:00"/>
    <n v="157"/>
  </r>
  <r>
    <s v="14363"/>
    <s v="36"/>
    <x v="493"/>
    <d v="2017-07-08T00:00:00"/>
    <b v="1"/>
    <s v="Approved"/>
    <s v="Solex"/>
    <s v="Standard"/>
    <s v="low"/>
    <s v="medium"/>
    <n v="945.04"/>
    <n v="507.58"/>
    <n v="437.46"/>
    <d v="1995-12-19T00:00:00"/>
    <n v="175"/>
  </r>
  <r>
    <s v="14364"/>
    <s v="28"/>
    <x v="2642"/>
    <d v="2017-10-10T00:00:00"/>
    <b v="0"/>
    <s v="Approved"/>
    <s v="Solex"/>
    <s v="Road"/>
    <s v="medium"/>
    <s v="small"/>
    <n v="1703.52"/>
    <n v="1516.13"/>
    <n v="187.39"/>
    <d v="2011-04-16T00:00:00"/>
    <n v="81"/>
  </r>
  <r>
    <s v="14365"/>
    <s v="61"/>
    <x v="1999"/>
    <d v="2017-12-27T00:00:00"/>
    <b v="0"/>
    <s v="Approved"/>
    <s v="Norco Bicycles"/>
    <s v="Standard"/>
    <s v="medium"/>
    <s v="small"/>
    <n v="586.45000000000005"/>
    <n v="521.94000000000005"/>
    <n v="64.510000000000005"/>
    <d v="2004-08-07T00:00:00"/>
    <n v="3"/>
  </r>
  <r>
    <s v="14366"/>
    <s v="86"/>
    <x v="590"/>
    <d v="2017-07-03T00:00:00"/>
    <b v="0"/>
    <s v="Approved"/>
    <s v="OHM Cycles"/>
    <s v="Standard"/>
    <s v="medium"/>
    <s v="medium"/>
    <n v="235.63"/>
    <n v="125.07"/>
    <n v="110.56"/>
    <d v="2004-08-07T00:00:00"/>
    <n v="180"/>
  </r>
  <r>
    <s v="14367"/>
    <s v="2"/>
    <x v="946"/>
    <d v="2017-10-29T00:00:00"/>
    <b v="0"/>
    <s v="Approved"/>
    <s v="Solex"/>
    <s v="Standard"/>
    <s v="medium"/>
    <s v="medium"/>
    <n v="71.489999999999995"/>
    <n v="53.62"/>
    <n v="17.87"/>
    <d v="2012-12-02T00:00:00"/>
    <n v="62"/>
  </r>
  <r>
    <s v="14368"/>
    <s v="19"/>
    <x v="2713"/>
    <d v="2017-10-09T00:00:00"/>
    <b v="0"/>
    <s v="Approved"/>
    <s v="Trek Bicycles"/>
    <s v="Mountain"/>
    <s v="low"/>
    <s v="medium"/>
    <n v="574.64"/>
    <n v="459.71"/>
    <n v="114.93"/>
    <d v="2011-08-29T00:00:00"/>
    <n v="82"/>
  </r>
  <r>
    <s v="14369"/>
    <s v="29"/>
    <x v="2614"/>
    <d v="2017-05-11T00:00:00"/>
    <b v="0"/>
    <s v="Approved"/>
    <s v="Norco Bicycles"/>
    <s v="Road"/>
    <s v="medium"/>
    <s v="medium"/>
    <n v="543.39"/>
    <n v="407.54"/>
    <n v="135.85"/>
    <d v="2016-03-29T00:00:00"/>
    <n v="233"/>
  </r>
  <r>
    <s v="14370"/>
    <s v="10"/>
    <x v="2876"/>
    <d v="2017-07-09T00:00:00"/>
    <b v="0"/>
    <s v="Approved"/>
    <s v="WeareA2B"/>
    <s v="Touring"/>
    <s v="medium"/>
    <s v="medium"/>
    <n v="1466.68"/>
    <n v="363.25"/>
    <n v="1103.43"/>
    <d v="2014-03-03T00:00:00"/>
    <n v="174"/>
  </r>
  <r>
    <s v="14371"/>
    <s v="0"/>
    <x v="1213"/>
    <d v="2017-04-11T00:00:00"/>
    <b v="1"/>
    <s v="Approved"/>
    <s v="OHM Cycles"/>
    <s v="Road"/>
    <s v="high"/>
    <s v="large"/>
    <n v="12.01"/>
    <n v="7.21"/>
    <n v="4.8"/>
    <d v="1999-06-23T00:00:00"/>
    <n v="263"/>
  </r>
  <r>
    <s v="14372"/>
    <s v="86"/>
    <x v="1084"/>
    <d v="2017-11-22T00:00:00"/>
    <b v="0"/>
    <s v="Approved"/>
    <s v="Norco Bicycles"/>
    <s v="Road"/>
    <s v="high"/>
    <s v="large"/>
    <n v="774.53"/>
    <n v="464.72"/>
    <n v="309.81"/>
    <d v="2003-03-18T00:00:00"/>
    <n v="38"/>
  </r>
  <r>
    <s v="14373"/>
    <s v="27"/>
    <x v="1023"/>
    <d v="2017-04-25T00:00:00"/>
    <b v="0"/>
    <s v="Approved"/>
    <s v="Trek Bicycles"/>
    <s v="Standard"/>
    <s v="medium"/>
    <s v="medium"/>
    <n v="499.53"/>
    <n v="388.72"/>
    <n v="110.81"/>
    <d v="1999-06-23T00:00:00"/>
    <n v="249"/>
  </r>
  <r>
    <s v="14374"/>
    <s v="50"/>
    <x v="10"/>
    <d v="2017-11-16T00:00:00"/>
    <b v="1"/>
    <s v="Approved"/>
    <s v="WeareA2B"/>
    <s v="Standard"/>
    <s v="medium"/>
    <s v="small"/>
    <n v="175.89"/>
    <n v="131.91999999999999"/>
    <n v="43.97"/>
    <d v="2003-02-16T00:00:00"/>
    <n v="44"/>
  </r>
  <r>
    <s v="14375"/>
    <s v="80"/>
    <x v="404"/>
    <d v="2017-06-18T00:00:00"/>
    <b v="0"/>
    <s v="Approved"/>
    <s v="OHM Cycles"/>
    <s v="Touring"/>
    <s v="low"/>
    <s v="medium"/>
    <n v="1073.07"/>
    <n v="933.84"/>
    <n v="139.22999999999999"/>
    <d v="1997-01-25T00:00:00"/>
    <n v="195"/>
  </r>
  <r>
    <s v="14376"/>
    <s v="10"/>
    <x v="3000"/>
    <d v="2017-10-27T00:00:00"/>
    <b v="0"/>
    <s v="Approved"/>
    <s v="WeareA2B"/>
    <s v="Touring"/>
    <s v="medium"/>
    <s v="medium"/>
    <n v="1466.68"/>
    <n v="363.25"/>
    <n v="1103.43"/>
    <d v="2014-03-03T00:00:00"/>
    <n v="64"/>
  </r>
  <r>
    <s v="14377"/>
    <s v="0"/>
    <x v="1495"/>
    <d v="2017-11-26T00:00:00"/>
    <b v="1"/>
    <s v="Approved"/>
    <s v="Giant Bicycles"/>
    <s v="Standard"/>
    <s v="medium"/>
    <s v="large"/>
    <n v="569.55999999999995"/>
    <n v="528.42999999999995"/>
    <n v="41.13"/>
    <d v="2003-09-10T00:00:00"/>
    <n v="34"/>
  </r>
  <r>
    <s v="14378"/>
    <s v="81"/>
    <x v="288"/>
    <d v="2017-09-10T00:00:00"/>
    <b v="1"/>
    <s v="Approved"/>
    <s v="Solex"/>
    <s v="Standard"/>
    <s v="medium"/>
    <s v="medium"/>
    <n v="1151.96"/>
    <n v="649.49"/>
    <n v="502.47"/>
    <d v="1999-12-04T00:00:00"/>
    <n v="111"/>
  </r>
  <r>
    <s v="14379"/>
    <s v="40"/>
    <x v="2626"/>
    <d v="2017-02-26T00:00:00"/>
    <b v="1"/>
    <s v="Approved"/>
    <s v="OHM Cycles"/>
    <s v="Standard"/>
    <s v="high"/>
    <s v="medium"/>
    <n v="1458.17"/>
    <n v="874.9"/>
    <n v="583.27"/>
    <d v="2006-02-02T00:00:00"/>
    <n v="307"/>
  </r>
  <r>
    <s v="14380"/>
    <s v="82"/>
    <x v="2488"/>
    <d v="2017-10-20T00:00:00"/>
    <b v="0"/>
    <s v="Approved"/>
    <s v="Norco Bicycles"/>
    <s v="Standard"/>
    <s v="high"/>
    <s v="medium"/>
    <n v="1148.6400000000001"/>
    <n v="689.18"/>
    <n v="459.46"/>
    <d v="2015-08-02T00:00:00"/>
    <n v="71"/>
  </r>
  <r>
    <s v="14381"/>
    <s v="48"/>
    <x v="1524"/>
    <d v="2017-06-25T00:00:00"/>
    <b v="1"/>
    <s v="Approved"/>
    <s v="WeareA2B"/>
    <s v="Standard"/>
    <s v="medium"/>
    <s v="medium"/>
    <n v="1762.96"/>
    <n v="950.52"/>
    <n v="812.44"/>
    <d v="2012-06-04T00:00:00"/>
    <n v="188"/>
  </r>
  <r>
    <s v="14382"/>
    <s v="0"/>
    <x v="2144"/>
    <d v="2017-03-09T00:00:00"/>
    <b v="0"/>
    <s v="Approved"/>
    <s v="Norco Bicycles"/>
    <s v="Standard"/>
    <s v="low"/>
    <s v="medium"/>
    <n v="363.01"/>
    <n v="290.41000000000003"/>
    <n v="72.599999999999994"/>
    <d v="2009-03-08T00:00:00"/>
    <n v="296"/>
  </r>
  <r>
    <s v="14383"/>
    <s v="71"/>
    <x v="3305"/>
    <d v="2017-09-24T00:00:00"/>
    <b v="0"/>
    <s v="Approved"/>
    <s v="Solex"/>
    <s v="Standard"/>
    <s v="high"/>
    <s v="large"/>
    <n v="1842.92"/>
    <n v="1105.75"/>
    <n v="737.17"/>
    <d v="1995-10-24T00:00:00"/>
    <n v="97"/>
  </r>
  <r>
    <s v="14384"/>
    <s v="2"/>
    <x v="2184"/>
    <d v="2017-03-04T00:00:00"/>
    <b v="1"/>
    <s v="Approved"/>
    <s v="Solex"/>
    <s v="Standard"/>
    <s v="medium"/>
    <s v="medium"/>
    <n v="71.489999999999995"/>
    <n v="53.62"/>
    <n v="17.87"/>
    <d v="2011-08-29T00:00:00"/>
    <n v="301"/>
  </r>
  <r>
    <s v="14385"/>
    <s v="52"/>
    <x v="1407"/>
    <d v="2017-11-02T00:00:00"/>
    <b v="0"/>
    <s v="Approved"/>
    <s v="Solex"/>
    <s v="Road"/>
    <s v="medium"/>
    <s v="large"/>
    <n v="1777.8"/>
    <n v="820.78"/>
    <n v="957.02"/>
    <d v="1993-05-26T00:00:00"/>
    <n v="58"/>
  </r>
  <r>
    <s v="14386"/>
    <s v="25"/>
    <x v="1665"/>
    <d v="2017-04-17T00:00:00"/>
    <b v="1"/>
    <s v="Approved"/>
    <s v="Giant Bicycles"/>
    <s v="Road"/>
    <s v="medium"/>
    <s v="medium"/>
    <n v="1538.99"/>
    <n v="829.65"/>
    <n v="709.34"/>
    <d v="2006-11-10T00:00:00"/>
    <n v="257"/>
  </r>
  <r>
    <s v="14387"/>
    <s v="63"/>
    <x v="421"/>
    <d v="2017-06-14T00:00:00"/>
    <b v="0"/>
    <s v="Approved"/>
    <s v="Solex"/>
    <s v="Standard"/>
    <s v="medium"/>
    <s v="medium"/>
    <n v="1483.2"/>
    <n v="99.59"/>
    <n v="1383.61"/>
    <d v="1998-12-17T00:00:00"/>
    <n v="199"/>
  </r>
  <r>
    <s v="14388"/>
    <s v="23"/>
    <x v="733"/>
    <d v="2017-03-20T00:00:00"/>
    <b v="1"/>
    <s v="Approved"/>
    <s v="Norco Bicycles"/>
    <s v="Mountain"/>
    <s v="low"/>
    <s v="small"/>
    <n v="688.63"/>
    <n v="612.88"/>
    <n v="75.75"/>
    <d v="1993-10-02T00:00:00"/>
    <n v="285"/>
  </r>
  <r>
    <s v="14389"/>
    <s v="4"/>
    <x v="1825"/>
    <d v="2017-05-19T00:00:00"/>
    <b v="0"/>
    <s v="Approved"/>
    <s v="Giant Bicycles"/>
    <s v="Standard"/>
    <s v="high"/>
    <s v="medium"/>
    <n v="1129.1300000000001"/>
    <n v="677.48"/>
    <n v="451.65"/>
    <d v="2005-08-09T00:00:00"/>
    <n v="225"/>
  </r>
  <r>
    <s v="14390"/>
    <s v="18"/>
    <x v="331"/>
    <d v="2017-08-27T00:00:00"/>
    <b v="1"/>
    <s v="Approved"/>
    <s v="Solex"/>
    <s v="Standard"/>
    <s v="medium"/>
    <s v="medium"/>
    <n v="575.27"/>
    <n v="431.45"/>
    <n v="143.82"/>
    <d v="2011-05-07T00:00:00"/>
    <n v="125"/>
  </r>
  <r>
    <s v="14391"/>
    <s v="2"/>
    <x v="2174"/>
    <d v="2017-07-17T00:00:00"/>
    <b v="0"/>
    <s v="Approved"/>
    <s v="Solex"/>
    <s v="Standard"/>
    <s v="medium"/>
    <s v="medium"/>
    <n v="71.489999999999995"/>
    <n v="53.62"/>
    <n v="17.87"/>
    <d v="2012-12-02T00:00:00"/>
    <n v="166"/>
  </r>
  <r>
    <s v="14392"/>
    <s v="10"/>
    <x v="1696"/>
    <d v="2017-07-12T00:00:00"/>
    <b v="0"/>
    <s v="Approved"/>
    <s v="Solex"/>
    <s v="Standard"/>
    <s v="medium"/>
    <s v="medium"/>
    <n v="1945.43"/>
    <n v="333.18"/>
    <n v="1612.25"/>
    <d v="2002-08-31T00:00:00"/>
    <n v="171"/>
  </r>
  <r>
    <s v="14393"/>
    <s v="70"/>
    <x v="968"/>
    <d v="2017-11-06T00:00:00"/>
    <b v="0"/>
    <s v="Approved"/>
    <s v="Trek Bicycles"/>
    <s v="Standard"/>
    <s v="high"/>
    <s v="medium"/>
    <n v="495.72"/>
    <n v="297.43"/>
    <n v="198.29"/>
    <d v="1999-07-26T00:00:00"/>
    <n v="54"/>
  </r>
  <r>
    <s v="14394"/>
    <s v="49"/>
    <x v="542"/>
    <d v="2017-04-01T00:00:00"/>
    <b v="1"/>
    <s v="Approved"/>
    <s v="Solex"/>
    <s v="Standard"/>
    <s v="medium"/>
    <s v="large"/>
    <n v="1061.56"/>
    <n v="733.58"/>
    <n v="327.98"/>
    <d v="2012-05-18T00:00:00"/>
    <n v="273"/>
  </r>
  <r>
    <s v="14395"/>
    <s v="11"/>
    <x v="2523"/>
    <d v="2017-09-03T00:00:00"/>
    <b v="0"/>
    <s v="Approved"/>
    <s v="Giant Bicycles"/>
    <s v="Standard"/>
    <s v="high"/>
    <s v="medium"/>
    <n v="1274.93"/>
    <n v="764.96"/>
    <n v="509.97"/>
    <d v="2007-08-04T00:00:00"/>
    <n v="118"/>
  </r>
  <r>
    <s v="14396"/>
    <s v="100"/>
    <x v="2541"/>
    <d v="2017-12-12T00:00:00"/>
    <b v="0"/>
    <s v="Approved"/>
    <s v="Trek Bicycles"/>
    <s v="Standard"/>
    <s v="medium"/>
    <s v="small"/>
    <n v="1386.84"/>
    <n v="1234.29"/>
    <n v="152.55000000000001"/>
    <d v="1994-09-09T00:00:00"/>
    <n v="18"/>
  </r>
  <r>
    <s v="14397"/>
    <s v="92"/>
    <x v="1909"/>
    <d v="2017-05-19T00:00:00"/>
    <b v="0"/>
    <s v="Approved"/>
    <s v="WeareA2B"/>
    <s v="Standard"/>
    <s v="medium"/>
    <s v="small"/>
    <n v="1415.01"/>
    <n v="1259.3599999999999"/>
    <n v="155.65"/>
    <d v="1994-08-10T00:00:00"/>
    <n v="225"/>
  </r>
  <r>
    <s v="14398"/>
    <s v="75"/>
    <x v="871"/>
    <d v="2017-07-04T00:00:00"/>
    <b v="1"/>
    <s v="Approved"/>
    <s v="Giant Bicycles"/>
    <s v="Touring"/>
    <s v="medium"/>
    <s v="large"/>
    <n v="1873.97"/>
    <n v="863.95"/>
    <n v="1010.02"/>
    <d v="1991-07-10T00:00:00"/>
    <n v="179"/>
  </r>
  <r>
    <s v="14399"/>
    <s v="5"/>
    <x v="648"/>
    <d v="2017-09-04T00:00:00"/>
    <b v="0"/>
    <s v="Approved"/>
    <s v="Trek Bicycles"/>
    <s v="Mountain"/>
    <s v="low"/>
    <s v="medium"/>
    <n v="574.64"/>
    <n v="459.71"/>
    <n v="114.93"/>
    <d v="2011-04-16T00:00:00"/>
    <n v="117"/>
  </r>
  <r>
    <s v="14400"/>
    <s v="92"/>
    <x v="2373"/>
    <d v="2017-07-10T00:00:00"/>
    <b v="0"/>
    <s v="Approved"/>
    <s v="WeareA2B"/>
    <s v="Standard"/>
    <s v="medium"/>
    <s v="small"/>
    <n v="1415.01"/>
    <n v="1259.3599999999999"/>
    <n v="155.65"/>
    <d v="2013-06-09T00:00:00"/>
    <n v="173"/>
  </r>
  <r>
    <s v="14401"/>
    <s v="14"/>
    <x v="2300"/>
    <d v="2017-12-07T00:00:00"/>
    <b v="0"/>
    <s v="Approved"/>
    <s v="Trek Bicycles"/>
    <s v="Standard"/>
    <s v="medium"/>
    <s v="small"/>
    <n v="1386.84"/>
    <n v="1234.29"/>
    <n v="152.55000000000001"/>
    <d v="2003-08-05T00:00:00"/>
    <n v="23"/>
  </r>
  <r>
    <s v="14402"/>
    <s v="11"/>
    <x v="3217"/>
    <d v="2017-08-02T00:00:00"/>
    <b v="0"/>
    <s v="Approved"/>
    <s v="Giant Bicycles"/>
    <s v="Standard"/>
    <s v="high"/>
    <s v="medium"/>
    <n v="1274.93"/>
    <n v="764.96"/>
    <n v="509.97"/>
    <d v="1991-08-05T00:00:00"/>
    <n v="150"/>
  </r>
  <r>
    <s v="14403"/>
    <s v="28"/>
    <x v="605"/>
    <d v="2017-11-07T00:00:00"/>
    <b v="0"/>
    <s v="Approved"/>
    <s v="Solex"/>
    <s v="Road"/>
    <s v="medium"/>
    <s v="small"/>
    <n v="1703.52"/>
    <n v="1516.13"/>
    <n v="187.39"/>
    <d v="2011-04-16T00:00:00"/>
    <n v="53"/>
  </r>
  <r>
    <s v="14404"/>
    <s v="81"/>
    <x v="1621"/>
    <d v="2017-03-04T00:00:00"/>
    <b v="1"/>
    <s v="Approved"/>
    <s v="Solex"/>
    <s v="Standard"/>
    <s v="medium"/>
    <s v="medium"/>
    <n v="1151.96"/>
    <n v="649.49"/>
    <n v="502.47"/>
    <d v="2003-02-16T00:00:00"/>
    <n v="301"/>
  </r>
  <r>
    <s v="14405"/>
    <s v="36"/>
    <x v="1560"/>
    <d v="2017-09-20T00:00:00"/>
    <b v="1"/>
    <s v="Approved"/>
    <s v="Solex"/>
    <s v="Standard"/>
    <s v="low"/>
    <s v="medium"/>
    <n v="1289.8499999999999"/>
    <n v="74.510000000000005"/>
    <n v="1215.3399999999999"/>
    <d v="2007-12-11T00:00:00"/>
    <n v="101"/>
  </r>
  <r>
    <s v="14406"/>
    <s v="0"/>
    <x v="1895"/>
    <d v="2017-01-28T00:00:00"/>
    <b v="1"/>
    <s v="Approved"/>
    <s v="Solex"/>
    <s v="Standard"/>
    <s v="medium"/>
    <s v="medium"/>
    <n v="100.35"/>
    <n v="75.260000000000005"/>
    <n v="25.09"/>
    <d v="1999-07-26T00:00:00"/>
    <n v="336"/>
  </r>
  <r>
    <s v="14407"/>
    <s v="91"/>
    <x v="1210"/>
    <d v="2017-11-22T00:00:00"/>
    <b v="0"/>
    <s v="Approved"/>
    <s v="Solex"/>
    <s v="Standard"/>
    <s v="medium"/>
    <s v="medium"/>
    <n v="100.35"/>
    <n v="75.260000000000005"/>
    <n v="25.09"/>
    <d v="2000-11-03T00:00:00"/>
    <n v="38"/>
  </r>
  <r>
    <s v="14408"/>
    <s v="3"/>
    <x v="1826"/>
    <d v="2017-05-14T00:00:00"/>
    <b v="0"/>
    <s v="Approved"/>
    <s v="Trek Bicycles"/>
    <s v="Standard"/>
    <s v="medium"/>
    <s v="large"/>
    <n v="2091.4699999999998"/>
    <n v="388.92"/>
    <n v="1702.55"/>
    <d v="2012-09-15T00:00:00"/>
    <n v="230"/>
  </r>
  <r>
    <s v="14409"/>
    <s v="29"/>
    <x v="3439"/>
    <d v="2017-03-06T00:00:00"/>
    <b v="0"/>
    <s v="Approved"/>
    <s v="WeareA2B"/>
    <s v="Standard"/>
    <s v="medium"/>
    <s v="medium"/>
    <n v="1065.03"/>
    <n v="230.09"/>
    <n v="834.94"/>
    <d v="2000-11-03T00:00:00"/>
    <n v="299"/>
  </r>
  <r>
    <s v="14410"/>
    <s v="0"/>
    <x v="2100"/>
    <d v="2017-10-06T00:00:00"/>
    <b v="0"/>
    <s v="Approved"/>
    <m/>
    <m/>
    <m/>
    <m/>
    <n v="883.91"/>
    <m/>
    <m/>
    <m/>
    <n v="85"/>
  </r>
  <r>
    <s v="14411"/>
    <s v="1"/>
    <x v="669"/>
    <d v="2017-07-18T00:00:00"/>
    <b v="0"/>
    <s v="Approved"/>
    <s v="Giant Bicycles"/>
    <s v="Standard"/>
    <s v="medium"/>
    <s v="medium"/>
    <n v="1403.5"/>
    <n v="954.82"/>
    <n v="448.68"/>
    <d v="2012-12-02T00:00:00"/>
    <n v="165"/>
  </r>
  <r>
    <s v="14412"/>
    <s v="50"/>
    <x v="2384"/>
    <d v="2017-11-19T00:00:00"/>
    <b v="1"/>
    <s v="Approved"/>
    <s v="WeareA2B"/>
    <s v="Standard"/>
    <s v="medium"/>
    <s v="small"/>
    <n v="175.89"/>
    <n v="131.91999999999999"/>
    <n v="43.97"/>
    <d v="1997-10-04T00:00:00"/>
    <n v="41"/>
  </r>
  <r>
    <s v="14413"/>
    <s v="11"/>
    <x v="490"/>
    <d v="2017-01-20T00:00:00"/>
    <b v="1"/>
    <s v="Approved"/>
    <s v="Trek Bicycles"/>
    <s v="Standard"/>
    <s v="medium"/>
    <s v="small"/>
    <n v="1775.81"/>
    <n v="1580.47"/>
    <n v="195.34"/>
    <d v="2010-05-05T00:00:00"/>
    <n v="344"/>
  </r>
  <r>
    <s v="14414"/>
    <s v="70"/>
    <x v="183"/>
    <d v="2017-11-18T00:00:00"/>
    <b v="0"/>
    <s v="Approved"/>
    <s v="Trek Bicycles"/>
    <s v="Standard"/>
    <s v="high"/>
    <s v="medium"/>
    <n v="495.72"/>
    <n v="297.43"/>
    <n v="198.29"/>
    <d v="2014-10-10T00:00:00"/>
    <n v="42"/>
  </r>
  <r>
    <s v="14415"/>
    <s v="74"/>
    <x v="1576"/>
    <d v="2017-02-09T00:00:00"/>
    <b v="0"/>
    <s v="Approved"/>
    <s v="WeareA2B"/>
    <s v="Standard"/>
    <s v="medium"/>
    <s v="medium"/>
    <n v="1228.07"/>
    <n v="400.91"/>
    <n v="827.16"/>
    <d v="2000-05-22T00:00:00"/>
    <n v="324"/>
  </r>
  <r>
    <s v="14416"/>
    <s v="86"/>
    <x v="2554"/>
    <d v="2017-05-13T00:00:00"/>
    <b v="1"/>
    <s v="Approved"/>
    <s v="OHM Cycles"/>
    <s v="Standard"/>
    <s v="medium"/>
    <s v="medium"/>
    <n v="235.63"/>
    <n v="125.07"/>
    <n v="110.56"/>
    <d v="1998-12-16T00:00:00"/>
    <n v="231"/>
  </r>
  <r>
    <s v="14417"/>
    <s v="91"/>
    <x v="3110"/>
    <d v="2017-08-27T00:00:00"/>
    <b v="1"/>
    <s v="Approved"/>
    <s v="Solex"/>
    <s v="Standard"/>
    <s v="medium"/>
    <s v="medium"/>
    <n v="100.35"/>
    <n v="75.260000000000005"/>
    <n v="25.09"/>
    <d v="1994-08-10T00:00:00"/>
    <n v="125"/>
  </r>
  <r>
    <s v="14418"/>
    <s v="4"/>
    <x v="2772"/>
    <d v="2017-04-24T00:00:00"/>
    <b v="1"/>
    <s v="Approved"/>
    <s v="Giant Bicycles"/>
    <s v="Standard"/>
    <s v="high"/>
    <s v="medium"/>
    <n v="1129.1300000000001"/>
    <n v="677.48"/>
    <n v="451.65"/>
    <d v="2005-08-09T00:00:00"/>
    <n v="250"/>
  </r>
  <r>
    <s v="14419"/>
    <s v="65"/>
    <x v="1345"/>
    <d v="2017-06-01T00:00:00"/>
    <b v="0"/>
    <s v="Approved"/>
    <s v="WeareA2B"/>
    <s v="Standard"/>
    <s v="medium"/>
    <s v="medium"/>
    <n v="1807.45"/>
    <n v="778.69"/>
    <n v="1028.76"/>
    <d v="2015-05-21T00:00:00"/>
    <n v="212"/>
  </r>
  <r>
    <s v="14420"/>
    <s v="76"/>
    <x v="796"/>
    <d v="2017-07-04T00:00:00"/>
    <b v="0"/>
    <s v="Approved"/>
    <s v="WeareA2B"/>
    <s v="Road"/>
    <s v="low"/>
    <s v="small"/>
    <n v="1172.78"/>
    <n v="1043.77"/>
    <n v="129.01"/>
    <d v="2004-01-16T00:00:00"/>
    <n v="179"/>
  </r>
  <r>
    <s v="14421"/>
    <s v="77"/>
    <x v="1105"/>
    <d v="2017-10-12T00:00:00"/>
    <b v="0"/>
    <s v="Approved"/>
    <s v="Norco Bicycles"/>
    <s v="Road"/>
    <s v="medium"/>
    <s v="large"/>
    <n v="1240.31"/>
    <n v="795.1"/>
    <n v="445.21"/>
    <d v="2011-01-10T00:00:00"/>
    <n v="79"/>
  </r>
  <r>
    <s v="14422"/>
    <s v="9"/>
    <x v="1935"/>
    <d v="2017-03-25T00:00:00"/>
    <b v="0"/>
    <s v="Approved"/>
    <s v="OHM Cycles"/>
    <s v="Road"/>
    <s v="medium"/>
    <s v="medium"/>
    <n v="742.54"/>
    <n v="667.4"/>
    <n v="75.14"/>
    <d v="1991-11-07T00:00:00"/>
    <n v="280"/>
  </r>
  <r>
    <s v="14423"/>
    <s v="0"/>
    <x v="2034"/>
    <d v="2017-03-24T00:00:00"/>
    <b v="0"/>
    <s v="Approved"/>
    <m/>
    <m/>
    <m/>
    <m/>
    <n v="1216.4000000000001"/>
    <m/>
    <m/>
    <m/>
    <n v="281"/>
  </r>
  <r>
    <s v="14424"/>
    <s v="83"/>
    <x v="1745"/>
    <d v="2017-09-15T00:00:00"/>
    <b v="1"/>
    <s v="Approved"/>
    <s v="Solex"/>
    <s v="Touring"/>
    <s v="medium"/>
    <s v="large"/>
    <n v="2083.94"/>
    <n v="675.03"/>
    <n v="1408.91"/>
    <d v="1993-04-20T00:00:00"/>
    <n v="106"/>
  </r>
  <r>
    <s v="14425"/>
    <s v="12"/>
    <x v="2333"/>
    <d v="2017-02-08T00:00:00"/>
    <b v="0"/>
    <s v="Approved"/>
    <s v="WeareA2B"/>
    <s v="Standard"/>
    <s v="medium"/>
    <s v="medium"/>
    <n v="1231.1500000000001"/>
    <n v="161.6"/>
    <n v="1069.55"/>
    <d v="2004-08-17T00:00:00"/>
    <n v="325"/>
  </r>
  <r>
    <s v="14426"/>
    <s v="12"/>
    <x v="2029"/>
    <d v="2017-08-13T00:00:00"/>
    <b v="0"/>
    <s v="Approved"/>
    <s v="WeareA2B"/>
    <s v="Standard"/>
    <s v="medium"/>
    <s v="medium"/>
    <n v="1231.1500000000001"/>
    <n v="161.6"/>
    <n v="1069.55"/>
    <d v="2013-03-12T00:00:00"/>
    <n v="139"/>
  </r>
  <r>
    <s v="14427"/>
    <s v="36"/>
    <x v="1106"/>
    <d v="2017-07-27T00:00:00"/>
    <b v="1"/>
    <s v="Approved"/>
    <s v="Solex"/>
    <s v="Standard"/>
    <s v="low"/>
    <s v="medium"/>
    <n v="945.04"/>
    <n v="507.58"/>
    <n v="437.46"/>
    <d v="2008-03-19T00:00:00"/>
    <n v="156"/>
  </r>
  <r>
    <s v="14428"/>
    <s v="4"/>
    <x v="1100"/>
    <d v="2017-03-18T00:00:00"/>
    <b v="0"/>
    <s v="Approved"/>
    <s v="Giant Bicycles"/>
    <s v="Standard"/>
    <s v="high"/>
    <s v="medium"/>
    <n v="1129.1300000000001"/>
    <n v="677.48"/>
    <n v="451.65"/>
    <d v="2004-09-28T00:00:00"/>
    <n v="287"/>
  </r>
  <r>
    <s v="14430"/>
    <s v="59"/>
    <x v="3017"/>
    <d v="2017-05-22T00:00:00"/>
    <b v="0"/>
    <s v="Approved"/>
    <s v="Solex"/>
    <s v="Standard"/>
    <s v="medium"/>
    <s v="large"/>
    <n v="1061.56"/>
    <n v="733.58"/>
    <n v="327.98"/>
    <d v="1993-07-20T00:00:00"/>
    <n v="222"/>
  </r>
  <r>
    <s v="14431"/>
    <s v="58"/>
    <x v="1287"/>
    <d v="2017-08-16T00:00:00"/>
    <b v="1"/>
    <s v="Approved"/>
    <s v="OHM Cycles"/>
    <s v="Standard"/>
    <s v="medium"/>
    <s v="medium"/>
    <n v="912.52"/>
    <n v="141.4"/>
    <n v="771.12"/>
    <d v="1998-12-17T00:00:00"/>
    <n v="136"/>
  </r>
  <r>
    <s v="14432"/>
    <s v="97"/>
    <x v="30"/>
    <d v="2017-10-29T00:00:00"/>
    <b v="1"/>
    <s v="Approved"/>
    <s v="Solex"/>
    <s v="Standard"/>
    <s v="medium"/>
    <s v="large"/>
    <n v="202.62"/>
    <n v="151.96"/>
    <n v="50.66"/>
    <d v="1991-05-06T00:00:00"/>
    <n v="62"/>
  </r>
  <r>
    <s v="14433"/>
    <s v="61"/>
    <x v="1379"/>
    <d v="2017-04-14T00:00:00"/>
    <b v="1"/>
    <s v="Approved"/>
    <s v="OHM Cycles"/>
    <s v="Standard"/>
    <s v="low"/>
    <s v="medium"/>
    <n v="71.16"/>
    <n v="56.93"/>
    <n v="14.23"/>
    <d v="2015-06-17T00:00:00"/>
    <n v="260"/>
  </r>
  <r>
    <s v="14434"/>
    <s v="6"/>
    <x v="2843"/>
    <d v="2017-05-12T00:00:00"/>
    <b v="1"/>
    <s v="Approved"/>
    <s v="OHM Cycles"/>
    <s v="Standard"/>
    <s v="high"/>
    <s v="medium"/>
    <n v="227.88"/>
    <n v="136.72999999999999"/>
    <n v="91.15"/>
    <d v="2003-02-07T00:00:00"/>
    <n v="232"/>
  </r>
  <r>
    <s v="14435"/>
    <s v="7"/>
    <x v="304"/>
    <d v="2017-10-25T00:00:00"/>
    <b v="1"/>
    <s v="Approved"/>
    <s v="Giant Bicycles"/>
    <s v="Standard"/>
    <s v="medium"/>
    <s v="small"/>
    <n v="1311.44"/>
    <n v="1167.18"/>
    <n v="144.26"/>
    <d v="1992-10-11T00:00:00"/>
    <n v="66"/>
  </r>
  <r>
    <s v="14436"/>
    <s v="97"/>
    <x v="2621"/>
    <d v="2017-07-11T00:00:00"/>
    <b v="1"/>
    <s v="Approved"/>
    <s v="Solex"/>
    <s v="Standard"/>
    <s v="medium"/>
    <s v="large"/>
    <n v="202.62"/>
    <n v="151.96"/>
    <n v="50.66"/>
    <d v="2016-03-29T00:00:00"/>
    <n v="172"/>
  </r>
  <r>
    <s v="14437"/>
    <s v="57"/>
    <x v="3017"/>
    <d v="2017-08-17T00:00:00"/>
    <b v="0"/>
    <s v="Approved"/>
    <s v="WeareA2B"/>
    <s v="Touring"/>
    <s v="medium"/>
    <s v="large"/>
    <n v="1890.39"/>
    <n v="260.14"/>
    <n v="1630.25"/>
    <d v="1991-01-21T00:00:00"/>
    <n v="135"/>
  </r>
  <r>
    <s v="14438"/>
    <s v="8"/>
    <x v="948"/>
    <d v="2017-10-28T00:00:00"/>
    <b v="0"/>
    <s v="Approved"/>
    <s v="Solex"/>
    <s v="Road"/>
    <s v="medium"/>
    <s v="small"/>
    <n v="1703.52"/>
    <n v="1516.13"/>
    <n v="187.39"/>
    <d v="2011-04-16T00:00:00"/>
    <n v="63"/>
  </r>
  <r>
    <s v="14439"/>
    <s v="17"/>
    <x v="3012"/>
    <d v="2017-02-06T00:00:00"/>
    <b v="0"/>
    <s v="Approved"/>
    <s v="Solex"/>
    <s v="Standard"/>
    <s v="high"/>
    <s v="medium"/>
    <n v="1024.6600000000001"/>
    <n v="614.79999999999995"/>
    <n v="409.86"/>
    <d v="2010-05-05T00:00:00"/>
    <n v="327"/>
  </r>
  <r>
    <s v="14440"/>
    <s v="38"/>
    <x v="634"/>
    <d v="2017-08-16T00:00:00"/>
    <b v="0"/>
    <s v="Approved"/>
    <s v="Solex"/>
    <s v="Standard"/>
    <s v="medium"/>
    <s v="medium"/>
    <n v="1577.53"/>
    <n v="826.51"/>
    <n v="751.02"/>
    <d v="2011-03-16T00:00:00"/>
    <n v="136"/>
  </r>
  <r>
    <s v="14441"/>
    <s v="99"/>
    <x v="1031"/>
    <d v="2017-10-07T00:00:00"/>
    <b v="0"/>
    <s v="Approved"/>
    <s v="OHM Cycles"/>
    <s v="Standard"/>
    <s v="medium"/>
    <s v="medium"/>
    <n v="1227.3399999999999"/>
    <n v="770.89"/>
    <n v="456.45"/>
    <d v="1991-05-06T00:00:00"/>
    <n v="84"/>
  </r>
  <r>
    <s v="14442"/>
    <s v="4"/>
    <x v="97"/>
    <d v="2017-02-01T00:00:00"/>
    <b v="0"/>
    <s v="Approved"/>
    <s v="Giant Bicycles"/>
    <s v="Standard"/>
    <s v="high"/>
    <s v="medium"/>
    <n v="1129.1300000000001"/>
    <n v="677.48"/>
    <n v="451.65"/>
    <d v="2005-08-09T00:00:00"/>
    <n v="332"/>
  </r>
  <r>
    <s v="14443"/>
    <s v="89"/>
    <x v="2251"/>
    <d v="2017-08-18T00:00:00"/>
    <b v="0"/>
    <s v="Approved"/>
    <s v="WeareA2B"/>
    <s v="Touring"/>
    <s v="medium"/>
    <s v="large"/>
    <n v="1362.99"/>
    <n v="57.74"/>
    <n v="1305.25"/>
    <d v="2016-03-29T00:00:00"/>
    <n v="134"/>
  </r>
  <r>
    <s v="14444"/>
    <s v="0"/>
    <x v="1500"/>
    <d v="2017-11-29T00:00:00"/>
    <b v="0"/>
    <s v="Approved"/>
    <m/>
    <m/>
    <m/>
    <m/>
    <n v="32.44"/>
    <m/>
    <m/>
    <m/>
    <n v="31"/>
  </r>
  <r>
    <s v="14445"/>
    <s v="94"/>
    <x v="590"/>
    <d v="2017-09-29T00:00:00"/>
    <b v="0"/>
    <s v="Approved"/>
    <s v="Giant Bicycles"/>
    <s v="Standard"/>
    <s v="medium"/>
    <s v="large"/>
    <n v="1635.3"/>
    <n v="993.66"/>
    <n v="641.64"/>
    <d v="2013-06-09T00:00:00"/>
    <n v="92"/>
  </r>
  <r>
    <s v="14446"/>
    <s v="58"/>
    <x v="3440"/>
    <d v="2017-03-16T00:00:00"/>
    <b v="1"/>
    <s v="Approved"/>
    <s v="OHM Cycles"/>
    <s v="Standard"/>
    <s v="medium"/>
    <s v="medium"/>
    <n v="912.52"/>
    <n v="141.4"/>
    <n v="771.12"/>
    <d v="2015-10-18T00:00:00"/>
    <n v="289"/>
  </r>
  <r>
    <s v="14447"/>
    <s v="8"/>
    <x v="3393"/>
    <d v="2017-05-07T00:00:00"/>
    <b v="0"/>
    <s v="Approved"/>
    <s v="Solex"/>
    <s v="Road"/>
    <s v="medium"/>
    <s v="small"/>
    <n v="1703.52"/>
    <n v="1516.13"/>
    <n v="187.39"/>
    <d v="2005-12-07T00:00:00"/>
    <n v="237"/>
  </r>
  <r>
    <s v="14448"/>
    <s v="13"/>
    <x v="1973"/>
    <d v="2017-01-22T00:00:00"/>
    <b v="0"/>
    <s v="Approved"/>
    <s v="Solex"/>
    <s v="Standard"/>
    <s v="medium"/>
    <s v="medium"/>
    <n v="1163.8900000000001"/>
    <n v="589.27"/>
    <n v="574.62"/>
    <d v="2009-03-08T00:00:00"/>
    <n v="342"/>
  </r>
  <r>
    <s v="14449"/>
    <s v="16"/>
    <x v="940"/>
    <d v="2017-08-21T00:00:00"/>
    <b v="1"/>
    <s v="Approved"/>
    <s v="Norco Bicycles"/>
    <s v="Standard"/>
    <s v="high"/>
    <s v="small"/>
    <n v="1661.92"/>
    <n v="1479.11"/>
    <n v="182.81"/>
    <d v="2013-03-12T00:00:00"/>
    <n v="131"/>
  </r>
  <r>
    <s v="14450"/>
    <s v="61"/>
    <x v="1530"/>
    <d v="2017-02-16T00:00:00"/>
    <b v="1"/>
    <s v="Approved"/>
    <s v="OHM Cycles"/>
    <s v="Standard"/>
    <s v="low"/>
    <s v="medium"/>
    <n v="71.16"/>
    <n v="56.93"/>
    <n v="14.23"/>
    <d v="2015-06-17T00:00:00"/>
    <n v="317"/>
  </r>
  <r>
    <s v="14451"/>
    <s v="0"/>
    <x v="286"/>
    <d v="2017-10-27T00:00:00"/>
    <b v="0"/>
    <s v="Approved"/>
    <s v="Norco Bicycles"/>
    <s v="Road"/>
    <s v="medium"/>
    <s v="medium"/>
    <n v="544.04999999999995"/>
    <n v="376.84"/>
    <n v="167.21"/>
    <d v="2005-10-22T00:00:00"/>
    <n v="64"/>
  </r>
  <r>
    <s v="14452"/>
    <s v="7"/>
    <x v="795"/>
    <d v="2017-01-20T00:00:00"/>
    <b v="0"/>
    <s v="Approved"/>
    <s v="Trek Bicycles"/>
    <s v="Road"/>
    <s v="low"/>
    <s v="medium"/>
    <n v="980.37"/>
    <n v="234.43"/>
    <n v="745.94"/>
    <d v="2004-09-28T00:00:00"/>
    <n v="344"/>
  </r>
  <r>
    <s v="14453"/>
    <s v="2"/>
    <x v="2788"/>
    <d v="2017-02-09T00:00:00"/>
    <b v="0"/>
    <s v="Approved"/>
    <s v="Solex"/>
    <s v="Standard"/>
    <s v="medium"/>
    <s v="medium"/>
    <n v="71.489999999999995"/>
    <n v="53.62"/>
    <n v="17.87"/>
    <d v="2011-08-29T00:00:00"/>
    <n v="324"/>
  </r>
  <r>
    <s v="14454"/>
    <s v="66"/>
    <x v="3046"/>
    <d v="2017-04-16T00:00:00"/>
    <b v="1"/>
    <s v="Approved"/>
    <s v="Giant Bicycles"/>
    <s v="Road"/>
    <s v="low"/>
    <s v="small"/>
    <n v="590.26"/>
    <n v="525.33000000000004"/>
    <n v="64.930000000000007"/>
    <d v="2000-05-22T00:00:00"/>
    <n v="258"/>
  </r>
  <r>
    <s v="14455"/>
    <s v="15"/>
    <x v="283"/>
    <d v="2017-01-05T00:00:00"/>
    <b v="1"/>
    <s v="Approved"/>
    <s v="Norco Bicycles"/>
    <s v="Standard"/>
    <s v="low"/>
    <s v="medium"/>
    <n v="958.74"/>
    <n v="748.9"/>
    <n v="209.84"/>
    <d v="2005-12-07T00:00:00"/>
    <n v="359"/>
  </r>
  <r>
    <s v="14456"/>
    <s v="3"/>
    <x v="1428"/>
    <d v="2017-07-19T00:00:00"/>
    <b v="0"/>
    <s v="Approved"/>
    <s v="Trek Bicycles"/>
    <s v="Standard"/>
    <s v="medium"/>
    <s v="large"/>
    <n v="2091.4699999999998"/>
    <n v="388.92"/>
    <n v="1702.55"/>
    <d v="2011-08-29T00:00:00"/>
    <n v="164"/>
  </r>
  <r>
    <s v="14457"/>
    <s v="32"/>
    <x v="2505"/>
    <d v="2017-01-27T00:00:00"/>
    <b v="1"/>
    <s v="Approved"/>
    <s v="Giant Bicycles"/>
    <s v="Standard"/>
    <s v="medium"/>
    <s v="medium"/>
    <n v="642.70000000000005"/>
    <n v="211.37"/>
    <n v="431.33"/>
    <d v="2002-03-22T00:00:00"/>
    <n v="337"/>
  </r>
  <r>
    <s v="14458"/>
    <s v="10"/>
    <x v="3232"/>
    <d v="2017-03-25T00:00:00"/>
    <b v="1"/>
    <s v="Approved"/>
    <s v="Solex"/>
    <s v="Standard"/>
    <s v="medium"/>
    <s v="medium"/>
    <n v="1945.43"/>
    <n v="333.18"/>
    <n v="1612.25"/>
    <d v="2002-08-31T00:00:00"/>
    <n v="280"/>
  </r>
  <r>
    <s v="14459"/>
    <s v="33"/>
    <x v="482"/>
    <d v="2017-09-05T00:00:00"/>
    <b v="1"/>
    <s v="Approved"/>
    <s v="Giant Bicycles"/>
    <s v="Standard"/>
    <s v="medium"/>
    <s v="small"/>
    <n v="1311.44"/>
    <n v="1167.18"/>
    <n v="144.26"/>
    <d v="1992-10-11T00:00:00"/>
    <n v="116"/>
  </r>
  <r>
    <s v="14460"/>
    <s v="63"/>
    <x v="3227"/>
    <d v="2017-07-06T00:00:00"/>
    <b v="1"/>
    <s v="Approved"/>
    <s v="Solex"/>
    <s v="Standard"/>
    <s v="medium"/>
    <s v="medium"/>
    <n v="1483.2"/>
    <n v="99.59"/>
    <n v="1383.61"/>
    <d v="2005-10-22T00:00:00"/>
    <n v="177"/>
  </r>
  <r>
    <s v="14461"/>
    <s v="84"/>
    <x v="2842"/>
    <d v="2017-03-17T00:00:00"/>
    <b v="0"/>
    <s v="Approved"/>
    <s v="Trek Bicycles"/>
    <s v="Road"/>
    <s v="medium"/>
    <s v="medium"/>
    <n v="290.62"/>
    <n v="215.14"/>
    <n v="75.48"/>
    <d v="2004-12-18T00:00:00"/>
    <n v="288"/>
  </r>
  <r>
    <s v="14462"/>
    <s v="23"/>
    <x v="2224"/>
    <d v="2017-03-27T00:00:00"/>
    <b v="0"/>
    <s v="Approved"/>
    <s v="Norco Bicycles"/>
    <s v="Standard"/>
    <s v="medium"/>
    <s v="medium"/>
    <n v="1198.46"/>
    <n v="381.1"/>
    <n v="817.36"/>
    <d v="2000-11-03T00:00:00"/>
    <n v="278"/>
  </r>
  <r>
    <s v="14463"/>
    <s v="61"/>
    <x v="2345"/>
    <d v="2017-02-18T00:00:00"/>
    <b v="0"/>
    <s v="Approved"/>
    <s v="Norco Bicycles"/>
    <s v="Standard"/>
    <s v="medium"/>
    <s v="small"/>
    <n v="586.45000000000005"/>
    <n v="521.94000000000005"/>
    <n v="64.510000000000005"/>
    <d v="2004-08-07T00:00:00"/>
    <n v="315"/>
  </r>
  <r>
    <s v="14464"/>
    <s v="64"/>
    <x v="2587"/>
    <d v="2017-08-08T00:00:00"/>
    <b v="1"/>
    <s v="Approved"/>
    <s v="Trek Bicycles"/>
    <s v="Standard"/>
    <s v="medium"/>
    <s v="large"/>
    <n v="1469.44"/>
    <n v="596.54999999999995"/>
    <n v="872.89"/>
    <d v="2012-05-18T00:00:00"/>
    <n v="144"/>
  </r>
  <r>
    <s v="14465"/>
    <s v="35"/>
    <x v="530"/>
    <d v="2017-07-29T00:00:00"/>
    <b v="1"/>
    <s v="Approved"/>
    <s v="Giant Bicycles"/>
    <s v="Standard"/>
    <s v="medium"/>
    <s v="medium"/>
    <n v="1403.5"/>
    <n v="954.82"/>
    <n v="448.68"/>
    <d v="2012-09-15T00:00:00"/>
    <n v="154"/>
  </r>
  <r>
    <s v="14466"/>
    <s v="4"/>
    <x v="3280"/>
    <d v="2017-03-28T00:00:00"/>
    <b v="1"/>
    <s v="Approved"/>
    <s v="Giant Bicycles"/>
    <s v="Standard"/>
    <s v="high"/>
    <s v="medium"/>
    <n v="1129.1300000000001"/>
    <n v="677.48"/>
    <n v="451.65"/>
    <d v="2003-03-18T00:00:00"/>
    <n v="277"/>
  </r>
  <r>
    <s v="14467"/>
    <s v="92"/>
    <x v="966"/>
    <d v="2017-06-16T00:00:00"/>
    <b v="1"/>
    <s v="Approved"/>
    <s v="WeareA2B"/>
    <s v="Touring"/>
    <s v="medium"/>
    <s v="large"/>
    <n v="1890.39"/>
    <n v="260.14"/>
    <n v="1630.25"/>
    <d v="1991-01-21T00:00:00"/>
    <n v="197"/>
  </r>
  <r>
    <s v="14468"/>
    <s v="0"/>
    <x v="1213"/>
    <d v="2017-10-24T00:00:00"/>
    <b v="1"/>
    <s v="Approved"/>
    <s v="Norco Bicycles"/>
    <s v="Road"/>
    <s v="medium"/>
    <s v="medium"/>
    <n v="544.04999999999995"/>
    <n v="376.84"/>
    <n v="167.21"/>
    <d v="2015-04-11T00:00:00"/>
    <n v="67"/>
  </r>
  <r>
    <s v="14469"/>
    <s v="52"/>
    <x v="3136"/>
    <d v="2017-01-02T00:00:00"/>
    <b v="1"/>
    <s v="Approved"/>
    <s v="Solex"/>
    <s v="Road"/>
    <s v="medium"/>
    <s v="large"/>
    <n v="1777.8"/>
    <n v="820.78"/>
    <n v="957.02"/>
    <d v="2016-11-22T00:00:00"/>
    <n v="362"/>
  </r>
  <r>
    <s v="14470"/>
    <s v="69"/>
    <x v="2829"/>
    <d v="2017-07-02T00:00:00"/>
    <b v="1"/>
    <s v="Approved"/>
    <s v="Giant Bicycles"/>
    <s v="Road"/>
    <s v="medium"/>
    <s v="medium"/>
    <n v="792.9"/>
    <n v="594.67999999999995"/>
    <n v="198.22"/>
    <d v="1992-10-02T00:00:00"/>
    <n v="181"/>
  </r>
  <r>
    <s v="14471"/>
    <s v="16"/>
    <x v="415"/>
    <d v="2017-09-22T00:00:00"/>
    <b v="1"/>
    <s v="Approved"/>
    <s v="Norco Bicycles"/>
    <s v="Standard"/>
    <s v="high"/>
    <s v="small"/>
    <n v="1661.92"/>
    <n v="1479.11"/>
    <n v="182.81"/>
    <d v="1997-05-10T00:00:00"/>
    <n v="99"/>
  </r>
  <r>
    <s v="14472"/>
    <s v="45"/>
    <x v="1871"/>
    <d v="2017-05-04T00:00:00"/>
    <b v="1"/>
    <s v="Approved"/>
    <s v="Solex"/>
    <s v="Standard"/>
    <s v="medium"/>
    <s v="medium"/>
    <n v="441.49"/>
    <n v="84.99"/>
    <n v="356.5"/>
    <d v="1993-04-12T00:00:00"/>
    <n v="240"/>
  </r>
  <r>
    <s v="14473"/>
    <s v="39"/>
    <x v="1829"/>
    <d v="2017-08-04T00:00:00"/>
    <b v="0"/>
    <s v="Approved"/>
    <s v="Giant Bicycles"/>
    <s v="Standard"/>
    <s v="medium"/>
    <s v="large"/>
    <n v="1812.75"/>
    <n v="582.48"/>
    <n v="1230.27"/>
    <d v="2010-06-07T00:00:00"/>
    <n v="148"/>
  </r>
  <r>
    <s v="14474"/>
    <s v="95"/>
    <x v="1562"/>
    <d v="2017-12-09T00:00:00"/>
    <b v="0"/>
    <s v="Approved"/>
    <s v="Giant Bicycles"/>
    <s v="Standard"/>
    <s v="medium"/>
    <s v="large"/>
    <n v="569.55999999999995"/>
    <n v="528.42999999999995"/>
    <n v="41.13"/>
    <d v="1991-05-06T00:00:00"/>
    <n v="21"/>
  </r>
  <r>
    <s v="14475"/>
    <s v="19"/>
    <x v="164"/>
    <d v="2017-07-29T00:00:00"/>
    <b v="0"/>
    <s v="Approved"/>
    <s v="OHM Cycles"/>
    <s v="Road"/>
    <s v="high"/>
    <s v="large"/>
    <n v="12.01"/>
    <n v="7.21"/>
    <n v="4.8"/>
    <d v="2009-03-08T00:00:00"/>
    <n v="154"/>
  </r>
  <r>
    <s v="14476"/>
    <s v="50"/>
    <x v="2519"/>
    <d v="2017-07-26T00:00:00"/>
    <b v="0"/>
    <s v="Approved"/>
    <s v="WeareA2B"/>
    <s v="Standard"/>
    <s v="medium"/>
    <s v="small"/>
    <n v="175.89"/>
    <n v="131.91999999999999"/>
    <n v="43.97"/>
    <d v="2003-02-16T00:00:00"/>
    <n v="157"/>
  </r>
  <r>
    <s v="14477"/>
    <s v="30"/>
    <x v="804"/>
    <d v="2017-09-08T00:00:00"/>
    <b v="0"/>
    <s v="Approved"/>
    <s v="Solex"/>
    <s v="Standard"/>
    <s v="high"/>
    <s v="medium"/>
    <n v="748.17"/>
    <n v="448.9"/>
    <n v="299.27"/>
    <d v="1991-11-10T00:00:00"/>
    <n v="113"/>
  </r>
  <r>
    <s v="14478"/>
    <s v="59"/>
    <x v="483"/>
    <d v="2017-02-24T00:00:00"/>
    <b v="1"/>
    <s v="Approved"/>
    <s v="WeareA2B"/>
    <s v="Standard"/>
    <s v="medium"/>
    <s v="small"/>
    <n v="1415.01"/>
    <n v="1259.3599999999999"/>
    <n v="155.65"/>
    <d v="2003-01-05T00:00:00"/>
    <n v="309"/>
  </r>
  <r>
    <s v="14479"/>
    <s v="12"/>
    <x v="3040"/>
    <d v="2017-09-29T00:00:00"/>
    <b v="1"/>
    <s v="Approved"/>
    <s v="WeareA2B"/>
    <s v="Standard"/>
    <s v="medium"/>
    <s v="medium"/>
    <n v="1231.1500000000001"/>
    <n v="161.6"/>
    <n v="1069.55"/>
    <d v="2010-05-05T00:00:00"/>
    <n v="92"/>
  </r>
  <r>
    <s v="14481"/>
    <s v="64"/>
    <x v="2684"/>
    <d v="2017-01-10T00:00:00"/>
    <b v="1"/>
    <s v="Approved"/>
    <s v="Trek Bicycles"/>
    <s v="Standard"/>
    <s v="medium"/>
    <s v="large"/>
    <n v="1469.44"/>
    <n v="596.54999999999995"/>
    <n v="872.89"/>
    <d v="2016-12-06T00:00:00"/>
    <n v="354"/>
  </r>
  <r>
    <s v="14482"/>
    <s v="18"/>
    <x v="2780"/>
    <d v="2017-11-14T00:00:00"/>
    <b v="1"/>
    <s v="Approved"/>
    <s v="Solex"/>
    <s v="Standard"/>
    <s v="medium"/>
    <s v="medium"/>
    <n v="575.27"/>
    <n v="431.45"/>
    <n v="143.82"/>
    <d v="2013-03-12T00:00:00"/>
    <n v="46"/>
  </r>
  <r>
    <s v="14483"/>
    <s v="75"/>
    <x v="1966"/>
    <d v="2017-11-14T00:00:00"/>
    <b v="0"/>
    <s v="Approved"/>
    <s v="Giant Bicycles"/>
    <s v="Touring"/>
    <s v="medium"/>
    <s v="large"/>
    <n v="1873.97"/>
    <n v="863.95"/>
    <n v="1010.02"/>
    <d v="2006-05-22T00:00:00"/>
    <n v="46"/>
  </r>
  <r>
    <s v="14484"/>
    <s v="21"/>
    <x v="1634"/>
    <d v="2017-08-24T00:00:00"/>
    <b v="0"/>
    <s v="Approved"/>
    <s v="Solex"/>
    <s v="Standard"/>
    <s v="medium"/>
    <s v="large"/>
    <n v="1071.23"/>
    <n v="380.74"/>
    <n v="690.49"/>
    <d v="1991-08-05T00:00:00"/>
    <n v="128"/>
  </r>
  <r>
    <s v="14485"/>
    <s v="9"/>
    <x v="194"/>
    <d v="2017-06-01T00:00:00"/>
    <b v="0"/>
    <s v="Approved"/>
    <s v="OHM Cycles"/>
    <s v="Road"/>
    <s v="medium"/>
    <s v="medium"/>
    <n v="742.54"/>
    <n v="667.4"/>
    <n v="75.14"/>
    <d v="1991-11-07T00:00:00"/>
    <n v="212"/>
  </r>
  <r>
    <s v="14486"/>
    <s v="23"/>
    <x v="90"/>
    <d v="2017-03-27T00:00:00"/>
    <b v="0"/>
    <s v="Approved"/>
    <s v="Norco Bicycles"/>
    <s v="Mountain"/>
    <s v="low"/>
    <s v="small"/>
    <n v="688.63"/>
    <n v="612.88"/>
    <n v="75.75"/>
    <d v="1991-08-05T00:00:00"/>
    <n v="278"/>
  </r>
  <r>
    <s v="14487"/>
    <s v="54"/>
    <x v="722"/>
    <d v="2017-12-19T00:00:00"/>
    <b v="1"/>
    <s v="Approved"/>
    <s v="WeareA2B"/>
    <s v="Standard"/>
    <s v="medium"/>
    <s v="medium"/>
    <n v="1292.8399999999999"/>
    <n v="13.44"/>
    <n v="1279.4000000000001"/>
    <d v="2015-08-10T00:00:00"/>
    <n v="11"/>
  </r>
  <r>
    <s v="14488"/>
    <s v="96"/>
    <x v="927"/>
    <d v="2017-03-21T00:00:00"/>
    <b v="0"/>
    <s v="Approved"/>
    <s v="WeareA2B"/>
    <s v="Road"/>
    <s v="low"/>
    <s v="small"/>
    <n v="1172.78"/>
    <n v="1043.77"/>
    <n v="129.01"/>
    <d v="2016-03-29T00:00:00"/>
    <n v="284"/>
  </r>
  <r>
    <s v="14489"/>
    <s v="3"/>
    <x v="2130"/>
    <d v="2017-01-02T00:00:00"/>
    <b v="1"/>
    <s v="Approved"/>
    <s v="Trek Bicycles"/>
    <s v="Standard"/>
    <s v="medium"/>
    <s v="large"/>
    <n v="2091.4699999999998"/>
    <n v="388.92"/>
    <n v="1702.55"/>
    <d v="2004-07-25T00:00:00"/>
    <n v="362"/>
  </r>
  <r>
    <s v="14490"/>
    <s v="18"/>
    <x v="1734"/>
    <d v="2017-10-14T00:00:00"/>
    <b v="1"/>
    <s v="Approved"/>
    <s v="Norco Bicycles"/>
    <s v="Standard"/>
    <s v="high"/>
    <s v="medium"/>
    <n v="1148.6400000000001"/>
    <n v="689.18"/>
    <n v="459.46"/>
    <d v="2015-08-10T00:00:00"/>
    <n v="77"/>
  </r>
  <r>
    <s v="14491"/>
    <s v="90"/>
    <x v="2253"/>
    <d v="2017-12-29T00:00:00"/>
    <b v="1"/>
    <s v="Approved"/>
    <s v="Norco Bicycles"/>
    <s v="Standard"/>
    <s v="low"/>
    <s v="medium"/>
    <n v="363.01"/>
    <n v="290.41000000000003"/>
    <n v="72.599999999999994"/>
    <d v="2000-11-03T00:00:00"/>
    <n v="1"/>
  </r>
  <r>
    <s v="14492"/>
    <s v="50"/>
    <x v="503"/>
    <d v="2017-10-03T00:00:00"/>
    <b v="1"/>
    <s v="Approved"/>
    <s v="Giant Bicycles"/>
    <s v="Standard"/>
    <s v="medium"/>
    <s v="medium"/>
    <n v="642.70000000000005"/>
    <n v="211.37"/>
    <n v="431.33"/>
    <d v="2002-03-22T00:00:00"/>
    <n v="88"/>
  </r>
  <r>
    <s v="14493"/>
    <s v="83"/>
    <x v="2649"/>
    <d v="2017-08-13T00:00:00"/>
    <b v="0"/>
    <s v="Approved"/>
    <s v="Solex"/>
    <s v="Touring"/>
    <s v="medium"/>
    <s v="large"/>
    <n v="2083.94"/>
    <n v="675.03"/>
    <n v="1408.91"/>
    <d v="2013-09-16T00:00:00"/>
    <n v="139"/>
  </r>
  <r>
    <s v="14494"/>
    <s v="62"/>
    <x v="3288"/>
    <d v="2017-02-23T00:00:00"/>
    <b v="0"/>
    <s v="Approved"/>
    <s v="Solex"/>
    <s v="Standard"/>
    <s v="medium"/>
    <s v="medium"/>
    <n v="478.16"/>
    <n v="298.72000000000003"/>
    <n v="179.44"/>
    <d v="1993-06-23T00:00:00"/>
    <n v="310"/>
  </r>
  <r>
    <s v="14495"/>
    <s v="5"/>
    <x v="312"/>
    <d v="2017-09-04T00:00:00"/>
    <b v="0"/>
    <s v="Approved"/>
    <s v="Trek Bicycles"/>
    <s v="Mountain"/>
    <s v="low"/>
    <s v="medium"/>
    <n v="574.64"/>
    <n v="459.71"/>
    <n v="114.93"/>
    <d v="2011-08-29T00:00:00"/>
    <n v="117"/>
  </r>
  <r>
    <s v="14496"/>
    <s v="38"/>
    <x v="1440"/>
    <d v="2017-07-11T00:00:00"/>
    <b v="1"/>
    <s v="Approved"/>
    <s v="Solex"/>
    <s v="Standard"/>
    <s v="medium"/>
    <s v="medium"/>
    <n v="1577.53"/>
    <n v="826.51"/>
    <n v="751.02"/>
    <d v="2011-03-16T00:00:00"/>
    <n v="172"/>
  </r>
  <r>
    <s v="14497"/>
    <s v="5"/>
    <x v="1703"/>
    <d v="2017-04-27T00:00:00"/>
    <b v="1"/>
    <s v="Approved"/>
    <s v="Trek Bicycles"/>
    <s v="Mountain"/>
    <s v="low"/>
    <s v="medium"/>
    <n v="574.64"/>
    <n v="459.71"/>
    <n v="114.93"/>
    <d v="2011-08-29T00:00:00"/>
    <n v="247"/>
  </r>
  <r>
    <s v="14498"/>
    <s v="10"/>
    <x v="1432"/>
    <d v="2017-10-12T00:00:00"/>
    <b v="1"/>
    <s v="Approved"/>
    <s v="WeareA2B"/>
    <s v="Touring"/>
    <s v="medium"/>
    <s v="medium"/>
    <n v="1466.68"/>
    <n v="363.25"/>
    <n v="1103.43"/>
    <d v="2003-08-05T00:00:00"/>
    <n v="79"/>
  </r>
  <r>
    <s v="14499"/>
    <s v="89"/>
    <x v="3349"/>
    <d v="2017-12-16T00:00:00"/>
    <b v="1"/>
    <s v="Approved"/>
    <s v="WeareA2B"/>
    <s v="Touring"/>
    <s v="medium"/>
    <s v="large"/>
    <n v="1362.99"/>
    <n v="57.74"/>
    <n v="1305.25"/>
    <d v="1993-04-20T00:00:00"/>
    <n v="14"/>
  </r>
  <r>
    <s v="14500"/>
    <s v="7"/>
    <x v="1142"/>
    <d v="2017-01-27T00:00:00"/>
    <b v="1"/>
    <s v="Approved"/>
    <s v="Trek Bicycles"/>
    <s v="Road"/>
    <s v="low"/>
    <s v="medium"/>
    <n v="980.37"/>
    <n v="234.43"/>
    <n v="745.94"/>
    <d v="2004-08-17T00:00:00"/>
    <n v="337"/>
  </r>
  <r>
    <s v="14501"/>
    <s v="84"/>
    <x v="3342"/>
    <d v="2017-01-29T00:00:00"/>
    <b v="1"/>
    <s v="Approved"/>
    <s v="Trek Bicycles"/>
    <s v="Road"/>
    <s v="medium"/>
    <s v="medium"/>
    <n v="290.62"/>
    <n v="215.14"/>
    <n v="75.48"/>
    <d v="1998-12-16T00:00:00"/>
    <n v="335"/>
  </r>
  <r>
    <s v="14502"/>
    <s v="11"/>
    <x v="667"/>
    <d v="2017-04-22T00:00:00"/>
    <b v="1"/>
    <s v="Approved"/>
    <s v="Trek Bicycles"/>
    <s v="Standard"/>
    <s v="medium"/>
    <s v="small"/>
    <n v="1775.81"/>
    <n v="1580.47"/>
    <n v="195.34"/>
    <d v="2010-05-05T00:00:00"/>
    <n v="252"/>
  </r>
  <r>
    <s v="14503"/>
    <s v="55"/>
    <x v="3302"/>
    <d v="2017-06-07T00:00:00"/>
    <b v="1"/>
    <s v="Approved"/>
    <s v="Trek Bicycles"/>
    <s v="Road"/>
    <s v="medium"/>
    <s v="large"/>
    <n v="1894.19"/>
    <n v="598.76"/>
    <n v="1295.43"/>
    <d v="1993-07-20T00:00:00"/>
    <n v="206"/>
  </r>
  <r>
    <s v="14504"/>
    <s v="1"/>
    <x v="1790"/>
    <d v="2017-04-11T00:00:00"/>
    <b v="1"/>
    <s v="Approved"/>
    <s v="Giant Bicycles"/>
    <s v="Standard"/>
    <s v="medium"/>
    <s v="medium"/>
    <n v="1403.5"/>
    <n v="954.82"/>
    <n v="448.68"/>
    <d v="2012-12-02T00:00:00"/>
    <n v="263"/>
  </r>
  <r>
    <s v="14505"/>
    <s v="88"/>
    <x v="1668"/>
    <d v="2017-04-30T00:00:00"/>
    <b v="1"/>
    <s v="Approved"/>
    <s v="Norco Bicycles"/>
    <s v="Standard"/>
    <s v="medium"/>
    <s v="medium"/>
    <n v="1198.46"/>
    <n v="381.1"/>
    <n v="817.36"/>
    <d v="1999-07-26T00:00:00"/>
    <n v="244"/>
  </r>
  <r>
    <s v="14506"/>
    <s v="79"/>
    <x v="433"/>
    <d v="2017-02-26T00:00:00"/>
    <b v="1"/>
    <s v="Approved"/>
    <s v="Norco Bicycles"/>
    <s v="Standard"/>
    <s v="medium"/>
    <s v="medium"/>
    <n v="1555.58"/>
    <n v="818.01"/>
    <n v="737.57"/>
    <d v="2003-09-09T00:00:00"/>
    <n v="307"/>
  </r>
  <r>
    <s v="14507"/>
    <s v="0"/>
    <x v="1742"/>
    <d v="2017-01-16T00:00:00"/>
    <b v="0"/>
    <s v="Approved"/>
    <s v="Norco Bicycles"/>
    <s v="Standard"/>
    <s v="medium"/>
    <s v="medium"/>
    <n v="360.4"/>
    <n v="270.3"/>
    <n v="90.1"/>
    <d v="2006-05-22T00:00:00"/>
    <n v="348"/>
  </r>
  <r>
    <s v="14508"/>
    <s v="46"/>
    <x v="1300"/>
    <d v="2017-11-06T00:00:00"/>
    <b v="1"/>
    <s v="Approved"/>
    <s v="OHM Cycles"/>
    <s v="Standard"/>
    <s v="low"/>
    <s v="medium"/>
    <n v="1793.43"/>
    <n v="248.82"/>
    <n v="1544.61"/>
    <d v="1997-05-10T00:00:00"/>
    <n v="54"/>
  </r>
  <r>
    <s v="14509"/>
    <s v="97"/>
    <x v="2360"/>
    <d v="2017-09-24T00:00:00"/>
    <b v="0"/>
    <s v="Approved"/>
    <s v="Solex"/>
    <s v="Standard"/>
    <s v="medium"/>
    <s v="large"/>
    <n v="202.62"/>
    <n v="151.96"/>
    <n v="50.66"/>
    <d v="2016-03-29T00:00:00"/>
    <n v="97"/>
  </r>
  <r>
    <s v="14510"/>
    <s v="83"/>
    <x v="83"/>
    <d v="2017-04-17T00:00:00"/>
    <b v="1"/>
    <s v="Approved"/>
    <s v="Solex"/>
    <s v="Touring"/>
    <s v="medium"/>
    <s v="large"/>
    <n v="2083.94"/>
    <n v="675.03"/>
    <n v="1408.91"/>
    <d v="1999-07-26T00:00:00"/>
    <n v="257"/>
  </r>
  <r>
    <s v="14511"/>
    <s v="28"/>
    <x v="632"/>
    <d v="2017-06-26T00:00:00"/>
    <b v="1"/>
    <s v="Approved"/>
    <s v="Solex"/>
    <s v="Road"/>
    <s v="medium"/>
    <s v="small"/>
    <n v="1703.52"/>
    <n v="1516.13"/>
    <n v="187.39"/>
    <d v="2011-04-16T00:00:00"/>
    <n v="187"/>
  </r>
  <r>
    <s v="14512"/>
    <s v="2"/>
    <x v="3098"/>
    <d v="2017-01-23T00:00:00"/>
    <b v="1"/>
    <s v="Approved"/>
    <s v="Solex"/>
    <s v="Standard"/>
    <s v="medium"/>
    <s v="medium"/>
    <n v="71.489999999999995"/>
    <n v="53.62"/>
    <n v="17.87"/>
    <d v="2012-12-02T00:00:00"/>
    <n v="341"/>
  </r>
  <r>
    <s v="14513"/>
    <s v="3"/>
    <x v="2045"/>
    <d v="2017-02-16T00:00:00"/>
    <b v="1"/>
    <s v="Approved"/>
    <s v="Trek Bicycles"/>
    <s v="Standard"/>
    <s v="medium"/>
    <s v="large"/>
    <n v="2091.4699999999998"/>
    <n v="388.92"/>
    <n v="1702.55"/>
    <d v="2012-09-15T00:00:00"/>
    <n v="317"/>
  </r>
  <r>
    <s v="14514"/>
    <s v="74"/>
    <x v="789"/>
    <d v="2017-03-19T00:00:00"/>
    <b v="1"/>
    <s v="Approved"/>
    <s v="WeareA2B"/>
    <s v="Standard"/>
    <s v="medium"/>
    <s v="medium"/>
    <n v="1228.07"/>
    <n v="400.91"/>
    <n v="827.16"/>
    <d v="2015-08-10T00:00:00"/>
    <n v="286"/>
  </r>
  <r>
    <s v="14515"/>
    <s v="77"/>
    <x v="1967"/>
    <d v="2017-11-18T00:00:00"/>
    <b v="1"/>
    <s v="Approved"/>
    <s v="Norco Bicycles"/>
    <s v="Road"/>
    <s v="medium"/>
    <s v="large"/>
    <n v="1240.31"/>
    <n v="795.1"/>
    <n v="445.21"/>
    <d v="2011-01-10T00:00:00"/>
    <n v="42"/>
  </r>
  <r>
    <s v="14516"/>
    <s v="68"/>
    <x v="1468"/>
    <d v="2017-07-28T00:00:00"/>
    <b v="0"/>
    <s v="Approved"/>
    <s v="OHM Cycles"/>
    <s v="Standard"/>
    <s v="medium"/>
    <s v="medium"/>
    <n v="1636.9"/>
    <n v="44.71"/>
    <n v="1592.19"/>
    <d v="2002-08-31T00:00:00"/>
    <n v="155"/>
  </r>
  <r>
    <s v="14517"/>
    <s v="70"/>
    <x v="2509"/>
    <d v="2017-02-12T00:00:00"/>
    <b v="1"/>
    <s v="Approved"/>
    <s v="Trek Bicycles"/>
    <s v="Standard"/>
    <s v="high"/>
    <s v="medium"/>
    <n v="495.72"/>
    <n v="297.43"/>
    <n v="198.29"/>
    <d v="2015-04-11T00:00:00"/>
    <n v="321"/>
  </r>
  <r>
    <s v="14518"/>
    <s v="92"/>
    <x v="158"/>
    <d v="2017-04-15T00:00:00"/>
    <b v="0"/>
    <s v="Approved"/>
    <s v="WeareA2B"/>
    <s v="Standard"/>
    <s v="medium"/>
    <s v="small"/>
    <n v="1415.01"/>
    <n v="1259.3599999999999"/>
    <n v="155.65"/>
    <d v="1991-05-06T00:00:00"/>
    <n v="259"/>
  </r>
  <r>
    <s v="14519"/>
    <s v="52"/>
    <x v="2863"/>
    <d v="2017-05-06T00:00:00"/>
    <b v="1"/>
    <s v="Approved"/>
    <s v="Solex"/>
    <s v="Road"/>
    <s v="medium"/>
    <s v="large"/>
    <n v="1777.8"/>
    <n v="820.78"/>
    <n v="957.02"/>
    <d v="2016-11-22T00:00:00"/>
    <n v="238"/>
  </r>
  <r>
    <s v="14520"/>
    <s v="0"/>
    <x v="3105"/>
    <d v="2017-06-28T00:00:00"/>
    <b v="1"/>
    <s v="Approved"/>
    <s v="Norco Bicycles"/>
    <s v="Standard"/>
    <s v="medium"/>
    <s v="medium"/>
    <n v="360.4"/>
    <n v="270.3"/>
    <n v="90.1"/>
    <d v="2003-09-09T00:00:00"/>
    <n v="185"/>
  </r>
  <r>
    <s v="14521"/>
    <s v="43"/>
    <x v="2719"/>
    <d v="2017-03-08T00:00:00"/>
    <b v="0"/>
    <s v="Approved"/>
    <s v="Solex"/>
    <s v="Standard"/>
    <s v="medium"/>
    <s v="medium"/>
    <n v="1151.96"/>
    <n v="649.49"/>
    <n v="502.47"/>
    <d v="1999-12-04T00:00:00"/>
    <n v="297"/>
  </r>
  <r>
    <s v="14522"/>
    <s v="7"/>
    <x v="2055"/>
    <d v="2017-04-06T00:00:00"/>
    <b v="0"/>
    <s v="Approved"/>
    <s v="Giant Bicycles"/>
    <s v="Standard"/>
    <s v="medium"/>
    <s v="small"/>
    <n v="1311.44"/>
    <n v="1167.18"/>
    <n v="144.26"/>
    <d v="1992-10-11T00:00:00"/>
    <n v="268"/>
  </r>
  <r>
    <s v="14523"/>
    <s v="42"/>
    <x v="2604"/>
    <d v="2017-01-18T00:00:00"/>
    <b v="1"/>
    <s v="Approved"/>
    <s v="OHM Cycles"/>
    <s v="Road"/>
    <s v="medium"/>
    <s v="small"/>
    <n v="1810"/>
    <n v="1610.9"/>
    <n v="199.1"/>
    <d v="2011-05-09T00:00:00"/>
    <n v="346"/>
  </r>
  <r>
    <s v="14524"/>
    <s v="45"/>
    <x v="3008"/>
    <d v="2017-09-27T00:00:00"/>
    <b v="1"/>
    <s v="Approved"/>
    <s v="Trek Bicycles"/>
    <s v="Road"/>
    <s v="low"/>
    <s v="medium"/>
    <n v="980.37"/>
    <n v="234.43"/>
    <n v="745.94"/>
    <d v="2011-04-16T00:00:00"/>
    <n v="94"/>
  </r>
  <r>
    <s v="14525"/>
    <s v="72"/>
    <x v="3240"/>
    <d v="2017-10-15T00:00:00"/>
    <b v="0"/>
    <s v="Approved"/>
    <s v="Norco Bicycles"/>
    <s v="Standard"/>
    <s v="medium"/>
    <s v="medium"/>
    <n v="360.4"/>
    <n v="270.3"/>
    <n v="90.1"/>
    <d v="2003-09-09T00:00:00"/>
    <n v="76"/>
  </r>
  <r>
    <s v="14526"/>
    <s v="0"/>
    <x v="1740"/>
    <d v="2017-07-15T00:00:00"/>
    <b v="1"/>
    <s v="Approved"/>
    <s v="Solex"/>
    <s v="Road"/>
    <s v="medium"/>
    <s v="medium"/>
    <n v="416.98"/>
    <n v="312.74"/>
    <n v="104.24"/>
    <d v="2006-10-01T00:00:00"/>
    <n v="168"/>
  </r>
  <r>
    <s v="14527"/>
    <s v="99"/>
    <x v="499"/>
    <d v="2017-06-20T00:00:00"/>
    <b v="0"/>
    <s v="Approved"/>
    <s v="OHM Cycles"/>
    <s v="Standard"/>
    <s v="medium"/>
    <s v="medium"/>
    <n v="1227.3399999999999"/>
    <n v="770.89"/>
    <n v="456.45"/>
    <d v="1994-08-10T00:00:00"/>
    <n v="193"/>
  </r>
  <r>
    <s v="14528"/>
    <s v="77"/>
    <x v="1290"/>
    <d v="2017-10-15T00:00:00"/>
    <b v="1"/>
    <s v="Approved"/>
    <s v="Norco Bicycles"/>
    <s v="Road"/>
    <s v="medium"/>
    <s v="large"/>
    <n v="1240.31"/>
    <n v="795.1"/>
    <n v="445.21"/>
    <d v="2013-09-16T00:00:00"/>
    <n v="76"/>
  </r>
  <r>
    <s v="14529"/>
    <s v="57"/>
    <x v="3153"/>
    <d v="2017-10-25T00:00:00"/>
    <b v="1"/>
    <s v="Approved"/>
    <s v="WeareA2B"/>
    <s v="Touring"/>
    <s v="medium"/>
    <s v="large"/>
    <n v="1890.39"/>
    <n v="260.14"/>
    <n v="1630.25"/>
    <d v="2011-08-24T00:00:00"/>
    <n v="66"/>
  </r>
  <r>
    <s v="14530"/>
    <s v="78"/>
    <x v="3248"/>
    <d v="2017-02-22T00:00:00"/>
    <b v="1"/>
    <s v="Approved"/>
    <s v="Giant Bicycles"/>
    <s v="Standard"/>
    <s v="medium"/>
    <s v="large"/>
    <n v="1765.3"/>
    <n v="709.48"/>
    <n v="1055.82"/>
    <d v="2004-08-07T00:00:00"/>
    <n v="311"/>
  </r>
  <r>
    <s v="14531"/>
    <s v="32"/>
    <x v="1299"/>
    <d v="2017-01-27T00:00:00"/>
    <b v="0"/>
    <s v="Approved"/>
    <s v="Giant Bicycles"/>
    <s v="Standard"/>
    <s v="medium"/>
    <s v="medium"/>
    <n v="642.70000000000005"/>
    <n v="211.37"/>
    <n v="431.33"/>
    <d v="1999-07-20T00:00:00"/>
    <n v="337"/>
  </r>
  <r>
    <s v="14532"/>
    <s v="99"/>
    <x v="2290"/>
    <d v="2017-09-19T00:00:00"/>
    <b v="1"/>
    <s v="Approved"/>
    <s v="Trek Bicycles"/>
    <s v="Road"/>
    <s v="low"/>
    <s v="small"/>
    <n v="1720.7"/>
    <n v="1531.42"/>
    <n v="189.28"/>
    <d v="2006-10-01T00:00:00"/>
    <n v="102"/>
  </r>
  <r>
    <s v="14533"/>
    <s v="0"/>
    <x v="363"/>
    <d v="2017-09-19T00:00:00"/>
    <b v="0"/>
    <s v="Approved"/>
    <s v="OHM Cycles"/>
    <s v="Road"/>
    <s v="high"/>
    <s v="large"/>
    <n v="12.01"/>
    <n v="7.21"/>
    <n v="4.8"/>
    <d v="1993-07-15T00:00:00"/>
    <n v="102"/>
  </r>
  <r>
    <s v="14534"/>
    <s v="65"/>
    <x v="1434"/>
    <d v="2017-08-27T00:00:00"/>
    <b v="0"/>
    <s v="Approved"/>
    <s v="WeareA2B"/>
    <s v="Standard"/>
    <s v="medium"/>
    <s v="medium"/>
    <n v="1807.45"/>
    <n v="778.69"/>
    <n v="1028.76"/>
    <d v="2015-05-21T00:00:00"/>
    <n v="125"/>
  </r>
  <r>
    <s v="14535"/>
    <s v="28"/>
    <x v="2091"/>
    <d v="2017-03-20T00:00:00"/>
    <b v="0"/>
    <s v="Approved"/>
    <s v="Norco Bicycles"/>
    <s v="Standard"/>
    <s v="medium"/>
    <s v="small"/>
    <n v="1216.1400000000001"/>
    <n v="1082.3599999999999"/>
    <n v="133.78"/>
    <d v="1991-08-05T00:00:00"/>
    <n v="285"/>
  </r>
  <r>
    <s v="14536"/>
    <s v="71"/>
    <x v="937"/>
    <d v="2017-05-20T00:00:00"/>
    <b v="1"/>
    <s v="Approved"/>
    <s v="Solex"/>
    <s v="Standard"/>
    <s v="high"/>
    <s v="large"/>
    <n v="1842.92"/>
    <n v="1105.75"/>
    <n v="737.17"/>
    <d v="1995-10-24T00:00:00"/>
    <n v="224"/>
  </r>
  <r>
    <s v="14537"/>
    <s v="87"/>
    <x v="242"/>
    <d v="2017-12-12T00:00:00"/>
    <b v="1"/>
    <s v="Approved"/>
    <s v="Giant Bicycles"/>
    <s v="Standard"/>
    <s v="high"/>
    <s v="medium"/>
    <n v="1179"/>
    <n v="707.4"/>
    <n v="471.6"/>
    <d v="1997-08-25T00:00:00"/>
    <n v="18"/>
  </r>
  <r>
    <s v="14538"/>
    <s v="9"/>
    <x v="2936"/>
    <d v="2017-12-23T00:00:00"/>
    <b v="0"/>
    <s v="Approved"/>
    <s v="Norco Bicycles"/>
    <s v="Standard"/>
    <s v="medium"/>
    <s v="small"/>
    <n v="1216.1400000000001"/>
    <n v="1082.3599999999999"/>
    <n v="133.78"/>
    <d v="1992-10-11T00:00:00"/>
    <n v="7"/>
  </r>
  <r>
    <s v="14539"/>
    <s v="32"/>
    <x v="397"/>
    <d v="2017-10-17T00:00:00"/>
    <b v="1"/>
    <s v="Approved"/>
    <s v="Giant Bicycles"/>
    <s v="Standard"/>
    <s v="high"/>
    <s v="medium"/>
    <n v="1179"/>
    <n v="707.4"/>
    <n v="471.6"/>
    <d v="2005-05-10T00:00:00"/>
    <n v="74"/>
  </r>
  <r>
    <s v="14540"/>
    <s v="87"/>
    <x v="2965"/>
    <d v="2017-02-23T00:00:00"/>
    <b v="0"/>
    <s v="Approved"/>
    <s v="Giant Bicycles"/>
    <s v="Standard"/>
    <s v="high"/>
    <s v="medium"/>
    <n v="1179"/>
    <n v="707.4"/>
    <n v="471.6"/>
    <d v="1999-07-26T00:00:00"/>
    <n v="310"/>
  </r>
  <r>
    <s v="14541"/>
    <s v="34"/>
    <x v="1662"/>
    <d v="2017-04-01T00:00:00"/>
    <b v="0"/>
    <s v="Approved"/>
    <s v="WeareA2B"/>
    <s v="Standard"/>
    <s v="medium"/>
    <s v="medium"/>
    <n v="1231.1500000000001"/>
    <n v="161.6"/>
    <n v="1069.55"/>
    <d v="2010-11-05T00:00:00"/>
    <n v="273"/>
  </r>
  <r>
    <s v="14542"/>
    <s v="74"/>
    <x v="1036"/>
    <d v="2017-05-29T00:00:00"/>
    <b v="0"/>
    <s v="Approved"/>
    <s v="WeareA2B"/>
    <s v="Standard"/>
    <s v="medium"/>
    <s v="medium"/>
    <n v="1762.96"/>
    <n v="950.52"/>
    <n v="812.44"/>
    <d v="2012-06-04T00:00:00"/>
    <n v="215"/>
  </r>
  <r>
    <s v="14543"/>
    <s v="5"/>
    <x v="627"/>
    <d v="2017-09-22T00:00:00"/>
    <b v="0"/>
    <s v="Approved"/>
    <s v="Giant Bicycles"/>
    <s v="Standard"/>
    <s v="high"/>
    <s v="medium"/>
    <n v="1129.1300000000001"/>
    <n v="677.48"/>
    <n v="451.65"/>
    <d v="2005-08-09T00:00:00"/>
    <n v="99"/>
  </r>
  <r>
    <s v="14544"/>
    <s v="84"/>
    <x v="3224"/>
    <d v="2017-04-07T00:00:00"/>
    <b v="0"/>
    <s v="Approved"/>
    <s v="Trek Bicycles"/>
    <s v="Road"/>
    <s v="medium"/>
    <s v="medium"/>
    <n v="290.62"/>
    <n v="215.14"/>
    <n v="75.48"/>
    <d v="2004-12-18T00:00:00"/>
    <n v="267"/>
  </r>
  <r>
    <s v="14546"/>
    <s v="77"/>
    <x v="2268"/>
    <d v="2017-11-28T00:00:00"/>
    <b v="0"/>
    <s v="Approved"/>
    <s v="Norco Bicycles"/>
    <s v="Road"/>
    <s v="medium"/>
    <s v="large"/>
    <n v="1240.31"/>
    <n v="795.1"/>
    <n v="445.21"/>
    <d v="2015-08-02T00:00:00"/>
    <n v="32"/>
  </r>
  <r>
    <s v="14547"/>
    <s v="51"/>
    <x v="3038"/>
    <d v="2017-02-12T00:00:00"/>
    <b v="0"/>
    <s v="Approved"/>
    <s v="OHM Cycles"/>
    <s v="Standard"/>
    <s v="high"/>
    <s v="medium"/>
    <n v="2005.66"/>
    <n v="1203.4000000000001"/>
    <n v="802.26"/>
    <d v="2015-10-18T00:00:00"/>
    <n v="321"/>
  </r>
  <r>
    <s v="14548"/>
    <s v="4"/>
    <x v="2771"/>
    <d v="2017-12-14T00:00:00"/>
    <b v="0"/>
    <s v="Approved"/>
    <s v="Solex"/>
    <s v="Standard"/>
    <s v="medium"/>
    <s v="medium"/>
    <n v="1483.2"/>
    <n v="99.59"/>
    <n v="1383.61"/>
    <d v="2016-07-09T00:00:00"/>
    <n v="16"/>
  </r>
  <r>
    <s v="14549"/>
    <s v="73"/>
    <x v="97"/>
    <d v="2017-01-23T00:00:00"/>
    <b v="1"/>
    <s v="Approved"/>
    <s v="Solex"/>
    <s v="Standard"/>
    <s v="medium"/>
    <s v="medium"/>
    <n v="1945.43"/>
    <n v="333.18"/>
    <n v="1612.25"/>
    <d v="2004-07-25T00:00:00"/>
    <n v="341"/>
  </r>
  <r>
    <s v="14550"/>
    <s v="12"/>
    <x v="2299"/>
    <d v="2017-05-04T00:00:00"/>
    <b v="1"/>
    <s v="Approved"/>
    <s v="WeareA2B"/>
    <s v="Standard"/>
    <s v="medium"/>
    <s v="medium"/>
    <n v="1231.1500000000001"/>
    <n v="161.6"/>
    <n v="1069.55"/>
    <d v="2010-05-05T00:00:00"/>
    <n v="240"/>
  </r>
  <r>
    <s v="14551"/>
    <s v="52"/>
    <x v="1683"/>
    <d v="2017-12-17T00:00:00"/>
    <b v="1"/>
    <s v="Approved"/>
    <s v="OHM Cycles"/>
    <s v="Road"/>
    <s v="medium"/>
    <s v="medium"/>
    <n v="1280.28"/>
    <n v="829.51"/>
    <n v="450.77"/>
    <d v="2011-08-24T00:00:00"/>
    <n v="13"/>
  </r>
  <r>
    <s v="14552"/>
    <s v="42"/>
    <x v="2260"/>
    <d v="2017-11-15T00:00:00"/>
    <b v="1"/>
    <s v="Approved"/>
    <s v="OHM Cycles"/>
    <s v="Road"/>
    <s v="medium"/>
    <s v="small"/>
    <n v="1810"/>
    <n v="1610.9"/>
    <n v="199.1"/>
    <d v="2008-03-19T00:00:00"/>
    <n v="45"/>
  </r>
  <r>
    <s v="14553"/>
    <s v="45"/>
    <x v="2049"/>
    <d v="2017-04-25T00:00:00"/>
    <b v="0"/>
    <s v="Approved"/>
    <s v="Solex"/>
    <s v="Standard"/>
    <s v="medium"/>
    <s v="medium"/>
    <n v="441.49"/>
    <n v="84.99"/>
    <n v="356.5"/>
    <d v="2007-12-11T00:00:00"/>
    <n v="249"/>
  </r>
  <r>
    <s v="14554"/>
    <s v="54"/>
    <x v="3441"/>
    <d v="2017-11-24T00:00:00"/>
    <b v="1"/>
    <s v="Approved"/>
    <s v="WeareA2B"/>
    <s v="Standard"/>
    <s v="medium"/>
    <s v="medium"/>
    <n v="1292.8399999999999"/>
    <n v="13.44"/>
    <n v="1279.4000000000001"/>
    <d v="2015-06-17T00:00:00"/>
    <n v="36"/>
  </r>
  <r>
    <s v="14555"/>
    <s v="0"/>
    <x v="3193"/>
    <d v="2017-12-20T00:00:00"/>
    <b v="1"/>
    <s v="Approved"/>
    <s v="WeareA2B"/>
    <s v="Standard"/>
    <s v="medium"/>
    <s v="medium"/>
    <n v="60.34"/>
    <n v="45.26"/>
    <n v="15.08"/>
    <d v="1993-07-15T00:00:00"/>
    <n v="10"/>
  </r>
  <r>
    <s v="14556"/>
    <s v="17"/>
    <x v="2814"/>
    <d v="2017-03-17T00:00:00"/>
    <b v="0"/>
    <s v="Approved"/>
    <s v="Solex"/>
    <s v="Standard"/>
    <s v="high"/>
    <s v="medium"/>
    <n v="1024.6600000000001"/>
    <n v="614.79999999999995"/>
    <n v="409.86"/>
    <d v="1996-11-09T00:00:00"/>
    <n v="288"/>
  </r>
  <r>
    <s v="14557"/>
    <s v="10"/>
    <x v="357"/>
    <d v="2017-07-26T00:00:00"/>
    <b v="0"/>
    <s v="Approved"/>
    <s v="Solex"/>
    <s v="Standard"/>
    <s v="medium"/>
    <s v="medium"/>
    <n v="1945.43"/>
    <n v="333.18"/>
    <n v="1612.25"/>
    <d v="2003-09-09T00:00:00"/>
    <n v="157"/>
  </r>
  <r>
    <s v="14558"/>
    <s v="25"/>
    <x v="2832"/>
    <d v="2017-03-19T00:00:00"/>
    <b v="1"/>
    <s v="Approved"/>
    <s v="Giant Bicycles"/>
    <s v="Road"/>
    <s v="medium"/>
    <s v="medium"/>
    <n v="1538.99"/>
    <n v="829.65"/>
    <n v="709.34"/>
    <d v="2015-08-02T00:00:00"/>
    <n v="286"/>
  </r>
  <r>
    <s v="14559"/>
    <s v="66"/>
    <x v="1409"/>
    <d v="2017-07-20T00:00:00"/>
    <b v="0"/>
    <s v="Approved"/>
    <s v="Giant Bicycles"/>
    <s v="Road"/>
    <s v="low"/>
    <s v="small"/>
    <n v="590.26"/>
    <n v="525.33000000000004"/>
    <n v="64.930000000000007"/>
    <d v="2010-11-05T00:00:00"/>
    <n v="163"/>
  </r>
  <r>
    <s v="14560"/>
    <s v="5"/>
    <x v="2916"/>
    <d v="2017-06-29T00:00:00"/>
    <b v="1"/>
    <s v="Approved"/>
    <s v="Giant Bicycles"/>
    <s v="Standard"/>
    <s v="high"/>
    <s v="medium"/>
    <n v="1129.1300000000001"/>
    <n v="677.48"/>
    <n v="451.65"/>
    <d v="2005-08-09T00:00:00"/>
    <n v="184"/>
  </r>
  <r>
    <s v="14561"/>
    <s v="83"/>
    <x v="693"/>
    <d v="2017-04-15T00:00:00"/>
    <b v="0"/>
    <s v="Approved"/>
    <s v="Solex"/>
    <s v="Touring"/>
    <s v="medium"/>
    <s v="large"/>
    <n v="2083.94"/>
    <n v="675.03"/>
    <n v="1408.91"/>
    <d v="1993-04-20T00:00:00"/>
    <n v="259"/>
  </r>
  <r>
    <s v="14562"/>
    <s v="11"/>
    <x v="350"/>
    <d v="2017-04-20T00:00:00"/>
    <b v="0"/>
    <s v="Approved"/>
    <s v="Giant Bicycles"/>
    <s v="Standard"/>
    <s v="high"/>
    <s v="medium"/>
    <n v="1274.93"/>
    <n v="764.96"/>
    <n v="509.97"/>
    <d v="1994-09-09T00:00:00"/>
    <n v="254"/>
  </r>
  <r>
    <s v="14563"/>
    <s v="84"/>
    <x v="796"/>
    <d v="2017-06-17T00:00:00"/>
    <b v="1"/>
    <s v="Approved"/>
    <s v="Giant Bicycles"/>
    <s v="Road"/>
    <s v="medium"/>
    <s v="medium"/>
    <n v="792.9"/>
    <n v="594.67999999999995"/>
    <n v="198.22"/>
    <d v="2011-01-10T00:00:00"/>
    <n v="196"/>
  </r>
  <r>
    <s v="14564"/>
    <s v="49"/>
    <x v="2575"/>
    <d v="2017-04-25T00:00:00"/>
    <b v="1"/>
    <s v="Approved"/>
    <s v="Trek Bicycles"/>
    <s v="Road"/>
    <s v="medium"/>
    <s v="medium"/>
    <n v="533.51"/>
    <n v="400.13"/>
    <n v="133.38"/>
    <d v="2012-06-04T00:00:00"/>
    <n v="249"/>
  </r>
  <r>
    <s v="14565"/>
    <s v="91"/>
    <x v="2233"/>
    <d v="2017-03-24T00:00:00"/>
    <b v="1"/>
    <s v="Approved"/>
    <s v="Solex"/>
    <s v="Standard"/>
    <s v="medium"/>
    <s v="medium"/>
    <n v="100.35"/>
    <n v="75.260000000000005"/>
    <n v="25.09"/>
    <d v="1999-07-26T00:00:00"/>
    <n v="281"/>
  </r>
  <r>
    <s v="14567"/>
    <s v="49"/>
    <x v="2114"/>
    <d v="2017-02-02T00:00:00"/>
    <b v="1"/>
    <s v="Approved"/>
    <s v="Trek Bicycles"/>
    <s v="Road"/>
    <s v="medium"/>
    <s v="medium"/>
    <n v="533.51"/>
    <n v="400.13"/>
    <n v="133.38"/>
    <d v="2012-06-04T00:00:00"/>
    <n v="331"/>
  </r>
  <r>
    <s v="14568"/>
    <s v="45"/>
    <x v="36"/>
    <d v="2017-05-24T00:00:00"/>
    <b v="0"/>
    <s v="Approved"/>
    <s v="Trek Bicycles"/>
    <s v="Road"/>
    <s v="low"/>
    <s v="medium"/>
    <n v="980.37"/>
    <n v="234.43"/>
    <n v="745.94"/>
    <d v="2004-09-28T00:00:00"/>
    <n v="220"/>
  </r>
  <r>
    <s v="14569"/>
    <s v="85"/>
    <x v="67"/>
    <d v="2017-09-15T00:00:00"/>
    <b v="0"/>
    <s v="Approved"/>
    <s v="WeareA2B"/>
    <s v="Standard"/>
    <s v="medium"/>
    <s v="medium"/>
    <n v="752.64"/>
    <n v="205.36"/>
    <n v="547.28"/>
    <d v="2015-08-02T00:00:00"/>
    <n v="106"/>
  </r>
  <r>
    <s v="14570"/>
    <s v="66"/>
    <x v="1045"/>
    <d v="2017-10-25T00:00:00"/>
    <b v="1"/>
    <s v="Approved"/>
    <s v="Solex"/>
    <s v="Standard"/>
    <s v="medium"/>
    <s v="medium"/>
    <n v="1163.8900000000001"/>
    <n v="589.27"/>
    <n v="574.62"/>
    <d v="2016-07-09T00:00:00"/>
    <n v="66"/>
  </r>
  <r>
    <s v="14571"/>
    <s v="57"/>
    <x v="1325"/>
    <d v="2017-07-09T00:00:00"/>
    <b v="1"/>
    <s v="Approved"/>
    <s v="WeareA2B"/>
    <s v="Touring"/>
    <s v="medium"/>
    <s v="large"/>
    <n v="1890.39"/>
    <n v="260.14"/>
    <n v="1630.25"/>
    <d v="1991-01-21T00:00:00"/>
    <n v="174"/>
  </r>
  <r>
    <s v="14572"/>
    <s v="0"/>
    <x v="1438"/>
    <d v="2017-02-21T00:00:00"/>
    <b v="0"/>
    <s v="Approved"/>
    <s v="OHM Cycles"/>
    <s v="Standard"/>
    <s v="medium"/>
    <s v="medium"/>
    <n v="235.63"/>
    <n v="125.07"/>
    <n v="110.56"/>
    <d v="2004-08-07T00:00:00"/>
    <n v="312"/>
  </r>
  <r>
    <s v="14573"/>
    <s v="45"/>
    <x v="1681"/>
    <d v="2017-09-08T00:00:00"/>
    <b v="1"/>
    <s v="Approved"/>
    <s v="Trek Bicycles"/>
    <s v="Road"/>
    <s v="low"/>
    <s v="medium"/>
    <n v="980.37"/>
    <n v="234.43"/>
    <n v="745.94"/>
    <d v="2007-08-04T00:00:00"/>
    <n v="113"/>
  </r>
  <r>
    <s v="14574"/>
    <s v="59"/>
    <x v="2862"/>
    <d v="2017-06-10T00:00:00"/>
    <b v="0"/>
    <s v="Approved"/>
    <s v="Solex"/>
    <s v="Standard"/>
    <s v="medium"/>
    <s v="large"/>
    <n v="1061.56"/>
    <n v="733.58"/>
    <n v="327.98"/>
    <d v="1993-07-20T00:00:00"/>
    <n v="203"/>
  </r>
  <r>
    <s v="14576"/>
    <s v="15"/>
    <x v="914"/>
    <d v="2017-06-29T00:00:00"/>
    <b v="0"/>
    <s v="Approved"/>
    <s v="Norco Bicycles"/>
    <s v="Standard"/>
    <s v="low"/>
    <s v="medium"/>
    <n v="958.74"/>
    <n v="748.9"/>
    <n v="209.84"/>
    <d v="1996-11-09T00:00:00"/>
    <n v="184"/>
  </r>
  <r>
    <s v="14577"/>
    <s v="48"/>
    <x v="2846"/>
    <d v="2017-07-03T00:00:00"/>
    <b v="1"/>
    <s v="Approved"/>
    <s v="WeareA2B"/>
    <s v="Standard"/>
    <s v="medium"/>
    <s v="medium"/>
    <n v="1762.96"/>
    <n v="950.52"/>
    <n v="812.44"/>
    <d v="2014-07-28T00:00:00"/>
    <n v="180"/>
  </r>
  <r>
    <s v="14578"/>
    <s v="68"/>
    <x v="2295"/>
    <d v="2017-11-13T00:00:00"/>
    <b v="0"/>
    <s v="Approved"/>
    <s v="OHM Cycles"/>
    <s v="Standard"/>
    <s v="medium"/>
    <s v="medium"/>
    <n v="1636.9"/>
    <n v="44.71"/>
    <n v="1592.19"/>
    <d v="2010-08-20T00:00:00"/>
    <n v="47"/>
  </r>
  <r>
    <s v="14579"/>
    <s v="37"/>
    <x v="273"/>
    <d v="2017-05-13T00:00:00"/>
    <b v="0"/>
    <s v="Approved"/>
    <s v="OHM Cycles"/>
    <s v="Standard"/>
    <s v="low"/>
    <s v="medium"/>
    <n v="1793.43"/>
    <n v="248.82"/>
    <n v="1544.61"/>
    <d v="1999-07-20T00:00:00"/>
    <n v="231"/>
  </r>
  <r>
    <s v="14580"/>
    <s v="89"/>
    <x v="3442"/>
    <d v="2017-11-19T00:00:00"/>
    <b v="0"/>
    <s v="Approved"/>
    <s v="Giant Bicycles"/>
    <s v="Standard"/>
    <s v="medium"/>
    <s v="large"/>
    <n v="1812.75"/>
    <n v="582.48"/>
    <n v="1230.27"/>
    <d v="2007-12-11T00:00:00"/>
    <n v="41"/>
  </r>
  <r>
    <s v="14581"/>
    <s v="5"/>
    <x v="123"/>
    <d v="2017-08-15T00:00:00"/>
    <b v="1"/>
    <s v="Approved"/>
    <s v="Trek Bicycles"/>
    <s v="Mountain"/>
    <s v="low"/>
    <s v="medium"/>
    <n v="574.64"/>
    <n v="459.71"/>
    <n v="114.93"/>
    <d v="2003-02-07T00:00:00"/>
    <n v="137"/>
  </r>
  <r>
    <s v="14582"/>
    <s v="99"/>
    <x v="364"/>
    <d v="2017-01-15T00:00:00"/>
    <b v="1"/>
    <s v="Approved"/>
    <s v="OHM Cycles"/>
    <s v="Standard"/>
    <s v="medium"/>
    <s v="medium"/>
    <n v="1227.3399999999999"/>
    <n v="770.89"/>
    <n v="456.45"/>
    <d v="1994-08-10T00:00:00"/>
    <n v="349"/>
  </r>
  <r>
    <s v="14583"/>
    <s v="15"/>
    <x v="3008"/>
    <d v="2017-07-18T00:00:00"/>
    <b v="1"/>
    <s v="Approved"/>
    <s v="WeareA2B"/>
    <s v="Standard"/>
    <s v="medium"/>
    <s v="medium"/>
    <n v="1292.8399999999999"/>
    <n v="13.44"/>
    <n v="1279.4000000000001"/>
    <d v="1993-06-23T00:00:00"/>
    <n v="165"/>
  </r>
  <r>
    <s v="14584"/>
    <s v="37"/>
    <x v="1741"/>
    <d v="2017-11-12T00:00:00"/>
    <b v="0"/>
    <s v="Approved"/>
    <s v="OHM Cycles"/>
    <s v="Standard"/>
    <s v="low"/>
    <s v="medium"/>
    <n v="1793.43"/>
    <n v="248.82"/>
    <n v="1544.61"/>
    <d v="2010-06-07T00:00:00"/>
    <n v="48"/>
  </r>
  <r>
    <s v="14585"/>
    <s v="45"/>
    <x v="2192"/>
    <d v="2017-08-30T00:00:00"/>
    <b v="0"/>
    <s v="Approved"/>
    <s v="Solex"/>
    <s v="Standard"/>
    <s v="medium"/>
    <s v="medium"/>
    <n v="441.49"/>
    <n v="84.99"/>
    <n v="356.5"/>
    <d v="1993-04-12T00:00:00"/>
    <n v="122"/>
  </r>
  <r>
    <s v="14586"/>
    <s v="0"/>
    <x v="1266"/>
    <d v="2017-07-17T00:00:00"/>
    <b v="0"/>
    <s v="Approved"/>
    <s v="Norco Bicycles"/>
    <s v="Standard"/>
    <s v="low"/>
    <s v="medium"/>
    <n v="363.01"/>
    <n v="290.41000000000003"/>
    <n v="72.599999999999994"/>
    <d v="2005-05-10T00:00:00"/>
    <n v="166"/>
  </r>
  <r>
    <s v="14587"/>
    <s v="71"/>
    <x v="2962"/>
    <d v="2017-10-10T00:00:00"/>
    <b v="0"/>
    <s v="Approved"/>
    <s v="Solex"/>
    <s v="Standard"/>
    <s v="high"/>
    <s v="large"/>
    <n v="1842.92"/>
    <n v="1105.75"/>
    <n v="737.17"/>
    <d v="2013-06-09T00:00:00"/>
    <n v="81"/>
  </r>
  <r>
    <s v="14588"/>
    <s v="95"/>
    <x v="2833"/>
    <d v="2017-07-31T00:00:00"/>
    <b v="1"/>
    <s v="Approved"/>
    <s v="Giant Bicycles"/>
    <s v="Standard"/>
    <s v="medium"/>
    <s v="large"/>
    <n v="569.55999999999995"/>
    <n v="528.42999999999995"/>
    <n v="41.13"/>
    <d v="2002-10-10T00:00:00"/>
    <n v="152"/>
  </r>
  <r>
    <s v="14589"/>
    <s v="67"/>
    <x v="2164"/>
    <d v="2017-11-14T00:00:00"/>
    <b v="0"/>
    <s v="Approved"/>
    <s v="Norco Bicycles"/>
    <s v="Road"/>
    <s v="medium"/>
    <s v="medium"/>
    <n v="544.04999999999995"/>
    <n v="376.84"/>
    <n v="167.21"/>
    <d v="2005-10-22T00:00:00"/>
    <n v="46"/>
  </r>
  <r>
    <s v="14590"/>
    <s v="100"/>
    <x v="2154"/>
    <d v="2017-07-08T00:00:00"/>
    <b v="0"/>
    <s v="Approved"/>
    <s v="Norco Bicycles"/>
    <s v="Road"/>
    <s v="medium"/>
    <s v="medium"/>
    <n v="1036.5899999999999"/>
    <n v="206.35"/>
    <n v="830.24"/>
    <d v="1991-05-06T00:00:00"/>
    <n v="175"/>
  </r>
  <r>
    <s v="14591"/>
    <s v="9"/>
    <x v="325"/>
    <d v="2017-11-29T00:00:00"/>
    <b v="1"/>
    <s v="Approved"/>
    <s v="OHM Cycles"/>
    <s v="Road"/>
    <s v="medium"/>
    <s v="medium"/>
    <n v="742.54"/>
    <n v="667.4"/>
    <n v="75.14"/>
    <d v="2003-08-05T00:00:00"/>
    <n v="31"/>
  </r>
  <r>
    <s v="14592"/>
    <s v="9"/>
    <x v="1106"/>
    <d v="2017-02-20T00:00:00"/>
    <b v="0"/>
    <s v="Approved"/>
    <s v="OHM Cycles"/>
    <s v="Road"/>
    <s v="medium"/>
    <s v="medium"/>
    <n v="742.54"/>
    <n v="667.4"/>
    <n v="75.14"/>
    <d v="2003-08-05T00:00:00"/>
    <n v="313"/>
  </r>
  <r>
    <s v="14593"/>
    <s v="94"/>
    <x v="2420"/>
    <d v="2017-05-31T00:00:00"/>
    <b v="0"/>
    <s v="Approved"/>
    <s v="Giant Bicycles"/>
    <s v="Standard"/>
    <s v="medium"/>
    <s v="large"/>
    <n v="1635.3"/>
    <n v="993.66"/>
    <n v="641.64"/>
    <d v="2013-06-09T00:00:00"/>
    <n v="213"/>
  </r>
  <r>
    <s v="14594"/>
    <s v="15"/>
    <x v="2811"/>
    <d v="2017-07-11T00:00:00"/>
    <b v="0"/>
    <s v="Approved"/>
    <s v="Norco Bicycles"/>
    <s v="Standard"/>
    <s v="low"/>
    <s v="medium"/>
    <n v="958.74"/>
    <n v="748.9"/>
    <n v="209.84"/>
    <d v="1994-09-09T00:00:00"/>
    <n v="172"/>
  </r>
  <r>
    <s v="14595"/>
    <s v="7"/>
    <x v="1148"/>
    <d v="2017-03-11T00:00:00"/>
    <b v="0"/>
    <s v="Approved"/>
    <s v="Trek Bicycles"/>
    <s v="Road"/>
    <s v="low"/>
    <s v="medium"/>
    <n v="980.37"/>
    <n v="234.43"/>
    <n v="745.94"/>
    <d v="2011-04-16T00:00:00"/>
    <n v="294"/>
  </r>
  <r>
    <s v="14596"/>
    <s v="61"/>
    <x v="3074"/>
    <d v="2017-07-31T00:00:00"/>
    <b v="0"/>
    <s v="Approved"/>
    <s v="OHM Cycles"/>
    <s v="Standard"/>
    <s v="low"/>
    <s v="medium"/>
    <n v="71.16"/>
    <n v="56.93"/>
    <n v="14.23"/>
    <d v="2015-06-17T00:00:00"/>
    <n v="152"/>
  </r>
  <r>
    <s v="14597"/>
    <s v="38"/>
    <x v="3013"/>
    <d v="2017-09-16T00:00:00"/>
    <b v="1"/>
    <s v="Approved"/>
    <s v="Solex"/>
    <s v="Standard"/>
    <s v="medium"/>
    <s v="medium"/>
    <n v="1577.53"/>
    <n v="826.51"/>
    <n v="751.02"/>
    <d v="1997-05-10T00:00:00"/>
    <n v="105"/>
  </r>
  <r>
    <s v="14598"/>
    <s v="82"/>
    <x v="2941"/>
    <d v="2017-11-27T00:00:00"/>
    <b v="1"/>
    <s v="Approved"/>
    <s v="Norco Bicycles"/>
    <s v="Standard"/>
    <s v="high"/>
    <s v="medium"/>
    <n v="1148.6400000000001"/>
    <n v="689.18"/>
    <n v="459.46"/>
    <d v="2015-08-10T00:00:00"/>
    <n v="33"/>
  </r>
  <r>
    <s v="14599"/>
    <s v="45"/>
    <x v="1947"/>
    <d v="2017-09-21T00:00:00"/>
    <b v="1"/>
    <s v="Approved"/>
    <s v="Solex"/>
    <s v="Standard"/>
    <s v="medium"/>
    <s v="medium"/>
    <n v="441.49"/>
    <n v="84.99"/>
    <n v="356.5"/>
    <d v="2006-10-01T00:00:00"/>
    <n v="100"/>
  </r>
  <r>
    <s v="14600"/>
    <s v="37"/>
    <x v="1990"/>
    <d v="2017-09-26T00:00:00"/>
    <b v="1"/>
    <s v="Approved"/>
    <s v="OHM Cycles"/>
    <s v="Standard"/>
    <s v="low"/>
    <s v="medium"/>
    <n v="1793.43"/>
    <n v="248.82"/>
    <n v="1544.61"/>
    <d v="2011-03-16T00:00:00"/>
    <n v="95"/>
  </r>
  <r>
    <s v="14601"/>
    <s v="71"/>
    <x v="1432"/>
    <d v="2017-09-18T00:00:00"/>
    <b v="1"/>
    <s v="Approved"/>
    <s v="Solex"/>
    <s v="Standard"/>
    <s v="high"/>
    <s v="large"/>
    <n v="1842.92"/>
    <n v="1105.75"/>
    <n v="737.17"/>
    <d v="2011-01-10T00:00:00"/>
    <n v="103"/>
  </r>
  <r>
    <s v="14603"/>
    <s v="14"/>
    <x v="1441"/>
    <d v="2017-05-17T00:00:00"/>
    <b v="1"/>
    <s v="Approved"/>
    <s v="Trek Bicycles"/>
    <s v="Standard"/>
    <s v="medium"/>
    <s v="small"/>
    <n v="1386.84"/>
    <n v="1234.29"/>
    <n v="152.55000000000001"/>
    <d v="2003-08-05T00:00:00"/>
    <n v="227"/>
  </r>
  <r>
    <s v="14604"/>
    <s v="59"/>
    <x v="1062"/>
    <d v="2017-06-03T00:00:00"/>
    <b v="1"/>
    <s v="Approved"/>
    <s v="WeareA2B"/>
    <s v="Standard"/>
    <s v="medium"/>
    <s v="small"/>
    <n v="1415.01"/>
    <n v="1259.3599999999999"/>
    <n v="155.65"/>
    <d v="2003-01-05T00:00:00"/>
    <n v="210"/>
  </r>
  <r>
    <s v="14605"/>
    <s v="52"/>
    <x v="1566"/>
    <d v="2017-08-07T00:00:00"/>
    <b v="0"/>
    <s v="Approved"/>
    <s v="OHM Cycles"/>
    <s v="Road"/>
    <s v="medium"/>
    <s v="medium"/>
    <n v="1280.28"/>
    <n v="829.51"/>
    <n v="450.77"/>
    <d v="2009-04-12T00:00:00"/>
    <n v="145"/>
  </r>
  <r>
    <s v="14606"/>
    <s v="83"/>
    <x v="1166"/>
    <d v="2017-01-30T00:00:00"/>
    <b v="0"/>
    <s v="Approved"/>
    <s v="Solex"/>
    <s v="Touring"/>
    <s v="medium"/>
    <s v="large"/>
    <n v="2083.94"/>
    <n v="675.03"/>
    <n v="1408.91"/>
    <d v="2010-05-05T00:00:00"/>
    <n v="334"/>
  </r>
  <r>
    <s v="14607"/>
    <s v="46"/>
    <x v="1762"/>
    <d v="2017-08-16T00:00:00"/>
    <b v="0"/>
    <s v="Approved"/>
    <s v="OHM Cycles"/>
    <s v="Standard"/>
    <s v="low"/>
    <s v="medium"/>
    <n v="1793.43"/>
    <n v="248.82"/>
    <n v="1544.61"/>
    <d v="2006-02-02T00:00:00"/>
    <n v="136"/>
  </r>
  <r>
    <s v="14608"/>
    <s v="0"/>
    <x v="1396"/>
    <d v="2017-03-07T00:00:00"/>
    <b v="1"/>
    <s v="Approved"/>
    <m/>
    <m/>
    <m/>
    <m/>
    <n v="16.079999999999998"/>
    <m/>
    <m/>
    <m/>
    <n v="298"/>
  </r>
  <r>
    <s v="14609"/>
    <s v="64"/>
    <x v="3145"/>
    <d v="2017-10-28T00:00:00"/>
    <b v="0"/>
    <s v="Approved"/>
    <s v="Trek Bicycles"/>
    <s v="Standard"/>
    <s v="medium"/>
    <s v="large"/>
    <n v="1469.44"/>
    <n v="596.54999999999995"/>
    <n v="872.89"/>
    <d v="1995-10-24T00:00:00"/>
    <n v="63"/>
  </r>
  <r>
    <s v="14610"/>
    <s v="77"/>
    <x v="708"/>
    <d v="2017-01-28T00:00:00"/>
    <b v="0"/>
    <s v="Approved"/>
    <s v="WeareA2B"/>
    <s v="Standard"/>
    <s v="medium"/>
    <s v="medium"/>
    <n v="1769.64"/>
    <n v="108.76"/>
    <n v="1660.88"/>
    <d v="2006-10-01T00:00:00"/>
    <n v="336"/>
  </r>
  <r>
    <s v="14611"/>
    <s v="77"/>
    <x v="3443"/>
    <d v="2017-07-07T00:00:00"/>
    <b v="0"/>
    <s v="Approved"/>
    <s v="Norco Bicycles"/>
    <s v="Road"/>
    <s v="medium"/>
    <s v="large"/>
    <n v="1240.31"/>
    <n v="795.1"/>
    <n v="445.21"/>
    <d v="2015-08-10T00:00:00"/>
    <n v="176"/>
  </r>
  <r>
    <s v="14612"/>
    <s v="90"/>
    <x v="947"/>
    <d v="2017-04-02T00:00:00"/>
    <b v="1"/>
    <s v="Approved"/>
    <s v="Solex"/>
    <s v="Standard"/>
    <s v="low"/>
    <s v="medium"/>
    <n v="945.04"/>
    <n v="507.58"/>
    <n v="437.46"/>
    <d v="1995-12-19T00:00:00"/>
    <n v="272"/>
  </r>
  <r>
    <s v="14613"/>
    <s v="64"/>
    <x v="1592"/>
    <d v="2017-11-28T00:00:00"/>
    <b v="1"/>
    <s v="Approved"/>
    <s v="Trek Bicycles"/>
    <s v="Standard"/>
    <s v="medium"/>
    <s v="large"/>
    <n v="1469.44"/>
    <n v="596.54999999999995"/>
    <n v="872.89"/>
    <d v="2012-05-18T00:00:00"/>
    <n v="32"/>
  </r>
  <r>
    <s v="14614"/>
    <s v="89"/>
    <x v="1007"/>
    <d v="2017-09-13T00:00:00"/>
    <b v="0"/>
    <s v="Approved"/>
    <s v="WeareA2B"/>
    <s v="Touring"/>
    <s v="medium"/>
    <s v="large"/>
    <n v="1362.99"/>
    <n v="57.74"/>
    <n v="1305.25"/>
    <d v="1993-04-20T00:00:00"/>
    <n v="108"/>
  </r>
  <r>
    <s v="14615"/>
    <s v="27"/>
    <x v="3094"/>
    <d v="2017-06-29T00:00:00"/>
    <b v="0"/>
    <s v="Approved"/>
    <s v="Trek Bicycles"/>
    <s v="Standard"/>
    <s v="medium"/>
    <s v="medium"/>
    <n v="499.53"/>
    <n v="388.72"/>
    <n v="110.81"/>
    <d v="1999-06-23T00:00:00"/>
    <n v="184"/>
  </r>
  <r>
    <s v="14616"/>
    <s v="96"/>
    <x v="1783"/>
    <d v="2017-03-01T00:00:00"/>
    <b v="1"/>
    <s v="Approved"/>
    <s v="WeareA2B"/>
    <s v="Road"/>
    <s v="low"/>
    <s v="small"/>
    <n v="1172.78"/>
    <n v="1043.77"/>
    <n v="129.01"/>
    <d v="2002-10-10T00:00:00"/>
    <n v="304"/>
  </r>
  <r>
    <s v="14617"/>
    <s v="35"/>
    <x v="2461"/>
    <d v="2017-02-22T00:00:00"/>
    <b v="1"/>
    <s v="Approved"/>
    <s v="Giant Bicycles"/>
    <s v="Standard"/>
    <s v="medium"/>
    <s v="medium"/>
    <n v="1403.5"/>
    <n v="954.82"/>
    <n v="448.68"/>
    <d v="2012-12-02T00:00:00"/>
    <n v="311"/>
  </r>
  <r>
    <s v="14618"/>
    <s v="0"/>
    <x v="1851"/>
    <d v="2017-09-14T00:00:00"/>
    <b v="1"/>
    <s v="Approved"/>
    <s v="Solex"/>
    <s v="Standard"/>
    <s v="medium"/>
    <s v="medium"/>
    <n v="478.16"/>
    <n v="298.72000000000003"/>
    <n v="179.44"/>
    <d v="1993-06-23T00:00:00"/>
    <n v="107"/>
  </r>
  <r>
    <s v="14619"/>
    <s v="78"/>
    <x v="476"/>
    <d v="2017-04-09T00:00:00"/>
    <b v="1"/>
    <s v="Approved"/>
    <s v="Giant Bicycles"/>
    <s v="Standard"/>
    <s v="medium"/>
    <s v="large"/>
    <n v="1765.3"/>
    <n v="709.48"/>
    <n v="1055.82"/>
    <d v="2013-09-16T00:00:00"/>
    <n v="265"/>
  </r>
  <r>
    <s v="14620"/>
    <s v="24"/>
    <x v="1637"/>
    <d v="2017-10-14T00:00:00"/>
    <b v="1"/>
    <s v="Approved"/>
    <s v="Solex"/>
    <s v="Road"/>
    <s v="medium"/>
    <s v="large"/>
    <n v="1777.8"/>
    <n v="820.78"/>
    <n v="957.02"/>
    <d v="2011-05-07T00:00:00"/>
    <n v="77"/>
  </r>
  <r>
    <s v="14622"/>
    <s v="9"/>
    <x v="955"/>
    <d v="2017-05-14T00:00:00"/>
    <b v="0"/>
    <s v="Approved"/>
    <s v="Norco Bicycles"/>
    <s v="Standard"/>
    <s v="medium"/>
    <s v="small"/>
    <n v="1216.1400000000001"/>
    <n v="1082.3599999999999"/>
    <n v="133.78"/>
    <d v="1991-08-05T00:00:00"/>
    <n v="230"/>
  </r>
  <r>
    <s v="14623"/>
    <s v="59"/>
    <x v="224"/>
    <d v="2017-08-15T00:00:00"/>
    <b v="0"/>
    <s v="Approved"/>
    <s v="Solex"/>
    <s v="Standard"/>
    <s v="medium"/>
    <s v="large"/>
    <n v="1061.56"/>
    <n v="733.58"/>
    <n v="327.98"/>
    <d v="1993-06-23T00:00:00"/>
    <n v="137"/>
  </r>
  <r>
    <s v="14624"/>
    <s v="30"/>
    <x v="1737"/>
    <d v="2017-05-17T00:00:00"/>
    <b v="0"/>
    <s v="Approved"/>
    <s v="Solex"/>
    <s v="Standard"/>
    <s v="high"/>
    <s v="medium"/>
    <n v="748.17"/>
    <n v="448.9"/>
    <n v="299.27"/>
    <d v="2003-03-18T00:00:00"/>
    <n v="227"/>
  </r>
  <r>
    <s v="14625"/>
    <s v="86"/>
    <x v="3444"/>
    <d v="2017-12-05T00:00:00"/>
    <b v="1"/>
    <s v="Approved"/>
    <s v="OHM Cycles"/>
    <s v="Standard"/>
    <s v="medium"/>
    <s v="medium"/>
    <n v="235.63"/>
    <n v="125.07"/>
    <n v="110.56"/>
    <d v="1998-12-16T00:00:00"/>
    <n v="25"/>
  </r>
  <r>
    <s v="14626"/>
    <s v="34"/>
    <x v="1961"/>
    <d v="2017-02-08T00:00:00"/>
    <b v="1"/>
    <s v="Approved"/>
    <s v="WeareA2B"/>
    <s v="Standard"/>
    <s v="medium"/>
    <s v="medium"/>
    <n v="1231.1500000000001"/>
    <n v="161.6"/>
    <n v="1069.55"/>
    <d v="1994-09-09T00:00:00"/>
    <n v="325"/>
  </r>
  <r>
    <s v="14627"/>
    <s v="87"/>
    <x v="908"/>
    <d v="2017-03-24T00:00:00"/>
    <b v="0"/>
    <s v="Approved"/>
    <s v="Giant Bicycles"/>
    <s v="Standard"/>
    <s v="high"/>
    <s v="medium"/>
    <n v="1179"/>
    <n v="707.4"/>
    <n v="471.6"/>
    <d v="1997-08-25T00:00:00"/>
    <n v="281"/>
  </r>
  <r>
    <s v="14628"/>
    <s v="11"/>
    <x v="2033"/>
    <d v="2017-01-27T00:00:00"/>
    <b v="1"/>
    <s v="Approved"/>
    <s v="Giant Bicycles"/>
    <s v="Standard"/>
    <s v="high"/>
    <s v="medium"/>
    <n v="1274.93"/>
    <n v="764.96"/>
    <n v="509.97"/>
    <d v="2007-08-04T00:00:00"/>
    <n v="337"/>
  </r>
  <r>
    <s v="14629"/>
    <s v="88"/>
    <x v="2917"/>
    <d v="2017-10-28T00:00:00"/>
    <b v="0"/>
    <s v="Approved"/>
    <s v="Norco Bicycles"/>
    <s v="Standard"/>
    <s v="high"/>
    <s v="small"/>
    <n v="1661.92"/>
    <n v="1479.11"/>
    <n v="182.81"/>
    <d v="2009-03-08T00:00:00"/>
    <n v="63"/>
  </r>
  <r>
    <s v="14630"/>
    <s v="22"/>
    <x v="177"/>
    <d v="2017-02-01T00:00:00"/>
    <b v="0"/>
    <s v="Approved"/>
    <s v="WeareA2B"/>
    <s v="Standard"/>
    <s v="medium"/>
    <s v="medium"/>
    <n v="60.34"/>
    <n v="45.26"/>
    <n v="15.08"/>
    <d v="1993-05-26T00:00:00"/>
    <n v="332"/>
  </r>
  <r>
    <s v="14631"/>
    <s v="92"/>
    <x v="1886"/>
    <d v="2017-01-27T00:00:00"/>
    <b v="1"/>
    <s v="Approved"/>
    <s v="WeareA2B"/>
    <s v="Standard"/>
    <s v="medium"/>
    <s v="small"/>
    <n v="1415.01"/>
    <n v="1259.3599999999999"/>
    <n v="155.65"/>
    <d v="2013-06-09T00:00:00"/>
    <n v="337"/>
  </r>
  <r>
    <s v="14632"/>
    <s v="97"/>
    <x v="3445"/>
    <d v="2017-04-07T00:00:00"/>
    <b v="0"/>
    <s v="Approved"/>
    <s v="OHM Cycles"/>
    <s v="Road"/>
    <s v="medium"/>
    <s v="medium"/>
    <n v="742.54"/>
    <n v="667.4"/>
    <n v="75.14"/>
    <d v="1991-11-07T00:00:00"/>
    <n v="267"/>
  </r>
  <r>
    <s v="14633"/>
    <s v="44"/>
    <x v="1566"/>
    <d v="2017-03-28T00:00:00"/>
    <b v="0"/>
    <s v="Approved"/>
    <s v="WeareA2B"/>
    <s v="Standard"/>
    <s v="medium"/>
    <s v="medium"/>
    <n v="1769.64"/>
    <n v="108.76"/>
    <n v="1660.88"/>
    <d v="2012-04-10T00:00:00"/>
    <n v="277"/>
  </r>
  <r>
    <s v="14634"/>
    <s v="14"/>
    <x v="791"/>
    <d v="2017-12-09T00:00:00"/>
    <b v="1"/>
    <s v="Approved"/>
    <s v="Trek Bicycles"/>
    <s v="Standard"/>
    <s v="medium"/>
    <s v="small"/>
    <n v="1386.84"/>
    <n v="1234.29"/>
    <n v="152.55000000000001"/>
    <d v="1994-09-09T00:00:00"/>
    <n v="21"/>
  </r>
  <r>
    <s v="14635"/>
    <s v="36"/>
    <x v="2018"/>
    <d v="2017-09-26T00:00:00"/>
    <b v="1"/>
    <s v="Approved"/>
    <s v="Solex"/>
    <s v="Standard"/>
    <s v="low"/>
    <s v="medium"/>
    <n v="945.04"/>
    <n v="507.58"/>
    <n v="437.46"/>
    <d v="1995-12-19T00:00:00"/>
    <n v="95"/>
  </r>
  <r>
    <s v="14636"/>
    <s v="63"/>
    <x v="2920"/>
    <d v="2017-08-15T00:00:00"/>
    <b v="1"/>
    <s v="Approved"/>
    <s v="Solex"/>
    <s v="Standard"/>
    <s v="medium"/>
    <s v="medium"/>
    <n v="1483.2"/>
    <n v="99.59"/>
    <n v="1383.61"/>
    <d v="1998-12-17T00:00:00"/>
    <n v="137"/>
  </r>
  <r>
    <s v="14637"/>
    <s v="68"/>
    <x v="386"/>
    <d v="2017-06-14T00:00:00"/>
    <b v="0"/>
    <s v="Approved"/>
    <s v="OHM Cycles"/>
    <s v="Standard"/>
    <s v="medium"/>
    <s v="medium"/>
    <n v="1636.9"/>
    <n v="44.71"/>
    <n v="1592.19"/>
    <d v="2016-12-06T00:00:00"/>
    <n v="199"/>
  </r>
  <r>
    <s v="14638"/>
    <s v="73"/>
    <x v="1744"/>
    <d v="2017-11-02T00:00:00"/>
    <b v="0"/>
    <s v="Approved"/>
    <s v="Solex"/>
    <s v="Standard"/>
    <s v="medium"/>
    <s v="medium"/>
    <n v="1945.43"/>
    <n v="333.18"/>
    <n v="1612.25"/>
    <d v="2002-08-31T00:00:00"/>
    <n v="58"/>
  </r>
  <r>
    <s v="14639"/>
    <s v="81"/>
    <x v="1327"/>
    <d v="2017-07-07T00:00:00"/>
    <b v="0"/>
    <s v="Approved"/>
    <s v="Norco Bicycles"/>
    <s v="Standard"/>
    <s v="medium"/>
    <s v="small"/>
    <n v="586.45000000000005"/>
    <n v="521.94000000000005"/>
    <n v="64.510000000000005"/>
    <d v="1997-08-25T00:00:00"/>
    <n v="176"/>
  </r>
  <r>
    <s v="14640"/>
    <s v="49"/>
    <x v="2056"/>
    <d v="2017-04-09T00:00:00"/>
    <b v="0"/>
    <s v="Approved"/>
    <s v="Trek Bicycles"/>
    <s v="Road"/>
    <s v="medium"/>
    <s v="medium"/>
    <n v="533.51"/>
    <n v="400.13"/>
    <n v="133.38"/>
    <d v="2012-06-04T00:00:00"/>
    <n v="265"/>
  </r>
  <r>
    <s v="14641"/>
    <s v="0"/>
    <x v="1938"/>
    <d v="2017-02-23T00:00:00"/>
    <b v="0"/>
    <s v="Approved"/>
    <m/>
    <m/>
    <m/>
    <m/>
    <n v="1184"/>
    <m/>
    <m/>
    <m/>
    <n v="310"/>
  </r>
  <r>
    <s v="14643"/>
    <s v="54"/>
    <x v="2665"/>
    <d v="2017-03-10T00:00:00"/>
    <b v="0"/>
    <s v="Approved"/>
    <s v="WeareA2B"/>
    <s v="Standard"/>
    <s v="medium"/>
    <s v="medium"/>
    <n v="1292.8399999999999"/>
    <n v="13.44"/>
    <n v="1279.4000000000001"/>
    <d v="2009-04-12T00:00:00"/>
    <n v="295"/>
  </r>
  <r>
    <s v="14644"/>
    <s v="60"/>
    <x v="237"/>
    <d v="2017-03-21T00:00:00"/>
    <b v="0"/>
    <s v="Approved"/>
    <s v="Giant Bicycles"/>
    <s v="Standard"/>
    <s v="high"/>
    <s v="small"/>
    <n v="1977.36"/>
    <n v="1759.85"/>
    <n v="217.51"/>
    <d v="2011-08-24T00:00:00"/>
    <n v="284"/>
  </r>
  <r>
    <s v="14645"/>
    <s v="41"/>
    <x v="1999"/>
    <d v="2017-12-06T00:00:00"/>
    <b v="0"/>
    <s v="Approved"/>
    <s v="Norco Bicycles"/>
    <s v="Standard"/>
    <s v="low"/>
    <s v="medium"/>
    <n v="958.74"/>
    <n v="748.9"/>
    <n v="209.84"/>
    <d v="1996-11-09T00:00:00"/>
    <n v="24"/>
  </r>
  <r>
    <s v="14646"/>
    <s v="19"/>
    <x v="1295"/>
    <d v="2017-09-02T00:00:00"/>
    <b v="1"/>
    <s v="Approved"/>
    <s v="OHM Cycles"/>
    <s v="Road"/>
    <s v="high"/>
    <s v="large"/>
    <n v="12.01"/>
    <n v="7.21"/>
    <n v="4.8"/>
    <d v="2011-05-07T00:00:00"/>
    <n v="119"/>
  </r>
  <r>
    <s v="14647"/>
    <s v="28"/>
    <x v="2475"/>
    <d v="2017-09-10T00:00:00"/>
    <b v="1"/>
    <s v="Approved"/>
    <s v="Norco Bicycles"/>
    <s v="Standard"/>
    <s v="medium"/>
    <s v="small"/>
    <n v="1216.1400000000001"/>
    <n v="1082.3599999999999"/>
    <n v="133.78"/>
    <d v="1991-08-05T00:00:00"/>
    <n v="111"/>
  </r>
  <r>
    <s v="14648"/>
    <s v="62"/>
    <x v="3409"/>
    <d v="2017-06-18T00:00:00"/>
    <b v="1"/>
    <s v="Approved"/>
    <s v="Solex"/>
    <s v="Standard"/>
    <s v="medium"/>
    <s v="medium"/>
    <n v="478.16"/>
    <n v="298.72000000000003"/>
    <n v="179.44"/>
    <d v="1993-06-23T00:00:00"/>
    <n v="195"/>
  </r>
  <r>
    <s v="14649"/>
    <s v="97"/>
    <x v="2100"/>
    <d v="2017-12-23T00:00:00"/>
    <b v="0"/>
    <s v="Approved"/>
    <s v="Solex"/>
    <s v="Standard"/>
    <s v="medium"/>
    <s v="large"/>
    <n v="202.62"/>
    <n v="151.96"/>
    <n v="50.66"/>
    <d v="2016-03-29T00:00:00"/>
    <n v="7"/>
  </r>
  <r>
    <s v="14650"/>
    <s v="50"/>
    <x v="1385"/>
    <d v="2017-09-13T00:00:00"/>
    <b v="0"/>
    <s v="Approved"/>
    <s v="Giant Bicycles"/>
    <s v="Standard"/>
    <s v="medium"/>
    <s v="medium"/>
    <n v="642.70000000000005"/>
    <n v="211.37"/>
    <n v="431.33"/>
    <d v="2010-06-07T00:00:00"/>
    <n v="108"/>
  </r>
  <r>
    <s v="14651"/>
    <s v="1"/>
    <x v="2957"/>
    <d v="2017-05-07T00:00:00"/>
    <b v="1"/>
    <s v="Approved"/>
    <s v="Giant Bicycles"/>
    <s v="Standard"/>
    <s v="medium"/>
    <s v="medium"/>
    <n v="1403.5"/>
    <n v="954.82"/>
    <n v="448.68"/>
    <d v="1997-08-25T00:00:00"/>
    <n v="237"/>
  </r>
  <r>
    <s v="14652"/>
    <s v="58"/>
    <x v="337"/>
    <d v="2017-08-29T00:00:00"/>
    <b v="0"/>
    <s v="Approved"/>
    <s v="OHM Cycles"/>
    <s v="Standard"/>
    <s v="medium"/>
    <s v="medium"/>
    <n v="912.52"/>
    <n v="141.4"/>
    <n v="771.12"/>
    <d v="2011-08-24T00:00:00"/>
    <n v="123"/>
  </r>
  <r>
    <s v="14653"/>
    <s v="0"/>
    <x v="2743"/>
    <d v="2017-08-30T00:00:00"/>
    <b v="1"/>
    <s v="Approved"/>
    <s v="OHM Cycles"/>
    <s v="Standard"/>
    <s v="medium"/>
    <s v="medium"/>
    <n v="235.63"/>
    <n v="125.07"/>
    <n v="110.56"/>
    <d v="2005-05-10T00:00:00"/>
    <n v="122"/>
  </r>
  <r>
    <s v="14654"/>
    <s v="85"/>
    <x v="570"/>
    <d v="2017-02-28T00:00:00"/>
    <b v="0"/>
    <s v="Approved"/>
    <s v="WeareA2B"/>
    <s v="Standard"/>
    <s v="medium"/>
    <s v="medium"/>
    <n v="752.64"/>
    <n v="205.36"/>
    <n v="547.28"/>
    <d v="1999-07-26T00:00:00"/>
    <n v="305"/>
  </r>
  <r>
    <s v="14655"/>
    <s v="72"/>
    <x v="2976"/>
    <d v="2017-07-26T00:00:00"/>
    <b v="0"/>
    <s v="Approved"/>
    <s v="Norco Bicycles"/>
    <s v="Standard"/>
    <s v="medium"/>
    <s v="medium"/>
    <n v="360.4"/>
    <n v="270.3"/>
    <n v="90.1"/>
    <d v="2004-07-25T00:00:00"/>
    <n v="157"/>
  </r>
  <r>
    <s v="14656"/>
    <s v="0"/>
    <x v="1880"/>
    <d v="2017-03-30T00:00:00"/>
    <b v="1"/>
    <s v="Approved"/>
    <s v="Solex"/>
    <s v="Road"/>
    <s v="medium"/>
    <s v="medium"/>
    <n v="416.98"/>
    <n v="312.74"/>
    <n v="104.24"/>
    <d v="1997-05-10T00:00:00"/>
    <n v="275"/>
  </r>
  <r>
    <s v="14657"/>
    <s v="11"/>
    <x v="3125"/>
    <d v="2017-07-08T00:00:00"/>
    <b v="1"/>
    <s v="Approved"/>
    <s v="Giant Bicycles"/>
    <s v="Standard"/>
    <s v="high"/>
    <s v="medium"/>
    <n v="1274.93"/>
    <n v="764.96"/>
    <n v="509.97"/>
    <d v="2007-08-04T00:00:00"/>
    <n v="175"/>
  </r>
  <r>
    <s v="14658"/>
    <s v="24"/>
    <x v="702"/>
    <d v="2017-03-09T00:00:00"/>
    <b v="1"/>
    <s v="Approved"/>
    <s v="Solex"/>
    <s v="Road"/>
    <s v="medium"/>
    <s v="large"/>
    <n v="1777.8"/>
    <n v="820.78"/>
    <n v="957.02"/>
    <d v="2011-05-07T00:00:00"/>
    <n v="296"/>
  </r>
  <r>
    <s v="14659"/>
    <s v="60"/>
    <x v="1025"/>
    <d v="2017-03-28T00:00:00"/>
    <b v="0"/>
    <s v="Approved"/>
    <s v="Giant Bicycles"/>
    <s v="Standard"/>
    <s v="high"/>
    <s v="small"/>
    <n v="1977.36"/>
    <n v="1759.85"/>
    <n v="217.51"/>
    <d v="2011-08-24T00:00:00"/>
    <n v="277"/>
  </r>
  <r>
    <s v="14660"/>
    <s v="15"/>
    <x v="2765"/>
    <d v="2017-09-18T00:00:00"/>
    <b v="1"/>
    <s v="Approved"/>
    <s v="Norco Bicycles"/>
    <s v="Standard"/>
    <s v="low"/>
    <s v="medium"/>
    <n v="958.74"/>
    <n v="748.9"/>
    <n v="209.84"/>
    <d v="1993-10-02T00:00:00"/>
    <n v="103"/>
  </r>
  <r>
    <s v="14661"/>
    <s v="5"/>
    <x v="1692"/>
    <d v="2017-08-09T00:00:00"/>
    <b v="0"/>
    <s v="Approved"/>
    <s v="Giant Bicycles"/>
    <s v="Standard"/>
    <s v="high"/>
    <s v="medium"/>
    <n v="1129.1300000000001"/>
    <n v="677.48"/>
    <n v="451.65"/>
    <d v="2005-08-09T00:00:00"/>
    <n v="143"/>
  </r>
  <r>
    <s v="14662"/>
    <s v="68"/>
    <x v="2516"/>
    <d v="2017-03-09T00:00:00"/>
    <b v="0"/>
    <s v="Approved"/>
    <s v="OHM Cycles"/>
    <s v="Standard"/>
    <s v="medium"/>
    <s v="medium"/>
    <n v="1636.9"/>
    <n v="44.71"/>
    <n v="1592.19"/>
    <d v="2000-05-22T00:00:00"/>
    <n v="296"/>
  </r>
  <r>
    <s v="14663"/>
    <s v="13"/>
    <x v="1489"/>
    <d v="2017-02-13T00:00:00"/>
    <b v="1"/>
    <s v="Approved"/>
    <s v="Solex"/>
    <s v="Standard"/>
    <s v="medium"/>
    <s v="medium"/>
    <n v="1163.8900000000001"/>
    <n v="589.27"/>
    <n v="574.62"/>
    <d v="2010-05-05T00:00:00"/>
    <n v="320"/>
  </r>
  <r>
    <s v="14664"/>
    <s v="31"/>
    <x v="458"/>
    <d v="2017-05-13T00:00:00"/>
    <b v="1"/>
    <s v="Approved"/>
    <s v="Giant Bicycles"/>
    <s v="Standard"/>
    <s v="medium"/>
    <s v="medium"/>
    <n v="230.91"/>
    <n v="173.18"/>
    <n v="57.73"/>
    <d v="2006-11-10T00:00:00"/>
    <n v="231"/>
  </r>
  <r>
    <s v="14665"/>
    <s v="0"/>
    <x v="2132"/>
    <d v="2017-02-24T00:00:00"/>
    <b v="0"/>
    <s v="Approved"/>
    <s v="Trek Bicycles"/>
    <s v="Road"/>
    <s v="medium"/>
    <s v="medium"/>
    <n v="533.51"/>
    <n v="400.13"/>
    <n v="133.38"/>
    <d v="2012-06-04T00:00:00"/>
    <n v="309"/>
  </r>
  <r>
    <s v="14666"/>
    <s v="59"/>
    <x v="3220"/>
    <d v="2017-05-20T00:00:00"/>
    <b v="1"/>
    <s v="Approved"/>
    <s v="Solex"/>
    <s v="Standard"/>
    <s v="medium"/>
    <s v="large"/>
    <n v="1061.56"/>
    <n v="733.58"/>
    <n v="327.98"/>
    <d v="2015-06-17T00:00:00"/>
    <n v="224"/>
  </r>
  <r>
    <s v="14667"/>
    <s v="64"/>
    <x v="275"/>
    <d v="2017-03-17T00:00:00"/>
    <b v="1"/>
    <s v="Approved"/>
    <s v="Trek Bicycles"/>
    <s v="Standard"/>
    <s v="medium"/>
    <s v="large"/>
    <n v="1469.44"/>
    <n v="596.54999999999995"/>
    <n v="872.89"/>
    <d v="2010-11-05T00:00:00"/>
    <n v="288"/>
  </r>
  <r>
    <s v="14669"/>
    <s v="17"/>
    <x v="3009"/>
    <d v="2017-06-22T00:00:00"/>
    <b v="1"/>
    <s v="Approved"/>
    <s v="Solex"/>
    <s v="Standard"/>
    <s v="high"/>
    <s v="medium"/>
    <n v="1024.6600000000001"/>
    <n v="614.79999999999995"/>
    <n v="409.86"/>
    <d v="1996-11-09T00:00:00"/>
    <n v="191"/>
  </r>
  <r>
    <s v="14670"/>
    <s v="38"/>
    <x v="559"/>
    <d v="2017-08-25T00:00:00"/>
    <b v="0"/>
    <s v="Approved"/>
    <s v="Solex"/>
    <s v="Standard"/>
    <s v="medium"/>
    <s v="medium"/>
    <n v="1577.53"/>
    <n v="826.51"/>
    <n v="751.02"/>
    <d v="2011-08-24T00:00:00"/>
    <n v="127"/>
  </r>
  <r>
    <s v="14671"/>
    <s v="98"/>
    <x v="2105"/>
    <d v="2017-12-21T00:00:00"/>
    <b v="0"/>
    <s v="Approved"/>
    <s v="OHM Cycles"/>
    <s v="Standard"/>
    <s v="medium"/>
    <s v="medium"/>
    <n v="795.34"/>
    <n v="101.58"/>
    <n v="693.76"/>
    <d v="1993-07-20T00:00:00"/>
    <n v="9"/>
  </r>
  <r>
    <s v="14672"/>
    <s v="55"/>
    <x v="1671"/>
    <d v="2017-12-12T00:00:00"/>
    <b v="0"/>
    <s v="Approved"/>
    <s v="Trek Bicycles"/>
    <s v="Road"/>
    <s v="medium"/>
    <s v="large"/>
    <n v="1894.19"/>
    <n v="598.76"/>
    <n v="1295.43"/>
    <d v="1997-10-04T00:00:00"/>
    <n v="18"/>
  </r>
  <r>
    <s v="14673"/>
    <s v="15"/>
    <x v="3380"/>
    <d v="2017-06-25T00:00:00"/>
    <b v="0"/>
    <s v="Approved"/>
    <s v="WeareA2B"/>
    <s v="Standard"/>
    <s v="medium"/>
    <s v="medium"/>
    <n v="1292.8399999999999"/>
    <n v="13.44"/>
    <n v="1279.4000000000001"/>
    <d v="2009-04-12T00:00:00"/>
    <n v="188"/>
  </r>
  <r>
    <s v="14674"/>
    <s v="77"/>
    <x v="2410"/>
    <d v="2017-08-28T00:00:00"/>
    <b v="1"/>
    <s v="Approved"/>
    <s v="Norco Bicycles"/>
    <s v="Road"/>
    <s v="medium"/>
    <s v="large"/>
    <n v="1240.31"/>
    <n v="795.1"/>
    <n v="445.21"/>
    <d v="2011-01-10T00:00:00"/>
    <n v="124"/>
  </r>
  <r>
    <s v="14675"/>
    <s v="72"/>
    <x v="290"/>
    <d v="2017-01-02T00:00:00"/>
    <b v="0"/>
    <s v="Approved"/>
    <s v="Norco Bicycles"/>
    <s v="Standard"/>
    <s v="medium"/>
    <s v="medium"/>
    <n v="360.4"/>
    <n v="270.3"/>
    <n v="90.1"/>
    <d v="2016-12-06T00:00:00"/>
    <n v="362"/>
  </r>
  <r>
    <s v="14676"/>
    <s v="78"/>
    <x v="3247"/>
    <d v="2017-06-01T00:00:00"/>
    <b v="0"/>
    <s v="Approved"/>
    <s v="Giant Bicycles"/>
    <s v="Standard"/>
    <s v="medium"/>
    <s v="large"/>
    <n v="1765.3"/>
    <n v="709.48"/>
    <n v="1055.82"/>
    <d v="2004-07-25T00:00:00"/>
    <n v="212"/>
  </r>
  <r>
    <s v="14677"/>
    <s v="61"/>
    <x v="329"/>
    <d v="2017-08-30T00:00:00"/>
    <b v="0"/>
    <s v="Approved"/>
    <s v="OHM Cycles"/>
    <s v="Standard"/>
    <s v="low"/>
    <s v="medium"/>
    <n v="71.16"/>
    <n v="56.93"/>
    <n v="14.23"/>
    <d v="1993-06-23T00:00:00"/>
    <n v="122"/>
  </r>
  <r>
    <s v="14678"/>
    <s v="55"/>
    <x v="151"/>
    <d v="2017-10-21T00:00:00"/>
    <b v="1"/>
    <s v="Approved"/>
    <s v="Trek Bicycles"/>
    <s v="Road"/>
    <s v="medium"/>
    <s v="large"/>
    <n v="1894.19"/>
    <n v="598.76"/>
    <n v="1295.43"/>
    <d v="2003-07-21T00:00:00"/>
    <n v="70"/>
  </r>
  <r>
    <s v="14679"/>
    <s v="1"/>
    <x v="93"/>
    <d v="2017-11-21T00:00:00"/>
    <b v="0"/>
    <s v="Approved"/>
    <s v="Giant Bicycles"/>
    <s v="Standard"/>
    <s v="medium"/>
    <s v="medium"/>
    <n v="1403.5"/>
    <n v="954.82"/>
    <n v="448.68"/>
    <d v="2012-12-02T00:00:00"/>
    <n v="39"/>
  </r>
  <r>
    <s v="14680"/>
    <s v="35"/>
    <x v="522"/>
    <d v="2017-03-01T00:00:00"/>
    <b v="1"/>
    <s v="Approved"/>
    <s v="Trek Bicycles"/>
    <s v="Standard"/>
    <s v="low"/>
    <s v="medium"/>
    <n v="1057.51"/>
    <n v="154.4"/>
    <n v="903.11"/>
    <d v="1994-07-12T00:00:00"/>
    <n v="304"/>
  </r>
  <r>
    <s v="14681"/>
    <s v="19"/>
    <x v="1643"/>
    <d v="2017-07-21T00:00:00"/>
    <b v="0"/>
    <s v="Approved"/>
    <s v="OHM Cycles"/>
    <s v="Road"/>
    <s v="high"/>
    <s v="large"/>
    <n v="12.01"/>
    <n v="7.21"/>
    <n v="4.8"/>
    <d v="2009-03-08T00:00:00"/>
    <n v="162"/>
  </r>
  <r>
    <s v="14682"/>
    <s v="43"/>
    <x v="382"/>
    <d v="2017-01-13T00:00:00"/>
    <b v="1"/>
    <s v="Approved"/>
    <s v="Norco Bicycles"/>
    <s v="Standard"/>
    <s v="medium"/>
    <s v="medium"/>
    <n v="1555.58"/>
    <n v="818.01"/>
    <n v="737.57"/>
    <d v="2003-09-09T00:00:00"/>
    <n v="351"/>
  </r>
  <r>
    <s v="14683"/>
    <s v="0"/>
    <x v="605"/>
    <d v="2017-11-21T00:00:00"/>
    <b v="0"/>
    <s v="Approved"/>
    <s v="Trek Bicycles"/>
    <s v="Standard"/>
    <s v="high"/>
    <s v="medium"/>
    <n v="495.72"/>
    <n v="297.43"/>
    <n v="198.29"/>
    <d v="2015-04-11T00:00:00"/>
    <n v="39"/>
  </r>
  <r>
    <s v="14684"/>
    <s v="18"/>
    <x v="3064"/>
    <d v="2017-04-01T00:00:00"/>
    <b v="0"/>
    <s v="Approved"/>
    <s v="Solex"/>
    <s v="Standard"/>
    <s v="medium"/>
    <s v="medium"/>
    <n v="575.27"/>
    <n v="431.45"/>
    <n v="143.82"/>
    <d v="2016-02-04T00:00:00"/>
    <n v="273"/>
  </r>
  <r>
    <s v="14685"/>
    <s v="98"/>
    <x v="3411"/>
    <d v="2017-02-04T00:00:00"/>
    <b v="0"/>
    <s v="Approved"/>
    <s v="OHM Cycles"/>
    <s v="Standard"/>
    <s v="medium"/>
    <s v="medium"/>
    <n v="795.34"/>
    <n v="101.58"/>
    <n v="693.76"/>
    <d v="1997-02-09T00:00:00"/>
    <n v="329"/>
  </r>
  <r>
    <s v="14686"/>
    <s v="35"/>
    <x v="1523"/>
    <d v="2017-11-21T00:00:00"/>
    <b v="1"/>
    <s v="Approved"/>
    <s v="Giant Bicycles"/>
    <s v="Standard"/>
    <s v="medium"/>
    <s v="medium"/>
    <n v="1403.5"/>
    <n v="954.82"/>
    <n v="448.68"/>
    <d v="1991-11-07T00:00:00"/>
    <n v="39"/>
  </r>
  <r>
    <s v="14687"/>
    <s v="64"/>
    <x v="1339"/>
    <d v="2017-02-05T00:00:00"/>
    <b v="1"/>
    <s v="Approved"/>
    <s v="Trek Bicycles"/>
    <s v="Standard"/>
    <s v="medium"/>
    <s v="large"/>
    <n v="1469.44"/>
    <n v="596.54999999999995"/>
    <n v="872.89"/>
    <d v="2000-05-22T00:00:00"/>
    <n v="328"/>
  </r>
  <r>
    <s v="14688"/>
    <s v="0"/>
    <x v="2656"/>
    <d v="2017-09-07T00:00:00"/>
    <b v="0"/>
    <s v="Approved"/>
    <s v="Solex"/>
    <s v="Standard"/>
    <s v="medium"/>
    <s v="medium"/>
    <n v="478.16"/>
    <n v="298.72000000000003"/>
    <n v="179.44"/>
    <d v="2005-08-09T00:00:00"/>
    <n v="114"/>
  </r>
  <r>
    <s v="14689"/>
    <s v="36"/>
    <x v="1064"/>
    <d v="2017-11-03T00:00:00"/>
    <b v="0"/>
    <s v="Approved"/>
    <s v="Solex"/>
    <s v="Standard"/>
    <s v="low"/>
    <s v="medium"/>
    <n v="1289.8499999999999"/>
    <n v="74.510000000000005"/>
    <n v="1215.3399999999999"/>
    <d v="2007-12-11T00:00:00"/>
    <n v="57"/>
  </r>
  <r>
    <s v="14690"/>
    <s v="21"/>
    <x v="457"/>
    <d v="2017-08-28T00:00:00"/>
    <b v="1"/>
    <s v="Approved"/>
    <s v="Solex"/>
    <s v="Standard"/>
    <s v="medium"/>
    <s v="large"/>
    <n v="1071.23"/>
    <n v="380.74"/>
    <n v="690.49"/>
    <d v="1996-04-05T00:00:00"/>
    <n v="124"/>
  </r>
  <r>
    <s v="14691"/>
    <s v="28"/>
    <x v="451"/>
    <d v="2017-11-26T00:00:00"/>
    <b v="1"/>
    <s v="Approved"/>
    <s v="Solex"/>
    <s v="Road"/>
    <s v="medium"/>
    <s v="small"/>
    <n v="1703.52"/>
    <n v="1516.13"/>
    <n v="187.39"/>
    <d v="2011-04-16T00:00:00"/>
    <n v="34"/>
  </r>
  <r>
    <s v="14692"/>
    <s v="81"/>
    <x v="3321"/>
    <d v="2017-03-01T00:00:00"/>
    <b v="0"/>
    <s v="Approved"/>
    <s v="Solex"/>
    <s v="Standard"/>
    <s v="medium"/>
    <s v="medium"/>
    <n v="1151.96"/>
    <n v="649.49"/>
    <n v="502.47"/>
    <d v="1999-12-04T00:00:00"/>
    <n v="304"/>
  </r>
  <r>
    <s v="14693"/>
    <s v="44"/>
    <x v="1261"/>
    <d v="2017-10-27T00:00:00"/>
    <b v="1"/>
    <s v="Approved"/>
    <s v="WeareA2B"/>
    <s v="Standard"/>
    <s v="medium"/>
    <s v="medium"/>
    <n v="1769.64"/>
    <n v="108.76"/>
    <n v="1660.88"/>
    <d v="2011-05-09T00:00:00"/>
    <n v="64"/>
  </r>
  <r>
    <s v="14694"/>
    <s v="80"/>
    <x v="2612"/>
    <d v="2017-01-04T00:00:00"/>
    <b v="1"/>
    <s v="Approved"/>
    <s v="OHM Cycles"/>
    <s v="Touring"/>
    <s v="low"/>
    <s v="medium"/>
    <n v="1073.07"/>
    <n v="933.84"/>
    <n v="139.22999999999999"/>
    <d v="2015-08-02T00:00:00"/>
    <n v="360"/>
  </r>
  <r>
    <s v="14695"/>
    <s v="17"/>
    <x v="425"/>
    <d v="2017-04-17T00:00:00"/>
    <b v="0"/>
    <s v="Approved"/>
    <s v="WeareA2B"/>
    <s v="Touring"/>
    <s v="medium"/>
    <s v="large"/>
    <n v="1362.99"/>
    <n v="57.74"/>
    <n v="1305.25"/>
    <d v="1993-04-20T00:00:00"/>
    <n v="257"/>
  </r>
  <r>
    <s v="14696"/>
    <s v="39"/>
    <x v="1703"/>
    <d v="2017-09-01T00:00:00"/>
    <b v="1"/>
    <s v="Approved"/>
    <s v="Giant Bicycles"/>
    <s v="Standard"/>
    <s v="medium"/>
    <s v="large"/>
    <n v="1812.75"/>
    <n v="582.48"/>
    <n v="1230.27"/>
    <d v="2010-06-07T00:00:00"/>
    <n v="120"/>
  </r>
  <r>
    <s v="14697"/>
    <s v="100"/>
    <x v="2343"/>
    <d v="2017-06-18T00:00:00"/>
    <b v="0"/>
    <s v="Approved"/>
    <s v="Norco Bicycles"/>
    <s v="Road"/>
    <s v="medium"/>
    <s v="medium"/>
    <n v="1036.5899999999999"/>
    <n v="206.35"/>
    <n v="830.24"/>
    <d v="1991-05-06T00:00:00"/>
    <n v="195"/>
  </r>
  <r>
    <s v="14698"/>
    <s v="6"/>
    <x v="59"/>
    <d v="2017-07-16T00:00:00"/>
    <b v="0"/>
    <s v="Approved"/>
    <s v="OHM Cycles"/>
    <s v="Standard"/>
    <s v="high"/>
    <s v="medium"/>
    <n v="227.88"/>
    <n v="136.72999999999999"/>
    <n v="91.15"/>
    <d v="2011-04-16T00:00:00"/>
    <n v="167"/>
  </r>
  <r>
    <s v="14699"/>
    <s v="26"/>
    <x v="1276"/>
    <d v="2017-01-25T00:00:00"/>
    <b v="1"/>
    <s v="Approved"/>
    <s v="WeareA2B"/>
    <s v="Standard"/>
    <s v="medium"/>
    <s v="medium"/>
    <n v="1992.93"/>
    <n v="762.63"/>
    <n v="1230.3"/>
    <d v="1993-05-26T00:00:00"/>
    <n v="339"/>
  </r>
  <r>
    <s v="14700"/>
    <s v="70"/>
    <x v="2619"/>
    <d v="2017-11-24T00:00:00"/>
    <b v="0"/>
    <s v="Approved"/>
    <s v="Trek Bicycles"/>
    <s v="Standard"/>
    <s v="high"/>
    <s v="medium"/>
    <n v="495.72"/>
    <n v="297.43"/>
    <n v="198.29"/>
    <d v="2015-04-11T00:00:00"/>
    <n v="36"/>
  </r>
  <r>
    <s v="14701"/>
    <s v="25"/>
    <x v="2299"/>
    <d v="2017-09-12T00:00:00"/>
    <b v="1"/>
    <s v="Approved"/>
    <s v="Giant Bicycles"/>
    <s v="Road"/>
    <s v="medium"/>
    <s v="medium"/>
    <n v="1538.99"/>
    <n v="829.65"/>
    <n v="709.34"/>
    <d v="1993-05-26T00:00:00"/>
    <n v="109"/>
  </r>
  <r>
    <s v="14702"/>
    <s v="15"/>
    <x v="1609"/>
    <d v="2017-04-11T00:00:00"/>
    <b v="0"/>
    <s v="Approved"/>
    <s v="Norco Bicycles"/>
    <s v="Standard"/>
    <s v="low"/>
    <s v="medium"/>
    <n v="958.74"/>
    <n v="748.9"/>
    <n v="209.84"/>
    <d v="2011-05-07T00:00:00"/>
    <n v="263"/>
  </r>
  <r>
    <s v="14703"/>
    <s v="65"/>
    <x v="902"/>
    <d v="2017-01-07T00:00:00"/>
    <b v="1"/>
    <s v="Approved"/>
    <s v="WeareA2B"/>
    <s v="Standard"/>
    <s v="medium"/>
    <s v="medium"/>
    <n v="1807.45"/>
    <n v="778.69"/>
    <n v="1028.76"/>
    <d v="2015-05-21T00:00:00"/>
    <n v="357"/>
  </r>
  <r>
    <s v="14704"/>
    <s v="95"/>
    <x v="2747"/>
    <d v="2017-01-14T00:00:00"/>
    <b v="0"/>
    <s v="Approved"/>
    <s v="Giant Bicycles"/>
    <s v="Standard"/>
    <s v="medium"/>
    <s v="large"/>
    <n v="569.55999999999995"/>
    <n v="528.42999999999995"/>
    <n v="41.13"/>
    <d v="2003-09-10T00:00:00"/>
    <n v="350"/>
  </r>
  <r>
    <s v="14705"/>
    <s v="43"/>
    <x v="3085"/>
    <d v="2017-10-18T00:00:00"/>
    <b v="0"/>
    <s v="Approved"/>
    <s v="Norco Bicycles"/>
    <s v="Standard"/>
    <s v="medium"/>
    <s v="medium"/>
    <n v="1555.58"/>
    <n v="818.01"/>
    <n v="737.57"/>
    <d v="2015-08-02T00:00:00"/>
    <n v="73"/>
  </r>
  <r>
    <s v="14706"/>
    <s v="54"/>
    <x v="2571"/>
    <d v="2017-08-06T00:00:00"/>
    <b v="1"/>
    <s v="Approved"/>
    <s v="WeareA2B"/>
    <s v="Standard"/>
    <s v="medium"/>
    <s v="medium"/>
    <n v="1292.8399999999999"/>
    <n v="13.44"/>
    <n v="1279.4000000000001"/>
    <d v="2003-07-21T00:00:00"/>
    <n v="146"/>
  </r>
  <r>
    <s v="14707"/>
    <s v="64"/>
    <x v="2327"/>
    <d v="2017-11-28T00:00:00"/>
    <b v="1"/>
    <s v="Approved"/>
    <s v="Trek Bicycles"/>
    <s v="Standard"/>
    <s v="medium"/>
    <s v="large"/>
    <n v="1469.44"/>
    <n v="596.54999999999995"/>
    <n v="872.89"/>
    <d v="2012-05-18T00:00:00"/>
    <n v="32"/>
  </r>
  <r>
    <s v="14708"/>
    <s v="82"/>
    <x v="2511"/>
    <d v="2017-08-22T00:00:00"/>
    <b v="1"/>
    <s v="Approved"/>
    <s v="Norco Bicycles"/>
    <s v="Standard"/>
    <s v="high"/>
    <s v="medium"/>
    <n v="1148.6400000000001"/>
    <n v="689.18"/>
    <n v="459.46"/>
    <d v="2015-08-10T00:00:00"/>
    <n v="130"/>
  </r>
  <r>
    <s v="14709"/>
    <s v="31"/>
    <x v="2879"/>
    <d v="2017-09-07T00:00:00"/>
    <b v="0"/>
    <s v="Approved"/>
    <s v="Giant Bicycles"/>
    <s v="Standard"/>
    <s v="medium"/>
    <s v="medium"/>
    <n v="230.91"/>
    <n v="173.18"/>
    <n v="57.73"/>
    <d v="2006-11-10T00:00:00"/>
    <n v="114"/>
  </r>
  <r>
    <s v="14710"/>
    <s v="35"/>
    <x v="1976"/>
    <d v="2017-09-16T00:00:00"/>
    <b v="0"/>
    <s v="Approved"/>
    <s v="Giant Bicycles"/>
    <s v="Standard"/>
    <s v="medium"/>
    <s v="medium"/>
    <n v="1403.5"/>
    <n v="954.82"/>
    <n v="448.68"/>
    <d v="2005-08-09T00:00:00"/>
    <n v="105"/>
  </r>
  <r>
    <s v="14711"/>
    <s v="17"/>
    <x v="1144"/>
    <d v="2017-08-24T00:00:00"/>
    <b v="0"/>
    <s v="Approved"/>
    <s v="WeareA2B"/>
    <s v="Touring"/>
    <s v="medium"/>
    <s v="large"/>
    <n v="1362.99"/>
    <n v="57.74"/>
    <n v="1305.25"/>
    <d v="1993-04-20T00:00:00"/>
    <n v="128"/>
  </r>
  <r>
    <s v="14712"/>
    <s v="36"/>
    <x v="2655"/>
    <d v="2017-08-04T00:00:00"/>
    <b v="1"/>
    <s v="Approved"/>
    <s v="Solex"/>
    <s v="Standard"/>
    <s v="low"/>
    <s v="medium"/>
    <n v="945.04"/>
    <n v="507.58"/>
    <n v="437.46"/>
    <d v="1999-07-20T00:00:00"/>
    <n v="148"/>
  </r>
  <r>
    <s v="14713"/>
    <s v="88"/>
    <x v="1521"/>
    <d v="2017-01-07T00:00:00"/>
    <b v="0"/>
    <s v="Approved"/>
    <s v="Norco Bicycles"/>
    <s v="Standard"/>
    <s v="medium"/>
    <s v="medium"/>
    <n v="1198.46"/>
    <n v="381.1"/>
    <n v="817.36"/>
    <d v="1998-12-16T00:00:00"/>
    <n v="357"/>
  </r>
  <r>
    <s v="14714"/>
    <s v="79"/>
    <x v="2030"/>
    <d v="2017-11-15T00:00:00"/>
    <b v="1"/>
    <s v="Approved"/>
    <s v="Norco Bicycles"/>
    <s v="Standard"/>
    <s v="medium"/>
    <s v="medium"/>
    <n v="1555.58"/>
    <n v="818.01"/>
    <n v="737.57"/>
    <d v="2003-09-09T00:00:00"/>
    <n v="45"/>
  </r>
  <r>
    <s v="14715"/>
    <s v="23"/>
    <x v="97"/>
    <d v="2017-08-13T00:00:00"/>
    <b v="1"/>
    <s v="Approved"/>
    <s v="Norco Bicycles"/>
    <s v="Mountain"/>
    <s v="low"/>
    <s v="small"/>
    <n v="688.63"/>
    <n v="612.88"/>
    <n v="75.75"/>
    <d v="2006-11-10T00:00:00"/>
    <n v="139"/>
  </r>
  <r>
    <s v="14716"/>
    <s v="73"/>
    <x v="688"/>
    <d v="2017-07-04T00:00:00"/>
    <b v="1"/>
    <s v="Approved"/>
    <s v="Solex"/>
    <s v="Standard"/>
    <s v="medium"/>
    <s v="medium"/>
    <n v="1945.43"/>
    <n v="333.18"/>
    <n v="1612.25"/>
    <d v="1997-01-25T00:00:00"/>
    <n v="179"/>
  </r>
  <r>
    <s v="14717"/>
    <s v="96"/>
    <x v="939"/>
    <d v="2017-08-07T00:00:00"/>
    <b v="0"/>
    <s v="Approved"/>
    <s v="Giant Bicycles"/>
    <s v="Standard"/>
    <s v="medium"/>
    <s v="large"/>
    <n v="1635.3"/>
    <n v="993.66"/>
    <n v="641.64"/>
    <d v="2013-06-09T00:00:00"/>
    <n v="145"/>
  </r>
  <r>
    <s v="14718"/>
    <s v="48"/>
    <x v="1866"/>
    <d v="2017-03-08T00:00:00"/>
    <b v="0"/>
    <s v="Approved"/>
    <s v="WeareA2B"/>
    <s v="Standard"/>
    <s v="medium"/>
    <s v="medium"/>
    <n v="1762.96"/>
    <n v="950.52"/>
    <n v="812.44"/>
    <d v="2003-07-21T00:00:00"/>
    <n v="297"/>
  </r>
  <r>
    <s v="14719"/>
    <s v="54"/>
    <x v="664"/>
    <d v="2017-02-28T00:00:00"/>
    <b v="0"/>
    <s v="Approved"/>
    <s v="WeareA2B"/>
    <s v="Standard"/>
    <s v="medium"/>
    <s v="medium"/>
    <n v="1292.8399999999999"/>
    <n v="13.44"/>
    <n v="1279.4000000000001"/>
    <d v="2009-04-12T00:00:00"/>
    <n v="305"/>
  </r>
  <r>
    <s v="14720"/>
    <s v="59"/>
    <x v="2283"/>
    <d v="2017-04-09T00:00:00"/>
    <b v="1"/>
    <s v="Approved"/>
    <s v="Solex"/>
    <s v="Standard"/>
    <s v="medium"/>
    <s v="large"/>
    <n v="1061.56"/>
    <n v="733.58"/>
    <n v="327.98"/>
    <d v="1993-06-23T00:00:00"/>
    <n v="265"/>
  </r>
  <r>
    <s v="14721"/>
    <s v="68"/>
    <x v="2193"/>
    <d v="2017-07-14T00:00:00"/>
    <b v="1"/>
    <s v="Approved"/>
    <s v="OHM Cycles"/>
    <s v="Standard"/>
    <s v="medium"/>
    <s v="medium"/>
    <n v="1636.9"/>
    <n v="44.71"/>
    <n v="1592.19"/>
    <d v="2009-04-12T00:00:00"/>
    <n v="169"/>
  </r>
  <r>
    <s v="14722"/>
    <s v="3"/>
    <x v="1081"/>
    <d v="2017-05-27T00:00:00"/>
    <b v="0"/>
    <s v="Approved"/>
    <s v="Trek Bicycles"/>
    <s v="Standard"/>
    <s v="medium"/>
    <s v="large"/>
    <n v="2091.4699999999998"/>
    <n v="388.92"/>
    <n v="1702.55"/>
    <d v="2012-09-15T00:00:00"/>
    <n v="217"/>
  </r>
  <r>
    <s v="14723"/>
    <s v="96"/>
    <x v="2228"/>
    <d v="2017-08-18T00:00:00"/>
    <b v="0"/>
    <s v="Approved"/>
    <s v="WeareA2B"/>
    <s v="Road"/>
    <s v="low"/>
    <s v="small"/>
    <n v="1172.78"/>
    <n v="1043.77"/>
    <n v="129.01"/>
    <d v="1991-05-06T00:00:00"/>
    <n v="134"/>
  </r>
  <r>
    <s v="14724"/>
    <s v="86"/>
    <x v="625"/>
    <d v="2017-03-10T00:00:00"/>
    <b v="1"/>
    <s v="Approved"/>
    <s v="OHM Cycles"/>
    <s v="Standard"/>
    <s v="medium"/>
    <s v="medium"/>
    <n v="235.63"/>
    <n v="125.07"/>
    <n v="110.56"/>
    <d v="2004-08-07T00:00:00"/>
    <n v="295"/>
  </r>
  <r>
    <s v="14725"/>
    <s v="38"/>
    <x v="214"/>
    <d v="2017-12-23T00:00:00"/>
    <b v="0"/>
    <s v="Approved"/>
    <s v="Trek Bicycles"/>
    <s v="Standard"/>
    <s v="medium"/>
    <s v="large"/>
    <n v="2091.4699999999998"/>
    <n v="388.92"/>
    <n v="1702.55"/>
    <d v="2012-09-15T00:00:00"/>
    <n v="7"/>
  </r>
  <r>
    <s v="14726"/>
    <s v="68"/>
    <x v="1567"/>
    <d v="2017-03-31T00:00:00"/>
    <b v="1"/>
    <s v="Approved"/>
    <s v="OHM Cycles"/>
    <s v="Standard"/>
    <s v="medium"/>
    <s v="medium"/>
    <n v="1636.9"/>
    <n v="44.71"/>
    <n v="1592.19"/>
    <d v="2010-08-20T00:00:00"/>
    <n v="274"/>
  </r>
  <r>
    <s v="14727"/>
    <s v="10"/>
    <x v="1561"/>
    <d v="2017-08-24T00:00:00"/>
    <b v="0"/>
    <s v="Approved"/>
    <s v="WeareA2B"/>
    <s v="Touring"/>
    <s v="medium"/>
    <s v="medium"/>
    <n v="1466.68"/>
    <n v="363.25"/>
    <n v="1103.43"/>
    <d v="2014-03-03T00:00:00"/>
    <n v="128"/>
  </r>
  <r>
    <s v="14728"/>
    <s v="96"/>
    <x v="258"/>
    <d v="2017-05-09T00:00:00"/>
    <b v="0"/>
    <s v="Approved"/>
    <s v="WeareA2B"/>
    <s v="Road"/>
    <s v="low"/>
    <s v="small"/>
    <n v="1172.78"/>
    <n v="1043.77"/>
    <n v="129.01"/>
    <d v="2002-10-10T00:00:00"/>
    <n v="235"/>
  </r>
  <r>
    <s v="14729"/>
    <s v="85"/>
    <x v="1687"/>
    <d v="2017-07-18T00:00:00"/>
    <b v="0"/>
    <s v="Approved"/>
    <s v="WeareA2B"/>
    <s v="Standard"/>
    <s v="medium"/>
    <s v="medium"/>
    <n v="752.64"/>
    <n v="205.36"/>
    <n v="547.28"/>
    <d v="2005-05-10T00:00:00"/>
    <n v="165"/>
  </r>
  <r>
    <s v="14730"/>
    <s v="66"/>
    <x v="1042"/>
    <d v="2017-05-27T00:00:00"/>
    <b v="1"/>
    <s v="Approved"/>
    <s v="Giant Bicycles"/>
    <s v="Road"/>
    <s v="low"/>
    <s v="small"/>
    <n v="590.26"/>
    <n v="525.33000000000004"/>
    <n v="64.930000000000007"/>
    <d v="2010-11-05T00:00:00"/>
    <n v="217"/>
  </r>
  <r>
    <s v="14731"/>
    <s v="64"/>
    <x v="1423"/>
    <d v="2017-07-14T00:00:00"/>
    <b v="0"/>
    <s v="Approved"/>
    <s v="Giant Bicycles"/>
    <s v="Standard"/>
    <s v="high"/>
    <s v="small"/>
    <n v="1977.36"/>
    <n v="1759.85"/>
    <n v="217.51"/>
    <d v="2015-05-21T00:00:00"/>
    <n v="169"/>
  </r>
  <r>
    <s v="14732"/>
    <s v="40"/>
    <x v="1262"/>
    <d v="2017-05-31T00:00:00"/>
    <b v="1"/>
    <s v="Approved"/>
    <s v="OHM Cycles"/>
    <s v="Standard"/>
    <s v="high"/>
    <s v="medium"/>
    <n v="1458.17"/>
    <n v="874.9"/>
    <n v="583.27"/>
    <d v="2008-03-19T00:00:00"/>
    <n v="213"/>
  </r>
  <r>
    <s v="14733"/>
    <s v="42"/>
    <x v="566"/>
    <d v="2017-02-06T00:00:00"/>
    <b v="1"/>
    <s v="Approved"/>
    <s v="OHM Cycles"/>
    <s v="Road"/>
    <s v="medium"/>
    <s v="small"/>
    <n v="1810"/>
    <n v="1610.9"/>
    <n v="199.1"/>
    <d v="2008-03-19T00:00:00"/>
    <n v="327"/>
  </r>
  <r>
    <s v="14734"/>
    <s v="21"/>
    <x v="1702"/>
    <d v="2017-08-22T00:00:00"/>
    <b v="1"/>
    <s v="Approved"/>
    <s v="Solex"/>
    <s v="Standard"/>
    <s v="medium"/>
    <s v="large"/>
    <n v="1071.23"/>
    <n v="380.74"/>
    <n v="690.49"/>
    <d v="1993-10-02T00:00:00"/>
    <n v="130"/>
  </r>
  <r>
    <s v="14735"/>
    <s v="28"/>
    <x v="1461"/>
    <d v="2017-11-28T00:00:00"/>
    <b v="0"/>
    <s v="Approved"/>
    <s v="Solex"/>
    <s v="Road"/>
    <s v="medium"/>
    <s v="small"/>
    <n v="1703.52"/>
    <n v="1516.13"/>
    <n v="187.39"/>
    <d v="2007-08-04T00:00:00"/>
    <n v="32"/>
  </r>
  <r>
    <s v="14736"/>
    <s v="76"/>
    <x v="2620"/>
    <d v="2017-02-21T00:00:00"/>
    <b v="1"/>
    <s v="Approved"/>
    <s v="WeareA2B"/>
    <s v="Standard"/>
    <s v="low"/>
    <s v="medium"/>
    <n v="642.30999999999995"/>
    <n v="513.85"/>
    <n v="128.46"/>
    <d v="2015-08-10T00:00:00"/>
    <n v="312"/>
  </r>
  <r>
    <s v="14737"/>
    <s v="16"/>
    <x v="3269"/>
    <d v="2017-06-03T00:00:00"/>
    <b v="0"/>
    <s v="Approved"/>
    <s v="Norco Bicycles"/>
    <s v="Standard"/>
    <s v="high"/>
    <s v="small"/>
    <n v="1661.92"/>
    <n v="1479.11"/>
    <n v="182.81"/>
    <d v="1996-04-05T00:00:00"/>
    <n v="210"/>
  </r>
  <r>
    <s v="14738"/>
    <s v="7"/>
    <x v="31"/>
    <d v="2017-04-25T00:00:00"/>
    <b v="0"/>
    <s v="Approved"/>
    <s v="Trek Bicycles"/>
    <s v="Road"/>
    <s v="low"/>
    <s v="medium"/>
    <n v="980.37"/>
    <n v="234.43"/>
    <n v="745.94"/>
    <d v="2004-08-17T00:00:00"/>
    <n v="249"/>
  </r>
  <r>
    <s v="14739"/>
    <s v="71"/>
    <x v="1884"/>
    <d v="2017-05-02T00:00:00"/>
    <b v="1"/>
    <s v="Approved"/>
    <s v="Solex"/>
    <s v="Standard"/>
    <s v="high"/>
    <s v="large"/>
    <n v="1842.92"/>
    <n v="1105.75"/>
    <n v="737.17"/>
    <d v="1995-10-24T00:00:00"/>
    <n v="242"/>
  </r>
  <r>
    <s v="14740"/>
    <s v="19"/>
    <x v="1682"/>
    <d v="2017-05-25T00:00:00"/>
    <b v="1"/>
    <s v="Approved"/>
    <s v="OHM Cycles"/>
    <s v="Road"/>
    <s v="high"/>
    <s v="large"/>
    <n v="12.01"/>
    <n v="7.21"/>
    <n v="4.8"/>
    <d v="2009-03-08T00:00:00"/>
    <n v="219"/>
  </r>
  <r>
    <s v="14741"/>
    <s v="27"/>
    <x v="3446"/>
    <d v="2017-03-26T00:00:00"/>
    <b v="1"/>
    <s v="Approved"/>
    <s v="Trek Bicycles"/>
    <s v="Standard"/>
    <s v="medium"/>
    <s v="medium"/>
    <n v="499.53"/>
    <n v="388.72"/>
    <n v="110.81"/>
    <d v="1999-06-23T00:00:00"/>
    <n v="279"/>
  </r>
  <r>
    <s v="14742"/>
    <s v="22"/>
    <x v="3447"/>
    <d v="2017-01-07T00:00:00"/>
    <b v="0"/>
    <s v="Approved"/>
    <s v="WeareA2B"/>
    <s v="Standard"/>
    <s v="medium"/>
    <s v="medium"/>
    <n v="60.34"/>
    <n v="45.26"/>
    <n v="15.08"/>
    <d v="1991-08-05T00:00:00"/>
    <n v="357"/>
  </r>
  <r>
    <s v="14743"/>
    <s v="96"/>
    <x v="2231"/>
    <d v="2017-02-14T00:00:00"/>
    <b v="1"/>
    <s v="Approved"/>
    <s v="WeareA2B"/>
    <s v="Road"/>
    <s v="low"/>
    <s v="small"/>
    <n v="1172.78"/>
    <n v="1043.77"/>
    <n v="129.01"/>
    <d v="2002-10-10T00:00:00"/>
    <n v="319"/>
  </r>
  <r>
    <s v="14744"/>
    <s v="48"/>
    <x v="509"/>
    <d v="2017-05-24T00:00:00"/>
    <b v="0"/>
    <s v="Approved"/>
    <s v="WeareA2B"/>
    <s v="Standard"/>
    <s v="medium"/>
    <s v="medium"/>
    <n v="1762.96"/>
    <n v="950.52"/>
    <n v="812.44"/>
    <d v="2014-07-28T00:00:00"/>
    <n v="220"/>
  </r>
  <r>
    <s v="14745"/>
    <s v="70"/>
    <x v="56"/>
    <d v="2017-03-05T00:00:00"/>
    <b v="0"/>
    <s v="Approved"/>
    <s v="Norco Bicycles"/>
    <s v="Road"/>
    <s v="medium"/>
    <s v="medium"/>
    <n v="1036.5899999999999"/>
    <n v="206.35"/>
    <n v="830.24"/>
    <d v="1991-05-06T00:00:00"/>
    <n v="300"/>
  </r>
  <r>
    <s v="14746"/>
    <s v="65"/>
    <x v="427"/>
    <d v="2017-07-14T00:00:00"/>
    <b v="1"/>
    <s v="Approved"/>
    <s v="WeareA2B"/>
    <s v="Standard"/>
    <s v="medium"/>
    <s v="medium"/>
    <n v="1807.45"/>
    <n v="778.69"/>
    <n v="1028.76"/>
    <d v="1992-10-02T00:00:00"/>
    <n v="169"/>
  </r>
  <r>
    <s v="14747"/>
    <s v="88"/>
    <x v="1764"/>
    <d v="2017-12-19T00:00:00"/>
    <b v="0"/>
    <s v="Approved"/>
    <s v="Norco Bicycles"/>
    <s v="Standard"/>
    <s v="medium"/>
    <s v="medium"/>
    <n v="1198.46"/>
    <n v="381.1"/>
    <n v="817.36"/>
    <d v="1998-12-16T00:00:00"/>
    <n v="11"/>
  </r>
  <r>
    <s v="14748"/>
    <s v="56"/>
    <x v="1465"/>
    <d v="2017-04-19T00:00:00"/>
    <b v="1"/>
    <s v="Approved"/>
    <s v="Norco Bicycles"/>
    <s v="Mountain"/>
    <s v="low"/>
    <s v="small"/>
    <n v="688.63"/>
    <n v="612.88"/>
    <n v="75.75"/>
    <d v="1993-10-02T00:00:00"/>
    <n v="255"/>
  </r>
  <r>
    <s v="14749"/>
    <s v="6"/>
    <x v="2913"/>
    <d v="2017-09-10T00:00:00"/>
    <b v="1"/>
    <s v="Approved"/>
    <s v="Solex"/>
    <s v="Standard"/>
    <s v="high"/>
    <s v="medium"/>
    <n v="748.17"/>
    <n v="448.9"/>
    <n v="299.27"/>
    <d v="2014-10-10T00:00:00"/>
    <n v="111"/>
  </r>
  <r>
    <s v="14750"/>
    <s v="77"/>
    <x v="565"/>
    <d v="2017-02-15T00:00:00"/>
    <b v="1"/>
    <s v="Approved"/>
    <s v="Norco Bicycles"/>
    <s v="Road"/>
    <s v="medium"/>
    <s v="large"/>
    <n v="1240.31"/>
    <n v="795.1"/>
    <n v="445.21"/>
    <d v="2011-01-10T00:00:00"/>
    <n v="318"/>
  </r>
  <r>
    <s v="14751"/>
    <s v="10"/>
    <x v="218"/>
    <d v="2017-01-06T00:00:00"/>
    <b v="0"/>
    <s v="Approved"/>
    <s v="Solex"/>
    <s v="Standard"/>
    <s v="medium"/>
    <s v="medium"/>
    <n v="1945.43"/>
    <n v="333.18"/>
    <n v="1612.25"/>
    <d v="2003-09-09T00:00:00"/>
    <n v="358"/>
  </r>
  <r>
    <s v="14752"/>
    <s v="49"/>
    <x v="2061"/>
    <d v="2017-02-01T00:00:00"/>
    <b v="1"/>
    <s v="Approved"/>
    <s v="Trek Bicycles"/>
    <s v="Road"/>
    <s v="medium"/>
    <s v="medium"/>
    <n v="533.51"/>
    <n v="400.13"/>
    <n v="133.38"/>
    <d v="2012-06-04T00:00:00"/>
    <n v="332"/>
  </r>
  <r>
    <s v="14753"/>
    <s v="65"/>
    <x v="2019"/>
    <d v="2017-01-16T00:00:00"/>
    <b v="1"/>
    <s v="Approved"/>
    <s v="WeareA2B"/>
    <s v="Standard"/>
    <s v="medium"/>
    <s v="medium"/>
    <n v="1807.45"/>
    <n v="778.69"/>
    <n v="1028.76"/>
    <d v="2005-10-22T00:00:00"/>
    <n v="348"/>
  </r>
  <r>
    <s v="14754"/>
    <s v="35"/>
    <x v="1362"/>
    <d v="2017-09-29T00:00:00"/>
    <b v="1"/>
    <s v="Approved"/>
    <s v="Trek Bicycles"/>
    <s v="Standard"/>
    <s v="low"/>
    <s v="medium"/>
    <n v="1057.51"/>
    <n v="154.4"/>
    <n v="903.11"/>
    <d v="2011-03-16T00:00:00"/>
    <n v="92"/>
  </r>
  <r>
    <s v="14755"/>
    <s v="0"/>
    <x v="2894"/>
    <d v="2017-07-07T00:00:00"/>
    <b v="0"/>
    <s v="Approved"/>
    <m/>
    <m/>
    <m/>
    <m/>
    <n v="1711.35"/>
    <m/>
    <m/>
    <m/>
    <n v="176"/>
  </r>
  <r>
    <s v="14756"/>
    <s v="25"/>
    <x v="1469"/>
    <d v="2017-08-21T00:00:00"/>
    <b v="0"/>
    <s v="Approved"/>
    <s v="Giant Bicycles"/>
    <s v="Road"/>
    <s v="medium"/>
    <s v="medium"/>
    <n v="1538.99"/>
    <n v="829.65"/>
    <n v="709.34"/>
    <d v="2006-11-10T00:00:00"/>
    <n v="131"/>
  </r>
  <r>
    <s v="14757"/>
    <s v="97"/>
    <x v="2976"/>
    <d v="2017-07-15T00:00:00"/>
    <b v="1"/>
    <s v="Approved"/>
    <s v="Solex"/>
    <s v="Standard"/>
    <s v="medium"/>
    <s v="large"/>
    <n v="202.62"/>
    <n v="151.96"/>
    <n v="50.66"/>
    <d v="2004-01-16T00:00:00"/>
    <n v="168"/>
  </r>
  <r>
    <s v="14758"/>
    <s v="67"/>
    <x v="2276"/>
    <d v="2017-01-09T00:00:00"/>
    <b v="1"/>
    <s v="Approved"/>
    <s v="Norco Bicycles"/>
    <s v="Road"/>
    <s v="medium"/>
    <s v="medium"/>
    <n v="544.04999999999995"/>
    <n v="376.84"/>
    <n v="167.21"/>
    <d v="2016-12-06T00:00:00"/>
    <n v="355"/>
  </r>
  <r>
    <s v="14759"/>
    <s v="37"/>
    <x v="2627"/>
    <d v="2017-07-28T00:00:00"/>
    <b v="1"/>
    <s v="Approved"/>
    <s v="OHM Cycles"/>
    <s v="Standard"/>
    <s v="low"/>
    <s v="medium"/>
    <n v="1793.43"/>
    <n v="248.82"/>
    <n v="1544.61"/>
    <d v="1999-07-20T00:00:00"/>
    <n v="155"/>
  </r>
  <r>
    <s v="14760"/>
    <s v="96"/>
    <x v="1147"/>
    <d v="2017-02-12T00:00:00"/>
    <b v="0"/>
    <s v="Approved"/>
    <s v="WeareA2B"/>
    <s v="Road"/>
    <s v="low"/>
    <s v="small"/>
    <n v="1172.78"/>
    <n v="1043.77"/>
    <n v="129.01"/>
    <d v="2010-06-07T00:00:00"/>
    <n v="321"/>
  </r>
  <r>
    <s v="14763"/>
    <s v="67"/>
    <x v="1421"/>
    <d v="2017-11-19T00:00:00"/>
    <b v="0"/>
    <s v="Approved"/>
    <s v="Norco Bicycles"/>
    <s v="Road"/>
    <s v="medium"/>
    <s v="medium"/>
    <n v="544.04999999999995"/>
    <n v="376.84"/>
    <n v="167.21"/>
    <d v="2005-10-22T00:00:00"/>
    <n v="41"/>
  </r>
  <r>
    <s v="14764"/>
    <s v="49"/>
    <x v="150"/>
    <d v="2017-09-01T00:00:00"/>
    <b v="1"/>
    <s v="Approved"/>
    <s v="Trek Bicycles"/>
    <s v="Road"/>
    <s v="medium"/>
    <s v="medium"/>
    <n v="533.51"/>
    <n v="400.13"/>
    <n v="133.38"/>
    <d v="1991-01-21T00:00:00"/>
    <n v="120"/>
  </r>
  <r>
    <s v="14765"/>
    <s v="12"/>
    <x v="1680"/>
    <d v="2017-04-20T00:00:00"/>
    <b v="1"/>
    <s v="Approved"/>
    <s v="WeareA2B"/>
    <s v="Standard"/>
    <s v="medium"/>
    <s v="medium"/>
    <n v="1231.1500000000001"/>
    <n v="161.6"/>
    <n v="1069.55"/>
    <d v="2003-08-05T00:00:00"/>
    <n v="254"/>
  </r>
  <r>
    <s v="14766"/>
    <s v="48"/>
    <x v="2988"/>
    <d v="2017-11-20T00:00:00"/>
    <b v="0"/>
    <s v="Approved"/>
    <s v="WeareA2B"/>
    <s v="Standard"/>
    <s v="medium"/>
    <s v="medium"/>
    <n v="1762.96"/>
    <n v="950.52"/>
    <n v="812.44"/>
    <d v="2016-11-14T00:00:00"/>
    <n v="40"/>
  </r>
  <r>
    <s v="14767"/>
    <s v="87"/>
    <x v="2311"/>
    <d v="2017-04-17T00:00:00"/>
    <b v="1"/>
    <s v="Approved"/>
    <s v="Giant Bicycles"/>
    <s v="Standard"/>
    <s v="high"/>
    <s v="medium"/>
    <n v="1179"/>
    <n v="707.4"/>
    <n v="471.6"/>
    <d v="2005-12-07T00:00:00"/>
    <n v="257"/>
  </r>
  <r>
    <s v="14768"/>
    <s v="60"/>
    <x v="1768"/>
    <d v="2017-08-09T00:00:00"/>
    <b v="1"/>
    <s v="Approved"/>
    <s v="Giant Bicycles"/>
    <s v="Standard"/>
    <s v="high"/>
    <s v="small"/>
    <n v="1977.36"/>
    <n v="1759.85"/>
    <n v="217.51"/>
    <d v="2010-11-05T00:00:00"/>
    <n v="143"/>
  </r>
  <r>
    <s v="14769"/>
    <s v="32"/>
    <x v="2609"/>
    <d v="2017-10-25T00:00:00"/>
    <b v="1"/>
    <s v="Approved"/>
    <s v="Giant Bicycles"/>
    <s v="Standard"/>
    <s v="medium"/>
    <s v="medium"/>
    <n v="642.70000000000005"/>
    <n v="211.37"/>
    <n v="431.33"/>
    <d v="1992-10-11T00:00:00"/>
    <n v="66"/>
  </r>
  <r>
    <s v="14770"/>
    <s v="76"/>
    <x v="1514"/>
    <d v="2017-03-24T00:00:00"/>
    <b v="0"/>
    <s v="Approved"/>
    <s v="WeareA2B"/>
    <s v="Standard"/>
    <s v="low"/>
    <s v="medium"/>
    <n v="642.30999999999995"/>
    <n v="513.85"/>
    <n v="128.46"/>
    <d v="2014-10-10T00:00:00"/>
    <n v="281"/>
  </r>
  <r>
    <s v="14771"/>
    <s v="82"/>
    <x v="1016"/>
    <d v="2017-09-23T00:00:00"/>
    <b v="0"/>
    <s v="Approved"/>
    <s v="Giant Bicycles"/>
    <s v="Road"/>
    <s v="medium"/>
    <s v="medium"/>
    <n v="1538.99"/>
    <n v="829.65"/>
    <n v="709.34"/>
    <d v="2016-02-04T00:00:00"/>
    <n v="98"/>
  </r>
  <r>
    <s v="14772"/>
    <s v="60"/>
    <x v="2218"/>
    <d v="2017-10-22T00:00:00"/>
    <b v="0"/>
    <s v="Approved"/>
    <s v="Giant Bicycles"/>
    <s v="Standard"/>
    <s v="high"/>
    <s v="small"/>
    <n v="1977.36"/>
    <n v="1759.85"/>
    <n v="217.51"/>
    <d v="2011-08-24T00:00:00"/>
    <n v="69"/>
  </r>
  <r>
    <s v="14773"/>
    <s v="86"/>
    <x v="1575"/>
    <d v="2017-10-02T00:00:00"/>
    <b v="1"/>
    <s v="Approved"/>
    <s v="OHM Cycles"/>
    <s v="Standard"/>
    <s v="medium"/>
    <s v="medium"/>
    <n v="235.63"/>
    <n v="125.07"/>
    <n v="110.56"/>
    <d v="1998-12-16T00:00:00"/>
    <n v="89"/>
  </r>
  <r>
    <s v="14774"/>
    <s v="36"/>
    <x v="1819"/>
    <d v="2017-07-24T00:00:00"/>
    <b v="1"/>
    <s v="Approved"/>
    <s v="Solex"/>
    <s v="Standard"/>
    <s v="low"/>
    <s v="medium"/>
    <n v="945.04"/>
    <n v="507.58"/>
    <n v="437.46"/>
    <d v="1995-12-19T00:00:00"/>
    <n v="159"/>
  </r>
  <r>
    <s v="14775"/>
    <s v="21"/>
    <x v="358"/>
    <d v="2017-04-22T00:00:00"/>
    <b v="1"/>
    <s v="Approved"/>
    <s v="Solex"/>
    <s v="Standard"/>
    <s v="medium"/>
    <s v="large"/>
    <n v="1071.23"/>
    <n v="380.74"/>
    <n v="690.49"/>
    <d v="1996-04-05T00:00:00"/>
    <n v="252"/>
  </r>
  <r>
    <s v="14776"/>
    <s v="74"/>
    <x v="211"/>
    <d v="2017-09-09T00:00:00"/>
    <b v="1"/>
    <s v="Approved"/>
    <s v="WeareA2B"/>
    <s v="Standard"/>
    <s v="medium"/>
    <s v="medium"/>
    <n v="1228.07"/>
    <n v="400.91"/>
    <n v="827.16"/>
    <d v="2003-09-09T00:00:00"/>
    <n v="112"/>
  </r>
  <r>
    <s v="14777"/>
    <s v="95"/>
    <x v="3372"/>
    <d v="2017-03-07T00:00:00"/>
    <b v="0"/>
    <s v="Approved"/>
    <s v="OHM Cycles"/>
    <s v="Touring"/>
    <s v="low"/>
    <s v="medium"/>
    <n v="1073.07"/>
    <n v="933.84"/>
    <n v="139.22999999999999"/>
    <d v="2015-08-10T00:00:00"/>
    <n v="298"/>
  </r>
  <r>
    <s v="14778"/>
    <s v="56"/>
    <x v="2156"/>
    <d v="2017-05-16T00:00:00"/>
    <b v="0"/>
    <s v="Approved"/>
    <s v="Norco Bicycles"/>
    <s v="Mountain"/>
    <s v="low"/>
    <s v="small"/>
    <n v="688.63"/>
    <n v="612.88"/>
    <n v="75.75"/>
    <d v="1993-10-02T00:00:00"/>
    <n v="228"/>
  </r>
  <r>
    <s v="14779"/>
    <s v="93"/>
    <x v="1052"/>
    <d v="2017-04-12T00:00:00"/>
    <b v="1"/>
    <s v="Approved"/>
    <s v="OHM Cycles"/>
    <s v="Standard"/>
    <s v="high"/>
    <s v="medium"/>
    <n v="1458.17"/>
    <n v="874.9"/>
    <n v="583.27"/>
    <d v="2006-02-02T00:00:00"/>
    <n v="262"/>
  </r>
  <r>
    <s v="14780"/>
    <s v="40"/>
    <x v="2652"/>
    <d v="2017-06-05T00:00:00"/>
    <b v="0"/>
    <s v="Approved"/>
    <s v="OHM Cycles"/>
    <s v="Standard"/>
    <s v="high"/>
    <s v="medium"/>
    <n v="1458.17"/>
    <n v="874.9"/>
    <n v="583.27"/>
    <d v="2006-02-02T00:00:00"/>
    <n v="208"/>
  </r>
  <r>
    <s v="14781"/>
    <s v="57"/>
    <x v="2586"/>
    <d v="2017-06-27T00:00:00"/>
    <b v="0"/>
    <s v="Approved"/>
    <s v="WeareA2B"/>
    <s v="Touring"/>
    <s v="medium"/>
    <s v="large"/>
    <n v="1890.39"/>
    <n v="260.14"/>
    <n v="1630.25"/>
    <d v="1991-01-21T00:00:00"/>
    <n v="186"/>
  </r>
  <r>
    <s v="14782"/>
    <s v="85"/>
    <x v="2730"/>
    <d v="2017-01-17T00:00:00"/>
    <b v="1"/>
    <s v="Approved"/>
    <s v="WeareA2B"/>
    <s v="Standard"/>
    <s v="medium"/>
    <s v="medium"/>
    <n v="1228.07"/>
    <n v="400.91"/>
    <n v="827.16"/>
    <d v="2000-05-22T00:00:00"/>
    <n v="347"/>
  </r>
  <r>
    <s v="14783"/>
    <s v="98"/>
    <x v="1370"/>
    <d v="2017-01-19T00:00:00"/>
    <b v="0"/>
    <s v="Approved"/>
    <s v="Trek Bicycles"/>
    <s v="Standard"/>
    <s v="high"/>
    <s v="medium"/>
    <n v="358.39"/>
    <n v="215.03"/>
    <n v="143.36000000000001"/>
    <d v="1994-08-10T00:00:00"/>
    <n v="345"/>
  </r>
  <r>
    <s v="14784"/>
    <s v="6"/>
    <x v="502"/>
    <d v="2017-01-30T00:00:00"/>
    <b v="1"/>
    <s v="Approved"/>
    <s v="Solex"/>
    <s v="Standard"/>
    <s v="high"/>
    <s v="medium"/>
    <n v="748.17"/>
    <n v="448.9"/>
    <n v="299.27"/>
    <d v="1991-11-10T00:00:00"/>
    <n v="334"/>
  </r>
  <r>
    <s v="14785"/>
    <s v="43"/>
    <x v="3332"/>
    <d v="2017-03-17T00:00:00"/>
    <b v="0"/>
    <s v="Approved"/>
    <s v="Solex"/>
    <s v="Standard"/>
    <s v="medium"/>
    <s v="medium"/>
    <n v="1151.96"/>
    <n v="649.49"/>
    <n v="502.47"/>
    <d v="1999-12-04T00:00:00"/>
    <n v="288"/>
  </r>
  <r>
    <s v="14786"/>
    <s v="0"/>
    <x v="1926"/>
    <d v="2017-11-05T00:00:00"/>
    <b v="1"/>
    <s v="Approved"/>
    <s v="Giant Bicycles"/>
    <s v="Standard"/>
    <s v="medium"/>
    <s v="medium"/>
    <n v="230.91"/>
    <n v="173.18"/>
    <n v="57.73"/>
    <d v="2006-11-10T00:00:00"/>
    <n v="55"/>
  </r>
  <r>
    <s v="14787"/>
    <s v="32"/>
    <x v="296"/>
    <d v="2017-12-12T00:00:00"/>
    <b v="1"/>
    <s v="Approved"/>
    <s v="Giant Bicycles"/>
    <s v="Standard"/>
    <s v="medium"/>
    <s v="medium"/>
    <n v="642.70000000000005"/>
    <n v="211.37"/>
    <n v="431.33"/>
    <d v="2002-03-22T00:00:00"/>
    <n v="18"/>
  </r>
  <r>
    <s v="14788"/>
    <s v="55"/>
    <x v="2749"/>
    <d v="2017-07-18T00:00:00"/>
    <b v="0"/>
    <s v="Approved"/>
    <s v="Trek Bicycles"/>
    <s v="Road"/>
    <s v="medium"/>
    <s v="large"/>
    <n v="1894.19"/>
    <n v="598.76"/>
    <n v="1295.43"/>
    <d v="2003-07-21T00:00:00"/>
    <n v="165"/>
  </r>
  <r>
    <s v="14789"/>
    <s v="80"/>
    <x v="723"/>
    <d v="2017-12-28T00:00:00"/>
    <b v="1"/>
    <s v="Approved"/>
    <s v="OHM Cycles"/>
    <s v="Touring"/>
    <s v="low"/>
    <s v="medium"/>
    <n v="1073.07"/>
    <n v="933.84"/>
    <n v="139.22999999999999"/>
    <d v="1998-12-16T00:00:00"/>
    <n v="2"/>
  </r>
  <r>
    <s v="14790"/>
    <s v="78"/>
    <x v="898"/>
    <d v="2017-11-16T00:00:00"/>
    <b v="0"/>
    <s v="Approved"/>
    <s v="Giant Bicycles"/>
    <s v="Standard"/>
    <s v="medium"/>
    <s v="large"/>
    <n v="1765.3"/>
    <n v="709.48"/>
    <n v="1055.82"/>
    <d v="2015-08-02T00:00:00"/>
    <n v="44"/>
  </r>
  <r>
    <s v="14791"/>
    <s v="73"/>
    <x v="776"/>
    <d v="2017-07-29T00:00:00"/>
    <b v="1"/>
    <s v="Approved"/>
    <s v="Solex"/>
    <s v="Standard"/>
    <s v="medium"/>
    <s v="medium"/>
    <n v="1945.43"/>
    <n v="333.18"/>
    <n v="1612.25"/>
    <d v="1997-01-25T00:00:00"/>
    <n v="154"/>
  </r>
  <r>
    <s v="14792"/>
    <s v="17"/>
    <x v="103"/>
    <d v="2017-01-11T00:00:00"/>
    <b v="1"/>
    <s v="Approved"/>
    <s v="Solex"/>
    <s v="Standard"/>
    <s v="high"/>
    <s v="medium"/>
    <n v="1024.6600000000001"/>
    <n v="614.79999999999995"/>
    <n v="409.86"/>
    <d v="1996-11-09T00:00:00"/>
    <n v="353"/>
  </r>
  <r>
    <s v="14793"/>
    <s v="49"/>
    <x v="2016"/>
    <d v="2017-10-30T00:00:00"/>
    <b v="0"/>
    <s v="Approved"/>
    <s v="Solex"/>
    <s v="Standard"/>
    <s v="medium"/>
    <s v="large"/>
    <n v="1061.56"/>
    <n v="733.58"/>
    <n v="327.98"/>
    <d v="1993-07-20T00:00:00"/>
    <n v="61"/>
  </r>
  <r>
    <s v="14794"/>
    <s v="90"/>
    <x v="2135"/>
    <d v="2017-01-24T00:00:00"/>
    <b v="1"/>
    <s v="Approved"/>
    <s v="Solex"/>
    <s v="Standard"/>
    <s v="low"/>
    <s v="medium"/>
    <n v="945.04"/>
    <n v="507.58"/>
    <n v="437.46"/>
    <d v="1995-12-19T00:00:00"/>
    <n v="340"/>
  </r>
  <r>
    <s v="14796"/>
    <s v="59"/>
    <x v="3335"/>
    <d v="2017-12-26T00:00:00"/>
    <b v="1"/>
    <s v="Approved"/>
    <s v="Solex"/>
    <s v="Standard"/>
    <s v="medium"/>
    <s v="large"/>
    <n v="1061.56"/>
    <n v="733.58"/>
    <n v="327.98"/>
    <d v="1993-07-20T00:00:00"/>
    <n v="4"/>
  </r>
  <r>
    <s v="14797"/>
    <s v="52"/>
    <x v="1487"/>
    <d v="2017-08-24T00:00:00"/>
    <b v="0"/>
    <s v="Approved"/>
    <s v="OHM Cycles"/>
    <s v="Road"/>
    <s v="medium"/>
    <s v="medium"/>
    <n v="1280.28"/>
    <n v="829.51"/>
    <n v="450.77"/>
    <d v="2004-08-07T00:00:00"/>
    <n v="128"/>
  </r>
  <r>
    <s v="14798"/>
    <s v="73"/>
    <x v="2218"/>
    <d v="2017-01-20T00:00:00"/>
    <b v="0"/>
    <s v="Approved"/>
    <s v="Solex"/>
    <s v="Standard"/>
    <s v="medium"/>
    <s v="medium"/>
    <n v="1945.43"/>
    <n v="333.18"/>
    <n v="1612.25"/>
    <d v="2002-08-31T00:00:00"/>
    <n v="344"/>
  </r>
  <r>
    <s v="14800"/>
    <s v="59"/>
    <x v="2863"/>
    <d v="2017-01-22T00:00:00"/>
    <b v="1"/>
    <s v="Approved"/>
    <s v="WeareA2B"/>
    <s v="Standard"/>
    <s v="medium"/>
    <s v="small"/>
    <n v="1415.01"/>
    <n v="1259.3599999999999"/>
    <n v="155.65"/>
    <d v="2003-09-10T00:00:00"/>
    <n v="342"/>
  </r>
  <r>
    <s v="14801"/>
    <s v="98"/>
    <x v="1871"/>
    <d v="2017-09-05T00:00:00"/>
    <b v="0"/>
    <s v="Approved"/>
    <s v="Trek Bicycles"/>
    <s v="Standard"/>
    <s v="high"/>
    <s v="medium"/>
    <n v="358.39"/>
    <n v="215.03"/>
    <n v="143.36000000000001"/>
    <d v="2004-01-16T00:00:00"/>
    <n v="116"/>
  </r>
  <r>
    <s v="14802"/>
    <s v="91"/>
    <x v="3076"/>
    <d v="2017-08-30T00:00:00"/>
    <b v="1"/>
    <s v="Approved"/>
    <s v="WeareA2B"/>
    <s v="Standard"/>
    <s v="low"/>
    <s v="medium"/>
    <n v="642.30999999999995"/>
    <n v="513.85"/>
    <n v="128.46"/>
    <d v="2015-08-10T00:00:00"/>
    <n v="122"/>
  </r>
  <r>
    <s v="14803"/>
    <s v="46"/>
    <x v="1321"/>
    <d v="2017-11-25T00:00:00"/>
    <b v="0"/>
    <s v="Approved"/>
    <s v="Solex"/>
    <s v="Standard"/>
    <s v="low"/>
    <s v="medium"/>
    <n v="1289.8499999999999"/>
    <n v="74.510000000000005"/>
    <n v="1215.3399999999999"/>
    <d v="2012-06-04T00:00:00"/>
    <n v="35"/>
  </r>
  <r>
    <s v="14804"/>
    <s v="72"/>
    <x v="2999"/>
    <d v="2017-09-15T00:00:00"/>
    <b v="1"/>
    <s v="Approved"/>
    <s v="Norco Bicycles"/>
    <s v="Standard"/>
    <s v="medium"/>
    <s v="medium"/>
    <n v="360.4"/>
    <n v="270.3"/>
    <n v="90.1"/>
    <d v="2016-12-06T00:00:00"/>
    <n v="106"/>
  </r>
  <r>
    <s v="14805"/>
    <s v="67"/>
    <x v="2548"/>
    <d v="2017-08-12T00:00:00"/>
    <b v="0"/>
    <s v="Approved"/>
    <s v="Norco Bicycles"/>
    <s v="Road"/>
    <s v="medium"/>
    <s v="medium"/>
    <n v="544.04999999999995"/>
    <n v="376.84"/>
    <n v="167.21"/>
    <d v="2016-12-06T00:00:00"/>
    <n v="140"/>
  </r>
  <r>
    <s v="14806"/>
    <s v="83"/>
    <x v="2271"/>
    <d v="2017-09-04T00:00:00"/>
    <b v="0"/>
    <s v="Approved"/>
    <s v="Solex"/>
    <s v="Touring"/>
    <s v="medium"/>
    <s v="large"/>
    <n v="2083.94"/>
    <n v="675.03"/>
    <n v="1408.91"/>
    <d v="2013-09-16T00:00:00"/>
    <n v="117"/>
  </r>
  <r>
    <s v="14807"/>
    <s v="0"/>
    <x v="1271"/>
    <d v="2017-07-05T00:00:00"/>
    <b v="1"/>
    <s v="Approved"/>
    <s v="Giant Bicycles"/>
    <s v="Standard"/>
    <s v="medium"/>
    <s v="large"/>
    <n v="569.55999999999995"/>
    <n v="528.42999999999995"/>
    <n v="41.13"/>
    <d v="1991-05-06T00:00:00"/>
    <n v="178"/>
  </r>
  <r>
    <s v="14808"/>
    <s v="16"/>
    <x v="375"/>
    <d v="2017-02-22T00:00:00"/>
    <b v="1"/>
    <s v="Approved"/>
    <s v="Norco Bicycles"/>
    <s v="Standard"/>
    <s v="high"/>
    <s v="small"/>
    <n v="1661.92"/>
    <n v="1479.11"/>
    <n v="182.81"/>
    <d v="2010-06-07T00:00:00"/>
    <n v="311"/>
  </r>
  <r>
    <s v="14809"/>
    <s v="32"/>
    <x v="1988"/>
    <d v="2017-02-18T00:00:00"/>
    <b v="0"/>
    <s v="Approved"/>
    <s v="Giant Bicycles"/>
    <s v="Standard"/>
    <s v="medium"/>
    <s v="medium"/>
    <n v="642.70000000000005"/>
    <n v="211.37"/>
    <n v="431.33"/>
    <d v="2002-03-22T00:00:00"/>
    <n v="315"/>
  </r>
  <r>
    <s v="14810"/>
    <s v="29"/>
    <x v="209"/>
    <d v="2017-04-13T00:00:00"/>
    <b v="0"/>
    <s v="Approved"/>
    <s v="Norco Bicycles"/>
    <s v="Road"/>
    <s v="medium"/>
    <s v="medium"/>
    <n v="543.39"/>
    <n v="407.54"/>
    <n v="135.85"/>
    <d v="2016-11-22T00:00:00"/>
    <n v="261"/>
  </r>
  <r>
    <s v="14811"/>
    <s v="69"/>
    <x v="2349"/>
    <d v="2017-03-09T00:00:00"/>
    <b v="1"/>
    <s v="Approved"/>
    <s v="Giant Bicycles"/>
    <s v="Road"/>
    <s v="medium"/>
    <s v="medium"/>
    <n v="792.9"/>
    <n v="594.67999999999995"/>
    <n v="198.22"/>
    <d v="2014-10-10T00:00:00"/>
    <n v="296"/>
  </r>
  <r>
    <s v="14812"/>
    <s v="60"/>
    <x v="1457"/>
    <d v="2017-01-18T00:00:00"/>
    <b v="0"/>
    <s v="Approved"/>
    <s v="Giant Bicycles"/>
    <s v="Standard"/>
    <s v="high"/>
    <s v="small"/>
    <n v="1977.36"/>
    <n v="1759.85"/>
    <n v="217.51"/>
    <d v="2012-05-18T00:00:00"/>
    <n v="346"/>
  </r>
  <r>
    <s v="14813"/>
    <s v="70"/>
    <x v="2028"/>
    <d v="2017-12-14T00:00:00"/>
    <b v="1"/>
    <s v="Approved"/>
    <s v="Trek Bicycles"/>
    <s v="Standard"/>
    <s v="high"/>
    <s v="medium"/>
    <n v="495.72"/>
    <n v="297.43"/>
    <n v="198.29"/>
    <d v="2015-04-11T00:00:00"/>
    <n v="16"/>
  </r>
  <r>
    <s v="14814"/>
    <s v="63"/>
    <x v="443"/>
    <d v="2017-12-24T00:00:00"/>
    <b v="1"/>
    <s v="Approved"/>
    <s v="Solex"/>
    <s v="Standard"/>
    <s v="medium"/>
    <s v="medium"/>
    <n v="1483.2"/>
    <n v="99.59"/>
    <n v="1383.61"/>
    <d v="2009-03-08T00:00:00"/>
    <n v="6"/>
  </r>
  <r>
    <s v="14815"/>
    <s v="38"/>
    <x v="752"/>
    <d v="2017-02-07T00:00:00"/>
    <b v="1"/>
    <s v="Approved"/>
    <s v="Solex"/>
    <s v="Standard"/>
    <s v="medium"/>
    <s v="medium"/>
    <n v="1577.53"/>
    <n v="826.51"/>
    <n v="751.02"/>
    <d v="2011-03-16T00:00:00"/>
    <n v="326"/>
  </r>
  <r>
    <s v="14816"/>
    <s v="0"/>
    <x v="107"/>
    <d v="2017-03-18T00:00:00"/>
    <b v="1"/>
    <s v="Approved"/>
    <s v="Solex"/>
    <s v="Standard"/>
    <s v="medium"/>
    <s v="medium"/>
    <n v="478.16"/>
    <n v="298.72000000000003"/>
    <n v="179.44"/>
    <d v="1993-06-23T00:00:00"/>
    <n v="287"/>
  </r>
  <r>
    <s v="14817"/>
    <s v="1"/>
    <x v="3013"/>
    <d v="2017-05-09T00:00:00"/>
    <b v="1"/>
    <s v="Approved"/>
    <s v="Giant Bicycles"/>
    <s v="Standard"/>
    <s v="medium"/>
    <s v="medium"/>
    <n v="1403.5"/>
    <n v="954.82"/>
    <n v="448.68"/>
    <d v="2011-08-29T00:00:00"/>
    <n v="235"/>
  </r>
  <r>
    <s v="14818"/>
    <s v="13"/>
    <x v="2325"/>
    <d v="2017-06-08T00:00:00"/>
    <b v="1"/>
    <s v="Approved"/>
    <s v="Solex"/>
    <s v="Standard"/>
    <s v="medium"/>
    <s v="medium"/>
    <n v="1577.53"/>
    <n v="826.51"/>
    <n v="751.02"/>
    <d v="2008-03-19T00:00:00"/>
    <n v="205"/>
  </r>
  <r>
    <s v="14819"/>
    <s v="97"/>
    <x v="934"/>
    <d v="2017-09-14T00:00:00"/>
    <b v="1"/>
    <s v="Approved"/>
    <s v="OHM Cycles"/>
    <s v="Road"/>
    <s v="medium"/>
    <s v="medium"/>
    <n v="742.54"/>
    <n v="667.4"/>
    <n v="75.14"/>
    <d v="2014-03-03T00:00:00"/>
    <n v="107"/>
  </r>
  <r>
    <s v="14820"/>
    <s v="2"/>
    <x v="899"/>
    <d v="2017-02-09T00:00:00"/>
    <b v="0"/>
    <s v="Approved"/>
    <s v="Giant Bicycles"/>
    <s v="Road"/>
    <s v="low"/>
    <s v="small"/>
    <n v="590.26"/>
    <n v="525.33000000000004"/>
    <n v="64.930000000000007"/>
    <d v="2005-10-22T00:00:00"/>
    <n v="324"/>
  </r>
  <r>
    <s v="14821"/>
    <s v="66"/>
    <x v="1622"/>
    <d v="2017-05-20T00:00:00"/>
    <b v="0"/>
    <s v="Approved"/>
    <s v="Solex"/>
    <s v="Standard"/>
    <s v="medium"/>
    <s v="medium"/>
    <n v="1163.8900000000001"/>
    <n v="589.27"/>
    <n v="574.62"/>
    <d v="2016-07-09T00:00:00"/>
    <n v="224"/>
  </r>
  <r>
    <s v="14822"/>
    <s v="54"/>
    <x v="1182"/>
    <d v="2017-12-12T00:00:00"/>
    <b v="0"/>
    <s v="Approved"/>
    <s v="WeareA2B"/>
    <s v="Standard"/>
    <s v="medium"/>
    <s v="medium"/>
    <n v="1292.8399999999999"/>
    <n v="13.44"/>
    <n v="1279.4000000000001"/>
    <d v="1991-01-21T00:00:00"/>
    <n v="18"/>
  </r>
  <r>
    <s v="14823"/>
    <s v="0"/>
    <x v="989"/>
    <d v="2017-10-28T00:00:00"/>
    <b v="0"/>
    <s v="Approved"/>
    <s v="WeareA2B"/>
    <s v="Standard"/>
    <s v="medium"/>
    <s v="medium"/>
    <n v="60.34"/>
    <n v="45.26"/>
    <n v="15.08"/>
    <d v="1993-05-26T00:00:00"/>
    <n v="63"/>
  </r>
  <r>
    <s v="14824"/>
    <s v="52"/>
    <x v="2912"/>
    <d v="2017-07-22T00:00:00"/>
    <b v="1"/>
    <s v="Approved"/>
    <s v="OHM Cycles"/>
    <s v="Road"/>
    <s v="medium"/>
    <s v="medium"/>
    <n v="1280.28"/>
    <n v="829.51"/>
    <n v="450.77"/>
    <d v="2001-11-25T00:00:00"/>
    <n v="161"/>
  </r>
  <r>
    <s v="14825"/>
    <s v="82"/>
    <x v="2763"/>
    <d v="2017-07-07T00:00:00"/>
    <b v="1"/>
    <s v="Approved"/>
    <s v="Norco Bicycles"/>
    <s v="Standard"/>
    <s v="high"/>
    <s v="medium"/>
    <n v="1148.6400000000001"/>
    <n v="689.18"/>
    <n v="459.46"/>
    <d v="2004-12-18T00:00:00"/>
    <n v="176"/>
  </r>
  <r>
    <s v="14826"/>
    <s v="10"/>
    <x v="1942"/>
    <d v="2017-10-06T00:00:00"/>
    <b v="1"/>
    <s v="Approved"/>
    <s v="WeareA2B"/>
    <s v="Touring"/>
    <s v="medium"/>
    <s v="medium"/>
    <n v="1466.68"/>
    <n v="363.25"/>
    <n v="1103.43"/>
    <d v="1996-11-09T00:00:00"/>
    <n v="85"/>
  </r>
  <r>
    <s v="14827"/>
    <s v="50"/>
    <x v="2724"/>
    <d v="2017-10-28T00:00:00"/>
    <b v="1"/>
    <s v="Approved"/>
    <s v="WeareA2B"/>
    <s v="Standard"/>
    <s v="medium"/>
    <s v="small"/>
    <n v="175.89"/>
    <n v="131.91999999999999"/>
    <n v="43.97"/>
    <d v="2009-04-12T00:00:00"/>
    <n v="63"/>
  </r>
  <r>
    <s v="14828"/>
    <s v="3"/>
    <x v="865"/>
    <d v="2017-01-31T00:00:00"/>
    <b v="0"/>
    <s v="Approved"/>
    <s v="Trek Bicycles"/>
    <s v="Standard"/>
    <s v="medium"/>
    <s v="large"/>
    <n v="2091.4699999999998"/>
    <n v="388.92"/>
    <n v="1702.55"/>
    <d v="2006-10-01T00:00:00"/>
    <n v="333"/>
  </r>
  <r>
    <s v="14829"/>
    <s v="0"/>
    <x v="1411"/>
    <d v="2017-04-04T00:00:00"/>
    <b v="0"/>
    <s v="Approved"/>
    <s v="Trek Bicycles"/>
    <s v="Standard"/>
    <s v="high"/>
    <s v="medium"/>
    <n v="358.39"/>
    <n v="215.03"/>
    <n v="143.36000000000001"/>
    <d v="2004-01-16T00:00:00"/>
    <n v="270"/>
  </r>
  <r>
    <s v="14830"/>
    <s v="57"/>
    <x v="3057"/>
    <d v="2017-08-31T00:00:00"/>
    <b v="0"/>
    <s v="Approved"/>
    <s v="WeareA2B"/>
    <s v="Touring"/>
    <s v="medium"/>
    <s v="large"/>
    <n v="1890.39"/>
    <n v="260.14"/>
    <n v="1630.25"/>
    <d v="2015-10-18T00:00:00"/>
    <n v="121"/>
  </r>
  <r>
    <s v="14831"/>
    <s v="15"/>
    <x v="523"/>
    <d v="2017-03-31T00:00:00"/>
    <b v="0"/>
    <s v="Approved"/>
    <s v="Norco Bicycles"/>
    <s v="Standard"/>
    <s v="low"/>
    <s v="medium"/>
    <n v="958.74"/>
    <n v="748.9"/>
    <n v="209.84"/>
    <d v="2005-12-07T00:00:00"/>
    <n v="274"/>
  </r>
  <r>
    <s v="14832"/>
    <s v="5"/>
    <x v="2724"/>
    <d v="2017-11-29T00:00:00"/>
    <b v="0"/>
    <s v="Approved"/>
    <s v="Trek Bicycles"/>
    <s v="Mountain"/>
    <s v="low"/>
    <s v="medium"/>
    <n v="574.64"/>
    <n v="459.71"/>
    <n v="114.93"/>
    <d v="2016-07-09T00:00:00"/>
    <n v="31"/>
  </r>
  <r>
    <s v="14834"/>
    <s v="56"/>
    <x v="1735"/>
    <d v="2017-05-26T00:00:00"/>
    <b v="1"/>
    <s v="Approved"/>
    <s v="Norco Bicycles"/>
    <s v="Mountain"/>
    <s v="low"/>
    <s v="small"/>
    <n v="688.63"/>
    <n v="612.88"/>
    <n v="75.75"/>
    <d v="1993-05-26T00:00:00"/>
    <n v="218"/>
  </r>
  <r>
    <s v="14835"/>
    <s v="37"/>
    <x v="79"/>
    <d v="2017-08-13T00:00:00"/>
    <b v="1"/>
    <s v="Approved"/>
    <s v="OHM Cycles"/>
    <s v="Standard"/>
    <s v="low"/>
    <s v="medium"/>
    <n v="1793.43"/>
    <n v="248.82"/>
    <n v="1544.61"/>
    <d v="2008-03-19T00:00:00"/>
    <n v="139"/>
  </r>
  <r>
    <s v="14836"/>
    <s v="0"/>
    <x v="2837"/>
    <d v="2017-11-03T00:00:00"/>
    <b v="0"/>
    <s v="Approved"/>
    <m/>
    <m/>
    <m/>
    <m/>
    <n v="587.02"/>
    <m/>
    <m/>
    <m/>
    <n v="57"/>
  </r>
  <r>
    <s v="14837"/>
    <s v="78"/>
    <x v="1178"/>
    <d v="2017-10-10T00:00:00"/>
    <b v="1"/>
    <s v="Approved"/>
    <s v="Giant Bicycles"/>
    <s v="Standard"/>
    <s v="medium"/>
    <s v="large"/>
    <n v="1765.3"/>
    <n v="709.48"/>
    <n v="1055.82"/>
    <d v="2004-07-25T00:00:00"/>
    <n v="81"/>
  </r>
  <r>
    <s v="14838"/>
    <s v="28"/>
    <x v="2866"/>
    <d v="2017-09-21T00:00:00"/>
    <b v="1"/>
    <s v="Approved"/>
    <s v="Norco Bicycles"/>
    <s v="Standard"/>
    <s v="medium"/>
    <s v="small"/>
    <n v="1216.1400000000001"/>
    <n v="1082.3599999999999"/>
    <n v="133.78"/>
    <d v="1991-08-05T00:00:00"/>
    <n v="100"/>
  </r>
  <r>
    <s v="14839"/>
    <s v="84"/>
    <x v="2541"/>
    <d v="2017-08-22T00:00:00"/>
    <b v="1"/>
    <s v="Approved"/>
    <s v="Giant Bicycles"/>
    <s v="Road"/>
    <s v="medium"/>
    <s v="medium"/>
    <n v="792.9"/>
    <n v="594.67999999999995"/>
    <n v="198.22"/>
    <d v="2006-05-22T00:00:00"/>
    <n v="130"/>
  </r>
  <r>
    <s v="14840"/>
    <s v="31"/>
    <x v="202"/>
    <d v="2017-02-17T00:00:00"/>
    <b v="1"/>
    <s v="Approved"/>
    <s v="Giant Bicycles"/>
    <s v="Standard"/>
    <s v="medium"/>
    <s v="medium"/>
    <n v="230.91"/>
    <n v="173.18"/>
    <n v="57.73"/>
    <d v="2010-06-07T00:00:00"/>
    <n v="316"/>
  </r>
  <r>
    <s v="14841"/>
    <s v="16"/>
    <x v="12"/>
    <d v="2017-06-14T00:00:00"/>
    <b v="0"/>
    <s v="Approved"/>
    <s v="Norco Bicycles"/>
    <s v="Standard"/>
    <s v="high"/>
    <s v="small"/>
    <n v="1661.92"/>
    <n v="1479.11"/>
    <n v="182.81"/>
    <d v="1994-09-09T00:00:00"/>
    <n v="199"/>
  </r>
  <r>
    <s v="14842"/>
    <s v="38"/>
    <x v="3096"/>
    <d v="2017-01-16T00:00:00"/>
    <b v="0"/>
    <s v="Approved"/>
    <s v="Solex"/>
    <s v="Standard"/>
    <s v="medium"/>
    <s v="medium"/>
    <n v="1577.53"/>
    <n v="826.51"/>
    <n v="751.02"/>
    <d v="2011-03-16T00:00:00"/>
    <n v="348"/>
  </r>
  <r>
    <s v="14843"/>
    <s v="70"/>
    <x v="296"/>
    <d v="2017-07-19T00:00:00"/>
    <b v="1"/>
    <s v="Approved"/>
    <s v="Trek Bicycles"/>
    <s v="Standard"/>
    <s v="high"/>
    <s v="medium"/>
    <n v="495.72"/>
    <n v="297.43"/>
    <n v="198.29"/>
    <d v="2015-04-11T00:00:00"/>
    <n v="164"/>
  </r>
  <r>
    <s v="14844"/>
    <s v="67"/>
    <x v="1455"/>
    <d v="2017-10-11T00:00:00"/>
    <b v="1"/>
    <s v="Approved"/>
    <s v="Solex"/>
    <s v="Standard"/>
    <s v="medium"/>
    <s v="large"/>
    <n v="1071.23"/>
    <n v="380.74"/>
    <n v="690.49"/>
    <d v="1996-04-05T00:00:00"/>
    <n v="80"/>
  </r>
  <r>
    <s v="14845"/>
    <s v="28"/>
    <x v="2201"/>
    <d v="2017-08-07T00:00:00"/>
    <b v="0"/>
    <s v="Approved"/>
    <s v="Norco Bicycles"/>
    <s v="Standard"/>
    <s v="medium"/>
    <s v="small"/>
    <n v="1216.1400000000001"/>
    <n v="1082.3599999999999"/>
    <n v="133.78"/>
    <d v="1991-08-05T00:00:00"/>
    <n v="145"/>
  </r>
  <r>
    <s v="14846"/>
    <s v="0"/>
    <x v="67"/>
    <d v="2017-03-05T00:00:00"/>
    <b v="0"/>
    <s v="Approved"/>
    <m/>
    <m/>
    <m/>
    <m/>
    <n v="1919.23"/>
    <m/>
    <m/>
    <m/>
    <n v="300"/>
  </r>
  <r>
    <s v="14847"/>
    <s v="73"/>
    <x v="313"/>
    <d v="2017-05-13T00:00:00"/>
    <b v="0"/>
    <s v="Approved"/>
    <s v="Solex"/>
    <s v="Standard"/>
    <s v="medium"/>
    <s v="medium"/>
    <n v="1945.43"/>
    <n v="333.18"/>
    <n v="1612.25"/>
    <d v="2002-08-31T00:00:00"/>
    <n v="231"/>
  </r>
  <r>
    <s v="14848"/>
    <s v="81"/>
    <x v="2315"/>
    <d v="2017-10-29T00:00:00"/>
    <b v="1"/>
    <s v="Approved"/>
    <s v="Norco Bicycles"/>
    <s v="Standard"/>
    <s v="medium"/>
    <s v="small"/>
    <n v="586.45000000000005"/>
    <n v="521.94000000000005"/>
    <n v="64.510000000000005"/>
    <d v="2004-08-07T00:00:00"/>
    <n v="62"/>
  </r>
  <r>
    <s v="14849"/>
    <s v="14"/>
    <x v="3447"/>
    <d v="2017-08-28T00:00:00"/>
    <b v="1"/>
    <s v="Approved"/>
    <s v="Trek Bicycles"/>
    <s v="Standard"/>
    <s v="medium"/>
    <s v="small"/>
    <n v="1386.84"/>
    <n v="1234.29"/>
    <n v="152.55000000000001"/>
    <d v="2009-03-08T00:00:00"/>
    <n v="124"/>
  </r>
  <r>
    <s v="14850"/>
    <s v="87"/>
    <x v="2567"/>
    <d v="2017-03-25T00:00:00"/>
    <b v="0"/>
    <s v="Approved"/>
    <s v="OHM Cycles"/>
    <s v="Standard"/>
    <s v="medium"/>
    <s v="medium"/>
    <n v="1636.9"/>
    <n v="44.71"/>
    <n v="1592.19"/>
    <d v="2010-08-20T00:00:00"/>
    <n v="280"/>
  </r>
  <r>
    <s v="14851"/>
    <s v="87"/>
    <x v="3356"/>
    <d v="2017-06-18T00:00:00"/>
    <b v="1"/>
    <s v="Approved"/>
    <s v="OHM Cycles"/>
    <s v="Standard"/>
    <s v="medium"/>
    <s v="medium"/>
    <n v="1636.9"/>
    <n v="44.71"/>
    <n v="1592.19"/>
    <d v="2015-04-11T00:00:00"/>
    <n v="195"/>
  </r>
  <r>
    <s v="14852"/>
    <s v="0"/>
    <x v="653"/>
    <d v="2017-07-31T00:00:00"/>
    <b v="0"/>
    <s v="Approved"/>
    <s v="OHM Cycles"/>
    <s v="Standard"/>
    <s v="medium"/>
    <s v="medium"/>
    <n v="183.86"/>
    <n v="137.9"/>
    <n v="45.96"/>
    <d v="2012-05-18T00:00:00"/>
    <n v="152"/>
  </r>
  <r>
    <s v="14853"/>
    <s v="8"/>
    <x v="3201"/>
    <d v="2017-02-18T00:00:00"/>
    <b v="0"/>
    <s v="Approved"/>
    <s v="Solex"/>
    <s v="Road"/>
    <s v="medium"/>
    <s v="small"/>
    <n v="1703.52"/>
    <n v="1516.13"/>
    <n v="187.39"/>
    <d v="1994-09-09T00:00:00"/>
    <n v="315"/>
  </r>
  <r>
    <s v="14854"/>
    <s v="84"/>
    <x v="407"/>
    <d v="2017-03-22T00:00:00"/>
    <b v="0"/>
    <s v="Approved"/>
    <s v="Giant Bicycles"/>
    <s v="Road"/>
    <s v="medium"/>
    <s v="medium"/>
    <n v="792.9"/>
    <n v="594.67999999999995"/>
    <n v="198.22"/>
    <d v="1992-10-02T00:00:00"/>
    <n v="283"/>
  </r>
  <r>
    <s v="14855"/>
    <s v="17"/>
    <x v="1493"/>
    <d v="2017-11-20T00:00:00"/>
    <b v="1"/>
    <s v="Approved"/>
    <s v="WeareA2B"/>
    <s v="Touring"/>
    <s v="medium"/>
    <s v="large"/>
    <n v="1362.99"/>
    <n v="57.74"/>
    <n v="1305.25"/>
    <d v="1993-04-20T00:00:00"/>
    <n v="40"/>
  </r>
  <r>
    <s v="14856"/>
    <s v="86"/>
    <x v="317"/>
    <d v="2017-02-04T00:00:00"/>
    <b v="1"/>
    <s v="Approved"/>
    <s v="OHM Cycles"/>
    <s v="Standard"/>
    <s v="medium"/>
    <s v="medium"/>
    <n v="235.63"/>
    <n v="125.07"/>
    <n v="110.56"/>
    <d v="2004-08-07T00:00:00"/>
    <n v="329"/>
  </r>
  <r>
    <s v="14857"/>
    <s v="77"/>
    <x v="848"/>
    <d v="2017-07-12T00:00:00"/>
    <b v="1"/>
    <s v="Approved"/>
    <s v="WeareA2B"/>
    <s v="Standard"/>
    <s v="medium"/>
    <s v="medium"/>
    <n v="1769.64"/>
    <n v="108.76"/>
    <n v="1660.88"/>
    <d v="2011-05-09T00:00:00"/>
    <n v="171"/>
  </r>
  <r>
    <s v="14858"/>
    <s v="0"/>
    <x v="381"/>
    <d v="2017-10-02T00:00:00"/>
    <b v="1"/>
    <s v="Approved"/>
    <s v="Solex"/>
    <s v="Standard"/>
    <s v="medium"/>
    <s v="medium"/>
    <n v="71.489999999999995"/>
    <n v="53.62"/>
    <n v="17.87"/>
    <d v="2005-08-09T00:00:00"/>
    <n v="89"/>
  </r>
  <r>
    <s v="14859"/>
    <s v="41"/>
    <x v="1959"/>
    <d v="2017-09-10T00:00:00"/>
    <b v="0"/>
    <s v="Approved"/>
    <s v="Norco Bicycles"/>
    <s v="Standard"/>
    <s v="low"/>
    <s v="medium"/>
    <n v="958.74"/>
    <n v="748.9"/>
    <n v="209.84"/>
    <d v="1996-11-09T00:00:00"/>
    <n v="111"/>
  </r>
  <r>
    <s v="14860"/>
    <s v="85"/>
    <x v="133"/>
    <d v="2017-07-03T00:00:00"/>
    <b v="1"/>
    <s v="Approved"/>
    <s v="WeareA2B"/>
    <s v="Standard"/>
    <s v="medium"/>
    <s v="medium"/>
    <n v="752.64"/>
    <n v="205.36"/>
    <n v="547.28"/>
    <d v="1997-08-25T00:00:00"/>
    <n v="180"/>
  </r>
  <r>
    <s v="14861"/>
    <s v="13"/>
    <x v="1129"/>
    <d v="2017-02-19T00:00:00"/>
    <b v="0"/>
    <s v="Approved"/>
    <s v="Solex"/>
    <s v="Standard"/>
    <s v="medium"/>
    <s v="medium"/>
    <n v="1577.53"/>
    <n v="826.51"/>
    <n v="751.02"/>
    <d v="2011-03-16T00:00:00"/>
    <n v="314"/>
  </r>
  <r>
    <s v="14862"/>
    <s v="50"/>
    <x v="324"/>
    <d v="2017-01-25T00:00:00"/>
    <b v="0"/>
    <s v="Approved"/>
    <s v="WeareA2B"/>
    <s v="Standard"/>
    <s v="medium"/>
    <s v="small"/>
    <n v="175.89"/>
    <n v="131.91999999999999"/>
    <n v="43.97"/>
    <d v="2003-02-16T00:00:00"/>
    <n v="339"/>
  </r>
  <r>
    <s v="14863"/>
    <s v="35"/>
    <x v="592"/>
    <d v="2017-06-11T00:00:00"/>
    <b v="0"/>
    <s v="Approved"/>
    <s v="Giant Bicycles"/>
    <s v="Standard"/>
    <s v="medium"/>
    <s v="medium"/>
    <n v="1403.5"/>
    <n v="954.82"/>
    <n v="448.68"/>
    <d v="1991-11-07T00:00:00"/>
    <n v="202"/>
  </r>
  <r>
    <s v="14864"/>
    <s v="16"/>
    <x v="1165"/>
    <d v="2017-08-13T00:00:00"/>
    <b v="1"/>
    <s v="Approved"/>
    <s v="Norco Bicycles"/>
    <s v="Standard"/>
    <s v="high"/>
    <s v="small"/>
    <n v="1661.92"/>
    <n v="1479.11"/>
    <n v="182.81"/>
    <d v="1992-10-11T00:00:00"/>
    <n v="139"/>
  </r>
  <r>
    <s v="14865"/>
    <s v="91"/>
    <x v="2947"/>
    <d v="2017-11-25T00:00:00"/>
    <b v="0"/>
    <s v="Approved"/>
    <s v="Solex"/>
    <s v="Standard"/>
    <s v="medium"/>
    <s v="medium"/>
    <n v="100.35"/>
    <n v="75.260000000000005"/>
    <n v="25.09"/>
    <d v="2004-01-16T00:00:00"/>
    <n v="35"/>
  </r>
  <r>
    <s v="14866"/>
    <s v="79"/>
    <x v="1371"/>
    <d v="2017-12-03T00:00:00"/>
    <b v="1"/>
    <s v="Approved"/>
    <s v="Norco Bicycles"/>
    <s v="Standard"/>
    <s v="medium"/>
    <s v="medium"/>
    <n v="1555.58"/>
    <n v="818.01"/>
    <n v="737.57"/>
    <d v="2003-09-09T00:00:00"/>
    <n v="27"/>
  </r>
  <r>
    <s v="14867"/>
    <s v="35"/>
    <x v="2631"/>
    <d v="2017-11-06T00:00:00"/>
    <b v="1"/>
    <s v="Approved"/>
    <s v="Giant Bicycles"/>
    <s v="Standard"/>
    <s v="medium"/>
    <s v="medium"/>
    <n v="1403.5"/>
    <n v="954.82"/>
    <n v="448.68"/>
    <d v="2016-11-14T00:00:00"/>
    <n v="54"/>
  </r>
  <r>
    <s v="14868"/>
    <s v="0"/>
    <x v="2122"/>
    <d v="2017-02-03T00:00:00"/>
    <b v="1"/>
    <s v="Approved"/>
    <s v="Norco Bicycles"/>
    <s v="Standard"/>
    <s v="low"/>
    <s v="medium"/>
    <n v="363.01"/>
    <n v="290.41000000000003"/>
    <n v="72.599999999999994"/>
    <d v="1999-07-26T00:00:00"/>
    <n v="330"/>
  </r>
  <r>
    <s v="14870"/>
    <s v="22"/>
    <x v="1751"/>
    <d v="2017-01-11T00:00:00"/>
    <b v="0"/>
    <s v="Approved"/>
    <s v="WeareA2B"/>
    <s v="Standard"/>
    <s v="medium"/>
    <s v="medium"/>
    <n v="60.34"/>
    <n v="45.26"/>
    <n v="15.08"/>
    <d v="1993-07-15T00:00:00"/>
    <n v="353"/>
  </r>
  <r>
    <s v="14871"/>
    <s v="27"/>
    <x v="172"/>
    <d v="2017-04-14T00:00:00"/>
    <b v="0"/>
    <s v="Approved"/>
    <s v="Trek Bicycles"/>
    <s v="Standard"/>
    <s v="low"/>
    <s v="medium"/>
    <n v="1057.51"/>
    <n v="154.4"/>
    <n v="903.11"/>
    <d v="1995-12-19T00:00:00"/>
    <n v="260"/>
  </r>
  <r>
    <s v="14873"/>
    <s v="53"/>
    <x v="2133"/>
    <d v="2017-03-02T00:00:00"/>
    <b v="1"/>
    <s v="Approved"/>
    <s v="OHM Cycles"/>
    <s v="Standard"/>
    <s v="medium"/>
    <s v="medium"/>
    <n v="795.34"/>
    <n v="101.58"/>
    <n v="693.76"/>
    <d v="1997-10-04T00:00:00"/>
    <n v="303"/>
  </r>
  <r>
    <s v="14874"/>
    <s v="55"/>
    <x v="1414"/>
    <d v="2017-10-08T00:00:00"/>
    <b v="0"/>
    <s v="Approved"/>
    <s v="Trek Bicycles"/>
    <s v="Road"/>
    <s v="medium"/>
    <s v="large"/>
    <n v="1894.19"/>
    <n v="598.76"/>
    <n v="1295.43"/>
    <d v="2003-07-21T00:00:00"/>
    <n v="83"/>
  </r>
  <r>
    <s v="14875"/>
    <s v="59"/>
    <x v="1057"/>
    <d v="2017-01-04T00:00:00"/>
    <b v="0"/>
    <s v="Approved"/>
    <s v="Solex"/>
    <s v="Standard"/>
    <s v="medium"/>
    <s v="large"/>
    <n v="1061.56"/>
    <n v="733.58"/>
    <n v="327.98"/>
    <d v="1993-07-20T00:00:00"/>
    <n v="360"/>
  </r>
  <r>
    <s v="14876"/>
    <s v="84"/>
    <x v="2363"/>
    <d v="2017-07-19T00:00:00"/>
    <b v="1"/>
    <s v="Approved"/>
    <s v="Trek Bicycles"/>
    <s v="Road"/>
    <s v="medium"/>
    <s v="medium"/>
    <n v="290.62"/>
    <n v="215.14"/>
    <n v="75.48"/>
    <d v="2004-12-18T00:00:00"/>
    <n v="164"/>
  </r>
  <r>
    <s v="14877"/>
    <s v="3"/>
    <x v="636"/>
    <d v="2017-08-27T00:00:00"/>
    <b v="0"/>
    <s v="Approved"/>
    <s v="Trek Bicycles"/>
    <s v="Standard"/>
    <s v="medium"/>
    <s v="large"/>
    <n v="2091.4699999999998"/>
    <n v="388.92"/>
    <n v="1702.55"/>
    <d v="2011-08-29T00:00:00"/>
    <n v="125"/>
  </r>
  <r>
    <s v="14878"/>
    <s v="35"/>
    <x v="3238"/>
    <d v="2017-03-30T00:00:00"/>
    <b v="1"/>
    <s v="Approved"/>
    <s v="Giant Bicycles"/>
    <s v="Standard"/>
    <s v="medium"/>
    <s v="medium"/>
    <n v="1403.5"/>
    <n v="954.82"/>
    <n v="448.68"/>
    <d v="2011-04-16T00:00:00"/>
    <n v="275"/>
  </r>
  <r>
    <s v="14879"/>
    <s v="63"/>
    <x v="685"/>
    <d v="2017-11-17T00:00:00"/>
    <b v="0"/>
    <s v="Approved"/>
    <s v="Solex"/>
    <s v="Standard"/>
    <s v="medium"/>
    <s v="medium"/>
    <n v="1483.2"/>
    <n v="99.59"/>
    <n v="1383.61"/>
    <d v="1998-12-17T00:00:00"/>
    <n v="43"/>
  </r>
  <r>
    <s v="14880"/>
    <s v="45"/>
    <x v="1107"/>
    <d v="2017-09-05T00:00:00"/>
    <b v="0"/>
    <s v="Approved"/>
    <s v="Solex"/>
    <s v="Standard"/>
    <s v="medium"/>
    <s v="medium"/>
    <n v="441.49"/>
    <n v="84.99"/>
    <n v="356.5"/>
    <d v="1993-04-12T00:00:00"/>
    <n v="116"/>
  </r>
  <r>
    <s v="14881"/>
    <s v="68"/>
    <x v="2786"/>
    <d v="2017-11-25T00:00:00"/>
    <b v="1"/>
    <s v="Approved"/>
    <s v="OHM Cycles"/>
    <s v="Standard"/>
    <s v="medium"/>
    <s v="medium"/>
    <n v="1636.9"/>
    <n v="44.71"/>
    <n v="1592.19"/>
    <d v="2010-08-20T00:00:00"/>
    <n v="35"/>
  </r>
  <r>
    <s v="14882"/>
    <s v="94"/>
    <x v="690"/>
    <d v="2017-02-28T00:00:00"/>
    <b v="1"/>
    <s v="Approved"/>
    <s v="Giant Bicycles"/>
    <s v="Standard"/>
    <s v="medium"/>
    <s v="large"/>
    <n v="1635.3"/>
    <n v="993.66"/>
    <n v="641.64"/>
    <d v="2013-06-09T00:00:00"/>
    <n v="305"/>
  </r>
  <r>
    <s v="14883"/>
    <s v="64"/>
    <x v="2342"/>
    <d v="2017-10-23T00:00:00"/>
    <b v="1"/>
    <s v="Approved"/>
    <s v="Trek Bicycles"/>
    <s v="Standard"/>
    <s v="medium"/>
    <s v="large"/>
    <n v="1469.44"/>
    <n v="596.54999999999995"/>
    <n v="872.89"/>
    <d v="2012-05-18T00:00:00"/>
    <n v="68"/>
  </r>
  <r>
    <s v="14884"/>
    <s v="5"/>
    <x v="523"/>
    <d v="2017-05-17T00:00:00"/>
    <b v="1"/>
    <s v="Approved"/>
    <s v="Trek Bicycles"/>
    <s v="Mountain"/>
    <s v="low"/>
    <s v="medium"/>
    <n v="574.64"/>
    <n v="459.71"/>
    <n v="114.93"/>
    <d v="2011-08-29T00:00:00"/>
    <n v="227"/>
  </r>
  <r>
    <s v="14885"/>
    <s v="80"/>
    <x v="1231"/>
    <d v="2017-05-03T00:00:00"/>
    <b v="1"/>
    <s v="Approved"/>
    <s v="OHM Cycles"/>
    <s v="Touring"/>
    <s v="low"/>
    <s v="medium"/>
    <n v="1073.07"/>
    <n v="933.84"/>
    <n v="139.22999999999999"/>
    <d v="1998-12-16T00:00:00"/>
    <n v="241"/>
  </r>
  <r>
    <s v="14886"/>
    <s v="1"/>
    <x v="2508"/>
    <d v="2017-07-20T00:00:00"/>
    <b v="0"/>
    <s v="Approved"/>
    <s v="Giant Bicycles"/>
    <s v="Standard"/>
    <s v="medium"/>
    <s v="medium"/>
    <n v="1403.5"/>
    <n v="954.82"/>
    <n v="448.68"/>
    <d v="2012-12-02T00:00:00"/>
    <n v="163"/>
  </r>
  <r>
    <s v="14887"/>
    <s v="43"/>
    <x v="48"/>
    <d v="2017-06-30T00:00:00"/>
    <b v="0"/>
    <s v="Approved"/>
    <s v="Solex"/>
    <s v="Standard"/>
    <s v="medium"/>
    <s v="medium"/>
    <n v="1151.96"/>
    <n v="649.49"/>
    <n v="502.47"/>
    <d v="1999-12-04T00:00:00"/>
    <n v="183"/>
  </r>
  <r>
    <s v="14888"/>
    <s v="0"/>
    <x v="27"/>
    <d v="2017-03-25T00:00:00"/>
    <b v="0"/>
    <s v="Approved"/>
    <s v="Trek Bicycles"/>
    <s v="Standard"/>
    <s v="medium"/>
    <s v="medium"/>
    <n v="499.53"/>
    <n v="388.72"/>
    <n v="110.81"/>
    <d v="2003-03-18T00:00:00"/>
    <n v="280"/>
  </r>
  <r>
    <s v="14889"/>
    <s v="15"/>
    <x v="3136"/>
    <d v="2017-10-10T00:00:00"/>
    <b v="1"/>
    <s v="Approved"/>
    <s v="WeareA2B"/>
    <s v="Standard"/>
    <s v="medium"/>
    <s v="medium"/>
    <n v="1292.8399999999999"/>
    <n v="13.44"/>
    <n v="1279.4000000000001"/>
    <d v="2015-10-18T00:00:00"/>
    <n v="81"/>
  </r>
  <r>
    <s v="14890"/>
    <s v="0"/>
    <x v="919"/>
    <d v="2017-07-20T00:00:00"/>
    <b v="1"/>
    <s v="Approved"/>
    <s v="Trek Bicycles"/>
    <s v="Road"/>
    <s v="medium"/>
    <s v="medium"/>
    <n v="533.51"/>
    <n v="400.13"/>
    <n v="133.38"/>
    <d v="1997-02-09T00:00:00"/>
    <n v="163"/>
  </r>
  <r>
    <s v="14891"/>
    <s v="21"/>
    <x v="337"/>
    <d v="2017-04-12T00:00:00"/>
    <b v="1"/>
    <s v="Approved"/>
    <s v="Solex"/>
    <s v="Standard"/>
    <s v="medium"/>
    <s v="large"/>
    <n v="1071.23"/>
    <n v="380.74"/>
    <n v="690.49"/>
    <d v="1999-06-23T00:00:00"/>
    <n v="262"/>
  </r>
  <r>
    <s v="14892"/>
    <s v="69"/>
    <x v="862"/>
    <d v="2017-02-13T00:00:00"/>
    <b v="0"/>
    <s v="Approved"/>
    <s v="Giant Bicycles"/>
    <s v="Road"/>
    <s v="medium"/>
    <s v="medium"/>
    <n v="792.9"/>
    <n v="594.67999999999995"/>
    <n v="198.22"/>
    <d v="1992-10-02T00:00:00"/>
    <n v="320"/>
  </r>
  <r>
    <s v="14894"/>
    <s v="25"/>
    <x v="949"/>
    <d v="2017-03-13T00:00:00"/>
    <b v="1"/>
    <s v="Approved"/>
    <s v="OHM Cycles"/>
    <s v="Standard"/>
    <s v="high"/>
    <s v="medium"/>
    <n v="2005.66"/>
    <n v="1203.4000000000001"/>
    <n v="802.26"/>
    <d v="2012-04-10T00:00:00"/>
    <n v="292"/>
  </r>
  <r>
    <s v="14895"/>
    <s v="25"/>
    <x v="653"/>
    <d v="2017-09-18T00:00:00"/>
    <b v="0"/>
    <s v="Approved"/>
    <s v="OHM Cycles"/>
    <s v="Standard"/>
    <s v="high"/>
    <s v="medium"/>
    <n v="2005.66"/>
    <n v="1203.4000000000001"/>
    <n v="802.26"/>
    <d v="2015-10-18T00:00:00"/>
    <n v="103"/>
  </r>
  <r>
    <s v="14896"/>
    <s v="0"/>
    <x v="812"/>
    <d v="2017-01-27T00:00:00"/>
    <b v="0"/>
    <s v="Approved"/>
    <s v="Giant Bicycles"/>
    <s v="Standard"/>
    <s v="medium"/>
    <s v="medium"/>
    <n v="230.91"/>
    <n v="173.18"/>
    <n v="57.73"/>
    <d v="2010-06-07T00:00:00"/>
    <n v="337"/>
  </r>
  <r>
    <s v="14898"/>
    <s v="62"/>
    <x v="2613"/>
    <d v="2017-05-08T00:00:00"/>
    <b v="1"/>
    <s v="Approved"/>
    <s v="Solex"/>
    <s v="Standard"/>
    <s v="medium"/>
    <s v="medium"/>
    <n v="478.16"/>
    <n v="298.72000000000003"/>
    <n v="179.44"/>
    <d v="1993-06-23T00:00:00"/>
    <n v="236"/>
  </r>
  <r>
    <s v="14899"/>
    <s v="69"/>
    <x v="2537"/>
    <d v="2017-08-09T00:00:00"/>
    <b v="0"/>
    <s v="Approved"/>
    <s v="Giant Bicycles"/>
    <s v="Road"/>
    <s v="medium"/>
    <s v="medium"/>
    <n v="792.9"/>
    <n v="594.67999999999995"/>
    <n v="198.22"/>
    <d v="2006-05-22T00:00:00"/>
    <n v="143"/>
  </r>
  <r>
    <s v="14900"/>
    <s v="37"/>
    <x v="2578"/>
    <d v="2017-03-01T00:00:00"/>
    <b v="0"/>
    <s v="Approved"/>
    <s v="OHM Cycles"/>
    <s v="Standard"/>
    <s v="low"/>
    <s v="medium"/>
    <n v="1793.43"/>
    <n v="248.82"/>
    <n v="1544.61"/>
    <d v="1998-12-17T00:00:00"/>
    <n v="304"/>
  </r>
  <r>
    <s v="14901"/>
    <s v="41"/>
    <x v="3356"/>
    <d v="2017-02-11T00:00:00"/>
    <b v="1"/>
    <s v="Approved"/>
    <s v="Norco Bicycles"/>
    <s v="Standard"/>
    <s v="low"/>
    <s v="medium"/>
    <n v="958.74"/>
    <n v="748.9"/>
    <n v="209.84"/>
    <d v="1996-04-05T00:00:00"/>
    <n v="322"/>
  </r>
  <r>
    <s v="14902"/>
    <s v="62"/>
    <x v="2737"/>
    <d v="2017-06-19T00:00:00"/>
    <b v="0"/>
    <s v="Approved"/>
    <s v="Solex"/>
    <s v="Standard"/>
    <s v="medium"/>
    <s v="medium"/>
    <n v="478.16"/>
    <n v="298.72000000000003"/>
    <n v="179.44"/>
    <d v="2012-12-02T00:00:00"/>
    <n v="194"/>
  </r>
  <r>
    <s v="14903"/>
    <s v="80"/>
    <x v="587"/>
    <d v="2017-01-31T00:00:00"/>
    <b v="0"/>
    <s v="Approved"/>
    <s v="OHM Cycles"/>
    <s v="Touring"/>
    <s v="low"/>
    <s v="medium"/>
    <n v="1073.07"/>
    <n v="933.84"/>
    <n v="139.22999999999999"/>
    <d v="1997-01-25T00:00:00"/>
    <n v="333"/>
  </r>
  <r>
    <s v="14904"/>
    <s v="78"/>
    <x v="2477"/>
    <d v="2017-05-14T00:00:00"/>
    <b v="0"/>
    <s v="Approved"/>
    <s v="Giant Bicycles"/>
    <s v="Standard"/>
    <s v="medium"/>
    <s v="large"/>
    <n v="1765.3"/>
    <n v="709.48"/>
    <n v="1055.82"/>
    <d v="2015-08-02T00:00:00"/>
    <n v="230"/>
  </r>
  <r>
    <s v="14905"/>
    <s v="0"/>
    <x v="1288"/>
    <d v="2017-08-18T00:00:00"/>
    <b v="1"/>
    <s v="Approved"/>
    <s v="WeareA2B"/>
    <s v="Standard"/>
    <s v="medium"/>
    <s v="small"/>
    <n v="175.89"/>
    <n v="131.91999999999999"/>
    <n v="43.97"/>
    <d v="2003-02-16T00:00:00"/>
    <n v="134"/>
  </r>
  <r>
    <s v="14906"/>
    <s v="100"/>
    <x v="1548"/>
    <d v="2017-06-22T00:00:00"/>
    <b v="0"/>
    <s v="Approved"/>
    <s v="Norco Bicycles"/>
    <s v="Road"/>
    <s v="medium"/>
    <s v="medium"/>
    <n v="1036.5899999999999"/>
    <n v="206.35"/>
    <n v="830.24"/>
    <d v="2004-07-25T00:00:00"/>
    <n v="191"/>
  </r>
  <r>
    <s v="14907"/>
    <s v="38"/>
    <x v="1704"/>
    <d v="2017-01-15T00:00:00"/>
    <b v="0"/>
    <s v="Approved"/>
    <s v="Solex"/>
    <s v="Standard"/>
    <s v="medium"/>
    <s v="medium"/>
    <n v="1577.53"/>
    <n v="826.51"/>
    <n v="751.02"/>
    <d v="2007-12-11T00:00:00"/>
    <n v="349"/>
  </r>
  <r>
    <s v="14908"/>
    <s v="47"/>
    <x v="2490"/>
    <d v="2017-10-31T00:00:00"/>
    <b v="1"/>
    <s v="Approved"/>
    <s v="Trek Bicycles"/>
    <s v="Road"/>
    <s v="low"/>
    <s v="small"/>
    <n v="1720.7"/>
    <n v="1531.42"/>
    <n v="189.28"/>
    <d v="2012-06-04T00:00:00"/>
    <n v="60"/>
  </r>
  <r>
    <s v="14909"/>
    <s v="52"/>
    <x v="2579"/>
    <d v="2017-07-16T00:00:00"/>
    <b v="0"/>
    <s v="Approved"/>
    <s v="Solex"/>
    <s v="Road"/>
    <s v="medium"/>
    <s v="large"/>
    <n v="1777.8"/>
    <n v="820.78"/>
    <n v="957.02"/>
    <d v="2011-05-07T00:00:00"/>
    <n v="167"/>
  </r>
  <r>
    <s v="14910"/>
    <s v="73"/>
    <x v="1025"/>
    <d v="2017-02-27T00:00:00"/>
    <b v="0"/>
    <s v="Approved"/>
    <s v="Solex"/>
    <s v="Standard"/>
    <s v="medium"/>
    <s v="medium"/>
    <n v="1945.43"/>
    <n v="333.18"/>
    <n v="1612.25"/>
    <d v="2002-08-31T00:00:00"/>
    <n v="306"/>
  </r>
  <r>
    <s v="14911"/>
    <s v="17"/>
    <x v="3097"/>
    <d v="2017-10-20T00:00:00"/>
    <b v="0"/>
    <s v="Approved"/>
    <s v="Solex"/>
    <s v="Standard"/>
    <s v="high"/>
    <s v="medium"/>
    <n v="1024.6600000000001"/>
    <n v="614.79999999999995"/>
    <n v="409.86"/>
    <d v="2016-02-04T00:00:00"/>
    <n v="71"/>
  </r>
  <r>
    <s v="14912"/>
    <s v="2"/>
    <x v="659"/>
    <d v="2017-05-29T00:00:00"/>
    <b v="0"/>
    <s v="Approved"/>
    <s v="Solex"/>
    <s v="Standard"/>
    <s v="medium"/>
    <s v="medium"/>
    <n v="71.489999999999995"/>
    <n v="53.62"/>
    <n v="17.87"/>
    <d v="2003-02-07T00:00:00"/>
    <n v="215"/>
  </r>
  <r>
    <s v="14913"/>
    <s v="50"/>
    <x v="1597"/>
    <d v="2017-11-06T00:00:00"/>
    <b v="1"/>
    <s v="Approved"/>
    <s v="WeareA2B"/>
    <s v="Standard"/>
    <s v="medium"/>
    <s v="small"/>
    <n v="175.89"/>
    <n v="131.91999999999999"/>
    <n v="43.97"/>
    <d v="2009-04-12T00:00:00"/>
    <n v="54"/>
  </r>
  <r>
    <s v="14914"/>
    <s v="68"/>
    <x v="1217"/>
    <d v="2017-03-31T00:00:00"/>
    <b v="0"/>
    <s v="Approved"/>
    <s v="OHM Cycles"/>
    <s v="Standard"/>
    <s v="medium"/>
    <s v="medium"/>
    <n v="1636.9"/>
    <n v="44.71"/>
    <n v="1592.19"/>
    <d v="2010-08-20T00:00:00"/>
    <n v="274"/>
  </r>
  <r>
    <s v="14915"/>
    <s v="41"/>
    <x v="3149"/>
    <d v="2017-09-07T00:00:00"/>
    <b v="0"/>
    <s v="Approved"/>
    <s v="Norco Bicycles"/>
    <s v="Standard"/>
    <s v="low"/>
    <s v="medium"/>
    <n v="958.74"/>
    <n v="748.9"/>
    <n v="209.84"/>
    <d v="1996-04-05T00:00:00"/>
    <n v="114"/>
  </r>
  <r>
    <s v="14916"/>
    <s v="67"/>
    <x v="586"/>
    <d v="2017-09-17T00:00:00"/>
    <b v="0"/>
    <s v="Approved"/>
    <s v="Norco Bicycles"/>
    <s v="Road"/>
    <s v="medium"/>
    <s v="medium"/>
    <n v="544.04999999999995"/>
    <n v="376.84"/>
    <n v="167.21"/>
    <d v="2005-10-22T00:00:00"/>
    <n v="104"/>
  </r>
  <r>
    <s v="14917"/>
    <s v="5"/>
    <x v="1415"/>
    <d v="2017-04-22T00:00:00"/>
    <b v="0"/>
    <s v="Approved"/>
    <s v="Giant Bicycles"/>
    <s v="Standard"/>
    <s v="high"/>
    <s v="medium"/>
    <n v="1129.1300000000001"/>
    <n v="677.48"/>
    <n v="451.65"/>
    <d v="2005-08-09T00:00:00"/>
    <n v="252"/>
  </r>
  <r>
    <s v="14918"/>
    <s v="63"/>
    <x v="3103"/>
    <d v="2017-08-08T00:00:00"/>
    <b v="0"/>
    <s v="Approved"/>
    <s v="Solex"/>
    <s v="Standard"/>
    <s v="medium"/>
    <s v="medium"/>
    <n v="1483.2"/>
    <n v="99.59"/>
    <n v="1383.61"/>
    <d v="1998-12-17T00:00:00"/>
    <n v="144"/>
  </r>
  <r>
    <s v="14919"/>
    <s v="0"/>
    <x v="2631"/>
    <d v="2017-04-10T00:00:00"/>
    <b v="1"/>
    <s v="Approved"/>
    <s v="Norco Bicycles"/>
    <s v="Road"/>
    <s v="medium"/>
    <s v="medium"/>
    <n v="543.39"/>
    <n v="407.54"/>
    <n v="135.85"/>
    <d v="1992-10-11T00:00:00"/>
    <n v="264"/>
  </r>
  <r>
    <s v="14920"/>
    <s v="51"/>
    <x v="1886"/>
    <d v="2017-09-19T00:00:00"/>
    <b v="1"/>
    <s v="Approved"/>
    <s v="OHM Cycles"/>
    <s v="Standard"/>
    <s v="high"/>
    <s v="medium"/>
    <n v="2005.66"/>
    <n v="1203.4000000000001"/>
    <n v="802.26"/>
    <d v="2009-04-12T00:00:00"/>
    <n v="102"/>
  </r>
  <r>
    <s v="14921"/>
    <s v="2"/>
    <x v="2373"/>
    <d v="2017-09-11T00:00:00"/>
    <b v="0"/>
    <s v="Approved"/>
    <s v="Solex"/>
    <s v="Standard"/>
    <s v="medium"/>
    <s v="medium"/>
    <n v="71.489999999999995"/>
    <n v="53.62"/>
    <n v="17.87"/>
    <d v="2012-09-15T00:00:00"/>
    <n v="110"/>
  </r>
  <r>
    <s v="14922"/>
    <s v="0"/>
    <x v="3380"/>
    <d v="2017-03-23T00:00:00"/>
    <b v="1"/>
    <s v="Approved"/>
    <m/>
    <m/>
    <m/>
    <m/>
    <n v="1660.68"/>
    <m/>
    <m/>
    <m/>
    <n v="282"/>
  </r>
  <r>
    <s v="14923"/>
    <s v="68"/>
    <x v="400"/>
    <d v="2017-05-24T00:00:00"/>
    <b v="0"/>
    <s v="Approved"/>
    <s v="OHM Cycles"/>
    <s v="Standard"/>
    <s v="medium"/>
    <s v="medium"/>
    <n v="1636.9"/>
    <n v="44.71"/>
    <n v="1592.19"/>
    <d v="2015-04-11T00:00:00"/>
    <n v="220"/>
  </r>
  <r>
    <s v="14924"/>
    <s v="70"/>
    <x v="783"/>
    <d v="2017-05-11T00:00:00"/>
    <b v="0"/>
    <s v="Approved"/>
    <s v="Trek Bicycles"/>
    <s v="Standard"/>
    <s v="high"/>
    <s v="medium"/>
    <n v="495.72"/>
    <n v="297.43"/>
    <n v="198.29"/>
    <d v="1995-10-24T00:00:00"/>
    <n v="233"/>
  </r>
  <r>
    <s v="14925"/>
    <s v="70"/>
    <x v="2630"/>
    <d v="2017-03-16T00:00:00"/>
    <b v="1"/>
    <s v="Approved"/>
    <s v="Trek Bicycles"/>
    <s v="Standard"/>
    <s v="high"/>
    <s v="medium"/>
    <n v="495.72"/>
    <n v="297.43"/>
    <n v="198.29"/>
    <d v="2015-04-11T00:00:00"/>
    <n v="289"/>
  </r>
  <r>
    <s v="14926"/>
    <s v="48"/>
    <x v="1020"/>
    <d v="2017-06-12T00:00:00"/>
    <b v="1"/>
    <s v="Approved"/>
    <s v="WeareA2B"/>
    <s v="Standard"/>
    <s v="medium"/>
    <s v="medium"/>
    <n v="1762.96"/>
    <n v="950.52"/>
    <n v="812.44"/>
    <d v="2014-07-28T00:00:00"/>
    <n v="201"/>
  </r>
  <r>
    <s v="14927"/>
    <s v="77"/>
    <x v="2831"/>
    <d v="2017-10-27T00:00:00"/>
    <b v="1"/>
    <s v="Approved"/>
    <s v="Norco Bicycles"/>
    <s v="Road"/>
    <s v="medium"/>
    <s v="large"/>
    <n v="1240.31"/>
    <n v="795.1"/>
    <n v="445.21"/>
    <d v="2011-01-10T00:00:00"/>
    <n v="64"/>
  </r>
  <r>
    <s v="14928"/>
    <s v="97"/>
    <x v="2350"/>
    <d v="2017-06-11T00:00:00"/>
    <b v="1"/>
    <s v="Approved"/>
    <s v="OHM Cycles"/>
    <s v="Road"/>
    <s v="medium"/>
    <s v="medium"/>
    <n v="742.54"/>
    <n v="667.4"/>
    <n v="75.14"/>
    <d v="1991-11-07T00:00:00"/>
    <n v="202"/>
  </r>
  <r>
    <s v="14929"/>
    <s v="62"/>
    <x v="2070"/>
    <d v="2017-03-23T00:00:00"/>
    <b v="0"/>
    <s v="Approved"/>
    <s v="Solex"/>
    <s v="Standard"/>
    <s v="medium"/>
    <s v="medium"/>
    <n v="478.16"/>
    <n v="298.72000000000003"/>
    <n v="179.44"/>
    <d v="1993-06-23T00:00:00"/>
    <n v="282"/>
  </r>
  <r>
    <s v="14930"/>
    <s v="32"/>
    <x v="2801"/>
    <d v="2017-09-08T00:00:00"/>
    <b v="0"/>
    <s v="Approved"/>
    <s v="Giant Bicycles"/>
    <s v="Standard"/>
    <s v="medium"/>
    <s v="medium"/>
    <n v="642.70000000000005"/>
    <n v="211.37"/>
    <n v="431.33"/>
    <d v="2002-03-22T00:00:00"/>
    <n v="113"/>
  </r>
  <r>
    <s v="14931"/>
    <s v="31"/>
    <x v="90"/>
    <d v="2017-12-14T00:00:00"/>
    <b v="1"/>
    <s v="Approved"/>
    <s v="Giant Bicycles"/>
    <s v="Standard"/>
    <s v="medium"/>
    <s v="medium"/>
    <n v="230.91"/>
    <n v="173.18"/>
    <n v="57.73"/>
    <d v="2002-03-22T00:00:00"/>
    <n v="16"/>
  </r>
  <r>
    <s v="14932"/>
    <s v="49"/>
    <x v="457"/>
    <d v="2017-01-21T00:00:00"/>
    <b v="1"/>
    <s v="Approved"/>
    <s v="Trek Bicycles"/>
    <s v="Road"/>
    <s v="medium"/>
    <s v="medium"/>
    <n v="533.51"/>
    <n v="400.13"/>
    <n v="133.38"/>
    <d v="2012-06-04T00:00:00"/>
    <n v="343"/>
  </r>
  <r>
    <s v="14933"/>
    <s v="37"/>
    <x v="3094"/>
    <d v="2017-11-13T00:00:00"/>
    <b v="1"/>
    <s v="Approved"/>
    <s v="OHM Cycles"/>
    <s v="Standard"/>
    <s v="low"/>
    <s v="medium"/>
    <n v="1793.43"/>
    <n v="248.82"/>
    <n v="1544.61"/>
    <d v="1999-07-20T00:00:00"/>
    <n v="47"/>
  </r>
  <r>
    <s v="14934"/>
    <s v="70"/>
    <x v="430"/>
    <d v="2017-02-02T00:00:00"/>
    <b v="0"/>
    <s v="Approved"/>
    <s v="Trek Bicycles"/>
    <s v="Standard"/>
    <s v="high"/>
    <s v="medium"/>
    <n v="495.72"/>
    <n v="297.43"/>
    <n v="198.29"/>
    <d v="2000-11-03T00:00:00"/>
    <n v="331"/>
  </r>
  <r>
    <s v="14935"/>
    <s v="36"/>
    <x v="1130"/>
    <d v="2017-07-15T00:00:00"/>
    <b v="0"/>
    <s v="Approved"/>
    <s v="Solex"/>
    <s v="Standard"/>
    <s v="low"/>
    <s v="medium"/>
    <n v="1289.8499999999999"/>
    <n v="74.510000000000005"/>
    <n v="1215.3399999999999"/>
    <d v="1997-02-09T00:00:00"/>
    <n v="168"/>
  </r>
  <r>
    <s v="14936"/>
    <s v="32"/>
    <x v="2222"/>
    <d v="2017-08-05T00:00:00"/>
    <b v="1"/>
    <s v="Approved"/>
    <s v="Giant Bicycles"/>
    <s v="Standard"/>
    <s v="high"/>
    <s v="medium"/>
    <n v="1179"/>
    <n v="707.4"/>
    <n v="471.6"/>
    <d v="1999-07-26T00:00:00"/>
    <n v="147"/>
  </r>
  <r>
    <s v="14937"/>
    <s v="26"/>
    <x v="175"/>
    <d v="2017-03-26T00:00:00"/>
    <b v="0"/>
    <s v="Approved"/>
    <s v="WeareA2B"/>
    <s v="Standard"/>
    <s v="medium"/>
    <s v="medium"/>
    <n v="1992.93"/>
    <n v="762.63"/>
    <n v="1230.3"/>
    <d v="1993-05-26T00:00:00"/>
    <n v="279"/>
  </r>
  <r>
    <s v="14938"/>
    <s v="57"/>
    <x v="2300"/>
    <d v="2017-04-21T00:00:00"/>
    <b v="0"/>
    <s v="Approved"/>
    <s v="WeareA2B"/>
    <s v="Touring"/>
    <s v="medium"/>
    <s v="large"/>
    <n v="1890.39"/>
    <n v="260.14"/>
    <n v="1630.25"/>
    <d v="1991-01-21T00:00:00"/>
    <n v="253"/>
  </r>
  <r>
    <s v="14939"/>
    <s v="99"/>
    <x v="1257"/>
    <d v="2017-06-23T00:00:00"/>
    <b v="1"/>
    <s v="Approved"/>
    <s v="Trek Bicycles"/>
    <s v="Road"/>
    <s v="low"/>
    <s v="small"/>
    <n v="1720.7"/>
    <n v="1531.42"/>
    <n v="189.28"/>
    <d v="2001-11-25T00:00:00"/>
    <n v="190"/>
  </r>
  <r>
    <s v="14940"/>
    <s v="24"/>
    <x v="2472"/>
    <d v="2017-11-25T00:00:00"/>
    <b v="0"/>
    <s v="Approved"/>
    <s v="Solex"/>
    <s v="Road"/>
    <s v="medium"/>
    <s v="large"/>
    <n v="1777.8"/>
    <n v="820.78"/>
    <n v="957.02"/>
    <d v="1993-05-26T00:00:00"/>
    <n v="35"/>
  </r>
  <r>
    <s v="14941"/>
    <s v="78"/>
    <x v="2721"/>
    <d v="2017-12-07T00:00:00"/>
    <b v="1"/>
    <s v="Approved"/>
    <s v="Giant Bicycles"/>
    <s v="Standard"/>
    <s v="medium"/>
    <s v="large"/>
    <n v="1765.3"/>
    <n v="709.48"/>
    <n v="1055.82"/>
    <d v="2003-09-09T00:00:00"/>
    <n v="23"/>
  </r>
  <r>
    <s v="14942"/>
    <s v="90"/>
    <x v="62"/>
    <d v="2017-12-20T00:00:00"/>
    <b v="1"/>
    <s v="Approved"/>
    <s v="Norco Bicycles"/>
    <s v="Standard"/>
    <s v="low"/>
    <s v="medium"/>
    <n v="363.01"/>
    <n v="290.41000000000003"/>
    <n v="72.599999999999994"/>
    <d v="2003-01-05T00:00:00"/>
    <n v="10"/>
  </r>
  <r>
    <s v="14943"/>
    <s v="21"/>
    <x v="2939"/>
    <d v="2017-05-23T00:00:00"/>
    <b v="0"/>
    <s v="Approved"/>
    <s v="Solex"/>
    <s v="Standard"/>
    <s v="medium"/>
    <s v="large"/>
    <n v="1071.23"/>
    <n v="380.74"/>
    <n v="690.49"/>
    <d v="1993-07-15T00:00:00"/>
    <n v="221"/>
  </r>
  <r>
    <s v="14944"/>
    <s v="10"/>
    <x v="2030"/>
    <d v="2017-02-02T00:00:00"/>
    <b v="1"/>
    <s v="Approved"/>
    <s v="WeareA2B"/>
    <s v="Touring"/>
    <s v="medium"/>
    <s v="medium"/>
    <n v="1466.68"/>
    <n v="363.25"/>
    <n v="1103.43"/>
    <d v="2014-03-03T00:00:00"/>
    <n v="331"/>
  </r>
  <r>
    <s v="14945"/>
    <s v="59"/>
    <x v="995"/>
    <d v="2017-05-24T00:00:00"/>
    <b v="0"/>
    <s v="Approved"/>
    <s v="Solex"/>
    <s v="Standard"/>
    <s v="medium"/>
    <s v="large"/>
    <n v="1061.56"/>
    <n v="733.58"/>
    <n v="327.98"/>
    <d v="1993-07-20T00:00:00"/>
    <n v="220"/>
  </r>
  <r>
    <s v="14946"/>
    <s v="35"/>
    <x v="1062"/>
    <d v="2017-09-09T00:00:00"/>
    <b v="0"/>
    <s v="Approved"/>
    <s v="Giant Bicycles"/>
    <s v="Standard"/>
    <s v="medium"/>
    <s v="medium"/>
    <n v="1403.5"/>
    <n v="954.82"/>
    <n v="448.68"/>
    <d v="2016-11-14T00:00:00"/>
    <n v="112"/>
  </r>
  <r>
    <s v="14947"/>
    <s v="15"/>
    <x v="1480"/>
    <d v="2017-01-25T00:00:00"/>
    <b v="1"/>
    <s v="Approved"/>
    <s v="Norco Bicycles"/>
    <s v="Standard"/>
    <s v="low"/>
    <s v="medium"/>
    <n v="958.74"/>
    <n v="748.9"/>
    <n v="209.84"/>
    <d v="2005-12-07T00:00:00"/>
    <n v="339"/>
  </r>
  <r>
    <s v="14948"/>
    <s v="15"/>
    <x v="3081"/>
    <d v="2017-02-18T00:00:00"/>
    <b v="1"/>
    <s v="Approved"/>
    <s v="WeareA2B"/>
    <s v="Standard"/>
    <s v="medium"/>
    <s v="medium"/>
    <n v="1292.8399999999999"/>
    <n v="13.44"/>
    <n v="1279.4000000000001"/>
    <d v="2009-04-12T00:00:00"/>
    <n v="315"/>
  </r>
  <r>
    <s v="14949"/>
    <s v="3"/>
    <x v="143"/>
    <d v="2017-02-01T00:00:00"/>
    <b v="0"/>
    <s v="Approved"/>
    <s v="Trek Bicycles"/>
    <s v="Standard"/>
    <s v="medium"/>
    <s v="large"/>
    <n v="2091.4699999999998"/>
    <n v="388.92"/>
    <n v="1702.55"/>
    <d v="2012-09-15T00:00:00"/>
    <n v="332"/>
  </r>
  <r>
    <s v="14950"/>
    <s v="44"/>
    <x v="662"/>
    <d v="2017-05-15T00:00:00"/>
    <b v="0"/>
    <s v="Approved"/>
    <s v="WeareA2B"/>
    <s v="Standard"/>
    <s v="medium"/>
    <s v="medium"/>
    <n v="1769.64"/>
    <n v="108.76"/>
    <n v="1660.88"/>
    <d v="2011-05-09T00:00:00"/>
    <n v="229"/>
  </r>
  <r>
    <s v="14951"/>
    <s v="63"/>
    <x v="2057"/>
    <d v="2017-04-22T00:00:00"/>
    <b v="1"/>
    <s v="Approved"/>
    <s v="Solex"/>
    <s v="Standard"/>
    <s v="medium"/>
    <s v="medium"/>
    <n v="1483.2"/>
    <n v="99.59"/>
    <n v="1383.61"/>
    <d v="1998-12-17T00:00:00"/>
    <n v="252"/>
  </r>
  <r>
    <s v="14952"/>
    <s v="79"/>
    <x v="954"/>
    <d v="2017-02-15T00:00:00"/>
    <b v="1"/>
    <s v="Approved"/>
    <s v="Solex"/>
    <s v="Touring"/>
    <s v="medium"/>
    <s v="large"/>
    <n v="2083.94"/>
    <n v="675.03"/>
    <n v="1408.91"/>
    <d v="1998-12-16T00:00:00"/>
    <n v="318"/>
  </r>
  <r>
    <s v="14953"/>
    <s v="0"/>
    <x v="2963"/>
    <d v="2017-11-05T00:00:00"/>
    <b v="0"/>
    <s v="Approved"/>
    <s v="Giant Bicycles"/>
    <s v="Standard"/>
    <s v="medium"/>
    <s v="large"/>
    <n v="569.55999999999995"/>
    <n v="528.42999999999995"/>
    <n v="41.13"/>
    <d v="2003-09-10T00:00:00"/>
    <n v="55"/>
  </r>
  <r>
    <s v="14954"/>
    <s v="57"/>
    <x v="3175"/>
    <d v="2017-05-13T00:00:00"/>
    <b v="1"/>
    <s v="Approved"/>
    <s v="WeareA2B"/>
    <s v="Touring"/>
    <s v="medium"/>
    <s v="large"/>
    <n v="1890.39"/>
    <n v="260.14"/>
    <n v="1630.25"/>
    <d v="1993-06-23T00:00:00"/>
    <n v="231"/>
  </r>
  <r>
    <s v="14955"/>
    <s v="75"/>
    <x v="2949"/>
    <d v="2017-03-06T00:00:00"/>
    <b v="0"/>
    <s v="Approved"/>
    <s v="Giant Bicycles"/>
    <s v="Touring"/>
    <s v="medium"/>
    <s v="large"/>
    <n v="1873.97"/>
    <n v="863.95"/>
    <n v="1010.02"/>
    <d v="1991-07-10T00:00:00"/>
    <n v="299"/>
  </r>
  <r>
    <s v="14956"/>
    <s v="45"/>
    <x v="113"/>
    <d v="2017-09-24T00:00:00"/>
    <b v="1"/>
    <s v="Approved"/>
    <s v="Solex"/>
    <s v="Standard"/>
    <s v="medium"/>
    <s v="medium"/>
    <n v="441.49"/>
    <n v="84.99"/>
    <n v="356.5"/>
    <d v="1993-04-12T00:00:00"/>
    <n v="97"/>
  </r>
  <r>
    <s v="14957"/>
    <s v="22"/>
    <x v="235"/>
    <d v="2017-04-16T00:00:00"/>
    <b v="0"/>
    <s v="Approved"/>
    <s v="Solex"/>
    <s v="Standard"/>
    <s v="medium"/>
    <s v="medium"/>
    <n v="575.27"/>
    <n v="431.45"/>
    <n v="143.82"/>
    <d v="2013-03-12T00:00:00"/>
    <n v="258"/>
  </r>
  <r>
    <s v="14958"/>
    <s v="19"/>
    <x v="3362"/>
    <d v="2017-10-22T00:00:00"/>
    <b v="1"/>
    <s v="Approved"/>
    <s v="OHM Cycles"/>
    <s v="Road"/>
    <s v="high"/>
    <s v="large"/>
    <n v="12.01"/>
    <n v="7.21"/>
    <n v="4.8"/>
    <d v="2009-03-08T00:00:00"/>
    <n v="69"/>
  </r>
  <r>
    <s v="14959"/>
    <s v="0"/>
    <x v="2132"/>
    <d v="2017-09-13T00:00:00"/>
    <b v="0"/>
    <s v="Approved"/>
    <s v="Solex"/>
    <s v="Standard"/>
    <s v="medium"/>
    <s v="medium"/>
    <n v="100.35"/>
    <n v="75.260000000000005"/>
    <n v="25.09"/>
    <d v="1999-07-26T00:00:00"/>
    <n v="108"/>
  </r>
  <r>
    <s v="14960"/>
    <s v="54"/>
    <x v="2801"/>
    <d v="2017-10-30T00:00:00"/>
    <b v="1"/>
    <s v="Approved"/>
    <s v="WeareA2B"/>
    <s v="Standard"/>
    <s v="medium"/>
    <s v="medium"/>
    <n v="1292.8399999999999"/>
    <n v="13.44"/>
    <n v="1279.4000000000001"/>
    <d v="2009-04-12T00:00:00"/>
    <n v="61"/>
  </r>
  <r>
    <s v="14961"/>
    <s v="57"/>
    <x v="2256"/>
    <d v="2017-11-16T00:00:00"/>
    <b v="1"/>
    <s v="Approved"/>
    <s v="WeareA2B"/>
    <s v="Touring"/>
    <s v="medium"/>
    <s v="large"/>
    <n v="1890.39"/>
    <n v="260.14"/>
    <n v="1630.25"/>
    <d v="2009-03-08T00:00:00"/>
    <n v="44"/>
  </r>
  <r>
    <s v="14962"/>
    <s v="78"/>
    <x v="2045"/>
    <d v="2017-07-01T00:00:00"/>
    <b v="0"/>
    <s v="Approved"/>
    <s v="Giant Bicycles"/>
    <s v="Standard"/>
    <s v="medium"/>
    <s v="large"/>
    <n v="1765.3"/>
    <n v="709.48"/>
    <n v="1055.82"/>
    <d v="2004-07-25T00:00:00"/>
    <n v="182"/>
  </r>
  <r>
    <s v="14963"/>
    <s v="6"/>
    <x v="1663"/>
    <d v="2017-10-14T00:00:00"/>
    <b v="0"/>
    <s v="Approved"/>
    <s v="OHM Cycles"/>
    <s v="Standard"/>
    <s v="high"/>
    <s v="medium"/>
    <n v="227.88"/>
    <n v="136.72999999999999"/>
    <n v="91.15"/>
    <d v="2016-07-09T00:00:00"/>
    <n v="77"/>
  </r>
  <r>
    <s v="14964"/>
    <s v="49"/>
    <x v="981"/>
    <d v="2017-10-31T00:00:00"/>
    <b v="0"/>
    <s v="Approved"/>
    <s v="Trek Bicycles"/>
    <s v="Road"/>
    <s v="medium"/>
    <s v="medium"/>
    <n v="533.51"/>
    <n v="400.13"/>
    <n v="133.38"/>
    <d v="2012-06-04T00:00:00"/>
    <n v="60"/>
  </r>
  <r>
    <s v="14965"/>
    <s v="31"/>
    <x v="2361"/>
    <d v="2017-06-05T00:00:00"/>
    <b v="0"/>
    <s v="Approved"/>
    <s v="WeareA2B"/>
    <s v="Standard"/>
    <s v="medium"/>
    <s v="medium"/>
    <n v="752.64"/>
    <n v="205.36"/>
    <n v="547.28"/>
    <d v="2006-11-10T00:00:00"/>
    <n v="208"/>
  </r>
  <r>
    <s v="14966"/>
    <s v="46"/>
    <x v="2977"/>
    <d v="2017-02-05T00:00:00"/>
    <b v="1"/>
    <s v="Approved"/>
    <s v="OHM Cycles"/>
    <s v="Standard"/>
    <s v="low"/>
    <s v="medium"/>
    <n v="1793.43"/>
    <n v="248.82"/>
    <n v="1544.61"/>
    <d v="2008-03-19T00:00:00"/>
    <n v="328"/>
  </r>
  <r>
    <s v="14967"/>
    <s v="3"/>
    <x v="1229"/>
    <d v="2017-08-04T00:00:00"/>
    <b v="0"/>
    <s v="Approved"/>
    <s v="Trek Bicycles"/>
    <s v="Standard"/>
    <s v="medium"/>
    <s v="large"/>
    <n v="2091.4699999999998"/>
    <n v="388.92"/>
    <n v="1702.55"/>
    <d v="2015-05-21T00:00:00"/>
    <n v="148"/>
  </r>
  <r>
    <s v="14968"/>
    <s v="87"/>
    <x v="1092"/>
    <d v="2017-04-10T00:00:00"/>
    <b v="1"/>
    <s v="Approved"/>
    <s v="Giant Bicycles"/>
    <s v="Standard"/>
    <s v="high"/>
    <s v="medium"/>
    <n v="1179"/>
    <n v="707.4"/>
    <n v="471.6"/>
    <d v="1993-04-20T00:00:00"/>
    <n v="264"/>
  </r>
  <r>
    <s v="14969"/>
    <s v="27"/>
    <x v="424"/>
    <d v="2017-08-20T00:00:00"/>
    <b v="1"/>
    <s v="Approved"/>
    <s v="Trek Bicycles"/>
    <s v="Standard"/>
    <s v="medium"/>
    <s v="medium"/>
    <n v="499.53"/>
    <n v="388.72"/>
    <n v="110.81"/>
    <d v="1999-06-23T00:00:00"/>
    <n v="132"/>
  </r>
  <r>
    <s v="14970"/>
    <s v="57"/>
    <x v="984"/>
    <d v="2017-09-17T00:00:00"/>
    <b v="1"/>
    <s v="Approved"/>
    <s v="WeareA2B"/>
    <s v="Touring"/>
    <s v="medium"/>
    <s v="large"/>
    <n v="1890.39"/>
    <n v="260.14"/>
    <n v="1630.25"/>
    <d v="2015-10-18T00:00:00"/>
    <n v="104"/>
  </r>
  <r>
    <s v="14971"/>
    <s v="63"/>
    <x v="43"/>
    <d v="2017-11-23T00:00:00"/>
    <b v="0"/>
    <s v="Approved"/>
    <s v="Solex"/>
    <s v="Standard"/>
    <s v="medium"/>
    <s v="medium"/>
    <n v="1483.2"/>
    <n v="99.59"/>
    <n v="1383.61"/>
    <d v="1998-12-17T00:00:00"/>
    <n v="37"/>
  </r>
  <r>
    <s v="14972"/>
    <s v="84"/>
    <x v="728"/>
    <d v="2017-12-25T00:00:00"/>
    <b v="1"/>
    <s v="Approved"/>
    <s v="Giant Bicycles"/>
    <s v="Road"/>
    <s v="medium"/>
    <s v="medium"/>
    <n v="792.9"/>
    <n v="594.67999999999995"/>
    <n v="198.22"/>
    <d v="1992-10-02T00:00:00"/>
    <n v="5"/>
  </r>
  <r>
    <s v="14973"/>
    <s v="22"/>
    <x v="3214"/>
    <d v="2017-03-11T00:00:00"/>
    <b v="0"/>
    <s v="Approved"/>
    <s v="WeareA2B"/>
    <s v="Standard"/>
    <s v="medium"/>
    <s v="medium"/>
    <n v="60.34"/>
    <n v="45.26"/>
    <n v="15.08"/>
    <d v="1993-07-15T00:00:00"/>
    <n v="294"/>
  </r>
  <r>
    <s v="14974"/>
    <s v="26"/>
    <x v="1374"/>
    <d v="2017-07-02T00:00:00"/>
    <b v="0"/>
    <s v="Approved"/>
    <s v="WeareA2B"/>
    <s v="Standard"/>
    <s v="medium"/>
    <s v="medium"/>
    <n v="1992.93"/>
    <n v="762.63"/>
    <n v="1230.3"/>
    <d v="1993-05-26T00:00:00"/>
    <n v="181"/>
  </r>
  <r>
    <s v="14975"/>
    <s v="49"/>
    <x v="2513"/>
    <d v="2017-07-26T00:00:00"/>
    <b v="1"/>
    <s v="Approved"/>
    <s v="Trek Bicycles"/>
    <s v="Road"/>
    <s v="medium"/>
    <s v="medium"/>
    <n v="533.51"/>
    <n v="400.13"/>
    <n v="133.38"/>
    <d v="2003-07-21T00:00:00"/>
    <n v="157"/>
  </r>
  <r>
    <s v="14976"/>
    <s v="12"/>
    <x v="2025"/>
    <d v="2017-10-26T00:00:00"/>
    <b v="0"/>
    <s v="Approved"/>
    <s v="WeareA2B"/>
    <s v="Standard"/>
    <s v="medium"/>
    <s v="medium"/>
    <n v="1231.1500000000001"/>
    <n v="161.6"/>
    <n v="1069.55"/>
    <d v="2004-08-17T00:00:00"/>
    <n v="65"/>
  </r>
  <r>
    <s v="14977"/>
    <s v="97"/>
    <x v="3238"/>
    <d v="2017-07-15T00:00:00"/>
    <b v="0"/>
    <s v="Approved"/>
    <s v="OHM Cycles"/>
    <s v="Road"/>
    <s v="medium"/>
    <s v="medium"/>
    <n v="742.54"/>
    <n v="667.4"/>
    <n v="75.14"/>
    <d v="2016-07-09T00:00:00"/>
    <n v="168"/>
  </r>
  <r>
    <s v="14978"/>
    <s v="88"/>
    <x v="1645"/>
    <d v="2017-07-03T00:00:00"/>
    <b v="1"/>
    <s v="Approved"/>
    <s v="Norco Bicycles"/>
    <s v="Standard"/>
    <s v="medium"/>
    <s v="medium"/>
    <n v="1198.46"/>
    <n v="381.1"/>
    <n v="817.36"/>
    <d v="1999-07-26T00:00:00"/>
    <n v="180"/>
  </r>
  <r>
    <s v="14979"/>
    <s v="5"/>
    <x v="2430"/>
    <d v="2017-10-23T00:00:00"/>
    <b v="0"/>
    <s v="Approved"/>
    <s v="Giant Bicycles"/>
    <s v="Standard"/>
    <s v="high"/>
    <s v="medium"/>
    <n v="1129.1300000000001"/>
    <n v="677.48"/>
    <n v="451.65"/>
    <d v="2011-04-16T00:00:00"/>
    <n v="68"/>
  </r>
  <r>
    <s v="14980"/>
    <s v="94"/>
    <x v="2596"/>
    <d v="2017-06-22T00:00:00"/>
    <b v="1"/>
    <s v="Approved"/>
    <s v="Giant Bicycles"/>
    <s v="Standard"/>
    <s v="medium"/>
    <s v="large"/>
    <n v="1635.3"/>
    <n v="993.66"/>
    <n v="641.64"/>
    <d v="2013-06-09T00:00:00"/>
    <n v="191"/>
  </r>
  <r>
    <s v="14981"/>
    <s v="92"/>
    <x v="569"/>
    <d v="2017-07-27T00:00:00"/>
    <b v="1"/>
    <s v="Approved"/>
    <s v="WeareA2B"/>
    <s v="Standard"/>
    <s v="medium"/>
    <s v="small"/>
    <n v="1415.01"/>
    <n v="1259.3599999999999"/>
    <n v="155.65"/>
    <d v="2002-10-10T00:00:00"/>
    <n v="156"/>
  </r>
  <r>
    <s v="14982"/>
    <s v="38"/>
    <x v="594"/>
    <d v="2017-12-08T00:00:00"/>
    <b v="1"/>
    <s v="Approved"/>
    <s v="Solex"/>
    <s v="Standard"/>
    <s v="medium"/>
    <s v="medium"/>
    <n v="1577.53"/>
    <n v="826.51"/>
    <n v="751.02"/>
    <d v="2011-03-16T00:00:00"/>
    <n v="22"/>
  </r>
  <r>
    <s v="14983"/>
    <s v="88"/>
    <x v="99"/>
    <d v="2017-01-16T00:00:00"/>
    <b v="1"/>
    <s v="Approved"/>
    <s v="Norco Bicycles"/>
    <s v="Standard"/>
    <s v="medium"/>
    <s v="medium"/>
    <n v="1198.46"/>
    <n v="381.1"/>
    <n v="817.36"/>
    <d v="1998-12-16T00:00:00"/>
    <n v="348"/>
  </r>
  <r>
    <s v="14984"/>
    <s v="42"/>
    <x v="996"/>
    <d v="2017-05-07T00:00:00"/>
    <b v="0"/>
    <s v="Approved"/>
    <s v="OHM Cycles"/>
    <s v="Road"/>
    <s v="medium"/>
    <s v="small"/>
    <n v="1810"/>
    <n v="1610.9"/>
    <n v="199.1"/>
    <d v="2008-03-19T00:00:00"/>
    <n v="237"/>
  </r>
  <r>
    <s v="14985"/>
    <s v="4"/>
    <x v="2492"/>
    <d v="2017-02-11T00:00:00"/>
    <b v="0"/>
    <s v="Approved"/>
    <s v="Solex"/>
    <s v="Standard"/>
    <s v="medium"/>
    <s v="medium"/>
    <n v="1483.2"/>
    <n v="99.59"/>
    <n v="1383.61"/>
    <d v="1998-12-17T00:00:00"/>
    <n v="322"/>
  </r>
  <r>
    <s v="14986"/>
    <s v="6"/>
    <x v="1038"/>
    <d v="2017-09-06T00:00:00"/>
    <b v="1"/>
    <s v="Approved"/>
    <s v="Solex"/>
    <s v="Standard"/>
    <s v="high"/>
    <s v="medium"/>
    <n v="748.17"/>
    <n v="448.9"/>
    <n v="299.27"/>
    <d v="2016-12-06T00:00:00"/>
    <n v="115"/>
  </r>
  <r>
    <s v="14987"/>
    <s v="53"/>
    <x v="1105"/>
    <d v="2017-02-06T00:00:00"/>
    <b v="0"/>
    <s v="Approved"/>
    <s v="OHM Cycles"/>
    <s v="Standard"/>
    <s v="medium"/>
    <s v="medium"/>
    <n v="795.34"/>
    <n v="101.58"/>
    <n v="693.76"/>
    <d v="1997-02-09T00:00:00"/>
    <n v="327"/>
  </r>
  <r>
    <s v="14988"/>
    <s v="38"/>
    <x v="1629"/>
    <d v="2017-05-15T00:00:00"/>
    <b v="0"/>
    <s v="Approved"/>
    <s v="Trek Bicycles"/>
    <s v="Standard"/>
    <s v="medium"/>
    <s v="large"/>
    <n v="2091.4699999999998"/>
    <n v="388.92"/>
    <n v="1702.55"/>
    <d v="2015-05-21T00:00:00"/>
    <n v="229"/>
  </r>
  <r>
    <s v="14989"/>
    <s v="58"/>
    <x v="1676"/>
    <d v="2017-01-15T00:00:00"/>
    <b v="1"/>
    <s v="Approved"/>
    <s v="OHM Cycles"/>
    <s v="Standard"/>
    <s v="medium"/>
    <s v="medium"/>
    <n v="912.52"/>
    <n v="141.4"/>
    <n v="771.12"/>
    <d v="2015-06-17T00:00:00"/>
    <n v="349"/>
  </r>
  <r>
    <s v="14990"/>
    <s v="96"/>
    <x v="1764"/>
    <d v="2017-10-26T00:00:00"/>
    <b v="0"/>
    <s v="Approved"/>
    <s v="WeareA2B"/>
    <s v="Road"/>
    <s v="low"/>
    <s v="small"/>
    <n v="1172.78"/>
    <n v="1043.77"/>
    <n v="129.01"/>
    <d v="2002-10-10T00:00:00"/>
    <n v="65"/>
  </r>
  <r>
    <s v="14991"/>
    <s v="22"/>
    <x v="3275"/>
    <d v="2017-02-14T00:00:00"/>
    <b v="0"/>
    <s v="Approved"/>
    <s v="WeareA2B"/>
    <s v="Standard"/>
    <s v="medium"/>
    <s v="medium"/>
    <n v="60.34"/>
    <n v="45.26"/>
    <n v="15.08"/>
    <d v="1993-07-15T00:00:00"/>
    <n v="319"/>
  </r>
  <r>
    <s v="14992"/>
    <s v="64"/>
    <x v="1657"/>
    <d v="2017-07-17T00:00:00"/>
    <b v="1"/>
    <s v="Approved"/>
    <s v="Trek Bicycles"/>
    <s v="Standard"/>
    <s v="medium"/>
    <s v="large"/>
    <n v="1469.44"/>
    <n v="596.54999999999995"/>
    <n v="872.89"/>
    <d v="1992-10-02T00:00:00"/>
    <n v="166"/>
  </r>
  <r>
    <s v="14993"/>
    <s v="48"/>
    <x v="550"/>
    <d v="2017-03-31T00:00:00"/>
    <b v="1"/>
    <s v="Approved"/>
    <s v="WeareA2B"/>
    <s v="Standard"/>
    <s v="medium"/>
    <s v="medium"/>
    <n v="1762.96"/>
    <n v="950.52"/>
    <n v="812.44"/>
    <d v="2014-07-28T00:00:00"/>
    <n v="274"/>
  </r>
  <r>
    <s v="14994"/>
    <s v="35"/>
    <x v="1385"/>
    <d v="2017-12-19T00:00:00"/>
    <b v="1"/>
    <s v="Approved"/>
    <s v="Giant Bicycles"/>
    <s v="Standard"/>
    <s v="medium"/>
    <s v="medium"/>
    <n v="1403.5"/>
    <n v="954.82"/>
    <n v="448.68"/>
    <d v="2016-11-14T00:00:00"/>
    <n v="11"/>
  </r>
  <r>
    <s v="14995"/>
    <s v="82"/>
    <x v="349"/>
    <d v="2017-01-04T00:00:00"/>
    <b v="0"/>
    <s v="Approved"/>
    <s v="Giant Bicycles"/>
    <s v="Road"/>
    <s v="medium"/>
    <s v="medium"/>
    <n v="1538.99"/>
    <n v="829.65"/>
    <n v="709.34"/>
    <d v="2002-03-22T00:00:00"/>
    <n v="360"/>
  </r>
  <r>
    <s v="14996"/>
    <s v="52"/>
    <x v="238"/>
    <d v="2017-09-06T00:00:00"/>
    <b v="1"/>
    <s v="Approved"/>
    <s v="OHM Cycles"/>
    <s v="Road"/>
    <s v="medium"/>
    <s v="medium"/>
    <n v="1280.28"/>
    <n v="829.51"/>
    <n v="450.77"/>
    <d v="2003-07-21T00:00:00"/>
    <n v="115"/>
  </r>
  <r>
    <s v="14997"/>
    <s v="13"/>
    <x v="1389"/>
    <d v="2017-07-20T00:00:00"/>
    <b v="1"/>
    <s v="Approved"/>
    <s v="Solex"/>
    <s v="Standard"/>
    <s v="medium"/>
    <s v="medium"/>
    <n v="1163.8900000000001"/>
    <n v="589.27"/>
    <n v="574.62"/>
    <d v="2009-03-08T00:00:00"/>
    <n v="163"/>
  </r>
  <r>
    <s v="14998"/>
    <s v="23"/>
    <x v="1802"/>
    <d v="2017-05-18T00:00:00"/>
    <b v="0"/>
    <s v="Approved"/>
    <s v="Norco Bicycles"/>
    <s v="Mountain"/>
    <s v="low"/>
    <s v="small"/>
    <n v="688.63"/>
    <n v="612.88"/>
    <n v="75.75"/>
    <d v="1993-10-02T00:00:00"/>
    <n v="226"/>
  </r>
  <r>
    <s v="14999"/>
    <s v="14"/>
    <x v="3448"/>
    <d v="2017-08-31T00:00:00"/>
    <b v="0"/>
    <s v="Approved"/>
    <s v="Solex"/>
    <s v="Standard"/>
    <s v="high"/>
    <s v="large"/>
    <n v="1842.92"/>
    <n v="1105.75"/>
    <n v="737.17"/>
    <d v="2011-01-10T00:00:00"/>
    <n v="121"/>
  </r>
  <r>
    <s v="15000"/>
    <s v="77"/>
    <x v="182"/>
    <d v="2017-01-26T00:00:00"/>
    <b v="1"/>
    <s v="Approved"/>
    <s v="Norco Bicycles"/>
    <s v="Road"/>
    <s v="medium"/>
    <s v="large"/>
    <n v="1240.31"/>
    <n v="795.1"/>
    <n v="445.21"/>
    <d v="2011-01-10T00:00:00"/>
    <n v="338"/>
  </r>
  <r>
    <s v="15001"/>
    <s v="8"/>
    <x v="2046"/>
    <d v="2017-08-12T00:00:00"/>
    <b v="1"/>
    <s v="Approved"/>
    <s v="Solex"/>
    <s v="Road"/>
    <s v="medium"/>
    <s v="small"/>
    <n v="1703.52"/>
    <n v="1516.13"/>
    <n v="187.39"/>
    <d v="2014-03-03T00:00:00"/>
    <n v="140"/>
  </r>
  <r>
    <s v="15002"/>
    <s v="87"/>
    <x v="809"/>
    <d v="2017-05-10T00:00:00"/>
    <b v="1"/>
    <s v="Approved"/>
    <s v="Giant Bicycles"/>
    <s v="Standard"/>
    <s v="high"/>
    <s v="medium"/>
    <n v="1179"/>
    <n v="707.4"/>
    <n v="471.6"/>
    <d v="1997-08-25T00:00:00"/>
    <n v="234"/>
  </r>
  <r>
    <s v="15003"/>
    <s v="67"/>
    <x v="1092"/>
    <d v="2017-07-29T00:00:00"/>
    <b v="0"/>
    <s v="Approved"/>
    <s v="Norco Bicycles"/>
    <s v="Road"/>
    <s v="medium"/>
    <s v="medium"/>
    <n v="544.04999999999995"/>
    <n v="376.84"/>
    <n v="167.21"/>
    <d v="2016-12-06T00:00:00"/>
    <n v="154"/>
  </r>
  <r>
    <s v="15004"/>
    <s v="38"/>
    <x v="3303"/>
    <d v="2017-09-14T00:00:00"/>
    <b v="0"/>
    <s v="Approved"/>
    <s v="Solex"/>
    <s v="Standard"/>
    <s v="medium"/>
    <s v="medium"/>
    <n v="1577.53"/>
    <n v="826.51"/>
    <n v="751.02"/>
    <d v="2011-03-16T00:00:00"/>
    <n v="107"/>
  </r>
  <r>
    <s v="15005"/>
    <s v="59"/>
    <x v="2024"/>
    <d v="2017-01-30T00:00:00"/>
    <b v="1"/>
    <s v="Approved"/>
    <s v="WeareA2B"/>
    <s v="Standard"/>
    <s v="medium"/>
    <s v="small"/>
    <n v="1415.01"/>
    <n v="1259.3599999999999"/>
    <n v="155.65"/>
    <d v="2003-01-05T00:00:00"/>
    <n v="334"/>
  </r>
  <r>
    <s v="15006"/>
    <s v="27"/>
    <x v="65"/>
    <d v="2017-05-19T00:00:00"/>
    <b v="1"/>
    <s v="Approved"/>
    <s v="Trek Bicycles"/>
    <s v="Standard"/>
    <s v="medium"/>
    <s v="medium"/>
    <n v="499.53"/>
    <n v="388.72"/>
    <n v="110.81"/>
    <d v="2016-11-22T00:00:00"/>
    <n v="225"/>
  </r>
  <r>
    <s v="15007"/>
    <s v="25"/>
    <x v="2722"/>
    <d v="2017-02-07T00:00:00"/>
    <b v="1"/>
    <s v="Approved"/>
    <s v="Giant Bicycles"/>
    <s v="Road"/>
    <s v="medium"/>
    <s v="medium"/>
    <n v="1538.99"/>
    <n v="829.65"/>
    <n v="709.34"/>
    <d v="1991-11-10T00:00:00"/>
    <n v="326"/>
  </r>
  <r>
    <s v="15008"/>
    <s v="64"/>
    <x v="2945"/>
    <d v="2017-12-21T00:00:00"/>
    <b v="0"/>
    <s v="Approved"/>
    <s v="Trek Bicycles"/>
    <s v="Standard"/>
    <s v="medium"/>
    <s v="large"/>
    <n v="1469.44"/>
    <n v="596.54999999999995"/>
    <n v="872.89"/>
    <d v="2012-05-18T00:00:00"/>
    <n v="9"/>
  </r>
  <r>
    <s v="15009"/>
    <s v="61"/>
    <x v="3449"/>
    <d v="2017-03-25T00:00:00"/>
    <b v="1"/>
    <s v="Approved"/>
    <s v="OHM Cycles"/>
    <s v="Standard"/>
    <s v="low"/>
    <s v="medium"/>
    <n v="71.16"/>
    <n v="56.93"/>
    <n v="14.23"/>
    <d v="2015-06-17T00:00:00"/>
    <n v="280"/>
  </r>
  <r>
    <s v="15010"/>
    <s v="82"/>
    <x v="1879"/>
    <d v="2017-03-19T00:00:00"/>
    <b v="1"/>
    <s v="Approved"/>
    <s v="Norco Bicycles"/>
    <s v="Standard"/>
    <s v="high"/>
    <s v="medium"/>
    <n v="1148.6400000000001"/>
    <n v="689.18"/>
    <n v="459.46"/>
    <d v="2015-08-10T00:00:00"/>
    <n v="286"/>
  </r>
  <r>
    <s v="15011"/>
    <s v="54"/>
    <x v="3342"/>
    <d v="2017-07-26T00:00:00"/>
    <b v="0"/>
    <s v="Approved"/>
    <s v="WeareA2B"/>
    <s v="Standard"/>
    <s v="medium"/>
    <s v="medium"/>
    <n v="1292.8399999999999"/>
    <n v="13.44"/>
    <n v="1279.4000000000001"/>
    <d v="2015-10-18T00:00:00"/>
    <n v="157"/>
  </r>
  <r>
    <s v="15012"/>
    <s v="49"/>
    <x v="1953"/>
    <d v="2017-06-24T00:00:00"/>
    <b v="0"/>
    <s v="Approved"/>
    <s v="Trek Bicycles"/>
    <s v="Road"/>
    <s v="medium"/>
    <s v="medium"/>
    <n v="533.51"/>
    <n v="400.13"/>
    <n v="133.38"/>
    <d v="1991-01-21T00:00:00"/>
    <n v="189"/>
  </r>
  <r>
    <s v="15013"/>
    <s v="30"/>
    <x v="999"/>
    <d v="2017-08-16T00:00:00"/>
    <b v="1"/>
    <s v="Approved"/>
    <s v="Solex"/>
    <s v="Standard"/>
    <s v="high"/>
    <s v="medium"/>
    <n v="748.17"/>
    <n v="448.9"/>
    <n v="299.27"/>
    <d v="1991-11-10T00:00:00"/>
    <n v="136"/>
  </r>
  <r>
    <s v="15014"/>
    <s v="35"/>
    <x v="796"/>
    <d v="2017-06-03T00:00:00"/>
    <b v="0"/>
    <s v="Approved"/>
    <s v="Giant Bicycles"/>
    <s v="Standard"/>
    <s v="medium"/>
    <s v="medium"/>
    <n v="1403.5"/>
    <n v="954.82"/>
    <n v="448.68"/>
    <d v="2012-09-15T00:00:00"/>
    <n v="210"/>
  </r>
  <r>
    <s v="15015"/>
    <s v="34"/>
    <x v="1791"/>
    <d v="2017-10-17T00:00:00"/>
    <b v="0"/>
    <s v="Approved"/>
    <s v="Norco Bicycles"/>
    <s v="Road"/>
    <s v="high"/>
    <s v="large"/>
    <n v="774.53"/>
    <n v="464.72"/>
    <n v="309.81"/>
    <d v="2003-03-18T00:00:00"/>
    <n v="74"/>
  </r>
  <r>
    <s v="15016"/>
    <s v="57"/>
    <x v="1666"/>
    <d v="2017-09-08T00:00:00"/>
    <b v="0"/>
    <s v="Approved"/>
    <s v="WeareA2B"/>
    <s v="Touring"/>
    <s v="medium"/>
    <s v="large"/>
    <n v="1890.39"/>
    <n v="260.14"/>
    <n v="1630.25"/>
    <d v="1991-01-21T00:00:00"/>
    <n v="113"/>
  </r>
  <r>
    <s v="15017"/>
    <s v="76"/>
    <x v="703"/>
    <d v="2017-08-07T00:00:00"/>
    <b v="0"/>
    <s v="Approved"/>
    <s v="WeareA2B"/>
    <s v="Standard"/>
    <s v="low"/>
    <s v="medium"/>
    <n v="642.30999999999995"/>
    <n v="513.85"/>
    <n v="128.46"/>
    <d v="2013-09-16T00:00:00"/>
    <n v="145"/>
  </r>
  <r>
    <s v="15018"/>
    <s v="55"/>
    <x v="2558"/>
    <d v="2017-02-02T00:00:00"/>
    <b v="1"/>
    <s v="Approved"/>
    <s v="Trek Bicycles"/>
    <s v="Road"/>
    <s v="medium"/>
    <s v="large"/>
    <n v="1894.19"/>
    <n v="598.76"/>
    <n v="1295.43"/>
    <d v="2003-07-21T00:00:00"/>
    <n v="331"/>
  </r>
  <r>
    <s v="15019"/>
    <s v="57"/>
    <x v="793"/>
    <d v="2017-05-31T00:00:00"/>
    <b v="0"/>
    <s v="Approved"/>
    <s v="WeareA2B"/>
    <s v="Touring"/>
    <s v="medium"/>
    <s v="large"/>
    <n v="1890.39"/>
    <n v="260.14"/>
    <n v="1630.25"/>
    <d v="2012-05-18T00:00:00"/>
    <n v="213"/>
  </r>
  <r>
    <s v="15020"/>
    <s v="33"/>
    <x v="2028"/>
    <d v="2017-05-20T00:00:00"/>
    <b v="1"/>
    <s v="Approved"/>
    <s v="Giant Bicycles"/>
    <s v="Standard"/>
    <s v="medium"/>
    <s v="small"/>
    <n v="1311.44"/>
    <n v="1167.18"/>
    <n v="144.26"/>
    <d v="1992-10-11T00:00:00"/>
    <n v="224"/>
  </r>
  <r>
    <s v="15021"/>
    <s v="77"/>
    <x v="930"/>
    <d v="2017-06-09T00:00:00"/>
    <b v="0"/>
    <s v="Approved"/>
    <s v="Norco Bicycles"/>
    <s v="Road"/>
    <s v="medium"/>
    <s v="large"/>
    <n v="1240.31"/>
    <n v="795.1"/>
    <n v="445.21"/>
    <d v="2011-01-10T00:00:00"/>
    <n v="204"/>
  </r>
  <r>
    <s v="15022"/>
    <s v="90"/>
    <x v="939"/>
    <d v="2017-04-27T00:00:00"/>
    <b v="0"/>
    <s v="Approved"/>
    <s v="Solex"/>
    <s v="Standard"/>
    <s v="low"/>
    <s v="medium"/>
    <n v="945.04"/>
    <n v="507.58"/>
    <n v="437.46"/>
    <d v="1995-12-19T00:00:00"/>
    <n v="247"/>
  </r>
  <r>
    <s v="15023"/>
    <s v="82"/>
    <x v="267"/>
    <d v="2017-08-02T00:00:00"/>
    <b v="1"/>
    <s v="Approved"/>
    <s v="Giant Bicycles"/>
    <s v="Road"/>
    <s v="medium"/>
    <s v="medium"/>
    <n v="1538.99"/>
    <n v="829.65"/>
    <n v="709.34"/>
    <d v="1999-06-23T00:00:00"/>
    <n v="150"/>
  </r>
  <r>
    <s v="15024"/>
    <s v="1"/>
    <x v="2265"/>
    <d v="2017-04-21T00:00:00"/>
    <b v="0"/>
    <s v="Approved"/>
    <s v="Giant Bicycles"/>
    <s v="Standard"/>
    <s v="medium"/>
    <s v="medium"/>
    <n v="1403.5"/>
    <n v="954.82"/>
    <n v="448.68"/>
    <d v="1997-08-25T00:00:00"/>
    <n v="253"/>
  </r>
  <r>
    <s v="15025"/>
    <s v="94"/>
    <x v="1264"/>
    <d v="2017-10-04T00:00:00"/>
    <b v="0"/>
    <s v="Approved"/>
    <s v="Giant Bicycles"/>
    <s v="Standard"/>
    <s v="medium"/>
    <s v="large"/>
    <n v="1635.3"/>
    <n v="993.66"/>
    <n v="641.64"/>
    <d v="2013-06-09T00:00:00"/>
    <n v="87"/>
  </r>
  <r>
    <s v="15026"/>
    <s v="64"/>
    <x v="1249"/>
    <d v="2017-06-25T00:00:00"/>
    <b v="0"/>
    <s v="Approved"/>
    <s v="Trek Bicycles"/>
    <s v="Standard"/>
    <s v="medium"/>
    <s v="large"/>
    <n v="1469.44"/>
    <n v="596.54999999999995"/>
    <n v="872.89"/>
    <d v="2010-08-20T00:00:00"/>
    <n v="188"/>
  </r>
  <r>
    <s v="15027"/>
    <s v="32"/>
    <x v="2140"/>
    <d v="2017-06-06T00:00:00"/>
    <b v="1"/>
    <s v="Approved"/>
    <s v="Giant Bicycles"/>
    <s v="Standard"/>
    <s v="high"/>
    <s v="medium"/>
    <n v="1179"/>
    <n v="707.4"/>
    <n v="471.6"/>
    <d v="1997-08-25T00:00:00"/>
    <n v="207"/>
  </r>
  <r>
    <s v="15028"/>
    <s v="34"/>
    <x v="2105"/>
    <d v="2017-02-04T00:00:00"/>
    <b v="1"/>
    <s v="Approved"/>
    <s v="WeareA2B"/>
    <s v="Standard"/>
    <s v="medium"/>
    <s v="medium"/>
    <n v="1231.1500000000001"/>
    <n v="161.6"/>
    <n v="1069.55"/>
    <d v="2009-03-08T00:00:00"/>
    <n v="329"/>
  </r>
  <r>
    <s v="15029"/>
    <s v="28"/>
    <x v="1492"/>
    <d v="2017-05-15T00:00:00"/>
    <b v="0"/>
    <s v="Approved"/>
    <s v="Solex"/>
    <s v="Road"/>
    <s v="medium"/>
    <s v="small"/>
    <n v="1703.52"/>
    <n v="1516.13"/>
    <n v="187.39"/>
    <d v="2011-04-16T00:00:00"/>
    <n v="229"/>
  </r>
  <r>
    <s v="15031"/>
    <s v="91"/>
    <x v="2645"/>
    <d v="2017-05-10T00:00:00"/>
    <b v="0"/>
    <s v="Approved"/>
    <s v="WeareA2B"/>
    <s v="Standard"/>
    <s v="low"/>
    <s v="medium"/>
    <n v="642.30999999999995"/>
    <n v="513.85"/>
    <n v="128.46"/>
    <d v="1997-01-25T00:00:00"/>
    <n v="234"/>
  </r>
  <r>
    <s v="15032"/>
    <s v="15"/>
    <x v="2173"/>
    <d v="2017-03-28T00:00:00"/>
    <b v="1"/>
    <s v="Approved"/>
    <s v="WeareA2B"/>
    <s v="Standard"/>
    <s v="medium"/>
    <s v="medium"/>
    <n v="1292.8399999999999"/>
    <n v="13.44"/>
    <n v="1279.4000000000001"/>
    <d v="1997-08-25T00:00:00"/>
    <n v="277"/>
  </r>
  <r>
    <s v="15033"/>
    <s v="19"/>
    <x v="2234"/>
    <d v="2017-03-31T00:00:00"/>
    <b v="1"/>
    <s v="Approved"/>
    <s v="OHM Cycles"/>
    <s v="Road"/>
    <s v="high"/>
    <s v="large"/>
    <n v="12.01"/>
    <n v="7.21"/>
    <n v="4.8"/>
    <d v="2009-03-08T00:00:00"/>
    <n v="274"/>
  </r>
  <r>
    <s v="15034"/>
    <s v="83"/>
    <x v="614"/>
    <d v="2017-03-25T00:00:00"/>
    <b v="1"/>
    <s v="Approved"/>
    <s v="Solex"/>
    <s v="Touring"/>
    <s v="medium"/>
    <s v="large"/>
    <n v="2083.94"/>
    <n v="675.03"/>
    <n v="1408.91"/>
    <d v="2013-09-16T00:00:00"/>
    <n v="280"/>
  </r>
  <r>
    <s v="15035"/>
    <s v="68"/>
    <x v="1175"/>
    <d v="2017-06-27T00:00:00"/>
    <b v="1"/>
    <s v="Approved"/>
    <s v="OHM Cycles"/>
    <s v="Standard"/>
    <s v="medium"/>
    <s v="medium"/>
    <n v="1636.9"/>
    <n v="44.71"/>
    <n v="1592.19"/>
    <d v="2015-04-11T00:00:00"/>
    <n v="186"/>
  </r>
  <r>
    <s v="15036"/>
    <s v="34"/>
    <x v="1539"/>
    <d v="2017-02-03T00:00:00"/>
    <b v="1"/>
    <s v="Approved"/>
    <s v="Norco Bicycles"/>
    <s v="Road"/>
    <s v="high"/>
    <s v="large"/>
    <n v="774.53"/>
    <n v="464.72"/>
    <n v="309.81"/>
    <d v="2003-03-18T00:00:00"/>
    <n v="330"/>
  </r>
  <r>
    <s v="15037"/>
    <s v="7"/>
    <x v="2061"/>
    <d v="2017-02-02T00:00:00"/>
    <b v="1"/>
    <s v="Approved"/>
    <s v="Trek Bicycles"/>
    <s v="Road"/>
    <s v="low"/>
    <s v="medium"/>
    <n v="980.37"/>
    <n v="234.43"/>
    <n v="745.94"/>
    <d v="2004-09-28T00:00:00"/>
    <n v="331"/>
  </r>
  <r>
    <s v="15038"/>
    <s v="55"/>
    <x v="2989"/>
    <d v="2017-09-09T00:00:00"/>
    <b v="1"/>
    <s v="Approved"/>
    <s v="Trek Bicycles"/>
    <s v="Road"/>
    <s v="medium"/>
    <s v="large"/>
    <n v="1894.19"/>
    <n v="598.76"/>
    <n v="1295.43"/>
    <d v="1991-01-21T00:00:00"/>
    <n v="112"/>
  </r>
  <r>
    <s v="15039"/>
    <s v="94"/>
    <x v="2271"/>
    <d v="2017-02-05T00:00:00"/>
    <b v="0"/>
    <s v="Approved"/>
    <s v="Giant Bicycles"/>
    <s v="Standard"/>
    <s v="medium"/>
    <s v="large"/>
    <n v="1635.3"/>
    <n v="993.66"/>
    <n v="641.64"/>
    <d v="2013-06-09T00:00:00"/>
    <n v="328"/>
  </r>
  <r>
    <s v="15040"/>
    <s v="37"/>
    <x v="2832"/>
    <d v="2017-10-10T00:00:00"/>
    <b v="1"/>
    <s v="Approved"/>
    <s v="OHM Cycles"/>
    <s v="Standard"/>
    <s v="low"/>
    <s v="medium"/>
    <n v="1793.43"/>
    <n v="248.82"/>
    <n v="1544.61"/>
    <d v="2015-04-11T00:00:00"/>
    <n v="81"/>
  </r>
  <r>
    <s v="15041"/>
    <s v="0"/>
    <x v="1077"/>
    <d v="2017-12-18T00:00:00"/>
    <b v="1"/>
    <s v="Approved"/>
    <s v="Giant Bicycles"/>
    <s v="Standard"/>
    <s v="medium"/>
    <s v="medium"/>
    <n v="230.91"/>
    <n v="173.18"/>
    <n v="57.73"/>
    <d v="2010-06-07T00:00:00"/>
    <n v="12"/>
  </r>
  <r>
    <s v="15042"/>
    <s v="40"/>
    <x v="1658"/>
    <d v="2017-10-31T00:00:00"/>
    <b v="1"/>
    <s v="Approved"/>
    <s v="OHM Cycles"/>
    <s v="Standard"/>
    <s v="high"/>
    <s v="medium"/>
    <n v="1458.17"/>
    <n v="874.9"/>
    <n v="583.27"/>
    <d v="2006-02-02T00:00:00"/>
    <n v="60"/>
  </r>
  <r>
    <s v="15043"/>
    <s v="13"/>
    <x v="2778"/>
    <d v="2017-08-30T00:00:00"/>
    <b v="0"/>
    <s v="Approved"/>
    <s v="Solex"/>
    <s v="Standard"/>
    <s v="medium"/>
    <s v="medium"/>
    <n v="1163.8900000000001"/>
    <n v="589.27"/>
    <n v="574.62"/>
    <d v="2016-07-09T00:00:00"/>
    <n v="122"/>
  </r>
  <r>
    <s v="15044"/>
    <s v="18"/>
    <x v="966"/>
    <d v="2017-01-05T00:00:00"/>
    <b v="0"/>
    <s v="Approved"/>
    <s v="Norco Bicycles"/>
    <s v="Standard"/>
    <s v="high"/>
    <s v="medium"/>
    <n v="1148.6400000000001"/>
    <n v="689.18"/>
    <n v="459.46"/>
    <d v="2015-08-10T00:00:00"/>
    <n v="359"/>
  </r>
  <r>
    <s v="15045"/>
    <s v="21"/>
    <x v="2215"/>
    <d v="2017-05-10T00:00:00"/>
    <b v="1"/>
    <s v="Approved"/>
    <s v="Solex"/>
    <s v="Standard"/>
    <s v="medium"/>
    <s v="large"/>
    <n v="1071.23"/>
    <n v="380.74"/>
    <n v="690.49"/>
    <d v="1993-07-15T00:00:00"/>
    <n v="234"/>
  </r>
  <r>
    <s v="15046"/>
    <s v="0"/>
    <x v="1787"/>
    <d v="2017-01-05T00:00:00"/>
    <b v="0"/>
    <s v="Approved"/>
    <s v="Trek Bicycles"/>
    <s v="Road"/>
    <s v="medium"/>
    <s v="medium"/>
    <n v="290.62"/>
    <n v="215.14"/>
    <n v="75.48"/>
    <d v="2015-08-02T00:00:00"/>
    <n v="359"/>
  </r>
  <r>
    <s v="15047"/>
    <s v="42"/>
    <x v="940"/>
    <d v="2017-07-21T00:00:00"/>
    <b v="0"/>
    <s v="Approved"/>
    <s v="OHM Cycles"/>
    <s v="Road"/>
    <s v="medium"/>
    <s v="small"/>
    <n v="1810"/>
    <n v="1610.9"/>
    <n v="199.1"/>
    <d v="1993-04-12T00:00:00"/>
    <n v="162"/>
  </r>
  <r>
    <s v="15048"/>
    <s v="5"/>
    <x v="2534"/>
    <d v="2017-02-14T00:00:00"/>
    <b v="0"/>
    <s v="Approved"/>
    <s v="Trek Bicycles"/>
    <s v="Mountain"/>
    <s v="low"/>
    <s v="medium"/>
    <n v="574.64"/>
    <n v="459.71"/>
    <n v="114.93"/>
    <d v="2011-08-29T00:00:00"/>
    <n v="319"/>
  </r>
  <r>
    <s v="15049"/>
    <s v="74"/>
    <x v="2973"/>
    <d v="2017-10-30T00:00:00"/>
    <b v="1"/>
    <s v="Approved"/>
    <s v="WeareA2B"/>
    <s v="Standard"/>
    <s v="medium"/>
    <s v="medium"/>
    <n v="1228.07"/>
    <n v="400.91"/>
    <n v="827.16"/>
    <d v="2000-05-22T00:00:00"/>
    <n v="61"/>
  </r>
  <r>
    <s v="15050"/>
    <s v="3"/>
    <x v="2337"/>
    <d v="2017-07-27T00:00:00"/>
    <b v="0"/>
    <s v="Approved"/>
    <s v="Trek Bicycles"/>
    <s v="Standard"/>
    <s v="medium"/>
    <s v="large"/>
    <n v="2091.4699999999998"/>
    <n v="388.92"/>
    <n v="1702.55"/>
    <d v="2007-08-04T00:00:00"/>
    <n v="156"/>
  </r>
  <r>
    <s v="15051"/>
    <s v="40"/>
    <x v="2458"/>
    <d v="2017-07-27T00:00:00"/>
    <b v="1"/>
    <s v="Approved"/>
    <s v="Trek Bicycles"/>
    <s v="Road"/>
    <s v="medium"/>
    <s v="large"/>
    <n v="1894.19"/>
    <n v="598.76"/>
    <n v="1295.43"/>
    <d v="2011-04-16T00:00:00"/>
    <n v="156"/>
  </r>
  <r>
    <s v="15052"/>
    <s v="0"/>
    <x v="3172"/>
    <d v="2017-03-12T00:00:00"/>
    <b v="0"/>
    <s v="Approved"/>
    <s v="OHM Cycles"/>
    <s v="Standard"/>
    <s v="low"/>
    <s v="medium"/>
    <n v="71.16"/>
    <n v="56.93"/>
    <n v="14.23"/>
    <d v="1993-06-23T00:00:00"/>
    <n v="293"/>
  </r>
  <r>
    <s v="15053"/>
    <s v="0"/>
    <x v="1479"/>
    <d v="2017-05-19T00:00:00"/>
    <b v="0"/>
    <s v="Approved"/>
    <s v="Norco Bicycles"/>
    <s v="Road"/>
    <s v="medium"/>
    <s v="medium"/>
    <n v="543.39"/>
    <n v="407.54"/>
    <n v="135.85"/>
    <d v="2016-11-22T00:00:00"/>
    <n v="225"/>
  </r>
  <r>
    <s v="15054"/>
    <s v="57"/>
    <x v="1897"/>
    <d v="2017-08-30T00:00:00"/>
    <b v="1"/>
    <s v="Approved"/>
    <s v="WeareA2B"/>
    <s v="Touring"/>
    <s v="medium"/>
    <s v="large"/>
    <n v="1890.39"/>
    <n v="260.14"/>
    <n v="1630.25"/>
    <d v="1993-06-23T00:00:00"/>
    <n v="122"/>
  </r>
  <r>
    <s v="15055"/>
    <s v="24"/>
    <x v="922"/>
    <d v="2017-09-15T00:00:00"/>
    <b v="0"/>
    <s v="Approved"/>
    <s v="Solex"/>
    <s v="Road"/>
    <s v="medium"/>
    <s v="large"/>
    <n v="1777.8"/>
    <n v="820.78"/>
    <n v="957.02"/>
    <d v="2011-05-07T00:00:00"/>
    <n v="106"/>
  </r>
  <r>
    <s v="15056"/>
    <s v="7"/>
    <x v="1819"/>
    <d v="2017-06-01T00:00:00"/>
    <b v="0"/>
    <s v="Approved"/>
    <s v="Trek Bicycles"/>
    <s v="Road"/>
    <s v="low"/>
    <s v="medium"/>
    <n v="980.37"/>
    <n v="234.43"/>
    <n v="745.94"/>
    <d v="2004-09-28T00:00:00"/>
    <n v="212"/>
  </r>
  <r>
    <s v="15057"/>
    <s v="89"/>
    <x v="251"/>
    <d v="2017-02-03T00:00:00"/>
    <b v="0"/>
    <s v="Approved"/>
    <s v="WeareA2B"/>
    <s v="Touring"/>
    <s v="medium"/>
    <s v="large"/>
    <n v="1362.99"/>
    <n v="57.74"/>
    <n v="1305.25"/>
    <d v="1993-04-20T00:00:00"/>
    <n v="330"/>
  </r>
  <r>
    <s v="15058"/>
    <s v="26"/>
    <x v="2389"/>
    <d v="2017-01-16T00:00:00"/>
    <b v="1"/>
    <s v="Approved"/>
    <s v="WeareA2B"/>
    <s v="Standard"/>
    <s v="medium"/>
    <s v="medium"/>
    <n v="1992.93"/>
    <n v="762.63"/>
    <n v="1230.3"/>
    <d v="1993-05-26T00:00:00"/>
    <n v="348"/>
  </r>
  <r>
    <s v="15059"/>
    <s v="74"/>
    <x v="262"/>
    <d v="2017-05-23T00:00:00"/>
    <b v="0"/>
    <s v="Approved"/>
    <s v="WeareA2B"/>
    <s v="Standard"/>
    <s v="medium"/>
    <s v="medium"/>
    <n v="1228.07"/>
    <n v="400.91"/>
    <n v="827.16"/>
    <d v="2003-09-09T00:00:00"/>
    <n v="221"/>
  </r>
  <r>
    <s v="15060"/>
    <s v="40"/>
    <x v="1108"/>
    <d v="2017-11-09T00:00:00"/>
    <b v="0"/>
    <s v="Approved"/>
    <s v="OHM Cycles"/>
    <s v="Standard"/>
    <s v="high"/>
    <s v="medium"/>
    <n v="1458.17"/>
    <n v="874.9"/>
    <n v="583.27"/>
    <d v="2014-07-28T00:00:00"/>
    <n v="51"/>
  </r>
  <r>
    <s v="15062"/>
    <s v="86"/>
    <x v="632"/>
    <d v="2017-02-18T00:00:00"/>
    <b v="1"/>
    <s v="Approved"/>
    <s v="Norco Bicycles"/>
    <s v="Road"/>
    <s v="high"/>
    <s v="large"/>
    <n v="774.53"/>
    <n v="464.72"/>
    <n v="309.81"/>
    <d v="2003-03-18T00:00:00"/>
    <n v="315"/>
  </r>
  <r>
    <s v="15063"/>
    <s v="21"/>
    <x v="3450"/>
    <d v="2017-05-21T00:00:00"/>
    <b v="1"/>
    <s v="Approved"/>
    <s v="WeareA2B"/>
    <s v="Touring"/>
    <s v="medium"/>
    <s v="medium"/>
    <n v="1466.68"/>
    <n v="363.25"/>
    <n v="1103.43"/>
    <d v="2014-03-03T00:00:00"/>
    <n v="223"/>
  </r>
  <r>
    <s v="15064"/>
    <s v="67"/>
    <x v="2204"/>
    <d v="2017-12-06T00:00:00"/>
    <b v="0"/>
    <s v="Approved"/>
    <s v="Norco Bicycles"/>
    <s v="Road"/>
    <s v="medium"/>
    <s v="medium"/>
    <n v="544.04999999999995"/>
    <n v="376.84"/>
    <n v="167.21"/>
    <d v="2005-10-22T00:00:00"/>
    <n v="24"/>
  </r>
  <r>
    <s v="15065"/>
    <s v="24"/>
    <x v="2894"/>
    <d v="2017-05-11T00:00:00"/>
    <b v="0"/>
    <s v="Approved"/>
    <s v="Solex"/>
    <s v="Road"/>
    <s v="medium"/>
    <s v="large"/>
    <n v="1777.8"/>
    <n v="820.78"/>
    <n v="957.02"/>
    <d v="2011-05-07T00:00:00"/>
    <n v="233"/>
  </r>
  <r>
    <s v="15067"/>
    <s v="0"/>
    <x v="728"/>
    <d v="2017-02-08T00:00:00"/>
    <b v="0"/>
    <s v="Approved"/>
    <s v="OHM Cycles"/>
    <s v="Standard"/>
    <s v="medium"/>
    <s v="medium"/>
    <n v="183.86"/>
    <n v="137.9"/>
    <n v="45.96"/>
    <d v="1997-10-04T00:00:00"/>
    <n v="325"/>
  </r>
  <r>
    <s v="15068"/>
    <s v="9"/>
    <x v="2499"/>
    <d v="2017-12-03T00:00:00"/>
    <b v="0"/>
    <s v="Approved"/>
    <s v="OHM Cycles"/>
    <s v="Road"/>
    <s v="medium"/>
    <s v="medium"/>
    <n v="742.54"/>
    <n v="667.4"/>
    <n v="75.14"/>
    <d v="2003-08-05T00:00:00"/>
    <n v="27"/>
  </r>
  <r>
    <s v="15069"/>
    <s v="43"/>
    <x v="94"/>
    <d v="2017-01-14T00:00:00"/>
    <b v="0"/>
    <s v="Approved"/>
    <s v="Solex"/>
    <s v="Standard"/>
    <s v="medium"/>
    <s v="medium"/>
    <n v="1151.96"/>
    <n v="649.49"/>
    <n v="502.47"/>
    <d v="1999-12-04T00:00:00"/>
    <n v="350"/>
  </r>
  <r>
    <s v="15070"/>
    <s v="70"/>
    <x v="1951"/>
    <d v="2017-10-29T00:00:00"/>
    <b v="0"/>
    <s v="Approved"/>
    <s v="Trek Bicycles"/>
    <s v="Standard"/>
    <s v="high"/>
    <s v="medium"/>
    <n v="495.72"/>
    <n v="297.43"/>
    <n v="198.29"/>
    <d v="2015-04-11T00:00:00"/>
    <n v="62"/>
  </r>
  <r>
    <s v="15071"/>
    <s v="63"/>
    <x v="1404"/>
    <d v="2017-07-02T00:00:00"/>
    <b v="0"/>
    <s v="Approved"/>
    <s v="WeareA2B"/>
    <s v="Standard"/>
    <s v="medium"/>
    <s v="medium"/>
    <n v="1992.93"/>
    <n v="762.63"/>
    <n v="1230.3"/>
    <d v="1993-05-26T00:00:00"/>
    <n v="181"/>
  </r>
  <r>
    <s v="15072"/>
    <s v="42"/>
    <x v="3183"/>
    <d v="2017-12-15T00:00:00"/>
    <b v="1"/>
    <s v="Approved"/>
    <s v="OHM Cycles"/>
    <s v="Road"/>
    <s v="medium"/>
    <s v="small"/>
    <n v="1810"/>
    <n v="1610.9"/>
    <n v="199.1"/>
    <d v="2008-03-19T00:00:00"/>
    <n v="15"/>
  </r>
  <r>
    <s v="15073"/>
    <s v="46"/>
    <x v="1118"/>
    <d v="2017-05-14T00:00:00"/>
    <b v="1"/>
    <s v="Approved"/>
    <s v="OHM Cycles"/>
    <s v="Standard"/>
    <s v="low"/>
    <s v="medium"/>
    <n v="1793.43"/>
    <n v="248.82"/>
    <n v="1544.61"/>
    <d v="1999-12-04T00:00:00"/>
    <n v="230"/>
  </r>
  <r>
    <s v="15074"/>
    <s v="46"/>
    <x v="1348"/>
    <d v="2017-03-04T00:00:00"/>
    <b v="1"/>
    <s v="Approved"/>
    <s v="Solex"/>
    <s v="Standard"/>
    <s v="low"/>
    <s v="medium"/>
    <n v="1289.8499999999999"/>
    <n v="74.510000000000005"/>
    <n v="1215.3399999999999"/>
    <d v="2007-12-11T00:00:00"/>
    <n v="301"/>
  </r>
  <r>
    <s v="15075"/>
    <s v="55"/>
    <x v="190"/>
    <d v="2017-01-28T00:00:00"/>
    <b v="1"/>
    <s v="Approved"/>
    <s v="Trek Bicycles"/>
    <s v="Road"/>
    <s v="medium"/>
    <s v="large"/>
    <n v="1894.19"/>
    <n v="598.76"/>
    <n v="1295.43"/>
    <d v="2003-07-21T00:00:00"/>
    <n v="336"/>
  </r>
  <r>
    <s v="15076"/>
    <s v="45"/>
    <x v="520"/>
    <d v="2017-10-09T00:00:00"/>
    <b v="0"/>
    <s v="Approved"/>
    <s v="Trek Bicycles"/>
    <s v="Road"/>
    <s v="low"/>
    <s v="medium"/>
    <n v="980.37"/>
    <n v="234.43"/>
    <n v="745.94"/>
    <d v="1991-11-07T00:00:00"/>
    <n v="82"/>
  </r>
  <r>
    <s v="15077"/>
    <s v="8"/>
    <x v="2091"/>
    <d v="2017-09-07T00:00:00"/>
    <b v="1"/>
    <s v="Approved"/>
    <s v="Solex"/>
    <s v="Road"/>
    <s v="medium"/>
    <s v="small"/>
    <n v="1703.52"/>
    <n v="1516.13"/>
    <n v="187.39"/>
    <d v="2011-04-16T00:00:00"/>
    <n v="114"/>
  </r>
  <r>
    <s v="15078"/>
    <s v="3"/>
    <x v="2875"/>
    <d v="2017-12-06T00:00:00"/>
    <b v="1"/>
    <s v="Approved"/>
    <s v="Trek Bicycles"/>
    <s v="Standard"/>
    <s v="medium"/>
    <s v="large"/>
    <n v="2091.4699999999998"/>
    <n v="388.92"/>
    <n v="1702.55"/>
    <d v="2008-03-19T00:00:00"/>
    <n v="24"/>
  </r>
  <r>
    <s v="15079"/>
    <s v="12"/>
    <x v="3388"/>
    <d v="2017-12-28T00:00:00"/>
    <b v="0"/>
    <s v="Approved"/>
    <s v="WeareA2B"/>
    <s v="Standard"/>
    <s v="medium"/>
    <s v="medium"/>
    <n v="1231.1500000000001"/>
    <n v="161.6"/>
    <n v="1069.55"/>
    <d v="1993-07-20T00:00:00"/>
    <n v="2"/>
  </r>
  <r>
    <s v="15080"/>
    <s v="66"/>
    <x v="2423"/>
    <d v="2017-12-29T00:00:00"/>
    <b v="1"/>
    <s v="Approved"/>
    <s v="Giant Bicycles"/>
    <s v="Road"/>
    <s v="low"/>
    <s v="small"/>
    <n v="590.26"/>
    <n v="525.33000000000004"/>
    <n v="64.930000000000007"/>
    <d v="2010-11-05T00:00:00"/>
    <n v="1"/>
  </r>
  <r>
    <s v="15081"/>
    <s v="25"/>
    <x v="1232"/>
    <d v="2017-06-01T00:00:00"/>
    <b v="0"/>
    <s v="Approved"/>
    <s v="Giant Bicycles"/>
    <s v="Road"/>
    <s v="medium"/>
    <s v="medium"/>
    <n v="1538.99"/>
    <n v="829.65"/>
    <n v="709.34"/>
    <d v="2016-02-04T00:00:00"/>
    <n v="212"/>
  </r>
  <r>
    <s v="15082"/>
    <s v="20"/>
    <x v="525"/>
    <d v="2017-04-24T00:00:00"/>
    <b v="1"/>
    <s v="Approved"/>
    <s v="Trek Bicycles"/>
    <s v="Standard"/>
    <s v="medium"/>
    <s v="small"/>
    <n v="1775.81"/>
    <n v="1580.47"/>
    <n v="195.34"/>
    <d v="2016-02-04T00:00:00"/>
    <n v="250"/>
  </r>
  <r>
    <s v="15083"/>
    <s v="60"/>
    <x v="898"/>
    <d v="2017-03-14T00:00:00"/>
    <b v="0"/>
    <s v="Approved"/>
    <s v="Giant Bicycles"/>
    <s v="Standard"/>
    <s v="high"/>
    <s v="small"/>
    <n v="1977.36"/>
    <n v="1759.85"/>
    <n v="217.51"/>
    <d v="2005-10-22T00:00:00"/>
    <n v="291"/>
  </r>
  <r>
    <s v="15084"/>
    <s v="47"/>
    <x v="1684"/>
    <d v="2017-09-22T00:00:00"/>
    <b v="0"/>
    <s v="Approved"/>
    <s v="Trek Bicycles"/>
    <s v="Road"/>
    <s v="low"/>
    <s v="small"/>
    <n v="1720.7"/>
    <n v="1531.42"/>
    <n v="189.28"/>
    <d v="2006-10-01T00:00:00"/>
    <n v="99"/>
  </r>
  <r>
    <s v="15085"/>
    <s v="91"/>
    <x v="2775"/>
    <d v="2017-10-18T00:00:00"/>
    <b v="1"/>
    <s v="Approved"/>
    <s v="Solex"/>
    <s v="Standard"/>
    <s v="medium"/>
    <s v="medium"/>
    <n v="100.35"/>
    <n v="75.260000000000005"/>
    <n v="25.09"/>
    <d v="2000-11-03T00:00:00"/>
    <n v="73"/>
  </r>
  <r>
    <s v="15086"/>
    <s v="52"/>
    <x v="3164"/>
    <d v="2017-11-01T00:00:00"/>
    <b v="0"/>
    <s v="Approved"/>
    <s v="OHM Cycles"/>
    <s v="Road"/>
    <s v="medium"/>
    <s v="medium"/>
    <n v="1280.28"/>
    <n v="829.51"/>
    <n v="450.77"/>
    <d v="2001-11-25T00:00:00"/>
    <n v="59"/>
  </r>
  <r>
    <s v="15087"/>
    <s v="50"/>
    <x v="2945"/>
    <d v="2017-01-15T00:00:00"/>
    <b v="0"/>
    <s v="Approved"/>
    <s v="WeareA2B"/>
    <s v="Standard"/>
    <s v="medium"/>
    <s v="small"/>
    <n v="175.89"/>
    <n v="131.91999999999999"/>
    <n v="43.97"/>
    <d v="2003-02-16T00:00:00"/>
    <n v="349"/>
  </r>
  <r>
    <s v="15088"/>
    <s v="1"/>
    <x v="3142"/>
    <d v="2017-11-18T00:00:00"/>
    <b v="1"/>
    <s v="Approved"/>
    <s v="Giant Bicycles"/>
    <s v="Standard"/>
    <s v="medium"/>
    <s v="medium"/>
    <n v="1403.5"/>
    <n v="954.82"/>
    <n v="448.68"/>
    <d v="2012-12-02T00:00:00"/>
    <n v="42"/>
  </r>
  <r>
    <s v="15089"/>
    <s v="99"/>
    <x v="2417"/>
    <d v="2017-09-13T00:00:00"/>
    <b v="1"/>
    <s v="Approved"/>
    <s v="OHM Cycles"/>
    <s v="Standard"/>
    <s v="medium"/>
    <s v="medium"/>
    <n v="1227.3399999999999"/>
    <n v="770.89"/>
    <n v="456.45"/>
    <d v="1994-08-10T00:00:00"/>
    <n v="108"/>
  </r>
  <r>
    <s v="15090"/>
    <s v="49"/>
    <x v="204"/>
    <d v="2017-05-07T00:00:00"/>
    <b v="1"/>
    <s v="Approved"/>
    <s v="Trek Bicycles"/>
    <s v="Road"/>
    <s v="medium"/>
    <s v="medium"/>
    <n v="533.51"/>
    <n v="400.13"/>
    <n v="133.38"/>
    <d v="2012-06-04T00:00:00"/>
    <n v="237"/>
  </r>
  <r>
    <s v="15091"/>
    <s v="0"/>
    <x v="708"/>
    <d v="2017-02-16T00:00:00"/>
    <b v="1"/>
    <s v="Approved"/>
    <s v="OHM Cycles"/>
    <s v="Standard"/>
    <s v="low"/>
    <s v="medium"/>
    <n v="71.16"/>
    <n v="56.93"/>
    <n v="14.23"/>
    <d v="2012-05-18T00:00:00"/>
    <n v="317"/>
  </r>
  <r>
    <s v="15092"/>
    <s v="90"/>
    <x v="1293"/>
    <d v="2017-08-14T00:00:00"/>
    <b v="1"/>
    <s v="Approved"/>
    <s v="Norco Bicycles"/>
    <s v="Standard"/>
    <s v="low"/>
    <s v="medium"/>
    <n v="363.01"/>
    <n v="290.41000000000003"/>
    <n v="72.599999999999994"/>
    <d v="2005-05-10T00:00:00"/>
    <n v="138"/>
  </r>
  <r>
    <s v="15093"/>
    <s v="73"/>
    <x v="2113"/>
    <d v="2017-06-20T00:00:00"/>
    <b v="0"/>
    <s v="Approved"/>
    <s v="Solex"/>
    <s v="Standard"/>
    <s v="medium"/>
    <s v="medium"/>
    <n v="1945.43"/>
    <n v="333.18"/>
    <n v="1612.25"/>
    <d v="2002-08-31T00:00:00"/>
    <n v="193"/>
  </r>
  <r>
    <s v="15094"/>
    <s v="30"/>
    <x v="167"/>
    <d v="2017-04-12T00:00:00"/>
    <b v="1"/>
    <s v="Approved"/>
    <s v="Solex"/>
    <s v="Standard"/>
    <s v="high"/>
    <s v="medium"/>
    <n v="748.17"/>
    <n v="448.9"/>
    <n v="299.27"/>
    <d v="1991-11-10T00:00:00"/>
    <n v="262"/>
  </r>
  <r>
    <s v="15095"/>
    <s v="0"/>
    <x v="3083"/>
    <d v="2017-03-22T00:00:00"/>
    <b v="1"/>
    <s v="Approved"/>
    <s v="Solex"/>
    <s v="Standard"/>
    <s v="medium"/>
    <s v="large"/>
    <n v="202.62"/>
    <n v="151.96"/>
    <n v="50.66"/>
    <d v="2016-03-29T00:00:00"/>
    <n v="283"/>
  </r>
  <r>
    <s v="15096"/>
    <s v="32"/>
    <x v="2473"/>
    <d v="2017-01-03T00:00:00"/>
    <b v="0"/>
    <s v="Approved"/>
    <s v="Giant Bicycles"/>
    <s v="Standard"/>
    <s v="high"/>
    <s v="medium"/>
    <n v="1179"/>
    <n v="707.4"/>
    <n v="471.6"/>
    <d v="1993-04-20T00:00:00"/>
    <n v="361"/>
  </r>
  <r>
    <s v="15097"/>
    <s v="39"/>
    <x v="1674"/>
    <d v="2017-12-25T00:00:00"/>
    <b v="0"/>
    <s v="Approved"/>
    <s v="Giant Bicycles"/>
    <s v="Standard"/>
    <s v="medium"/>
    <s v="large"/>
    <n v="1812.75"/>
    <n v="582.48"/>
    <n v="1230.27"/>
    <d v="1997-05-10T00:00:00"/>
    <n v="5"/>
  </r>
  <r>
    <s v="15098"/>
    <s v="94"/>
    <x v="2018"/>
    <d v="2017-05-15T00:00:00"/>
    <b v="1"/>
    <s v="Approved"/>
    <s v="Giant Bicycles"/>
    <s v="Standard"/>
    <s v="medium"/>
    <s v="large"/>
    <n v="1635.3"/>
    <n v="993.66"/>
    <n v="641.64"/>
    <d v="2013-06-09T00:00:00"/>
    <n v="229"/>
  </r>
  <r>
    <s v="15099"/>
    <s v="28"/>
    <x v="1540"/>
    <d v="2017-09-04T00:00:00"/>
    <b v="1"/>
    <s v="Approved"/>
    <s v="Solex"/>
    <s v="Road"/>
    <s v="medium"/>
    <s v="small"/>
    <n v="1703.52"/>
    <n v="1516.13"/>
    <n v="187.39"/>
    <d v="2011-04-16T00:00:00"/>
    <n v="117"/>
  </r>
  <r>
    <s v="15100"/>
    <s v="22"/>
    <x v="2835"/>
    <d v="2017-11-22T00:00:00"/>
    <b v="1"/>
    <s v="Approved"/>
    <s v="WeareA2B"/>
    <s v="Standard"/>
    <s v="medium"/>
    <s v="medium"/>
    <n v="60.34"/>
    <n v="45.26"/>
    <n v="15.08"/>
    <d v="1993-07-15T00:00:00"/>
    <n v="38"/>
  </r>
  <r>
    <s v="15101"/>
    <s v="49"/>
    <x v="3244"/>
    <d v="2017-03-01T00:00:00"/>
    <b v="1"/>
    <s v="Approved"/>
    <s v="Solex"/>
    <s v="Standard"/>
    <s v="medium"/>
    <s v="large"/>
    <n v="1061.56"/>
    <n v="733.58"/>
    <n v="327.98"/>
    <d v="1998-12-17T00:00:00"/>
    <n v="304"/>
  </r>
  <r>
    <s v="15102"/>
    <s v="35"/>
    <x v="2158"/>
    <d v="2017-05-24T00:00:00"/>
    <b v="0"/>
    <s v="Approved"/>
    <s v="Trek Bicycles"/>
    <s v="Standard"/>
    <s v="low"/>
    <s v="medium"/>
    <n v="1057.51"/>
    <n v="154.4"/>
    <n v="903.11"/>
    <d v="2002-03-22T00:00:00"/>
    <n v="220"/>
  </r>
  <r>
    <s v="15103"/>
    <s v="63"/>
    <x v="2512"/>
    <d v="2017-07-30T00:00:00"/>
    <b v="0"/>
    <s v="Approved"/>
    <s v="WeareA2B"/>
    <s v="Standard"/>
    <s v="medium"/>
    <s v="medium"/>
    <n v="1992.93"/>
    <n v="762.63"/>
    <n v="1230.3"/>
    <d v="2016-11-22T00:00:00"/>
    <n v="153"/>
  </r>
  <r>
    <s v="15104"/>
    <s v="97"/>
    <x v="1258"/>
    <d v="2017-12-16T00:00:00"/>
    <b v="1"/>
    <s v="Approved"/>
    <s v="OHM Cycles"/>
    <s v="Road"/>
    <s v="medium"/>
    <s v="medium"/>
    <n v="742.54"/>
    <n v="667.4"/>
    <n v="75.14"/>
    <d v="1991-11-07T00:00:00"/>
    <n v="14"/>
  </r>
  <r>
    <s v="15105"/>
    <s v="13"/>
    <x v="990"/>
    <d v="2017-08-30T00:00:00"/>
    <b v="1"/>
    <s v="Approved"/>
    <s v="Solex"/>
    <s v="Standard"/>
    <s v="medium"/>
    <s v="medium"/>
    <n v="1163.8900000000001"/>
    <n v="589.27"/>
    <n v="574.62"/>
    <d v="2016-07-09T00:00:00"/>
    <n v="122"/>
  </r>
  <r>
    <s v="15107"/>
    <s v="98"/>
    <x v="1678"/>
    <d v="2017-11-17T00:00:00"/>
    <b v="1"/>
    <s v="Approved"/>
    <s v="Trek Bicycles"/>
    <s v="Standard"/>
    <s v="high"/>
    <s v="medium"/>
    <n v="358.39"/>
    <n v="215.03"/>
    <n v="143.36000000000001"/>
    <d v="2004-01-16T00:00:00"/>
    <n v="43"/>
  </r>
  <r>
    <s v="15108"/>
    <s v="11"/>
    <x v="694"/>
    <d v="2017-04-08T00:00:00"/>
    <b v="0"/>
    <s v="Approved"/>
    <s v="Giant Bicycles"/>
    <s v="Standard"/>
    <s v="high"/>
    <s v="medium"/>
    <n v="1274.93"/>
    <n v="764.96"/>
    <n v="509.97"/>
    <d v="2007-08-04T00:00:00"/>
    <n v="266"/>
  </r>
  <r>
    <s v="15109"/>
    <s v="98"/>
    <x v="3391"/>
    <d v="2017-01-17T00:00:00"/>
    <b v="1"/>
    <s v="Approved"/>
    <s v="OHM Cycles"/>
    <s v="Standard"/>
    <s v="medium"/>
    <s v="medium"/>
    <n v="795.34"/>
    <n v="101.58"/>
    <n v="693.76"/>
    <d v="1997-02-09T00:00:00"/>
    <n v="347"/>
  </r>
  <r>
    <s v="15110"/>
    <s v="56"/>
    <x v="1319"/>
    <d v="2017-11-13T00:00:00"/>
    <b v="0"/>
    <s v="Approved"/>
    <s v="OHM Cycles"/>
    <s v="Standard"/>
    <s v="medium"/>
    <s v="medium"/>
    <n v="183.86"/>
    <n v="137.9"/>
    <n v="45.96"/>
    <d v="1997-10-04T00:00:00"/>
    <n v="47"/>
  </r>
  <r>
    <s v="15111"/>
    <s v="55"/>
    <x v="651"/>
    <d v="2017-09-20T00:00:00"/>
    <b v="1"/>
    <s v="Approved"/>
    <s v="Trek Bicycles"/>
    <s v="Road"/>
    <s v="medium"/>
    <s v="large"/>
    <n v="1894.19"/>
    <n v="598.76"/>
    <n v="1295.43"/>
    <d v="2003-07-21T00:00:00"/>
    <n v="101"/>
  </r>
  <r>
    <s v="15113"/>
    <s v="46"/>
    <x v="481"/>
    <d v="2017-04-05T00:00:00"/>
    <b v="1"/>
    <s v="Approved"/>
    <s v="Solex"/>
    <s v="Standard"/>
    <s v="low"/>
    <s v="medium"/>
    <n v="1289.8499999999999"/>
    <n v="74.510000000000005"/>
    <n v="1215.3399999999999"/>
    <d v="2007-12-11T00:00:00"/>
    <n v="269"/>
  </r>
  <r>
    <s v="15114"/>
    <s v="88"/>
    <x v="108"/>
    <d v="2017-03-13T00:00:00"/>
    <b v="0"/>
    <s v="Approved"/>
    <s v="Norco Bicycles"/>
    <s v="Standard"/>
    <s v="medium"/>
    <s v="medium"/>
    <n v="1198.46"/>
    <n v="381.1"/>
    <n v="817.36"/>
    <d v="2005-05-10T00:00:00"/>
    <n v="292"/>
  </r>
  <r>
    <s v="15116"/>
    <s v="9"/>
    <x v="1397"/>
    <d v="2017-04-10T00:00:00"/>
    <b v="0"/>
    <s v="Approved"/>
    <s v="OHM Cycles"/>
    <s v="Road"/>
    <s v="medium"/>
    <s v="medium"/>
    <n v="742.54"/>
    <n v="667.4"/>
    <n v="75.14"/>
    <d v="2004-08-17T00:00:00"/>
    <n v="264"/>
  </r>
  <r>
    <s v="15117"/>
    <s v="3"/>
    <x v="1940"/>
    <d v="2017-03-25T00:00:00"/>
    <b v="0"/>
    <s v="Approved"/>
    <s v="Trek Bicycles"/>
    <s v="Standard"/>
    <s v="medium"/>
    <s v="large"/>
    <n v="2091.4699999999998"/>
    <n v="388.92"/>
    <n v="1702.55"/>
    <d v="1993-05-26T00:00:00"/>
    <n v="280"/>
  </r>
  <r>
    <s v="15118"/>
    <s v="26"/>
    <x v="3267"/>
    <d v="2017-01-24T00:00:00"/>
    <b v="0"/>
    <s v="Approved"/>
    <s v="WeareA2B"/>
    <s v="Standard"/>
    <s v="medium"/>
    <s v="medium"/>
    <n v="1992.93"/>
    <n v="762.63"/>
    <n v="1230.3"/>
    <d v="1993-05-26T00:00:00"/>
    <n v="340"/>
  </r>
  <r>
    <s v="15119"/>
    <s v="46"/>
    <x v="2818"/>
    <d v="2017-10-07T00:00:00"/>
    <b v="1"/>
    <s v="Approved"/>
    <s v="OHM Cycles"/>
    <s v="Standard"/>
    <s v="low"/>
    <s v="medium"/>
    <n v="1793.43"/>
    <n v="248.82"/>
    <n v="1544.61"/>
    <d v="1999-07-20T00:00:00"/>
    <n v="84"/>
  </r>
  <r>
    <s v="15120"/>
    <s v="52"/>
    <x v="2467"/>
    <d v="2017-07-16T00:00:00"/>
    <b v="1"/>
    <s v="Approved"/>
    <s v="OHM Cycles"/>
    <s v="Road"/>
    <s v="medium"/>
    <s v="medium"/>
    <n v="1280.28"/>
    <n v="829.51"/>
    <n v="450.77"/>
    <d v="2001-11-25T00:00:00"/>
    <n v="167"/>
  </r>
  <r>
    <s v="15121"/>
    <s v="62"/>
    <x v="1402"/>
    <d v="2017-12-19T00:00:00"/>
    <b v="1"/>
    <s v="Approved"/>
    <s v="Solex"/>
    <s v="Standard"/>
    <s v="medium"/>
    <s v="medium"/>
    <n v="478.16"/>
    <n v="298.72000000000003"/>
    <n v="179.44"/>
    <d v="2005-10-22T00:00:00"/>
    <n v="11"/>
  </r>
  <r>
    <s v="15122"/>
    <s v="40"/>
    <x v="1948"/>
    <d v="2017-06-01T00:00:00"/>
    <b v="1"/>
    <s v="Approved"/>
    <s v="OHM Cycles"/>
    <s v="Standard"/>
    <s v="high"/>
    <s v="medium"/>
    <n v="1458.17"/>
    <n v="874.9"/>
    <n v="583.27"/>
    <d v="2006-02-02T00:00:00"/>
    <n v="212"/>
  </r>
  <r>
    <s v="15123"/>
    <s v="85"/>
    <x v="3251"/>
    <d v="2017-01-17T00:00:00"/>
    <b v="1"/>
    <s v="Approved"/>
    <s v="WeareA2B"/>
    <s v="Standard"/>
    <s v="medium"/>
    <s v="medium"/>
    <n v="752.64"/>
    <n v="205.36"/>
    <n v="547.28"/>
    <d v="2004-08-07T00:00:00"/>
    <n v="347"/>
  </r>
  <r>
    <s v="15124"/>
    <s v="9"/>
    <x v="433"/>
    <d v="2017-02-10T00:00:00"/>
    <b v="0"/>
    <s v="Approved"/>
    <s v="OHM Cycles"/>
    <s v="Road"/>
    <s v="medium"/>
    <s v="medium"/>
    <n v="742.54"/>
    <n v="667.4"/>
    <n v="75.14"/>
    <d v="1991-11-07T00:00:00"/>
    <n v="323"/>
  </r>
  <r>
    <s v="15125"/>
    <s v="81"/>
    <x v="631"/>
    <d v="2017-08-29T00:00:00"/>
    <b v="1"/>
    <s v="Approved"/>
    <s v="Norco Bicycles"/>
    <s v="Standard"/>
    <s v="medium"/>
    <s v="small"/>
    <n v="586.45000000000005"/>
    <n v="521.94000000000005"/>
    <n v="64.510000000000005"/>
    <d v="1991-07-10T00:00:00"/>
    <n v="123"/>
  </r>
  <r>
    <s v="15126"/>
    <s v="19"/>
    <x v="2966"/>
    <d v="2017-03-24T00:00:00"/>
    <b v="0"/>
    <s v="Approved"/>
    <s v="OHM Cycles"/>
    <s v="Road"/>
    <s v="high"/>
    <s v="large"/>
    <n v="12.01"/>
    <n v="7.21"/>
    <n v="4.8"/>
    <d v="2009-03-08T00:00:00"/>
    <n v="281"/>
  </r>
  <r>
    <s v="15127"/>
    <s v="56"/>
    <x v="3306"/>
    <d v="2017-10-22T00:00:00"/>
    <b v="1"/>
    <s v="Approved"/>
    <s v="OHM Cycles"/>
    <s v="Standard"/>
    <s v="medium"/>
    <s v="medium"/>
    <n v="183.86"/>
    <n v="137.9"/>
    <n v="45.96"/>
    <d v="2011-08-24T00:00:00"/>
    <n v="69"/>
  </r>
  <r>
    <s v="15128"/>
    <s v="20"/>
    <x v="607"/>
    <d v="2017-02-09T00:00:00"/>
    <b v="0"/>
    <s v="Approved"/>
    <s v="Trek Bicycles"/>
    <s v="Standard"/>
    <s v="medium"/>
    <s v="small"/>
    <n v="1775.81"/>
    <n v="1580.47"/>
    <n v="195.34"/>
    <d v="2010-05-05T00:00:00"/>
    <n v="324"/>
  </r>
  <r>
    <s v="15129"/>
    <s v="95"/>
    <x v="675"/>
    <d v="2017-01-17T00:00:00"/>
    <b v="0"/>
    <s v="Approved"/>
    <s v="Giant Bicycles"/>
    <s v="Standard"/>
    <s v="medium"/>
    <s v="large"/>
    <n v="569.55999999999995"/>
    <n v="528.42999999999995"/>
    <n v="41.13"/>
    <d v="2004-01-16T00:00:00"/>
    <n v="347"/>
  </r>
  <r>
    <s v="15130"/>
    <s v="40"/>
    <x v="1003"/>
    <d v="2017-04-20T00:00:00"/>
    <b v="1"/>
    <s v="Approved"/>
    <s v="OHM Cycles"/>
    <s v="Standard"/>
    <s v="high"/>
    <s v="medium"/>
    <n v="1458.17"/>
    <n v="874.9"/>
    <n v="583.27"/>
    <d v="2006-10-01T00:00:00"/>
    <n v="254"/>
  </r>
  <r>
    <s v="15131"/>
    <s v="35"/>
    <x v="2055"/>
    <d v="2017-11-30T00:00:00"/>
    <b v="0"/>
    <s v="Approved"/>
    <s v="Giant Bicycles"/>
    <s v="Standard"/>
    <s v="medium"/>
    <s v="medium"/>
    <n v="1403.5"/>
    <n v="954.82"/>
    <n v="448.68"/>
    <d v="2016-11-14T00:00:00"/>
    <n v="30"/>
  </r>
  <r>
    <s v="15132"/>
    <s v="41"/>
    <x v="687"/>
    <d v="2017-08-17T00:00:00"/>
    <b v="0"/>
    <s v="Approved"/>
    <s v="Solex"/>
    <s v="Road"/>
    <s v="medium"/>
    <s v="medium"/>
    <n v="416.98"/>
    <n v="312.74"/>
    <n v="104.24"/>
    <d v="1997-05-10T00:00:00"/>
    <n v="135"/>
  </r>
  <r>
    <s v="15133"/>
    <s v="86"/>
    <x v="1649"/>
    <d v="2017-03-20T00:00:00"/>
    <b v="1"/>
    <s v="Approved"/>
    <s v="OHM Cycles"/>
    <s v="Standard"/>
    <s v="medium"/>
    <s v="medium"/>
    <n v="235.63"/>
    <n v="125.07"/>
    <n v="110.56"/>
    <d v="2004-08-07T00:00:00"/>
    <n v="285"/>
  </r>
  <r>
    <s v="15134"/>
    <s v="42"/>
    <x v="509"/>
    <d v="2017-01-20T00:00:00"/>
    <b v="1"/>
    <s v="Approved"/>
    <s v="OHM Cycles"/>
    <s v="Road"/>
    <s v="medium"/>
    <s v="small"/>
    <n v="1810"/>
    <n v="1610.9"/>
    <n v="199.1"/>
    <d v="1993-04-12T00:00:00"/>
    <n v="344"/>
  </r>
  <r>
    <s v="15135"/>
    <s v="91"/>
    <x v="1899"/>
    <d v="2017-05-17T00:00:00"/>
    <b v="0"/>
    <s v="Approved"/>
    <s v="Solex"/>
    <s v="Standard"/>
    <s v="medium"/>
    <s v="medium"/>
    <n v="100.35"/>
    <n v="75.260000000000005"/>
    <n v="25.09"/>
    <d v="2003-01-05T00:00:00"/>
    <n v="227"/>
  </r>
  <r>
    <s v="15136"/>
    <s v="89"/>
    <x v="1318"/>
    <d v="2017-11-26T00:00:00"/>
    <b v="0"/>
    <s v="Approved"/>
    <s v="Giant Bicycles"/>
    <s v="Standard"/>
    <s v="medium"/>
    <s v="large"/>
    <n v="1812.75"/>
    <n v="582.48"/>
    <n v="1230.27"/>
    <d v="2006-10-01T00:00:00"/>
    <n v="34"/>
  </r>
  <r>
    <s v="15137"/>
    <s v="41"/>
    <x v="1276"/>
    <d v="2017-11-16T00:00:00"/>
    <b v="0"/>
    <s v="Approved"/>
    <s v="Solex"/>
    <s v="Road"/>
    <s v="medium"/>
    <s v="medium"/>
    <n v="416.98"/>
    <n v="312.74"/>
    <n v="104.24"/>
    <d v="1997-05-10T00:00:00"/>
    <n v="44"/>
  </r>
  <r>
    <s v="15138"/>
    <s v="3"/>
    <x v="2517"/>
    <d v="2017-01-01T00:00:00"/>
    <b v="1"/>
    <s v="Approved"/>
    <s v="Trek Bicycles"/>
    <s v="Standard"/>
    <s v="medium"/>
    <s v="large"/>
    <n v="2091.4699999999998"/>
    <n v="388.92"/>
    <n v="1702.55"/>
    <d v="1999-07-26T00:00:00"/>
    <n v="363"/>
  </r>
  <r>
    <s v="15139"/>
    <s v="96"/>
    <x v="1678"/>
    <d v="2017-03-16T00:00:00"/>
    <b v="0"/>
    <s v="Approved"/>
    <s v="WeareA2B"/>
    <s v="Road"/>
    <s v="low"/>
    <s v="small"/>
    <n v="1172.78"/>
    <n v="1043.77"/>
    <n v="129.01"/>
    <d v="2002-10-10T00:00:00"/>
    <n v="289"/>
  </r>
  <r>
    <s v="15140"/>
    <s v="52"/>
    <x v="1313"/>
    <d v="2017-08-26T00:00:00"/>
    <b v="0"/>
    <s v="Approved"/>
    <s v="OHM Cycles"/>
    <s v="Road"/>
    <s v="medium"/>
    <s v="medium"/>
    <n v="1280.28"/>
    <n v="829.51"/>
    <n v="450.77"/>
    <d v="2001-11-25T00:00:00"/>
    <n v="126"/>
  </r>
  <r>
    <s v="15141"/>
    <s v="29"/>
    <x v="2524"/>
    <d v="2017-06-29T00:00:00"/>
    <b v="1"/>
    <s v="Approved"/>
    <s v="Norco Bicycles"/>
    <s v="Road"/>
    <s v="medium"/>
    <s v="medium"/>
    <n v="543.39"/>
    <n v="407.54"/>
    <n v="135.85"/>
    <d v="1995-12-19T00:00:00"/>
    <n v="184"/>
  </r>
  <r>
    <s v="15142"/>
    <s v="77"/>
    <x v="3397"/>
    <d v="2017-03-06T00:00:00"/>
    <b v="0"/>
    <s v="Approved"/>
    <s v="Norco Bicycles"/>
    <s v="Road"/>
    <s v="medium"/>
    <s v="large"/>
    <n v="1240.31"/>
    <n v="795.1"/>
    <n v="445.21"/>
    <d v="1997-01-25T00:00:00"/>
    <n v="299"/>
  </r>
  <r>
    <s v="15143"/>
    <s v="96"/>
    <x v="595"/>
    <d v="2017-07-02T00:00:00"/>
    <b v="1"/>
    <s v="Approved"/>
    <s v="WeareA2B"/>
    <s v="Road"/>
    <s v="low"/>
    <s v="small"/>
    <n v="1172.78"/>
    <n v="1043.77"/>
    <n v="129.01"/>
    <d v="2002-10-10T00:00:00"/>
    <n v="181"/>
  </r>
  <r>
    <s v="15144"/>
    <s v="96"/>
    <x v="2400"/>
    <d v="2017-02-15T00:00:00"/>
    <b v="0"/>
    <s v="Approved"/>
    <s v="WeareA2B"/>
    <s v="Road"/>
    <s v="low"/>
    <s v="small"/>
    <n v="1172.78"/>
    <n v="1043.77"/>
    <n v="129.01"/>
    <d v="2002-10-10T00:00:00"/>
    <n v="318"/>
  </r>
  <r>
    <s v="15145"/>
    <s v="0"/>
    <x v="979"/>
    <d v="2017-05-05T00:00:00"/>
    <b v="1"/>
    <s v="Approved"/>
    <s v="WeareA2B"/>
    <s v="Standard"/>
    <s v="medium"/>
    <s v="medium"/>
    <n v="60.34"/>
    <n v="45.26"/>
    <n v="15.08"/>
    <d v="1993-07-15T00:00:00"/>
    <n v="239"/>
  </r>
  <r>
    <s v="15146"/>
    <s v="78"/>
    <x v="600"/>
    <d v="2017-03-09T00:00:00"/>
    <b v="1"/>
    <s v="Approved"/>
    <s v="Giant Bicycles"/>
    <s v="Standard"/>
    <s v="medium"/>
    <s v="large"/>
    <n v="1765.3"/>
    <n v="709.48"/>
    <n v="1055.82"/>
    <d v="2004-12-18T00:00:00"/>
    <n v="296"/>
  </r>
  <r>
    <s v="15147"/>
    <s v="22"/>
    <x v="634"/>
    <d v="2017-01-10T00:00:00"/>
    <b v="0"/>
    <s v="Approved"/>
    <s v="WeareA2B"/>
    <s v="Standard"/>
    <s v="medium"/>
    <s v="medium"/>
    <n v="60.34"/>
    <n v="45.26"/>
    <n v="15.08"/>
    <d v="1993-07-15T00:00:00"/>
    <n v="354"/>
  </r>
  <r>
    <s v="15148"/>
    <s v="0"/>
    <x v="2839"/>
    <d v="2017-04-26T00:00:00"/>
    <b v="0"/>
    <s v="Approved"/>
    <m/>
    <m/>
    <m/>
    <m/>
    <n v="1224.4100000000001"/>
    <m/>
    <m/>
    <m/>
    <n v="248"/>
  </r>
  <r>
    <s v="15149"/>
    <s v="6"/>
    <x v="3032"/>
    <d v="2017-06-20T00:00:00"/>
    <b v="1"/>
    <s v="Approved"/>
    <s v="Solex"/>
    <s v="Standard"/>
    <s v="high"/>
    <s v="medium"/>
    <n v="748.17"/>
    <n v="448.9"/>
    <n v="299.27"/>
    <d v="2003-03-18T00:00:00"/>
    <n v="193"/>
  </r>
  <r>
    <s v="15150"/>
    <s v="17"/>
    <x v="2478"/>
    <d v="2017-10-27T00:00:00"/>
    <b v="1"/>
    <s v="Approved"/>
    <s v="WeareA2B"/>
    <s v="Touring"/>
    <s v="medium"/>
    <s v="large"/>
    <n v="1362.99"/>
    <n v="57.74"/>
    <n v="1305.25"/>
    <d v="2016-07-09T00:00:00"/>
    <n v="64"/>
  </r>
  <r>
    <s v="15151"/>
    <s v="13"/>
    <x v="1251"/>
    <d v="2017-07-11T00:00:00"/>
    <b v="0"/>
    <s v="Approved"/>
    <s v="Solex"/>
    <s v="Standard"/>
    <s v="medium"/>
    <s v="medium"/>
    <n v="1577.53"/>
    <n v="826.51"/>
    <n v="751.02"/>
    <d v="2011-03-16T00:00:00"/>
    <n v="172"/>
  </r>
  <r>
    <s v="15152"/>
    <s v="15"/>
    <x v="2172"/>
    <d v="2017-08-06T00:00:00"/>
    <b v="1"/>
    <s v="Approved"/>
    <s v="Norco Bicycles"/>
    <s v="Standard"/>
    <s v="low"/>
    <s v="medium"/>
    <n v="958.74"/>
    <n v="748.9"/>
    <n v="209.84"/>
    <d v="2005-12-07T00:00:00"/>
    <n v="146"/>
  </r>
  <r>
    <s v="15153"/>
    <s v="65"/>
    <x v="608"/>
    <d v="2017-05-08T00:00:00"/>
    <b v="1"/>
    <s v="Approved"/>
    <s v="WeareA2B"/>
    <s v="Standard"/>
    <s v="medium"/>
    <s v="medium"/>
    <n v="1807.45"/>
    <n v="778.69"/>
    <n v="1028.76"/>
    <d v="2015-05-21T00:00:00"/>
    <n v="236"/>
  </r>
  <r>
    <s v="15154"/>
    <s v="43"/>
    <x v="2887"/>
    <d v="2017-11-04T00:00:00"/>
    <b v="1"/>
    <s v="Approved"/>
    <s v="Solex"/>
    <s v="Standard"/>
    <s v="medium"/>
    <s v="medium"/>
    <n v="1151.96"/>
    <n v="649.49"/>
    <n v="502.47"/>
    <d v="1999-12-04T00:00:00"/>
    <n v="56"/>
  </r>
  <r>
    <s v="15155"/>
    <s v="32"/>
    <x v="2385"/>
    <d v="2017-08-28T00:00:00"/>
    <b v="0"/>
    <s v="Approved"/>
    <s v="Giant Bicycles"/>
    <s v="Standard"/>
    <s v="high"/>
    <s v="medium"/>
    <n v="1179"/>
    <n v="707.4"/>
    <n v="471.6"/>
    <d v="1997-08-25T00:00:00"/>
    <n v="124"/>
  </r>
  <r>
    <s v="15156"/>
    <s v="17"/>
    <x v="719"/>
    <d v="2017-11-26T00:00:00"/>
    <b v="1"/>
    <s v="Approved"/>
    <s v="Solex"/>
    <s v="Standard"/>
    <s v="high"/>
    <s v="medium"/>
    <n v="1024.6600000000001"/>
    <n v="614.79999999999995"/>
    <n v="409.86"/>
    <d v="1996-11-09T00:00:00"/>
    <n v="34"/>
  </r>
  <r>
    <s v="15157"/>
    <s v="98"/>
    <x v="3361"/>
    <d v="2017-06-30T00:00:00"/>
    <b v="1"/>
    <s v="Approved"/>
    <s v="Trek Bicycles"/>
    <s v="Standard"/>
    <s v="high"/>
    <s v="medium"/>
    <n v="358.39"/>
    <n v="215.03"/>
    <n v="143.36000000000001"/>
    <d v="2004-01-16T00:00:00"/>
    <n v="183"/>
  </r>
  <r>
    <s v="15158"/>
    <s v="5"/>
    <x v="2602"/>
    <d v="2017-03-28T00:00:00"/>
    <b v="1"/>
    <s v="Approved"/>
    <s v="Trek Bicycles"/>
    <s v="Mountain"/>
    <s v="low"/>
    <s v="medium"/>
    <n v="574.64"/>
    <n v="459.71"/>
    <n v="114.93"/>
    <d v="2014-03-03T00:00:00"/>
    <n v="277"/>
  </r>
  <r>
    <s v="15159"/>
    <s v="64"/>
    <x v="464"/>
    <d v="2017-12-29T00:00:00"/>
    <b v="1"/>
    <s v="Approved"/>
    <s v="Giant Bicycles"/>
    <s v="Standard"/>
    <s v="high"/>
    <s v="small"/>
    <n v="1977.36"/>
    <n v="1759.85"/>
    <n v="217.51"/>
    <d v="2011-08-24T00:00:00"/>
    <n v="1"/>
  </r>
  <r>
    <s v="15160"/>
    <s v="68"/>
    <x v="2168"/>
    <d v="2017-11-29T00:00:00"/>
    <b v="1"/>
    <s v="Approved"/>
    <s v="OHM Cycles"/>
    <s v="Standard"/>
    <s v="medium"/>
    <s v="medium"/>
    <n v="1636.9"/>
    <n v="44.71"/>
    <n v="1592.19"/>
    <d v="2010-08-20T00:00:00"/>
    <n v="31"/>
  </r>
  <r>
    <s v="15161"/>
    <s v="90"/>
    <x v="2166"/>
    <d v="2017-10-14T00:00:00"/>
    <b v="1"/>
    <s v="Approved"/>
    <s v="Norco Bicycles"/>
    <s v="Standard"/>
    <s v="low"/>
    <s v="medium"/>
    <n v="363.01"/>
    <n v="290.41000000000003"/>
    <n v="72.599999999999994"/>
    <d v="2002-10-10T00:00:00"/>
    <n v="77"/>
  </r>
  <r>
    <s v="15162"/>
    <s v="97"/>
    <x v="663"/>
    <d v="2017-03-13T00:00:00"/>
    <b v="0"/>
    <s v="Approved"/>
    <s v="Solex"/>
    <s v="Standard"/>
    <s v="medium"/>
    <s v="large"/>
    <n v="202.62"/>
    <n v="151.96"/>
    <n v="50.66"/>
    <d v="2016-03-29T00:00:00"/>
    <n v="292"/>
  </r>
  <r>
    <s v="15163"/>
    <s v="2"/>
    <x v="638"/>
    <d v="2017-09-17T00:00:00"/>
    <b v="0"/>
    <s v="Approved"/>
    <s v="Solex"/>
    <s v="Standard"/>
    <s v="medium"/>
    <s v="medium"/>
    <n v="71.489999999999995"/>
    <n v="53.62"/>
    <n v="17.87"/>
    <d v="2012-12-02T00:00:00"/>
    <n v="104"/>
  </r>
  <r>
    <s v="15164"/>
    <s v="34"/>
    <x v="2232"/>
    <d v="2017-12-14T00:00:00"/>
    <b v="0"/>
    <s v="Approved"/>
    <s v="WeareA2B"/>
    <s v="Standard"/>
    <s v="medium"/>
    <s v="medium"/>
    <n v="1231.1500000000001"/>
    <n v="161.6"/>
    <n v="1069.55"/>
    <d v="2010-05-05T00:00:00"/>
    <n v="16"/>
  </r>
  <r>
    <s v="15166"/>
    <s v="0"/>
    <x v="2183"/>
    <d v="2017-11-04T00:00:00"/>
    <b v="1"/>
    <s v="Approved"/>
    <s v="WeareA2B"/>
    <s v="Standard"/>
    <s v="medium"/>
    <s v="medium"/>
    <n v="60.34"/>
    <n v="45.26"/>
    <n v="15.08"/>
    <d v="1999-06-23T00:00:00"/>
    <n v="56"/>
  </r>
  <r>
    <s v="15167"/>
    <s v="99"/>
    <x v="3322"/>
    <d v="2017-11-25T00:00:00"/>
    <b v="1"/>
    <s v="Approved"/>
    <s v="OHM Cycles"/>
    <s v="Standard"/>
    <s v="medium"/>
    <s v="medium"/>
    <n v="1227.3399999999999"/>
    <n v="770.89"/>
    <n v="456.45"/>
    <d v="1994-08-10T00:00:00"/>
    <n v="35"/>
  </r>
  <r>
    <s v="15168"/>
    <s v="88"/>
    <x v="239"/>
    <d v="2017-11-08T00:00:00"/>
    <b v="1"/>
    <s v="Approved"/>
    <s v="Norco Bicycles"/>
    <s v="Standard"/>
    <s v="medium"/>
    <s v="medium"/>
    <n v="1198.46"/>
    <n v="381.1"/>
    <n v="817.36"/>
    <d v="1998-12-16T00:00:00"/>
    <n v="52"/>
  </r>
  <r>
    <s v="15169"/>
    <s v="0"/>
    <x v="1692"/>
    <d v="2017-07-01T00:00:00"/>
    <b v="1"/>
    <s v="Approved"/>
    <s v="Trek Bicycles"/>
    <s v="Road"/>
    <s v="medium"/>
    <s v="medium"/>
    <n v="533.51"/>
    <n v="400.13"/>
    <n v="133.38"/>
    <d v="2012-06-04T00:00:00"/>
    <n v="182"/>
  </r>
  <r>
    <s v="15170"/>
    <s v="99"/>
    <x v="2367"/>
    <d v="2017-05-16T00:00:00"/>
    <b v="1"/>
    <s v="Approved"/>
    <s v="Trek Bicycles"/>
    <s v="Road"/>
    <s v="low"/>
    <s v="small"/>
    <n v="1720.7"/>
    <n v="1531.42"/>
    <n v="189.28"/>
    <d v="2006-10-01T00:00:00"/>
    <n v="228"/>
  </r>
  <r>
    <s v="15171"/>
    <s v="7"/>
    <x v="2354"/>
    <d v="2017-04-02T00:00:00"/>
    <b v="0"/>
    <s v="Approved"/>
    <s v="Trek Bicycles"/>
    <s v="Road"/>
    <s v="low"/>
    <s v="medium"/>
    <n v="980.37"/>
    <n v="234.43"/>
    <n v="745.94"/>
    <d v="2003-08-05T00:00:00"/>
    <n v="272"/>
  </r>
  <r>
    <s v="15172"/>
    <s v="76"/>
    <x v="2528"/>
    <d v="2017-09-28T00:00:00"/>
    <b v="0"/>
    <s v="Approved"/>
    <s v="WeareA2B"/>
    <s v="Road"/>
    <s v="low"/>
    <s v="small"/>
    <n v="1172.78"/>
    <n v="1043.77"/>
    <n v="129.01"/>
    <d v="2016-03-29T00:00:00"/>
    <n v="93"/>
  </r>
  <r>
    <s v="15173"/>
    <s v="31"/>
    <x v="774"/>
    <d v="2017-11-01T00:00:00"/>
    <b v="0"/>
    <s v="Approved"/>
    <s v="Giant Bicycles"/>
    <s v="Standard"/>
    <s v="medium"/>
    <s v="medium"/>
    <n v="230.91"/>
    <n v="173.18"/>
    <n v="57.73"/>
    <d v="2011-03-16T00:00:00"/>
    <n v="59"/>
  </r>
  <r>
    <s v="15174"/>
    <s v="6"/>
    <x v="1842"/>
    <d v="2017-10-25T00:00:00"/>
    <b v="1"/>
    <s v="Approved"/>
    <s v="OHM Cycles"/>
    <s v="Standard"/>
    <s v="high"/>
    <s v="medium"/>
    <n v="227.88"/>
    <n v="136.72999999999999"/>
    <n v="91.15"/>
    <d v="2003-02-07T00:00:00"/>
    <n v="66"/>
  </r>
  <r>
    <s v="15175"/>
    <s v="27"/>
    <x v="1395"/>
    <d v="2017-05-10T00:00:00"/>
    <b v="1"/>
    <s v="Approved"/>
    <s v="Trek Bicycles"/>
    <s v="Standard"/>
    <s v="low"/>
    <s v="medium"/>
    <n v="1057.51"/>
    <n v="154.4"/>
    <n v="903.11"/>
    <d v="1994-07-12T00:00:00"/>
    <n v="234"/>
  </r>
  <r>
    <s v="15176"/>
    <s v="40"/>
    <x v="816"/>
    <d v="2017-02-14T00:00:00"/>
    <b v="1"/>
    <s v="Approved"/>
    <s v="Trek Bicycles"/>
    <s v="Road"/>
    <s v="medium"/>
    <s v="large"/>
    <n v="1894.19"/>
    <n v="598.76"/>
    <n v="1295.43"/>
    <d v="2003-07-21T00:00:00"/>
    <n v="319"/>
  </r>
  <r>
    <s v="15177"/>
    <s v="64"/>
    <x v="918"/>
    <d v="2017-04-08T00:00:00"/>
    <b v="1"/>
    <s v="Approved"/>
    <s v="Giant Bicycles"/>
    <s v="Standard"/>
    <s v="high"/>
    <s v="small"/>
    <n v="1977.36"/>
    <n v="1759.85"/>
    <n v="217.51"/>
    <d v="1993-06-23T00:00:00"/>
    <n v="266"/>
  </r>
  <r>
    <s v="15178"/>
    <s v="12"/>
    <x v="2068"/>
    <d v="2017-09-13T00:00:00"/>
    <b v="1"/>
    <s v="Approved"/>
    <s v="WeareA2B"/>
    <s v="Standard"/>
    <s v="medium"/>
    <s v="medium"/>
    <n v="1231.1500000000001"/>
    <n v="161.6"/>
    <n v="1069.55"/>
    <d v="2016-07-09T00:00:00"/>
    <n v="108"/>
  </r>
  <r>
    <s v="15179"/>
    <s v="5"/>
    <x v="2880"/>
    <d v="2017-10-09T00:00:00"/>
    <b v="1"/>
    <s v="Approved"/>
    <s v="Trek Bicycles"/>
    <s v="Mountain"/>
    <s v="low"/>
    <s v="medium"/>
    <n v="574.64"/>
    <n v="459.71"/>
    <n v="114.93"/>
    <d v="2011-08-29T00:00:00"/>
    <n v="82"/>
  </r>
  <r>
    <s v="15180"/>
    <s v="31"/>
    <x v="2019"/>
    <d v="2017-07-01T00:00:00"/>
    <b v="0"/>
    <s v="Approved"/>
    <s v="Giant Bicycles"/>
    <s v="Standard"/>
    <s v="medium"/>
    <s v="medium"/>
    <n v="230.91"/>
    <n v="173.18"/>
    <n v="57.73"/>
    <d v="2011-03-16T00:00:00"/>
    <n v="182"/>
  </r>
  <r>
    <s v="15181"/>
    <s v="44"/>
    <x v="1238"/>
    <d v="2017-10-21T00:00:00"/>
    <b v="0"/>
    <s v="Approved"/>
    <s v="WeareA2B"/>
    <s v="Standard"/>
    <s v="medium"/>
    <s v="medium"/>
    <n v="1769.64"/>
    <n v="108.76"/>
    <n v="1660.88"/>
    <d v="1993-04-12T00:00:00"/>
    <n v="70"/>
  </r>
  <r>
    <s v="15182"/>
    <s v="72"/>
    <x v="2514"/>
    <d v="2017-08-03T00:00:00"/>
    <b v="0"/>
    <s v="Approved"/>
    <s v="Norco Bicycles"/>
    <s v="Standard"/>
    <s v="medium"/>
    <s v="medium"/>
    <n v="360.4"/>
    <n v="270.3"/>
    <n v="90.1"/>
    <d v="2006-05-22T00:00:00"/>
    <n v="149"/>
  </r>
  <r>
    <s v="15183"/>
    <s v="11"/>
    <x v="3219"/>
    <d v="2017-02-01T00:00:00"/>
    <b v="1"/>
    <s v="Approved"/>
    <s v="Giant Bicycles"/>
    <s v="Standard"/>
    <s v="high"/>
    <s v="medium"/>
    <n v="1274.93"/>
    <n v="764.96"/>
    <n v="509.97"/>
    <d v="2007-08-04T00:00:00"/>
    <n v="332"/>
  </r>
  <r>
    <s v="15184"/>
    <s v="63"/>
    <x v="318"/>
    <d v="2017-09-02T00:00:00"/>
    <b v="0"/>
    <s v="Approved"/>
    <s v="Solex"/>
    <s v="Standard"/>
    <s v="medium"/>
    <s v="medium"/>
    <n v="1483.2"/>
    <n v="99.59"/>
    <n v="1383.61"/>
    <d v="1998-12-17T00:00:00"/>
    <n v="119"/>
  </r>
  <r>
    <s v="15185"/>
    <s v="58"/>
    <x v="2564"/>
    <d v="2017-01-03T00:00:00"/>
    <b v="0"/>
    <s v="Approved"/>
    <s v="OHM Cycles"/>
    <s v="Standard"/>
    <s v="medium"/>
    <s v="medium"/>
    <n v="912.52"/>
    <n v="141.4"/>
    <n v="771.12"/>
    <d v="2015-10-18T00:00:00"/>
    <n v="361"/>
  </r>
  <r>
    <s v="15186"/>
    <s v="14"/>
    <x v="2319"/>
    <d v="2017-10-24T00:00:00"/>
    <b v="1"/>
    <s v="Approved"/>
    <s v="Trek Bicycles"/>
    <s v="Standard"/>
    <s v="medium"/>
    <s v="small"/>
    <n v="1386.84"/>
    <n v="1234.29"/>
    <n v="152.55000000000001"/>
    <d v="2013-03-12T00:00:00"/>
    <n v="67"/>
  </r>
  <r>
    <s v="15187"/>
    <s v="11"/>
    <x v="907"/>
    <d v="2017-05-11T00:00:00"/>
    <b v="1"/>
    <s v="Approved"/>
    <s v="Giant Bicycles"/>
    <s v="Standard"/>
    <s v="high"/>
    <s v="medium"/>
    <n v="1274.93"/>
    <n v="764.96"/>
    <n v="509.97"/>
    <d v="2004-08-17T00:00:00"/>
    <n v="233"/>
  </r>
  <r>
    <s v="15188"/>
    <s v="82"/>
    <x v="3338"/>
    <d v="2017-03-24T00:00:00"/>
    <b v="0"/>
    <s v="Approved"/>
    <s v="Norco Bicycles"/>
    <s v="Standard"/>
    <s v="high"/>
    <s v="medium"/>
    <n v="1148.6400000000001"/>
    <n v="689.18"/>
    <n v="459.46"/>
    <d v="2002-08-31T00:00:00"/>
    <n v="281"/>
  </r>
  <r>
    <s v="15189"/>
    <s v="91"/>
    <x v="3041"/>
    <d v="2017-06-20T00:00:00"/>
    <b v="1"/>
    <s v="Approved"/>
    <s v="WeareA2B"/>
    <s v="Standard"/>
    <s v="low"/>
    <s v="medium"/>
    <n v="642.30999999999995"/>
    <n v="513.85"/>
    <n v="128.46"/>
    <d v="2014-10-10T00:00:00"/>
    <n v="193"/>
  </r>
  <r>
    <s v="15191"/>
    <s v="65"/>
    <x v="3047"/>
    <d v="2017-04-04T00:00:00"/>
    <b v="1"/>
    <s v="Approved"/>
    <s v="WeareA2B"/>
    <s v="Standard"/>
    <s v="medium"/>
    <s v="medium"/>
    <n v="1807.45"/>
    <n v="778.69"/>
    <n v="1028.76"/>
    <d v="2015-05-21T00:00:00"/>
    <n v="270"/>
  </r>
  <r>
    <s v="15192"/>
    <s v="47"/>
    <x v="2297"/>
    <d v="2017-08-04T00:00:00"/>
    <b v="0"/>
    <s v="Approved"/>
    <s v="Trek Bicycles"/>
    <s v="Road"/>
    <s v="low"/>
    <s v="small"/>
    <n v="1720.7"/>
    <n v="1531.42"/>
    <n v="189.28"/>
    <d v="1997-02-09T00:00:00"/>
    <n v="148"/>
  </r>
  <r>
    <s v="15193"/>
    <s v="9"/>
    <x v="3408"/>
    <d v="2017-12-10T00:00:00"/>
    <b v="1"/>
    <s v="Approved"/>
    <s v="Norco Bicycles"/>
    <s v="Standard"/>
    <s v="medium"/>
    <s v="small"/>
    <n v="1216.1400000000001"/>
    <n v="1082.3599999999999"/>
    <n v="133.78"/>
    <d v="1991-08-05T00:00:00"/>
    <n v="20"/>
  </r>
  <r>
    <s v="15194"/>
    <s v="98"/>
    <x v="2322"/>
    <d v="2017-07-19T00:00:00"/>
    <b v="0"/>
    <s v="Approved"/>
    <s v="Trek Bicycles"/>
    <s v="Standard"/>
    <s v="high"/>
    <s v="medium"/>
    <n v="358.39"/>
    <n v="215.03"/>
    <n v="143.36000000000001"/>
    <d v="2004-01-16T00:00:00"/>
    <n v="164"/>
  </r>
  <r>
    <s v="15195"/>
    <s v="34"/>
    <x v="1786"/>
    <d v="2017-07-14T00:00:00"/>
    <b v="1"/>
    <s v="Approved"/>
    <s v="Norco Bicycles"/>
    <s v="Road"/>
    <s v="high"/>
    <s v="large"/>
    <n v="774.53"/>
    <n v="464.72"/>
    <n v="309.81"/>
    <d v="1997-05-10T00:00:00"/>
    <n v="169"/>
  </r>
  <r>
    <s v="15196"/>
    <s v="64"/>
    <x v="2967"/>
    <d v="2017-11-29T00:00:00"/>
    <b v="1"/>
    <s v="Approved"/>
    <s v="Giant Bicycles"/>
    <s v="Standard"/>
    <s v="high"/>
    <s v="small"/>
    <n v="1977.36"/>
    <n v="1759.85"/>
    <n v="217.51"/>
    <d v="2011-08-24T00:00:00"/>
    <n v="31"/>
  </r>
  <r>
    <s v="15197"/>
    <s v="88"/>
    <x v="2781"/>
    <d v="2017-10-10T00:00:00"/>
    <b v="0"/>
    <s v="Approved"/>
    <s v="Norco Bicycles"/>
    <s v="Standard"/>
    <s v="high"/>
    <s v="small"/>
    <n v="1661.92"/>
    <n v="1479.11"/>
    <n v="182.81"/>
    <d v="1996-11-09T00:00:00"/>
    <n v="81"/>
  </r>
  <r>
    <s v="15198"/>
    <s v="89"/>
    <x v="1490"/>
    <d v="2017-12-26T00:00:00"/>
    <b v="1"/>
    <s v="Approved"/>
    <s v="WeareA2B"/>
    <s v="Touring"/>
    <s v="medium"/>
    <s v="large"/>
    <n v="1362.99"/>
    <n v="57.74"/>
    <n v="1305.25"/>
    <d v="2016-03-29T00:00:00"/>
    <n v="4"/>
  </r>
  <r>
    <s v="15199"/>
    <s v="85"/>
    <x v="1395"/>
    <d v="2017-03-02T00:00:00"/>
    <b v="1"/>
    <s v="Approved"/>
    <s v="WeareA2B"/>
    <s v="Standard"/>
    <s v="medium"/>
    <s v="medium"/>
    <n v="1228.07"/>
    <n v="400.91"/>
    <n v="827.16"/>
    <d v="2000-05-22T00:00:00"/>
    <n v="303"/>
  </r>
  <r>
    <s v="15200"/>
    <s v="22"/>
    <x v="2480"/>
    <d v="2017-08-01T00:00:00"/>
    <b v="1"/>
    <s v="Approved"/>
    <s v="Solex"/>
    <s v="Standard"/>
    <s v="medium"/>
    <s v="medium"/>
    <n v="575.27"/>
    <n v="431.45"/>
    <n v="143.82"/>
    <d v="1996-04-05T00:00:00"/>
    <n v="151"/>
  </r>
  <r>
    <s v="15201"/>
    <s v="78"/>
    <x v="986"/>
    <d v="2017-08-06T00:00:00"/>
    <b v="1"/>
    <s v="Approved"/>
    <s v="Giant Bicycles"/>
    <s v="Standard"/>
    <s v="medium"/>
    <s v="large"/>
    <n v="1765.3"/>
    <n v="709.48"/>
    <n v="1055.82"/>
    <d v="2004-07-25T00:00:00"/>
    <n v="146"/>
  </r>
  <r>
    <s v="15202"/>
    <s v="35"/>
    <x v="1682"/>
    <d v="2017-08-21T00:00:00"/>
    <b v="0"/>
    <s v="Approved"/>
    <s v="Trek Bicycles"/>
    <s v="Standard"/>
    <s v="low"/>
    <s v="medium"/>
    <n v="1057.51"/>
    <n v="154.4"/>
    <n v="903.11"/>
    <d v="2008-03-19T00:00:00"/>
    <n v="131"/>
  </r>
  <r>
    <s v="15203"/>
    <s v="42"/>
    <x v="2376"/>
    <d v="2017-03-20T00:00:00"/>
    <b v="1"/>
    <s v="Approved"/>
    <s v="OHM Cycles"/>
    <s v="Road"/>
    <s v="medium"/>
    <s v="small"/>
    <n v="1810"/>
    <n v="1610.9"/>
    <n v="199.1"/>
    <d v="2012-06-04T00:00:00"/>
    <n v="285"/>
  </r>
  <r>
    <s v="15204"/>
    <s v="94"/>
    <x v="2002"/>
    <d v="2017-02-09T00:00:00"/>
    <b v="1"/>
    <s v="Approved"/>
    <s v="Giant Bicycles"/>
    <s v="Standard"/>
    <s v="medium"/>
    <s v="large"/>
    <n v="1635.3"/>
    <n v="993.66"/>
    <n v="641.64"/>
    <d v="2004-01-16T00:00:00"/>
    <n v="324"/>
  </r>
  <r>
    <s v="15205"/>
    <s v="87"/>
    <x v="2416"/>
    <d v="2017-01-01T00:00:00"/>
    <b v="0"/>
    <s v="Approved"/>
    <s v="OHM Cycles"/>
    <s v="Standard"/>
    <s v="medium"/>
    <s v="medium"/>
    <n v="1636.9"/>
    <n v="44.71"/>
    <n v="1592.19"/>
    <d v="2010-08-20T00:00:00"/>
    <n v="363"/>
  </r>
  <r>
    <s v="15206"/>
    <s v="67"/>
    <x v="1331"/>
    <d v="2017-01-11T00:00:00"/>
    <b v="0"/>
    <s v="Approved"/>
    <s v="Norco Bicycles"/>
    <s v="Road"/>
    <s v="medium"/>
    <s v="medium"/>
    <n v="544.04999999999995"/>
    <n v="376.84"/>
    <n v="167.21"/>
    <d v="2002-08-31T00:00:00"/>
    <n v="353"/>
  </r>
  <r>
    <s v="15207"/>
    <s v="100"/>
    <x v="473"/>
    <d v="2017-11-26T00:00:00"/>
    <b v="0"/>
    <s v="Approved"/>
    <s v="Norco Bicycles"/>
    <s v="Road"/>
    <s v="medium"/>
    <s v="medium"/>
    <n v="1036.5899999999999"/>
    <n v="206.35"/>
    <n v="830.24"/>
    <d v="2003-09-09T00:00:00"/>
    <n v="34"/>
  </r>
  <r>
    <s v="15208"/>
    <s v="7"/>
    <x v="942"/>
    <d v="2017-01-10T00:00:00"/>
    <b v="0"/>
    <s v="Approved"/>
    <s v="Trek Bicycles"/>
    <s v="Road"/>
    <s v="low"/>
    <s v="medium"/>
    <n v="980.37"/>
    <n v="234.43"/>
    <n v="745.94"/>
    <d v="1991-11-07T00:00:00"/>
    <n v="354"/>
  </r>
  <r>
    <s v="15209"/>
    <s v="70"/>
    <x v="3228"/>
    <d v="2017-10-04T00:00:00"/>
    <b v="1"/>
    <s v="Approved"/>
    <s v="Trek Bicycles"/>
    <s v="Standard"/>
    <s v="high"/>
    <s v="medium"/>
    <n v="495.72"/>
    <n v="297.43"/>
    <n v="198.29"/>
    <d v="2016-12-06T00:00:00"/>
    <n v="87"/>
  </r>
  <r>
    <s v="15210"/>
    <s v="59"/>
    <x v="1220"/>
    <d v="2017-12-22T00:00:00"/>
    <b v="1"/>
    <s v="Approved"/>
    <s v="WeareA2B"/>
    <s v="Standard"/>
    <s v="medium"/>
    <s v="small"/>
    <n v="1415.01"/>
    <n v="1259.3599999999999"/>
    <n v="155.65"/>
    <d v="1998-12-16T00:00:00"/>
    <n v="8"/>
  </r>
  <r>
    <s v="15211"/>
    <s v="2"/>
    <x v="1299"/>
    <d v="2017-07-13T00:00:00"/>
    <b v="1"/>
    <s v="Approved"/>
    <s v="Solex"/>
    <s v="Standard"/>
    <s v="medium"/>
    <s v="medium"/>
    <n v="71.489999999999995"/>
    <n v="53.62"/>
    <n v="17.87"/>
    <d v="2005-08-09T00:00:00"/>
    <n v="170"/>
  </r>
  <r>
    <s v="15212"/>
    <s v="70"/>
    <x v="2848"/>
    <d v="2017-07-20T00:00:00"/>
    <b v="1"/>
    <s v="Approved"/>
    <s v="Trek Bicycles"/>
    <s v="Standard"/>
    <s v="high"/>
    <s v="medium"/>
    <n v="495.72"/>
    <n v="297.43"/>
    <n v="198.29"/>
    <d v="2015-04-11T00:00:00"/>
    <n v="163"/>
  </r>
  <r>
    <s v="15213"/>
    <s v="77"/>
    <x v="1509"/>
    <d v="2017-11-20T00:00:00"/>
    <b v="1"/>
    <s v="Approved"/>
    <s v="Norco Bicycles"/>
    <s v="Road"/>
    <s v="medium"/>
    <s v="large"/>
    <n v="1240.31"/>
    <n v="795.1"/>
    <n v="445.21"/>
    <d v="2011-01-10T00:00:00"/>
    <n v="40"/>
  </r>
  <r>
    <s v="15214"/>
    <s v="65"/>
    <x v="2667"/>
    <d v="2017-04-22T00:00:00"/>
    <b v="1"/>
    <s v="Approved"/>
    <s v="WeareA2B"/>
    <s v="Standard"/>
    <s v="medium"/>
    <s v="medium"/>
    <n v="1807.45"/>
    <n v="778.69"/>
    <n v="1028.76"/>
    <d v="2015-04-11T00:00:00"/>
    <n v="252"/>
  </r>
  <r>
    <s v="15215"/>
    <s v="47"/>
    <x v="1922"/>
    <d v="2017-11-02T00:00:00"/>
    <b v="1"/>
    <s v="Approved"/>
    <s v="Trek Bicycles"/>
    <s v="Road"/>
    <s v="low"/>
    <s v="small"/>
    <n v="1720.7"/>
    <n v="1531.42"/>
    <n v="189.28"/>
    <d v="2012-06-04T00:00:00"/>
    <n v="58"/>
  </r>
  <r>
    <s v="15216"/>
    <s v="38"/>
    <x v="1124"/>
    <d v="2017-06-13T00:00:00"/>
    <b v="0"/>
    <s v="Approved"/>
    <s v="Solex"/>
    <s v="Standard"/>
    <s v="medium"/>
    <s v="medium"/>
    <n v="1577.53"/>
    <n v="826.51"/>
    <n v="751.02"/>
    <d v="1997-05-10T00:00:00"/>
    <n v="200"/>
  </r>
  <r>
    <s v="15217"/>
    <s v="0"/>
    <x v="2222"/>
    <d v="2017-02-24T00:00:00"/>
    <b v="1"/>
    <s v="Approved"/>
    <s v="Norco Bicycles"/>
    <s v="Standard"/>
    <s v="low"/>
    <s v="medium"/>
    <n v="363.01"/>
    <n v="290.41000000000003"/>
    <n v="72.599999999999994"/>
    <d v="2003-01-05T00:00:00"/>
    <n v="309"/>
  </r>
  <r>
    <s v="15218"/>
    <s v="66"/>
    <x v="1970"/>
    <d v="2017-08-26T00:00:00"/>
    <b v="1"/>
    <s v="Approved"/>
    <s v="Giant Bicycles"/>
    <s v="Road"/>
    <s v="low"/>
    <s v="small"/>
    <n v="590.26"/>
    <n v="525.33000000000004"/>
    <n v="64.930000000000007"/>
    <d v="2010-08-20T00:00:00"/>
    <n v="126"/>
  </r>
  <r>
    <s v="15219"/>
    <s v="15"/>
    <x v="2039"/>
    <d v="2017-10-25T00:00:00"/>
    <b v="0"/>
    <s v="Approved"/>
    <s v="WeareA2B"/>
    <s v="Standard"/>
    <s v="medium"/>
    <s v="medium"/>
    <n v="1292.8399999999999"/>
    <n v="13.44"/>
    <n v="1279.4000000000001"/>
    <d v="2009-04-12T00:00:00"/>
    <n v="66"/>
  </r>
  <r>
    <s v="15220"/>
    <s v="93"/>
    <x v="2612"/>
    <d v="2017-02-23T00:00:00"/>
    <b v="1"/>
    <s v="Approved"/>
    <s v="WeareA2B"/>
    <s v="Standard"/>
    <s v="medium"/>
    <s v="medium"/>
    <n v="1065.03"/>
    <n v="230.09"/>
    <n v="834.94"/>
    <d v="1991-11-07T00:00:00"/>
    <n v="310"/>
  </r>
  <r>
    <s v="15221"/>
    <s v="64"/>
    <x v="3136"/>
    <d v="2017-08-22T00:00:00"/>
    <b v="1"/>
    <s v="Approved"/>
    <s v="Giant Bicycles"/>
    <s v="Standard"/>
    <s v="high"/>
    <s v="small"/>
    <n v="1977.36"/>
    <n v="1759.85"/>
    <n v="217.51"/>
    <d v="2010-08-20T00:00:00"/>
    <n v="130"/>
  </r>
  <r>
    <s v="15222"/>
    <s v="5"/>
    <x v="2346"/>
    <d v="2017-02-08T00:00:00"/>
    <b v="0"/>
    <s v="Approved"/>
    <s v="Trek Bicycles"/>
    <s v="Mountain"/>
    <s v="low"/>
    <s v="medium"/>
    <n v="574.64"/>
    <n v="459.71"/>
    <n v="114.93"/>
    <d v="2011-08-29T00:00:00"/>
    <n v="325"/>
  </r>
  <r>
    <s v="15223"/>
    <s v="60"/>
    <x v="614"/>
    <d v="2017-10-02T00:00:00"/>
    <b v="0"/>
    <s v="Approved"/>
    <s v="Giant Bicycles"/>
    <s v="Standard"/>
    <s v="high"/>
    <s v="small"/>
    <n v="1977.36"/>
    <n v="1759.85"/>
    <n v="217.51"/>
    <d v="2011-08-24T00:00:00"/>
    <n v="89"/>
  </r>
  <r>
    <s v="15224"/>
    <s v="67"/>
    <x v="2509"/>
    <d v="2017-03-02T00:00:00"/>
    <b v="0"/>
    <s v="Approved"/>
    <s v="Norco Bicycles"/>
    <s v="Road"/>
    <s v="medium"/>
    <s v="medium"/>
    <n v="544.04999999999995"/>
    <n v="376.84"/>
    <n v="167.21"/>
    <d v="2000-05-22T00:00:00"/>
    <n v="303"/>
  </r>
  <r>
    <s v="15225"/>
    <s v="31"/>
    <x v="2694"/>
    <d v="2017-02-14T00:00:00"/>
    <b v="1"/>
    <s v="Approved"/>
    <s v="Giant Bicycles"/>
    <s v="Standard"/>
    <s v="medium"/>
    <s v="medium"/>
    <n v="230.91"/>
    <n v="173.18"/>
    <n v="57.73"/>
    <d v="2006-11-10T00:00:00"/>
    <n v="319"/>
  </r>
  <r>
    <s v="15226"/>
    <s v="78"/>
    <x v="715"/>
    <d v="2017-09-15T00:00:00"/>
    <b v="0"/>
    <s v="Approved"/>
    <s v="Giant Bicycles"/>
    <s v="Standard"/>
    <s v="medium"/>
    <s v="large"/>
    <n v="1765.3"/>
    <n v="709.48"/>
    <n v="1055.82"/>
    <d v="2004-07-25T00:00:00"/>
    <n v="106"/>
  </r>
  <r>
    <s v="15227"/>
    <s v="74"/>
    <x v="325"/>
    <d v="2017-01-25T00:00:00"/>
    <b v="1"/>
    <s v="Approved"/>
    <s v="WeareA2B"/>
    <s v="Standard"/>
    <s v="medium"/>
    <s v="medium"/>
    <n v="1228.07"/>
    <n v="400.91"/>
    <n v="827.16"/>
    <d v="2000-05-22T00:00:00"/>
    <n v="339"/>
  </r>
  <r>
    <s v="15228"/>
    <s v="47"/>
    <x v="2344"/>
    <d v="2017-10-07T00:00:00"/>
    <b v="0"/>
    <s v="Approved"/>
    <s v="Trek Bicycles"/>
    <s v="Road"/>
    <s v="low"/>
    <s v="small"/>
    <n v="1720.7"/>
    <n v="1531.42"/>
    <n v="189.28"/>
    <d v="2014-07-28T00:00:00"/>
    <n v="84"/>
  </r>
  <r>
    <s v="15229"/>
    <s v="41"/>
    <x v="1322"/>
    <d v="2017-11-25T00:00:00"/>
    <b v="1"/>
    <s v="Approved"/>
    <s v="Solex"/>
    <s v="Road"/>
    <s v="medium"/>
    <s v="medium"/>
    <n v="416.98"/>
    <n v="312.74"/>
    <n v="104.24"/>
    <d v="1997-05-10T00:00:00"/>
    <n v="35"/>
  </r>
  <r>
    <s v="15230"/>
    <s v="78"/>
    <x v="549"/>
    <d v="2017-03-01T00:00:00"/>
    <b v="1"/>
    <s v="Approved"/>
    <s v="Giant Bicycles"/>
    <s v="Standard"/>
    <s v="medium"/>
    <s v="large"/>
    <n v="1765.3"/>
    <n v="709.48"/>
    <n v="1055.82"/>
    <d v="2004-12-18T00:00:00"/>
    <n v="304"/>
  </r>
  <r>
    <s v="15231"/>
    <s v="4"/>
    <x v="3451"/>
    <d v="2017-07-25T00:00:00"/>
    <b v="0"/>
    <s v="Approved"/>
    <s v="Giant Bicycles"/>
    <s v="Standard"/>
    <s v="high"/>
    <s v="medium"/>
    <n v="1129.1300000000001"/>
    <n v="677.48"/>
    <n v="451.65"/>
    <d v="2005-08-09T00:00:00"/>
    <n v="158"/>
  </r>
  <r>
    <s v="15232"/>
    <s v="12"/>
    <x v="1289"/>
    <d v="2017-03-01T00:00:00"/>
    <b v="0"/>
    <s v="Approved"/>
    <s v="Giant Bicycles"/>
    <s v="Standard"/>
    <s v="medium"/>
    <s v="large"/>
    <n v="1765.3"/>
    <n v="709.48"/>
    <n v="1055.82"/>
    <d v="2003-09-09T00:00:00"/>
    <n v="304"/>
  </r>
  <r>
    <s v="15233"/>
    <s v="7"/>
    <x v="876"/>
    <d v="2017-07-04T00:00:00"/>
    <b v="0"/>
    <s v="Approved"/>
    <s v="Trek Bicycles"/>
    <s v="Road"/>
    <s v="low"/>
    <s v="medium"/>
    <n v="980.37"/>
    <n v="234.43"/>
    <n v="745.94"/>
    <d v="1991-07-10T00:00:00"/>
    <n v="179"/>
  </r>
  <r>
    <s v="15234"/>
    <s v="45"/>
    <x v="2051"/>
    <d v="2017-05-17T00:00:00"/>
    <b v="0"/>
    <s v="Approved"/>
    <s v="Solex"/>
    <s v="Standard"/>
    <s v="medium"/>
    <s v="medium"/>
    <n v="441.49"/>
    <n v="84.99"/>
    <n v="356.5"/>
    <d v="1993-04-12T00:00:00"/>
    <n v="227"/>
  </r>
  <r>
    <s v="15235"/>
    <s v="10"/>
    <x v="47"/>
    <d v="2017-10-09T00:00:00"/>
    <b v="0"/>
    <s v="Approved"/>
    <s v="WeareA2B"/>
    <s v="Touring"/>
    <s v="medium"/>
    <s v="medium"/>
    <n v="1466.68"/>
    <n v="363.25"/>
    <n v="1103.43"/>
    <d v="2014-03-03T00:00:00"/>
    <n v="82"/>
  </r>
  <r>
    <s v="15236"/>
    <s v="71"/>
    <x v="2942"/>
    <d v="2017-05-17T00:00:00"/>
    <b v="0"/>
    <s v="Approved"/>
    <s v="Solex"/>
    <s v="Standard"/>
    <s v="high"/>
    <s v="large"/>
    <n v="1842.92"/>
    <n v="1105.75"/>
    <n v="737.17"/>
    <d v="2004-07-25T00:00:00"/>
    <n v="227"/>
  </r>
  <r>
    <s v="15237"/>
    <s v="10"/>
    <x v="1070"/>
    <d v="2017-04-19T00:00:00"/>
    <b v="1"/>
    <s v="Approved"/>
    <s v="WeareA2B"/>
    <s v="Touring"/>
    <s v="medium"/>
    <s v="medium"/>
    <n v="1466.68"/>
    <n v="363.25"/>
    <n v="1103.43"/>
    <d v="2005-12-07T00:00:00"/>
    <n v="255"/>
  </r>
  <r>
    <s v="15238"/>
    <s v="83"/>
    <x v="110"/>
    <d v="2017-08-18T00:00:00"/>
    <b v="1"/>
    <s v="Approved"/>
    <s v="Solex"/>
    <s v="Touring"/>
    <s v="medium"/>
    <s v="large"/>
    <n v="2083.94"/>
    <n v="675.03"/>
    <n v="1408.91"/>
    <d v="2010-05-05T00:00:00"/>
    <n v="134"/>
  </r>
  <r>
    <s v="15239"/>
    <s v="40"/>
    <x v="639"/>
    <d v="2017-08-08T00:00:00"/>
    <b v="1"/>
    <s v="Approved"/>
    <s v="OHM Cycles"/>
    <s v="Standard"/>
    <s v="high"/>
    <s v="medium"/>
    <n v="1458.17"/>
    <n v="874.9"/>
    <n v="583.27"/>
    <d v="2006-02-02T00:00:00"/>
    <n v="144"/>
  </r>
  <r>
    <s v="15240"/>
    <s v="64"/>
    <x v="2220"/>
    <d v="2017-09-16T00:00:00"/>
    <b v="1"/>
    <s v="Approved"/>
    <s v="Trek Bicycles"/>
    <s v="Standard"/>
    <s v="medium"/>
    <s v="large"/>
    <n v="1469.44"/>
    <n v="596.54999999999995"/>
    <n v="872.89"/>
    <d v="1995-10-24T00:00:00"/>
    <n v="105"/>
  </r>
  <r>
    <s v="15241"/>
    <s v="73"/>
    <x v="1873"/>
    <d v="2017-07-07T00:00:00"/>
    <b v="0"/>
    <s v="Approved"/>
    <s v="Solex"/>
    <s v="Standard"/>
    <s v="medium"/>
    <s v="medium"/>
    <n v="1945.43"/>
    <n v="333.18"/>
    <n v="1612.25"/>
    <d v="2002-08-31T00:00:00"/>
    <n v="176"/>
  </r>
  <r>
    <s v="15243"/>
    <s v="36"/>
    <x v="3260"/>
    <d v="2017-08-26T00:00:00"/>
    <b v="1"/>
    <s v="Approved"/>
    <s v="Solex"/>
    <s v="Standard"/>
    <s v="low"/>
    <s v="medium"/>
    <n v="1289.8499999999999"/>
    <n v="74.510000000000005"/>
    <n v="1215.3399999999999"/>
    <d v="2007-12-11T00:00:00"/>
    <n v="126"/>
  </r>
  <r>
    <s v="15244"/>
    <s v="98"/>
    <x v="2325"/>
    <d v="2017-12-10T00:00:00"/>
    <b v="0"/>
    <s v="Approved"/>
    <s v="OHM Cycles"/>
    <s v="Standard"/>
    <s v="medium"/>
    <s v="medium"/>
    <n v="795.34"/>
    <n v="101.58"/>
    <n v="693.76"/>
    <d v="2009-04-12T00:00:00"/>
    <n v="20"/>
  </r>
  <r>
    <s v="15245"/>
    <s v="83"/>
    <x v="3452"/>
    <d v="2017-02-22T00:00:00"/>
    <b v="1"/>
    <s v="Approved"/>
    <s v="Solex"/>
    <s v="Touring"/>
    <s v="medium"/>
    <s v="large"/>
    <n v="2083.94"/>
    <n v="675.03"/>
    <n v="1408.91"/>
    <d v="2005-05-10T00:00:00"/>
    <n v="311"/>
  </r>
  <r>
    <s v="15246"/>
    <s v="3"/>
    <x v="1058"/>
    <d v="2017-09-14T00:00:00"/>
    <b v="1"/>
    <s v="Approved"/>
    <s v="Trek Bicycles"/>
    <s v="Standard"/>
    <s v="medium"/>
    <s v="large"/>
    <n v="2091.4699999999998"/>
    <n v="388.92"/>
    <n v="1702.55"/>
    <d v="2012-09-15T00:00:00"/>
    <n v="107"/>
  </r>
  <r>
    <s v="15247"/>
    <s v="76"/>
    <x v="1838"/>
    <d v="2017-06-04T00:00:00"/>
    <b v="0"/>
    <s v="Approved"/>
    <s v="WeareA2B"/>
    <s v="Standard"/>
    <s v="low"/>
    <s v="medium"/>
    <n v="642.30999999999995"/>
    <n v="513.85"/>
    <n v="128.46"/>
    <d v="2013-09-16T00:00:00"/>
    <n v="209"/>
  </r>
  <r>
    <s v="15248"/>
    <s v="75"/>
    <x v="453"/>
    <d v="2017-03-18T00:00:00"/>
    <b v="0"/>
    <s v="Approved"/>
    <s v="Giant Bicycles"/>
    <s v="Touring"/>
    <s v="medium"/>
    <s v="large"/>
    <n v="1873.97"/>
    <n v="863.95"/>
    <n v="1010.02"/>
    <d v="2006-05-22T00:00:00"/>
    <n v="287"/>
  </r>
  <r>
    <s v="15249"/>
    <s v="53"/>
    <x v="3416"/>
    <d v="2017-07-18T00:00:00"/>
    <b v="0"/>
    <s v="Approved"/>
    <s v="Giant Bicycles"/>
    <s v="Standard"/>
    <s v="high"/>
    <s v="medium"/>
    <n v="1274.93"/>
    <n v="764.96"/>
    <n v="509.97"/>
    <d v="2007-08-04T00:00:00"/>
    <n v="165"/>
  </r>
  <r>
    <s v="15250"/>
    <s v="72"/>
    <x v="2874"/>
    <d v="2017-02-08T00:00:00"/>
    <b v="0"/>
    <s v="Approved"/>
    <s v="Norco Bicycles"/>
    <s v="Standard"/>
    <s v="medium"/>
    <s v="medium"/>
    <n v="360.4"/>
    <n v="270.3"/>
    <n v="90.1"/>
    <d v="2016-12-06T00:00:00"/>
    <n v="325"/>
  </r>
  <r>
    <s v="15251"/>
    <s v="71"/>
    <x v="2900"/>
    <d v="2017-09-07T00:00:00"/>
    <b v="1"/>
    <s v="Approved"/>
    <s v="Solex"/>
    <s v="Standard"/>
    <s v="high"/>
    <s v="large"/>
    <n v="1842.92"/>
    <n v="1105.75"/>
    <n v="737.17"/>
    <d v="2003-09-09T00:00:00"/>
    <n v="114"/>
  </r>
  <r>
    <s v="15252"/>
    <s v="15"/>
    <x v="876"/>
    <d v="2017-01-07T00:00:00"/>
    <b v="0"/>
    <s v="Approved"/>
    <s v="Norco Bicycles"/>
    <s v="Standard"/>
    <s v="low"/>
    <s v="medium"/>
    <n v="958.74"/>
    <n v="748.9"/>
    <n v="209.84"/>
    <d v="2013-03-12T00:00:00"/>
    <n v="357"/>
  </r>
  <r>
    <s v="15253"/>
    <s v="70"/>
    <x v="1624"/>
    <d v="2017-02-18T00:00:00"/>
    <b v="0"/>
    <s v="Approved"/>
    <s v="Trek Bicycles"/>
    <s v="Standard"/>
    <s v="high"/>
    <s v="medium"/>
    <n v="495.72"/>
    <n v="297.43"/>
    <n v="198.29"/>
    <d v="2016-12-06T00:00:00"/>
    <n v="315"/>
  </r>
  <r>
    <s v="15254"/>
    <s v="73"/>
    <x v="485"/>
    <d v="2017-03-25T00:00:00"/>
    <b v="0"/>
    <s v="Approved"/>
    <s v="Solex"/>
    <s v="Standard"/>
    <s v="medium"/>
    <s v="medium"/>
    <n v="1945.43"/>
    <n v="333.18"/>
    <n v="1612.25"/>
    <d v="1997-02-09T00:00:00"/>
    <n v="280"/>
  </r>
  <r>
    <s v="15255"/>
    <s v="0"/>
    <x v="3160"/>
    <d v="2017-08-27T00:00:00"/>
    <b v="1"/>
    <s v="Approved"/>
    <s v="Norco Bicycles"/>
    <s v="Road"/>
    <s v="medium"/>
    <s v="medium"/>
    <n v="543.39"/>
    <n v="407.54"/>
    <n v="135.85"/>
    <d v="1995-12-19T00:00:00"/>
    <n v="125"/>
  </r>
  <r>
    <s v="15256"/>
    <s v="65"/>
    <x v="1752"/>
    <d v="2017-04-29T00:00:00"/>
    <b v="0"/>
    <s v="Approved"/>
    <s v="WeareA2B"/>
    <s v="Standard"/>
    <s v="medium"/>
    <s v="medium"/>
    <n v="1807.45"/>
    <n v="778.69"/>
    <n v="1028.76"/>
    <d v="1991-08-05T00:00:00"/>
    <n v="245"/>
  </r>
  <r>
    <s v="15257"/>
    <s v="80"/>
    <x v="629"/>
    <d v="2017-12-26T00:00:00"/>
    <b v="1"/>
    <s v="Approved"/>
    <s v="OHM Cycles"/>
    <s v="Touring"/>
    <s v="low"/>
    <s v="medium"/>
    <n v="1073.07"/>
    <n v="933.84"/>
    <n v="139.22999999999999"/>
    <d v="1997-01-25T00:00:00"/>
    <n v="4"/>
  </r>
  <r>
    <s v="15258"/>
    <s v="62"/>
    <x v="429"/>
    <d v="2017-05-29T00:00:00"/>
    <b v="0"/>
    <s v="Approved"/>
    <s v="Solex"/>
    <s v="Standard"/>
    <s v="medium"/>
    <s v="medium"/>
    <n v="478.16"/>
    <n v="298.72000000000003"/>
    <n v="179.44"/>
    <d v="2015-04-11T00:00:00"/>
    <n v="215"/>
  </r>
  <r>
    <s v="15259"/>
    <s v="8"/>
    <x v="1490"/>
    <d v="2017-11-13T00:00:00"/>
    <b v="1"/>
    <s v="Approved"/>
    <s v="Solex"/>
    <s v="Road"/>
    <s v="medium"/>
    <s v="small"/>
    <n v="1703.52"/>
    <n v="1516.13"/>
    <n v="187.39"/>
    <d v="2004-08-17T00:00:00"/>
    <n v="47"/>
  </r>
  <r>
    <s v="15260"/>
    <s v="77"/>
    <x v="1935"/>
    <d v="2017-10-06T00:00:00"/>
    <b v="0"/>
    <s v="Approved"/>
    <s v="Norco Bicycles"/>
    <s v="Road"/>
    <s v="medium"/>
    <s v="large"/>
    <n v="1240.31"/>
    <n v="795.1"/>
    <n v="445.21"/>
    <d v="2011-01-10T00:00:00"/>
    <n v="85"/>
  </r>
  <r>
    <s v="15261"/>
    <s v="47"/>
    <x v="718"/>
    <d v="2017-11-27T00:00:00"/>
    <b v="1"/>
    <s v="Approved"/>
    <s v="Trek Bicycles"/>
    <s v="Road"/>
    <s v="low"/>
    <s v="small"/>
    <n v="1720.7"/>
    <n v="1531.42"/>
    <n v="189.28"/>
    <d v="2003-07-21T00:00:00"/>
    <n v="33"/>
  </r>
  <r>
    <s v="15262"/>
    <s v="1"/>
    <x v="1325"/>
    <d v="2017-01-24T00:00:00"/>
    <b v="0"/>
    <s v="Approved"/>
    <s v="Giant Bicycles"/>
    <s v="Standard"/>
    <s v="medium"/>
    <s v="medium"/>
    <n v="1403.5"/>
    <n v="954.82"/>
    <n v="448.68"/>
    <d v="2016-11-14T00:00:00"/>
    <n v="340"/>
  </r>
  <r>
    <s v="15263"/>
    <s v="5"/>
    <x v="3067"/>
    <d v="2017-03-02T00:00:00"/>
    <b v="0"/>
    <s v="Approved"/>
    <s v="Trek Bicycles"/>
    <s v="Mountain"/>
    <s v="low"/>
    <s v="medium"/>
    <n v="574.64"/>
    <n v="459.71"/>
    <n v="114.93"/>
    <d v="2004-09-28T00:00:00"/>
    <n v="303"/>
  </r>
  <r>
    <s v="15264"/>
    <s v="72"/>
    <x v="3389"/>
    <d v="2017-03-26T00:00:00"/>
    <b v="0"/>
    <s v="Approved"/>
    <s v="Norco Bicycles"/>
    <s v="Standard"/>
    <s v="medium"/>
    <s v="medium"/>
    <n v="360.4"/>
    <n v="270.3"/>
    <n v="90.1"/>
    <d v="2006-05-22T00:00:00"/>
    <n v="279"/>
  </r>
  <r>
    <s v="15265"/>
    <s v="90"/>
    <x v="736"/>
    <d v="2017-01-08T00:00:00"/>
    <b v="1"/>
    <s v="Approved"/>
    <s v="Norco Bicycles"/>
    <s v="Standard"/>
    <s v="low"/>
    <s v="medium"/>
    <n v="363.01"/>
    <n v="290.41000000000003"/>
    <n v="72.599999999999994"/>
    <d v="2005-05-10T00:00:00"/>
    <n v="356"/>
  </r>
  <r>
    <s v="15266"/>
    <s v="27"/>
    <x v="195"/>
    <d v="2017-04-04T00:00:00"/>
    <b v="1"/>
    <s v="Approved"/>
    <s v="Trek Bicycles"/>
    <s v="Standard"/>
    <s v="low"/>
    <s v="medium"/>
    <n v="1057.51"/>
    <n v="154.4"/>
    <n v="903.11"/>
    <d v="1994-07-12T00:00:00"/>
    <n v="270"/>
  </r>
  <r>
    <s v="15267"/>
    <s v="28"/>
    <x v="1338"/>
    <d v="2017-05-27T00:00:00"/>
    <b v="0"/>
    <s v="Approved"/>
    <s v="Norco Bicycles"/>
    <s v="Standard"/>
    <s v="medium"/>
    <s v="small"/>
    <n v="1216.1400000000001"/>
    <n v="1082.3599999999999"/>
    <n v="133.78"/>
    <d v="2002-03-22T00:00:00"/>
    <n v="217"/>
  </r>
  <r>
    <s v="15268"/>
    <s v="0"/>
    <x v="1047"/>
    <d v="2017-10-07T00:00:00"/>
    <b v="0"/>
    <s v="Approved"/>
    <m/>
    <m/>
    <m/>
    <m/>
    <n v="1535.84"/>
    <m/>
    <m/>
    <m/>
    <n v="84"/>
  </r>
  <r>
    <s v="15269"/>
    <s v="78"/>
    <x v="1942"/>
    <d v="2017-08-26T00:00:00"/>
    <b v="1"/>
    <s v="Approved"/>
    <s v="Giant Bicycles"/>
    <s v="Standard"/>
    <s v="medium"/>
    <s v="large"/>
    <n v="1765.3"/>
    <n v="709.48"/>
    <n v="1055.82"/>
    <d v="2004-07-25T00:00:00"/>
    <n v="126"/>
  </r>
  <r>
    <s v="15270"/>
    <s v="3"/>
    <x v="3211"/>
    <d v="2017-12-30T00:00:00"/>
    <b v="0"/>
    <s v="Approved"/>
    <s v="Trek Bicycles"/>
    <s v="Standard"/>
    <s v="medium"/>
    <s v="large"/>
    <n v="2091.4699999999998"/>
    <n v="388.92"/>
    <n v="1702.55"/>
    <d v="2012-09-15T00:00:00"/>
    <n v="0"/>
  </r>
  <r>
    <s v="15271"/>
    <s v="15"/>
    <x v="1565"/>
    <d v="2017-01-02T00:00:00"/>
    <b v="0"/>
    <s v="Approved"/>
    <s v="Norco Bicycles"/>
    <s v="Standard"/>
    <s v="low"/>
    <s v="medium"/>
    <n v="958.74"/>
    <n v="748.9"/>
    <n v="209.84"/>
    <d v="2005-12-07T00:00:00"/>
    <n v="362"/>
  </r>
  <r>
    <s v="15272"/>
    <s v="63"/>
    <x v="1164"/>
    <d v="2017-05-24T00:00:00"/>
    <b v="1"/>
    <s v="Approved"/>
    <s v="Solex"/>
    <s v="Standard"/>
    <s v="medium"/>
    <s v="medium"/>
    <n v="1483.2"/>
    <n v="99.59"/>
    <n v="1383.61"/>
    <d v="2010-08-20T00:00:00"/>
    <n v="220"/>
  </r>
  <r>
    <s v="15273"/>
    <s v="47"/>
    <x v="2604"/>
    <d v="2017-07-01T00:00:00"/>
    <b v="1"/>
    <s v="Approved"/>
    <s v="Trek Bicycles"/>
    <s v="Road"/>
    <s v="low"/>
    <s v="small"/>
    <n v="1720.7"/>
    <n v="1531.42"/>
    <n v="189.28"/>
    <d v="2009-04-12T00:00:00"/>
    <n v="182"/>
  </r>
  <r>
    <s v="15275"/>
    <s v="13"/>
    <x v="54"/>
    <d v="2017-02-10T00:00:00"/>
    <b v="0"/>
    <s v="Approved"/>
    <s v="Solex"/>
    <s v="Standard"/>
    <s v="medium"/>
    <s v="medium"/>
    <n v="1163.8900000000001"/>
    <n v="589.27"/>
    <n v="574.62"/>
    <d v="2016-07-09T00:00:00"/>
    <n v="323"/>
  </r>
  <r>
    <s v="15276"/>
    <s v="87"/>
    <x v="944"/>
    <d v="2017-07-23T00:00:00"/>
    <b v="1"/>
    <s v="Approved"/>
    <s v="Giant Bicycles"/>
    <s v="Standard"/>
    <s v="high"/>
    <s v="medium"/>
    <n v="1179"/>
    <n v="707.4"/>
    <n v="471.6"/>
    <d v="1993-04-20T00:00:00"/>
    <n v="160"/>
  </r>
  <r>
    <s v="15277"/>
    <s v="34"/>
    <x v="2550"/>
    <d v="2017-12-05T00:00:00"/>
    <b v="0"/>
    <s v="Approved"/>
    <s v="Norco Bicycles"/>
    <s v="Road"/>
    <s v="high"/>
    <s v="large"/>
    <n v="774.53"/>
    <n v="464.72"/>
    <n v="309.81"/>
    <d v="2012-06-04T00:00:00"/>
    <n v="25"/>
  </r>
  <r>
    <s v="15278"/>
    <s v="94"/>
    <x v="2784"/>
    <d v="2017-04-12T00:00:00"/>
    <b v="1"/>
    <s v="Approved"/>
    <s v="Giant Bicycles"/>
    <s v="Standard"/>
    <s v="medium"/>
    <s v="large"/>
    <n v="1635.3"/>
    <n v="993.66"/>
    <n v="641.64"/>
    <d v="2013-06-09T00:00:00"/>
    <n v="262"/>
  </r>
  <r>
    <s v="15279"/>
    <s v="95"/>
    <x v="2031"/>
    <d v="2017-12-15T00:00:00"/>
    <b v="1"/>
    <s v="Approved"/>
    <s v="OHM Cycles"/>
    <s v="Touring"/>
    <s v="low"/>
    <s v="medium"/>
    <n v="1073.07"/>
    <n v="933.84"/>
    <n v="139.22999999999999"/>
    <d v="1997-08-25T00:00:00"/>
    <n v="15"/>
  </r>
  <r>
    <s v="15280"/>
    <s v="35"/>
    <x v="3453"/>
    <d v="2017-10-03T00:00:00"/>
    <b v="1"/>
    <s v="Approved"/>
    <s v="Trek Bicycles"/>
    <s v="Standard"/>
    <s v="low"/>
    <s v="medium"/>
    <n v="1057.51"/>
    <n v="154.4"/>
    <n v="903.11"/>
    <d v="2006-02-02T00:00:00"/>
    <n v="88"/>
  </r>
  <r>
    <s v="15281"/>
    <s v="38"/>
    <x v="2034"/>
    <d v="2017-07-02T00:00:00"/>
    <b v="0"/>
    <s v="Approved"/>
    <s v="Solex"/>
    <s v="Standard"/>
    <s v="medium"/>
    <s v="medium"/>
    <n v="1577.53"/>
    <n v="826.51"/>
    <n v="751.02"/>
    <d v="2011-03-16T00:00:00"/>
    <n v="181"/>
  </r>
  <r>
    <s v="15282"/>
    <s v="32"/>
    <x v="1712"/>
    <d v="2017-11-09T00:00:00"/>
    <b v="0"/>
    <s v="Approved"/>
    <s v="Giant Bicycles"/>
    <s v="Standard"/>
    <s v="medium"/>
    <s v="medium"/>
    <n v="642.70000000000005"/>
    <n v="211.37"/>
    <n v="431.33"/>
    <d v="2002-03-22T00:00:00"/>
    <n v="51"/>
  </r>
  <r>
    <s v="15283"/>
    <s v="23"/>
    <x v="3341"/>
    <d v="2017-07-21T00:00:00"/>
    <b v="1"/>
    <s v="Approved"/>
    <s v="Norco Bicycles"/>
    <s v="Mountain"/>
    <s v="low"/>
    <s v="small"/>
    <n v="688.63"/>
    <n v="612.88"/>
    <n v="75.75"/>
    <d v="1993-10-02T00:00:00"/>
    <n v="162"/>
  </r>
  <r>
    <s v="15284"/>
    <s v="82"/>
    <x v="2319"/>
    <d v="2017-02-19T00:00:00"/>
    <b v="1"/>
    <s v="Approved"/>
    <s v="Norco Bicycles"/>
    <s v="Standard"/>
    <s v="high"/>
    <s v="medium"/>
    <n v="1148.6400000000001"/>
    <n v="689.18"/>
    <n v="459.46"/>
    <d v="2004-08-07T00:00:00"/>
    <n v="314"/>
  </r>
  <r>
    <s v="15285"/>
    <s v="86"/>
    <x v="1859"/>
    <d v="2017-07-16T00:00:00"/>
    <b v="0"/>
    <s v="Approved"/>
    <s v="OHM Cycles"/>
    <s v="Standard"/>
    <s v="medium"/>
    <s v="medium"/>
    <n v="235.63"/>
    <n v="125.07"/>
    <n v="110.56"/>
    <d v="2004-08-07T00:00:00"/>
    <n v="167"/>
  </r>
  <r>
    <s v="15286"/>
    <s v="8"/>
    <x v="1056"/>
    <d v="2017-06-08T00:00:00"/>
    <b v="1"/>
    <s v="Approved"/>
    <s v="Solex"/>
    <s v="Road"/>
    <s v="medium"/>
    <s v="small"/>
    <n v="1703.52"/>
    <n v="1516.13"/>
    <n v="187.39"/>
    <d v="2011-04-16T00:00:00"/>
    <n v="205"/>
  </r>
  <r>
    <s v="15287"/>
    <s v="68"/>
    <x v="1269"/>
    <d v="2017-09-25T00:00:00"/>
    <b v="0"/>
    <s v="Approved"/>
    <s v="OHM Cycles"/>
    <s v="Standard"/>
    <s v="medium"/>
    <s v="medium"/>
    <n v="1636.9"/>
    <n v="44.71"/>
    <n v="1592.19"/>
    <d v="2010-08-20T00:00:00"/>
    <n v="96"/>
  </r>
  <r>
    <s v="15288"/>
    <s v="18"/>
    <x v="1561"/>
    <d v="2017-01-10T00:00:00"/>
    <b v="1"/>
    <s v="Approved"/>
    <s v="Solex"/>
    <s v="Standard"/>
    <s v="medium"/>
    <s v="medium"/>
    <n v="575.27"/>
    <n v="431.45"/>
    <n v="143.82"/>
    <d v="2013-03-12T00:00:00"/>
    <n v="354"/>
  </r>
  <r>
    <s v="15289"/>
    <s v="62"/>
    <x v="1400"/>
    <d v="2017-06-03T00:00:00"/>
    <b v="1"/>
    <s v="Approved"/>
    <s v="Solex"/>
    <s v="Standard"/>
    <s v="medium"/>
    <s v="medium"/>
    <n v="478.16"/>
    <n v="298.72000000000003"/>
    <n v="179.44"/>
    <d v="1993-06-23T00:00:00"/>
    <n v="210"/>
  </r>
  <r>
    <s v="15290"/>
    <s v="95"/>
    <x v="2303"/>
    <d v="2017-10-04T00:00:00"/>
    <b v="1"/>
    <s v="Approved"/>
    <s v="Giant Bicycles"/>
    <s v="Standard"/>
    <s v="medium"/>
    <s v="large"/>
    <n v="569.55999999999995"/>
    <n v="528.42999999999995"/>
    <n v="41.13"/>
    <d v="2003-09-10T00:00:00"/>
    <n v="87"/>
  </r>
  <r>
    <s v="15291"/>
    <s v="28"/>
    <x v="1695"/>
    <d v="2017-04-01T00:00:00"/>
    <b v="1"/>
    <s v="Approved"/>
    <s v="Norco Bicycles"/>
    <s v="Standard"/>
    <s v="medium"/>
    <s v="small"/>
    <n v="1216.1400000000001"/>
    <n v="1082.3599999999999"/>
    <n v="133.78"/>
    <d v="2006-11-10T00:00:00"/>
    <n v="273"/>
  </r>
  <r>
    <s v="15292"/>
    <s v="40"/>
    <x v="432"/>
    <d v="2017-05-01T00:00:00"/>
    <b v="0"/>
    <s v="Approved"/>
    <s v="Trek Bicycles"/>
    <s v="Road"/>
    <s v="medium"/>
    <s v="large"/>
    <n v="1894.19"/>
    <n v="598.76"/>
    <n v="1295.43"/>
    <d v="2011-08-24T00:00:00"/>
    <n v="243"/>
  </r>
  <r>
    <s v="15293"/>
    <s v="31"/>
    <x v="651"/>
    <d v="2017-01-24T00:00:00"/>
    <b v="0"/>
    <s v="Approved"/>
    <s v="Giant Bicycles"/>
    <s v="Standard"/>
    <s v="medium"/>
    <s v="medium"/>
    <n v="230.91"/>
    <n v="173.18"/>
    <n v="57.73"/>
    <d v="2006-11-10T00:00:00"/>
    <n v="340"/>
  </r>
  <r>
    <s v="15294"/>
    <s v="100"/>
    <x v="3313"/>
    <d v="2017-05-02T00:00:00"/>
    <b v="0"/>
    <s v="Approved"/>
    <s v="Norco Bicycles"/>
    <s v="Road"/>
    <s v="medium"/>
    <s v="medium"/>
    <n v="1036.5899999999999"/>
    <n v="206.35"/>
    <n v="830.24"/>
    <d v="2014-10-10T00:00:00"/>
    <n v="242"/>
  </r>
  <r>
    <s v="15295"/>
    <s v="25"/>
    <x v="2598"/>
    <d v="2017-05-14T00:00:00"/>
    <b v="1"/>
    <s v="Approved"/>
    <s v="Giant Bicycles"/>
    <s v="Road"/>
    <s v="medium"/>
    <s v="medium"/>
    <n v="1538.99"/>
    <n v="829.65"/>
    <n v="709.34"/>
    <d v="2004-12-18T00:00:00"/>
    <n v="230"/>
  </r>
  <r>
    <s v="15296"/>
    <s v="66"/>
    <x v="1785"/>
    <d v="2017-11-08T00:00:00"/>
    <b v="0"/>
    <s v="Approved"/>
    <s v="Solex"/>
    <s v="Standard"/>
    <s v="medium"/>
    <s v="medium"/>
    <n v="1163.8900000000001"/>
    <n v="589.27"/>
    <n v="574.62"/>
    <d v="2016-07-09T00:00:00"/>
    <n v="52"/>
  </r>
  <r>
    <s v="15297"/>
    <s v="36"/>
    <x v="2544"/>
    <d v="2017-02-17T00:00:00"/>
    <b v="1"/>
    <s v="Approved"/>
    <s v="Solex"/>
    <s v="Standard"/>
    <s v="low"/>
    <s v="medium"/>
    <n v="945.04"/>
    <n v="507.58"/>
    <n v="437.46"/>
    <d v="1995-12-19T00:00:00"/>
    <n v="316"/>
  </r>
  <r>
    <s v="15298"/>
    <s v="100"/>
    <x v="1115"/>
    <d v="2017-06-23T00:00:00"/>
    <b v="1"/>
    <s v="Approved"/>
    <s v="Trek Bicycles"/>
    <s v="Standard"/>
    <s v="medium"/>
    <s v="small"/>
    <n v="1386.84"/>
    <n v="1234.29"/>
    <n v="152.55000000000001"/>
    <d v="2002-10-10T00:00:00"/>
    <n v="190"/>
  </r>
  <r>
    <s v="15299"/>
    <s v="19"/>
    <x v="2809"/>
    <d v="2017-04-23T00:00:00"/>
    <b v="1"/>
    <s v="Approved"/>
    <s v="Trek Bicycles"/>
    <s v="Mountain"/>
    <s v="low"/>
    <s v="medium"/>
    <n v="574.64"/>
    <n v="459.71"/>
    <n v="114.93"/>
    <d v="2014-03-03T00:00:00"/>
    <n v="251"/>
  </r>
  <r>
    <s v="15300"/>
    <s v="25"/>
    <x v="2206"/>
    <d v="2017-10-07T00:00:00"/>
    <b v="1"/>
    <s v="Approved"/>
    <s v="Giant Bicycles"/>
    <s v="Road"/>
    <s v="medium"/>
    <s v="medium"/>
    <n v="1538.99"/>
    <n v="829.65"/>
    <n v="709.34"/>
    <d v="2016-02-04T00:00:00"/>
    <n v="84"/>
  </r>
  <r>
    <s v="15301"/>
    <s v="5"/>
    <x v="2466"/>
    <d v="2017-10-22T00:00:00"/>
    <b v="1"/>
    <s v="Approved"/>
    <s v="Trek Bicycles"/>
    <s v="Mountain"/>
    <s v="low"/>
    <s v="medium"/>
    <n v="574.64"/>
    <n v="459.71"/>
    <n v="114.93"/>
    <d v="2011-08-29T00:00:00"/>
    <n v="69"/>
  </r>
  <r>
    <s v="15302"/>
    <s v="44"/>
    <x v="1683"/>
    <d v="2017-07-21T00:00:00"/>
    <b v="0"/>
    <s v="Approved"/>
    <s v="WeareA2B"/>
    <s v="Standard"/>
    <s v="medium"/>
    <s v="medium"/>
    <n v="1769.64"/>
    <n v="108.76"/>
    <n v="1660.88"/>
    <d v="2003-02-16T00:00:00"/>
    <n v="162"/>
  </r>
  <r>
    <s v="15303"/>
    <s v="0"/>
    <x v="357"/>
    <d v="2017-02-17T00:00:00"/>
    <b v="1"/>
    <s v="Approved"/>
    <s v="WeareA2B"/>
    <s v="Standard"/>
    <s v="medium"/>
    <s v="small"/>
    <n v="175.89"/>
    <n v="131.91999999999999"/>
    <n v="43.97"/>
    <d v="2012-04-10T00:00:00"/>
    <n v="316"/>
  </r>
  <r>
    <s v="15305"/>
    <s v="42"/>
    <x v="1109"/>
    <d v="2017-03-26T00:00:00"/>
    <b v="1"/>
    <s v="Approved"/>
    <s v="OHM Cycles"/>
    <s v="Road"/>
    <s v="medium"/>
    <s v="small"/>
    <n v="1810"/>
    <n v="1610.9"/>
    <n v="199.1"/>
    <d v="2008-03-19T00:00:00"/>
    <n v="279"/>
  </r>
  <r>
    <s v="15306"/>
    <s v="17"/>
    <x v="1484"/>
    <d v="2017-06-05T00:00:00"/>
    <b v="0"/>
    <s v="Approved"/>
    <s v="Solex"/>
    <s v="Standard"/>
    <s v="high"/>
    <s v="medium"/>
    <n v="1024.6600000000001"/>
    <n v="614.79999999999995"/>
    <n v="409.86"/>
    <d v="2013-03-12T00:00:00"/>
    <n v="208"/>
  </r>
  <r>
    <s v="15307"/>
    <s v="70"/>
    <x v="460"/>
    <d v="2017-09-11T00:00:00"/>
    <b v="1"/>
    <s v="Approved"/>
    <s v="Trek Bicycles"/>
    <s v="Standard"/>
    <s v="high"/>
    <s v="medium"/>
    <n v="495.72"/>
    <n v="297.43"/>
    <n v="198.29"/>
    <d v="2015-04-11T00:00:00"/>
    <n v="110"/>
  </r>
  <r>
    <s v="15308"/>
    <s v="72"/>
    <x v="767"/>
    <d v="2017-03-26T00:00:00"/>
    <b v="1"/>
    <s v="Approved"/>
    <s v="Norco Bicycles"/>
    <s v="Standard"/>
    <s v="medium"/>
    <s v="medium"/>
    <n v="360.4"/>
    <n v="270.3"/>
    <n v="90.1"/>
    <d v="2002-08-31T00:00:00"/>
    <n v="279"/>
  </r>
  <r>
    <s v="15309"/>
    <s v="43"/>
    <x v="47"/>
    <d v="2017-03-06T00:00:00"/>
    <b v="0"/>
    <s v="Approved"/>
    <s v="Solex"/>
    <s v="Standard"/>
    <s v="medium"/>
    <s v="medium"/>
    <n v="1151.96"/>
    <n v="649.49"/>
    <n v="502.47"/>
    <d v="1999-12-04T00:00:00"/>
    <n v="299"/>
  </r>
  <r>
    <s v="15310"/>
    <s v="100"/>
    <x v="303"/>
    <d v="2017-11-08T00:00:00"/>
    <b v="0"/>
    <s v="Approved"/>
    <s v="Norco Bicycles"/>
    <s v="Road"/>
    <s v="medium"/>
    <s v="medium"/>
    <n v="1036.5899999999999"/>
    <n v="206.35"/>
    <n v="830.24"/>
    <d v="1991-05-06T00:00:00"/>
    <n v="52"/>
  </r>
  <r>
    <s v="15311"/>
    <s v="48"/>
    <x v="3454"/>
    <d v="2017-02-13T00:00:00"/>
    <b v="1"/>
    <s v="Approved"/>
    <s v="WeareA2B"/>
    <s v="Standard"/>
    <s v="medium"/>
    <s v="medium"/>
    <n v="1762.96"/>
    <n v="950.52"/>
    <n v="812.44"/>
    <d v="2003-02-16T00:00:00"/>
    <n v="320"/>
  </r>
  <r>
    <s v="15312"/>
    <s v="70"/>
    <x v="2343"/>
    <d v="2017-07-20T00:00:00"/>
    <b v="0"/>
    <s v="Approved"/>
    <s v="Trek Bicycles"/>
    <s v="Standard"/>
    <s v="high"/>
    <s v="medium"/>
    <n v="495.72"/>
    <n v="297.43"/>
    <n v="198.29"/>
    <d v="2015-04-11T00:00:00"/>
    <n v="163"/>
  </r>
  <r>
    <s v="15313"/>
    <s v="86"/>
    <x v="1181"/>
    <d v="2017-10-13T00:00:00"/>
    <b v="1"/>
    <s v="Approved"/>
    <s v="OHM Cycles"/>
    <s v="Standard"/>
    <s v="medium"/>
    <s v="medium"/>
    <n v="235.63"/>
    <n v="125.07"/>
    <n v="110.56"/>
    <d v="1999-07-26T00:00:00"/>
    <n v="78"/>
  </r>
  <r>
    <s v="15314"/>
    <s v="96"/>
    <x v="1305"/>
    <d v="2017-03-18T00:00:00"/>
    <b v="0"/>
    <s v="Approved"/>
    <s v="WeareA2B"/>
    <s v="Road"/>
    <s v="low"/>
    <s v="small"/>
    <n v="1172.78"/>
    <n v="1043.77"/>
    <n v="129.01"/>
    <d v="1991-05-06T00:00:00"/>
    <n v="287"/>
  </r>
  <r>
    <s v="15315"/>
    <s v="4"/>
    <x v="143"/>
    <d v="2017-11-03T00:00:00"/>
    <b v="1"/>
    <s v="Approved"/>
    <s v="Giant Bicycles"/>
    <s v="Standard"/>
    <s v="high"/>
    <s v="medium"/>
    <n v="1129.1300000000001"/>
    <n v="677.48"/>
    <n v="451.65"/>
    <d v="2011-04-16T00:00:00"/>
    <n v="57"/>
  </r>
  <r>
    <s v="15316"/>
    <s v="0"/>
    <x v="1492"/>
    <d v="2017-04-05T00:00:00"/>
    <b v="0"/>
    <s v="Approved"/>
    <s v="Norco Bicycles"/>
    <s v="Standard"/>
    <s v="low"/>
    <s v="medium"/>
    <n v="363.01"/>
    <n v="290.41000000000003"/>
    <n v="72.599999999999994"/>
    <d v="2005-05-10T00:00:00"/>
    <n v="269"/>
  </r>
  <r>
    <s v="15317"/>
    <s v="90"/>
    <x v="1821"/>
    <d v="2017-04-30T00:00:00"/>
    <b v="1"/>
    <s v="Approved"/>
    <s v="Norco Bicycles"/>
    <s v="Standard"/>
    <s v="low"/>
    <s v="medium"/>
    <n v="363.01"/>
    <n v="290.41000000000003"/>
    <n v="72.599999999999994"/>
    <d v="2004-01-16T00:00:00"/>
    <n v="244"/>
  </r>
  <r>
    <s v="15318"/>
    <s v="31"/>
    <x v="3061"/>
    <d v="2017-12-27T00:00:00"/>
    <b v="1"/>
    <s v="Approved"/>
    <s v="Giant Bicycles"/>
    <s v="Standard"/>
    <s v="medium"/>
    <s v="medium"/>
    <n v="230.91"/>
    <n v="173.18"/>
    <n v="57.73"/>
    <d v="2006-11-10T00:00:00"/>
    <n v="3"/>
  </r>
  <r>
    <s v="15319"/>
    <s v="2"/>
    <x v="198"/>
    <d v="2017-12-05T00:00:00"/>
    <b v="0"/>
    <s v="Approved"/>
    <s v="Solex"/>
    <s v="Standard"/>
    <s v="medium"/>
    <s v="medium"/>
    <n v="71.489999999999995"/>
    <n v="53.62"/>
    <n v="17.87"/>
    <d v="2011-08-29T00:00:00"/>
    <n v="25"/>
  </r>
  <r>
    <s v="15320"/>
    <s v="17"/>
    <x v="2426"/>
    <d v="2017-01-22T00:00:00"/>
    <b v="0"/>
    <s v="Approved"/>
    <s v="Solex"/>
    <s v="Standard"/>
    <s v="high"/>
    <s v="medium"/>
    <n v="1024.6600000000001"/>
    <n v="614.79999999999995"/>
    <n v="409.86"/>
    <d v="1996-11-09T00:00:00"/>
    <n v="342"/>
  </r>
  <r>
    <s v="15321"/>
    <s v="73"/>
    <x v="2953"/>
    <d v="2017-07-07T00:00:00"/>
    <b v="0"/>
    <s v="Approved"/>
    <s v="Solex"/>
    <s v="Standard"/>
    <s v="medium"/>
    <s v="medium"/>
    <n v="1945.43"/>
    <n v="333.18"/>
    <n v="1612.25"/>
    <d v="2002-08-31T00:00:00"/>
    <n v="176"/>
  </r>
  <r>
    <s v="15322"/>
    <s v="99"/>
    <x v="2147"/>
    <d v="2017-05-01T00:00:00"/>
    <b v="0"/>
    <s v="Approved"/>
    <s v="OHM Cycles"/>
    <s v="Standard"/>
    <s v="medium"/>
    <s v="medium"/>
    <n v="1227.3399999999999"/>
    <n v="770.89"/>
    <n v="456.45"/>
    <d v="1994-08-10T00:00:00"/>
    <n v="243"/>
  </r>
  <r>
    <s v="15323"/>
    <s v="60"/>
    <x v="2894"/>
    <d v="2017-12-01T00:00:00"/>
    <b v="0"/>
    <s v="Approved"/>
    <s v="Giant Bicycles"/>
    <s v="Standard"/>
    <s v="high"/>
    <s v="small"/>
    <n v="1977.36"/>
    <n v="1759.85"/>
    <n v="217.51"/>
    <d v="2011-08-24T00:00:00"/>
    <n v="29"/>
  </r>
  <r>
    <s v="15324"/>
    <s v="95"/>
    <x v="124"/>
    <d v="2017-07-14T00:00:00"/>
    <b v="0"/>
    <s v="Approved"/>
    <s v="Giant Bicycles"/>
    <s v="Standard"/>
    <s v="medium"/>
    <s v="large"/>
    <n v="569.55999999999995"/>
    <n v="528.42999999999995"/>
    <n v="41.13"/>
    <d v="2003-09-10T00:00:00"/>
    <n v="169"/>
  </r>
  <r>
    <s v="15325"/>
    <s v="62"/>
    <x v="907"/>
    <d v="2017-10-07T00:00:00"/>
    <b v="0"/>
    <s v="Approved"/>
    <s v="Solex"/>
    <s v="Standard"/>
    <s v="medium"/>
    <s v="medium"/>
    <n v="478.16"/>
    <n v="298.72000000000003"/>
    <n v="179.44"/>
    <d v="2010-08-20T00:00:00"/>
    <n v="84"/>
  </r>
  <r>
    <s v="15326"/>
    <s v="6"/>
    <x v="2501"/>
    <d v="2017-08-21T00:00:00"/>
    <b v="0"/>
    <s v="Approved"/>
    <s v="Solex"/>
    <s v="Standard"/>
    <s v="high"/>
    <s v="medium"/>
    <n v="748.17"/>
    <n v="448.9"/>
    <n v="299.27"/>
    <d v="1999-07-20T00:00:00"/>
    <n v="131"/>
  </r>
  <r>
    <s v="15327"/>
    <s v="0"/>
    <x v="710"/>
    <d v="2017-02-10T00:00:00"/>
    <b v="1"/>
    <s v="Approved"/>
    <s v="Solex"/>
    <s v="Standard"/>
    <s v="medium"/>
    <s v="medium"/>
    <n v="441.49"/>
    <n v="84.99"/>
    <n v="356.5"/>
    <d v="2015-06-17T00:00:00"/>
    <n v="323"/>
  </r>
  <r>
    <s v="15328"/>
    <s v="87"/>
    <x v="2094"/>
    <d v="2017-09-24T00:00:00"/>
    <b v="0"/>
    <s v="Approved"/>
    <s v="Giant Bicycles"/>
    <s v="Standard"/>
    <s v="high"/>
    <s v="medium"/>
    <n v="1179"/>
    <n v="707.4"/>
    <n v="471.6"/>
    <d v="1997-08-25T00:00:00"/>
    <n v="97"/>
  </r>
  <r>
    <s v="15329"/>
    <s v="77"/>
    <x v="1088"/>
    <d v="2017-07-28T00:00:00"/>
    <b v="1"/>
    <s v="Approved"/>
    <s v="Norco Bicycles"/>
    <s v="Road"/>
    <s v="medium"/>
    <s v="large"/>
    <n v="1240.31"/>
    <n v="795.1"/>
    <n v="445.21"/>
    <d v="2000-11-03T00:00:00"/>
    <n v="155"/>
  </r>
  <r>
    <s v="15330"/>
    <s v="27"/>
    <x v="583"/>
    <d v="2017-06-01T00:00:00"/>
    <b v="1"/>
    <s v="Approved"/>
    <s v="Trek Bicycles"/>
    <s v="Standard"/>
    <s v="medium"/>
    <s v="medium"/>
    <n v="499.53"/>
    <n v="388.72"/>
    <n v="110.81"/>
    <d v="1999-06-23T00:00:00"/>
    <n v="212"/>
  </r>
  <r>
    <s v="15331"/>
    <s v="14"/>
    <x v="1422"/>
    <d v="2017-04-26T00:00:00"/>
    <b v="1"/>
    <s v="Approved"/>
    <s v="Trek Bicycles"/>
    <s v="Standard"/>
    <s v="medium"/>
    <s v="small"/>
    <n v="1386.84"/>
    <n v="1234.29"/>
    <n v="152.55000000000001"/>
    <d v="2003-08-05T00:00:00"/>
    <n v="248"/>
  </r>
  <r>
    <s v="15332"/>
    <s v="4"/>
    <x v="980"/>
    <d v="2017-08-12T00:00:00"/>
    <b v="0"/>
    <s v="Approved"/>
    <s v="Giant Bicycles"/>
    <s v="Standard"/>
    <s v="high"/>
    <s v="medium"/>
    <n v="1129.1300000000001"/>
    <n v="677.48"/>
    <n v="451.65"/>
    <d v="2004-08-17T00:00:00"/>
    <n v="140"/>
  </r>
  <r>
    <s v="15333"/>
    <s v="7"/>
    <x v="3176"/>
    <d v="2017-05-13T00:00:00"/>
    <b v="0"/>
    <s v="Approved"/>
    <s v="Giant Bicycles"/>
    <s v="Standard"/>
    <s v="medium"/>
    <s v="small"/>
    <n v="1311.44"/>
    <n v="1167.18"/>
    <n v="144.26"/>
    <d v="1992-10-11T00:00:00"/>
    <n v="231"/>
  </r>
  <r>
    <s v="15334"/>
    <s v="62"/>
    <x v="1229"/>
    <d v="2017-11-26T00:00:00"/>
    <b v="0"/>
    <s v="Approved"/>
    <s v="Solex"/>
    <s v="Standard"/>
    <s v="medium"/>
    <s v="medium"/>
    <n v="478.16"/>
    <n v="298.72000000000003"/>
    <n v="179.44"/>
    <d v="2005-08-09T00:00:00"/>
    <n v="34"/>
  </r>
  <r>
    <s v="15335"/>
    <s v="96"/>
    <x v="1948"/>
    <d v="2017-04-29T00:00:00"/>
    <b v="1"/>
    <s v="Approved"/>
    <s v="WeareA2B"/>
    <s v="Road"/>
    <s v="low"/>
    <s v="small"/>
    <n v="1172.78"/>
    <n v="1043.77"/>
    <n v="129.01"/>
    <d v="2002-10-10T00:00:00"/>
    <n v="245"/>
  </r>
  <r>
    <s v="15336"/>
    <s v="4"/>
    <x v="114"/>
    <d v="2017-05-23T00:00:00"/>
    <b v="1"/>
    <s v="Approved"/>
    <s v="Giant Bicycles"/>
    <s v="Standard"/>
    <s v="high"/>
    <s v="medium"/>
    <n v="1129.1300000000001"/>
    <n v="677.48"/>
    <n v="451.65"/>
    <d v="2011-08-29T00:00:00"/>
    <n v="221"/>
  </r>
  <r>
    <s v="15337"/>
    <s v="0"/>
    <x v="2501"/>
    <d v="2017-11-11T00:00:00"/>
    <b v="1"/>
    <s v="Approved"/>
    <s v="Giant Bicycles"/>
    <s v="Standard"/>
    <s v="medium"/>
    <s v="large"/>
    <n v="569.55999999999995"/>
    <n v="528.42999999999995"/>
    <n v="41.13"/>
    <d v="2004-01-16T00:00:00"/>
    <n v="49"/>
  </r>
  <r>
    <s v="15338"/>
    <s v="2"/>
    <x v="2872"/>
    <d v="2017-12-26T00:00:00"/>
    <b v="1"/>
    <s v="Approved"/>
    <s v="Solex"/>
    <s v="Standard"/>
    <s v="medium"/>
    <s v="medium"/>
    <n v="71.489999999999995"/>
    <n v="53.62"/>
    <n v="17.87"/>
    <d v="2012-12-02T00:00:00"/>
    <n v="4"/>
  </r>
  <r>
    <s v="15339"/>
    <s v="71"/>
    <x v="3060"/>
    <d v="2017-05-11T00:00:00"/>
    <b v="1"/>
    <s v="Approved"/>
    <s v="Solex"/>
    <s v="Standard"/>
    <s v="high"/>
    <s v="large"/>
    <n v="1842.92"/>
    <n v="1105.75"/>
    <n v="737.17"/>
    <d v="1995-10-24T00:00:00"/>
    <n v="233"/>
  </r>
  <r>
    <s v="15340"/>
    <s v="89"/>
    <x v="1933"/>
    <d v="2017-02-04T00:00:00"/>
    <b v="1"/>
    <s v="Approved"/>
    <s v="WeareA2B"/>
    <s v="Touring"/>
    <s v="medium"/>
    <s v="large"/>
    <n v="1362.99"/>
    <n v="57.74"/>
    <n v="1305.25"/>
    <d v="1993-04-20T00:00:00"/>
    <n v="329"/>
  </r>
  <r>
    <s v="15341"/>
    <s v="45"/>
    <x v="3159"/>
    <d v="2017-06-29T00:00:00"/>
    <b v="0"/>
    <s v="Approved"/>
    <s v="Solex"/>
    <s v="Standard"/>
    <s v="medium"/>
    <s v="medium"/>
    <n v="441.49"/>
    <n v="84.99"/>
    <n v="356.5"/>
    <d v="1993-04-12T00:00:00"/>
    <n v="184"/>
  </r>
  <r>
    <s v="15342"/>
    <s v="15"/>
    <x v="2455"/>
    <d v="2017-04-19T00:00:00"/>
    <b v="1"/>
    <s v="Approved"/>
    <s v="Norco Bicycles"/>
    <s v="Standard"/>
    <s v="low"/>
    <s v="medium"/>
    <n v="958.74"/>
    <n v="748.9"/>
    <n v="209.84"/>
    <d v="2009-03-08T00:00:00"/>
    <n v="255"/>
  </r>
  <r>
    <s v="15343"/>
    <s v="72"/>
    <x v="2322"/>
    <d v="2017-06-21T00:00:00"/>
    <b v="0"/>
    <s v="Approved"/>
    <s v="Norco Bicycles"/>
    <s v="Standard"/>
    <s v="medium"/>
    <s v="medium"/>
    <n v="360.4"/>
    <n v="270.3"/>
    <n v="90.1"/>
    <d v="2016-12-06T00:00:00"/>
    <n v="192"/>
  </r>
  <r>
    <s v="15344"/>
    <s v="56"/>
    <x v="2060"/>
    <d v="2017-05-30T00:00:00"/>
    <b v="0"/>
    <s v="Approved"/>
    <s v="OHM Cycles"/>
    <s v="Standard"/>
    <s v="medium"/>
    <s v="medium"/>
    <n v="183.86"/>
    <n v="137.9"/>
    <n v="45.96"/>
    <d v="1997-10-04T00:00:00"/>
    <n v="214"/>
  </r>
  <r>
    <s v="15345"/>
    <s v="80"/>
    <x v="2998"/>
    <d v="2017-08-28T00:00:00"/>
    <b v="1"/>
    <s v="Approved"/>
    <s v="OHM Cycles"/>
    <s v="Touring"/>
    <s v="low"/>
    <s v="medium"/>
    <n v="1073.07"/>
    <n v="933.84"/>
    <n v="139.22999999999999"/>
    <d v="2015-08-10T00:00:00"/>
    <n v="124"/>
  </r>
  <r>
    <s v="15346"/>
    <s v="94"/>
    <x v="94"/>
    <d v="2017-06-01T00:00:00"/>
    <b v="1"/>
    <s v="Approved"/>
    <s v="Giant Bicycles"/>
    <s v="Standard"/>
    <s v="medium"/>
    <s v="large"/>
    <n v="1635.3"/>
    <n v="993.66"/>
    <n v="641.64"/>
    <d v="2013-06-09T00:00:00"/>
    <n v="212"/>
  </r>
  <r>
    <s v="15347"/>
    <s v="66"/>
    <x v="1429"/>
    <d v="2017-11-07T00:00:00"/>
    <b v="0"/>
    <s v="Approved"/>
    <s v="Giant Bicycles"/>
    <s v="Road"/>
    <s v="low"/>
    <s v="small"/>
    <n v="590.26"/>
    <n v="525.33000000000004"/>
    <n v="64.930000000000007"/>
    <d v="2002-08-31T00:00:00"/>
    <n v="53"/>
  </r>
  <r>
    <s v="15348"/>
    <s v="100"/>
    <x v="816"/>
    <d v="2017-03-30T00:00:00"/>
    <b v="1"/>
    <s v="Approved"/>
    <s v="Trek Bicycles"/>
    <s v="Standard"/>
    <s v="medium"/>
    <s v="small"/>
    <n v="1386.84"/>
    <n v="1234.29"/>
    <n v="152.55000000000001"/>
    <d v="2003-08-05T00:00:00"/>
    <n v="275"/>
  </r>
  <r>
    <s v="15349"/>
    <s v="0"/>
    <x v="3438"/>
    <d v="2017-09-13T00:00:00"/>
    <b v="0"/>
    <s v="Approved"/>
    <s v="Norco Bicycles"/>
    <s v="Road"/>
    <s v="medium"/>
    <s v="medium"/>
    <n v="543.39"/>
    <n v="407.54"/>
    <n v="135.85"/>
    <d v="1999-07-20T00:00:00"/>
    <n v="108"/>
  </r>
  <r>
    <s v="15350"/>
    <s v="35"/>
    <x v="1665"/>
    <d v="2017-02-28T00:00:00"/>
    <b v="0"/>
    <s v="Approved"/>
    <s v="Trek Bicycles"/>
    <s v="Standard"/>
    <s v="low"/>
    <s v="medium"/>
    <n v="1057.51"/>
    <n v="154.4"/>
    <n v="903.11"/>
    <d v="1999-07-20T00:00:00"/>
    <n v="305"/>
  </r>
  <r>
    <s v="15351"/>
    <s v="36"/>
    <x v="128"/>
    <d v="2017-03-08T00:00:00"/>
    <b v="0"/>
    <s v="Approved"/>
    <s v="Solex"/>
    <s v="Standard"/>
    <s v="low"/>
    <s v="medium"/>
    <n v="945.04"/>
    <n v="507.58"/>
    <n v="437.46"/>
    <d v="2010-06-07T00:00:00"/>
    <n v="297"/>
  </r>
  <r>
    <s v="15352"/>
    <s v="14"/>
    <x v="32"/>
    <d v="2017-04-21T00:00:00"/>
    <b v="0"/>
    <s v="Approved"/>
    <s v="Trek Bicycles"/>
    <s v="Standard"/>
    <s v="medium"/>
    <s v="small"/>
    <n v="1386.84"/>
    <n v="1234.29"/>
    <n v="152.55000000000001"/>
    <d v="2003-08-05T00:00:00"/>
    <n v="253"/>
  </r>
  <r>
    <s v="15353"/>
    <s v="52"/>
    <x v="2645"/>
    <d v="2017-08-16T00:00:00"/>
    <b v="1"/>
    <s v="Approved"/>
    <s v="Solex"/>
    <s v="Road"/>
    <s v="medium"/>
    <s v="large"/>
    <n v="1777.8"/>
    <n v="820.78"/>
    <n v="957.02"/>
    <d v="2016-11-22T00:00:00"/>
    <n v="136"/>
  </r>
  <r>
    <s v="15354"/>
    <s v="83"/>
    <x v="2253"/>
    <d v="2017-06-05T00:00:00"/>
    <b v="1"/>
    <s v="Approved"/>
    <s v="Solex"/>
    <s v="Touring"/>
    <s v="medium"/>
    <s v="large"/>
    <n v="2083.94"/>
    <n v="675.03"/>
    <n v="1408.91"/>
    <d v="2013-09-16T00:00:00"/>
    <n v="208"/>
  </r>
  <r>
    <s v="15355"/>
    <s v="18"/>
    <x v="935"/>
    <d v="2017-07-16T00:00:00"/>
    <b v="1"/>
    <s v="Approved"/>
    <s v="Norco Bicycles"/>
    <s v="Standard"/>
    <s v="high"/>
    <s v="medium"/>
    <n v="1148.6400000000001"/>
    <n v="689.18"/>
    <n v="459.46"/>
    <d v="2015-08-10T00:00:00"/>
    <n v="167"/>
  </r>
  <r>
    <s v="15356"/>
    <s v="85"/>
    <x v="271"/>
    <d v="2017-08-28T00:00:00"/>
    <b v="0"/>
    <s v="Approved"/>
    <s v="WeareA2B"/>
    <s v="Standard"/>
    <s v="medium"/>
    <s v="medium"/>
    <n v="752.64"/>
    <n v="205.36"/>
    <n v="547.28"/>
    <d v="2000-11-03T00:00:00"/>
    <n v="124"/>
  </r>
  <r>
    <s v="15357"/>
    <s v="0"/>
    <x v="622"/>
    <d v="2017-06-01T00:00:00"/>
    <b v="0"/>
    <s v="Approved"/>
    <s v="Trek Bicycles"/>
    <s v="Standard"/>
    <s v="medium"/>
    <s v="medium"/>
    <n v="499.53"/>
    <n v="388.72"/>
    <n v="110.81"/>
    <d v="1999-06-23T00:00:00"/>
    <n v="212"/>
  </r>
  <r>
    <s v="15358"/>
    <s v="18"/>
    <x v="2661"/>
    <d v="2017-02-18T00:00:00"/>
    <b v="0"/>
    <s v="Approved"/>
    <s v="Solex"/>
    <s v="Standard"/>
    <s v="medium"/>
    <s v="medium"/>
    <n v="575.27"/>
    <n v="431.45"/>
    <n v="143.82"/>
    <d v="2009-03-08T00:00:00"/>
    <n v="315"/>
  </r>
  <r>
    <s v="15359"/>
    <s v="49"/>
    <x v="923"/>
    <d v="2017-08-24T00:00:00"/>
    <b v="1"/>
    <s v="Approved"/>
    <s v="Trek Bicycles"/>
    <s v="Road"/>
    <s v="medium"/>
    <s v="medium"/>
    <n v="533.51"/>
    <n v="400.13"/>
    <n v="133.38"/>
    <d v="2012-06-04T00:00:00"/>
    <n v="128"/>
  </r>
  <r>
    <s v="15360"/>
    <s v="2"/>
    <x v="377"/>
    <d v="2017-11-21T00:00:00"/>
    <b v="1"/>
    <s v="Approved"/>
    <s v="Solex"/>
    <s v="Standard"/>
    <s v="medium"/>
    <s v="medium"/>
    <n v="71.489999999999995"/>
    <n v="53.62"/>
    <n v="17.87"/>
    <d v="2011-04-16T00:00:00"/>
    <n v="39"/>
  </r>
  <r>
    <s v="15361"/>
    <s v="11"/>
    <x v="1197"/>
    <d v="2017-02-15T00:00:00"/>
    <b v="1"/>
    <s v="Approved"/>
    <s v="Giant Bicycles"/>
    <s v="Standard"/>
    <s v="high"/>
    <s v="medium"/>
    <n v="1274.93"/>
    <n v="764.96"/>
    <n v="509.97"/>
    <d v="2007-08-04T00:00:00"/>
    <n v="318"/>
  </r>
  <r>
    <s v="15362"/>
    <s v="34"/>
    <x v="771"/>
    <d v="2017-10-15T00:00:00"/>
    <b v="0"/>
    <s v="Approved"/>
    <s v="Norco Bicycles"/>
    <s v="Road"/>
    <s v="high"/>
    <s v="large"/>
    <n v="774.53"/>
    <n v="464.72"/>
    <n v="309.81"/>
    <d v="2003-03-18T00:00:00"/>
    <n v="76"/>
  </r>
  <r>
    <s v="15363"/>
    <s v="37"/>
    <x v="1177"/>
    <d v="2017-12-15T00:00:00"/>
    <b v="0"/>
    <s v="Approved"/>
    <s v="OHM Cycles"/>
    <s v="Standard"/>
    <s v="low"/>
    <s v="medium"/>
    <n v="1793.43"/>
    <n v="248.82"/>
    <n v="1544.61"/>
    <d v="1998-12-17T00:00:00"/>
    <n v="15"/>
  </r>
  <r>
    <s v="15364"/>
    <s v="38"/>
    <x v="3089"/>
    <d v="2017-09-19T00:00:00"/>
    <b v="1"/>
    <s v="Approved"/>
    <s v="Solex"/>
    <s v="Standard"/>
    <s v="medium"/>
    <s v="medium"/>
    <n v="1577.53"/>
    <n v="826.51"/>
    <n v="751.02"/>
    <d v="2008-03-19T00:00:00"/>
    <n v="102"/>
  </r>
  <r>
    <s v="15365"/>
    <s v="18"/>
    <x v="1340"/>
    <d v="2017-10-21T00:00:00"/>
    <b v="0"/>
    <s v="Approved"/>
    <s v="Solex"/>
    <s v="Standard"/>
    <s v="medium"/>
    <s v="medium"/>
    <n v="575.27"/>
    <n v="431.45"/>
    <n v="143.82"/>
    <d v="2009-03-08T00:00:00"/>
    <n v="70"/>
  </r>
  <r>
    <s v="15367"/>
    <s v="54"/>
    <x v="1393"/>
    <d v="2017-05-17T00:00:00"/>
    <b v="1"/>
    <s v="Approved"/>
    <s v="WeareA2B"/>
    <s v="Standard"/>
    <s v="medium"/>
    <s v="medium"/>
    <n v="1292.8399999999999"/>
    <n v="13.44"/>
    <n v="1279.4000000000001"/>
    <d v="2009-04-12T00:00:00"/>
    <n v="227"/>
  </r>
  <r>
    <s v="15368"/>
    <s v="0"/>
    <x v="235"/>
    <d v="2017-06-16T00:00:00"/>
    <b v="1"/>
    <s v="Approved"/>
    <s v="Solex"/>
    <s v="Standard"/>
    <s v="medium"/>
    <s v="medium"/>
    <n v="441.49"/>
    <n v="84.99"/>
    <n v="356.5"/>
    <d v="1993-04-12T00:00:00"/>
    <n v="197"/>
  </r>
  <r>
    <s v="15369"/>
    <s v="65"/>
    <x v="2942"/>
    <d v="2017-02-02T00:00:00"/>
    <b v="0"/>
    <s v="Approved"/>
    <s v="WeareA2B"/>
    <s v="Standard"/>
    <s v="medium"/>
    <s v="medium"/>
    <n v="1807.45"/>
    <n v="778.69"/>
    <n v="1028.76"/>
    <d v="2005-10-22T00:00:00"/>
    <n v="331"/>
  </r>
  <r>
    <s v="15370"/>
    <s v="59"/>
    <x v="469"/>
    <d v="2017-11-01T00:00:00"/>
    <b v="0"/>
    <s v="Approved"/>
    <s v="Solex"/>
    <s v="Standard"/>
    <s v="medium"/>
    <s v="large"/>
    <n v="1061.56"/>
    <n v="733.58"/>
    <n v="327.98"/>
    <d v="2012-05-18T00:00:00"/>
    <n v="59"/>
  </r>
  <r>
    <s v="15371"/>
    <s v="32"/>
    <x v="155"/>
    <d v="2017-03-06T00:00:00"/>
    <b v="1"/>
    <s v="Approved"/>
    <s v="Giant Bicycles"/>
    <s v="Standard"/>
    <s v="medium"/>
    <s v="medium"/>
    <n v="642.70000000000005"/>
    <n v="211.37"/>
    <n v="431.33"/>
    <d v="2002-03-22T00:00:00"/>
    <n v="299"/>
  </r>
  <r>
    <s v="15372"/>
    <s v="61"/>
    <x v="2774"/>
    <d v="2017-11-28T00:00:00"/>
    <b v="0"/>
    <s v="Approved"/>
    <s v="Norco Bicycles"/>
    <s v="Standard"/>
    <s v="medium"/>
    <s v="small"/>
    <n v="586.45000000000005"/>
    <n v="521.94000000000005"/>
    <n v="64.510000000000005"/>
    <d v="1991-07-10T00:00:00"/>
    <n v="32"/>
  </r>
  <r>
    <s v="15373"/>
    <s v="55"/>
    <x v="2336"/>
    <d v="2017-07-02T00:00:00"/>
    <b v="0"/>
    <s v="Approved"/>
    <s v="Trek Bicycles"/>
    <s v="Road"/>
    <s v="medium"/>
    <s v="large"/>
    <n v="1894.19"/>
    <n v="598.76"/>
    <n v="1295.43"/>
    <d v="2003-07-21T00:00:00"/>
    <n v="181"/>
  </r>
  <r>
    <s v="15375"/>
    <s v="80"/>
    <x v="2330"/>
    <d v="2017-02-18T00:00:00"/>
    <b v="1"/>
    <s v="Approved"/>
    <s v="OHM Cycles"/>
    <s v="Touring"/>
    <s v="low"/>
    <s v="medium"/>
    <n v="1073.07"/>
    <n v="933.84"/>
    <n v="139.22999999999999"/>
    <d v="2004-12-18T00:00:00"/>
    <n v="315"/>
  </r>
  <r>
    <s v="15376"/>
    <s v="35"/>
    <x v="292"/>
    <d v="2017-11-13T00:00:00"/>
    <b v="1"/>
    <s v="Approved"/>
    <s v="Trek Bicycles"/>
    <s v="Standard"/>
    <s v="low"/>
    <s v="medium"/>
    <n v="1057.51"/>
    <n v="154.4"/>
    <n v="903.11"/>
    <d v="2010-06-07T00:00:00"/>
    <n v="47"/>
  </r>
  <r>
    <s v="15377"/>
    <s v="13"/>
    <x v="3235"/>
    <d v="2017-08-13T00:00:00"/>
    <b v="1"/>
    <s v="Approved"/>
    <s v="Solex"/>
    <s v="Standard"/>
    <s v="medium"/>
    <s v="medium"/>
    <n v="1163.8900000000001"/>
    <n v="589.27"/>
    <n v="574.62"/>
    <d v="2013-03-12T00:00:00"/>
    <n v="139"/>
  </r>
  <r>
    <s v="15378"/>
    <s v="58"/>
    <x v="902"/>
    <d v="2017-09-01T00:00:00"/>
    <b v="1"/>
    <s v="Approved"/>
    <s v="OHM Cycles"/>
    <s v="Standard"/>
    <s v="medium"/>
    <s v="medium"/>
    <n v="912.52"/>
    <n v="141.4"/>
    <n v="771.12"/>
    <d v="2015-10-18T00:00:00"/>
    <n v="120"/>
  </r>
  <r>
    <s v="15379"/>
    <s v="34"/>
    <x v="1988"/>
    <d v="2017-10-25T00:00:00"/>
    <b v="0"/>
    <s v="Approved"/>
    <s v="Norco Bicycles"/>
    <s v="Road"/>
    <s v="high"/>
    <s v="large"/>
    <n v="774.53"/>
    <n v="464.72"/>
    <n v="309.81"/>
    <d v="2003-03-18T00:00:00"/>
    <n v="66"/>
  </r>
  <r>
    <s v="15380"/>
    <s v="71"/>
    <x v="3328"/>
    <d v="2017-02-03T00:00:00"/>
    <b v="0"/>
    <s v="Approved"/>
    <s v="Solex"/>
    <s v="Standard"/>
    <s v="high"/>
    <s v="large"/>
    <n v="1842.92"/>
    <n v="1105.75"/>
    <n v="737.17"/>
    <d v="1995-10-24T00:00:00"/>
    <n v="330"/>
  </r>
  <r>
    <s v="15381"/>
    <s v="53"/>
    <x v="374"/>
    <d v="2017-12-10T00:00:00"/>
    <b v="0"/>
    <s v="Approved"/>
    <s v="OHM Cycles"/>
    <s v="Standard"/>
    <s v="medium"/>
    <s v="medium"/>
    <n v="795.34"/>
    <n v="101.58"/>
    <n v="693.76"/>
    <d v="2005-10-22T00:00:00"/>
    <n v="20"/>
  </r>
  <r>
    <s v="15383"/>
    <s v="4"/>
    <x v="1587"/>
    <d v="2017-11-15T00:00:00"/>
    <b v="0"/>
    <s v="Approved"/>
    <s v="Solex"/>
    <s v="Standard"/>
    <s v="medium"/>
    <s v="medium"/>
    <n v="1483.2"/>
    <n v="99.59"/>
    <n v="1383.61"/>
    <d v="1992-10-02T00:00:00"/>
    <n v="45"/>
  </r>
  <r>
    <s v="15384"/>
    <s v="7"/>
    <x v="2776"/>
    <d v="2017-09-24T00:00:00"/>
    <b v="0"/>
    <s v="Approved"/>
    <s v="Giant Bicycles"/>
    <s v="Standard"/>
    <s v="medium"/>
    <s v="small"/>
    <n v="1311.44"/>
    <n v="1167.18"/>
    <n v="144.26"/>
    <d v="1992-10-11T00:00:00"/>
    <n v="97"/>
  </r>
  <r>
    <s v="15385"/>
    <s v="10"/>
    <x v="1815"/>
    <d v="2017-02-08T00:00:00"/>
    <b v="0"/>
    <s v="Approved"/>
    <s v="WeareA2B"/>
    <s v="Touring"/>
    <s v="medium"/>
    <s v="medium"/>
    <n v="1466.68"/>
    <n v="363.25"/>
    <n v="1103.43"/>
    <d v="2014-03-03T00:00:00"/>
    <n v="325"/>
  </r>
  <r>
    <s v="15386"/>
    <s v="42"/>
    <x v="3146"/>
    <d v="2017-07-20T00:00:00"/>
    <b v="0"/>
    <s v="Approved"/>
    <s v="OHM Cycles"/>
    <s v="Road"/>
    <s v="medium"/>
    <s v="small"/>
    <n v="1810"/>
    <n v="1610.9"/>
    <n v="199.1"/>
    <d v="2008-03-19T00:00:00"/>
    <n v="163"/>
  </r>
  <r>
    <s v="15387"/>
    <s v="82"/>
    <x v="3455"/>
    <d v="2017-03-24T00:00:00"/>
    <b v="1"/>
    <s v="Approved"/>
    <s v="Giant Bicycles"/>
    <s v="Road"/>
    <s v="medium"/>
    <s v="medium"/>
    <n v="1538.99"/>
    <n v="829.65"/>
    <n v="709.34"/>
    <d v="2016-11-22T00:00:00"/>
    <n v="281"/>
  </r>
  <r>
    <s v="15388"/>
    <s v="6"/>
    <x v="427"/>
    <d v="2017-05-19T00:00:00"/>
    <b v="1"/>
    <s v="Approved"/>
    <s v="OHM Cycles"/>
    <s v="Standard"/>
    <s v="high"/>
    <s v="medium"/>
    <n v="227.88"/>
    <n v="136.72999999999999"/>
    <n v="91.15"/>
    <d v="2014-03-03T00:00:00"/>
    <n v="225"/>
  </r>
  <r>
    <s v="15389"/>
    <s v="0"/>
    <x v="1245"/>
    <d v="2017-10-30T00:00:00"/>
    <b v="0"/>
    <s v="Approved"/>
    <s v="Giant Bicycles"/>
    <s v="Standard"/>
    <s v="medium"/>
    <s v="medium"/>
    <n v="230.91"/>
    <n v="173.18"/>
    <n v="57.73"/>
    <d v="2006-11-10T00:00:00"/>
    <n v="61"/>
  </r>
  <r>
    <s v="15390"/>
    <s v="90"/>
    <x v="1355"/>
    <d v="2017-09-02T00:00:00"/>
    <b v="1"/>
    <s v="Approved"/>
    <s v="Norco Bicycles"/>
    <s v="Standard"/>
    <s v="low"/>
    <s v="medium"/>
    <n v="363.01"/>
    <n v="290.41000000000003"/>
    <n v="72.599999999999994"/>
    <d v="2005-05-10T00:00:00"/>
    <n v="119"/>
  </r>
  <r>
    <s v="15391"/>
    <s v="16"/>
    <x v="2653"/>
    <d v="2017-01-18T00:00:00"/>
    <b v="1"/>
    <s v="Approved"/>
    <s v="Norco Bicycles"/>
    <s v="Standard"/>
    <s v="high"/>
    <s v="small"/>
    <n v="1661.92"/>
    <n v="1479.11"/>
    <n v="182.81"/>
    <d v="2010-05-05T00:00:00"/>
    <n v="346"/>
  </r>
  <r>
    <s v="15392"/>
    <s v="2"/>
    <x v="2297"/>
    <d v="2017-11-25T00:00:00"/>
    <b v="0"/>
    <s v="Approved"/>
    <s v="Solex"/>
    <s v="Standard"/>
    <s v="medium"/>
    <s v="medium"/>
    <n v="71.489999999999995"/>
    <n v="53.62"/>
    <n v="17.87"/>
    <d v="2012-12-02T00:00:00"/>
    <n v="35"/>
  </r>
  <r>
    <s v="15393"/>
    <s v="98"/>
    <x v="3141"/>
    <d v="2017-06-28T00:00:00"/>
    <b v="1"/>
    <s v="Approved"/>
    <s v="OHM Cycles"/>
    <s v="Standard"/>
    <s v="medium"/>
    <s v="medium"/>
    <n v="795.34"/>
    <n v="101.58"/>
    <n v="693.76"/>
    <d v="2015-06-17T00:00:00"/>
    <n v="185"/>
  </r>
  <r>
    <s v="15394"/>
    <s v="61"/>
    <x v="144"/>
    <d v="2017-04-02T00:00:00"/>
    <b v="0"/>
    <s v="Approved"/>
    <s v="OHM Cycles"/>
    <s v="Standard"/>
    <s v="low"/>
    <s v="medium"/>
    <n v="71.16"/>
    <n v="56.93"/>
    <n v="14.23"/>
    <d v="2015-06-17T00:00:00"/>
    <n v="272"/>
  </r>
  <r>
    <s v="15395"/>
    <s v="8"/>
    <x v="3230"/>
    <d v="2017-12-13T00:00:00"/>
    <b v="1"/>
    <s v="Approved"/>
    <s v="Solex"/>
    <s v="Road"/>
    <s v="medium"/>
    <s v="small"/>
    <n v="1703.52"/>
    <n v="1516.13"/>
    <n v="187.39"/>
    <d v="2005-12-07T00:00:00"/>
    <n v="17"/>
  </r>
  <r>
    <s v="15396"/>
    <s v="0"/>
    <x v="267"/>
    <d v="2017-07-29T00:00:00"/>
    <b v="0"/>
    <s v="Approved"/>
    <s v="OHM Cycles"/>
    <s v="Standard"/>
    <s v="high"/>
    <s v="medium"/>
    <n v="227.88"/>
    <n v="136.72999999999999"/>
    <n v="91.15"/>
    <d v="2003-02-07T00:00:00"/>
    <n v="154"/>
  </r>
  <r>
    <s v="15397"/>
    <s v="85"/>
    <x v="3301"/>
    <d v="2017-11-16T00:00:00"/>
    <b v="0"/>
    <s v="Approved"/>
    <s v="WeareA2B"/>
    <s v="Standard"/>
    <s v="medium"/>
    <s v="medium"/>
    <n v="1228.07"/>
    <n v="400.91"/>
    <n v="827.16"/>
    <d v="2000-05-22T00:00:00"/>
    <n v="44"/>
  </r>
  <r>
    <s v="15398"/>
    <s v="80"/>
    <x v="709"/>
    <d v="2017-01-11T00:00:00"/>
    <b v="0"/>
    <s v="Approved"/>
    <s v="OHM Cycles"/>
    <s v="Touring"/>
    <s v="low"/>
    <s v="medium"/>
    <n v="1073.07"/>
    <n v="933.84"/>
    <n v="139.22999999999999"/>
    <d v="1997-01-25T00:00:00"/>
    <n v="353"/>
  </r>
  <r>
    <s v="15399"/>
    <s v="72"/>
    <x v="1745"/>
    <d v="2017-06-18T00:00:00"/>
    <b v="0"/>
    <s v="Approved"/>
    <s v="Norco Bicycles"/>
    <s v="Standard"/>
    <s v="medium"/>
    <s v="medium"/>
    <n v="360.4"/>
    <n v="270.3"/>
    <n v="90.1"/>
    <d v="2000-05-22T00:00:00"/>
    <n v="195"/>
  </r>
  <r>
    <s v="15400"/>
    <s v="70"/>
    <x v="2907"/>
    <d v="2017-12-17T00:00:00"/>
    <b v="0"/>
    <s v="Approved"/>
    <s v="Trek Bicycles"/>
    <s v="Standard"/>
    <s v="high"/>
    <s v="medium"/>
    <n v="495.72"/>
    <n v="297.43"/>
    <n v="198.29"/>
    <d v="2016-12-06T00:00:00"/>
    <n v="13"/>
  </r>
  <r>
    <s v="15401"/>
    <s v="72"/>
    <x v="2527"/>
    <d v="2017-09-24T00:00:00"/>
    <b v="0"/>
    <s v="Approved"/>
    <s v="Norco Bicycles"/>
    <s v="Standard"/>
    <s v="medium"/>
    <s v="medium"/>
    <n v="360.4"/>
    <n v="270.3"/>
    <n v="90.1"/>
    <d v="2003-09-09T00:00:00"/>
    <n v="97"/>
  </r>
  <r>
    <s v="15402"/>
    <s v="64"/>
    <x v="1911"/>
    <d v="2017-05-22T00:00:00"/>
    <b v="1"/>
    <s v="Approved"/>
    <s v="Trek Bicycles"/>
    <s v="Standard"/>
    <s v="medium"/>
    <s v="large"/>
    <n v="1469.44"/>
    <n v="596.54999999999995"/>
    <n v="872.89"/>
    <d v="2015-04-11T00:00:00"/>
    <n v="222"/>
  </r>
  <r>
    <s v="15403"/>
    <s v="15"/>
    <x v="2223"/>
    <d v="2017-01-20T00:00:00"/>
    <b v="0"/>
    <s v="Approved"/>
    <s v="WeareA2B"/>
    <s v="Standard"/>
    <s v="medium"/>
    <s v="medium"/>
    <n v="1292.8399999999999"/>
    <n v="13.44"/>
    <n v="1279.4000000000001"/>
    <d v="2011-08-24T00:00:00"/>
    <n v="344"/>
  </r>
  <r>
    <s v="15404"/>
    <s v="3"/>
    <x v="559"/>
    <d v="2017-04-26T00:00:00"/>
    <b v="1"/>
    <s v="Approved"/>
    <s v="Trek Bicycles"/>
    <s v="Standard"/>
    <s v="medium"/>
    <s v="large"/>
    <n v="2091.4699999999998"/>
    <n v="388.92"/>
    <n v="1702.55"/>
    <d v="2013-09-16T00:00:00"/>
    <n v="248"/>
  </r>
  <r>
    <s v="15405"/>
    <s v="32"/>
    <x v="212"/>
    <d v="2017-01-07T00:00:00"/>
    <b v="1"/>
    <s v="Approved"/>
    <s v="Giant Bicycles"/>
    <s v="Standard"/>
    <s v="high"/>
    <s v="medium"/>
    <n v="1179"/>
    <n v="707.4"/>
    <n v="471.6"/>
    <d v="2003-09-10T00:00:00"/>
    <n v="357"/>
  </r>
  <r>
    <s v="15406"/>
    <s v="76"/>
    <x v="1981"/>
    <d v="2017-06-22T00:00:00"/>
    <b v="1"/>
    <s v="Approved"/>
    <s v="WeareA2B"/>
    <s v="Standard"/>
    <s v="low"/>
    <s v="medium"/>
    <n v="642.30999999999995"/>
    <n v="513.85"/>
    <n v="128.46"/>
    <d v="1991-07-10T00:00:00"/>
    <n v="191"/>
  </r>
  <r>
    <s v="15407"/>
    <s v="69"/>
    <x v="1713"/>
    <d v="2017-08-05T00:00:00"/>
    <b v="0"/>
    <s v="Approved"/>
    <s v="Giant Bicycles"/>
    <s v="Road"/>
    <s v="medium"/>
    <s v="medium"/>
    <n v="792.9"/>
    <n v="594.67999999999995"/>
    <n v="198.22"/>
    <d v="2011-01-10T00:00:00"/>
    <n v="147"/>
  </r>
  <r>
    <s v="15408"/>
    <s v="35"/>
    <x v="1978"/>
    <d v="2017-01-26T00:00:00"/>
    <b v="1"/>
    <s v="Approved"/>
    <s v="Giant Bicycles"/>
    <s v="Standard"/>
    <s v="medium"/>
    <s v="medium"/>
    <n v="1403.5"/>
    <n v="954.82"/>
    <n v="448.68"/>
    <d v="2012-09-15T00:00:00"/>
    <n v="338"/>
  </r>
  <r>
    <s v="15409"/>
    <s v="54"/>
    <x v="2479"/>
    <d v="2017-10-11T00:00:00"/>
    <b v="1"/>
    <s v="Approved"/>
    <s v="WeareA2B"/>
    <s v="Standard"/>
    <s v="medium"/>
    <s v="medium"/>
    <n v="1292.8399999999999"/>
    <n v="13.44"/>
    <n v="1279.4000000000001"/>
    <d v="2009-04-12T00:00:00"/>
    <n v="80"/>
  </r>
  <r>
    <s v="15410"/>
    <s v="32"/>
    <x v="1945"/>
    <d v="2017-04-16T00:00:00"/>
    <b v="1"/>
    <s v="Approved"/>
    <s v="Giant Bicycles"/>
    <s v="Standard"/>
    <s v="medium"/>
    <s v="medium"/>
    <n v="642.70000000000005"/>
    <n v="211.37"/>
    <n v="431.33"/>
    <d v="2002-03-22T00:00:00"/>
    <n v="258"/>
  </r>
  <r>
    <s v="15411"/>
    <s v="91"/>
    <x v="2262"/>
    <d v="2017-08-03T00:00:00"/>
    <b v="1"/>
    <s v="Approved"/>
    <s v="WeareA2B"/>
    <s v="Standard"/>
    <s v="low"/>
    <s v="medium"/>
    <n v="642.30999999999995"/>
    <n v="513.85"/>
    <n v="128.46"/>
    <d v="2004-12-18T00:00:00"/>
    <n v="149"/>
  </r>
  <r>
    <s v="15412"/>
    <s v="83"/>
    <x v="2966"/>
    <d v="2017-02-19T00:00:00"/>
    <b v="1"/>
    <s v="Approved"/>
    <s v="Solex"/>
    <s v="Touring"/>
    <s v="medium"/>
    <s v="large"/>
    <n v="2083.94"/>
    <n v="675.03"/>
    <n v="1408.91"/>
    <d v="2013-09-16T00:00:00"/>
    <n v="314"/>
  </r>
  <r>
    <s v="15413"/>
    <s v="0"/>
    <x v="743"/>
    <d v="2017-10-15T00:00:00"/>
    <b v="0"/>
    <s v="Approved"/>
    <s v="OHM Cycles"/>
    <s v="Standard"/>
    <s v="low"/>
    <s v="medium"/>
    <n v="71.16"/>
    <n v="56.93"/>
    <n v="14.23"/>
    <d v="2015-06-17T00:00:00"/>
    <n v="76"/>
  </r>
  <r>
    <s v="15414"/>
    <s v="51"/>
    <x v="1151"/>
    <d v="2017-05-05T00:00:00"/>
    <b v="1"/>
    <s v="Approved"/>
    <s v="OHM Cycles"/>
    <s v="Standard"/>
    <s v="high"/>
    <s v="medium"/>
    <n v="2005.66"/>
    <n v="1203.4000000000001"/>
    <n v="802.26"/>
    <d v="1991-01-21T00:00:00"/>
    <n v="239"/>
  </r>
  <r>
    <s v="15415"/>
    <s v="85"/>
    <x v="1208"/>
    <d v="2017-11-08T00:00:00"/>
    <b v="0"/>
    <s v="Approved"/>
    <s v="WeareA2B"/>
    <s v="Standard"/>
    <s v="medium"/>
    <s v="medium"/>
    <n v="1228.07"/>
    <n v="400.91"/>
    <n v="827.16"/>
    <d v="2015-08-10T00:00:00"/>
    <n v="52"/>
  </r>
  <r>
    <s v="15416"/>
    <s v="21"/>
    <x v="3290"/>
    <d v="2017-09-04T00:00:00"/>
    <b v="1"/>
    <s v="Approved"/>
    <s v="WeareA2B"/>
    <s v="Touring"/>
    <s v="medium"/>
    <s v="medium"/>
    <n v="1466.68"/>
    <n v="363.25"/>
    <n v="1103.43"/>
    <d v="1996-11-09T00:00:00"/>
    <n v="117"/>
  </r>
  <r>
    <s v="15417"/>
    <s v="72"/>
    <x v="3272"/>
    <d v="2017-05-12T00:00:00"/>
    <b v="0"/>
    <s v="Approved"/>
    <s v="Norco Bicycles"/>
    <s v="Standard"/>
    <s v="medium"/>
    <s v="medium"/>
    <n v="360.4"/>
    <n v="270.3"/>
    <n v="90.1"/>
    <d v="2016-12-06T00:00:00"/>
    <n v="232"/>
  </r>
  <r>
    <s v="15418"/>
    <s v="0"/>
    <x v="1205"/>
    <d v="2017-06-11T00:00:00"/>
    <b v="1"/>
    <s v="Approved"/>
    <s v="Trek Bicycles"/>
    <s v="Standard"/>
    <s v="high"/>
    <s v="medium"/>
    <n v="495.72"/>
    <n v="297.43"/>
    <n v="198.29"/>
    <d v="2016-12-06T00:00:00"/>
    <n v="202"/>
  </r>
  <r>
    <s v="15419"/>
    <s v="1"/>
    <x v="244"/>
    <d v="2017-08-19T00:00:00"/>
    <b v="0"/>
    <s v="Approved"/>
    <s v="Giant Bicycles"/>
    <s v="Standard"/>
    <s v="medium"/>
    <s v="medium"/>
    <n v="1403.5"/>
    <n v="954.82"/>
    <n v="448.68"/>
    <d v="2016-11-14T00:00:00"/>
    <n v="133"/>
  </r>
  <r>
    <s v="15420"/>
    <s v="64"/>
    <x v="630"/>
    <d v="2017-01-21T00:00:00"/>
    <b v="0"/>
    <s v="Approved"/>
    <s v="Giant Bicycles"/>
    <s v="Standard"/>
    <s v="high"/>
    <s v="small"/>
    <n v="1977.36"/>
    <n v="1759.85"/>
    <n v="217.51"/>
    <d v="2010-11-05T00:00:00"/>
    <n v="343"/>
  </r>
  <r>
    <s v="15421"/>
    <s v="63"/>
    <x v="3371"/>
    <d v="2017-09-21T00:00:00"/>
    <b v="0"/>
    <s v="Approved"/>
    <s v="Solex"/>
    <s v="Standard"/>
    <s v="medium"/>
    <s v="medium"/>
    <n v="1483.2"/>
    <n v="99.59"/>
    <n v="1383.61"/>
    <d v="1998-12-17T00:00:00"/>
    <n v="100"/>
  </r>
  <r>
    <s v="15422"/>
    <s v="99"/>
    <x v="2333"/>
    <d v="2017-08-13T00:00:00"/>
    <b v="0"/>
    <s v="Approved"/>
    <s v="OHM Cycles"/>
    <s v="Standard"/>
    <s v="medium"/>
    <s v="medium"/>
    <n v="1227.3399999999999"/>
    <n v="770.89"/>
    <n v="456.45"/>
    <d v="1994-08-10T00:00:00"/>
    <n v="139"/>
  </r>
  <r>
    <s v="15423"/>
    <s v="43"/>
    <x v="3352"/>
    <d v="2017-09-07T00:00:00"/>
    <b v="0"/>
    <s v="Approved"/>
    <s v="Solex"/>
    <s v="Standard"/>
    <s v="medium"/>
    <s v="medium"/>
    <n v="1151.96"/>
    <n v="649.49"/>
    <n v="502.47"/>
    <d v="2011-05-09T00:00:00"/>
    <n v="114"/>
  </r>
  <r>
    <s v="15424"/>
    <s v="63"/>
    <x v="1018"/>
    <d v="2017-06-30T00:00:00"/>
    <b v="1"/>
    <s v="Approved"/>
    <s v="WeareA2B"/>
    <s v="Standard"/>
    <s v="medium"/>
    <s v="medium"/>
    <n v="1992.93"/>
    <n v="762.63"/>
    <n v="1230.3"/>
    <d v="1992-10-11T00:00:00"/>
    <n v="183"/>
  </r>
  <r>
    <s v="15425"/>
    <s v="85"/>
    <x v="2561"/>
    <d v="2017-06-04T00:00:00"/>
    <b v="1"/>
    <s v="Approved"/>
    <s v="WeareA2B"/>
    <s v="Standard"/>
    <s v="medium"/>
    <s v="medium"/>
    <n v="752.64"/>
    <n v="205.36"/>
    <n v="547.28"/>
    <d v="1999-07-26T00:00:00"/>
    <n v="209"/>
  </r>
  <r>
    <s v="15426"/>
    <s v="56"/>
    <x v="3316"/>
    <d v="2017-04-29T00:00:00"/>
    <b v="1"/>
    <s v="Approved"/>
    <s v="OHM Cycles"/>
    <s v="Standard"/>
    <s v="medium"/>
    <s v="medium"/>
    <n v="183.86"/>
    <n v="137.9"/>
    <n v="45.96"/>
    <d v="1998-12-17T00:00:00"/>
    <n v="245"/>
  </r>
  <r>
    <s v="15427"/>
    <s v="82"/>
    <x v="706"/>
    <d v="2017-08-31T00:00:00"/>
    <b v="0"/>
    <s v="Approved"/>
    <s v="Norco Bicycles"/>
    <s v="Standard"/>
    <s v="high"/>
    <s v="medium"/>
    <n v="1148.6400000000001"/>
    <n v="689.18"/>
    <n v="459.46"/>
    <d v="1992-10-02T00:00:00"/>
    <n v="121"/>
  </r>
  <r>
    <s v="15428"/>
    <s v="55"/>
    <x v="82"/>
    <d v="2017-03-17T00:00:00"/>
    <b v="0"/>
    <s v="Approved"/>
    <s v="Trek Bicycles"/>
    <s v="Road"/>
    <s v="medium"/>
    <s v="large"/>
    <n v="1894.19"/>
    <n v="598.76"/>
    <n v="1295.43"/>
    <d v="2011-08-24T00:00:00"/>
    <n v="288"/>
  </r>
  <r>
    <s v="15429"/>
    <s v="0"/>
    <x v="3456"/>
    <d v="2017-08-21T00:00:00"/>
    <b v="0"/>
    <s v="Approved"/>
    <s v="Solex"/>
    <s v="Standard"/>
    <s v="medium"/>
    <s v="medium"/>
    <n v="478.16"/>
    <n v="298.72000000000003"/>
    <n v="179.44"/>
    <d v="2010-11-05T00:00:00"/>
    <n v="131"/>
  </r>
  <r>
    <s v="15430"/>
    <s v="98"/>
    <x v="248"/>
    <d v="2017-05-21T00:00:00"/>
    <b v="0"/>
    <s v="Approved"/>
    <s v="Trek Bicycles"/>
    <s v="Standard"/>
    <s v="high"/>
    <s v="medium"/>
    <n v="358.39"/>
    <n v="215.03"/>
    <n v="143.36000000000001"/>
    <d v="2004-01-16T00:00:00"/>
    <n v="223"/>
  </r>
  <r>
    <s v="15431"/>
    <s v="15"/>
    <x v="2955"/>
    <d v="2017-11-01T00:00:00"/>
    <b v="1"/>
    <s v="Approved"/>
    <s v="WeareA2B"/>
    <s v="Standard"/>
    <s v="medium"/>
    <s v="medium"/>
    <n v="1292.8399999999999"/>
    <n v="13.44"/>
    <n v="1279.4000000000001"/>
    <d v="1997-10-04T00:00:00"/>
    <n v="59"/>
  </r>
  <r>
    <s v="15432"/>
    <s v="85"/>
    <x v="1162"/>
    <d v="2017-01-09T00:00:00"/>
    <b v="0"/>
    <s v="Approved"/>
    <s v="WeareA2B"/>
    <s v="Standard"/>
    <s v="medium"/>
    <s v="medium"/>
    <n v="752.64"/>
    <n v="205.36"/>
    <n v="547.28"/>
    <d v="2015-08-02T00:00:00"/>
    <n v="355"/>
  </r>
  <r>
    <s v="15433"/>
    <s v="74"/>
    <x v="3362"/>
    <d v="2017-08-21T00:00:00"/>
    <b v="0"/>
    <s v="Approved"/>
    <s v="WeareA2B"/>
    <s v="Standard"/>
    <s v="medium"/>
    <s v="medium"/>
    <n v="1228.07"/>
    <n v="400.91"/>
    <n v="827.16"/>
    <d v="2000-05-22T00:00:00"/>
    <n v="131"/>
  </r>
  <r>
    <s v="15434"/>
    <s v="80"/>
    <x v="2690"/>
    <d v="2017-07-07T00:00:00"/>
    <b v="0"/>
    <s v="Approved"/>
    <s v="OHM Cycles"/>
    <s v="Touring"/>
    <s v="low"/>
    <s v="medium"/>
    <n v="1073.07"/>
    <n v="933.84"/>
    <n v="139.22999999999999"/>
    <d v="1997-01-25T00:00:00"/>
    <n v="176"/>
  </r>
  <r>
    <s v="15435"/>
    <s v="82"/>
    <x v="565"/>
    <d v="2017-02-15T00:00:00"/>
    <b v="0"/>
    <s v="Approved"/>
    <s v="Norco Bicycles"/>
    <s v="Standard"/>
    <s v="high"/>
    <s v="medium"/>
    <n v="1148.6400000000001"/>
    <n v="689.18"/>
    <n v="459.46"/>
    <d v="2015-08-10T00:00:00"/>
    <n v="318"/>
  </r>
  <r>
    <s v="15436"/>
    <s v="95"/>
    <x v="3457"/>
    <d v="2017-03-10T00:00:00"/>
    <b v="1"/>
    <s v="Approved"/>
    <s v="Giant Bicycles"/>
    <s v="Standard"/>
    <s v="medium"/>
    <s v="large"/>
    <n v="569.55999999999995"/>
    <n v="528.42999999999995"/>
    <n v="41.13"/>
    <d v="2003-09-10T00:00:00"/>
    <n v="295"/>
  </r>
  <r>
    <s v="15437"/>
    <s v="24"/>
    <x v="3087"/>
    <d v="2017-12-06T00:00:00"/>
    <b v="0"/>
    <s v="Approved"/>
    <s v="Solex"/>
    <s v="Road"/>
    <s v="medium"/>
    <s v="large"/>
    <n v="1777.8"/>
    <n v="820.78"/>
    <n v="957.02"/>
    <d v="2011-05-07T00:00:00"/>
    <n v="24"/>
  </r>
  <r>
    <s v="15438"/>
    <s v="51"/>
    <x v="2294"/>
    <d v="2017-07-30T00:00:00"/>
    <b v="0"/>
    <s v="Approved"/>
    <s v="OHM Cycles"/>
    <s v="Standard"/>
    <s v="high"/>
    <s v="medium"/>
    <n v="2005.66"/>
    <n v="1203.4000000000001"/>
    <n v="802.26"/>
    <d v="2009-04-12T00:00:00"/>
    <n v="153"/>
  </r>
  <r>
    <s v="15439"/>
    <s v="61"/>
    <x v="1825"/>
    <d v="2017-04-21T00:00:00"/>
    <b v="0"/>
    <s v="Approved"/>
    <s v="OHM Cycles"/>
    <s v="Standard"/>
    <s v="low"/>
    <s v="medium"/>
    <n v="71.16"/>
    <n v="56.93"/>
    <n v="14.23"/>
    <d v="2015-06-17T00:00:00"/>
    <n v="253"/>
  </r>
  <r>
    <s v="15440"/>
    <s v="33"/>
    <x v="854"/>
    <d v="2017-04-14T00:00:00"/>
    <b v="0"/>
    <s v="Approved"/>
    <s v="Giant Bicycles"/>
    <s v="Standard"/>
    <s v="medium"/>
    <s v="small"/>
    <n v="1311.44"/>
    <n v="1167.18"/>
    <n v="144.26"/>
    <d v="1992-10-11T00:00:00"/>
    <n v="260"/>
  </r>
  <r>
    <s v="15441"/>
    <s v="13"/>
    <x v="1983"/>
    <d v="2017-04-04T00:00:00"/>
    <b v="1"/>
    <s v="Approved"/>
    <s v="Solex"/>
    <s v="Standard"/>
    <s v="medium"/>
    <s v="medium"/>
    <n v="1577.53"/>
    <n v="826.51"/>
    <n v="751.02"/>
    <d v="1991-01-21T00:00:00"/>
    <n v="270"/>
  </r>
  <r>
    <s v="15442"/>
    <s v="46"/>
    <x v="3028"/>
    <d v="2017-04-07T00:00:00"/>
    <b v="0"/>
    <s v="Approved"/>
    <s v="OHM Cycles"/>
    <s v="Standard"/>
    <s v="low"/>
    <s v="medium"/>
    <n v="1793.43"/>
    <n v="248.82"/>
    <n v="1544.61"/>
    <d v="2010-06-07T00:00:00"/>
    <n v="267"/>
  </r>
  <r>
    <s v="15443"/>
    <s v="34"/>
    <x v="210"/>
    <d v="2017-12-14T00:00:00"/>
    <b v="0"/>
    <s v="Approved"/>
    <s v="Norco Bicycles"/>
    <s v="Road"/>
    <s v="high"/>
    <s v="large"/>
    <n v="774.53"/>
    <n v="464.72"/>
    <n v="309.81"/>
    <d v="2012-06-04T00:00:00"/>
    <n v="16"/>
  </r>
  <r>
    <s v="15444"/>
    <s v="98"/>
    <x v="2260"/>
    <d v="2017-04-04T00:00:00"/>
    <b v="1"/>
    <s v="Approved"/>
    <s v="Trek Bicycles"/>
    <s v="Standard"/>
    <s v="high"/>
    <s v="medium"/>
    <n v="358.39"/>
    <n v="215.03"/>
    <n v="143.36000000000001"/>
    <d v="2004-01-16T00:00:00"/>
    <n v="270"/>
  </r>
  <r>
    <s v="15445"/>
    <s v="63"/>
    <x v="882"/>
    <d v="2017-09-06T00:00:00"/>
    <b v="1"/>
    <s v="Approved"/>
    <s v="Solex"/>
    <s v="Standard"/>
    <s v="medium"/>
    <s v="medium"/>
    <n v="1483.2"/>
    <n v="99.59"/>
    <n v="1383.61"/>
    <d v="1998-12-17T00:00:00"/>
    <n v="115"/>
  </r>
  <r>
    <s v="15447"/>
    <s v="28"/>
    <x v="2003"/>
    <d v="2017-07-07T00:00:00"/>
    <b v="1"/>
    <s v="Approved"/>
    <s v="Norco Bicycles"/>
    <s v="Standard"/>
    <s v="medium"/>
    <s v="small"/>
    <n v="1216.1400000000001"/>
    <n v="1082.3599999999999"/>
    <n v="133.78"/>
    <d v="1991-08-05T00:00:00"/>
    <n v="176"/>
  </r>
  <r>
    <s v="15448"/>
    <s v="15"/>
    <x v="1901"/>
    <d v="2017-03-21T00:00:00"/>
    <b v="0"/>
    <s v="Approved"/>
    <s v="Norco Bicycles"/>
    <s v="Standard"/>
    <s v="low"/>
    <s v="medium"/>
    <n v="958.74"/>
    <n v="748.9"/>
    <n v="209.84"/>
    <d v="2005-12-07T00:00:00"/>
    <n v="284"/>
  </r>
  <r>
    <s v="15449"/>
    <s v="20"/>
    <x v="1578"/>
    <d v="2017-07-11T00:00:00"/>
    <b v="0"/>
    <s v="Approved"/>
    <s v="Trek Bicycles"/>
    <s v="Standard"/>
    <s v="medium"/>
    <s v="small"/>
    <n v="1775.81"/>
    <n v="1580.47"/>
    <n v="195.34"/>
    <d v="2010-05-05T00:00:00"/>
    <n v="172"/>
  </r>
  <r>
    <s v="15450"/>
    <s v="85"/>
    <x v="1758"/>
    <d v="2017-10-05T00:00:00"/>
    <b v="0"/>
    <s v="Approved"/>
    <s v="WeareA2B"/>
    <s v="Standard"/>
    <s v="medium"/>
    <s v="medium"/>
    <n v="1228.07"/>
    <n v="400.91"/>
    <n v="827.16"/>
    <d v="2014-10-10T00:00:00"/>
    <n v="86"/>
  </r>
  <r>
    <s v="15451"/>
    <s v="87"/>
    <x v="344"/>
    <d v="2017-06-12T00:00:00"/>
    <b v="0"/>
    <s v="Approved"/>
    <s v="Giant Bicycles"/>
    <s v="Standard"/>
    <s v="high"/>
    <s v="medium"/>
    <n v="1179"/>
    <n v="707.4"/>
    <n v="471.6"/>
    <d v="1998-12-16T00:00:00"/>
    <n v="201"/>
  </r>
  <r>
    <s v="15452"/>
    <s v="73"/>
    <x v="2577"/>
    <d v="2017-02-08T00:00:00"/>
    <b v="1"/>
    <s v="Approved"/>
    <s v="Solex"/>
    <s v="Standard"/>
    <s v="medium"/>
    <s v="medium"/>
    <n v="1945.43"/>
    <n v="333.18"/>
    <n v="1612.25"/>
    <d v="2002-08-31T00:00:00"/>
    <n v="325"/>
  </r>
  <r>
    <s v="15453"/>
    <s v="29"/>
    <x v="2932"/>
    <d v="2017-06-07T00:00:00"/>
    <b v="1"/>
    <s v="Approved"/>
    <s v="Norco Bicycles"/>
    <s v="Road"/>
    <s v="medium"/>
    <s v="medium"/>
    <n v="543.39"/>
    <n v="407.54"/>
    <n v="135.85"/>
    <d v="1995-12-19T00:00:00"/>
    <n v="206"/>
  </r>
  <r>
    <s v="15454"/>
    <s v="64"/>
    <x v="454"/>
    <d v="2017-05-10T00:00:00"/>
    <b v="1"/>
    <s v="Approved"/>
    <s v="Trek Bicycles"/>
    <s v="Standard"/>
    <s v="medium"/>
    <s v="large"/>
    <n v="1469.44"/>
    <n v="596.54999999999995"/>
    <n v="872.89"/>
    <d v="2012-05-18T00:00:00"/>
    <n v="234"/>
  </r>
  <r>
    <s v="15455"/>
    <s v="52"/>
    <x v="1806"/>
    <d v="2017-04-11T00:00:00"/>
    <b v="0"/>
    <s v="Approved"/>
    <s v="OHM Cycles"/>
    <s v="Road"/>
    <s v="medium"/>
    <s v="medium"/>
    <n v="1280.28"/>
    <n v="829.51"/>
    <n v="450.77"/>
    <d v="2001-11-25T00:00:00"/>
    <n v="263"/>
  </r>
  <r>
    <s v="15456"/>
    <s v="73"/>
    <x v="1490"/>
    <d v="2017-10-23T00:00:00"/>
    <b v="0"/>
    <s v="Approved"/>
    <s v="Solex"/>
    <s v="Standard"/>
    <s v="medium"/>
    <s v="medium"/>
    <n v="1945.43"/>
    <n v="333.18"/>
    <n v="1612.25"/>
    <d v="2014-10-10T00:00:00"/>
    <n v="68"/>
  </r>
  <r>
    <s v="15457"/>
    <s v="98"/>
    <x v="3138"/>
    <d v="2017-03-13T00:00:00"/>
    <b v="0"/>
    <s v="Approved"/>
    <s v="Trek Bicycles"/>
    <s v="Standard"/>
    <s v="high"/>
    <s v="medium"/>
    <n v="358.39"/>
    <n v="215.03"/>
    <n v="143.36000000000001"/>
    <d v="2004-01-16T00:00:00"/>
    <n v="292"/>
  </r>
  <r>
    <s v="15458"/>
    <s v="24"/>
    <x v="2253"/>
    <d v="2017-05-04T00:00:00"/>
    <b v="0"/>
    <s v="Approved"/>
    <s v="Solex"/>
    <s v="Road"/>
    <s v="medium"/>
    <s v="large"/>
    <n v="1777.8"/>
    <n v="820.78"/>
    <n v="957.02"/>
    <d v="1999-06-23T00:00:00"/>
    <n v="240"/>
  </r>
  <r>
    <s v="15459"/>
    <s v="87"/>
    <x v="1466"/>
    <d v="2017-03-14T00:00:00"/>
    <b v="1"/>
    <s v="Approved"/>
    <s v="OHM Cycles"/>
    <s v="Standard"/>
    <s v="medium"/>
    <s v="medium"/>
    <n v="1636.9"/>
    <n v="44.71"/>
    <n v="1592.19"/>
    <d v="2010-08-20T00:00:00"/>
    <n v="291"/>
  </r>
  <r>
    <s v="15460"/>
    <s v="88"/>
    <x v="1615"/>
    <d v="2017-06-09T00:00:00"/>
    <b v="0"/>
    <s v="Approved"/>
    <s v="Norco Bicycles"/>
    <s v="Standard"/>
    <s v="medium"/>
    <s v="medium"/>
    <n v="1198.46"/>
    <n v="381.1"/>
    <n v="817.36"/>
    <d v="2003-09-10T00:00:00"/>
    <n v="204"/>
  </r>
  <r>
    <s v="15461"/>
    <s v="48"/>
    <x v="475"/>
    <d v="2017-03-25T00:00:00"/>
    <b v="1"/>
    <s v="Approved"/>
    <s v="WeareA2B"/>
    <s v="Standard"/>
    <s v="medium"/>
    <s v="medium"/>
    <n v="1762.96"/>
    <n v="950.52"/>
    <n v="812.44"/>
    <d v="2014-07-28T00:00:00"/>
    <n v="280"/>
  </r>
  <r>
    <s v="15462"/>
    <s v="16"/>
    <x v="3458"/>
    <d v="2017-10-24T00:00:00"/>
    <b v="0"/>
    <s v="Approved"/>
    <s v="Norco Bicycles"/>
    <s v="Standard"/>
    <s v="high"/>
    <s v="small"/>
    <n v="1661.92"/>
    <n v="1479.11"/>
    <n v="182.81"/>
    <d v="1997-05-10T00:00:00"/>
    <n v="67"/>
  </r>
  <r>
    <s v="15463"/>
    <s v="0"/>
    <x v="707"/>
    <d v="2017-05-29T00:00:00"/>
    <b v="0"/>
    <s v="Approved"/>
    <s v="Solex"/>
    <s v="Standard"/>
    <s v="medium"/>
    <s v="medium"/>
    <n v="100.35"/>
    <n v="75.260000000000005"/>
    <n v="25.09"/>
    <d v="1999-07-26T00:00:00"/>
    <n v="215"/>
  </r>
  <r>
    <s v="15464"/>
    <s v="65"/>
    <x v="754"/>
    <d v="2017-12-13T00:00:00"/>
    <b v="0"/>
    <s v="Approved"/>
    <s v="WeareA2B"/>
    <s v="Standard"/>
    <s v="medium"/>
    <s v="medium"/>
    <n v="1807.45"/>
    <n v="778.69"/>
    <n v="1028.76"/>
    <d v="2015-05-21T00:00:00"/>
    <n v="17"/>
  </r>
  <r>
    <s v="15465"/>
    <s v="0"/>
    <x v="805"/>
    <d v="2017-08-31T00:00:00"/>
    <b v="1"/>
    <s v="Approved"/>
    <s v="Trek Bicycles"/>
    <s v="Road"/>
    <s v="medium"/>
    <s v="medium"/>
    <n v="290.62"/>
    <n v="215.14"/>
    <n v="75.48"/>
    <d v="2005-05-10T00:00:00"/>
    <n v="121"/>
  </r>
  <r>
    <s v="15466"/>
    <s v="88"/>
    <x v="2051"/>
    <d v="2017-04-27T00:00:00"/>
    <b v="1"/>
    <s v="Approved"/>
    <s v="Norco Bicycles"/>
    <s v="Standard"/>
    <s v="medium"/>
    <s v="medium"/>
    <n v="1198.46"/>
    <n v="381.1"/>
    <n v="817.36"/>
    <d v="1998-12-16T00:00:00"/>
    <n v="247"/>
  </r>
  <r>
    <s v="15467"/>
    <s v="22"/>
    <x v="1494"/>
    <d v="2017-09-11T00:00:00"/>
    <b v="1"/>
    <s v="Approved"/>
    <s v="WeareA2B"/>
    <s v="Standard"/>
    <s v="medium"/>
    <s v="medium"/>
    <n v="60.34"/>
    <n v="45.26"/>
    <n v="15.08"/>
    <d v="1993-07-15T00:00:00"/>
    <n v="110"/>
  </r>
  <r>
    <s v="15468"/>
    <s v="64"/>
    <x v="1818"/>
    <d v="2017-04-18T00:00:00"/>
    <b v="0"/>
    <s v="Approved"/>
    <s v="Giant Bicycles"/>
    <s v="Standard"/>
    <s v="high"/>
    <s v="small"/>
    <n v="1977.36"/>
    <n v="1759.85"/>
    <n v="217.51"/>
    <d v="1993-06-23T00:00:00"/>
    <n v="256"/>
  </r>
  <r>
    <s v="15469"/>
    <s v="67"/>
    <x v="2213"/>
    <d v="2017-09-16T00:00:00"/>
    <b v="1"/>
    <s v="Approved"/>
    <s v="Solex"/>
    <s v="Standard"/>
    <s v="medium"/>
    <s v="large"/>
    <n v="1071.23"/>
    <n v="380.74"/>
    <n v="690.49"/>
    <d v="1996-04-05T00:00:00"/>
    <n v="105"/>
  </r>
  <r>
    <s v="15470"/>
    <s v="45"/>
    <x v="1124"/>
    <d v="2017-10-31T00:00:00"/>
    <b v="1"/>
    <s v="Approved"/>
    <s v="Solex"/>
    <s v="Standard"/>
    <s v="medium"/>
    <s v="medium"/>
    <n v="441.49"/>
    <n v="84.99"/>
    <n v="356.5"/>
    <d v="2012-04-10T00:00:00"/>
    <n v="60"/>
  </r>
  <r>
    <s v="15471"/>
    <s v="0"/>
    <x v="2494"/>
    <d v="2017-12-29T00:00:00"/>
    <b v="1"/>
    <s v="Approved"/>
    <s v="Solex"/>
    <s v="Standard"/>
    <s v="medium"/>
    <s v="medium"/>
    <n v="71.489999999999995"/>
    <n v="53.62"/>
    <n v="17.87"/>
    <d v="2012-09-15T00:00:00"/>
    <n v="1"/>
  </r>
  <r>
    <s v="15472"/>
    <s v="85"/>
    <x v="1792"/>
    <d v="2017-08-17T00:00:00"/>
    <b v="1"/>
    <s v="Approved"/>
    <s v="WeareA2B"/>
    <s v="Standard"/>
    <s v="medium"/>
    <s v="medium"/>
    <n v="752.64"/>
    <n v="205.36"/>
    <n v="547.28"/>
    <d v="2015-08-02T00:00:00"/>
    <n v="135"/>
  </r>
  <r>
    <s v="15473"/>
    <s v="100"/>
    <x v="3401"/>
    <d v="2017-12-21T00:00:00"/>
    <b v="1"/>
    <s v="Approved"/>
    <s v="Norco Bicycles"/>
    <s v="Road"/>
    <s v="medium"/>
    <s v="medium"/>
    <n v="1036.5899999999999"/>
    <n v="206.35"/>
    <n v="830.24"/>
    <d v="1991-05-06T00:00:00"/>
    <n v="9"/>
  </r>
  <r>
    <s v="15474"/>
    <s v="41"/>
    <x v="2487"/>
    <d v="2017-07-24T00:00:00"/>
    <b v="0"/>
    <s v="Approved"/>
    <s v="Norco Bicycles"/>
    <s v="Standard"/>
    <s v="low"/>
    <s v="medium"/>
    <n v="958.74"/>
    <n v="748.9"/>
    <n v="209.84"/>
    <d v="2005-12-07T00:00:00"/>
    <n v="159"/>
  </r>
  <r>
    <s v="15475"/>
    <s v="82"/>
    <x v="3459"/>
    <d v="2017-02-06T00:00:00"/>
    <b v="1"/>
    <s v="Approved"/>
    <s v="Giant Bicycles"/>
    <s v="Road"/>
    <s v="medium"/>
    <s v="medium"/>
    <n v="1538.99"/>
    <n v="829.65"/>
    <n v="709.34"/>
    <d v="2016-02-04T00:00:00"/>
    <n v="327"/>
  </r>
  <r>
    <s v="15476"/>
    <s v="0"/>
    <x v="490"/>
    <d v="2017-04-14T00:00:00"/>
    <b v="0"/>
    <s v="Approved"/>
    <s v="OHM Cycles"/>
    <s v="Road"/>
    <s v="high"/>
    <s v="large"/>
    <n v="12.01"/>
    <n v="7.21"/>
    <n v="4.8"/>
    <d v="2009-03-08T00:00:00"/>
    <n v="260"/>
  </r>
  <r>
    <s v="15477"/>
    <s v="46"/>
    <x v="2744"/>
    <d v="2017-07-29T00:00:00"/>
    <b v="1"/>
    <s v="Approved"/>
    <s v="Solex"/>
    <s v="Standard"/>
    <s v="low"/>
    <s v="medium"/>
    <n v="1289.8499999999999"/>
    <n v="74.510000000000005"/>
    <n v="1215.3399999999999"/>
    <d v="2003-02-16T00:00:00"/>
    <n v="154"/>
  </r>
  <r>
    <s v="15478"/>
    <s v="90"/>
    <x v="458"/>
    <d v="2017-07-28T00:00:00"/>
    <b v="1"/>
    <s v="Approved"/>
    <s v="Norco Bicycles"/>
    <s v="Standard"/>
    <s v="low"/>
    <s v="medium"/>
    <n v="363.01"/>
    <n v="290.41000000000003"/>
    <n v="72.599999999999994"/>
    <d v="2005-05-10T00:00:00"/>
    <n v="155"/>
  </r>
  <r>
    <s v="15479"/>
    <s v="66"/>
    <x v="144"/>
    <d v="2017-08-11T00:00:00"/>
    <b v="1"/>
    <s v="Approved"/>
    <s v="Giant Bicycles"/>
    <s v="Road"/>
    <s v="low"/>
    <s v="small"/>
    <n v="590.26"/>
    <n v="525.33000000000004"/>
    <n v="64.930000000000007"/>
    <d v="2010-11-05T00:00:00"/>
    <n v="141"/>
  </r>
  <r>
    <s v="15480"/>
    <s v="92"/>
    <x v="1802"/>
    <d v="2017-09-17T00:00:00"/>
    <b v="1"/>
    <s v="Approved"/>
    <s v="WeareA2B"/>
    <s v="Standard"/>
    <s v="medium"/>
    <s v="small"/>
    <n v="1415.01"/>
    <n v="1259.3599999999999"/>
    <n v="155.65"/>
    <d v="1991-05-06T00:00:00"/>
    <n v="104"/>
  </r>
  <r>
    <s v="15481"/>
    <s v="8"/>
    <x v="408"/>
    <d v="2017-04-30T00:00:00"/>
    <b v="1"/>
    <s v="Approved"/>
    <s v="Solex"/>
    <s v="Road"/>
    <s v="medium"/>
    <s v="small"/>
    <n v="1703.52"/>
    <n v="1516.13"/>
    <n v="187.39"/>
    <d v="2007-08-04T00:00:00"/>
    <n v="244"/>
  </r>
  <r>
    <s v="15482"/>
    <s v="74"/>
    <x v="2724"/>
    <d v="2017-08-06T00:00:00"/>
    <b v="1"/>
    <s v="Approved"/>
    <s v="WeareA2B"/>
    <s v="Standard"/>
    <s v="medium"/>
    <s v="medium"/>
    <n v="1228.07"/>
    <n v="400.91"/>
    <n v="827.16"/>
    <d v="1991-07-10T00:00:00"/>
    <n v="146"/>
  </r>
  <r>
    <s v="15483"/>
    <s v="84"/>
    <x v="3380"/>
    <d v="2017-03-04T00:00:00"/>
    <b v="0"/>
    <s v="Approved"/>
    <s v="Giant Bicycles"/>
    <s v="Road"/>
    <s v="medium"/>
    <s v="medium"/>
    <n v="792.9"/>
    <n v="594.67999999999995"/>
    <n v="198.22"/>
    <d v="1992-10-02T00:00:00"/>
    <n v="301"/>
  </r>
  <r>
    <s v="15484"/>
    <s v="10"/>
    <x v="1384"/>
    <d v="2017-10-14T00:00:00"/>
    <b v="0"/>
    <s v="Approved"/>
    <s v="Solex"/>
    <s v="Standard"/>
    <s v="medium"/>
    <s v="medium"/>
    <n v="1945.43"/>
    <n v="333.18"/>
    <n v="1612.25"/>
    <d v="2002-08-31T00:00:00"/>
    <n v="77"/>
  </r>
  <r>
    <s v="15485"/>
    <s v="0"/>
    <x v="2608"/>
    <d v="2017-03-19T00:00:00"/>
    <b v="1"/>
    <s v="Approved"/>
    <s v="Solex"/>
    <s v="Standard"/>
    <s v="medium"/>
    <s v="medium"/>
    <n v="100.35"/>
    <n v="75.260000000000005"/>
    <n v="25.09"/>
    <d v="1999-07-26T00:00:00"/>
    <n v="286"/>
  </r>
  <r>
    <s v="15486"/>
    <s v="32"/>
    <x v="81"/>
    <d v="2017-11-30T00:00:00"/>
    <b v="0"/>
    <s v="Approved"/>
    <s v="Giant Bicycles"/>
    <s v="Standard"/>
    <s v="medium"/>
    <s v="medium"/>
    <n v="642.70000000000005"/>
    <n v="211.37"/>
    <n v="431.33"/>
    <d v="2002-03-22T00:00:00"/>
    <n v="30"/>
  </r>
  <r>
    <s v="15487"/>
    <s v="80"/>
    <x v="981"/>
    <d v="2017-09-20T00:00:00"/>
    <b v="1"/>
    <s v="Approved"/>
    <s v="OHM Cycles"/>
    <s v="Touring"/>
    <s v="low"/>
    <s v="medium"/>
    <n v="1073.07"/>
    <n v="933.84"/>
    <n v="139.22999999999999"/>
    <d v="1997-01-25T00:00:00"/>
    <n v="101"/>
  </r>
  <r>
    <s v="15488"/>
    <s v="64"/>
    <x v="864"/>
    <d v="2017-04-01T00:00:00"/>
    <b v="1"/>
    <s v="Approved"/>
    <s v="Giant Bicycles"/>
    <s v="Standard"/>
    <s v="high"/>
    <s v="small"/>
    <n v="1977.36"/>
    <n v="1759.85"/>
    <n v="217.51"/>
    <d v="2015-05-21T00:00:00"/>
    <n v="273"/>
  </r>
  <r>
    <s v="15489"/>
    <s v="64"/>
    <x v="2044"/>
    <d v="2017-09-14T00:00:00"/>
    <b v="0"/>
    <s v="Approved"/>
    <s v="Trek Bicycles"/>
    <s v="Standard"/>
    <s v="medium"/>
    <s v="large"/>
    <n v="1469.44"/>
    <n v="596.54999999999995"/>
    <n v="872.89"/>
    <d v="2012-05-18T00:00:00"/>
    <n v="107"/>
  </r>
  <r>
    <s v="15490"/>
    <s v="64"/>
    <x v="2082"/>
    <d v="2017-01-13T00:00:00"/>
    <b v="1"/>
    <s v="Approved"/>
    <s v="Trek Bicycles"/>
    <s v="Standard"/>
    <s v="medium"/>
    <s v="large"/>
    <n v="1469.44"/>
    <n v="596.54999999999995"/>
    <n v="872.89"/>
    <d v="2000-05-22T00:00:00"/>
    <n v="351"/>
  </r>
  <r>
    <s v="15491"/>
    <s v="38"/>
    <x v="1867"/>
    <d v="2017-02-05T00:00:00"/>
    <b v="1"/>
    <s v="Approved"/>
    <s v="Trek Bicycles"/>
    <s v="Standard"/>
    <s v="medium"/>
    <s v="large"/>
    <n v="2091.4699999999998"/>
    <n v="388.92"/>
    <n v="1702.55"/>
    <d v="2003-02-07T00:00:00"/>
    <n v="328"/>
  </r>
  <r>
    <s v="15492"/>
    <s v="83"/>
    <x v="1484"/>
    <d v="2017-03-24T00:00:00"/>
    <b v="1"/>
    <s v="Approved"/>
    <s v="Solex"/>
    <s v="Touring"/>
    <s v="medium"/>
    <s v="large"/>
    <n v="2083.94"/>
    <n v="675.03"/>
    <n v="1408.91"/>
    <d v="2004-08-07T00:00:00"/>
    <n v="281"/>
  </r>
  <r>
    <s v="15493"/>
    <s v="1"/>
    <x v="2052"/>
    <d v="2017-11-14T00:00:00"/>
    <b v="1"/>
    <s v="Approved"/>
    <s v="Giant Bicycles"/>
    <s v="Standard"/>
    <s v="medium"/>
    <s v="medium"/>
    <n v="1403.5"/>
    <n v="954.82"/>
    <n v="448.68"/>
    <d v="2012-12-02T00:00:00"/>
    <n v="46"/>
  </r>
  <r>
    <s v="15494"/>
    <s v="12"/>
    <x v="2522"/>
    <d v="2017-06-22T00:00:00"/>
    <b v="0"/>
    <s v="Approved"/>
    <s v="Giant Bicycles"/>
    <s v="Standard"/>
    <s v="medium"/>
    <s v="large"/>
    <n v="1765.3"/>
    <n v="709.48"/>
    <n v="1055.82"/>
    <d v="1991-07-10T00:00:00"/>
    <n v="191"/>
  </r>
  <r>
    <s v="15495"/>
    <s v="50"/>
    <x v="224"/>
    <d v="2017-02-06T00:00:00"/>
    <b v="1"/>
    <s v="Approved"/>
    <s v="WeareA2B"/>
    <s v="Standard"/>
    <s v="medium"/>
    <s v="small"/>
    <n v="175.89"/>
    <n v="131.91999999999999"/>
    <n v="43.97"/>
    <d v="2003-07-21T00:00:00"/>
    <n v="327"/>
  </r>
  <r>
    <s v="15496"/>
    <s v="9"/>
    <x v="245"/>
    <d v="2017-07-17T00:00:00"/>
    <b v="1"/>
    <s v="Approved"/>
    <s v="OHM Cycles"/>
    <s v="Road"/>
    <s v="medium"/>
    <s v="medium"/>
    <n v="742.54"/>
    <n v="667.4"/>
    <n v="75.14"/>
    <d v="1991-11-07T00:00:00"/>
    <n v="166"/>
  </r>
  <r>
    <s v="15497"/>
    <s v="75"/>
    <x v="799"/>
    <d v="2017-09-16T00:00:00"/>
    <b v="0"/>
    <s v="Approved"/>
    <s v="Giant Bicycles"/>
    <s v="Touring"/>
    <s v="medium"/>
    <s v="large"/>
    <n v="1873.97"/>
    <n v="863.95"/>
    <n v="1010.02"/>
    <d v="2006-05-22T00:00:00"/>
    <n v="105"/>
  </r>
  <r>
    <s v="15498"/>
    <s v="90"/>
    <x v="209"/>
    <d v="2017-09-11T00:00:00"/>
    <b v="0"/>
    <s v="Approved"/>
    <s v="Norco Bicycles"/>
    <s v="Standard"/>
    <s v="low"/>
    <s v="medium"/>
    <n v="363.01"/>
    <n v="290.41000000000003"/>
    <n v="72.599999999999994"/>
    <d v="2005-05-10T00:00:00"/>
    <n v="110"/>
  </r>
  <r>
    <s v="15499"/>
    <s v="52"/>
    <x v="68"/>
    <d v="2017-05-21T00:00:00"/>
    <b v="0"/>
    <s v="Approved"/>
    <s v="OHM Cycles"/>
    <s v="Road"/>
    <s v="medium"/>
    <s v="medium"/>
    <n v="1280.28"/>
    <n v="829.51"/>
    <n v="450.77"/>
    <d v="2001-11-25T00:00:00"/>
    <n v="223"/>
  </r>
  <r>
    <s v="15500"/>
    <s v="27"/>
    <x v="1579"/>
    <d v="2017-12-10T00:00:00"/>
    <b v="0"/>
    <s v="Approved"/>
    <s v="Trek Bicycles"/>
    <s v="Standard"/>
    <s v="medium"/>
    <s v="medium"/>
    <n v="499.53"/>
    <n v="388.72"/>
    <n v="110.81"/>
    <d v="1999-06-23T00:00:00"/>
    <n v="20"/>
  </r>
  <r>
    <s v="15501"/>
    <s v="86"/>
    <x v="186"/>
    <d v="2017-01-18T00:00:00"/>
    <b v="1"/>
    <s v="Approved"/>
    <s v="OHM Cycles"/>
    <s v="Standard"/>
    <s v="medium"/>
    <s v="medium"/>
    <n v="235.63"/>
    <n v="125.07"/>
    <n v="110.56"/>
    <d v="2004-08-07T00:00:00"/>
    <n v="346"/>
  </r>
  <r>
    <s v="15502"/>
    <s v="13"/>
    <x v="1873"/>
    <d v="2017-01-03T00:00:00"/>
    <b v="1"/>
    <s v="Approved"/>
    <s v="Solex"/>
    <s v="Standard"/>
    <s v="medium"/>
    <s v="medium"/>
    <n v="1163.8900000000001"/>
    <n v="589.27"/>
    <n v="574.62"/>
    <d v="2016-07-09T00:00:00"/>
    <n v="361"/>
  </r>
  <r>
    <s v="15503"/>
    <s v="20"/>
    <x v="478"/>
    <d v="2017-09-05T00:00:00"/>
    <b v="0"/>
    <s v="Approved"/>
    <s v="Trek Bicycles"/>
    <s v="Standard"/>
    <s v="medium"/>
    <s v="small"/>
    <n v="1775.81"/>
    <n v="1580.47"/>
    <n v="195.34"/>
    <d v="1991-08-05T00:00:00"/>
    <n v="116"/>
  </r>
  <r>
    <s v="15504"/>
    <s v="35"/>
    <x v="1851"/>
    <d v="2017-12-22T00:00:00"/>
    <b v="1"/>
    <s v="Approved"/>
    <s v="Giant Bicycles"/>
    <s v="Standard"/>
    <s v="medium"/>
    <s v="medium"/>
    <n v="1403.5"/>
    <n v="954.82"/>
    <n v="448.68"/>
    <d v="2016-11-14T00:00:00"/>
    <n v="8"/>
  </r>
  <r>
    <s v="15505"/>
    <s v="56"/>
    <x v="799"/>
    <d v="2017-06-12T00:00:00"/>
    <b v="1"/>
    <s v="Approved"/>
    <s v="OHM Cycles"/>
    <s v="Standard"/>
    <s v="medium"/>
    <s v="medium"/>
    <n v="183.86"/>
    <n v="137.9"/>
    <n v="45.96"/>
    <d v="1997-10-04T00:00:00"/>
    <n v="201"/>
  </r>
  <r>
    <s v="15506"/>
    <s v="90"/>
    <x v="1391"/>
    <d v="2017-12-25T00:00:00"/>
    <b v="1"/>
    <s v="Approved"/>
    <s v="Solex"/>
    <s v="Standard"/>
    <s v="low"/>
    <s v="medium"/>
    <n v="945.04"/>
    <n v="507.58"/>
    <n v="437.46"/>
    <d v="1995-12-19T00:00:00"/>
    <n v="5"/>
  </r>
  <r>
    <s v="15507"/>
    <s v="0"/>
    <x v="254"/>
    <d v="2017-02-17T00:00:00"/>
    <b v="0"/>
    <s v="Approved"/>
    <s v="WeareA2B"/>
    <s v="Standard"/>
    <s v="medium"/>
    <s v="small"/>
    <n v="175.89"/>
    <n v="131.91999999999999"/>
    <n v="43.97"/>
    <d v="2012-04-10T00:00:00"/>
    <n v="316"/>
  </r>
  <r>
    <s v="15508"/>
    <s v="51"/>
    <x v="11"/>
    <d v="2017-01-14T00:00:00"/>
    <b v="1"/>
    <s v="Approved"/>
    <s v="OHM Cycles"/>
    <s v="Standard"/>
    <s v="high"/>
    <s v="medium"/>
    <n v="2005.66"/>
    <n v="1203.4000000000001"/>
    <n v="802.26"/>
    <d v="2009-04-12T00:00:00"/>
    <n v="350"/>
  </r>
  <r>
    <s v="15509"/>
    <s v="93"/>
    <x v="1809"/>
    <d v="2017-10-18T00:00:00"/>
    <b v="1"/>
    <s v="Approved"/>
    <s v="WeareA2B"/>
    <s v="Standard"/>
    <s v="medium"/>
    <s v="medium"/>
    <n v="1065.03"/>
    <n v="230.09"/>
    <n v="834.94"/>
    <d v="2000-11-03T00:00:00"/>
    <n v="73"/>
  </r>
  <r>
    <s v="15510"/>
    <s v="28"/>
    <x v="905"/>
    <d v="2017-05-13T00:00:00"/>
    <b v="1"/>
    <s v="Approved"/>
    <s v="Solex"/>
    <s v="Road"/>
    <s v="medium"/>
    <s v="small"/>
    <n v="1703.52"/>
    <n v="1516.13"/>
    <n v="187.39"/>
    <d v="2011-04-16T00:00:00"/>
    <n v="231"/>
  </r>
  <r>
    <s v="15511"/>
    <s v="9"/>
    <x v="3157"/>
    <d v="2017-11-18T00:00:00"/>
    <b v="1"/>
    <s v="Approved"/>
    <s v="OHM Cycles"/>
    <s v="Road"/>
    <s v="medium"/>
    <s v="medium"/>
    <n v="742.54"/>
    <n v="667.4"/>
    <n v="75.14"/>
    <d v="1991-11-07T00:00:00"/>
    <n v="42"/>
  </r>
  <r>
    <s v="15512"/>
    <s v="53"/>
    <x v="1628"/>
    <d v="2017-07-13T00:00:00"/>
    <b v="1"/>
    <s v="Approved"/>
    <s v="Giant Bicycles"/>
    <s v="Standard"/>
    <s v="high"/>
    <s v="medium"/>
    <n v="1274.93"/>
    <n v="764.96"/>
    <n v="509.97"/>
    <d v="2007-08-04T00:00:00"/>
    <n v="170"/>
  </r>
  <r>
    <s v="15513"/>
    <s v="25"/>
    <x v="1371"/>
    <d v="2017-01-06T00:00:00"/>
    <b v="1"/>
    <s v="Approved"/>
    <s v="Giant Bicycles"/>
    <s v="Road"/>
    <s v="medium"/>
    <s v="medium"/>
    <n v="1538.99"/>
    <n v="829.65"/>
    <n v="709.34"/>
    <d v="2016-02-04T00:00:00"/>
    <n v="358"/>
  </r>
  <r>
    <s v="15514"/>
    <s v="0"/>
    <x v="3081"/>
    <d v="2017-07-23T00:00:00"/>
    <b v="0"/>
    <s v="Approved"/>
    <s v="WeareA2B"/>
    <s v="Standard"/>
    <s v="medium"/>
    <s v="medium"/>
    <n v="60.34"/>
    <n v="45.26"/>
    <n v="15.08"/>
    <d v="1993-07-15T00:00:00"/>
    <n v="160"/>
  </r>
  <r>
    <s v="15515"/>
    <s v="3"/>
    <x v="1329"/>
    <d v="2017-06-16T00:00:00"/>
    <b v="1"/>
    <s v="Approved"/>
    <s v="Trek Bicycles"/>
    <s v="Standard"/>
    <s v="medium"/>
    <s v="large"/>
    <n v="2091.4699999999998"/>
    <n v="388.92"/>
    <n v="1702.55"/>
    <d v="2016-11-22T00:00:00"/>
    <n v="197"/>
  </r>
  <r>
    <s v="15516"/>
    <s v="38"/>
    <x v="1051"/>
    <d v="2017-08-16T00:00:00"/>
    <b v="0"/>
    <s v="Approved"/>
    <s v="Solex"/>
    <s v="Standard"/>
    <s v="medium"/>
    <s v="medium"/>
    <n v="1577.53"/>
    <n v="826.51"/>
    <n v="751.02"/>
    <d v="2001-11-25T00:00:00"/>
    <n v="136"/>
  </r>
  <r>
    <s v="15517"/>
    <s v="6"/>
    <x v="2354"/>
    <d v="2017-01-05T00:00:00"/>
    <b v="0"/>
    <s v="Approved"/>
    <s v="OHM Cycles"/>
    <s v="Standard"/>
    <s v="high"/>
    <s v="medium"/>
    <n v="227.88"/>
    <n v="136.72999999999999"/>
    <n v="91.15"/>
    <d v="2003-08-05T00:00:00"/>
    <n v="359"/>
  </r>
  <r>
    <s v="15518"/>
    <s v="0"/>
    <x v="3308"/>
    <d v="2017-08-20T00:00:00"/>
    <b v="0"/>
    <s v="Approved"/>
    <s v="Solex"/>
    <s v="Standard"/>
    <s v="medium"/>
    <s v="large"/>
    <n v="202.62"/>
    <n v="151.96"/>
    <n v="50.66"/>
    <d v="1991-05-06T00:00:00"/>
    <n v="132"/>
  </r>
  <r>
    <s v="15519"/>
    <s v="38"/>
    <x v="1115"/>
    <d v="2017-04-14T00:00:00"/>
    <b v="0"/>
    <s v="Approved"/>
    <s v="Trek Bicycles"/>
    <s v="Standard"/>
    <s v="medium"/>
    <s v="large"/>
    <n v="2091.4699999999998"/>
    <n v="388.92"/>
    <n v="1702.55"/>
    <d v="1995-10-24T00:00:00"/>
    <n v="260"/>
  </r>
  <r>
    <s v="15520"/>
    <s v="21"/>
    <x v="2232"/>
    <d v="2017-10-16T00:00:00"/>
    <b v="0"/>
    <s v="Approved"/>
    <s v="WeareA2B"/>
    <s v="Touring"/>
    <s v="medium"/>
    <s v="medium"/>
    <n v="1466.68"/>
    <n v="363.25"/>
    <n v="1103.43"/>
    <d v="2007-08-04T00:00:00"/>
    <n v="75"/>
  </r>
  <r>
    <s v="15521"/>
    <s v="0"/>
    <x v="1176"/>
    <d v="2017-10-01T00:00:00"/>
    <b v="0"/>
    <s v="Approved"/>
    <s v="WeareA2B"/>
    <s v="Standard"/>
    <s v="medium"/>
    <s v="medium"/>
    <n v="60.34"/>
    <n v="45.26"/>
    <n v="15.08"/>
    <d v="1993-07-15T00:00:00"/>
    <n v="90"/>
  </r>
  <r>
    <s v="15522"/>
    <s v="19"/>
    <x v="81"/>
    <d v="2017-12-30T00:00:00"/>
    <b v="0"/>
    <s v="Approved"/>
    <s v="OHM Cycles"/>
    <s v="Road"/>
    <s v="high"/>
    <s v="large"/>
    <n v="12.01"/>
    <n v="7.21"/>
    <n v="4.8"/>
    <d v="2009-03-08T00:00:00"/>
    <n v="0"/>
  </r>
  <r>
    <s v="15523"/>
    <s v="73"/>
    <x v="2139"/>
    <d v="2017-09-15T00:00:00"/>
    <b v="1"/>
    <s v="Approved"/>
    <s v="Solex"/>
    <s v="Standard"/>
    <s v="medium"/>
    <s v="medium"/>
    <n v="1945.43"/>
    <n v="333.18"/>
    <n v="1612.25"/>
    <d v="2006-10-01T00:00:00"/>
    <n v="106"/>
  </r>
  <r>
    <s v="15524"/>
    <s v="10"/>
    <x v="2274"/>
    <d v="2017-04-19T00:00:00"/>
    <b v="1"/>
    <s v="Approved"/>
    <s v="WeareA2B"/>
    <s v="Touring"/>
    <s v="medium"/>
    <s v="medium"/>
    <n v="1466.68"/>
    <n v="363.25"/>
    <n v="1103.43"/>
    <d v="2004-08-17T00:00:00"/>
    <n v="255"/>
  </r>
  <r>
    <s v="15525"/>
    <s v="9"/>
    <x v="1304"/>
    <d v="2017-02-23T00:00:00"/>
    <b v="0"/>
    <s v="Approved"/>
    <s v="OHM Cycles"/>
    <s v="Road"/>
    <s v="medium"/>
    <s v="medium"/>
    <n v="742.54"/>
    <n v="667.4"/>
    <n v="75.14"/>
    <d v="1991-11-07T00:00:00"/>
    <n v="310"/>
  </r>
  <r>
    <s v="15526"/>
    <s v="70"/>
    <x v="2691"/>
    <d v="2017-10-08T00:00:00"/>
    <b v="0"/>
    <s v="Approved"/>
    <s v="Norco Bicycles"/>
    <s v="Road"/>
    <s v="medium"/>
    <s v="medium"/>
    <n v="1036.5899999999999"/>
    <n v="206.35"/>
    <n v="830.24"/>
    <d v="1991-05-06T00:00:00"/>
    <n v="83"/>
  </r>
  <r>
    <s v="15527"/>
    <s v="60"/>
    <x v="3460"/>
    <d v="2017-03-02T00:00:00"/>
    <b v="0"/>
    <s v="Approved"/>
    <s v="Giant Bicycles"/>
    <s v="Standard"/>
    <s v="high"/>
    <s v="small"/>
    <n v="1977.36"/>
    <n v="1759.85"/>
    <n v="217.51"/>
    <d v="2011-08-24T00:00:00"/>
    <n v="303"/>
  </r>
  <r>
    <s v="15528"/>
    <s v="62"/>
    <x v="3068"/>
    <d v="2017-07-15T00:00:00"/>
    <b v="1"/>
    <s v="Approved"/>
    <s v="Solex"/>
    <s v="Standard"/>
    <s v="medium"/>
    <s v="medium"/>
    <n v="478.16"/>
    <n v="298.72000000000003"/>
    <n v="179.44"/>
    <d v="1993-06-23T00:00:00"/>
    <n v="168"/>
  </r>
  <r>
    <s v="15529"/>
    <s v="0"/>
    <x v="466"/>
    <d v="2017-08-07T00:00:00"/>
    <b v="1"/>
    <s v="Approved"/>
    <m/>
    <m/>
    <m/>
    <m/>
    <n v="150.51"/>
    <m/>
    <m/>
    <m/>
    <n v="145"/>
  </r>
  <r>
    <s v="15530"/>
    <s v="28"/>
    <x v="1216"/>
    <d v="2017-09-07T00:00:00"/>
    <b v="1"/>
    <s v="Approved"/>
    <s v="Norco Bicycles"/>
    <s v="Standard"/>
    <s v="medium"/>
    <s v="small"/>
    <n v="1216.1400000000001"/>
    <n v="1082.3599999999999"/>
    <n v="133.78"/>
    <d v="1991-11-10T00:00:00"/>
    <n v="114"/>
  </r>
  <r>
    <s v="15531"/>
    <s v="64"/>
    <x v="766"/>
    <d v="2017-12-17T00:00:00"/>
    <b v="0"/>
    <s v="Approved"/>
    <s v="Trek Bicycles"/>
    <s v="Standard"/>
    <s v="medium"/>
    <s v="large"/>
    <n v="1469.44"/>
    <n v="596.54999999999995"/>
    <n v="872.89"/>
    <d v="2016-12-06T00:00:00"/>
    <n v="13"/>
  </r>
  <r>
    <s v="15532"/>
    <s v="7"/>
    <x v="3247"/>
    <d v="2017-05-25T00:00:00"/>
    <b v="0"/>
    <s v="Approved"/>
    <s v="Trek Bicycles"/>
    <s v="Road"/>
    <s v="low"/>
    <s v="medium"/>
    <n v="980.37"/>
    <n v="234.43"/>
    <n v="745.94"/>
    <d v="2004-09-28T00:00:00"/>
    <n v="219"/>
  </r>
  <r>
    <s v="15533"/>
    <s v="59"/>
    <x v="3184"/>
    <d v="2017-12-16T00:00:00"/>
    <b v="0"/>
    <s v="Approved"/>
    <s v="Solex"/>
    <s v="Standard"/>
    <s v="medium"/>
    <s v="large"/>
    <n v="1061.56"/>
    <n v="733.58"/>
    <n v="327.98"/>
    <d v="1993-07-20T00:00:00"/>
    <n v="14"/>
  </r>
  <r>
    <s v="15534"/>
    <s v="0"/>
    <x v="1048"/>
    <d v="2017-01-25T00:00:00"/>
    <b v="0"/>
    <s v="Approved"/>
    <s v="OHM Cycles"/>
    <s v="Standard"/>
    <s v="low"/>
    <s v="medium"/>
    <n v="71.16"/>
    <n v="56.93"/>
    <n v="14.23"/>
    <d v="2015-06-17T00:00:00"/>
    <n v="339"/>
  </r>
  <r>
    <s v="15535"/>
    <s v="5"/>
    <x v="606"/>
    <d v="2017-06-26T00:00:00"/>
    <b v="1"/>
    <s v="Approved"/>
    <s v="Trek Bicycles"/>
    <s v="Mountain"/>
    <s v="low"/>
    <s v="medium"/>
    <n v="574.64"/>
    <n v="459.71"/>
    <n v="114.93"/>
    <d v="2014-03-03T00:00:00"/>
    <n v="187"/>
  </r>
  <r>
    <s v="15536"/>
    <s v="22"/>
    <x v="2164"/>
    <d v="2017-02-14T00:00:00"/>
    <b v="0"/>
    <s v="Approved"/>
    <s v="WeareA2B"/>
    <s v="Standard"/>
    <s v="medium"/>
    <s v="medium"/>
    <n v="60.34"/>
    <n v="45.26"/>
    <n v="15.08"/>
    <d v="1993-07-15T00:00:00"/>
    <n v="319"/>
  </r>
  <r>
    <s v="15537"/>
    <s v="4"/>
    <x v="1069"/>
    <d v="2017-09-16T00:00:00"/>
    <b v="1"/>
    <s v="Approved"/>
    <s v="Giant Bicycles"/>
    <s v="Standard"/>
    <s v="high"/>
    <s v="medium"/>
    <n v="1129.1300000000001"/>
    <n v="677.48"/>
    <n v="451.65"/>
    <d v="2003-02-07T00:00:00"/>
    <n v="105"/>
  </r>
  <r>
    <s v="15538"/>
    <s v="68"/>
    <x v="454"/>
    <d v="2017-04-01T00:00:00"/>
    <b v="1"/>
    <s v="Approved"/>
    <s v="OHM Cycles"/>
    <s v="Standard"/>
    <s v="medium"/>
    <s v="medium"/>
    <n v="1636.9"/>
    <n v="44.71"/>
    <n v="1592.19"/>
    <d v="2010-08-20T00:00:00"/>
    <n v="273"/>
  </r>
  <r>
    <s v="15539"/>
    <s v="0"/>
    <x v="562"/>
    <d v="2017-10-10T00:00:00"/>
    <b v="0"/>
    <s v="Approved"/>
    <s v="Trek Bicycles"/>
    <s v="Road"/>
    <s v="medium"/>
    <s v="medium"/>
    <n v="290.62"/>
    <n v="215.14"/>
    <n v="75.48"/>
    <d v="2004-12-18T00:00:00"/>
    <n v="81"/>
  </r>
  <r>
    <s v="15540"/>
    <s v="1"/>
    <x v="3349"/>
    <d v="2017-02-20T00:00:00"/>
    <b v="0"/>
    <s v="Approved"/>
    <s v="Giant Bicycles"/>
    <s v="Standard"/>
    <s v="medium"/>
    <s v="medium"/>
    <n v="1403.5"/>
    <n v="954.82"/>
    <n v="448.68"/>
    <d v="2016-11-14T00:00:00"/>
    <n v="313"/>
  </r>
  <r>
    <s v="15541"/>
    <s v="23"/>
    <x v="923"/>
    <d v="2017-10-11T00:00:00"/>
    <b v="1"/>
    <s v="Approved"/>
    <s v="Norco Bicycles"/>
    <s v="Mountain"/>
    <s v="low"/>
    <s v="small"/>
    <n v="688.63"/>
    <n v="612.88"/>
    <n v="75.75"/>
    <d v="1993-10-02T00:00:00"/>
    <n v="80"/>
  </r>
  <r>
    <s v="15542"/>
    <s v="4"/>
    <x v="529"/>
    <d v="2017-12-22T00:00:00"/>
    <b v="1"/>
    <s v="Approved"/>
    <s v="Giant Bicycles"/>
    <s v="Standard"/>
    <s v="high"/>
    <s v="medium"/>
    <n v="1129.1300000000001"/>
    <n v="677.48"/>
    <n v="451.65"/>
    <d v="2003-03-18T00:00:00"/>
    <n v="8"/>
  </r>
  <r>
    <s v="15543"/>
    <s v="30"/>
    <x v="616"/>
    <d v="2017-08-01T00:00:00"/>
    <b v="1"/>
    <s v="Approved"/>
    <s v="OHM Cycles"/>
    <s v="Standard"/>
    <s v="medium"/>
    <s v="medium"/>
    <n v="1227.3399999999999"/>
    <n v="770.89"/>
    <n v="456.45"/>
    <d v="1991-05-06T00:00:00"/>
    <n v="151"/>
  </r>
  <r>
    <s v="15544"/>
    <s v="99"/>
    <x v="2288"/>
    <d v="2017-06-11T00:00:00"/>
    <b v="1"/>
    <s v="Approved"/>
    <s v="OHM Cycles"/>
    <s v="Standard"/>
    <s v="medium"/>
    <s v="medium"/>
    <n v="1227.3399999999999"/>
    <n v="770.89"/>
    <n v="456.45"/>
    <d v="1994-08-10T00:00:00"/>
    <n v="202"/>
  </r>
  <r>
    <s v="15545"/>
    <s v="0"/>
    <x v="2592"/>
    <d v="2017-09-22T00:00:00"/>
    <b v="1"/>
    <s v="Approved"/>
    <s v="Trek Bicycles"/>
    <s v="Road"/>
    <s v="medium"/>
    <s v="medium"/>
    <n v="533.51"/>
    <n v="400.13"/>
    <n v="133.38"/>
    <d v="2012-06-04T00:00:00"/>
    <n v="99"/>
  </r>
  <r>
    <s v="15547"/>
    <s v="99"/>
    <x v="1208"/>
    <d v="2017-05-31T00:00:00"/>
    <b v="1"/>
    <s v="Approved"/>
    <s v="Trek Bicycles"/>
    <s v="Road"/>
    <s v="low"/>
    <s v="small"/>
    <n v="1720.7"/>
    <n v="1531.42"/>
    <n v="189.28"/>
    <d v="2003-07-21T00:00:00"/>
    <n v="213"/>
  </r>
  <r>
    <s v="15548"/>
    <s v="52"/>
    <x v="3007"/>
    <d v="2017-04-12T00:00:00"/>
    <b v="1"/>
    <s v="Approved"/>
    <s v="OHM Cycles"/>
    <s v="Road"/>
    <s v="medium"/>
    <s v="medium"/>
    <n v="1280.28"/>
    <n v="829.51"/>
    <n v="450.77"/>
    <d v="2001-11-25T00:00:00"/>
    <n v="262"/>
  </r>
  <r>
    <s v="15549"/>
    <s v="36"/>
    <x v="3196"/>
    <d v="2017-04-05T00:00:00"/>
    <b v="0"/>
    <s v="Approved"/>
    <s v="Solex"/>
    <s v="Standard"/>
    <s v="low"/>
    <s v="medium"/>
    <n v="945.04"/>
    <n v="507.58"/>
    <n v="437.46"/>
    <d v="1995-12-19T00:00:00"/>
    <n v="269"/>
  </r>
  <r>
    <s v="15550"/>
    <s v="0"/>
    <x v="1078"/>
    <d v="2017-12-28T00:00:00"/>
    <b v="0"/>
    <s v="Approved"/>
    <s v="Solex"/>
    <s v="Standard"/>
    <s v="medium"/>
    <s v="large"/>
    <n v="202.62"/>
    <n v="151.96"/>
    <n v="50.66"/>
    <d v="2016-03-29T00:00:00"/>
    <n v="2"/>
  </r>
  <r>
    <s v="15551"/>
    <s v="34"/>
    <x v="2456"/>
    <d v="2017-10-24T00:00:00"/>
    <b v="0"/>
    <s v="Approved"/>
    <s v="WeareA2B"/>
    <s v="Standard"/>
    <s v="medium"/>
    <s v="medium"/>
    <n v="1231.1500000000001"/>
    <n v="161.6"/>
    <n v="1069.55"/>
    <d v="1994-09-09T00:00:00"/>
    <n v="67"/>
  </r>
  <r>
    <s v="15552"/>
    <s v="37"/>
    <x v="2725"/>
    <d v="2017-07-05T00:00:00"/>
    <b v="1"/>
    <s v="Approved"/>
    <s v="OHM Cycles"/>
    <s v="Standard"/>
    <s v="low"/>
    <s v="medium"/>
    <n v="1793.43"/>
    <n v="248.82"/>
    <n v="1544.61"/>
    <d v="1999-12-04T00:00:00"/>
    <n v="178"/>
  </r>
  <r>
    <s v="15553"/>
    <s v="73"/>
    <x v="1441"/>
    <d v="2017-01-26T00:00:00"/>
    <b v="1"/>
    <s v="Approved"/>
    <s v="Solex"/>
    <s v="Standard"/>
    <s v="medium"/>
    <s v="medium"/>
    <n v="1945.43"/>
    <n v="333.18"/>
    <n v="1612.25"/>
    <d v="2002-08-31T00:00:00"/>
    <n v="338"/>
  </r>
  <r>
    <s v="15554"/>
    <s v="10"/>
    <x v="261"/>
    <d v="2017-12-01T00:00:00"/>
    <b v="1"/>
    <s v="Approved"/>
    <s v="WeareA2B"/>
    <s v="Touring"/>
    <s v="medium"/>
    <s v="medium"/>
    <n v="1466.68"/>
    <n v="363.25"/>
    <n v="1103.43"/>
    <d v="2013-03-12T00:00:00"/>
    <n v="29"/>
  </r>
  <r>
    <s v="15555"/>
    <s v="93"/>
    <x v="2627"/>
    <d v="2017-10-19T00:00:00"/>
    <b v="1"/>
    <s v="Approved"/>
    <s v="WeareA2B"/>
    <s v="Standard"/>
    <s v="medium"/>
    <s v="medium"/>
    <n v="1065.03"/>
    <n v="230.09"/>
    <n v="834.94"/>
    <d v="2000-11-03T00:00:00"/>
    <n v="72"/>
  </r>
  <r>
    <s v="15556"/>
    <s v="27"/>
    <x v="202"/>
    <d v="2017-04-17T00:00:00"/>
    <b v="1"/>
    <s v="Approved"/>
    <s v="Trek Bicycles"/>
    <s v="Standard"/>
    <s v="medium"/>
    <s v="medium"/>
    <n v="499.53"/>
    <n v="388.72"/>
    <n v="110.81"/>
    <d v="1999-06-23T00:00:00"/>
    <n v="257"/>
  </r>
  <r>
    <s v="15557"/>
    <s v="22"/>
    <x v="3208"/>
    <d v="2017-01-09T00:00:00"/>
    <b v="0"/>
    <s v="Approved"/>
    <s v="WeareA2B"/>
    <s v="Standard"/>
    <s v="medium"/>
    <s v="medium"/>
    <n v="60.34"/>
    <n v="45.26"/>
    <n v="15.08"/>
    <d v="1993-07-15T00:00:00"/>
    <n v="355"/>
  </r>
  <r>
    <s v="15558"/>
    <s v="84"/>
    <x v="3054"/>
    <d v="2017-11-07T00:00:00"/>
    <b v="1"/>
    <s v="Approved"/>
    <s v="Giant Bicycles"/>
    <s v="Road"/>
    <s v="medium"/>
    <s v="medium"/>
    <n v="792.9"/>
    <n v="594.67999999999995"/>
    <n v="198.22"/>
    <d v="2006-05-22T00:00:00"/>
    <n v="53"/>
  </r>
  <r>
    <s v="15559"/>
    <s v="100"/>
    <x v="3281"/>
    <d v="2017-04-01T00:00:00"/>
    <b v="0"/>
    <s v="Approved"/>
    <s v="Trek Bicycles"/>
    <s v="Standard"/>
    <s v="medium"/>
    <s v="small"/>
    <n v="1386.84"/>
    <n v="1234.29"/>
    <n v="152.55000000000001"/>
    <d v="2003-08-05T00:00:00"/>
    <n v="273"/>
  </r>
  <r>
    <s v="15560"/>
    <s v="86"/>
    <x v="3106"/>
    <d v="2017-01-27T00:00:00"/>
    <b v="0"/>
    <s v="Approved"/>
    <s v="Norco Bicycles"/>
    <s v="Road"/>
    <s v="high"/>
    <s v="large"/>
    <n v="774.53"/>
    <n v="464.72"/>
    <n v="309.81"/>
    <d v="2003-03-18T00:00:00"/>
    <n v="337"/>
  </r>
  <r>
    <s v="15561"/>
    <s v="74"/>
    <x v="204"/>
    <d v="2017-06-09T00:00:00"/>
    <b v="0"/>
    <s v="Approved"/>
    <s v="WeareA2B"/>
    <s v="Standard"/>
    <s v="medium"/>
    <s v="medium"/>
    <n v="1228.07"/>
    <n v="400.91"/>
    <n v="827.16"/>
    <d v="2006-05-22T00:00:00"/>
    <n v="204"/>
  </r>
  <r>
    <s v="15562"/>
    <s v="20"/>
    <x v="2736"/>
    <d v="2017-03-14T00:00:00"/>
    <b v="1"/>
    <s v="Approved"/>
    <s v="Trek Bicycles"/>
    <s v="Standard"/>
    <s v="medium"/>
    <s v="small"/>
    <n v="1775.81"/>
    <n v="1580.47"/>
    <n v="195.34"/>
    <d v="1991-08-05T00:00:00"/>
    <n v="291"/>
  </r>
  <r>
    <s v="15563"/>
    <s v="34"/>
    <x v="2378"/>
    <d v="2017-11-03T00:00:00"/>
    <b v="1"/>
    <s v="Approved"/>
    <s v="Norco Bicycles"/>
    <s v="Road"/>
    <s v="high"/>
    <s v="large"/>
    <n v="774.53"/>
    <n v="464.72"/>
    <n v="309.81"/>
    <d v="2003-03-18T00:00:00"/>
    <n v="57"/>
  </r>
  <r>
    <s v="15564"/>
    <s v="33"/>
    <x v="3372"/>
    <d v="2017-03-01T00:00:00"/>
    <b v="1"/>
    <s v="Approved"/>
    <s v="OHM Cycles"/>
    <s v="Road"/>
    <s v="medium"/>
    <s v="small"/>
    <n v="1810"/>
    <n v="1610.9"/>
    <n v="199.1"/>
    <d v="2011-05-09T00:00:00"/>
    <n v="304"/>
  </r>
  <r>
    <s v="15565"/>
    <s v="46"/>
    <x v="3340"/>
    <d v="2017-01-01T00:00:00"/>
    <b v="1"/>
    <s v="Approved"/>
    <s v="Solex"/>
    <s v="Standard"/>
    <s v="low"/>
    <s v="medium"/>
    <n v="1289.8499999999999"/>
    <n v="74.510000000000005"/>
    <n v="1215.3399999999999"/>
    <d v="2007-12-11T00:00:00"/>
    <n v="363"/>
  </r>
  <r>
    <s v="15566"/>
    <s v="34"/>
    <x v="3461"/>
    <d v="2017-07-02T00:00:00"/>
    <b v="0"/>
    <s v="Approved"/>
    <s v="WeareA2B"/>
    <s v="Standard"/>
    <s v="medium"/>
    <s v="medium"/>
    <n v="1231.1500000000001"/>
    <n v="161.6"/>
    <n v="1069.55"/>
    <d v="2004-08-17T00:00:00"/>
    <n v="181"/>
  </r>
  <r>
    <s v="15567"/>
    <s v="28"/>
    <x v="2614"/>
    <d v="2017-10-14T00:00:00"/>
    <b v="1"/>
    <s v="Approved"/>
    <s v="Norco Bicycles"/>
    <s v="Standard"/>
    <s v="medium"/>
    <s v="small"/>
    <n v="1216.1400000000001"/>
    <n v="1082.3599999999999"/>
    <n v="133.78"/>
    <d v="1996-11-09T00:00:00"/>
    <n v="77"/>
  </r>
  <r>
    <s v="15568"/>
    <s v="82"/>
    <x v="270"/>
    <d v="2017-08-07T00:00:00"/>
    <b v="0"/>
    <s v="Approved"/>
    <s v="Norco Bicycles"/>
    <s v="Standard"/>
    <s v="high"/>
    <s v="medium"/>
    <n v="1148.6400000000001"/>
    <n v="689.18"/>
    <n v="459.46"/>
    <d v="2015-08-10T00:00:00"/>
    <n v="145"/>
  </r>
  <r>
    <s v="15569"/>
    <s v="77"/>
    <x v="2333"/>
    <d v="2017-02-05T00:00:00"/>
    <b v="0"/>
    <s v="Approved"/>
    <s v="Norco Bicycles"/>
    <s v="Road"/>
    <s v="medium"/>
    <s v="large"/>
    <n v="1240.31"/>
    <n v="795.1"/>
    <n v="445.21"/>
    <d v="2011-01-10T00:00:00"/>
    <n v="328"/>
  </r>
  <r>
    <s v="15570"/>
    <s v="43"/>
    <x v="3151"/>
    <d v="2017-03-26T00:00:00"/>
    <b v="0"/>
    <s v="Approved"/>
    <s v="Solex"/>
    <s v="Standard"/>
    <s v="medium"/>
    <s v="medium"/>
    <n v="1151.96"/>
    <n v="649.49"/>
    <n v="502.47"/>
    <d v="1999-12-04T00:00:00"/>
    <n v="279"/>
  </r>
  <r>
    <s v="15571"/>
    <s v="83"/>
    <x v="1345"/>
    <d v="2017-05-26T00:00:00"/>
    <b v="0"/>
    <s v="Approved"/>
    <s v="Solex"/>
    <s v="Touring"/>
    <s v="medium"/>
    <s v="large"/>
    <n v="2083.94"/>
    <n v="675.03"/>
    <n v="1408.91"/>
    <d v="2004-08-07T00:00:00"/>
    <n v="218"/>
  </r>
  <r>
    <s v="15572"/>
    <s v="32"/>
    <x v="1551"/>
    <d v="2017-04-03T00:00:00"/>
    <b v="1"/>
    <s v="Approved"/>
    <s v="Giant Bicycles"/>
    <s v="Standard"/>
    <s v="medium"/>
    <s v="medium"/>
    <n v="642.70000000000005"/>
    <n v="211.37"/>
    <n v="431.33"/>
    <d v="2002-03-22T00:00:00"/>
    <n v="271"/>
  </r>
  <r>
    <s v="15573"/>
    <s v="37"/>
    <x v="3229"/>
    <d v="2017-10-23T00:00:00"/>
    <b v="1"/>
    <s v="Approved"/>
    <s v="OHM Cycles"/>
    <s v="Standard"/>
    <s v="low"/>
    <s v="medium"/>
    <n v="1793.43"/>
    <n v="248.82"/>
    <n v="1544.61"/>
    <d v="1999-07-20T00:00:00"/>
    <n v="68"/>
  </r>
  <r>
    <s v="15574"/>
    <s v="90"/>
    <x v="1916"/>
    <d v="2017-11-24T00:00:00"/>
    <b v="0"/>
    <s v="Approved"/>
    <s v="Solex"/>
    <s v="Standard"/>
    <s v="low"/>
    <s v="medium"/>
    <n v="945.04"/>
    <n v="507.58"/>
    <n v="437.46"/>
    <d v="1995-12-19T00:00:00"/>
    <n v="36"/>
  </r>
  <r>
    <s v="15575"/>
    <s v="58"/>
    <x v="3462"/>
    <d v="2017-04-16T00:00:00"/>
    <b v="0"/>
    <s v="Approved"/>
    <s v="OHM Cycles"/>
    <s v="Standard"/>
    <s v="medium"/>
    <s v="medium"/>
    <n v="912.52"/>
    <n v="141.4"/>
    <n v="771.12"/>
    <d v="2015-10-18T00:00:00"/>
    <n v="258"/>
  </r>
  <r>
    <s v="15576"/>
    <s v="68"/>
    <x v="404"/>
    <d v="2017-04-01T00:00:00"/>
    <b v="1"/>
    <s v="Approved"/>
    <s v="OHM Cycles"/>
    <s v="Standard"/>
    <s v="medium"/>
    <s v="medium"/>
    <n v="1636.9"/>
    <n v="44.71"/>
    <n v="1592.19"/>
    <d v="2000-05-22T00:00:00"/>
    <n v="273"/>
  </r>
  <r>
    <s v="15577"/>
    <s v="0"/>
    <x v="3107"/>
    <d v="2017-10-02T00:00:00"/>
    <b v="1"/>
    <s v="Approved"/>
    <s v="Solex"/>
    <s v="Road"/>
    <s v="medium"/>
    <s v="medium"/>
    <n v="416.98"/>
    <n v="312.74"/>
    <n v="104.24"/>
    <d v="1997-05-10T00:00:00"/>
    <n v="89"/>
  </r>
  <r>
    <s v="15578"/>
    <s v="74"/>
    <x v="520"/>
    <d v="2017-10-20T00:00:00"/>
    <b v="1"/>
    <s v="Approved"/>
    <s v="WeareA2B"/>
    <s v="Standard"/>
    <s v="medium"/>
    <s v="medium"/>
    <n v="1762.96"/>
    <n v="950.52"/>
    <n v="812.44"/>
    <d v="1997-02-09T00:00:00"/>
    <n v="71"/>
  </r>
  <r>
    <s v="15579"/>
    <s v="71"/>
    <x v="299"/>
    <d v="2017-03-12T00:00:00"/>
    <b v="1"/>
    <s v="Approved"/>
    <s v="Solex"/>
    <s v="Standard"/>
    <s v="high"/>
    <s v="large"/>
    <n v="1842.92"/>
    <n v="1105.75"/>
    <n v="737.17"/>
    <d v="2016-12-06T00:00:00"/>
    <n v="293"/>
  </r>
  <r>
    <s v="15580"/>
    <s v="94"/>
    <x v="2784"/>
    <d v="2017-11-29T00:00:00"/>
    <b v="1"/>
    <s v="Approved"/>
    <s v="Giant Bicycles"/>
    <s v="Standard"/>
    <s v="medium"/>
    <s v="large"/>
    <n v="1635.3"/>
    <n v="993.66"/>
    <n v="641.64"/>
    <d v="2013-06-09T00:00:00"/>
    <n v="31"/>
  </r>
  <r>
    <s v="15581"/>
    <s v="34"/>
    <x v="1702"/>
    <d v="2017-03-15T00:00:00"/>
    <b v="1"/>
    <s v="Approved"/>
    <s v="Norco Bicycles"/>
    <s v="Road"/>
    <s v="high"/>
    <s v="large"/>
    <n v="774.53"/>
    <n v="464.72"/>
    <n v="309.81"/>
    <d v="2010-06-07T00:00:00"/>
    <n v="290"/>
  </r>
  <r>
    <s v="15582"/>
    <s v="90"/>
    <x v="244"/>
    <d v="2017-10-21T00:00:00"/>
    <b v="1"/>
    <s v="Approved"/>
    <s v="Norco Bicycles"/>
    <s v="Standard"/>
    <s v="low"/>
    <s v="medium"/>
    <n v="363.01"/>
    <n v="290.41000000000003"/>
    <n v="72.599999999999994"/>
    <d v="2004-01-16T00:00:00"/>
    <n v="70"/>
  </r>
  <r>
    <s v="15583"/>
    <s v="9"/>
    <x v="1790"/>
    <d v="2017-04-16T00:00:00"/>
    <b v="0"/>
    <s v="Approved"/>
    <s v="OHM Cycles"/>
    <s v="Road"/>
    <s v="medium"/>
    <s v="medium"/>
    <n v="742.54"/>
    <n v="667.4"/>
    <n v="75.14"/>
    <d v="2007-08-04T00:00:00"/>
    <n v="258"/>
  </r>
  <r>
    <s v="15584"/>
    <s v="0"/>
    <x v="1034"/>
    <d v="2017-05-07T00:00:00"/>
    <b v="1"/>
    <s v="Approved"/>
    <s v="OHM Cycles"/>
    <s v="Standard"/>
    <s v="low"/>
    <s v="medium"/>
    <n v="71.16"/>
    <n v="56.93"/>
    <n v="14.23"/>
    <d v="2015-06-17T00:00:00"/>
    <n v="237"/>
  </r>
  <r>
    <s v="15585"/>
    <s v="90"/>
    <x v="206"/>
    <d v="2017-05-03T00:00:00"/>
    <b v="0"/>
    <s v="Approved"/>
    <s v="Norco Bicycles"/>
    <s v="Standard"/>
    <s v="low"/>
    <s v="medium"/>
    <n v="363.01"/>
    <n v="290.41000000000003"/>
    <n v="72.599999999999994"/>
    <d v="2005-05-10T00:00:00"/>
    <n v="241"/>
  </r>
  <r>
    <s v="15586"/>
    <s v="14"/>
    <x v="3380"/>
    <d v="2017-01-08T00:00:00"/>
    <b v="1"/>
    <s v="Approved"/>
    <s v="Solex"/>
    <s v="Standard"/>
    <s v="high"/>
    <s v="large"/>
    <n v="1842.92"/>
    <n v="1105.75"/>
    <n v="737.17"/>
    <d v="1995-10-24T00:00:00"/>
    <n v="356"/>
  </r>
  <r>
    <s v="15587"/>
    <s v="77"/>
    <x v="2796"/>
    <d v="2017-10-09T00:00:00"/>
    <b v="1"/>
    <s v="Approved"/>
    <s v="WeareA2B"/>
    <s v="Standard"/>
    <s v="medium"/>
    <s v="medium"/>
    <n v="1769.64"/>
    <n v="108.76"/>
    <n v="1660.88"/>
    <d v="2014-07-28T00:00:00"/>
    <n v="82"/>
  </r>
  <r>
    <s v="15588"/>
    <s v="39"/>
    <x v="1765"/>
    <d v="2017-11-07T00:00:00"/>
    <b v="0"/>
    <s v="Approved"/>
    <s v="Giant Bicycles"/>
    <s v="Standard"/>
    <s v="medium"/>
    <s v="large"/>
    <n v="1812.75"/>
    <n v="582.48"/>
    <n v="1230.27"/>
    <d v="2010-06-07T00:00:00"/>
    <n v="53"/>
  </r>
  <r>
    <s v="15589"/>
    <s v="31"/>
    <x v="2766"/>
    <d v="2017-07-30T00:00:00"/>
    <b v="1"/>
    <s v="Approved"/>
    <s v="WeareA2B"/>
    <s v="Standard"/>
    <s v="medium"/>
    <s v="medium"/>
    <n v="752.64"/>
    <n v="205.36"/>
    <n v="547.28"/>
    <d v="1999-06-23T00:00:00"/>
    <n v="153"/>
  </r>
  <r>
    <s v="15590"/>
    <s v="82"/>
    <x v="1105"/>
    <d v="2017-03-15T00:00:00"/>
    <b v="0"/>
    <s v="Approved"/>
    <s v="Norco Bicycles"/>
    <s v="Standard"/>
    <s v="high"/>
    <s v="medium"/>
    <n v="1148.6400000000001"/>
    <n v="689.18"/>
    <n v="459.46"/>
    <d v="2015-08-10T00:00:00"/>
    <n v="290"/>
  </r>
  <r>
    <s v="15591"/>
    <s v="11"/>
    <x v="3003"/>
    <d v="2017-10-11T00:00:00"/>
    <b v="0"/>
    <s v="Approved"/>
    <s v="Giant Bicycles"/>
    <s v="Standard"/>
    <s v="high"/>
    <s v="medium"/>
    <n v="1274.93"/>
    <n v="764.96"/>
    <n v="509.97"/>
    <d v="2007-08-04T00:00:00"/>
    <n v="80"/>
  </r>
  <r>
    <s v="15592"/>
    <s v="27"/>
    <x v="1398"/>
    <d v="2017-01-23T00:00:00"/>
    <b v="0"/>
    <s v="Approved"/>
    <s v="Trek Bicycles"/>
    <s v="Standard"/>
    <s v="medium"/>
    <s v="medium"/>
    <n v="499.53"/>
    <n v="388.72"/>
    <n v="110.81"/>
    <d v="1992-10-11T00:00:00"/>
    <n v="341"/>
  </r>
  <r>
    <s v="15593"/>
    <s v="92"/>
    <x v="531"/>
    <d v="2017-01-07T00:00:00"/>
    <b v="0"/>
    <s v="Approved"/>
    <s v="WeareA2B"/>
    <s v="Standard"/>
    <s v="medium"/>
    <s v="small"/>
    <n v="1415.01"/>
    <n v="1259.3599999999999"/>
    <n v="155.65"/>
    <d v="2000-11-03T00:00:00"/>
    <n v="357"/>
  </r>
  <r>
    <s v="15594"/>
    <s v="1"/>
    <x v="1374"/>
    <d v="2017-06-13T00:00:00"/>
    <b v="0"/>
    <s v="Approved"/>
    <s v="Giant Bicycles"/>
    <s v="Standard"/>
    <s v="medium"/>
    <s v="medium"/>
    <n v="1403.5"/>
    <n v="954.82"/>
    <n v="448.68"/>
    <d v="2016-11-14T00:00:00"/>
    <n v="200"/>
  </r>
  <r>
    <s v="15595"/>
    <s v="50"/>
    <x v="474"/>
    <d v="2017-05-14T00:00:00"/>
    <b v="0"/>
    <s v="Approved"/>
    <s v="WeareA2B"/>
    <s v="Standard"/>
    <s v="medium"/>
    <s v="small"/>
    <n v="175.89"/>
    <n v="131.91999999999999"/>
    <n v="43.97"/>
    <d v="2003-02-16T00:00:00"/>
    <n v="230"/>
  </r>
  <r>
    <s v="15596"/>
    <s v="38"/>
    <x v="1034"/>
    <d v="2017-05-15T00:00:00"/>
    <b v="1"/>
    <s v="Approved"/>
    <s v="Trek Bicycles"/>
    <s v="Standard"/>
    <s v="medium"/>
    <s v="large"/>
    <n v="2091.4699999999998"/>
    <n v="388.92"/>
    <n v="1702.55"/>
    <d v="2012-09-15T00:00:00"/>
    <n v="229"/>
  </r>
  <r>
    <s v="15597"/>
    <s v="49"/>
    <x v="239"/>
    <d v="2017-04-09T00:00:00"/>
    <b v="1"/>
    <s v="Approved"/>
    <s v="Trek Bicycles"/>
    <s v="Road"/>
    <s v="medium"/>
    <s v="medium"/>
    <n v="533.51"/>
    <n v="400.13"/>
    <n v="133.38"/>
    <d v="2012-06-04T00:00:00"/>
    <n v="265"/>
  </r>
  <r>
    <s v="15598"/>
    <s v="22"/>
    <x v="2683"/>
    <d v="2017-12-24T00:00:00"/>
    <b v="1"/>
    <s v="Approved"/>
    <s v="WeareA2B"/>
    <s v="Standard"/>
    <s v="medium"/>
    <s v="medium"/>
    <n v="60.34"/>
    <n v="45.26"/>
    <n v="15.08"/>
    <d v="1993-07-15T00:00:00"/>
    <n v="6"/>
  </r>
  <r>
    <s v="15599"/>
    <s v="28"/>
    <x v="1583"/>
    <d v="2017-12-16T00:00:00"/>
    <b v="0"/>
    <s v="Approved"/>
    <s v="Solex"/>
    <s v="Road"/>
    <s v="medium"/>
    <s v="small"/>
    <n v="1703.52"/>
    <n v="1516.13"/>
    <n v="187.39"/>
    <d v="2013-06-09T00:00:00"/>
    <n v="14"/>
  </r>
  <r>
    <s v="15600"/>
    <s v="86"/>
    <x v="2575"/>
    <d v="2017-07-30T00:00:00"/>
    <b v="0"/>
    <s v="Approved"/>
    <s v="OHM Cycles"/>
    <s v="Standard"/>
    <s v="medium"/>
    <s v="medium"/>
    <n v="235.63"/>
    <n v="125.07"/>
    <n v="110.56"/>
    <d v="1998-12-16T00:00:00"/>
    <n v="153"/>
  </r>
  <r>
    <s v="15601"/>
    <s v="4"/>
    <x v="200"/>
    <d v="2017-08-27T00:00:00"/>
    <b v="1"/>
    <s v="Approved"/>
    <s v="Giant Bicycles"/>
    <s v="Standard"/>
    <s v="high"/>
    <s v="medium"/>
    <n v="1129.1300000000001"/>
    <n v="677.48"/>
    <n v="451.65"/>
    <d v="2005-08-09T00:00:00"/>
    <n v="125"/>
  </r>
  <r>
    <s v="15602"/>
    <s v="0"/>
    <x v="1258"/>
    <d v="2017-01-03T00:00:00"/>
    <b v="0"/>
    <s v="Approved"/>
    <s v="Norco Bicycles"/>
    <s v="Standard"/>
    <s v="medium"/>
    <s v="medium"/>
    <n v="360.4"/>
    <n v="270.3"/>
    <n v="90.1"/>
    <d v="2016-12-06T00:00:00"/>
    <n v="361"/>
  </r>
  <r>
    <s v="15603"/>
    <s v="44"/>
    <x v="2727"/>
    <d v="2017-02-18T00:00:00"/>
    <b v="1"/>
    <s v="Approved"/>
    <s v="WeareA2B"/>
    <s v="Standard"/>
    <s v="medium"/>
    <s v="medium"/>
    <n v="1769.64"/>
    <n v="108.76"/>
    <n v="1660.88"/>
    <d v="2006-10-01T00:00:00"/>
    <n v="315"/>
  </r>
  <r>
    <s v="15604"/>
    <s v="37"/>
    <x v="2076"/>
    <d v="2017-07-11T00:00:00"/>
    <b v="0"/>
    <s v="Approved"/>
    <s v="OHM Cycles"/>
    <s v="Standard"/>
    <s v="low"/>
    <s v="medium"/>
    <n v="1793.43"/>
    <n v="248.82"/>
    <n v="1544.61"/>
    <d v="1999-12-04T00:00:00"/>
    <n v="172"/>
  </r>
  <r>
    <s v="15605"/>
    <s v="33"/>
    <x v="137"/>
    <d v="2017-09-06T00:00:00"/>
    <b v="0"/>
    <s v="Approved"/>
    <s v="OHM Cycles"/>
    <s v="Road"/>
    <s v="medium"/>
    <s v="small"/>
    <n v="1810"/>
    <n v="1610.9"/>
    <n v="199.1"/>
    <d v="2008-03-19T00:00:00"/>
    <n v="115"/>
  </r>
  <r>
    <s v="15606"/>
    <s v="0"/>
    <x v="2229"/>
    <d v="2017-04-18T00:00:00"/>
    <b v="0"/>
    <s v="Approved"/>
    <s v="WeareA2B"/>
    <s v="Standard"/>
    <s v="medium"/>
    <s v="medium"/>
    <n v="60.34"/>
    <n v="45.26"/>
    <n v="15.08"/>
    <d v="1993-05-26T00:00:00"/>
    <n v="256"/>
  </r>
  <r>
    <s v="15607"/>
    <s v="14"/>
    <x v="1670"/>
    <d v="2017-01-26T00:00:00"/>
    <b v="0"/>
    <s v="Approved"/>
    <s v="Trek Bicycles"/>
    <s v="Standard"/>
    <s v="medium"/>
    <s v="small"/>
    <n v="1386.84"/>
    <n v="1234.29"/>
    <n v="152.55000000000001"/>
    <d v="1996-11-09T00:00:00"/>
    <n v="338"/>
  </r>
  <r>
    <s v="15608"/>
    <s v="27"/>
    <x v="2565"/>
    <d v="2017-05-19T00:00:00"/>
    <b v="0"/>
    <s v="Approved"/>
    <s v="Trek Bicycles"/>
    <s v="Standard"/>
    <s v="medium"/>
    <s v="medium"/>
    <n v="499.53"/>
    <n v="388.72"/>
    <n v="110.81"/>
    <d v="1999-06-23T00:00:00"/>
    <n v="225"/>
  </r>
  <r>
    <s v="15609"/>
    <s v="91"/>
    <x v="606"/>
    <d v="2017-04-16T00:00:00"/>
    <b v="0"/>
    <s v="Approved"/>
    <s v="Solex"/>
    <s v="Standard"/>
    <s v="medium"/>
    <s v="medium"/>
    <n v="100.35"/>
    <n v="75.260000000000005"/>
    <n v="25.09"/>
    <d v="2013-06-09T00:00:00"/>
    <n v="258"/>
  </r>
  <r>
    <s v="15610"/>
    <s v="34"/>
    <x v="812"/>
    <d v="2017-10-15T00:00:00"/>
    <b v="1"/>
    <s v="Approved"/>
    <s v="WeareA2B"/>
    <s v="Standard"/>
    <s v="medium"/>
    <s v="medium"/>
    <n v="1231.1500000000001"/>
    <n v="161.6"/>
    <n v="1069.55"/>
    <d v="2016-07-09T00:00:00"/>
    <n v="76"/>
  </r>
  <r>
    <s v="15611"/>
    <s v="18"/>
    <x v="1266"/>
    <d v="2017-08-20T00:00:00"/>
    <b v="0"/>
    <s v="Approved"/>
    <s v="Norco Bicycles"/>
    <s v="Standard"/>
    <s v="high"/>
    <s v="medium"/>
    <n v="1148.6400000000001"/>
    <n v="689.18"/>
    <n v="459.46"/>
    <d v="2015-08-10T00:00:00"/>
    <n v="132"/>
  </r>
  <r>
    <s v="15612"/>
    <s v="4"/>
    <x v="2520"/>
    <d v="2017-03-16T00:00:00"/>
    <b v="0"/>
    <s v="Approved"/>
    <s v="Giant Bicycles"/>
    <s v="Standard"/>
    <s v="high"/>
    <s v="medium"/>
    <n v="1129.1300000000001"/>
    <n v="677.48"/>
    <n v="451.65"/>
    <d v="2005-08-09T00:00:00"/>
    <n v="289"/>
  </r>
  <r>
    <s v="15613"/>
    <s v="0"/>
    <x v="2685"/>
    <d v="2017-10-16T00:00:00"/>
    <b v="1"/>
    <s v="Approved"/>
    <s v="Solex"/>
    <s v="Standard"/>
    <s v="medium"/>
    <s v="large"/>
    <n v="202.62"/>
    <n v="151.96"/>
    <n v="50.66"/>
    <d v="1994-08-10T00:00:00"/>
    <n v="75"/>
  </r>
  <r>
    <s v="15614"/>
    <s v="100"/>
    <x v="3254"/>
    <d v="2017-09-23T00:00:00"/>
    <b v="0"/>
    <s v="Approved"/>
    <s v="Norco Bicycles"/>
    <s v="Road"/>
    <s v="medium"/>
    <s v="medium"/>
    <n v="1036.5899999999999"/>
    <n v="206.35"/>
    <n v="830.24"/>
    <d v="1991-05-06T00:00:00"/>
    <n v="98"/>
  </r>
  <r>
    <s v="15615"/>
    <s v="26"/>
    <x v="1398"/>
    <d v="2017-08-18T00:00:00"/>
    <b v="0"/>
    <s v="Approved"/>
    <s v="WeareA2B"/>
    <s v="Standard"/>
    <s v="medium"/>
    <s v="medium"/>
    <n v="1992.93"/>
    <n v="762.63"/>
    <n v="1230.3"/>
    <d v="1991-11-10T00:00:00"/>
    <n v="134"/>
  </r>
  <r>
    <s v="15616"/>
    <s v="13"/>
    <x v="244"/>
    <d v="2017-08-28T00:00:00"/>
    <b v="1"/>
    <s v="Approved"/>
    <s v="Solex"/>
    <s v="Standard"/>
    <s v="medium"/>
    <s v="medium"/>
    <n v="1163.8900000000001"/>
    <n v="589.27"/>
    <n v="574.62"/>
    <d v="2009-03-08T00:00:00"/>
    <n v="124"/>
  </r>
  <r>
    <s v="15617"/>
    <s v="43"/>
    <x v="676"/>
    <d v="2017-10-11T00:00:00"/>
    <b v="1"/>
    <s v="Approved"/>
    <s v="Norco Bicycles"/>
    <s v="Standard"/>
    <s v="medium"/>
    <s v="medium"/>
    <n v="1555.58"/>
    <n v="818.01"/>
    <n v="737.57"/>
    <d v="2003-09-09T00:00:00"/>
    <n v="80"/>
  </r>
  <r>
    <s v="15618"/>
    <s v="30"/>
    <x v="1849"/>
    <d v="2017-07-22T00:00:00"/>
    <b v="0"/>
    <s v="Approved"/>
    <s v="OHM Cycles"/>
    <s v="Standard"/>
    <s v="medium"/>
    <s v="medium"/>
    <n v="1227.3399999999999"/>
    <n v="770.89"/>
    <n v="456.45"/>
    <d v="1994-08-10T00:00:00"/>
    <n v="161"/>
  </r>
  <r>
    <s v="15619"/>
    <s v="17"/>
    <x v="2630"/>
    <d v="2017-11-28T00:00:00"/>
    <b v="0"/>
    <s v="Approved"/>
    <s v="Solex"/>
    <s v="Standard"/>
    <s v="high"/>
    <s v="medium"/>
    <n v="1024.6600000000001"/>
    <n v="614.79999999999995"/>
    <n v="409.86"/>
    <d v="1996-11-09T00:00:00"/>
    <n v="32"/>
  </r>
  <r>
    <s v="15620"/>
    <s v="80"/>
    <x v="2089"/>
    <d v="2017-03-14T00:00:00"/>
    <b v="0"/>
    <s v="Approved"/>
    <s v="OHM Cycles"/>
    <s v="Touring"/>
    <s v="low"/>
    <s v="medium"/>
    <n v="1073.07"/>
    <n v="933.84"/>
    <n v="139.22999999999999"/>
    <d v="1991-07-10T00:00:00"/>
    <n v="291"/>
  </r>
  <r>
    <s v="15621"/>
    <s v="5"/>
    <x v="2027"/>
    <d v="2017-10-04T00:00:00"/>
    <b v="1"/>
    <s v="Approved"/>
    <s v="Trek Bicycles"/>
    <s v="Mountain"/>
    <s v="low"/>
    <s v="medium"/>
    <n v="574.64"/>
    <n v="459.71"/>
    <n v="114.93"/>
    <d v="2011-08-29T00:00:00"/>
    <n v="87"/>
  </r>
  <r>
    <s v="15622"/>
    <s v="0"/>
    <x v="1777"/>
    <d v="2017-07-10T00:00:00"/>
    <b v="1"/>
    <s v="Approved"/>
    <m/>
    <m/>
    <m/>
    <m/>
    <n v="2062.9499999999998"/>
    <m/>
    <m/>
    <m/>
    <n v="173"/>
  </r>
  <r>
    <s v="15623"/>
    <s v="91"/>
    <x v="1959"/>
    <d v="2017-06-26T00:00:00"/>
    <b v="1"/>
    <s v="Approved"/>
    <s v="WeareA2B"/>
    <s v="Standard"/>
    <s v="low"/>
    <s v="medium"/>
    <n v="642.30999999999995"/>
    <n v="513.85"/>
    <n v="128.46"/>
    <d v="2004-12-18T00:00:00"/>
    <n v="187"/>
  </r>
  <r>
    <s v="15624"/>
    <s v="28"/>
    <x v="860"/>
    <d v="2017-03-18T00:00:00"/>
    <b v="0"/>
    <s v="Approved"/>
    <s v="Solex"/>
    <s v="Road"/>
    <s v="medium"/>
    <s v="small"/>
    <n v="1703.52"/>
    <n v="1516.13"/>
    <n v="187.39"/>
    <d v="2011-04-16T00:00:00"/>
    <n v="287"/>
  </r>
  <r>
    <s v="15625"/>
    <s v="94"/>
    <x v="2966"/>
    <d v="2017-02-12T00:00:00"/>
    <b v="0"/>
    <s v="Approved"/>
    <s v="Giant Bicycles"/>
    <s v="Standard"/>
    <s v="medium"/>
    <s v="large"/>
    <n v="1635.3"/>
    <n v="993.66"/>
    <n v="641.64"/>
    <d v="2013-06-09T00:00:00"/>
    <n v="321"/>
  </r>
  <r>
    <s v="15626"/>
    <s v="48"/>
    <x v="1295"/>
    <d v="2017-04-02T00:00:00"/>
    <b v="0"/>
    <s v="Approved"/>
    <s v="WeareA2B"/>
    <s v="Standard"/>
    <s v="medium"/>
    <s v="medium"/>
    <n v="1762.96"/>
    <n v="950.52"/>
    <n v="812.44"/>
    <d v="2014-07-28T00:00:00"/>
    <n v="272"/>
  </r>
  <r>
    <s v="15627"/>
    <s v="20"/>
    <x v="2919"/>
    <d v="2017-06-16T00:00:00"/>
    <b v="1"/>
    <s v="Approved"/>
    <s v="Trek Bicycles"/>
    <s v="Standard"/>
    <s v="medium"/>
    <s v="small"/>
    <n v="1775.81"/>
    <n v="1580.47"/>
    <n v="195.34"/>
    <d v="2010-05-05T00:00:00"/>
    <n v="197"/>
  </r>
  <r>
    <s v="15628"/>
    <s v="76"/>
    <x v="1432"/>
    <d v="2017-01-26T00:00:00"/>
    <b v="1"/>
    <s v="Approved"/>
    <s v="WeareA2B"/>
    <s v="Standard"/>
    <s v="low"/>
    <s v="medium"/>
    <n v="642.30999999999995"/>
    <n v="513.85"/>
    <n v="128.46"/>
    <d v="1991-07-10T00:00:00"/>
    <n v="338"/>
  </r>
  <r>
    <s v="15629"/>
    <s v="1"/>
    <x v="2412"/>
    <d v="2017-08-22T00:00:00"/>
    <b v="1"/>
    <s v="Approved"/>
    <s v="Giant Bicycles"/>
    <s v="Standard"/>
    <s v="medium"/>
    <s v="medium"/>
    <n v="1403.5"/>
    <n v="954.82"/>
    <n v="448.68"/>
    <d v="2016-11-14T00:00:00"/>
    <n v="130"/>
  </r>
  <r>
    <s v="15630"/>
    <s v="64"/>
    <x v="950"/>
    <d v="2017-12-07T00:00:00"/>
    <b v="0"/>
    <s v="Approved"/>
    <s v="Trek Bicycles"/>
    <s v="Standard"/>
    <s v="medium"/>
    <s v="large"/>
    <n v="1469.44"/>
    <n v="596.54999999999995"/>
    <n v="872.89"/>
    <d v="2011-01-10T00:00:00"/>
    <n v="23"/>
  </r>
  <r>
    <s v="15631"/>
    <s v="34"/>
    <x v="315"/>
    <d v="2017-05-07T00:00:00"/>
    <b v="0"/>
    <s v="Approved"/>
    <s v="Norco Bicycles"/>
    <s v="Road"/>
    <s v="high"/>
    <s v="large"/>
    <n v="774.53"/>
    <n v="464.72"/>
    <n v="309.81"/>
    <d v="2003-03-18T00:00:00"/>
    <n v="237"/>
  </r>
  <r>
    <s v="15632"/>
    <s v="30"/>
    <x v="817"/>
    <d v="2017-02-19T00:00:00"/>
    <b v="0"/>
    <s v="Approved"/>
    <s v="Solex"/>
    <s v="Standard"/>
    <s v="high"/>
    <s v="medium"/>
    <n v="748.17"/>
    <n v="448.9"/>
    <n v="299.27"/>
    <d v="1991-11-10T00:00:00"/>
    <n v="314"/>
  </r>
  <r>
    <s v="15633"/>
    <s v="73"/>
    <x v="2090"/>
    <d v="2017-04-13T00:00:00"/>
    <b v="0"/>
    <s v="Approved"/>
    <s v="Solex"/>
    <s v="Standard"/>
    <s v="medium"/>
    <s v="medium"/>
    <n v="1945.43"/>
    <n v="333.18"/>
    <n v="1612.25"/>
    <d v="2002-08-31T00:00:00"/>
    <n v="261"/>
  </r>
  <r>
    <s v="15634"/>
    <s v="72"/>
    <x v="3355"/>
    <d v="2017-09-12T00:00:00"/>
    <b v="1"/>
    <s v="Approved"/>
    <s v="Norco Bicycles"/>
    <s v="Standard"/>
    <s v="medium"/>
    <s v="medium"/>
    <n v="360.4"/>
    <n v="270.3"/>
    <n v="90.1"/>
    <d v="2011-01-10T00:00:00"/>
    <n v="109"/>
  </r>
  <r>
    <s v="15635"/>
    <s v="96"/>
    <x v="2923"/>
    <d v="2017-12-06T00:00:00"/>
    <b v="1"/>
    <s v="Approved"/>
    <s v="WeareA2B"/>
    <s v="Road"/>
    <s v="low"/>
    <s v="small"/>
    <n v="1172.78"/>
    <n v="1043.77"/>
    <n v="129.01"/>
    <d v="2002-10-10T00:00:00"/>
    <n v="24"/>
  </r>
  <r>
    <s v="15636"/>
    <s v="81"/>
    <x v="1197"/>
    <d v="2017-11-29T00:00:00"/>
    <b v="1"/>
    <s v="Approved"/>
    <s v="Norco Bicycles"/>
    <s v="Standard"/>
    <s v="medium"/>
    <s v="small"/>
    <n v="586.45000000000005"/>
    <n v="521.94000000000005"/>
    <n v="64.510000000000005"/>
    <d v="1991-07-10T00:00:00"/>
    <n v="31"/>
  </r>
  <r>
    <s v="15637"/>
    <s v="30"/>
    <x v="2458"/>
    <d v="2017-02-24T00:00:00"/>
    <b v="1"/>
    <s v="Approved"/>
    <s v="OHM Cycles"/>
    <s v="Standard"/>
    <s v="medium"/>
    <s v="medium"/>
    <n v="1227.3399999999999"/>
    <n v="770.89"/>
    <n v="456.45"/>
    <d v="1991-05-06T00:00:00"/>
    <n v="309"/>
  </r>
  <r>
    <s v="15638"/>
    <s v="79"/>
    <x v="2095"/>
    <d v="2017-12-29T00:00:00"/>
    <b v="1"/>
    <s v="Approved"/>
    <s v="Solex"/>
    <s v="Touring"/>
    <s v="medium"/>
    <s v="large"/>
    <n v="2083.94"/>
    <n v="675.03"/>
    <n v="1408.91"/>
    <d v="2015-08-02T00:00:00"/>
    <n v="1"/>
  </r>
  <r>
    <s v="15639"/>
    <s v="40"/>
    <x v="2421"/>
    <d v="2017-02-25T00:00:00"/>
    <b v="0"/>
    <s v="Approved"/>
    <s v="OHM Cycles"/>
    <s v="Standard"/>
    <s v="high"/>
    <s v="medium"/>
    <n v="1458.17"/>
    <n v="874.9"/>
    <n v="583.27"/>
    <d v="2006-02-02T00:00:00"/>
    <n v="308"/>
  </r>
  <r>
    <s v="15640"/>
    <s v="36"/>
    <x v="3105"/>
    <d v="2017-01-10T00:00:00"/>
    <b v="1"/>
    <s v="Approved"/>
    <s v="Solex"/>
    <s v="Standard"/>
    <s v="low"/>
    <s v="medium"/>
    <n v="1289.8499999999999"/>
    <n v="74.510000000000005"/>
    <n v="1215.3399999999999"/>
    <d v="2003-02-16T00:00:00"/>
    <n v="354"/>
  </r>
  <r>
    <s v="15641"/>
    <s v="4"/>
    <x v="2514"/>
    <d v="2017-02-10T00:00:00"/>
    <b v="1"/>
    <s v="Approved"/>
    <s v="Giant Bicycles"/>
    <s v="Standard"/>
    <s v="high"/>
    <s v="medium"/>
    <n v="1129.1300000000001"/>
    <n v="677.48"/>
    <n v="451.65"/>
    <d v="2011-04-16T00:00:00"/>
    <n v="323"/>
  </r>
  <r>
    <s v="15642"/>
    <s v="57"/>
    <x v="1478"/>
    <d v="2017-01-07T00:00:00"/>
    <b v="0"/>
    <s v="Approved"/>
    <s v="WeareA2B"/>
    <s v="Touring"/>
    <s v="medium"/>
    <s v="large"/>
    <n v="1890.39"/>
    <n v="260.14"/>
    <n v="1630.25"/>
    <d v="1998-12-17T00:00:00"/>
    <n v="357"/>
  </r>
  <r>
    <s v="15643"/>
    <s v="98"/>
    <x v="834"/>
    <d v="2017-09-10T00:00:00"/>
    <b v="0"/>
    <s v="Approved"/>
    <s v="Trek Bicycles"/>
    <s v="Standard"/>
    <s v="high"/>
    <s v="medium"/>
    <n v="358.39"/>
    <n v="215.03"/>
    <n v="143.36000000000001"/>
    <d v="2004-01-16T00:00:00"/>
    <n v="111"/>
  </r>
  <r>
    <s v="15644"/>
    <s v="66"/>
    <x v="2977"/>
    <d v="2017-10-31T00:00:00"/>
    <b v="1"/>
    <s v="Approved"/>
    <s v="Solex"/>
    <s v="Standard"/>
    <s v="medium"/>
    <s v="medium"/>
    <n v="1163.8900000000001"/>
    <n v="589.27"/>
    <n v="574.62"/>
    <d v="2003-08-05T00:00:00"/>
    <n v="60"/>
  </r>
  <r>
    <s v="15645"/>
    <s v="54"/>
    <x v="2099"/>
    <d v="2017-01-21T00:00:00"/>
    <b v="1"/>
    <s v="Approved"/>
    <s v="WeareA2B"/>
    <s v="Standard"/>
    <s v="medium"/>
    <s v="medium"/>
    <n v="1292.8399999999999"/>
    <n v="13.44"/>
    <n v="1279.4000000000001"/>
    <d v="2015-06-17T00:00:00"/>
    <n v="343"/>
  </r>
  <r>
    <s v="15646"/>
    <s v="33"/>
    <x v="2346"/>
    <d v="2017-01-04T00:00:00"/>
    <b v="0"/>
    <s v="Approved"/>
    <s v="Giant Bicycles"/>
    <s v="Standard"/>
    <s v="medium"/>
    <s v="small"/>
    <n v="1311.44"/>
    <n v="1167.18"/>
    <n v="144.26"/>
    <d v="1992-10-11T00:00:00"/>
    <n v="360"/>
  </r>
  <r>
    <s v="15647"/>
    <s v="0"/>
    <x v="1045"/>
    <d v="2017-10-24T00:00:00"/>
    <b v="0"/>
    <s v="Approved"/>
    <s v="Solex"/>
    <s v="Road"/>
    <s v="medium"/>
    <s v="medium"/>
    <n v="416.98"/>
    <n v="312.74"/>
    <n v="104.24"/>
    <d v="1997-05-10T00:00:00"/>
    <n v="67"/>
  </r>
  <r>
    <s v="15648"/>
    <s v="0"/>
    <x v="280"/>
    <d v="2017-11-28T00:00:00"/>
    <b v="0"/>
    <s v="Approved"/>
    <s v="Solex"/>
    <s v="Standard"/>
    <s v="medium"/>
    <s v="medium"/>
    <n v="71.489999999999995"/>
    <n v="53.62"/>
    <n v="17.87"/>
    <d v="2012-12-02T00:00:00"/>
    <n v="32"/>
  </r>
  <r>
    <s v="15649"/>
    <s v="39"/>
    <x v="258"/>
    <d v="2017-08-14T00:00:00"/>
    <b v="1"/>
    <s v="Approved"/>
    <s v="Giant Bicycles"/>
    <s v="Standard"/>
    <s v="medium"/>
    <s v="large"/>
    <n v="1812.75"/>
    <n v="582.48"/>
    <n v="1230.27"/>
    <d v="2010-06-07T00:00:00"/>
    <n v="138"/>
  </r>
  <r>
    <s v="15650"/>
    <s v="17"/>
    <x v="2430"/>
    <d v="2017-08-18T00:00:00"/>
    <b v="1"/>
    <s v="Approved"/>
    <s v="WeareA2B"/>
    <s v="Touring"/>
    <s v="medium"/>
    <s v="large"/>
    <n v="1362.99"/>
    <n v="57.74"/>
    <n v="1305.25"/>
    <d v="1993-04-20T00:00:00"/>
    <n v="134"/>
  </r>
  <r>
    <s v="15651"/>
    <s v="35"/>
    <x v="2805"/>
    <d v="2017-06-22T00:00:00"/>
    <b v="1"/>
    <s v="Approved"/>
    <s v="Giant Bicycles"/>
    <s v="Standard"/>
    <s v="medium"/>
    <s v="medium"/>
    <n v="1403.5"/>
    <n v="954.82"/>
    <n v="448.68"/>
    <d v="2011-08-29T00:00:00"/>
    <n v="191"/>
  </r>
  <r>
    <s v="15652"/>
    <s v="98"/>
    <x v="1303"/>
    <d v="2017-11-07T00:00:00"/>
    <b v="1"/>
    <s v="Approved"/>
    <s v="Trek Bicycles"/>
    <s v="Standard"/>
    <s v="high"/>
    <s v="medium"/>
    <n v="358.39"/>
    <n v="215.03"/>
    <n v="143.36000000000001"/>
    <d v="2004-01-16T00:00:00"/>
    <n v="53"/>
  </r>
  <r>
    <s v="15653"/>
    <s v="53"/>
    <x v="2493"/>
    <d v="2017-02-11T00:00:00"/>
    <b v="1"/>
    <s v="Approved"/>
    <s v="OHM Cycles"/>
    <s v="Standard"/>
    <s v="medium"/>
    <s v="medium"/>
    <n v="795.34"/>
    <n v="101.58"/>
    <n v="693.76"/>
    <d v="1997-02-09T00:00:00"/>
    <n v="322"/>
  </r>
  <r>
    <s v="15654"/>
    <s v="77"/>
    <x v="2606"/>
    <d v="2017-02-26T00:00:00"/>
    <b v="0"/>
    <s v="Approved"/>
    <s v="WeareA2B"/>
    <s v="Standard"/>
    <s v="medium"/>
    <s v="medium"/>
    <n v="1769.64"/>
    <n v="108.76"/>
    <n v="1660.88"/>
    <d v="2007-12-11T00:00:00"/>
    <n v="307"/>
  </r>
  <r>
    <s v="15655"/>
    <s v="76"/>
    <x v="1290"/>
    <d v="2017-05-06T00:00:00"/>
    <b v="0"/>
    <s v="Approved"/>
    <s v="WeareA2B"/>
    <s v="Standard"/>
    <s v="low"/>
    <s v="medium"/>
    <n v="642.30999999999995"/>
    <n v="513.85"/>
    <n v="128.46"/>
    <d v="2003-09-09T00:00:00"/>
    <n v="238"/>
  </r>
  <r>
    <s v="15656"/>
    <s v="82"/>
    <x v="3178"/>
    <d v="2017-10-12T00:00:00"/>
    <b v="1"/>
    <s v="Approved"/>
    <s v="Giant Bicycles"/>
    <s v="Road"/>
    <s v="medium"/>
    <s v="medium"/>
    <n v="1538.99"/>
    <n v="829.65"/>
    <n v="709.34"/>
    <d v="2016-02-04T00:00:00"/>
    <n v="79"/>
  </r>
  <r>
    <s v="15657"/>
    <s v="49"/>
    <x v="2804"/>
    <d v="2017-04-02T00:00:00"/>
    <b v="1"/>
    <s v="Approved"/>
    <s v="Trek Bicycles"/>
    <s v="Road"/>
    <s v="medium"/>
    <s v="medium"/>
    <n v="533.51"/>
    <n v="400.13"/>
    <n v="133.38"/>
    <d v="2001-11-25T00:00:00"/>
    <n v="272"/>
  </r>
  <r>
    <s v="15658"/>
    <s v="80"/>
    <x v="2321"/>
    <d v="2017-07-23T00:00:00"/>
    <b v="0"/>
    <s v="Approved"/>
    <s v="Trek Bicycles"/>
    <s v="Standard"/>
    <s v="medium"/>
    <s v="large"/>
    <n v="1469.44"/>
    <n v="596.54999999999995"/>
    <n v="872.89"/>
    <d v="2012-05-18T00:00:00"/>
    <n v="160"/>
  </r>
  <r>
    <s v="15659"/>
    <s v="1"/>
    <x v="737"/>
    <d v="2017-10-16T00:00:00"/>
    <b v="1"/>
    <s v="Approved"/>
    <s v="Giant Bicycles"/>
    <s v="Standard"/>
    <s v="medium"/>
    <s v="medium"/>
    <n v="1403.5"/>
    <n v="954.82"/>
    <n v="448.68"/>
    <d v="2003-02-07T00:00:00"/>
    <n v="75"/>
  </r>
  <r>
    <s v="15660"/>
    <s v="40"/>
    <x v="2445"/>
    <d v="2017-11-19T00:00:00"/>
    <b v="0"/>
    <s v="Approved"/>
    <s v="OHM Cycles"/>
    <s v="Standard"/>
    <s v="high"/>
    <s v="medium"/>
    <n v="1458.17"/>
    <n v="874.9"/>
    <n v="583.27"/>
    <d v="2007-12-11T00:00:00"/>
    <n v="41"/>
  </r>
  <r>
    <s v="15661"/>
    <s v="27"/>
    <x v="1175"/>
    <d v="2017-10-26T00:00:00"/>
    <b v="1"/>
    <s v="Approved"/>
    <s v="Trek Bicycles"/>
    <s v="Standard"/>
    <s v="medium"/>
    <s v="medium"/>
    <n v="499.53"/>
    <n v="388.72"/>
    <n v="110.81"/>
    <d v="1999-06-23T00:00:00"/>
    <n v="65"/>
  </r>
  <r>
    <s v="15662"/>
    <s v="48"/>
    <x v="1085"/>
    <d v="2017-03-19T00:00:00"/>
    <b v="1"/>
    <s v="Approved"/>
    <s v="WeareA2B"/>
    <s v="Standard"/>
    <s v="medium"/>
    <s v="medium"/>
    <n v="1762.96"/>
    <n v="950.52"/>
    <n v="812.44"/>
    <d v="2012-12-02T00:00:00"/>
    <n v="286"/>
  </r>
  <r>
    <s v="15663"/>
    <s v="32"/>
    <x v="90"/>
    <d v="2017-06-04T00:00:00"/>
    <b v="1"/>
    <s v="Approved"/>
    <s v="Giant Bicycles"/>
    <s v="Standard"/>
    <s v="medium"/>
    <s v="medium"/>
    <n v="642.70000000000005"/>
    <n v="211.37"/>
    <n v="431.33"/>
    <d v="2011-03-16T00:00:00"/>
    <n v="209"/>
  </r>
  <r>
    <s v="15664"/>
    <s v="58"/>
    <x v="2767"/>
    <d v="2017-11-15T00:00:00"/>
    <b v="1"/>
    <s v="Approved"/>
    <s v="OHM Cycles"/>
    <s v="Standard"/>
    <s v="medium"/>
    <s v="medium"/>
    <n v="912.52"/>
    <n v="141.4"/>
    <n v="771.12"/>
    <d v="2015-06-17T00:00:00"/>
    <n v="45"/>
  </r>
  <r>
    <s v="15665"/>
    <s v="1"/>
    <x v="1223"/>
    <d v="2017-01-19T00:00:00"/>
    <b v="1"/>
    <s v="Approved"/>
    <s v="Giant Bicycles"/>
    <s v="Standard"/>
    <s v="medium"/>
    <s v="medium"/>
    <n v="1403.5"/>
    <n v="954.82"/>
    <n v="448.68"/>
    <d v="2005-08-09T00:00:00"/>
    <n v="345"/>
  </r>
  <r>
    <s v="15666"/>
    <s v="99"/>
    <x v="1040"/>
    <d v="2017-06-07T00:00:00"/>
    <b v="1"/>
    <s v="Approved"/>
    <s v="OHM Cycles"/>
    <s v="Standard"/>
    <s v="medium"/>
    <s v="medium"/>
    <n v="1227.3399999999999"/>
    <n v="770.89"/>
    <n v="456.45"/>
    <d v="1994-08-10T00:00:00"/>
    <n v="206"/>
  </r>
  <r>
    <s v="15667"/>
    <s v="11"/>
    <x v="1925"/>
    <d v="2017-05-28T00:00:00"/>
    <b v="1"/>
    <s v="Approved"/>
    <s v="Trek Bicycles"/>
    <s v="Standard"/>
    <s v="medium"/>
    <s v="small"/>
    <n v="1775.81"/>
    <n v="1580.47"/>
    <n v="195.34"/>
    <d v="2011-05-07T00:00:00"/>
    <n v="216"/>
  </r>
  <r>
    <s v="15668"/>
    <s v="28"/>
    <x v="2791"/>
    <d v="2017-09-30T00:00:00"/>
    <b v="0"/>
    <s v="Approved"/>
    <s v="Norco Bicycles"/>
    <s v="Standard"/>
    <s v="medium"/>
    <s v="small"/>
    <n v="1216.1400000000001"/>
    <n v="1082.3599999999999"/>
    <n v="133.78"/>
    <d v="1991-08-05T00:00:00"/>
    <n v="91"/>
  </r>
  <r>
    <s v="15669"/>
    <s v="7"/>
    <x v="365"/>
    <d v="2017-06-01T00:00:00"/>
    <b v="1"/>
    <s v="Approved"/>
    <s v="Trek Bicycles"/>
    <s v="Road"/>
    <s v="low"/>
    <s v="medium"/>
    <n v="980.37"/>
    <n v="234.43"/>
    <n v="745.94"/>
    <d v="2004-09-28T00:00:00"/>
    <n v="212"/>
  </r>
  <r>
    <s v="15670"/>
    <s v="63"/>
    <x v="2825"/>
    <d v="2017-07-05T00:00:00"/>
    <b v="1"/>
    <s v="Approved"/>
    <s v="WeareA2B"/>
    <s v="Standard"/>
    <s v="medium"/>
    <s v="medium"/>
    <n v="1992.93"/>
    <n v="762.63"/>
    <n v="1230.3"/>
    <d v="1993-05-26T00:00:00"/>
    <n v="178"/>
  </r>
  <r>
    <s v="15671"/>
    <s v="94"/>
    <x v="754"/>
    <d v="2017-12-10T00:00:00"/>
    <b v="0"/>
    <s v="Approved"/>
    <s v="Giant Bicycles"/>
    <s v="Standard"/>
    <s v="medium"/>
    <s v="large"/>
    <n v="1635.3"/>
    <n v="993.66"/>
    <n v="641.64"/>
    <d v="2013-06-09T00:00:00"/>
    <n v="20"/>
  </r>
  <r>
    <s v="15672"/>
    <s v="96"/>
    <x v="1872"/>
    <d v="2017-05-31T00:00:00"/>
    <b v="1"/>
    <s v="Approved"/>
    <s v="WeareA2B"/>
    <s v="Road"/>
    <s v="low"/>
    <s v="small"/>
    <n v="1172.78"/>
    <n v="1043.77"/>
    <n v="129.01"/>
    <d v="2002-10-10T00:00:00"/>
    <n v="213"/>
  </r>
  <r>
    <s v="15673"/>
    <s v="76"/>
    <x v="2204"/>
    <d v="2017-09-09T00:00:00"/>
    <b v="1"/>
    <s v="Approved"/>
    <s v="WeareA2B"/>
    <s v="Standard"/>
    <s v="low"/>
    <s v="medium"/>
    <n v="642.30999999999995"/>
    <n v="513.85"/>
    <n v="128.46"/>
    <d v="2014-10-10T00:00:00"/>
    <n v="112"/>
  </r>
  <r>
    <s v="15674"/>
    <s v="56"/>
    <x v="3411"/>
    <d v="2017-02-16T00:00:00"/>
    <b v="0"/>
    <s v="Approved"/>
    <s v="Norco Bicycles"/>
    <s v="Mountain"/>
    <s v="low"/>
    <s v="small"/>
    <n v="688.63"/>
    <n v="612.88"/>
    <n v="75.75"/>
    <d v="1993-10-02T00:00:00"/>
    <n v="317"/>
  </r>
  <r>
    <s v="15675"/>
    <s v="34"/>
    <x v="2755"/>
    <d v="2017-02-09T00:00:00"/>
    <b v="0"/>
    <s v="Approved"/>
    <s v="Norco Bicycles"/>
    <s v="Road"/>
    <s v="high"/>
    <s v="large"/>
    <n v="774.53"/>
    <n v="464.72"/>
    <n v="309.81"/>
    <d v="2003-03-18T00:00:00"/>
    <n v="324"/>
  </r>
  <r>
    <s v="15676"/>
    <s v="74"/>
    <x v="1218"/>
    <d v="2017-07-30T00:00:00"/>
    <b v="1"/>
    <s v="Approved"/>
    <s v="WeareA2B"/>
    <s v="Standard"/>
    <s v="medium"/>
    <s v="medium"/>
    <n v="1228.07"/>
    <n v="400.91"/>
    <n v="827.16"/>
    <d v="1994-07-12T00:00:00"/>
    <n v="153"/>
  </r>
  <r>
    <s v="15677"/>
    <s v="3"/>
    <x v="2841"/>
    <d v="2017-04-10T00:00:00"/>
    <b v="0"/>
    <s v="Approved"/>
    <s v="Trek Bicycles"/>
    <s v="Standard"/>
    <s v="medium"/>
    <s v="large"/>
    <n v="2091.4699999999998"/>
    <n v="388.92"/>
    <n v="1702.55"/>
    <d v="2015-05-21T00:00:00"/>
    <n v="264"/>
  </r>
  <r>
    <s v="15678"/>
    <s v="16"/>
    <x v="438"/>
    <d v="2017-02-23T00:00:00"/>
    <b v="0"/>
    <s v="Approved"/>
    <s v="Norco Bicycles"/>
    <s v="Standard"/>
    <s v="high"/>
    <s v="small"/>
    <n v="1661.92"/>
    <n v="1479.11"/>
    <n v="182.81"/>
    <d v="2011-05-07T00:00:00"/>
    <n v="310"/>
  </r>
  <r>
    <s v="15679"/>
    <s v="21"/>
    <x v="1612"/>
    <d v="2017-05-02T00:00:00"/>
    <b v="1"/>
    <s v="Approved"/>
    <s v="Solex"/>
    <s v="Standard"/>
    <s v="medium"/>
    <s v="large"/>
    <n v="1071.23"/>
    <n v="380.74"/>
    <n v="690.49"/>
    <d v="2016-11-22T00:00:00"/>
    <n v="242"/>
  </r>
  <r>
    <s v="15680"/>
    <s v="0"/>
    <x v="249"/>
    <d v="2017-05-24T00:00:00"/>
    <b v="0"/>
    <s v="Approved"/>
    <s v="OHM Cycles"/>
    <s v="Standard"/>
    <s v="medium"/>
    <s v="medium"/>
    <n v="183.86"/>
    <n v="137.9"/>
    <n v="45.96"/>
    <d v="1997-10-04T00:00:00"/>
    <n v="220"/>
  </r>
  <r>
    <s v="15681"/>
    <s v="75"/>
    <x v="1874"/>
    <d v="2017-06-19T00:00:00"/>
    <b v="1"/>
    <s v="Approved"/>
    <s v="Giant Bicycles"/>
    <s v="Touring"/>
    <s v="medium"/>
    <s v="large"/>
    <n v="1873.97"/>
    <n v="863.95"/>
    <n v="1010.02"/>
    <d v="2014-10-10T00:00:00"/>
    <n v="194"/>
  </r>
  <r>
    <s v="15682"/>
    <s v="2"/>
    <x v="1698"/>
    <d v="2017-07-22T00:00:00"/>
    <b v="1"/>
    <s v="Approved"/>
    <s v="Giant Bicycles"/>
    <s v="Road"/>
    <s v="low"/>
    <s v="small"/>
    <n v="590.26"/>
    <n v="525.33000000000004"/>
    <n v="64.930000000000007"/>
    <d v="2010-11-05T00:00:00"/>
    <n v="161"/>
  </r>
  <r>
    <s v="15683"/>
    <s v="36"/>
    <x v="1785"/>
    <d v="2017-09-14T00:00:00"/>
    <b v="0"/>
    <s v="Approved"/>
    <s v="Solex"/>
    <s v="Standard"/>
    <s v="low"/>
    <s v="medium"/>
    <n v="1289.8499999999999"/>
    <n v="74.510000000000005"/>
    <n v="1215.3399999999999"/>
    <d v="2007-12-11T00:00:00"/>
    <n v="107"/>
  </r>
  <r>
    <s v="15684"/>
    <s v="32"/>
    <x v="520"/>
    <d v="2017-10-02T00:00:00"/>
    <b v="0"/>
    <s v="Approved"/>
    <s v="Giant Bicycles"/>
    <s v="Standard"/>
    <s v="high"/>
    <s v="medium"/>
    <n v="1179"/>
    <n v="707.4"/>
    <n v="471.6"/>
    <d v="2000-11-03T00:00:00"/>
    <n v="89"/>
  </r>
  <r>
    <s v="15685"/>
    <s v="43"/>
    <x v="1975"/>
    <d v="2017-01-22T00:00:00"/>
    <b v="1"/>
    <s v="Approved"/>
    <s v="Solex"/>
    <s v="Standard"/>
    <s v="medium"/>
    <s v="medium"/>
    <n v="1151.96"/>
    <n v="649.49"/>
    <n v="502.47"/>
    <d v="1999-12-04T00:00:00"/>
    <n v="342"/>
  </r>
  <r>
    <s v="15686"/>
    <s v="80"/>
    <x v="1375"/>
    <d v="2017-08-08T00:00:00"/>
    <b v="1"/>
    <s v="Approved"/>
    <s v="OHM Cycles"/>
    <s v="Touring"/>
    <s v="low"/>
    <s v="medium"/>
    <n v="1073.07"/>
    <n v="933.84"/>
    <n v="139.22999999999999"/>
    <d v="1997-01-25T00:00:00"/>
    <n v="144"/>
  </r>
  <r>
    <s v="15687"/>
    <s v="81"/>
    <x v="2156"/>
    <d v="2017-05-19T00:00:00"/>
    <b v="0"/>
    <s v="Approved"/>
    <s v="Solex"/>
    <s v="Standard"/>
    <s v="medium"/>
    <s v="medium"/>
    <n v="1151.96"/>
    <n v="649.49"/>
    <n v="502.47"/>
    <d v="1999-12-04T00:00:00"/>
    <n v="225"/>
  </r>
  <r>
    <s v="15688"/>
    <s v="81"/>
    <x v="1022"/>
    <d v="2017-08-08T00:00:00"/>
    <b v="1"/>
    <s v="Approved"/>
    <s v="Norco Bicycles"/>
    <s v="Standard"/>
    <s v="medium"/>
    <s v="small"/>
    <n v="586.45000000000005"/>
    <n v="521.94000000000005"/>
    <n v="64.510000000000005"/>
    <d v="1991-07-10T00:00:00"/>
    <n v="144"/>
  </r>
  <r>
    <s v="15689"/>
    <s v="36"/>
    <x v="2729"/>
    <d v="2017-03-11T00:00:00"/>
    <b v="1"/>
    <s v="Approved"/>
    <s v="Solex"/>
    <s v="Standard"/>
    <s v="low"/>
    <s v="medium"/>
    <n v="1289.8499999999999"/>
    <n v="74.510000000000005"/>
    <n v="1215.3399999999999"/>
    <d v="2007-12-11T00:00:00"/>
    <n v="294"/>
  </r>
  <r>
    <s v="15690"/>
    <s v="70"/>
    <x v="1398"/>
    <d v="2017-06-09T00:00:00"/>
    <b v="0"/>
    <s v="Approved"/>
    <s v="Trek Bicycles"/>
    <s v="Standard"/>
    <s v="high"/>
    <s v="medium"/>
    <n v="495.72"/>
    <n v="297.43"/>
    <n v="198.29"/>
    <d v="2014-10-10T00:00:00"/>
    <n v="204"/>
  </r>
  <r>
    <s v="15691"/>
    <s v="80"/>
    <x v="2591"/>
    <d v="2017-12-26T00:00:00"/>
    <b v="1"/>
    <s v="Approved"/>
    <s v="OHM Cycles"/>
    <s v="Touring"/>
    <s v="low"/>
    <s v="medium"/>
    <n v="1073.07"/>
    <n v="933.84"/>
    <n v="139.22999999999999"/>
    <d v="1997-01-25T00:00:00"/>
    <n v="4"/>
  </r>
  <r>
    <s v="15692"/>
    <s v="59"/>
    <x v="2340"/>
    <d v="2017-01-07T00:00:00"/>
    <b v="1"/>
    <s v="Approved"/>
    <s v="WeareA2B"/>
    <s v="Standard"/>
    <s v="medium"/>
    <s v="small"/>
    <n v="1415.01"/>
    <n v="1259.3599999999999"/>
    <n v="155.65"/>
    <d v="2003-01-05T00:00:00"/>
    <n v="357"/>
  </r>
  <r>
    <s v="15693"/>
    <s v="70"/>
    <x v="3010"/>
    <d v="2017-04-22T00:00:00"/>
    <b v="0"/>
    <s v="Approved"/>
    <s v="Norco Bicycles"/>
    <s v="Road"/>
    <s v="medium"/>
    <s v="medium"/>
    <n v="1036.5899999999999"/>
    <n v="206.35"/>
    <n v="830.24"/>
    <d v="1991-05-06T00:00:00"/>
    <n v="252"/>
  </r>
  <r>
    <s v="15694"/>
    <s v="74"/>
    <x v="2945"/>
    <d v="2017-09-12T00:00:00"/>
    <b v="0"/>
    <s v="Approved"/>
    <s v="WeareA2B"/>
    <s v="Standard"/>
    <s v="medium"/>
    <s v="medium"/>
    <n v="1228.07"/>
    <n v="400.91"/>
    <n v="827.16"/>
    <d v="2000-05-22T00:00:00"/>
    <n v="109"/>
  </r>
  <r>
    <s v="15695"/>
    <s v="3"/>
    <x v="1584"/>
    <d v="2017-09-20T00:00:00"/>
    <b v="0"/>
    <s v="Approved"/>
    <s v="Trek Bicycles"/>
    <s v="Standard"/>
    <s v="medium"/>
    <s v="large"/>
    <n v="2091.4699999999998"/>
    <n v="388.92"/>
    <n v="1702.55"/>
    <d v="2004-09-28T00:00:00"/>
    <n v="101"/>
  </r>
  <r>
    <s v="15696"/>
    <s v="24"/>
    <x v="2765"/>
    <d v="2017-02-03T00:00:00"/>
    <b v="0"/>
    <s v="Approved"/>
    <s v="Solex"/>
    <s v="Road"/>
    <s v="medium"/>
    <s v="large"/>
    <n v="1777.8"/>
    <n v="820.78"/>
    <n v="957.02"/>
    <d v="2016-11-22T00:00:00"/>
    <n v="330"/>
  </r>
  <r>
    <s v="15697"/>
    <s v="54"/>
    <x v="2913"/>
    <d v="2017-10-11T00:00:00"/>
    <b v="1"/>
    <s v="Approved"/>
    <s v="WeareA2B"/>
    <s v="Standard"/>
    <s v="medium"/>
    <s v="medium"/>
    <n v="1807.45"/>
    <n v="778.69"/>
    <n v="1028.76"/>
    <d v="1991-11-10T00:00:00"/>
    <n v="80"/>
  </r>
  <r>
    <s v="15698"/>
    <s v="5"/>
    <x v="3348"/>
    <d v="2017-09-07T00:00:00"/>
    <b v="0"/>
    <s v="Approved"/>
    <s v="Trek Bicycles"/>
    <s v="Mountain"/>
    <s v="low"/>
    <s v="medium"/>
    <n v="574.64"/>
    <n v="459.71"/>
    <n v="114.93"/>
    <d v="2004-08-17T00:00:00"/>
    <n v="114"/>
  </r>
  <r>
    <s v="15699"/>
    <s v="92"/>
    <x v="1167"/>
    <d v="2017-05-03T00:00:00"/>
    <b v="1"/>
    <s v="Approved"/>
    <s v="WeareA2B"/>
    <s v="Standard"/>
    <s v="medium"/>
    <s v="small"/>
    <n v="1415.01"/>
    <n v="1259.3599999999999"/>
    <n v="155.65"/>
    <d v="2004-01-16T00:00:00"/>
    <n v="241"/>
  </r>
  <r>
    <s v="15700"/>
    <s v="89"/>
    <x v="2682"/>
    <d v="2017-05-01T00:00:00"/>
    <b v="1"/>
    <s v="Approved"/>
    <s v="WeareA2B"/>
    <s v="Touring"/>
    <s v="medium"/>
    <s v="large"/>
    <n v="1362.99"/>
    <n v="57.74"/>
    <n v="1305.25"/>
    <d v="1993-04-20T00:00:00"/>
    <n v="243"/>
  </r>
  <r>
    <s v="15701"/>
    <s v="3"/>
    <x v="2613"/>
    <d v="2017-10-25T00:00:00"/>
    <b v="0"/>
    <s v="Approved"/>
    <s v="Trek Bicycles"/>
    <s v="Standard"/>
    <s v="medium"/>
    <s v="large"/>
    <n v="2091.4699999999998"/>
    <n v="388.92"/>
    <n v="1702.55"/>
    <d v="2014-03-03T00:00:00"/>
    <n v="66"/>
  </r>
  <r>
    <s v="15702"/>
    <s v="12"/>
    <x v="3203"/>
    <d v="2017-08-30T00:00:00"/>
    <b v="0"/>
    <s v="Approved"/>
    <s v="WeareA2B"/>
    <s v="Standard"/>
    <s v="medium"/>
    <s v="medium"/>
    <n v="1231.1500000000001"/>
    <n v="161.6"/>
    <n v="1069.55"/>
    <d v="2010-05-05T00:00:00"/>
    <n v="122"/>
  </r>
  <r>
    <s v="15703"/>
    <s v="99"/>
    <x v="409"/>
    <d v="2017-03-30T00:00:00"/>
    <b v="1"/>
    <s v="Approved"/>
    <s v="OHM Cycles"/>
    <s v="Standard"/>
    <s v="medium"/>
    <s v="medium"/>
    <n v="1227.3399999999999"/>
    <n v="770.89"/>
    <n v="456.45"/>
    <d v="1994-08-10T00:00:00"/>
    <n v="275"/>
  </r>
  <r>
    <s v="15704"/>
    <s v="70"/>
    <x v="1724"/>
    <d v="2017-03-02T00:00:00"/>
    <b v="1"/>
    <s v="Approved"/>
    <s v="Norco Bicycles"/>
    <s v="Road"/>
    <s v="medium"/>
    <s v="medium"/>
    <n v="1036.5899999999999"/>
    <n v="206.35"/>
    <n v="830.24"/>
    <d v="1991-05-06T00:00:00"/>
    <n v="303"/>
  </r>
  <r>
    <s v="15705"/>
    <s v="27"/>
    <x v="2617"/>
    <d v="2017-09-26T00:00:00"/>
    <b v="1"/>
    <s v="Approved"/>
    <s v="Trek Bicycles"/>
    <s v="Standard"/>
    <s v="medium"/>
    <s v="medium"/>
    <n v="499.53"/>
    <n v="388.72"/>
    <n v="110.81"/>
    <d v="1999-06-23T00:00:00"/>
    <n v="95"/>
  </r>
  <r>
    <s v="15706"/>
    <s v="98"/>
    <x v="2191"/>
    <d v="2017-10-27T00:00:00"/>
    <b v="0"/>
    <s v="Approved"/>
    <s v="Trek Bicycles"/>
    <s v="Standard"/>
    <s v="high"/>
    <s v="medium"/>
    <n v="358.39"/>
    <n v="215.03"/>
    <n v="143.36000000000001"/>
    <d v="2004-01-16T00:00:00"/>
    <n v="64"/>
  </r>
  <r>
    <s v="15707"/>
    <s v="38"/>
    <x v="2144"/>
    <d v="2017-03-27T00:00:00"/>
    <b v="1"/>
    <s v="Approved"/>
    <s v="Trek Bicycles"/>
    <s v="Standard"/>
    <s v="medium"/>
    <s v="large"/>
    <n v="2091.4699999999998"/>
    <n v="388.92"/>
    <n v="1702.55"/>
    <d v="2010-06-07T00:00:00"/>
    <n v="278"/>
  </r>
  <r>
    <s v="15708"/>
    <s v="92"/>
    <x v="558"/>
    <d v="2017-05-09T00:00:00"/>
    <b v="1"/>
    <s v="Approved"/>
    <s v="WeareA2B"/>
    <s v="Touring"/>
    <s v="medium"/>
    <s v="large"/>
    <n v="1890.39"/>
    <n v="260.14"/>
    <n v="1630.25"/>
    <d v="2011-08-24T00:00:00"/>
    <n v="235"/>
  </r>
  <r>
    <s v="15709"/>
    <s v="0"/>
    <x v="2807"/>
    <d v="2017-03-24T00:00:00"/>
    <b v="1"/>
    <s v="Approved"/>
    <m/>
    <m/>
    <m/>
    <m/>
    <n v="1689.63"/>
    <m/>
    <m/>
    <m/>
    <n v="281"/>
  </r>
  <r>
    <s v="15710"/>
    <s v="45"/>
    <x v="3062"/>
    <d v="2017-09-21T00:00:00"/>
    <b v="1"/>
    <s v="Approved"/>
    <s v="Solex"/>
    <s v="Standard"/>
    <s v="medium"/>
    <s v="medium"/>
    <n v="441.49"/>
    <n v="84.99"/>
    <n v="356.5"/>
    <d v="2001-11-25T00:00:00"/>
    <n v="100"/>
  </r>
  <r>
    <s v="15712"/>
    <s v="0"/>
    <x v="58"/>
    <d v="2017-11-11T00:00:00"/>
    <b v="1"/>
    <s v="Approved"/>
    <s v="Solex"/>
    <s v="Standard"/>
    <s v="medium"/>
    <s v="medium"/>
    <n v="71.489999999999995"/>
    <n v="53.62"/>
    <n v="17.87"/>
    <d v="2012-12-02T00:00:00"/>
    <n v="49"/>
  </r>
  <r>
    <s v="15713"/>
    <s v="70"/>
    <x v="1131"/>
    <d v="2017-07-25T00:00:00"/>
    <b v="0"/>
    <s v="Approved"/>
    <s v="Norco Bicycles"/>
    <s v="Road"/>
    <s v="medium"/>
    <s v="medium"/>
    <n v="1036.5899999999999"/>
    <n v="206.35"/>
    <n v="830.24"/>
    <d v="1991-05-06T00:00:00"/>
    <n v="158"/>
  </r>
  <r>
    <s v="15714"/>
    <s v="1"/>
    <x v="2080"/>
    <d v="2017-09-17T00:00:00"/>
    <b v="0"/>
    <s v="Approved"/>
    <s v="Giant Bicycles"/>
    <s v="Standard"/>
    <s v="medium"/>
    <s v="medium"/>
    <n v="1403.5"/>
    <n v="954.82"/>
    <n v="448.68"/>
    <d v="2016-11-14T00:00:00"/>
    <n v="104"/>
  </r>
  <r>
    <s v="15715"/>
    <s v="19"/>
    <x v="2570"/>
    <d v="2017-09-25T00:00:00"/>
    <b v="1"/>
    <s v="Approved"/>
    <s v="OHM Cycles"/>
    <s v="Road"/>
    <s v="high"/>
    <s v="large"/>
    <n v="12.01"/>
    <n v="7.21"/>
    <n v="4.8"/>
    <d v="2016-02-04T00:00:00"/>
    <n v="96"/>
  </r>
  <r>
    <s v="15716"/>
    <s v="37"/>
    <x v="150"/>
    <d v="2017-05-14T00:00:00"/>
    <b v="1"/>
    <s v="Approved"/>
    <s v="OHM Cycles"/>
    <s v="Standard"/>
    <s v="low"/>
    <s v="medium"/>
    <n v="1793.43"/>
    <n v="248.82"/>
    <n v="1544.61"/>
    <d v="2011-03-16T00:00:00"/>
    <n v="230"/>
  </r>
  <r>
    <s v="15717"/>
    <s v="19"/>
    <x v="2621"/>
    <d v="2017-09-02T00:00:00"/>
    <b v="0"/>
    <s v="Approved"/>
    <s v="OHM Cycles"/>
    <s v="Road"/>
    <s v="high"/>
    <s v="large"/>
    <n v="12.01"/>
    <n v="7.21"/>
    <n v="4.8"/>
    <d v="2009-03-08T00:00:00"/>
    <n v="119"/>
  </r>
  <r>
    <s v="15718"/>
    <s v="48"/>
    <x v="278"/>
    <d v="2017-07-21T00:00:00"/>
    <b v="1"/>
    <s v="Approved"/>
    <s v="WeareA2B"/>
    <s v="Standard"/>
    <s v="medium"/>
    <s v="medium"/>
    <n v="1762.96"/>
    <n v="950.52"/>
    <n v="812.44"/>
    <d v="2014-07-28T00:00:00"/>
    <n v="162"/>
  </r>
  <r>
    <s v="15719"/>
    <s v="15"/>
    <x v="3228"/>
    <d v="2017-03-21T00:00:00"/>
    <b v="1"/>
    <s v="Approved"/>
    <s v="Norco Bicycles"/>
    <s v="Standard"/>
    <s v="low"/>
    <s v="medium"/>
    <n v="958.74"/>
    <n v="748.9"/>
    <n v="209.84"/>
    <d v="1993-07-15T00:00:00"/>
    <n v="284"/>
  </r>
  <r>
    <s v="15720"/>
    <s v="48"/>
    <x v="3007"/>
    <d v="2017-05-07T00:00:00"/>
    <b v="0"/>
    <s v="Approved"/>
    <s v="WeareA2B"/>
    <s v="Standard"/>
    <s v="medium"/>
    <s v="medium"/>
    <n v="1762.96"/>
    <n v="950.52"/>
    <n v="812.44"/>
    <d v="2014-07-28T00:00:00"/>
    <n v="237"/>
  </r>
  <r>
    <s v="15721"/>
    <s v="53"/>
    <x v="2946"/>
    <d v="2017-04-27T00:00:00"/>
    <b v="0"/>
    <s v="Approved"/>
    <s v="OHM Cycles"/>
    <s v="Standard"/>
    <s v="medium"/>
    <s v="medium"/>
    <n v="795.34"/>
    <n v="101.58"/>
    <n v="693.76"/>
    <d v="1997-10-04T00:00:00"/>
    <n v="247"/>
  </r>
  <r>
    <s v="15722"/>
    <s v="32"/>
    <x v="1977"/>
    <d v="2017-09-29T00:00:00"/>
    <b v="1"/>
    <s v="Approved"/>
    <s v="Giant Bicycles"/>
    <s v="Standard"/>
    <s v="medium"/>
    <s v="medium"/>
    <n v="642.70000000000005"/>
    <n v="211.37"/>
    <n v="431.33"/>
    <d v="2002-03-22T00:00:00"/>
    <n v="92"/>
  </r>
  <r>
    <s v="15723"/>
    <s v="79"/>
    <x v="2319"/>
    <d v="2017-09-06T00:00:00"/>
    <b v="0"/>
    <s v="Approved"/>
    <s v="Norco Bicycles"/>
    <s v="Standard"/>
    <s v="medium"/>
    <s v="medium"/>
    <n v="1555.58"/>
    <n v="818.01"/>
    <n v="737.57"/>
    <d v="2003-09-09T00:00:00"/>
    <n v="115"/>
  </r>
  <r>
    <s v="15724"/>
    <s v="3"/>
    <x v="1980"/>
    <d v="2017-01-10T00:00:00"/>
    <b v="1"/>
    <s v="Approved"/>
    <s v="Trek Bicycles"/>
    <s v="Standard"/>
    <s v="medium"/>
    <s v="large"/>
    <n v="2091.4699999999998"/>
    <n v="388.92"/>
    <n v="1702.55"/>
    <d v="1995-10-24T00:00:00"/>
    <n v="354"/>
  </r>
  <r>
    <s v="15725"/>
    <s v="4"/>
    <x v="875"/>
    <d v="2017-11-26T00:00:00"/>
    <b v="0"/>
    <s v="Approved"/>
    <s v="Giant Bicycles"/>
    <s v="Standard"/>
    <s v="high"/>
    <s v="medium"/>
    <n v="1129.1300000000001"/>
    <n v="677.48"/>
    <n v="451.65"/>
    <d v="2005-08-09T00:00:00"/>
    <n v="34"/>
  </r>
  <r>
    <s v="15726"/>
    <s v="56"/>
    <x v="2066"/>
    <d v="2017-07-05T00:00:00"/>
    <b v="0"/>
    <s v="Approved"/>
    <s v="OHM Cycles"/>
    <s v="Standard"/>
    <s v="medium"/>
    <s v="medium"/>
    <n v="183.86"/>
    <n v="137.9"/>
    <n v="45.96"/>
    <d v="1997-10-04T00:00:00"/>
    <n v="178"/>
  </r>
  <r>
    <s v="15727"/>
    <s v="6"/>
    <x v="3166"/>
    <d v="2017-08-06T00:00:00"/>
    <b v="1"/>
    <s v="Approved"/>
    <s v="Solex"/>
    <s v="Standard"/>
    <s v="high"/>
    <s v="medium"/>
    <n v="748.17"/>
    <n v="448.9"/>
    <n v="299.27"/>
    <d v="1991-11-10T00:00:00"/>
    <n v="146"/>
  </r>
  <r>
    <s v="15728"/>
    <s v="61"/>
    <x v="3036"/>
    <d v="2017-04-06T00:00:00"/>
    <b v="1"/>
    <s v="Approved"/>
    <s v="OHM Cycles"/>
    <s v="Standard"/>
    <s v="low"/>
    <s v="medium"/>
    <n v="71.16"/>
    <n v="56.93"/>
    <n v="14.23"/>
    <d v="2015-06-17T00:00:00"/>
    <n v="268"/>
  </r>
  <r>
    <s v="15729"/>
    <s v="42"/>
    <x v="1914"/>
    <d v="2017-07-16T00:00:00"/>
    <b v="1"/>
    <s v="Approved"/>
    <s v="OHM Cycles"/>
    <s v="Road"/>
    <s v="medium"/>
    <s v="small"/>
    <n v="1810"/>
    <n v="1610.9"/>
    <n v="199.1"/>
    <d v="2006-10-01T00:00:00"/>
    <n v="167"/>
  </r>
  <r>
    <s v="15730"/>
    <s v="40"/>
    <x v="2636"/>
    <d v="2017-04-27T00:00:00"/>
    <b v="0"/>
    <s v="Approved"/>
    <s v="OHM Cycles"/>
    <s v="Standard"/>
    <s v="high"/>
    <s v="medium"/>
    <n v="1458.17"/>
    <n v="874.9"/>
    <n v="583.27"/>
    <d v="2006-02-02T00:00:00"/>
    <n v="247"/>
  </r>
  <r>
    <s v="15731"/>
    <s v="87"/>
    <x v="2047"/>
    <d v="2017-04-28T00:00:00"/>
    <b v="0"/>
    <s v="Approved"/>
    <s v="OHM Cycles"/>
    <s v="Standard"/>
    <s v="medium"/>
    <s v="medium"/>
    <n v="1636.9"/>
    <n v="44.71"/>
    <n v="1592.19"/>
    <d v="2010-08-20T00:00:00"/>
    <n v="246"/>
  </r>
  <r>
    <s v="15732"/>
    <s v="98"/>
    <x v="2031"/>
    <d v="2017-12-01T00:00:00"/>
    <b v="1"/>
    <s v="Approved"/>
    <s v="OHM Cycles"/>
    <s v="Standard"/>
    <s v="medium"/>
    <s v="medium"/>
    <n v="795.34"/>
    <n v="101.58"/>
    <n v="693.76"/>
    <d v="1993-07-20T00:00:00"/>
    <n v="29"/>
  </r>
  <r>
    <s v="15733"/>
    <s v="97"/>
    <x v="385"/>
    <d v="2017-08-20T00:00:00"/>
    <b v="1"/>
    <s v="Approved"/>
    <s v="OHM Cycles"/>
    <s v="Road"/>
    <s v="medium"/>
    <s v="medium"/>
    <n v="742.54"/>
    <n v="667.4"/>
    <n v="75.14"/>
    <d v="2016-07-09T00:00:00"/>
    <n v="132"/>
  </r>
  <r>
    <s v="15734"/>
    <s v="12"/>
    <x v="1242"/>
    <d v="2017-09-01T00:00:00"/>
    <b v="1"/>
    <s v="Approved"/>
    <s v="Giant Bicycles"/>
    <s v="Standard"/>
    <s v="medium"/>
    <s v="large"/>
    <n v="1765.3"/>
    <n v="709.48"/>
    <n v="1055.82"/>
    <d v="2004-08-07T00:00:00"/>
    <n v="120"/>
  </r>
  <r>
    <s v="15735"/>
    <s v="7"/>
    <x v="1053"/>
    <d v="2017-08-09T00:00:00"/>
    <b v="0"/>
    <s v="Approved"/>
    <s v="Trek Bicycles"/>
    <s v="Road"/>
    <s v="low"/>
    <s v="medium"/>
    <n v="980.37"/>
    <n v="234.43"/>
    <n v="745.94"/>
    <d v="2004-09-28T00:00:00"/>
    <n v="143"/>
  </r>
  <r>
    <s v="15736"/>
    <s v="52"/>
    <x v="3394"/>
    <d v="2017-09-01T00:00:00"/>
    <b v="1"/>
    <s v="Approved"/>
    <s v="OHM Cycles"/>
    <s v="Road"/>
    <s v="medium"/>
    <s v="medium"/>
    <n v="1280.28"/>
    <n v="829.51"/>
    <n v="450.77"/>
    <d v="1997-02-09T00:00:00"/>
    <n v="120"/>
  </r>
  <r>
    <s v="15737"/>
    <s v="68"/>
    <x v="1549"/>
    <d v="2017-08-04T00:00:00"/>
    <b v="1"/>
    <s v="Approved"/>
    <s v="OHM Cycles"/>
    <s v="Standard"/>
    <s v="medium"/>
    <s v="medium"/>
    <n v="1636.9"/>
    <n v="44.71"/>
    <n v="1592.19"/>
    <d v="2010-08-20T00:00:00"/>
    <n v="148"/>
  </r>
  <r>
    <s v="15738"/>
    <s v="58"/>
    <x v="833"/>
    <d v="2017-03-17T00:00:00"/>
    <b v="1"/>
    <s v="Approved"/>
    <s v="OHM Cycles"/>
    <s v="Standard"/>
    <s v="medium"/>
    <s v="medium"/>
    <n v="912.52"/>
    <n v="141.4"/>
    <n v="771.12"/>
    <d v="2015-05-21T00:00:00"/>
    <n v="288"/>
  </r>
  <r>
    <s v="15740"/>
    <s v="76"/>
    <x v="3320"/>
    <d v="2017-06-15T00:00:00"/>
    <b v="0"/>
    <s v="Approved"/>
    <s v="WeareA2B"/>
    <s v="Standard"/>
    <s v="low"/>
    <s v="medium"/>
    <n v="642.30999999999995"/>
    <n v="513.85"/>
    <n v="128.46"/>
    <d v="2003-09-09T00:00:00"/>
    <n v="198"/>
  </r>
  <r>
    <s v="15741"/>
    <s v="46"/>
    <x v="2815"/>
    <d v="2017-07-26T00:00:00"/>
    <b v="1"/>
    <s v="Approved"/>
    <s v="Solex"/>
    <s v="Standard"/>
    <s v="low"/>
    <s v="medium"/>
    <n v="1289.8499999999999"/>
    <n v="74.510000000000005"/>
    <n v="1215.3399999999999"/>
    <d v="2001-11-25T00:00:00"/>
    <n v="157"/>
  </r>
  <r>
    <s v="15742"/>
    <s v="17"/>
    <x v="1611"/>
    <d v="2017-02-16T00:00:00"/>
    <b v="1"/>
    <s v="Approved"/>
    <s v="Solex"/>
    <s v="Standard"/>
    <s v="high"/>
    <s v="medium"/>
    <n v="1024.6600000000001"/>
    <n v="614.79999999999995"/>
    <n v="409.86"/>
    <d v="1996-11-09T00:00:00"/>
    <n v="317"/>
  </r>
  <r>
    <s v="15743"/>
    <s v="96"/>
    <x v="1536"/>
    <d v="2017-10-14T00:00:00"/>
    <b v="1"/>
    <s v="Approved"/>
    <s v="WeareA2B"/>
    <s v="Road"/>
    <s v="low"/>
    <s v="small"/>
    <n v="1172.78"/>
    <n v="1043.77"/>
    <n v="129.01"/>
    <d v="2002-10-10T00:00:00"/>
    <n v="77"/>
  </r>
  <r>
    <s v="15744"/>
    <s v="87"/>
    <x v="886"/>
    <d v="2017-12-11T00:00:00"/>
    <b v="0"/>
    <s v="Approved"/>
    <s v="OHM Cycles"/>
    <s v="Standard"/>
    <s v="medium"/>
    <s v="medium"/>
    <n v="1636.9"/>
    <n v="44.71"/>
    <n v="1592.19"/>
    <d v="2014-10-10T00:00:00"/>
    <n v="19"/>
  </r>
  <r>
    <s v="15745"/>
    <s v="15"/>
    <x v="1826"/>
    <d v="2017-05-30T00:00:00"/>
    <b v="0"/>
    <s v="Approved"/>
    <s v="Norco Bicycles"/>
    <s v="Standard"/>
    <s v="low"/>
    <s v="medium"/>
    <n v="958.74"/>
    <n v="748.9"/>
    <n v="209.84"/>
    <d v="2005-12-07T00:00:00"/>
    <n v="214"/>
  </r>
  <r>
    <s v="15746"/>
    <s v="16"/>
    <x v="719"/>
    <d v="2017-08-31T00:00:00"/>
    <b v="1"/>
    <s v="Approved"/>
    <s v="Norco Bicycles"/>
    <s v="Standard"/>
    <s v="high"/>
    <s v="small"/>
    <n v="1661.92"/>
    <n v="1479.11"/>
    <n v="182.81"/>
    <d v="1994-09-09T00:00:00"/>
    <n v="121"/>
  </r>
  <r>
    <s v="15747"/>
    <s v="31"/>
    <x v="308"/>
    <d v="2017-08-04T00:00:00"/>
    <b v="0"/>
    <s v="Approved"/>
    <s v="Giant Bicycles"/>
    <s v="Standard"/>
    <s v="medium"/>
    <s v="medium"/>
    <n v="230.91"/>
    <n v="173.18"/>
    <n v="57.73"/>
    <d v="2006-11-10T00:00:00"/>
    <n v="148"/>
  </r>
  <r>
    <s v="15748"/>
    <s v="44"/>
    <x v="1454"/>
    <d v="2017-12-17T00:00:00"/>
    <b v="0"/>
    <s v="Approved"/>
    <s v="WeareA2B"/>
    <s v="Standard"/>
    <s v="medium"/>
    <s v="medium"/>
    <n v="1769.64"/>
    <n v="108.76"/>
    <n v="1660.88"/>
    <d v="1993-04-12T00:00:00"/>
    <n v="13"/>
  </r>
  <r>
    <s v="15749"/>
    <s v="5"/>
    <x v="3275"/>
    <d v="2017-09-18T00:00:00"/>
    <b v="0"/>
    <s v="Approved"/>
    <s v="Trek Bicycles"/>
    <s v="Mountain"/>
    <s v="low"/>
    <s v="medium"/>
    <n v="574.64"/>
    <n v="459.71"/>
    <n v="114.93"/>
    <d v="2011-08-29T00:00:00"/>
    <n v="103"/>
  </r>
  <r>
    <s v="15750"/>
    <s v="52"/>
    <x v="1539"/>
    <d v="2017-08-17T00:00:00"/>
    <b v="0"/>
    <s v="Approved"/>
    <s v="OHM Cycles"/>
    <s v="Road"/>
    <s v="medium"/>
    <s v="medium"/>
    <n v="1280.28"/>
    <n v="829.51"/>
    <n v="450.77"/>
    <d v="2001-11-25T00:00:00"/>
    <n v="135"/>
  </r>
  <r>
    <s v="15751"/>
    <s v="35"/>
    <x v="2967"/>
    <d v="2017-01-28T00:00:00"/>
    <b v="1"/>
    <s v="Approved"/>
    <s v="Giant Bicycles"/>
    <s v="Standard"/>
    <s v="medium"/>
    <s v="medium"/>
    <n v="1403.5"/>
    <n v="954.82"/>
    <n v="448.68"/>
    <d v="2016-11-14T00:00:00"/>
    <n v="336"/>
  </r>
  <r>
    <s v="15752"/>
    <s v="0"/>
    <x v="2064"/>
    <d v="2017-12-06T00:00:00"/>
    <b v="1"/>
    <s v="Approved"/>
    <s v="Norco Bicycles"/>
    <s v="Standard"/>
    <s v="low"/>
    <s v="medium"/>
    <n v="363.01"/>
    <n v="290.41000000000003"/>
    <n v="72.599999999999994"/>
    <d v="2003-01-05T00:00:00"/>
    <n v="24"/>
  </r>
  <r>
    <s v="15753"/>
    <s v="89"/>
    <x v="387"/>
    <d v="2017-12-23T00:00:00"/>
    <b v="1"/>
    <s v="Approved"/>
    <s v="WeareA2B"/>
    <s v="Touring"/>
    <s v="medium"/>
    <s v="large"/>
    <n v="1362.99"/>
    <n v="57.74"/>
    <n v="1305.25"/>
    <d v="2013-06-09T00:00:00"/>
    <n v="7"/>
  </r>
  <r>
    <s v="15754"/>
    <s v="43"/>
    <x v="1607"/>
    <d v="2017-10-30T00:00:00"/>
    <b v="0"/>
    <s v="Approved"/>
    <s v="Solex"/>
    <s v="Standard"/>
    <s v="medium"/>
    <s v="medium"/>
    <n v="1151.96"/>
    <n v="649.49"/>
    <n v="502.47"/>
    <d v="2014-07-28T00:00:00"/>
    <n v="61"/>
  </r>
  <r>
    <s v="15755"/>
    <s v="50"/>
    <x v="3281"/>
    <d v="2017-04-11T00:00:00"/>
    <b v="1"/>
    <s v="Approved"/>
    <s v="Giant Bicycles"/>
    <s v="Standard"/>
    <s v="medium"/>
    <s v="medium"/>
    <n v="642.70000000000005"/>
    <n v="211.37"/>
    <n v="431.33"/>
    <d v="2002-03-22T00:00:00"/>
    <n v="263"/>
  </r>
  <r>
    <s v="15756"/>
    <s v="71"/>
    <x v="2469"/>
    <d v="2017-03-06T00:00:00"/>
    <b v="1"/>
    <s v="Approved"/>
    <s v="Solex"/>
    <s v="Standard"/>
    <s v="high"/>
    <s v="large"/>
    <n v="1842.92"/>
    <n v="1105.75"/>
    <n v="737.17"/>
    <d v="1995-10-24T00:00:00"/>
    <n v="299"/>
  </r>
  <r>
    <s v="15757"/>
    <s v="30"/>
    <x v="3383"/>
    <d v="2017-12-30T00:00:00"/>
    <b v="0"/>
    <s v="Approved"/>
    <s v="Solex"/>
    <s v="Standard"/>
    <s v="high"/>
    <s v="medium"/>
    <n v="748.17"/>
    <n v="448.9"/>
    <n v="299.27"/>
    <d v="1991-11-10T00:00:00"/>
    <n v="0"/>
  </r>
  <r>
    <s v="15759"/>
    <s v="12"/>
    <x v="169"/>
    <d v="2017-04-17T00:00:00"/>
    <b v="0"/>
    <s v="Approved"/>
    <s v="WeareA2B"/>
    <s v="Standard"/>
    <s v="medium"/>
    <s v="medium"/>
    <n v="1231.1500000000001"/>
    <n v="161.6"/>
    <n v="1069.55"/>
    <d v="2004-08-17T00:00:00"/>
    <n v="257"/>
  </r>
  <r>
    <s v="15760"/>
    <s v="3"/>
    <x v="1339"/>
    <d v="2017-03-18T00:00:00"/>
    <b v="0"/>
    <s v="Approved"/>
    <s v="Trek Bicycles"/>
    <s v="Standard"/>
    <s v="medium"/>
    <s v="large"/>
    <n v="2091.4699999999998"/>
    <n v="388.92"/>
    <n v="1702.55"/>
    <d v="2010-11-05T00:00:00"/>
    <n v="287"/>
  </r>
  <r>
    <s v="15761"/>
    <s v="4"/>
    <x v="1717"/>
    <d v="2017-02-22T00:00:00"/>
    <b v="1"/>
    <s v="Approved"/>
    <s v="Giant Bicycles"/>
    <s v="Standard"/>
    <s v="high"/>
    <s v="medium"/>
    <n v="1129.1300000000001"/>
    <n v="677.48"/>
    <n v="451.65"/>
    <d v="2005-08-09T00:00:00"/>
    <n v="311"/>
  </r>
  <r>
    <s v="15762"/>
    <s v="61"/>
    <x v="2671"/>
    <d v="2017-09-07T00:00:00"/>
    <b v="0"/>
    <s v="Approved"/>
    <s v="OHM Cycles"/>
    <s v="Standard"/>
    <s v="low"/>
    <s v="medium"/>
    <n v="71.16"/>
    <n v="56.93"/>
    <n v="14.23"/>
    <d v="2010-08-20T00:00:00"/>
    <n v="114"/>
  </r>
  <r>
    <s v="15763"/>
    <s v="23"/>
    <x v="940"/>
    <d v="2017-06-12T00:00:00"/>
    <b v="1"/>
    <s v="Approved"/>
    <s v="Norco Bicycles"/>
    <s v="Mountain"/>
    <s v="low"/>
    <s v="small"/>
    <n v="688.63"/>
    <n v="612.88"/>
    <n v="75.75"/>
    <d v="1999-06-23T00:00:00"/>
    <n v="201"/>
  </r>
  <r>
    <s v="15764"/>
    <s v="0"/>
    <x v="805"/>
    <d v="2017-08-03T00:00:00"/>
    <b v="1"/>
    <s v="Approved"/>
    <s v="Trek Bicycles"/>
    <s v="Standard"/>
    <s v="high"/>
    <s v="medium"/>
    <n v="358.39"/>
    <n v="215.03"/>
    <n v="143.36000000000001"/>
    <d v="1991-05-06T00:00:00"/>
    <n v="149"/>
  </r>
  <r>
    <s v="15765"/>
    <s v="7"/>
    <x v="759"/>
    <d v="2017-04-15T00:00:00"/>
    <b v="0"/>
    <s v="Approved"/>
    <s v="Trek Bicycles"/>
    <s v="Road"/>
    <s v="low"/>
    <s v="medium"/>
    <n v="980.37"/>
    <n v="234.43"/>
    <n v="745.94"/>
    <d v="2004-09-28T00:00:00"/>
    <n v="259"/>
  </r>
  <r>
    <s v="15766"/>
    <s v="81"/>
    <x v="2084"/>
    <d v="2017-12-12T00:00:00"/>
    <b v="1"/>
    <s v="Approved"/>
    <s v="Solex"/>
    <s v="Standard"/>
    <s v="medium"/>
    <s v="medium"/>
    <n v="1151.96"/>
    <n v="649.49"/>
    <n v="502.47"/>
    <d v="1993-07-20T00:00:00"/>
    <n v="18"/>
  </r>
  <r>
    <s v="15767"/>
    <s v="69"/>
    <x v="3249"/>
    <d v="2017-07-25T00:00:00"/>
    <b v="1"/>
    <s v="Approved"/>
    <s v="Giant Bicycles"/>
    <s v="Road"/>
    <s v="medium"/>
    <s v="medium"/>
    <n v="792.9"/>
    <n v="594.67999999999995"/>
    <n v="198.22"/>
    <d v="1992-10-02T00:00:00"/>
    <n v="158"/>
  </r>
  <r>
    <s v="15768"/>
    <s v="90"/>
    <x v="2247"/>
    <d v="2017-09-21T00:00:00"/>
    <b v="1"/>
    <s v="Approved"/>
    <s v="Solex"/>
    <s v="Standard"/>
    <s v="low"/>
    <s v="medium"/>
    <n v="945.04"/>
    <n v="507.58"/>
    <n v="437.46"/>
    <d v="2011-08-29T00:00:00"/>
    <n v="100"/>
  </r>
  <r>
    <s v="15769"/>
    <s v="41"/>
    <x v="2924"/>
    <d v="2017-10-12T00:00:00"/>
    <b v="1"/>
    <s v="Approved"/>
    <s v="Solex"/>
    <s v="Road"/>
    <s v="medium"/>
    <s v="medium"/>
    <n v="416.98"/>
    <n v="312.74"/>
    <n v="104.24"/>
    <d v="1999-12-04T00:00:00"/>
    <n v="79"/>
  </r>
  <r>
    <s v="15770"/>
    <s v="21"/>
    <x v="1963"/>
    <d v="2017-12-11T00:00:00"/>
    <b v="1"/>
    <s v="Approved"/>
    <s v="Solex"/>
    <s v="Standard"/>
    <s v="medium"/>
    <s v="large"/>
    <n v="1071.23"/>
    <n v="380.74"/>
    <n v="690.49"/>
    <d v="1996-04-05T00:00:00"/>
    <n v="19"/>
  </r>
  <r>
    <s v="15771"/>
    <s v="35"/>
    <x v="2994"/>
    <d v="2017-03-24T00:00:00"/>
    <b v="1"/>
    <s v="Approved"/>
    <s v="Giant Bicycles"/>
    <s v="Standard"/>
    <s v="medium"/>
    <s v="medium"/>
    <n v="1403.5"/>
    <n v="954.82"/>
    <n v="448.68"/>
    <d v="1991-11-07T00:00:00"/>
    <n v="281"/>
  </r>
  <r>
    <s v="15772"/>
    <s v="48"/>
    <x v="1576"/>
    <d v="2017-06-13T00:00:00"/>
    <b v="0"/>
    <s v="Approved"/>
    <s v="WeareA2B"/>
    <s v="Standard"/>
    <s v="medium"/>
    <s v="medium"/>
    <n v="1762.96"/>
    <n v="950.52"/>
    <n v="812.44"/>
    <d v="2014-07-28T00:00:00"/>
    <n v="200"/>
  </r>
  <r>
    <s v="15773"/>
    <s v="3"/>
    <x v="495"/>
    <d v="2017-03-11T00:00:00"/>
    <b v="1"/>
    <s v="Approved"/>
    <s v="Trek Bicycles"/>
    <s v="Standard"/>
    <s v="medium"/>
    <s v="large"/>
    <n v="2091.4699999999998"/>
    <n v="388.92"/>
    <n v="1702.55"/>
    <d v="2012-09-15T00:00:00"/>
    <n v="294"/>
  </r>
  <r>
    <s v="15774"/>
    <s v="53"/>
    <x v="2697"/>
    <d v="2017-10-27T00:00:00"/>
    <b v="1"/>
    <s v="Approved"/>
    <s v="OHM Cycles"/>
    <s v="Standard"/>
    <s v="medium"/>
    <s v="medium"/>
    <n v="795.34"/>
    <n v="101.58"/>
    <n v="693.76"/>
    <d v="2009-04-12T00:00:00"/>
    <n v="64"/>
  </r>
  <r>
    <s v="15775"/>
    <s v="86"/>
    <x v="2023"/>
    <d v="2017-07-24T00:00:00"/>
    <b v="1"/>
    <s v="Approved"/>
    <s v="Norco Bicycles"/>
    <s v="Road"/>
    <s v="high"/>
    <s v="large"/>
    <n v="774.53"/>
    <n v="464.72"/>
    <n v="309.81"/>
    <d v="2012-06-04T00:00:00"/>
    <n v="159"/>
  </r>
  <r>
    <s v="15776"/>
    <s v="20"/>
    <x v="1489"/>
    <d v="2017-09-11T00:00:00"/>
    <b v="0"/>
    <s v="Approved"/>
    <s v="Trek Bicycles"/>
    <s v="Standard"/>
    <s v="medium"/>
    <s v="small"/>
    <n v="1775.81"/>
    <n v="1580.47"/>
    <n v="195.34"/>
    <d v="2010-05-05T00:00:00"/>
    <n v="110"/>
  </r>
  <r>
    <s v="15777"/>
    <s v="53"/>
    <x v="3374"/>
    <d v="2017-11-17T00:00:00"/>
    <b v="0"/>
    <s v="Approved"/>
    <s v="OHM Cycles"/>
    <s v="Standard"/>
    <s v="medium"/>
    <s v="medium"/>
    <n v="795.34"/>
    <n v="101.58"/>
    <n v="693.76"/>
    <d v="1997-02-09T00:00:00"/>
    <n v="43"/>
  </r>
  <r>
    <s v="15778"/>
    <s v="68"/>
    <x v="1309"/>
    <d v="2017-10-31T00:00:00"/>
    <b v="1"/>
    <s v="Approved"/>
    <s v="OHM Cycles"/>
    <s v="Standard"/>
    <s v="medium"/>
    <s v="medium"/>
    <n v="1636.9"/>
    <n v="44.71"/>
    <n v="1592.19"/>
    <d v="2009-04-12T00:00:00"/>
    <n v="60"/>
  </r>
  <r>
    <s v="15779"/>
    <s v="0"/>
    <x v="3172"/>
    <d v="2017-07-12T00:00:00"/>
    <b v="0"/>
    <s v="Approved"/>
    <s v="OHM Cycles"/>
    <s v="Road"/>
    <s v="high"/>
    <s v="large"/>
    <n v="12.01"/>
    <n v="7.21"/>
    <n v="4.8"/>
    <d v="1993-05-26T00:00:00"/>
    <n v="171"/>
  </r>
  <r>
    <s v="15780"/>
    <s v="56"/>
    <x v="130"/>
    <d v="2017-07-02T00:00:00"/>
    <b v="0"/>
    <s v="Approved"/>
    <s v="OHM Cycles"/>
    <s v="Standard"/>
    <s v="medium"/>
    <s v="medium"/>
    <n v="183.86"/>
    <n v="137.9"/>
    <n v="45.96"/>
    <d v="2011-08-24T00:00:00"/>
    <n v="181"/>
  </r>
  <r>
    <s v="15781"/>
    <s v="28"/>
    <x v="2908"/>
    <d v="2017-01-21T00:00:00"/>
    <b v="0"/>
    <s v="Approved"/>
    <s v="Norco Bicycles"/>
    <s v="Standard"/>
    <s v="medium"/>
    <s v="small"/>
    <n v="1216.1400000000001"/>
    <n v="1082.3599999999999"/>
    <n v="133.78"/>
    <d v="2003-03-18T00:00:00"/>
    <n v="343"/>
  </r>
  <r>
    <s v="15782"/>
    <s v="12"/>
    <x v="1364"/>
    <d v="2017-12-12T00:00:00"/>
    <b v="0"/>
    <s v="Approved"/>
    <s v="Giant Bicycles"/>
    <s v="Standard"/>
    <s v="medium"/>
    <s v="large"/>
    <n v="1765.3"/>
    <n v="709.48"/>
    <n v="1055.82"/>
    <d v="1991-07-10T00:00:00"/>
    <n v="18"/>
  </r>
  <r>
    <s v="15783"/>
    <s v="85"/>
    <x v="2001"/>
    <d v="2017-01-28T00:00:00"/>
    <b v="1"/>
    <s v="Approved"/>
    <s v="WeareA2B"/>
    <s v="Standard"/>
    <s v="medium"/>
    <s v="medium"/>
    <n v="752.64"/>
    <n v="205.36"/>
    <n v="547.28"/>
    <d v="2015-08-02T00:00:00"/>
    <n v="336"/>
  </r>
  <r>
    <s v="15784"/>
    <s v="58"/>
    <x v="2656"/>
    <d v="2017-02-01T00:00:00"/>
    <b v="0"/>
    <s v="Approved"/>
    <s v="OHM Cycles"/>
    <s v="Road"/>
    <s v="medium"/>
    <s v="medium"/>
    <n v="1280.28"/>
    <n v="829.51"/>
    <n v="450.77"/>
    <d v="1991-07-10T00:00:00"/>
    <n v="332"/>
  </r>
  <r>
    <s v="15785"/>
    <s v="39"/>
    <x v="1378"/>
    <d v="2017-08-26T00:00:00"/>
    <b v="0"/>
    <s v="Approved"/>
    <s v="Giant Bicycles"/>
    <s v="Standard"/>
    <s v="medium"/>
    <s v="large"/>
    <n v="1812.75"/>
    <n v="582.48"/>
    <n v="1230.27"/>
    <d v="2010-06-07T00:00:00"/>
    <n v="126"/>
  </r>
  <r>
    <s v="15786"/>
    <s v="64"/>
    <x v="2399"/>
    <d v="2017-07-11T00:00:00"/>
    <b v="1"/>
    <s v="Approved"/>
    <s v="Trek Bicycles"/>
    <s v="Standard"/>
    <s v="medium"/>
    <s v="large"/>
    <n v="1469.44"/>
    <n v="596.54999999999995"/>
    <n v="872.89"/>
    <d v="2012-05-18T00:00:00"/>
    <n v="172"/>
  </r>
  <r>
    <s v="15787"/>
    <s v="82"/>
    <x v="401"/>
    <d v="2017-05-09T00:00:00"/>
    <b v="0"/>
    <s v="Approved"/>
    <s v="Norco Bicycles"/>
    <s v="Standard"/>
    <s v="high"/>
    <s v="medium"/>
    <n v="1148.6400000000001"/>
    <n v="689.18"/>
    <n v="459.46"/>
    <d v="2015-08-10T00:00:00"/>
    <n v="235"/>
  </r>
  <r>
    <s v="15788"/>
    <s v="95"/>
    <x v="1944"/>
    <d v="2017-07-08T00:00:00"/>
    <b v="1"/>
    <s v="Approved"/>
    <s v="Giant Bicycles"/>
    <s v="Standard"/>
    <s v="medium"/>
    <s v="large"/>
    <n v="569.55999999999995"/>
    <n v="528.42999999999995"/>
    <n v="41.13"/>
    <d v="2003-09-10T00:00:00"/>
    <n v="175"/>
  </r>
  <r>
    <s v="15789"/>
    <s v="15"/>
    <x v="3017"/>
    <d v="2017-08-11T00:00:00"/>
    <b v="1"/>
    <s v="Approved"/>
    <s v="Norco Bicycles"/>
    <s v="Standard"/>
    <s v="low"/>
    <s v="medium"/>
    <n v="958.74"/>
    <n v="748.9"/>
    <n v="209.84"/>
    <d v="2005-12-07T00:00:00"/>
    <n v="141"/>
  </r>
  <r>
    <s v="15790"/>
    <s v="95"/>
    <x v="3260"/>
    <d v="2017-06-02T00:00:00"/>
    <b v="0"/>
    <s v="Approved"/>
    <s v="OHM Cycles"/>
    <s v="Touring"/>
    <s v="low"/>
    <s v="medium"/>
    <n v="1073.07"/>
    <n v="933.84"/>
    <n v="139.22999999999999"/>
    <d v="1997-01-25T00:00:00"/>
    <n v="211"/>
  </r>
  <r>
    <s v="15791"/>
    <s v="91"/>
    <x v="1668"/>
    <d v="2017-03-13T00:00:00"/>
    <b v="1"/>
    <s v="Approved"/>
    <s v="Solex"/>
    <s v="Standard"/>
    <s v="medium"/>
    <s v="medium"/>
    <n v="100.35"/>
    <n v="75.260000000000005"/>
    <n v="25.09"/>
    <d v="2013-06-09T00:00:00"/>
    <n v="292"/>
  </r>
  <r>
    <s v="15792"/>
    <s v="93"/>
    <x v="578"/>
    <d v="2017-08-22T00:00:00"/>
    <b v="1"/>
    <s v="Approved"/>
    <s v="OHM Cycles"/>
    <s v="Standard"/>
    <s v="high"/>
    <s v="medium"/>
    <n v="1458.17"/>
    <n v="874.9"/>
    <n v="583.27"/>
    <d v="2006-02-02T00:00:00"/>
    <n v="130"/>
  </r>
  <r>
    <s v="15793"/>
    <s v="15"/>
    <x v="525"/>
    <d v="2017-02-24T00:00:00"/>
    <b v="0"/>
    <s v="Approved"/>
    <s v="Norco Bicycles"/>
    <s v="Standard"/>
    <s v="low"/>
    <s v="medium"/>
    <n v="958.74"/>
    <n v="748.9"/>
    <n v="209.84"/>
    <d v="2010-05-05T00:00:00"/>
    <n v="309"/>
  </r>
  <r>
    <s v="15794"/>
    <s v="63"/>
    <x v="2365"/>
    <d v="2017-11-01T00:00:00"/>
    <b v="1"/>
    <s v="Approved"/>
    <s v="Solex"/>
    <s v="Standard"/>
    <s v="medium"/>
    <s v="medium"/>
    <n v="1483.2"/>
    <n v="99.59"/>
    <n v="1383.61"/>
    <d v="2010-08-20T00:00:00"/>
    <n v="59"/>
  </r>
  <r>
    <s v="15795"/>
    <s v="74"/>
    <x v="296"/>
    <d v="2017-10-26T00:00:00"/>
    <b v="1"/>
    <s v="Approved"/>
    <s v="WeareA2B"/>
    <s v="Standard"/>
    <s v="medium"/>
    <s v="medium"/>
    <n v="1228.07"/>
    <n v="400.91"/>
    <n v="827.16"/>
    <d v="2000-05-22T00:00:00"/>
    <n v="65"/>
  </r>
  <r>
    <s v="15796"/>
    <s v="64"/>
    <x v="133"/>
    <d v="2017-02-09T00:00:00"/>
    <b v="1"/>
    <s v="Approved"/>
    <s v="Trek Bicycles"/>
    <s v="Standard"/>
    <s v="medium"/>
    <s v="large"/>
    <n v="1469.44"/>
    <n v="596.54999999999995"/>
    <n v="872.89"/>
    <d v="1995-10-24T00:00:00"/>
    <n v="324"/>
  </r>
  <r>
    <s v="15797"/>
    <s v="2"/>
    <x v="2083"/>
    <d v="2017-06-25T00:00:00"/>
    <b v="1"/>
    <s v="Approved"/>
    <s v="Solex"/>
    <s v="Standard"/>
    <s v="medium"/>
    <s v="medium"/>
    <n v="71.489999999999995"/>
    <n v="53.62"/>
    <n v="17.87"/>
    <d v="2012-09-15T00:00:00"/>
    <n v="188"/>
  </r>
  <r>
    <s v="15798"/>
    <s v="14"/>
    <x v="2427"/>
    <d v="2017-11-22T00:00:00"/>
    <b v="0"/>
    <s v="Approved"/>
    <s v="Trek Bicycles"/>
    <s v="Standard"/>
    <s v="medium"/>
    <s v="small"/>
    <n v="1386.84"/>
    <n v="1234.29"/>
    <n v="152.55000000000001"/>
    <d v="1996-11-09T00:00:00"/>
    <n v="38"/>
  </r>
  <r>
    <s v="15799"/>
    <s v="54"/>
    <x v="3315"/>
    <d v="2017-04-10T00:00:00"/>
    <b v="0"/>
    <s v="Approved"/>
    <s v="WeareA2B"/>
    <s v="Standard"/>
    <s v="medium"/>
    <s v="medium"/>
    <n v="1292.8399999999999"/>
    <n v="13.44"/>
    <n v="1279.4000000000001"/>
    <d v="2009-04-12T00:00:00"/>
    <n v="264"/>
  </r>
  <r>
    <s v="15800"/>
    <s v="7"/>
    <x v="2367"/>
    <d v="2017-07-03T00:00:00"/>
    <b v="0"/>
    <s v="Approved"/>
    <s v="Giant Bicycles"/>
    <s v="Standard"/>
    <s v="medium"/>
    <s v="small"/>
    <n v="1311.44"/>
    <n v="1167.18"/>
    <n v="144.26"/>
    <d v="1992-10-11T00:00:00"/>
    <n v="180"/>
  </r>
  <r>
    <s v="15801"/>
    <s v="51"/>
    <x v="484"/>
    <d v="2017-01-25T00:00:00"/>
    <b v="0"/>
    <s v="Approved"/>
    <s v="OHM Cycles"/>
    <s v="Standard"/>
    <s v="high"/>
    <s v="medium"/>
    <n v="2005.66"/>
    <n v="1203.4000000000001"/>
    <n v="802.26"/>
    <d v="2003-07-21T00:00:00"/>
    <n v="339"/>
  </r>
  <r>
    <s v="15802"/>
    <s v="91"/>
    <x v="2756"/>
    <d v="2017-06-23T00:00:00"/>
    <b v="1"/>
    <s v="Approved"/>
    <s v="Solex"/>
    <s v="Standard"/>
    <s v="medium"/>
    <s v="medium"/>
    <n v="100.35"/>
    <n v="75.260000000000005"/>
    <n v="25.09"/>
    <d v="2002-10-10T00:00:00"/>
    <n v="190"/>
  </r>
  <r>
    <s v="15803"/>
    <s v="93"/>
    <x v="1887"/>
    <d v="2017-08-19T00:00:00"/>
    <b v="1"/>
    <s v="Approved"/>
    <s v="WeareA2B"/>
    <s v="Standard"/>
    <s v="medium"/>
    <s v="medium"/>
    <n v="1065.03"/>
    <n v="230.09"/>
    <n v="834.94"/>
    <d v="2007-08-04T00:00:00"/>
    <n v="133"/>
  </r>
  <r>
    <s v="15804"/>
    <s v="64"/>
    <x v="3463"/>
    <d v="2017-11-01T00:00:00"/>
    <b v="0"/>
    <s v="Approved"/>
    <s v="Trek Bicycles"/>
    <s v="Standard"/>
    <s v="medium"/>
    <s v="large"/>
    <n v="1469.44"/>
    <n v="596.54999999999995"/>
    <n v="872.89"/>
    <d v="2012-05-18T00:00:00"/>
    <n v="59"/>
  </r>
  <r>
    <s v="15805"/>
    <s v="22"/>
    <x v="892"/>
    <d v="2017-03-29T00:00:00"/>
    <b v="0"/>
    <s v="Approved"/>
    <s v="WeareA2B"/>
    <s v="Standard"/>
    <s v="medium"/>
    <s v="medium"/>
    <n v="60.34"/>
    <n v="45.26"/>
    <n v="15.08"/>
    <d v="1993-07-15T00:00:00"/>
    <n v="276"/>
  </r>
  <r>
    <s v="15806"/>
    <s v="83"/>
    <x v="1002"/>
    <d v="2017-07-01T00:00:00"/>
    <b v="0"/>
    <s v="Approved"/>
    <s v="Solex"/>
    <s v="Touring"/>
    <s v="medium"/>
    <s v="large"/>
    <n v="2083.94"/>
    <n v="675.03"/>
    <n v="1408.91"/>
    <d v="2004-12-18T00:00:00"/>
    <n v="182"/>
  </r>
  <r>
    <s v="15807"/>
    <s v="10"/>
    <x v="2002"/>
    <d v="2017-09-14T00:00:00"/>
    <b v="1"/>
    <s v="Approved"/>
    <s v="WeareA2B"/>
    <s v="Touring"/>
    <s v="medium"/>
    <s v="medium"/>
    <n v="1466.68"/>
    <n v="363.25"/>
    <n v="1103.43"/>
    <d v="2004-08-17T00:00:00"/>
    <n v="107"/>
  </r>
  <r>
    <s v="15808"/>
    <s v="29"/>
    <x v="1575"/>
    <d v="2017-09-15T00:00:00"/>
    <b v="0"/>
    <s v="Approved"/>
    <s v="Norco Bicycles"/>
    <s v="Road"/>
    <s v="medium"/>
    <s v="medium"/>
    <n v="543.39"/>
    <n v="407.54"/>
    <n v="135.85"/>
    <d v="2016-11-22T00:00:00"/>
    <n v="106"/>
  </r>
  <r>
    <s v="15809"/>
    <s v="34"/>
    <x v="1024"/>
    <d v="2017-04-02T00:00:00"/>
    <b v="0"/>
    <s v="Approved"/>
    <s v="WeareA2B"/>
    <s v="Standard"/>
    <s v="medium"/>
    <s v="medium"/>
    <n v="1231.1500000000001"/>
    <n v="161.6"/>
    <n v="1069.55"/>
    <d v="2004-08-17T00:00:00"/>
    <n v="272"/>
  </r>
  <r>
    <s v="15810"/>
    <s v="10"/>
    <x v="990"/>
    <d v="2017-03-17T00:00:00"/>
    <b v="1"/>
    <s v="Approved"/>
    <s v="WeareA2B"/>
    <s v="Touring"/>
    <s v="medium"/>
    <s v="medium"/>
    <n v="1466.68"/>
    <n v="363.25"/>
    <n v="1103.43"/>
    <d v="2004-08-17T00:00:00"/>
    <n v="288"/>
  </r>
  <r>
    <s v="15811"/>
    <s v="89"/>
    <x v="3054"/>
    <d v="2017-04-18T00:00:00"/>
    <b v="1"/>
    <s v="Approved"/>
    <s v="Giant Bicycles"/>
    <s v="Standard"/>
    <s v="medium"/>
    <s v="large"/>
    <n v="1812.75"/>
    <n v="582.48"/>
    <n v="1230.27"/>
    <d v="2011-05-09T00:00:00"/>
    <n v="256"/>
  </r>
  <r>
    <s v="15812"/>
    <s v="100"/>
    <x v="1839"/>
    <d v="2017-07-10T00:00:00"/>
    <b v="1"/>
    <s v="Approved"/>
    <s v="Trek Bicycles"/>
    <s v="Standard"/>
    <s v="medium"/>
    <s v="small"/>
    <n v="1386.84"/>
    <n v="1234.29"/>
    <n v="152.55000000000001"/>
    <d v="1996-04-05T00:00:00"/>
    <n v="173"/>
  </r>
  <r>
    <s v="15813"/>
    <s v="38"/>
    <x v="1379"/>
    <d v="2017-05-27T00:00:00"/>
    <b v="0"/>
    <s v="Approved"/>
    <s v="Solex"/>
    <s v="Standard"/>
    <s v="medium"/>
    <s v="medium"/>
    <n v="1577.53"/>
    <n v="826.51"/>
    <n v="751.02"/>
    <d v="2011-03-16T00:00:00"/>
    <n v="217"/>
  </r>
  <r>
    <s v="15814"/>
    <s v="29"/>
    <x v="584"/>
    <d v="2017-02-13T00:00:00"/>
    <b v="1"/>
    <s v="Approved"/>
    <s v="Norco Bicycles"/>
    <s v="Road"/>
    <s v="medium"/>
    <s v="medium"/>
    <n v="543.39"/>
    <n v="407.54"/>
    <n v="135.85"/>
    <d v="1994-08-10T00:00:00"/>
    <n v="320"/>
  </r>
  <r>
    <s v="15816"/>
    <s v="76"/>
    <x v="1643"/>
    <d v="2017-03-15T00:00:00"/>
    <b v="0"/>
    <s v="Approved"/>
    <s v="WeareA2B"/>
    <s v="Standard"/>
    <s v="low"/>
    <s v="medium"/>
    <n v="642.30999999999995"/>
    <n v="513.85"/>
    <n v="128.46"/>
    <d v="2014-10-10T00:00:00"/>
    <n v="290"/>
  </r>
  <r>
    <s v="15817"/>
    <s v="0"/>
    <x v="848"/>
    <d v="2017-12-03T00:00:00"/>
    <b v="1"/>
    <s v="Approved"/>
    <s v="OHM Cycles"/>
    <s v="Standard"/>
    <s v="high"/>
    <s v="medium"/>
    <n v="227.88"/>
    <n v="136.72999999999999"/>
    <n v="91.15"/>
    <d v="2003-02-07T00:00:00"/>
    <n v="27"/>
  </r>
  <r>
    <s v="15818"/>
    <s v="7"/>
    <x v="3136"/>
    <d v="2017-12-27T00:00:00"/>
    <b v="0"/>
    <s v="Approved"/>
    <s v="Giant Bicycles"/>
    <s v="Standard"/>
    <s v="medium"/>
    <s v="small"/>
    <n v="1311.44"/>
    <n v="1167.18"/>
    <n v="144.26"/>
    <d v="1997-05-10T00:00:00"/>
    <n v="3"/>
  </r>
  <r>
    <s v="15819"/>
    <s v="89"/>
    <x v="3114"/>
    <d v="2017-10-26T00:00:00"/>
    <b v="1"/>
    <s v="Approved"/>
    <s v="WeareA2B"/>
    <s v="Touring"/>
    <s v="medium"/>
    <s v="large"/>
    <n v="1362.99"/>
    <n v="57.74"/>
    <n v="1305.25"/>
    <d v="2005-05-10T00:00:00"/>
    <n v="65"/>
  </r>
  <r>
    <s v="15820"/>
    <s v="72"/>
    <x v="1804"/>
    <d v="2017-09-05T00:00:00"/>
    <b v="0"/>
    <s v="Approved"/>
    <s v="Norco Bicycles"/>
    <s v="Standard"/>
    <s v="medium"/>
    <s v="medium"/>
    <n v="360.4"/>
    <n v="270.3"/>
    <n v="90.1"/>
    <d v="2016-12-06T00:00:00"/>
    <n v="116"/>
  </r>
  <r>
    <s v="15821"/>
    <s v="58"/>
    <x v="3150"/>
    <d v="2017-07-10T00:00:00"/>
    <b v="0"/>
    <s v="Approved"/>
    <s v="OHM Cycles"/>
    <s v="Standard"/>
    <s v="medium"/>
    <s v="medium"/>
    <n v="912.52"/>
    <n v="141.4"/>
    <n v="771.12"/>
    <d v="2015-10-18T00:00:00"/>
    <n v="173"/>
  </r>
  <r>
    <s v="15822"/>
    <s v="67"/>
    <x v="2828"/>
    <d v="2017-07-21T00:00:00"/>
    <b v="1"/>
    <s v="Approved"/>
    <s v="Norco Bicycles"/>
    <s v="Road"/>
    <s v="medium"/>
    <s v="medium"/>
    <n v="544.04999999999995"/>
    <n v="376.84"/>
    <n v="167.21"/>
    <d v="2005-10-22T00:00:00"/>
    <n v="162"/>
  </r>
  <r>
    <s v="15823"/>
    <s v="6"/>
    <x v="56"/>
    <d v="2017-12-23T00:00:00"/>
    <b v="1"/>
    <s v="Approved"/>
    <s v="Solex"/>
    <s v="Standard"/>
    <s v="high"/>
    <s v="medium"/>
    <n v="748.17"/>
    <n v="448.9"/>
    <n v="299.27"/>
    <d v="1991-11-10T00:00:00"/>
    <n v="7"/>
  </r>
  <r>
    <s v="15824"/>
    <s v="0"/>
    <x v="2711"/>
    <d v="2017-07-29T00:00:00"/>
    <b v="1"/>
    <s v="Approved"/>
    <s v="Trek Bicycles"/>
    <s v="Standard"/>
    <s v="medium"/>
    <s v="medium"/>
    <n v="499.53"/>
    <n v="388.72"/>
    <n v="110.81"/>
    <d v="1994-07-12T00:00:00"/>
    <n v="154"/>
  </r>
  <r>
    <s v="15826"/>
    <s v="11"/>
    <x v="3247"/>
    <d v="2017-01-04T00:00:00"/>
    <b v="1"/>
    <s v="Approved"/>
    <s v="Giant Bicycles"/>
    <s v="Standard"/>
    <s v="high"/>
    <s v="medium"/>
    <n v="1274.93"/>
    <n v="764.96"/>
    <n v="509.97"/>
    <d v="2007-08-04T00:00:00"/>
    <n v="360"/>
  </r>
  <r>
    <s v="15827"/>
    <s v="79"/>
    <x v="898"/>
    <d v="2017-03-30T00:00:00"/>
    <b v="1"/>
    <s v="Approved"/>
    <s v="Norco Bicycles"/>
    <s v="Standard"/>
    <s v="medium"/>
    <s v="medium"/>
    <n v="1555.58"/>
    <n v="818.01"/>
    <n v="737.57"/>
    <d v="2003-09-09T00:00:00"/>
    <n v="275"/>
  </r>
  <r>
    <s v="15828"/>
    <s v="12"/>
    <x v="2549"/>
    <d v="2017-02-15T00:00:00"/>
    <b v="1"/>
    <s v="Approved"/>
    <s v="Giant Bicycles"/>
    <s v="Standard"/>
    <s v="medium"/>
    <s v="large"/>
    <n v="1765.3"/>
    <n v="709.48"/>
    <n v="1055.82"/>
    <d v="2003-01-05T00:00:00"/>
    <n v="318"/>
  </r>
  <r>
    <s v="15829"/>
    <s v="41"/>
    <x v="1"/>
    <d v="2017-12-10T00:00:00"/>
    <b v="0"/>
    <s v="Approved"/>
    <s v="Solex"/>
    <s v="Road"/>
    <s v="medium"/>
    <s v="medium"/>
    <n v="416.98"/>
    <n v="312.74"/>
    <n v="104.24"/>
    <d v="2014-07-28T00:00:00"/>
    <n v="20"/>
  </r>
  <r>
    <s v="15830"/>
    <s v="100"/>
    <x v="1553"/>
    <d v="2017-10-12T00:00:00"/>
    <b v="0"/>
    <s v="Approved"/>
    <s v="Norco Bicycles"/>
    <s v="Road"/>
    <s v="medium"/>
    <s v="medium"/>
    <n v="1036.5899999999999"/>
    <n v="206.35"/>
    <n v="830.24"/>
    <d v="1991-05-06T00:00:00"/>
    <n v="79"/>
  </r>
  <r>
    <s v="15831"/>
    <s v="0"/>
    <x v="1153"/>
    <d v="2017-10-16T00:00:00"/>
    <b v="1"/>
    <s v="Approved"/>
    <s v="Norco Bicycles"/>
    <s v="Standard"/>
    <s v="medium"/>
    <s v="medium"/>
    <n v="360.4"/>
    <n v="270.3"/>
    <n v="90.1"/>
    <d v="2016-12-06T00:00:00"/>
    <n v="75"/>
  </r>
  <r>
    <s v="15832"/>
    <s v="0"/>
    <x v="1762"/>
    <d v="2017-11-14T00:00:00"/>
    <b v="0"/>
    <s v="Approved"/>
    <s v="Trek Bicycles"/>
    <s v="Standard"/>
    <s v="medium"/>
    <s v="medium"/>
    <n v="499.53"/>
    <n v="388.72"/>
    <n v="110.81"/>
    <d v="1999-06-23T00:00:00"/>
    <n v="46"/>
  </r>
  <r>
    <s v="15833"/>
    <s v="6"/>
    <x v="3345"/>
    <d v="2017-07-03T00:00:00"/>
    <b v="0"/>
    <s v="Approved"/>
    <s v="OHM Cycles"/>
    <s v="Standard"/>
    <s v="high"/>
    <s v="medium"/>
    <n v="227.88"/>
    <n v="136.72999999999999"/>
    <n v="91.15"/>
    <d v="2003-02-07T00:00:00"/>
    <n v="180"/>
  </r>
  <r>
    <s v="15834"/>
    <s v="43"/>
    <x v="3013"/>
    <d v="2017-01-15T00:00:00"/>
    <b v="0"/>
    <s v="Approved"/>
    <s v="Solex"/>
    <s v="Standard"/>
    <s v="medium"/>
    <s v="medium"/>
    <n v="1151.96"/>
    <n v="649.49"/>
    <n v="502.47"/>
    <d v="2014-07-28T00:00:00"/>
    <n v="349"/>
  </r>
  <r>
    <s v="15835"/>
    <s v="76"/>
    <x v="1124"/>
    <d v="2017-08-10T00:00:00"/>
    <b v="0"/>
    <s v="Approved"/>
    <s v="WeareA2B"/>
    <s v="Standard"/>
    <s v="low"/>
    <s v="medium"/>
    <n v="642.30999999999995"/>
    <n v="513.85"/>
    <n v="128.46"/>
    <d v="1997-01-25T00:00:00"/>
    <n v="142"/>
  </r>
  <r>
    <s v="15836"/>
    <s v="40"/>
    <x v="1541"/>
    <d v="2017-07-02T00:00:00"/>
    <b v="1"/>
    <s v="Approved"/>
    <s v="OHM Cycles"/>
    <s v="Standard"/>
    <s v="high"/>
    <s v="medium"/>
    <n v="1458.17"/>
    <n v="874.9"/>
    <n v="583.27"/>
    <d v="2006-02-02T00:00:00"/>
    <n v="181"/>
  </r>
  <r>
    <s v="15837"/>
    <s v="53"/>
    <x v="1360"/>
    <d v="2017-10-18T00:00:00"/>
    <b v="0"/>
    <s v="Approved"/>
    <s v="OHM Cycles"/>
    <s v="Standard"/>
    <s v="medium"/>
    <s v="medium"/>
    <n v="795.34"/>
    <n v="101.58"/>
    <n v="693.76"/>
    <d v="1997-02-09T00:00:00"/>
    <n v="73"/>
  </r>
  <r>
    <s v="15838"/>
    <s v="65"/>
    <x v="3464"/>
    <d v="2017-08-28T00:00:00"/>
    <b v="1"/>
    <s v="Approved"/>
    <s v="WeareA2B"/>
    <s v="Standard"/>
    <s v="medium"/>
    <s v="medium"/>
    <n v="1807.45"/>
    <n v="778.69"/>
    <n v="1028.76"/>
    <d v="2015-04-11T00:00:00"/>
    <n v="124"/>
  </r>
  <r>
    <s v="15839"/>
    <s v="41"/>
    <x v="3042"/>
    <d v="2017-01-30T00:00:00"/>
    <b v="1"/>
    <s v="Approved"/>
    <s v="Solex"/>
    <s v="Road"/>
    <s v="medium"/>
    <s v="medium"/>
    <n v="416.98"/>
    <n v="312.74"/>
    <n v="104.24"/>
    <d v="1997-05-10T00:00:00"/>
    <n v="334"/>
  </r>
  <r>
    <s v="15840"/>
    <s v="22"/>
    <x v="2994"/>
    <d v="2017-05-14T00:00:00"/>
    <b v="1"/>
    <s v="Approved"/>
    <s v="Solex"/>
    <s v="Standard"/>
    <s v="medium"/>
    <s v="medium"/>
    <n v="575.27"/>
    <n v="431.45"/>
    <n v="143.82"/>
    <d v="1993-10-02T00:00:00"/>
    <n v="230"/>
  </r>
  <r>
    <s v="15841"/>
    <s v="43"/>
    <x v="3306"/>
    <d v="2017-04-12T00:00:00"/>
    <b v="0"/>
    <s v="Approved"/>
    <s v="Solex"/>
    <s v="Standard"/>
    <s v="medium"/>
    <s v="medium"/>
    <n v="1151.96"/>
    <n v="649.49"/>
    <n v="502.47"/>
    <d v="2012-04-10T00:00:00"/>
    <n v="262"/>
  </r>
  <r>
    <s v="15842"/>
    <s v="26"/>
    <x v="2953"/>
    <d v="2017-07-15T00:00:00"/>
    <b v="1"/>
    <s v="Approved"/>
    <s v="WeareA2B"/>
    <s v="Standard"/>
    <s v="medium"/>
    <s v="medium"/>
    <n v="1992.93"/>
    <n v="762.63"/>
    <n v="1230.3"/>
    <d v="1993-05-26T00:00:00"/>
    <n v="168"/>
  </r>
  <r>
    <s v="15843"/>
    <s v="33"/>
    <x v="490"/>
    <d v="2017-11-12T00:00:00"/>
    <b v="1"/>
    <s v="Approved"/>
    <s v="OHM Cycles"/>
    <s v="Road"/>
    <s v="medium"/>
    <s v="small"/>
    <n v="1810"/>
    <n v="1610.9"/>
    <n v="199.1"/>
    <d v="2008-03-19T00:00:00"/>
    <n v="48"/>
  </r>
  <r>
    <s v="15844"/>
    <s v="62"/>
    <x v="2401"/>
    <d v="2017-07-26T00:00:00"/>
    <b v="1"/>
    <s v="Approved"/>
    <s v="Solex"/>
    <s v="Standard"/>
    <s v="medium"/>
    <s v="medium"/>
    <n v="478.16"/>
    <n v="298.72000000000003"/>
    <n v="179.44"/>
    <d v="2012-09-15T00:00:00"/>
    <n v="157"/>
  </r>
  <r>
    <s v="15845"/>
    <s v="69"/>
    <x v="3045"/>
    <d v="2017-12-13T00:00:00"/>
    <b v="1"/>
    <s v="Approved"/>
    <s v="Norco Bicycles"/>
    <s v="Road"/>
    <s v="medium"/>
    <s v="large"/>
    <n v="1240.31"/>
    <n v="795.1"/>
    <n v="445.21"/>
    <d v="2015-08-02T00:00:00"/>
    <n v="17"/>
  </r>
  <r>
    <s v="15846"/>
    <s v="62"/>
    <x v="1604"/>
    <d v="2017-05-08T00:00:00"/>
    <b v="1"/>
    <s v="Approved"/>
    <s v="Solex"/>
    <s v="Standard"/>
    <s v="high"/>
    <s v="medium"/>
    <n v="1024.6600000000001"/>
    <n v="614.79999999999995"/>
    <n v="409.86"/>
    <d v="1996-11-09T00:00:00"/>
    <n v="236"/>
  </r>
  <r>
    <s v="15847"/>
    <s v="77"/>
    <x v="2236"/>
    <d v="2017-11-04T00:00:00"/>
    <b v="0"/>
    <s v="Approved"/>
    <s v="Norco Bicycles"/>
    <s v="Road"/>
    <s v="medium"/>
    <s v="large"/>
    <n v="1240.31"/>
    <n v="795.1"/>
    <n v="445.21"/>
    <d v="2015-08-10T00:00:00"/>
    <n v="56"/>
  </r>
  <r>
    <s v="15848"/>
    <s v="7"/>
    <x v="3430"/>
    <d v="2017-11-19T00:00:00"/>
    <b v="0"/>
    <s v="Approved"/>
    <s v="Giant Bicycles"/>
    <s v="Standard"/>
    <s v="medium"/>
    <s v="small"/>
    <n v="1311.44"/>
    <n v="1167.18"/>
    <n v="144.26"/>
    <d v="1992-10-11T00:00:00"/>
    <n v="41"/>
  </r>
  <r>
    <s v="15849"/>
    <s v="21"/>
    <x v="2936"/>
    <d v="2017-08-19T00:00:00"/>
    <b v="0"/>
    <s v="Approved"/>
    <s v="WeareA2B"/>
    <s v="Touring"/>
    <s v="medium"/>
    <s v="medium"/>
    <n v="1466.68"/>
    <n v="363.25"/>
    <n v="1103.43"/>
    <d v="2013-03-12T00:00:00"/>
    <n v="133"/>
  </r>
  <r>
    <s v="15850"/>
    <s v="84"/>
    <x v="1226"/>
    <d v="2017-10-11T00:00:00"/>
    <b v="1"/>
    <s v="Approved"/>
    <s v="Giant Bicycles"/>
    <s v="Road"/>
    <s v="medium"/>
    <s v="medium"/>
    <n v="792.9"/>
    <n v="594.67999999999995"/>
    <n v="198.22"/>
    <d v="1992-10-02T00:00:00"/>
    <n v="80"/>
  </r>
  <r>
    <s v="15851"/>
    <s v="29"/>
    <x v="1061"/>
    <d v="2017-05-09T00:00:00"/>
    <b v="1"/>
    <s v="Approved"/>
    <s v="WeareA2B"/>
    <s v="Standard"/>
    <s v="medium"/>
    <s v="medium"/>
    <n v="1065.03"/>
    <n v="230.09"/>
    <n v="834.94"/>
    <d v="2000-11-03T00:00:00"/>
    <n v="235"/>
  </r>
  <r>
    <s v="15852"/>
    <s v="48"/>
    <x v="50"/>
    <d v="2017-01-01T00:00:00"/>
    <b v="0"/>
    <s v="Approved"/>
    <s v="WeareA2B"/>
    <s v="Standard"/>
    <s v="medium"/>
    <s v="medium"/>
    <n v="1762.96"/>
    <n v="950.52"/>
    <n v="812.44"/>
    <d v="1997-10-04T00:00:00"/>
    <n v="363"/>
  </r>
  <r>
    <s v="15853"/>
    <s v="49"/>
    <x v="1561"/>
    <d v="2017-02-23T00:00:00"/>
    <b v="0"/>
    <s v="Approved"/>
    <s v="Trek Bicycles"/>
    <s v="Road"/>
    <s v="medium"/>
    <s v="medium"/>
    <n v="533.51"/>
    <n v="400.13"/>
    <n v="133.38"/>
    <d v="2012-06-04T00:00:00"/>
    <n v="310"/>
  </r>
  <r>
    <s v="15854"/>
    <s v="58"/>
    <x v="887"/>
    <d v="2017-06-16T00:00:00"/>
    <b v="1"/>
    <s v="Approved"/>
    <s v="OHM Cycles"/>
    <s v="Standard"/>
    <s v="medium"/>
    <s v="medium"/>
    <n v="912.52"/>
    <n v="141.4"/>
    <n v="771.12"/>
    <d v="2015-10-18T00:00:00"/>
    <n v="197"/>
  </r>
  <r>
    <s v="15855"/>
    <s v="92"/>
    <x v="222"/>
    <d v="2017-02-01T00:00:00"/>
    <b v="1"/>
    <s v="Approved"/>
    <s v="WeareA2B"/>
    <s v="Standard"/>
    <s v="medium"/>
    <s v="small"/>
    <n v="1415.01"/>
    <n v="1259.3599999999999"/>
    <n v="155.65"/>
    <d v="1998-12-16T00:00:00"/>
    <n v="332"/>
  </r>
  <r>
    <s v="15856"/>
    <s v="37"/>
    <x v="999"/>
    <d v="2017-04-08T00:00:00"/>
    <b v="0"/>
    <s v="Approved"/>
    <s v="OHM Cycles"/>
    <s v="Standard"/>
    <s v="low"/>
    <s v="medium"/>
    <n v="1793.43"/>
    <n v="248.82"/>
    <n v="1544.61"/>
    <d v="1999-07-20T00:00:00"/>
    <n v="266"/>
  </r>
  <r>
    <s v="15857"/>
    <s v="78"/>
    <x v="3335"/>
    <d v="2017-01-17T00:00:00"/>
    <b v="1"/>
    <s v="Approved"/>
    <s v="Giant Bicycles"/>
    <s v="Standard"/>
    <s v="medium"/>
    <s v="large"/>
    <n v="1765.3"/>
    <n v="709.48"/>
    <n v="1055.82"/>
    <d v="2004-07-25T00:00:00"/>
    <n v="347"/>
  </r>
  <r>
    <s v="15858"/>
    <s v="9"/>
    <x v="1643"/>
    <d v="2017-09-02T00:00:00"/>
    <b v="1"/>
    <s v="Approved"/>
    <s v="OHM Cycles"/>
    <s v="Road"/>
    <s v="medium"/>
    <s v="medium"/>
    <n v="742.54"/>
    <n v="667.4"/>
    <n v="75.14"/>
    <d v="1991-11-07T00:00:00"/>
    <n v="119"/>
  </r>
  <r>
    <s v="15859"/>
    <s v="35"/>
    <x v="2781"/>
    <d v="2017-02-22T00:00:00"/>
    <b v="0"/>
    <s v="Approved"/>
    <s v="Giant Bicycles"/>
    <s v="Standard"/>
    <s v="medium"/>
    <s v="medium"/>
    <n v="1403.5"/>
    <n v="954.82"/>
    <n v="448.68"/>
    <d v="2016-11-14T00:00:00"/>
    <n v="311"/>
  </r>
  <r>
    <s v="15860"/>
    <s v="84"/>
    <x v="30"/>
    <d v="2017-04-01T00:00:00"/>
    <b v="0"/>
    <s v="Approved"/>
    <s v="Trek Bicycles"/>
    <s v="Road"/>
    <s v="medium"/>
    <s v="medium"/>
    <n v="290.62"/>
    <n v="215.14"/>
    <n v="75.48"/>
    <d v="1997-08-25T00:00:00"/>
    <n v="273"/>
  </r>
  <r>
    <s v="15861"/>
    <s v="59"/>
    <x v="1066"/>
    <d v="2017-02-14T00:00:00"/>
    <b v="0"/>
    <s v="Approved"/>
    <s v="WeareA2B"/>
    <s v="Standard"/>
    <s v="medium"/>
    <s v="small"/>
    <n v="1415.01"/>
    <n v="1259.3599999999999"/>
    <n v="155.65"/>
    <d v="2016-03-29T00:00:00"/>
    <n v="319"/>
  </r>
  <r>
    <s v="15862"/>
    <s v="0"/>
    <x v="2473"/>
    <d v="2017-09-15T00:00:00"/>
    <b v="0"/>
    <s v="Approved"/>
    <s v="Norco Bicycles"/>
    <s v="Road"/>
    <s v="medium"/>
    <s v="medium"/>
    <n v="543.39"/>
    <n v="407.54"/>
    <n v="135.85"/>
    <d v="2003-03-18T00:00:00"/>
    <n v="106"/>
  </r>
  <r>
    <s v="15863"/>
    <s v="0"/>
    <x v="739"/>
    <d v="2017-03-21T00:00:00"/>
    <b v="0"/>
    <s v="Approved"/>
    <s v="Trek Bicycles"/>
    <s v="Road"/>
    <s v="medium"/>
    <s v="medium"/>
    <n v="533.51"/>
    <n v="400.13"/>
    <n v="133.38"/>
    <d v="1991-01-21T00:00:00"/>
    <n v="284"/>
  </r>
  <r>
    <s v="15864"/>
    <s v="69"/>
    <x v="1851"/>
    <d v="2017-06-05T00:00:00"/>
    <b v="1"/>
    <s v="Approved"/>
    <s v="Norco Bicycles"/>
    <s v="Road"/>
    <s v="medium"/>
    <s v="large"/>
    <n v="1240.31"/>
    <n v="795.1"/>
    <n v="445.21"/>
    <d v="2011-01-10T00:00:00"/>
    <n v="208"/>
  </r>
  <r>
    <s v="15865"/>
    <s v="46"/>
    <x v="2752"/>
    <d v="2017-08-09T00:00:00"/>
    <b v="1"/>
    <s v="Approved"/>
    <s v="OHM Cycles"/>
    <s v="Standard"/>
    <s v="low"/>
    <s v="medium"/>
    <n v="1793.43"/>
    <n v="248.82"/>
    <n v="1544.61"/>
    <d v="1999-07-20T00:00:00"/>
    <n v="143"/>
  </r>
  <r>
    <s v="15866"/>
    <s v="0"/>
    <x v="2105"/>
    <d v="2017-03-29T00:00:00"/>
    <b v="1"/>
    <s v="Approved"/>
    <s v="Solex"/>
    <s v="Standard"/>
    <s v="medium"/>
    <s v="medium"/>
    <n v="71.489999999999995"/>
    <n v="53.62"/>
    <n v="17.87"/>
    <d v="2012-12-02T00:00:00"/>
    <n v="276"/>
  </r>
  <r>
    <s v="15867"/>
    <s v="35"/>
    <x v="2793"/>
    <d v="2017-01-27T00:00:00"/>
    <b v="1"/>
    <s v="Approved"/>
    <s v="Giant Bicycles"/>
    <s v="Standard"/>
    <s v="medium"/>
    <s v="medium"/>
    <n v="1403.5"/>
    <n v="954.82"/>
    <n v="448.68"/>
    <d v="2016-11-14T00:00:00"/>
    <n v="337"/>
  </r>
  <r>
    <s v="15868"/>
    <s v="83"/>
    <x v="2648"/>
    <d v="2017-02-20T00:00:00"/>
    <b v="0"/>
    <s v="Approved"/>
    <s v="Solex"/>
    <s v="Touring"/>
    <s v="medium"/>
    <s v="large"/>
    <n v="2083.94"/>
    <n v="675.03"/>
    <n v="1408.91"/>
    <d v="2013-09-16T00:00:00"/>
    <n v="313"/>
  </r>
  <r>
    <s v="15869"/>
    <s v="4"/>
    <x v="2936"/>
    <d v="2017-02-16T00:00:00"/>
    <b v="1"/>
    <s v="Approved"/>
    <s v="Solex"/>
    <s v="Standard"/>
    <s v="medium"/>
    <s v="medium"/>
    <n v="1483.2"/>
    <n v="99.59"/>
    <n v="1383.61"/>
    <d v="1992-10-02T00:00:00"/>
    <n v="317"/>
  </r>
  <r>
    <s v="15870"/>
    <s v="79"/>
    <x v="74"/>
    <d v="2017-02-24T00:00:00"/>
    <b v="1"/>
    <s v="Approved"/>
    <s v="Norco Bicycles"/>
    <s v="Standard"/>
    <s v="medium"/>
    <s v="medium"/>
    <n v="1555.58"/>
    <n v="818.01"/>
    <n v="737.57"/>
    <d v="2003-09-09T00:00:00"/>
    <n v="309"/>
  </r>
  <r>
    <s v="15871"/>
    <s v="45"/>
    <x v="2005"/>
    <d v="2017-06-27T00:00:00"/>
    <b v="0"/>
    <s v="Approved"/>
    <s v="Trek Bicycles"/>
    <s v="Road"/>
    <s v="low"/>
    <s v="medium"/>
    <n v="980.37"/>
    <n v="234.43"/>
    <n v="745.94"/>
    <d v="2014-03-03T00:00:00"/>
    <n v="186"/>
  </r>
  <r>
    <s v="15872"/>
    <s v="72"/>
    <x v="228"/>
    <d v="2017-11-18T00:00:00"/>
    <b v="1"/>
    <s v="Approved"/>
    <s v="OHM Cycles"/>
    <s v="Standard"/>
    <s v="medium"/>
    <s v="medium"/>
    <n v="912.52"/>
    <n v="141.4"/>
    <n v="771.12"/>
    <d v="2012-05-18T00:00:00"/>
    <n v="42"/>
  </r>
  <r>
    <s v="15873"/>
    <s v="6"/>
    <x v="1367"/>
    <d v="2017-09-23T00:00:00"/>
    <b v="0"/>
    <s v="Approved"/>
    <s v="Solex"/>
    <s v="Standard"/>
    <s v="high"/>
    <s v="medium"/>
    <n v="748.17"/>
    <n v="448.9"/>
    <n v="299.27"/>
    <d v="1991-11-10T00:00:00"/>
    <n v="98"/>
  </r>
  <r>
    <s v="15874"/>
    <s v="11"/>
    <x v="1392"/>
    <d v="2017-05-13T00:00:00"/>
    <b v="1"/>
    <s v="Approved"/>
    <s v="Giant Bicycles"/>
    <s v="Standard"/>
    <s v="high"/>
    <s v="medium"/>
    <n v="1274.93"/>
    <n v="764.96"/>
    <n v="509.97"/>
    <d v="2009-03-08T00:00:00"/>
    <n v="231"/>
  </r>
  <r>
    <s v="15875"/>
    <s v="22"/>
    <x v="3259"/>
    <d v="2017-05-24T00:00:00"/>
    <b v="0"/>
    <s v="Approved"/>
    <s v="WeareA2B"/>
    <s v="Standard"/>
    <s v="medium"/>
    <s v="medium"/>
    <n v="60.34"/>
    <n v="45.26"/>
    <n v="15.08"/>
    <d v="1993-05-26T00:00:00"/>
    <n v="220"/>
  </r>
  <r>
    <s v="15876"/>
    <s v="35"/>
    <x v="3149"/>
    <d v="2017-04-01T00:00:00"/>
    <b v="1"/>
    <s v="Approved"/>
    <s v="Giant Bicycles"/>
    <s v="Standard"/>
    <s v="medium"/>
    <s v="medium"/>
    <n v="1403.5"/>
    <n v="954.82"/>
    <n v="448.68"/>
    <d v="2005-08-09T00:00:00"/>
    <n v="273"/>
  </r>
  <r>
    <s v="15877"/>
    <s v="77"/>
    <x v="2257"/>
    <d v="2017-12-29T00:00:00"/>
    <b v="0"/>
    <s v="Approved"/>
    <s v="WeareA2B"/>
    <s v="Standard"/>
    <s v="medium"/>
    <s v="medium"/>
    <n v="1769.64"/>
    <n v="108.76"/>
    <n v="1660.88"/>
    <d v="2007-12-11T00:00:00"/>
    <n v="1"/>
  </r>
  <r>
    <s v="15878"/>
    <s v="56"/>
    <x v="3061"/>
    <d v="2017-10-26T00:00:00"/>
    <b v="1"/>
    <s v="Approved"/>
    <s v="OHM Cycles"/>
    <s v="Standard"/>
    <s v="medium"/>
    <s v="medium"/>
    <n v="183.86"/>
    <n v="137.9"/>
    <n v="45.96"/>
    <d v="1997-10-04T00:00:00"/>
    <n v="65"/>
  </r>
  <r>
    <s v="15879"/>
    <s v="0"/>
    <x v="3442"/>
    <d v="2017-08-30T00:00:00"/>
    <b v="1"/>
    <s v="Approved"/>
    <s v="Norco Bicycles"/>
    <s v="Standard"/>
    <s v="medium"/>
    <s v="medium"/>
    <n v="360.4"/>
    <n v="270.3"/>
    <n v="90.1"/>
    <d v="1997-01-25T00:00:00"/>
    <n v="122"/>
  </r>
  <r>
    <s v="15880"/>
    <s v="83"/>
    <x v="2959"/>
    <d v="2017-01-30T00:00:00"/>
    <b v="1"/>
    <s v="Approved"/>
    <s v="Solex"/>
    <s v="Touring"/>
    <s v="medium"/>
    <s v="large"/>
    <n v="2083.94"/>
    <n v="675.03"/>
    <n v="1408.91"/>
    <d v="2013-09-16T00:00:00"/>
    <n v="334"/>
  </r>
  <r>
    <s v="15881"/>
    <s v="67"/>
    <x v="3177"/>
    <d v="2017-05-15T00:00:00"/>
    <b v="1"/>
    <s v="Approved"/>
    <s v="Norco Bicycles"/>
    <s v="Road"/>
    <s v="medium"/>
    <s v="medium"/>
    <n v="544.04999999999995"/>
    <n v="376.84"/>
    <n v="167.21"/>
    <d v="2005-10-22T00:00:00"/>
    <n v="229"/>
  </r>
  <r>
    <s v="15882"/>
    <s v="90"/>
    <x v="520"/>
    <d v="2017-09-12T00:00:00"/>
    <b v="0"/>
    <s v="Approved"/>
    <s v="Solex"/>
    <s v="Standard"/>
    <s v="low"/>
    <s v="medium"/>
    <n v="945.04"/>
    <n v="507.58"/>
    <n v="437.46"/>
    <d v="1995-12-19T00:00:00"/>
    <n v="109"/>
  </r>
  <r>
    <s v="15883"/>
    <s v="14"/>
    <x v="1333"/>
    <d v="2017-07-05T00:00:00"/>
    <b v="1"/>
    <s v="Approved"/>
    <s v="Trek Bicycles"/>
    <s v="Standard"/>
    <s v="medium"/>
    <s v="small"/>
    <n v="1386.84"/>
    <n v="1234.29"/>
    <n v="152.55000000000001"/>
    <d v="1996-04-05T00:00:00"/>
    <n v="178"/>
  </r>
  <r>
    <s v="15884"/>
    <s v="55"/>
    <x v="1463"/>
    <d v="2017-11-15T00:00:00"/>
    <b v="1"/>
    <s v="Approved"/>
    <s v="Trek Bicycles"/>
    <s v="Road"/>
    <s v="medium"/>
    <s v="large"/>
    <n v="1894.19"/>
    <n v="598.76"/>
    <n v="1295.43"/>
    <d v="2003-07-21T00:00:00"/>
    <n v="45"/>
  </r>
  <r>
    <s v="15885"/>
    <s v="73"/>
    <x v="948"/>
    <d v="2017-09-07T00:00:00"/>
    <b v="1"/>
    <s v="Approved"/>
    <s v="Solex"/>
    <s v="Standard"/>
    <s v="medium"/>
    <s v="medium"/>
    <n v="1945.43"/>
    <n v="333.18"/>
    <n v="1612.25"/>
    <d v="2002-08-31T00:00:00"/>
    <n v="114"/>
  </r>
  <r>
    <s v="15886"/>
    <s v="51"/>
    <x v="86"/>
    <d v="2017-08-27T00:00:00"/>
    <b v="1"/>
    <s v="Approved"/>
    <s v="OHM Cycles"/>
    <s v="Standard"/>
    <s v="high"/>
    <s v="medium"/>
    <n v="2005.66"/>
    <n v="1203.4000000000001"/>
    <n v="802.26"/>
    <d v="2012-04-10T00:00:00"/>
    <n v="125"/>
  </r>
  <r>
    <s v="15887"/>
    <s v="4"/>
    <x v="2178"/>
    <d v="2017-01-20T00:00:00"/>
    <b v="0"/>
    <s v="Approved"/>
    <s v="Giant Bicycles"/>
    <s v="Standard"/>
    <s v="high"/>
    <s v="medium"/>
    <n v="1129.1300000000001"/>
    <n v="677.48"/>
    <n v="451.65"/>
    <d v="2014-03-03T00:00:00"/>
    <n v="344"/>
  </r>
  <r>
    <s v="15888"/>
    <s v="9"/>
    <x v="3170"/>
    <d v="2017-06-25T00:00:00"/>
    <b v="1"/>
    <s v="Approved"/>
    <s v="OHM Cycles"/>
    <s v="Road"/>
    <s v="medium"/>
    <s v="medium"/>
    <n v="742.54"/>
    <n v="667.4"/>
    <n v="75.14"/>
    <d v="2016-07-09T00:00:00"/>
    <n v="188"/>
  </r>
  <r>
    <s v="15889"/>
    <s v="19"/>
    <x v="219"/>
    <d v="2017-01-14T00:00:00"/>
    <b v="1"/>
    <s v="Approved"/>
    <s v="OHM Cycles"/>
    <s v="Road"/>
    <s v="high"/>
    <s v="large"/>
    <n v="12.01"/>
    <n v="7.21"/>
    <n v="4.8"/>
    <d v="2009-03-08T00:00:00"/>
    <n v="350"/>
  </r>
  <r>
    <s v="15890"/>
    <s v="98"/>
    <x v="1992"/>
    <d v="2017-03-13T00:00:00"/>
    <b v="1"/>
    <s v="Approved"/>
    <s v="Trek Bicycles"/>
    <s v="Standard"/>
    <s v="high"/>
    <s v="medium"/>
    <n v="358.39"/>
    <n v="215.03"/>
    <n v="143.36000000000001"/>
    <d v="2004-01-16T00:00:00"/>
    <n v="292"/>
  </r>
  <r>
    <s v="15891"/>
    <s v="0"/>
    <x v="816"/>
    <d v="2017-09-14T00:00:00"/>
    <b v="1"/>
    <s v="Approved"/>
    <s v="Solex"/>
    <s v="Standard"/>
    <s v="medium"/>
    <s v="medium"/>
    <n v="478.16"/>
    <n v="298.72000000000003"/>
    <n v="179.44"/>
    <d v="1993-06-23T00:00:00"/>
    <n v="107"/>
  </r>
  <r>
    <s v="15892"/>
    <s v="0"/>
    <x v="1206"/>
    <d v="2017-10-04T00:00:00"/>
    <b v="0"/>
    <s v="Approved"/>
    <s v="Trek Bicycles"/>
    <s v="Road"/>
    <s v="medium"/>
    <s v="medium"/>
    <n v="533.51"/>
    <n v="400.13"/>
    <n v="133.38"/>
    <d v="2012-06-04T00:00:00"/>
    <n v="87"/>
  </r>
  <r>
    <s v="15893"/>
    <s v="6"/>
    <x v="539"/>
    <d v="2017-05-12T00:00:00"/>
    <b v="0"/>
    <s v="Approved"/>
    <s v="Solex"/>
    <s v="Standard"/>
    <s v="high"/>
    <s v="medium"/>
    <n v="748.17"/>
    <n v="448.9"/>
    <n v="299.27"/>
    <d v="1991-11-10T00:00:00"/>
    <n v="232"/>
  </r>
  <r>
    <s v="15894"/>
    <s v="45"/>
    <x v="1786"/>
    <d v="2017-01-09T00:00:00"/>
    <b v="0"/>
    <s v="Approved"/>
    <s v="Solex"/>
    <s v="Standard"/>
    <s v="medium"/>
    <s v="medium"/>
    <n v="441.49"/>
    <n v="84.99"/>
    <n v="356.5"/>
    <d v="2006-10-01T00:00:00"/>
    <n v="355"/>
  </r>
  <r>
    <s v="15895"/>
    <s v="66"/>
    <x v="3197"/>
    <d v="2017-01-26T00:00:00"/>
    <b v="1"/>
    <s v="Approved"/>
    <s v="Giant Bicycles"/>
    <s v="Road"/>
    <s v="low"/>
    <s v="small"/>
    <n v="590.26"/>
    <n v="525.33000000000004"/>
    <n v="64.930000000000007"/>
    <d v="2010-11-05T00:00:00"/>
    <n v="338"/>
  </r>
  <r>
    <s v="15896"/>
    <s v="0"/>
    <x v="2284"/>
    <d v="2017-09-12T00:00:00"/>
    <b v="1"/>
    <s v="Approved"/>
    <s v="OHM Cycles"/>
    <s v="Standard"/>
    <s v="medium"/>
    <s v="medium"/>
    <n v="183.86"/>
    <n v="137.9"/>
    <n v="45.96"/>
    <d v="2015-06-17T00:00:00"/>
    <n v="109"/>
  </r>
  <r>
    <s v="15897"/>
    <s v="33"/>
    <x v="2328"/>
    <d v="2017-08-19T00:00:00"/>
    <b v="1"/>
    <s v="Approved"/>
    <s v="Giant Bicycles"/>
    <s v="Standard"/>
    <s v="medium"/>
    <s v="small"/>
    <n v="1311.44"/>
    <n v="1167.18"/>
    <n v="144.26"/>
    <d v="2011-03-16T00:00:00"/>
    <n v="133"/>
  </r>
  <r>
    <s v="15898"/>
    <s v="4"/>
    <x v="639"/>
    <d v="2017-06-05T00:00:00"/>
    <b v="1"/>
    <s v="Approved"/>
    <s v="Giant Bicycles"/>
    <s v="Standard"/>
    <s v="high"/>
    <s v="medium"/>
    <n v="1129.1300000000001"/>
    <n v="677.48"/>
    <n v="451.65"/>
    <d v="2005-08-09T00:00:00"/>
    <n v="208"/>
  </r>
  <r>
    <s v="15899"/>
    <s v="38"/>
    <x v="1719"/>
    <d v="2017-09-05T00:00:00"/>
    <b v="0"/>
    <s v="Approved"/>
    <s v="Solex"/>
    <s v="Standard"/>
    <s v="medium"/>
    <s v="medium"/>
    <n v="1577.53"/>
    <n v="826.51"/>
    <n v="751.02"/>
    <d v="1997-05-10T00:00:00"/>
    <n v="116"/>
  </r>
  <r>
    <s v="15900"/>
    <s v="17"/>
    <x v="1078"/>
    <d v="2017-11-11T00:00:00"/>
    <b v="0"/>
    <s v="Approved"/>
    <s v="WeareA2B"/>
    <s v="Touring"/>
    <s v="medium"/>
    <s v="large"/>
    <n v="1362.99"/>
    <n v="57.74"/>
    <n v="1305.25"/>
    <d v="1993-04-20T00:00:00"/>
    <n v="49"/>
  </r>
  <r>
    <s v="15901"/>
    <s v="6"/>
    <x v="3124"/>
    <d v="2017-02-04T00:00:00"/>
    <b v="0"/>
    <s v="Approved"/>
    <s v="OHM Cycles"/>
    <s v="Standard"/>
    <s v="high"/>
    <s v="medium"/>
    <n v="227.88"/>
    <n v="136.72999999999999"/>
    <n v="91.15"/>
    <d v="2014-03-03T00:00:00"/>
    <n v="329"/>
  </r>
  <r>
    <s v="15903"/>
    <s v="92"/>
    <x v="1082"/>
    <d v="2017-03-21T00:00:00"/>
    <b v="0"/>
    <s v="Approved"/>
    <s v="WeareA2B"/>
    <s v="Standard"/>
    <s v="medium"/>
    <s v="small"/>
    <n v="1415.01"/>
    <n v="1259.3599999999999"/>
    <n v="155.65"/>
    <d v="2016-03-29T00:00:00"/>
    <n v="284"/>
  </r>
  <r>
    <s v="15904"/>
    <s v="59"/>
    <x v="3378"/>
    <d v="2017-04-14T00:00:00"/>
    <b v="0"/>
    <s v="Approved"/>
    <s v="Solex"/>
    <s v="Standard"/>
    <s v="medium"/>
    <s v="large"/>
    <n v="1061.56"/>
    <n v="733.58"/>
    <n v="327.98"/>
    <d v="1993-07-20T00:00:00"/>
    <n v="260"/>
  </r>
  <r>
    <s v="15905"/>
    <s v="26"/>
    <x v="112"/>
    <d v="2017-01-31T00:00:00"/>
    <b v="0"/>
    <s v="Approved"/>
    <s v="WeareA2B"/>
    <s v="Standard"/>
    <s v="medium"/>
    <s v="medium"/>
    <n v="1992.93"/>
    <n v="762.63"/>
    <n v="1230.3"/>
    <d v="2002-03-22T00:00:00"/>
    <n v="333"/>
  </r>
  <r>
    <s v="15906"/>
    <s v="42"/>
    <x v="1953"/>
    <d v="2017-05-26T00:00:00"/>
    <b v="1"/>
    <s v="Approved"/>
    <s v="OHM Cycles"/>
    <s v="Road"/>
    <s v="medium"/>
    <s v="small"/>
    <n v="1810"/>
    <n v="1610.9"/>
    <n v="199.1"/>
    <d v="2003-02-16T00:00:00"/>
    <n v="218"/>
  </r>
  <r>
    <s v="15907"/>
    <s v="89"/>
    <x v="387"/>
    <d v="2017-07-11T00:00:00"/>
    <b v="0"/>
    <s v="Approved"/>
    <s v="WeareA2B"/>
    <s v="Touring"/>
    <s v="medium"/>
    <s v="large"/>
    <n v="1362.99"/>
    <n v="57.74"/>
    <n v="1305.25"/>
    <d v="2000-11-03T00:00:00"/>
    <n v="172"/>
  </r>
  <r>
    <s v="15909"/>
    <s v="0"/>
    <x v="2916"/>
    <d v="2017-06-25T00:00:00"/>
    <b v="1"/>
    <s v="Approved"/>
    <s v="Trek Bicycles"/>
    <s v="Road"/>
    <s v="medium"/>
    <s v="medium"/>
    <n v="533.51"/>
    <n v="400.13"/>
    <n v="133.38"/>
    <d v="2012-06-04T00:00:00"/>
    <n v="188"/>
  </r>
  <r>
    <s v="15910"/>
    <s v="73"/>
    <x v="2200"/>
    <d v="2017-03-04T00:00:00"/>
    <b v="1"/>
    <s v="Approved"/>
    <s v="Solex"/>
    <s v="Standard"/>
    <s v="medium"/>
    <s v="medium"/>
    <n v="1945.43"/>
    <n v="333.18"/>
    <n v="1612.25"/>
    <d v="2006-05-22T00:00:00"/>
    <n v="301"/>
  </r>
  <r>
    <s v="15911"/>
    <s v="19"/>
    <x v="2518"/>
    <d v="2017-02-23T00:00:00"/>
    <b v="0"/>
    <s v="Approved"/>
    <s v="OHM Cycles"/>
    <s v="Road"/>
    <s v="high"/>
    <s v="large"/>
    <n v="12.01"/>
    <n v="7.21"/>
    <n v="4.8"/>
    <d v="2009-03-08T00:00:00"/>
    <n v="310"/>
  </r>
  <r>
    <s v="15912"/>
    <s v="23"/>
    <x v="1028"/>
    <d v="2017-04-07T00:00:00"/>
    <b v="0"/>
    <s v="Approved"/>
    <s v="Norco Bicycles"/>
    <s v="Mountain"/>
    <s v="low"/>
    <s v="small"/>
    <n v="688.63"/>
    <n v="612.88"/>
    <n v="75.75"/>
    <d v="2016-02-04T00:00:00"/>
    <n v="267"/>
  </r>
  <r>
    <s v="15913"/>
    <s v="40"/>
    <x v="568"/>
    <d v="2017-03-22T00:00:00"/>
    <b v="1"/>
    <s v="Approved"/>
    <s v="OHM Cycles"/>
    <s v="Standard"/>
    <s v="high"/>
    <s v="medium"/>
    <n v="1458.17"/>
    <n v="874.9"/>
    <n v="583.27"/>
    <d v="2006-02-02T00:00:00"/>
    <n v="283"/>
  </r>
  <r>
    <s v="15914"/>
    <s v="5"/>
    <x v="2470"/>
    <d v="2017-08-07T00:00:00"/>
    <b v="0"/>
    <s v="Approved"/>
    <s v="Giant Bicycles"/>
    <s v="Standard"/>
    <s v="high"/>
    <s v="medium"/>
    <n v="1129.1300000000001"/>
    <n v="677.48"/>
    <n v="451.65"/>
    <d v="2007-08-04T00:00:00"/>
    <n v="145"/>
  </r>
  <r>
    <s v="15915"/>
    <s v="19"/>
    <x v="1393"/>
    <d v="2017-06-22T00:00:00"/>
    <b v="0"/>
    <s v="Approved"/>
    <s v="OHM Cycles"/>
    <s v="Road"/>
    <s v="high"/>
    <s v="large"/>
    <n v="12.01"/>
    <n v="7.21"/>
    <n v="4.8"/>
    <d v="2009-03-08T00:00:00"/>
    <n v="191"/>
  </r>
  <r>
    <s v="15916"/>
    <s v="70"/>
    <x v="499"/>
    <d v="2017-06-16T00:00:00"/>
    <b v="0"/>
    <s v="Approved"/>
    <s v="Trek Bicycles"/>
    <s v="Standard"/>
    <s v="high"/>
    <s v="medium"/>
    <n v="495.72"/>
    <n v="297.43"/>
    <n v="198.29"/>
    <d v="2015-04-11T00:00:00"/>
    <n v="197"/>
  </r>
  <r>
    <s v="15917"/>
    <s v="56"/>
    <x v="3345"/>
    <d v="2017-06-03T00:00:00"/>
    <b v="1"/>
    <s v="Approved"/>
    <s v="OHM Cycles"/>
    <s v="Standard"/>
    <s v="medium"/>
    <s v="medium"/>
    <n v="183.86"/>
    <n v="137.9"/>
    <n v="45.96"/>
    <d v="1997-10-04T00:00:00"/>
    <n v="210"/>
  </r>
  <r>
    <s v="15918"/>
    <s v="68"/>
    <x v="2124"/>
    <d v="2017-05-09T00:00:00"/>
    <b v="1"/>
    <s v="Approved"/>
    <s v="OHM Cycles"/>
    <s v="Standard"/>
    <s v="medium"/>
    <s v="medium"/>
    <n v="1636.9"/>
    <n v="44.71"/>
    <n v="1592.19"/>
    <d v="2010-08-20T00:00:00"/>
    <n v="235"/>
  </r>
  <r>
    <s v="15919"/>
    <s v="44"/>
    <x v="1752"/>
    <d v="2017-06-11T00:00:00"/>
    <b v="1"/>
    <s v="Approved"/>
    <s v="WeareA2B"/>
    <s v="Standard"/>
    <s v="medium"/>
    <s v="medium"/>
    <n v="1769.64"/>
    <n v="108.76"/>
    <n v="1660.88"/>
    <d v="1999-12-04T00:00:00"/>
    <n v="202"/>
  </r>
  <r>
    <s v="15920"/>
    <s v="13"/>
    <x v="3314"/>
    <d v="2017-04-15T00:00:00"/>
    <b v="1"/>
    <s v="Approved"/>
    <s v="Solex"/>
    <s v="Standard"/>
    <s v="medium"/>
    <s v="medium"/>
    <n v="1163.8900000000001"/>
    <n v="589.27"/>
    <n v="574.62"/>
    <d v="2003-08-05T00:00:00"/>
    <n v="259"/>
  </r>
  <r>
    <s v="15921"/>
    <s v="38"/>
    <x v="2331"/>
    <d v="2017-03-13T00:00:00"/>
    <b v="0"/>
    <s v="Approved"/>
    <s v="Solex"/>
    <s v="Standard"/>
    <s v="medium"/>
    <s v="medium"/>
    <n v="1577.53"/>
    <n v="826.51"/>
    <n v="751.02"/>
    <d v="2011-03-16T00:00:00"/>
    <n v="292"/>
  </r>
  <r>
    <s v="15922"/>
    <s v="8"/>
    <x v="94"/>
    <d v="2017-05-05T00:00:00"/>
    <b v="0"/>
    <s v="Approved"/>
    <s v="Solex"/>
    <s v="Road"/>
    <s v="medium"/>
    <s v="small"/>
    <n v="1703.52"/>
    <n v="1516.13"/>
    <n v="187.39"/>
    <d v="2011-04-16T00:00:00"/>
    <n v="239"/>
  </r>
  <r>
    <s v="15923"/>
    <s v="14"/>
    <x v="3110"/>
    <d v="2017-09-19T00:00:00"/>
    <b v="0"/>
    <s v="Approved"/>
    <s v="Trek Bicycles"/>
    <s v="Standard"/>
    <s v="medium"/>
    <s v="small"/>
    <n v="1386.84"/>
    <n v="1234.29"/>
    <n v="152.55000000000001"/>
    <d v="2009-03-08T00:00:00"/>
    <n v="102"/>
  </r>
  <r>
    <s v="15924"/>
    <s v="4"/>
    <x v="934"/>
    <d v="2017-08-12T00:00:00"/>
    <b v="1"/>
    <s v="Approved"/>
    <s v="Solex"/>
    <s v="Standard"/>
    <s v="medium"/>
    <s v="medium"/>
    <n v="1483.2"/>
    <n v="99.59"/>
    <n v="1383.61"/>
    <d v="2015-04-11T00:00:00"/>
    <n v="140"/>
  </r>
  <r>
    <s v="15925"/>
    <s v="19"/>
    <x v="3382"/>
    <d v="2017-07-11T00:00:00"/>
    <b v="0"/>
    <s v="Approved"/>
    <s v="OHM Cycles"/>
    <s v="Road"/>
    <s v="high"/>
    <s v="large"/>
    <n v="12.01"/>
    <n v="7.21"/>
    <n v="4.8"/>
    <d v="2009-03-08T00:00:00"/>
    <n v="172"/>
  </r>
  <r>
    <s v="15926"/>
    <s v="2"/>
    <x v="1392"/>
    <d v="2017-01-25T00:00:00"/>
    <b v="0"/>
    <s v="Approved"/>
    <s v="Solex"/>
    <s v="Standard"/>
    <s v="medium"/>
    <s v="medium"/>
    <n v="71.489999999999995"/>
    <n v="53.62"/>
    <n v="17.87"/>
    <d v="2012-09-15T00:00:00"/>
    <n v="339"/>
  </r>
  <r>
    <s v="15927"/>
    <s v="45"/>
    <x v="2234"/>
    <d v="2017-08-22T00:00:00"/>
    <b v="0"/>
    <s v="Approved"/>
    <s v="Solex"/>
    <s v="Standard"/>
    <s v="medium"/>
    <s v="medium"/>
    <n v="441.49"/>
    <n v="84.99"/>
    <n v="356.5"/>
    <d v="1993-04-12T00:00:00"/>
    <n v="130"/>
  </r>
  <r>
    <s v="15928"/>
    <s v="0"/>
    <x v="1203"/>
    <d v="2017-03-01T00:00:00"/>
    <b v="1"/>
    <s v="Approved"/>
    <m/>
    <m/>
    <m/>
    <m/>
    <n v="1934.41"/>
    <m/>
    <m/>
    <m/>
    <n v="304"/>
  </r>
  <r>
    <s v="15929"/>
    <s v="0"/>
    <x v="1129"/>
    <d v="2017-02-18T00:00:00"/>
    <b v="0"/>
    <s v="Approved"/>
    <s v="Solex"/>
    <s v="Road"/>
    <s v="medium"/>
    <s v="medium"/>
    <n v="416.98"/>
    <n v="312.74"/>
    <n v="104.24"/>
    <d v="1997-05-10T00:00:00"/>
    <n v="315"/>
  </r>
  <r>
    <s v="15930"/>
    <s v="82"/>
    <x v="2927"/>
    <d v="2017-05-24T00:00:00"/>
    <b v="0"/>
    <s v="Approved"/>
    <s v="Norco Bicycles"/>
    <s v="Standard"/>
    <s v="high"/>
    <s v="medium"/>
    <n v="1148.6400000000001"/>
    <n v="689.18"/>
    <n v="459.46"/>
    <d v="2004-12-18T00:00:00"/>
    <n v="220"/>
  </r>
  <r>
    <s v="15931"/>
    <s v="78"/>
    <x v="1343"/>
    <d v="2017-09-24T00:00:00"/>
    <b v="0"/>
    <s v="Approved"/>
    <s v="Giant Bicycles"/>
    <s v="Standard"/>
    <s v="medium"/>
    <s v="large"/>
    <n v="1765.3"/>
    <n v="709.48"/>
    <n v="1055.82"/>
    <d v="2004-07-25T00:00:00"/>
    <n v="97"/>
  </r>
  <r>
    <s v="15932"/>
    <s v="95"/>
    <x v="2398"/>
    <d v="2017-01-13T00:00:00"/>
    <b v="1"/>
    <s v="Approved"/>
    <s v="Giant Bicycles"/>
    <s v="Standard"/>
    <s v="medium"/>
    <s v="large"/>
    <n v="569.55999999999995"/>
    <n v="528.42999999999995"/>
    <n v="41.13"/>
    <d v="1994-08-10T00:00:00"/>
    <n v="351"/>
  </r>
  <r>
    <s v="15933"/>
    <s v="0"/>
    <x v="360"/>
    <d v="2017-06-16T00:00:00"/>
    <b v="0"/>
    <s v="Approved"/>
    <s v="Giant Bicycles"/>
    <s v="Standard"/>
    <s v="medium"/>
    <s v="large"/>
    <n v="569.55999999999995"/>
    <n v="528.42999999999995"/>
    <n v="41.13"/>
    <d v="2003-09-10T00:00:00"/>
    <n v="197"/>
  </r>
  <r>
    <s v="15934"/>
    <s v="27"/>
    <x v="1619"/>
    <d v="2017-06-17T00:00:00"/>
    <b v="0"/>
    <s v="Approved"/>
    <s v="Trek Bicycles"/>
    <s v="Standard"/>
    <s v="medium"/>
    <s v="medium"/>
    <n v="499.53"/>
    <n v="388.72"/>
    <n v="110.81"/>
    <d v="1991-08-05T00:00:00"/>
    <n v="196"/>
  </r>
  <r>
    <s v="15935"/>
    <s v="17"/>
    <x v="1132"/>
    <d v="2017-09-01T00:00:00"/>
    <b v="0"/>
    <s v="Approved"/>
    <s v="WeareA2B"/>
    <s v="Touring"/>
    <s v="medium"/>
    <s v="large"/>
    <n v="1362.99"/>
    <n v="57.74"/>
    <n v="1305.25"/>
    <d v="1999-07-26T00:00:00"/>
    <n v="120"/>
  </r>
  <r>
    <s v="15936"/>
    <s v="5"/>
    <x v="1184"/>
    <d v="2017-11-14T00:00:00"/>
    <b v="1"/>
    <s v="Approved"/>
    <s v="Trek Bicycles"/>
    <s v="Mountain"/>
    <s v="low"/>
    <s v="medium"/>
    <n v="574.64"/>
    <n v="459.71"/>
    <n v="114.93"/>
    <d v="2004-08-17T00:00:00"/>
    <n v="46"/>
  </r>
  <r>
    <s v="15937"/>
    <s v="67"/>
    <x v="1342"/>
    <d v="2017-09-20T00:00:00"/>
    <b v="1"/>
    <s v="Approved"/>
    <s v="Norco Bicycles"/>
    <s v="Road"/>
    <s v="medium"/>
    <s v="medium"/>
    <n v="544.04999999999995"/>
    <n v="376.84"/>
    <n v="167.21"/>
    <d v="2005-10-22T00:00:00"/>
    <n v="101"/>
  </r>
  <r>
    <s v="15938"/>
    <s v="73"/>
    <x v="2438"/>
    <d v="2017-07-22T00:00:00"/>
    <b v="1"/>
    <s v="Approved"/>
    <s v="Solex"/>
    <s v="Standard"/>
    <s v="medium"/>
    <s v="medium"/>
    <n v="1945.43"/>
    <n v="333.18"/>
    <n v="1612.25"/>
    <d v="2014-10-10T00:00:00"/>
    <n v="161"/>
  </r>
  <r>
    <s v="15939"/>
    <s v="81"/>
    <x v="1522"/>
    <d v="2017-05-02T00:00:00"/>
    <b v="0"/>
    <s v="Approved"/>
    <s v="Norco Bicycles"/>
    <s v="Standard"/>
    <s v="medium"/>
    <s v="small"/>
    <n v="586.45000000000005"/>
    <n v="521.94000000000005"/>
    <n v="64.510000000000005"/>
    <d v="1991-07-10T00:00:00"/>
    <n v="242"/>
  </r>
  <r>
    <s v="15940"/>
    <s v="32"/>
    <x v="2013"/>
    <d v="2017-12-05T00:00:00"/>
    <b v="1"/>
    <s v="Approved"/>
    <s v="Giant Bicycles"/>
    <s v="Standard"/>
    <s v="medium"/>
    <s v="medium"/>
    <n v="642.70000000000005"/>
    <n v="211.37"/>
    <n v="431.33"/>
    <d v="2002-03-22T00:00:00"/>
    <n v="25"/>
  </r>
  <r>
    <s v="15941"/>
    <s v="32"/>
    <x v="1657"/>
    <d v="2017-07-10T00:00:00"/>
    <b v="0"/>
    <s v="Approved"/>
    <s v="Giant Bicycles"/>
    <s v="Standard"/>
    <s v="medium"/>
    <s v="medium"/>
    <n v="642.70000000000005"/>
    <n v="211.37"/>
    <n v="431.33"/>
    <d v="2003-03-18T00:00:00"/>
    <n v="173"/>
  </r>
  <r>
    <s v="15943"/>
    <s v="98"/>
    <x v="2713"/>
    <d v="2017-01-10T00:00:00"/>
    <b v="1"/>
    <s v="Approved"/>
    <s v="OHM Cycles"/>
    <s v="Standard"/>
    <s v="medium"/>
    <s v="medium"/>
    <n v="795.34"/>
    <n v="101.58"/>
    <n v="693.76"/>
    <d v="1997-02-09T00:00:00"/>
    <n v="354"/>
  </r>
  <r>
    <s v="15944"/>
    <s v="3"/>
    <x v="443"/>
    <d v="2017-01-20T00:00:00"/>
    <b v="1"/>
    <s v="Approved"/>
    <s v="Trek Bicycles"/>
    <s v="Standard"/>
    <s v="medium"/>
    <s v="large"/>
    <n v="2091.4699999999998"/>
    <n v="388.92"/>
    <n v="1702.55"/>
    <d v="2010-08-20T00:00:00"/>
    <n v="344"/>
  </r>
  <r>
    <s v="15945"/>
    <s v="41"/>
    <x v="285"/>
    <d v="2017-12-02T00:00:00"/>
    <b v="0"/>
    <s v="Approved"/>
    <s v="Solex"/>
    <s v="Road"/>
    <s v="medium"/>
    <s v="medium"/>
    <n v="416.98"/>
    <n v="312.74"/>
    <n v="104.24"/>
    <d v="1997-05-10T00:00:00"/>
    <n v="28"/>
  </r>
  <r>
    <s v="15946"/>
    <s v="38"/>
    <x v="1409"/>
    <d v="2017-08-18T00:00:00"/>
    <b v="1"/>
    <s v="Approved"/>
    <s v="Solex"/>
    <s v="Standard"/>
    <s v="medium"/>
    <s v="medium"/>
    <n v="1577.53"/>
    <n v="826.51"/>
    <n v="751.02"/>
    <d v="2011-03-16T00:00:00"/>
    <n v="134"/>
  </r>
  <r>
    <s v="15947"/>
    <s v="23"/>
    <x v="1625"/>
    <d v="2017-07-19T00:00:00"/>
    <b v="0"/>
    <s v="Approved"/>
    <s v="Norco Bicycles"/>
    <s v="Standard"/>
    <s v="medium"/>
    <s v="medium"/>
    <n v="1198.46"/>
    <n v="381.1"/>
    <n v="817.36"/>
    <d v="1998-12-16T00:00:00"/>
    <n v="164"/>
  </r>
  <r>
    <s v="15948"/>
    <s v="12"/>
    <x v="978"/>
    <d v="2017-02-09T00:00:00"/>
    <b v="0"/>
    <s v="Approved"/>
    <s v="WeareA2B"/>
    <s v="Standard"/>
    <s v="medium"/>
    <s v="medium"/>
    <n v="1231.1500000000001"/>
    <n v="161.6"/>
    <n v="1069.55"/>
    <d v="2004-08-17T00:00:00"/>
    <n v="324"/>
  </r>
  <r>
    <s v="15949"/>
    <s v="5"/>
    <x v="3053"/>
    <d v="2017-12-02T00:00:00"/>
    <b v="1"/>
    <s v="Approved"/>
    <s v="Trek Bicycles"/>
    <s v="Mountain"/>
    <s v="low"/>
    <s v="medium"/>
    <n v="574.64"/>
    <n v="459.71"/>
    <n v="114.93"/>
    <d v="2011-08-29T00:00:00"/>
    <n v="28"/>
  </r>
  <r>
    <s v="15950"/>
    <s v="0"/>
    <x v="853"/>
    <d v="2017-06-18T00:00:00"/>
    <b v="1"/>
    <s v="Approved"/>
    <s v="Norco Bicycles"/>
    <s v="Road"/>
    <s v="medium"/>
    <s v="medium"/>
    <n v="543.39"/>
    <n v="407.54"/>
    <n v="135.85"/>
    <d v="2016-11-22T00:00:00"/>
    <n v="195"/>
  </r>
  <r>
    <s v="15951"/>
    <s v="50"/>
    <x v="2215"/>
    <d v="2017-04-19T00:00:00"/>
    <b v="0"/>
    <s v="Approved"/>
    <s v="WeareA2B"/>
    <s v="Standard"/>
    <s v="medium"/>
    <s v="small"/>
    <n v="175.89"/>
    <n v="131.91999999999999"/>
    <n v="43.97"/>
    <d v="2003-02-16T00:00:00"/>
    <n v="255"/>
  </r>
  <r>
    <s v="15952"/>
    <s v="59"/>
    <x v="3349"/>
    <d v="2017-03-16T00:00:00"/>
    <b v="0"/>
    <s v="Approved"/>
    <s v="Solex"/>
    <s v="Standard"/>
    <s v="medium"/>
    <s v="large"/>
    <n v="1061.56"/>
    <n v="733.58"/>
    <n v="327.98"/>
    <d v="1993-07-20T00:00:00"/>
    <n v="289"/>
  </r>
  <r>
    <s v="15953"/>
    <s v="32"/>
    <x v="3215"/>
    <d v="2017-03-19T00:00:00"/>
    <b v="0"/>
    <s v="Approved"/>
    <s v="Giant Bicycles"/>
    <s v="Standard"/>
    <s v="high"/>
    <s v="medium"/>
    <n v="1179"/>
    <n v="707.4"/>
    <n v="471.6"/>
    <d v="2005-05-10T00:00:00"/>
    <n v="286"/>
  </r>
  <r>
    <s v="15954"/>
    <s v="67"/>
    <x v="2347"/>
    <d v="2017-09-19T00:00:00"/>
    <b v="0"/>
    <s v="Approved"/>
    <s v="Norco Bicycles"/>
    <s v="Road"/>
    <s v="medium"/>
    <s v="medium"/>
    <n v="544.04999999999995"/>
    <n v="376.84"/>
    <n v="167.21"/>
    <d v="2005-10-22T00:00:00"/>
    <n v="102"/>
  </r>
  <r>
    <s v="15955"/>
    <s v="39"/>
    <x v="1673"/>
    <d v="2017-09-04T00:00:00"/>
    <b v="1"/>
    <s v="Approved"/>
    <s v="Giant Bicycles"/>
    <s v="Standard"/>
    <s v="medium"/>
    <s v="large"/>
    <n v="1812.75"/>
    <n v="582.48"/>
    <n v="1230.27"/>
    <d v="2010-06-07T00:00:00"/>
    <n v="117"/>
  </r>
  <r>
    <s v="15956"/>
    <s v="54"/>
    <x v="1311"/>
    <d v="2017-03-15T00:00:00"/>
    <b v="1"/>
    <s v="Approved"/>
    <s v="WeareA2B"/>
    <s v="Standard"/>
    <s v="medium"/>
    <s v="medium"/>
    <n v="1292.8399999999999"/>
    <n v="13.44"/>
    <n v="1279.4000000000001"/>
    <d v="2009-04-12T00:00:00"/>
    <n v="290"/>
  </r>
  <r>
    <s v="15957"/>
    <s v="0"/>
    <x v="903"/>
    <d v="2017-12-08T00:00:00"/>
    <b v="1"/>
    <s v="Approved"/>
    <s v="WeareA2B"/>
    <s v="Standard"/>
    <s v="medium"/>
    <s v="medium"/>
    <n v="60.34"/>
    <n v="45.26"/>
    <n v="15.08"/>
    <d v="1993-07-15T00:00:00"/>
    <n v="22"/>
  </r>
  <r>
    <s v="15958"/>
    <s v="54"/>
    <x v="321"/>
    <d v="2017-12-28T00:00:00"/>
    <b v="1"/>
    <s v="Approved"/>
    <s v="WeareA2B"/>
    <s v="Standard"/>
    <s v="medium"/>
    <s v="medium"/>
    <n v="1292.8399999999999"/>
    <n v="13.44"/>
    <n v="1279.4000000000001"/>
    <d v="2009-04-12T00:00:00"/>
    <n v="2"/>
  </r>
  <r>
    <s v="15959"/>
    <s v="89"/>
    <x v="2722"/>
    <d v="2017-04-20T00:00:00"/>
    <b v="1"/>
    <s v="Approved"/>
    <s v="WeareA2B"/>
    <s v="Touring"/>
    <s v="medium"/>
    <s v="large"/>
    <n v="1362.99"/>
    <n v="57.74"/>
    <n v="1305.25"/>
    <d v="2005-05-10T00:00:00"/>
    <n v="254"/>
  </r>
  <r>
    <s v="15960"/>
    <s v="15"/>
    <x v="1116"/>
    <d v="2017-11-23T00:00:00"/>
    <b v="1"/>
    <s v="Approved"/>
    <s v="Norco Bicycles"/>
    <s v="Standard"/>
    <s v="low"/>
    <s v="medium"/>
    <n v="958.74"/>
    <n v="748.9"/>
    <n v="209.84"/>
    <d v="2005-12-07T00:00:00"/>
    <n v="37"/>
  </r>
  <r>
    <s v="15961"/>
    <s v="3"/>
    <x v="2401"/>
    <d v="2017-10-28T00:00:00"/>
    <b v="1"/>
    <s v="Approved"/>
    <s v="Trek Bicycles"/>
    <s v="Standard"/>
    <s v="medium"/>
    <s v="large"/>
    <n v="2091.4699999999998"/>
    <n v="388.92"/>
    <n v="1702.55"/>
    <d v="1993-07-20T00:00:00"/>
    <n v="63"/>
  </r>
  <r>
    <s v="15962"/>
    <s v="58"/>
    <x v="3402"/>
    <d v="2017-11-06T00:00:00"/>
    <b v="0"/>
    <s v="Approved"/>
    <s v="OHM Cycles"/>
    <s v="Standard"/>
    <s v="medium"/>
    <s v="medium"/>
    <n v="912.52"/>
    <n v="141.4"/>
    <n v="771.12"/>
    <d v="1998-12-17T00:00:00"/>
    <n v="54"/>
  </r>
  <r>
    <s v="15964"/>
    <s v="10"/>
    <x v="1899"/>
    <d v="2017-07-24T00:00:00"/>
    <b v="0"/>
    <s v="Approved"/>
    <s v="WeareA2B"/>
    <s v="Touring"/>
    <s v="medium"/>
    <s v="medium"/>
    <n v="1466.68"/>
    <n v="363.25"/>
    <n v="1103.43"/>
    <d v="2007-08-04T00:00:00"/>
    <n v="159"/>
  </r>
  <r>
    <s v="15965"/>
    <s v="75"/>
    <x v="631"/>
    <d v="2017-05-31T00:00:00"/>
    <b v="1"/>
    <s v="Approved"/>
    <s v="Giant Bicycles"/>
    <s v="Touring"/>
    <s v="medium"/>
    <s v="large"/>
    <n v="1873.97"/>
    <n v="863.95"/>
    <n v="1010.02"/>
    <d v="2006-05-22T00:00:00"/>
    <n v="213"/>
  </r>
  <r>
    <s v="15966"/>
    <s v="6"/>
    <x v="3350"/>
    <d v="2017-09-25T00:00:00"/>
    <b v="0"/>
    <s v="Approved"/>
    <s v="OHM Cycles"/>
    <s v="Standard"/>
    <s v="high"/>
    <s v="medium"/>
    <n v="227.88"/>
    <n v="136.72999999999999"/>
    <n v="91.15"/>
    <d v="2003-02-07T00:00:00"/>
    <n v="96"/>
  </r>
  <r>
    <s v="15967"/>
    <s v="98"/>
    <x v="1451"/>
    <d v="2017-08-13T00:00:00"/>
    <b v="1"/>
    <s v="Approved"/>
    <s v="OHM Cycles"/>
    <s v="Standard"/>
    <s v="medium"/>
    <s v="medium"/>
    <n v="795.34"/>
    <n v="101.58"/>
    <n v="693.76"/>
    <d v="1991-01-21T00:00:00"/>
    <n v="139"/>
  </r>
  <r>
    <s v="15968"/>
    <s v="80"/>
    <x v="1744"/>
    <d v="2017-11-25T00:00:00"/>
    <b v="0"/>
    <s v="Approved"/>
    <s v="OHM Cycles"/>
    <s v="Touring"/>
    <s v="low"/>
    <s v="medium"/>
    <n v="1073.07"/>
    <n v="933.84"/>
    <n v="139.22999999999999"/>
    <d v="1997-01-25T00:00:00"/>
    <n v="35"/>
  </r>
  <r>
    <s v="15969"/>
    <s v="45"/>
    <x v="1019"/>
    <d v="2017-03-24T00:00:00"/>
    <b v="1"/>
    <s v="Approved"/>
    <s v="Trek Bicycles"/>
    <s v="Road"/>
    <s v="low"/>
    <s v="medium"/>
    <n v="980.37"/>
    <n v="234.43"/>
    <n v="745.94"/>
    <d v="2007-08-04T00:00:00"/>
    <n v="281"/>
  </r>
  <r>
    <s v="15970"/>
    <s v="17"/>
    <x v="2718"/>
    <d v="2017-08-13T00:00:00"/>
    <b v="0"/>
    <s v="Approved"/>
    <s v="Solex"/>
    <s v="Standard"/>
    <s v="high"/>
    <s v="medium"/>
    <n v="1024.6600000000001"/>
    <n v="614.79999999999995"/>
    <n v="409.86"/>
    <d v="2016-02-04T00:00:00"/>
    <n v="139"/>
  </r>
  <r>
    <s v="15971"/>
    <s v="73"/>
    <x v="1618"/>
    <d v="2017-04-22T00:00:00"/>
    <b v="1"/>
    <s v="Approved"/>
    <s v="Solex"/>
    <s v="Standard"/>
    <s v="medium"/>
    <s v="medium"/>
    <n v="1945.43"/>
    <n v="333.18"/>
    <n v="1612.25"/>
    <d v="2002-08-31T00:00:00"/>
    <n v="252"/>
  </r>
  <r>
    <s v="15972"/>
    <s v="29"/>
    <x v="796"/>
    <d v="2017-05-21T00:00:00"/>
    <b v="1"/>
    <s v="Approved"/>
    <s v="WeareA2B"/>
    <s v="Standard"/>
    <s v="medium"/>
    <s v="medium"/>
    <n v="1065.03"/>
    <n v="230.09"/>
    <n v="834.94"/>
    <d v="2003-09-10T00:00:00"/>
    <n v="223"/>
  </r>
  <r>
    <s v="15973"/>
    <s v="20"/>
    <x v="2234"/>
    <d v="2017-06-06T00:00:00"/>
    <b v="1"/>
    <s v="Approved"/>
    <s v="Trek Bicycles"/>
    <s v="Standard"/>
    <s v="medium"/>
    <s v="small"/>
    <n v="1775.81"/>
    <n v="1580.47"/>
    <n v="195.34"/>
    <d v="2010-05-05T00:00:00"/>
    <n v="207"/>
  </r>
  <r>
    <s v="15974"/>
    <s v="1"/>
    <x v="1402"/>
    <d v="2017-02-26T00:00:00"/>
    <b v="0"/>
    <s v="Approved"/>
    <s v="Giant Bicycles"/>
    <s v="Standard"/>
    <s v="medium"/>
    <s v="medium"/>
    <n v="1403.5"/>
    <n v="954.82"/>
    <n v="448.68"/>
    <d v="2016-11-14T00:00:00"/>
    <n v="307"/>
  </r>
  <r>
    <s v="15975"/>
    <s v="23"/>
    <x v="632"/>
    <d v="2017-02-12T00:00:00"/>
    <b v="1"/>
    <s v="Approved"/>
    <s v="Norco Bicycles"/>
    <s v="Standard"/>
    <s v="medium"/>
    <s v="medium"/>
    <n v="1198.46"/>
    <n v="381.1"/>
    <n v="817.36"/>
    <d v="1998-12-16T00:00:00"/>
    <n v="321"/>
  </r>
  <r>
    <s v="15976"/>
    <s v="33"/>
    <x v="956"/>
    <d v="2017-03-03T00:00:00"/>
    <b v="0"/>
    <s v="Approved"/>
    <s v="Giant Bicycles"/>
    <s v="Standard"/>
    <s v="medium"/>
    <s v="small"/>
    <n v="1311.44"/>
    <n v="1167.18"/>
    <n v="144.26"/>
    <d v="1994-07-12T00:00:00"/>
    <n v="302"/>
  </r>
  <r>
    <s v="15977"/>
    <s v="77"/>
    <x v="1623"/>
    <d v="2017-06-13T00:00:00"/>
    <b v="0"/>
    <s v="Approved"/>
    <s v="Norco Bicycles"/>
    <s v="Road"/>
    <s v="medium"/>
    <s v="large"/>
    <n v="1240.31"/>
    <n v="795.1"/>
    <n v="445.21"/>
    <d v="2011-01-10T00:00:00"/>
    <n v="200"/>
  </r>
  <r>
    <s v="15978"/>
    <s v="51"/>
    <x v="1323"/>
    <d v="2017-04-30T00:00:00"/>
    <b v="0"/>
    <s v="Approved"/>
    <s v="OHM Cycles"/>
    <s v="Standard"/>
    <s v="high"/>
    <s v="medium"/>
    <n v="2005.66"/>
    <n v="1203.4000000000001"/>
    <n v="802.26"/>
    <d v="1991-01-21T00:00:00"/>
    <n v="244"/>
  </r>
  <r>
    <s v="15979"/>
    <s v="36"/>
    <x v="418"/>
    <d v="2017-09-20T00:00:00"/>
    <b v="0"/>
    <s v="Approved"/>
    <s v="Solex"/>
    <s v="Standard"/>
    <s v="low"/>
    <s v="medium"/>
    <n v="1289.8499999999999"/>
    <n v="74.510000000000005"/>
    <n v="1215.3399999999999"/>
    <d v="2001-11-25T00:00:00"/>
    <n v="101"/>
  </r>
  <r>
    <s v="15980"/>
    <s v="0"/>
    <x v="2316"/>
    <d v="2017-04-01T00:00:00"/>
    <b v="1"/>
    <s v="Approved"/>
    <s v="Trek Bicycles"/>
    <s v="Road"/>
    <s v="medium"/>
    <s v="medium"/>
    <n v="290.62"/>
    <n v="215.14"/>
    <n v="75.48"/>
    <d v="2004-12-18T00:00:00"/>
    <n v="273"/>
  </r>
  <r>
    <s v="15981"/>
    <s v="3"/>
    <x v="2615"/>
    <d v="2017-04-07T00:00:00"/>
    <b v="0"/>
    <s v="Approved"/>
    <s v="Trek Bicycles"/>
    <s v="Standard"/>
    <s v="medium"/>
    <s v="large"/>
    <n v="2091.4699999999998"/>
    <n v="388.92"/>
    <n v="1702.55"/>
    <d v="1991-11-07T00:00:00"/>
    <n v="267"/>
  </r>
  <r>
    <s v="15982"/>
    <s v="79"/>
    <x v="1248"/>
    <d v="2017-04-29T00:00:00"/>
    <b v="1"/>
    <s v="Approved"/>
    <s v="Norco Bicycles"/>
    <s v="Standard"/>
    <s v="medium"/>
    <s v="medium"/>
    <n v="1555.58"/>
    <n v="818.01"/>
    <n v="737.57"/>
    <d v="1997-01-25T00:00:00"/>
    <n v="245"/>
  </r>
  <r>
    <s v="15983"/>
    <s v="67"/>
    <x v="2624"/>
    <d v="2017-03-08T00:00:00"/>
    <b v="0"/>
    <s v="Approved"/>
    <s v="Solex"/>
    <s v="Standard"/>
    <s v="medium"/>
    <s v="large"/>
    <n v="1071.23"/>
    <n v="380.74"/>
    <n v="690.49"/>
    <d v="1996-04-05T00:00:00"/>
    <n v="297"/>
  </r>
  <r>
    <s v="15984"/>
    <s v="92"/>
    <x v="1943"/>
    <d v="2017-10-10T00:00:00"/>
    <b v="1"/>
    <s v="Approved"/>
    <s v="WeareA2B"/>
    <s v="Touring"/>
    <s v="medium"/>
    <s v="large"/>
    <n v="1890.39"/>
    <n v="260.14"/>
    <n v="1630.25"/>
    <d v="2010-05-05T00:00:00"/>
    <n v="81"/>
  </r>
  <r>
    <s v="15985"/>
    <s v="18"/>
    <x v="2968"/>
    <d v="2017-03-27T00:00:00"/>
    <b v="1"/>
    <s v="Approved"/>
    <s v="Norco Bicycles"/>
    <s v="Standard"/>
    <s v="high"/>
    <s v="medium"/>
    <n v="1148.6400000000001"/>
    <n v="689.18"/>
    <n v="459.46"/>
    <d v="1997-08-25T00:00:00"/>
    <n v="278"/>
  </r>
  <r>
    <s v="15986"/>
    <s v="77"/>
    <x v="2857"/>
    <d v="2017-03-05T00:00:00"/>
    <b v="1"/>
    <s v="Approved"/>
    <s v="Norco Bicycles"/>
    <s v="Road"/>
    <s v="medium"/>
    <s v="large"/>
    <n v="1240.31"/>
    <n v="795.1"/>
    <n v="445.21"/>
    <d v="2015-08-02T00:00:00"/>
    <n v="300"/>
  </r>
  <r>
    <s v="15987"/>
    <s v="80"/>
    <x v="294"/>
    <d v="2017-03-06T00:00:00"/>
    <b v="1"/>
    <s v="Approved"/>
    <s v="OHM Cycles"/>
    <s v="Touring"/>
    <s v="low"/>
    <s v="medium"/>
    <n v="1073.07"/>
    <n v="933.84"/>
    <n v="139.22999999999999"/>
    <d v="2015-08-10T00:00:00"/>
    <n v="299"/>
  </r>
  <r>
    <s v="15988"/>
    <s v="41"/>
    <x v="3379"/>
    <d v="2017-08-08T00:00:00"/>
    <b v="1"/>
    <s v="Approved"/>
    <s v="Norco Bicycles"/>
    <s v="Standard"/>
    <s v="low"/>
    <s v="medium"/>
    <n v="958.74"/>
    <n v="748.9"/>
    <n v="209.84"/>
    <d v="2005-12-07T00:00:00"/>
    <n v="144"/>
  </r>
  <r>
    <s v="15989"/>
    <s v="49"/>
    <x v="3179"/>
    <d v="2017-07-03T00:00:00"/>
    <b v="0"/>
    <s v="Approved"/>
    <s v="Trek Bicycles"/>
    <s v="Road"/>
    <s v="medium"/>
    <s v="medium"/>
    <n v="533.51"/>
    <n v="400.13"/>
    <n v="133.38"/>
    <d v="2012-06-04T00:00:00"/>
    <n v="180"/>
  </r>
  <r>
    <s v="15990"/>
    <s v="8"/>
    <x v="898"/>
    <d v="2017-11-10T00:00:00"/>
    <b v="1"/>
    <s v="Approved"/>
    <s v="Solex"/>
    <s v="Road"/>
    <s v="medium"/>
    <s v="small"/>
    <n v="1703.52"/>
    <n v="1516.13"/>
    <n v="187.39"/>
    <d v="2004-08-17T00:00:00"/>
    <n v="50"/>
  </r>
  <r>
    <s v="15991"/>
    <s v="45"/>
    <x v="5"/>
    <d v="2017-02-06T00:00:00"/>
    <b v="1"/>
    <s v="Approved"/>
    <s v="Solex"/>
    <s v="Standard"/>
    <s v="medium"/>
    <s v="medium"/>
    <n v="441.49"/>
    <n v="84.99"/>
    <n v="356.5"/>
    <d v="2006-10-01T00:00:00"/>
    <n v="327"/>
  </r>
  <r>
    <s v="15992"/>
    <s v="86"/>
    <x v="155"/>
    <d v="2017-03-01T00:00:00"/>
    <b v="0"/>
    <s v="Approved"/>
    <s v="OHM Cycles"/>
    <s v="Standard"/>
    <s v="medium"/>
    <s v="medium"/>
    <n v="235.63"/>
    <n v="125.07"/>
    <n v="110.56"/>
    <d v="2004-08-07T00:00:00"/>
    <n v="304"/>
  </r>
  <r>
    <s v="15993"/>
    <s v="5"/>
    <x v="924"/>
    <d v="2017-07-08T00:00:00"/>
    <b v="0"/>
    <s v="Approved"/>
    <s v="Trek Bicycles"/>
    <s v="Mountain"/>
    <s v="low"/>
    <s v="medium"/>
    <n v="574.64"/>
    <n v="459.71"/>
    <n v="114.93"/>
    <d v="2003-02-07T00:00:00"/>
    <n v="175"/>
  </r>
  <r>
    <s v="15994"/>
    <s v="63"/>
    <x v="3104"/>
    <d v="2017-05-12T00:00:00"/>
    <b v="1"/>
    <s v="Approved"/>
    <s v="Solex"/>
    <s v="Standard"/>
    <s v="medium"/>
    <s v="medium"/>
    <n v="1483.2"/>
    <n v="99.59"/>
    <n v="1383.61"/>
    <d v="1998-12-17T00:00:00"/>
    <n v="232"/>
  </r>
  <r>
    <s v="15995"/>
    <s v="23"/>
    <x v="1109"/>
    <d v="2017-05-25T00:00:00"/>
    <b v="1"/>
    <s v="Approved"/>
    <s v="Norco Bicycles"/>
    <s v="Mountain"/>
    <s v="low"/>
    <s v="small"/>
    <n v="688.63"/>
    <n v="612.88"/>
    <n v="75.75"/>
    <d v="1993-10-02T00:00:00"/>
    <n v="219"/>
  </r>
  <r>
    <s v="15996"/>
    <s v="22"/>
    <x v="2363"/>
    <d v="2017-08-11T00:00:00"/>
    <b v="0"/>
    <s v="Approved"/>
    <s v="WeareA2B"/>
    <s v="Standard"/>
    <s v="medium"/>
    <s v="medium"/>
    <n v="60.34"/>
    <n v="45.26"/>
    <n v="15.08"/>
    <d v="1993-07-15T00:00:00"/>
    <n v="141"/>
  </r>
  <r>
    <s v="15997"/>
    <s v="0"/>
    <x v="1888"/>
    <d v="2017-11-28T00:00:00"/>
    <b v="0"/>
    <s v="Approved"/>
    <s v="Giant Bicycles"/>
    <s v="Standard"/>
    <s v="medium"/>
    <s v="large"/>
    <n v="569.55999999999995"/>
    <n v="528.42999999999995"/>
    <n v="41.13"/>
    <d v="2010-06-07T00:00:00"/>
    <n v="32"/>
  </r>
  <r>
    <s v="15998"/>
    <s v="65"/>
    <x v="1607"/>
    <d v="2017-06-18T00:00:00"/>
    <b v="1"/>
    <s v="Approved"/>
    <s v="WeareA2B"/>
    <s v="Standard"/>
    <s v="medium"/>
    <s v="medium"/>
    <n v="1807.45"/>
    <n v="778.69"/>
    <n v="1028.76"/>
    <d v="1995-10-24T00:00:00"/>
    <n v="195"/>
  </r>
  <r>
    <s v="15999"/>
    <s v="61"/>
    <x v="1772"/>
    <d v="2017-10-07T00:00:00"/>
    <b v="1"/>
    <s v="Approved"/>
    <s v="Norco Bicycles"/>
    <s v="Standard"/>
    <s v="medium"/>
    <s v="small"/>
    <n v="586.45000000000005"/>
    <n v="521.94000000000005"/>
    <n v="64.510000000000005"/>
    <d v="1998-12-16T00:00:00"/>
    <n v="84"/>
  </r>
  <r>
    <s v="16000"/>
    <s v="29"/>
    <x v="1937"/>
    <d v="2017-12-27T00:00:00"/>
    <b v="1"/>
    <s v="Approved"/>
    <s v="Norco Bicycles"/>
    <s v="Road"/>
    <s v="medium"/>
    <s v="medium"/>
    <n v="543.39"/>
    <n v="407.54"/>
    <n v="135.85"/>
    <d v="2016-11-22T00:00:00"/>
    <n v="3"/>
  </r>
  <r>
    <s v="16001"/>
    <s v="51"/>
    <x v="2133"/>
    <d v="2017-12-26T00:00:00"/>
    <b v="0"/>
    <s v="Approved"/>
    <s v="OHM Cycles"/>
    <s v="Standard"/>
    <s v="high"/>
    <s v="medium"/>
    <n v="2005.66"/>
    <n v="1203.4000000000001"/>
    <n v="802.26"/>
    <d v="2015-10-18T00:00:00"/>
    <n v="4"/>
  </r>
  <r>
    <s v="16002"/>
    <s v="62"/>
    <x v="2369"/>
    <d v="2017-10-11T00:00:00"/>
    <b v="1"/>
    <s v="Approved"/>
    <s v="Solex"/>
    <s v="Standard"/>
    <s v="medium"/>
    <s v="medium"/>
    <n v="478.16"/>
    <n v="298.72000000000003"/>
    <n v="179.44"/>
    <d v="1993-06-23T00:00:00"/>
    <n v="80"/>
  </r>
  <r>
    <s v="16003"/>
    <s v="0"/>
    <x v="446"/>
    <d v="2017-11-20T00:00:00"/>
    <b v="1"/>
    <s v="Approved"/>
    <m/>
    <m/>
    <m/>
    <m/>
    <n v="889.05"/>
    <m/>
    <m/>
    <m/>
    <n v="40"/>
  </r>
  <r>
    <s v="16004"/>
    <s v="38"/>
    <x v="3374"/>
    <d v="2017-10-19T00:00:00"/>
    <b v="1"/>
    <s v="Approved"/>
    <s v="Solex"/>
    <s v="Standard"/>
    <s v="medium"/>
    <s v="medium"/>
    <n v="1577.53"/>
    <n v="826.51"/>
    <n v="751.02"/>
    <d v="2011-03-16T00:00:00"/>
    <n v="72"/>
  </r>
  <r>
    <s v="16005"/>
    <s v="0"/>
    <x v="3210"/>
    <d v="2017-01-12T00:00:00"/>
    <b v="1"/>
    <s v="Approved"/>
    <s v="Solex"/>
    <s v="Standard"/>
    <s v="medium"/>
    <s v="medium"/>
    <n v="71.489999999999995"/>
    <n v="53.62"/>
    <n v="17.87"/>
    <d v="2005-08-09T00:00:00"/>
    <n v="352"/>
  </r>
  <r>
    <s v="16006"/>
    <s v="3"/>
    <x v="1163"/>
    <d v="2017-03-01T00:00:00"/>
    <b v="0"/>
    <s v="Approved"/>
    <s v="Trek Bicycles"/>
    <s v="Standard"/>
    <s v="medium"/>
    <s v="large"/>
    <n v="2091.4699999999998"/>
    <n v="388.92"/>
    <n v="1702.55"/>
    <d v="2002-03-22T00:00:00"/>
    <n v="304"/>
  </r>
  <r>
    <s v="16007"/>
    <s v="0"/>
    <x v="1860"/>
    <d v="2017-03-21T00:00:00"/>
    <b v="1"/>
    <s v="Approved"/>
    <s v="Trek Bicycles"/>
    <s v="Road"/>
    <s v="medium"/>
    <s v="medium"/>
    <n v="533.51"/>
    <n v="400.13"/>
    <n v="133.38"/>
    <d v="2011-08-24T00:00:00"/>
    <n v="284"/>
  </r>
  <r>
    <s v="16008"/>
    <s v="21"/>
    <x v="1842"/>
    <d v="2017-11-13T00:00:00"/>
    <b v="0"/>
    <s v="Approved"/>
    <s v="Solex"/>
    <s v="Standard"/>
    <s v="medium"/>
    <s v="large"/>
    <n v="1071.23"/>
    <n v="380.74"/>
    <n v="690.49"/>
    <d v="1996-04-05T00:00:00"/>
    <n v="47"/>
  </r>
  <r>
    <s v="16009"/>
    <s v="73"/>
    <x v="2085"/>
    <d v="2017-07-07T00:00:00"/>
    <b v="0"/>
    <s v="Approved"/>
    <s v="Solex"/>
    <s v="Standard"/>
    <s v="medium"/>
    <s v="medium"/>
    <n v="1945.43"/>
    <n v="333.18"/>
    <n v="1612.25"/>
    <d v="2002-08-31T00:00:00"/>
    <n v="176"/>
  </r>
  <r>
    <s v="16010"/>
    <s v="0"/>
    <x v="2844"/>
    <d v="2017-06-25T00:00:00"/>
    <b v="0"/>
    <s v="Approved"/>
    <m/>
    <m/>
    <m/>
    <m/>
    <n v="1617.32"/>
    <m/>
    <m/>
    <m/>
    <n v="188"/>
  </r>
  <r>
    <s v="16011"/>
    <s v="22"/>
    <x v="44"/>
    <d v="2017-03-20T00:00:00"/>
    <b v="1"/>
    <s v="Approved"/>
    <s v="Solex"/>
    <s v="Standard"/>
    <s v="medium"/>
    <s v="medium"/>
    <n v="575.27"/>
    <n v="431.45"/>
    <n v="143.82"/>
    <d v="2013-03-12T00:00:00"/>
    <n v="285"/>
  </r>
  <r>
    <s v="16012"/>
    <s v="38"/>
    <x v="3255"/>
    <d v="2017-06-16T00:00:00"/>
    <b v="1"/>
    <s v="Approved"/>
    <s v="Trek Bicycles"/>
    <s v="Standard"/>
    <s v="medium"/>
    <s v="large"/>
    <n v="2091.4699999999998"/>
    <n v="388.92"/>
    <n v="1702.55"/>
    <d v="2005-08-09T00:00:00"/>
    <n v="197"/>
  </r>
  <r>
    <s v="16013"/>
    <s v="95"/>
    <x v="1999"/>
    <d v="2017-12-02T00:00:00"/>
    <b v="0"/>
    <s v="Approved"/>
    <s v="OHM Cycles"/>
    <s v="Touring"/>
    <s v="low"/>
    <s v="medium"/>
    <n v="1073.07"/>
    <n v="933.84"/>
    <n v="139.22999999999999"/>
    <d v="1998-12-16T00:00:00"/>
    <n v="28"/>
  </r>
  <r>
    <s v="16014"/>
    <s v="53"/>
    <x v="632"/>
    <d v="2017-11-01T00:00:00"/>
    <b v="0"/>
    <s v="Approved"/>
    <s v="Giant Bicycles"/>
    <s v="Standard"/>
    <s v="high"/>
    <s v="medium"/>
    <n v="1274.93"/>
    <n v="764.96"/>
    <n v="509.97"/>
    <d v="2007-08-04T00:00:00"/>
    <n v="59"/>
  </r>
  <r>
    <s v="16015"/>
    <s v="35"/>
    <x v="2882"/>
    <d v="2017-08-25T00:00:00"/>
    <b v="1"/>
    <s v="Approved"/>
    <s v="Trek Bicycles"/>
    <s v="Standard"/>
    <s v="low"/>
    <s v="medium"/>
    <n v="1057.51"/>
    <n v="154.4"/>
    <n v="903.11"/>
    <d v="1999-07-20T00:00:00"/>
    <n v="127"/>
  </r>
  <r>
    <s v="16016"/>
    <s v="47"/>
    <x v="1669"/>
    <d v="2017-11-14T00:00:00"/>
    <b v="1"/>
    <s v="Approved"/>
    <s v="Trek Bicycles"/>
    <s v="Road"/>
    <s v="low"/>
    <s v="small"/>
    <n v="1720.7"/>
    <n v="1531.42"/>
    <n v="189.28"/>
    <d v="2006-10-01T00:00:00"/>
    <n v="46"/>
  </r>
  <r>
    <s v="16017"/>
    <s v="16"/>
    <x v="3167"/>
    <d v="2017-06-04T00:00:00"/>
    <b v="0"/>
    <s v="Approved"/>
    <s v="Norco Bicycles"/>
    <s v="Standard"/>
    <s v="high"/>
    <s v="small"/>
    <n v="1661.92"/>
    <n v="1479.11"/>
    <n v="182.81"/>
    <d v="1994-09-09T00:00:00"/>
    <n v="209"/>
  </r>
  <r>
    <s v="16018"/>
    <s v="42"/>
    <x v="2610"/>
    <d v="2017-08-31T00:00:00"/>
    <b v="1"/>
    <s v="Approved"/>
    <s v="OHM Cycles"/>
    <s v="Road"/>
    <s v="medium"/>
    <s v="small"/>
    <n v="1810"/>
    <n v="1610.9"/>
    <n v="199.1"/>
    <d v="2011-05-09T00:00:00"/>
    <n v="121"/>
  </r>
  <r>
    <s v="16019"/>
    <s v="43"/>
    <x v="1873"/>
    <d v="2017-04-22T00:00:00"/>
    <b v="0"/>
    <s v="Approved"/>
    <s v="Solex"/>
    <s v="Standard"/>
    <s v="medium"/>
    <s v="medium"/>
    <n v="1151.96"/>
    <n v="649.49"/>
    <n v="502.47"/>
    <d v="1999-12-04T00:00:00"/>
    <n v="252"/>
  </r>
  <r>
    <s v="16020"/>
    <s v="92"/>
    <x v="3414"/>
    <d v="2017-04-27T00:00:00"/>
    <b v="1"/>
    <s v="Approved"/>
    <s v="WeareA2B"/>
    <s v="Standard"/>
    <s v="medium"/>
    <s v="small"/>
    <n v="1415.01"/>
    <n v="1259.3599999999999"/>
    <n v="155.65"/>
    <d v="2013-06-09T00:00:00"/>
    <n v="247"/>
  </r>
  <r>
    <s v="16023"/>
    <s v="27"/>
    <x v="3451"/>
    <d v="2017-02-23T00:00:00"/>
    <b v="1"/>
    <s v="Approved"/>
    <s v="Trek Bicycles"/>
    <s v="Standard"/>
    <s v="medium"/>
    <s v="medium"/>
    <n v="499.53"/>
    <n v="388.72"/>
    <n v="110.81"/>
    <d v="1999-06-23T00:00:00"/>
    <n v="310"/>
  </r>
  <r>
    <s v="16024"/>
    <s v="5"/>
    <x v="566"/>
    <d v="2017-02-14T00:00:00"/>
    <b v="1"/>
    <s v="Approved"/>
    <s v="Trek Bicycles"/>
    <s v="Mountain"/>
    <s v="low"/>
    <s v="medium"/>
    <n v="574.64"/>
    <n v="459.71"/>
    <n v="114.93"/>
    <d v="2011-08-29T00:00:00"/>
    <n v="319"/>
  </r>
  <r>
    <s v="16025"/>
    <s v="4"/>
    <x v="1457"/>
    <d v="2017-10-31T00:00:00"/>
    <b v="0"/>
    <s v="Approved"/>
    <s v="Giant Bicycles"/>
    <s v="Standard"/>
    <s v="high"/>
    <s v="medium"/>
    <n v="1129.1300000000001"/>
    <n v="677.48"/>
    <n v="451.65"/>
    <d v="2003-02-07T00:00:00"/>
    <n v="60"/>
  </r>
  <r>
    <s v="16026"/>
    <s v="22"/>
    <x v="1695"/>
    <d v="2017-02-08T00:00:00"/>
    <b v="1"/>
    <s v="Approved"/>
    <s v="WeareA2B"/>
    <s v="Standard"/>
    <s v="medium"/>
    <s v="medium"/>
    <n v="60.34"/>
    <n v="45.26"/>
    <n v="15.08"/>
    <d v="2016-11-22T00:00:00"/>
    <n v="325"/>
  </r>
  <r>
    <s v="16027"/>
    <s v="0"/>
    <x v="1995"/>
    <d v="2017-07-11T00:00:00"/>
    <b v="0"/>
    <s v="Approved"/>
    <s v="Solex"/>
    <s v="Standard"/>
    <s v="medium"/>
    <s v="large"/>
    <n v="202.62"/>
    <n v="151.96"/>
    <n v="50.66"/>
    <d v="1991-05-06T00:00:00"/>
    <n v="172"/>
  </r>
  <r>
    <s v="16028"/>
    <s v="55"/>
    <x v="325"/>
    <d v="2017-07-04T00:00:00"/>
    <b v="1"/>
    <s v="Approved"/>
    <s v="Trek Bicycles"/>
    <s v="Road"/>
    <s v="medium"/>
    <s v="large"/>
    <n v="1894.19"/>
    <n v="598.76"/>
    <n v="1295.43"/>
    <d v="1997-10-04T00:00:00"/>
    <n v="179"/>
  </r>
  <r>
    <s v="16029"/>
    <s v="17"/>
    <x v="1999"/>
    <d v="2017-10-21T00:00:00"/>
    <b v="1"/>
    <s v="Approved"/>
    <s v="WeareA2B"/>
    <s v="Touring"/>
    <s v="medium"/>
    <s v="large"/>
    <n v="1362.99"/>
    <n v="57.74"/>
    <n v="1305.25"/>
    <d v="1993-04-20T00:00:00"/>
    <n v="70"/>
  </r>
  <r>
    <s v="16030"/>
    <s v="24"/>
    <x v="1694"/>
    <d v="2017-05-06T00:00:00"/>
    <b v="0"/>
    <s v="Approved"/>
    <s v="Solex"/>
    <s v="Road"/>
    <s v="medium"/>
    <s v="large"/>
    <n v="1777.8"/>
    <n v="820.78"/>
    <n v="957.02"/>
    <d v="1991-11-10T00:00:00"/>
    <n v="238"/>
  </r>
  <r>
    <s v="16031"/>
    <s v="27"/>
    <x v="2997"/>
    <d v="2017-12-17T00:00:00"/>
    <b v="0"/>
    <s v="Approved"/>
    <s v="Trek Bicycles"/>
    <s v="Standard"/>
    <s v="low"/>
    <s v="medium"/>
    <n v="1057.51"/>
    <n v="154.4"/>
    <n v="903.11"/>
    <d v="1999-07-20T00:00:00"/>
    <n v="13"/>
  </r>
  <r>
    <s v="16032"/>
    <s v="5"/>
    <x v="577"/>
    <d v="2017-04-04T00:00:00"/>
    <b v="1"/>
    <s v="Approved"/>
    <s v="Trek Bicycles"/>
    <s v="Mountain"/>
    <s v="low"/>
    <s v="medium"/>
    <n v="574.64"/>
    <n v="459.71"/>
    <n v="114.93"/>
    <d v="2011-08-29T00:00:00"/>
    <n v="270"/>
  </r>
  <r>
    <s v="16033"/>
    <s v="0"/>
    <x v="2061"/>
    <d v="2017-09-29T00:00:00"/>
    <b v="1"/>
    <s v="Approved"/>
    <m/>
    <m/>
    <m/>
    <m/>
    <n v="1788.93"/>
    <m/>
    <m/>
    <m/>
    <n v="92"/>
  </r>
  <r>
    <s v="16034"/>
    <s v="63"/>
    <x v="1496"/>
    <d v="2017-10-15T00:00:00"/>
    <b v="1"/>
    <s v="Approved"/>
    <s v="Solex"/>
    <s v="Standard"/>
    <s v="medium"/>
    <s v="medium"/>
    <n v="1483.2"/>
    <n v="99.59"/>
    <n v="1383.61"/>
    <d v="1998-12-17T00:00:00"/>
    <n v="76"/>
  </r>
  <r>
    <s v="16035"/>
    <s v="74"/>
    <x v="3465"/>
    <d v="2017-10-25T00:00:00"/>
    <b v="0"/>
    <s v="Approved"/>
    <s v="WeareA2B"/>
    <s v="Standard"/>
    <s v="medium"/>
    <s v="medium"/>
    <n v="1228.07"/>
    <n v="400.91"/>
    <n v="827.16"/>
    <d v="2004-07-25T00:00:00"/>
    <n v="66"/>
  </r>
  <r>
    <s v="16036"/>
    <s v="66"/>
    <x v="762"/>
    <d v="2017-12-13T00:00:00"/>
    <b v="0"/>
    <s v="Approved"/>
    <s v="Giant Bicycles"/>
    <s v="Road"/>
    <s v="low"/>
    <s v="small"/>
    <n v="590.26"/>
    <n v="525.33000000000004"/>
    <n v="64.930000000000007"/>
    <d v="2000-05-22T00:00:00"/>
    <n v="17"/>
  </r>
  <r>
    <s v="16037"/>
    <s v="65"/>
    <x v="1918"/>
    <d v="2017-09-03T00:00:00"/>
    <b v="0"/>
    <s v="Approved"/>
    <s v="WeareA2B"/>
    <s v="Standard"/>
    <s v="medium"/>
    <s v="medium"/>
    <n v="1807.45"/>
    <n v="778.69"/>
    <n v="1028.76"/>
    <d v="1995-10-24T00:00:00"/>
    <n v="118"/>
  </r>
  <r>
    <s v="16038"/>
    <s v="0"/>
    <x v="1300"/>
    <d v="2017-02-06T00:00:00"/>
    <b v="1"/>
    <s v="Approved"/>
    <s v="Norco Bicycles"/>
    <s v="Standard"/>
    <s v="low"/>
    <s v="medium"/>
    <n v="363.01"/>
    <n v="290.41000000000003"/>
    <n v="72.599999999999994"/>
    <d v="2003-01-05T00:00:00"/>
    <n v="327"/>
  </r>
  <r>
    <s v="16039"/>
    <s v="14"/>
    <x v="1995"/>
    <d v="2017-09-14T00:00:00"/>
    <b v="1"/>
    <s v="Approved"/>
    <s v="Solex"/>
    <s v="Standard"/>
    <s v="high"/>
    <s v="large"/>
    <n v="1842.92"/>
    <n v="1105.75"/>
    <n v="737.17"/>
    <d v="2011-01-10T00:00:00"/>
    <n v="107"/>
  </r>
  <r>
    <s v="16040"/>
    <s v="33"/>
    <x v="2188"/>
    <d v="2017-10-13T00:00:00"/>
    <b v="1"/>
    <s v="Approved"/>
    <s v="Giant Bicycles"/>
    <s v="Standard"/>
    <s v="medium"/>
    <s v="small"/>
    <n v="1311.44"/>
    <n v="1167.18"/>
    <n v="144.26"/>
    <d v="1992-10-11T00:00:00"/>
    <n v="78"/>
  </r>
  <r>
    <s v="16041"/>
    <s v="23"/>
    <x v="3051"/>
    <d v="2017-07-07T00:00:00"/>
    <b v="0"/>
    <s v="Approved"/>
    <s v="Norco Bicycles"/>
    <s v="Mountain"/>
    <s v="low"/>
    <s v="small"/>
    <n v="688.63"/>
    <n v="612.88"/>
    <n v="75.75"/>
    <d v="1993-05-26T00:00:00"/>
    <n v="176"/>
  </r>
  <r>
    <s v="16042"/>
    <s v="73"/>
    <x v="1426"/>
    <d v="2017-05-08T00:00:00"/>
    <b v="1"/>
    <s v="Approved"/>
    <s v="Solex"/>
    <s v="Standard"/>
    <s v="medium"/>
    <s v="medium"/>
    <n v="1945.43"/>
    <n v="333.18"/>
    <n v="1612.25"/>
    <d v="2000-05-22T00:00:00"/>
    <n v="236"/>
  </r>
  <r>
    <s v="16043"/>
    <s v="82"/>
    <x v="1018"/>
    <d v="2017-01-31T00:00:00"/>
    <b v="0"/>
    <s v="Approved"/>
    <s v="Giant Bicycles"/>
    <s v="Road"/>
    <s v="medium"/>
    <s v="medium"/>
    <n v="1538.99"/>
    <n v="829.65"/>
    <n v="709.34"/>
    <d v="2002-03-22T00:00:00"/>
    <n v="333"/>
  </r>
  <r>
    <s v="16044"/>
    <s v="62"/>
    <x v="1249"/>
    <d v="2017-06-20T00:00:00"/>
    <b v="1"/>
    <s v="Approved"/>
    <s v="Solex"/>
    <s v="Standard"/>
    <s v="medium"/>
    <s v="medium"/>
    <n v="478.16"/>
    <n v="298.72000000000003"/>
    <n v="179.44"/>
    <d v="2015-05-21T00:00:00"/>
    <n v="193"/>
  </r>
  <r>
    <s v="16045"/>
    <s v="33"/>
    <x v="1666"/>
    <d v="2017-06-09T00:00:00"/>
    <b v="0"/>
    <s v="Approved"/>
    <s v="Giant Bicycles"/>
    <s v="Standard"/>
    <s v="medium"/>
    <s v="small"/>
    <n v="1311.44"/>
    <n v="1167.18"/>
    <n v="144.26"/>
    <d v="1992-10-11T00:00:00"/>
    <n v="204"/>
  </r>
  <r>
    <s v="16047"/>
    <s v="4"/>
    <x v="1793"/>
    <d v="2017-11-04T00:00:00"/>
    <b v="1"/>
    <s v="Approved"/>
    <s v="Giant Bicycles"/>
    <s v="Standard"/>
    <s v="high"/>
    <s v="medium"/>
    <n v="1129.1300000000001"/>
    <n v="677.48"/>
    <n v="451.65"/>
    <d v="1991-11-07T00:00:00"/>
    <n v="56"/>
  </r>
  <r>
    <s v="16048"/>
    <s v="20"/>
    <x v="3466"/>
    <d v="2017-10-06T00:00:00"/>
    <b v="0"/>
    <s v="Approved"/>
    <s v="Trek Bicycles"/>
    <s v="Standard"/>
    <s v="medium"/>
    <s v="small"/>
    <n v="1775.81"/>
    <n v="1580.47"/>
    <n v="195.34"/>
    <d v="2011-05-07T00:00:00"/>
    <n v="85"/>
  </r>
  <r>
    <s v="16049"/>
    <s v="53"/>
    <x v="1050"/>
    <d v="2017-04-08T00:00:00"/>
    <b v="1"/>
    <s v="Approved"/>
    <s v="OHM Cycles"/>
    <s v="Standard"/>
    <s v="medium"/>
    <s v="medium"/>
    <n v="795.34"/>
    <n v="101.58"/>
    <n v="693.76"/>
    <d v="1997-02-09T00:00:00"/>
    <n v="266"/>
  </r>
  <r>
    <s v="16050"/>
    <s v="89"/>
    <x v="3328"/>
    <d v="2017-06-13T00:00:00"/>
    <b v="0"/>
    <s v="Approved"/>
    <s v="WeareA2B"/>
    <s v="Touring"/>
    <s v="medium"/>
    <s v="large"/>
    <n v="1362.99"/>
    <n v="57.74"/>
    <n v="1305.25"/>
    <d v="2013-06-09T00:00:00"/>
    <n v="200"/>
  </r>
  <r>
    <s v="16051"/>
    <s v="68"/>
    <x v="800"/>
    <d v="2017-10-01T00:00:00"/>
    <b v="0"/>
    <s v="Approved"/>
    <s v="OHM Cycles"/>
    <s v="Standard"/>
    <s v="medium"/>
    <s v="medium"/>
    <n v="1636.9"/>
    <n v="44.71"/>
    <n v="1592.19"/>
    <d v="2010-08-20T00:00:00"/>
    <n v="90"/>
  </r>
  <r>
    <s v="16052"/>
    <s v="64"/>
    <x v="755"/>
    <d v="2017-09-09T00:00:00"/>
    <b v="1"/>
    <s v="Approved"/>
    <s v="Trek Bicycles"/>
    <s v="Standard"/>
    <s v="medium"/>
    <s v="large"/>
    <n v="1469.44"/>
    <n v="596.54999999999995"/>
    <n v="872.89"/>
    <d v="2012-05-18T00:00:00"/>
    <n v="112"/>
  </r>
  <r>
    <s v="16053"/>
    <s v="13"/>
    <x v="74"/>
    <d v="2017-10-17T00:00:00"/>
    <b v="0"/>
    <s v="Approved"/>
    <s v="Solex"/>
    <s v="Standard"/>
    <s v="medium"/>
    <s v="medium"/>
    <n v="1163.8900000000001"/>
    <n v="589.27"/>
    <n v="574.62"/>
    <d v="2016-07-09T00:00:00"/>
    <n v="74"/>
  </r>
  <r>
    <s v="16054"/>
    <s v="70"/>
    <x v="1651"/>
    <d v="2017-05-31T00:00:00"/>
    <b v="0"/>
    <s v="Approved"/>
    <s v="Trek Bicycles"/>
    <s v="Standard"/>
    <s v="high"/>
    <s v="medium"/>
    <n v="495.72"/>
    <n v="297.43"/>
    <n v="198.29"/>
    <d v="2015-04-11T00:00:00"/>
    <n v="213"/>
  </r>
  <r>
    <s v="16055"/>
    <s v="21"/>
    <x v="2788"/>
    <d v="2017-03-17T00:00:00"/>
    <b v="1"/>
    <s v="Approved"/>
    <s v="Solex"/>
    <s v="Standard"/>
    <s v="medium"/>
    <s v="large"/>
    <n v="1071.23"/>
    <n v="380.74"/>
    <n v="690.49"/>
    <d v="1993-10-02T00:00:00"/>
    <n v="288"/>
  </r>
  <r>
    <s v="16056"/>
    <s v="41"/>
    <x v="2046"/>
    <d v="2017-03-21T00:00:00"/>
    <b v="0"/>
    <s v="Approved"/>
    <s v="Solex"/>
    <s v="Road"/>
    <s v="medium"/>
    <s v="medium"/>
    <n v="416.98"/>
    <n v="312.74"/>
    <n v="104.24"/>
    <d v="2007-12-11T00:00:00"/>
    <n v="284"/>
  </r>
  <r>
    <s v="16057"/>
    <s v="17"/>
    <x v="3096"/>
    <d v="2017-04-16T00:00:00"/>
    <b v="0"/>
    <s v="Approved"/>
    <s v="Solex"/>
    <s v="Standard"/>
    <s v="high"/>
    <s v="medium"/>
    <n v="1024.6600000000001"/>
    <n v="614.79999999999995"/>
    <n v="409.86"/>
    <d v="1996-11-09T00:00:00"/>
    <n v="258"/>
  </r>
  <r>
    <s v="16058"/>
    <s v="68"/>
    <x v="3133"/>
    <d v="2017-04-15T00:00:00"/>
    <b v="0"/>
    <s v="Approved"/>
    <s v="OHM Cycles"/>
    <s v="Standard"/>
    <s v="medium"/>
    <s v="medium"/>
    <n v="1636.9"/>
    <n v="44.71"/>
    <n v="1592.19"/>
    <d v="2010-08-20T00:00:00"/>
    <n v="259"/>
  </r>
  <r>
    <s v="16059"/>
    <s v="94"/>
    <x v="980"/>
    <d v="2017-10-12T00:00:00"/>
    <b v="0"/>
    <s v="Approved"/>
    <s v="Giant Bicycles"/>
    <s v="Standard"/>
    <s v="medium"/>
    <s v="large"/>
    <n v="1635.3"/>
    <n v="993.66"/>
    <n v="641.64"/>
    <d v="2013-06-09T00:00:00"/>
    <n v="79"/>
  </r>
  <r>
    <s v="16060"/>
    <s v="81"/>
    <x v="1964"/>
    <d v="2017-05-30T00:00:00"/>
    <b v="1"/>
    <s v="Approved"/>
    <s v="Norco Bicycles"/>
    <s v="Standard"/>
    <s v="medium"/>
    <s v="small"/>
    <n v="586.45000000000005"/>
    <n v="521.94000000000005"/>
    <n v="64.510000000000005"/>
    <d v="2013-09-16T00:00:00"/>
    <n v="214"/>
  </r>
  <r>
    <s v="16061"/>
    <s v="17"/>
    <x v="692"/>
    <d v="2017-06-01T00:00:00"/>
    <b v="0"/>
    <s v="Approved"/>
    <s v="WeareA2B"/>
    <s v="Touring"/>
    <s v="medium"/>
    <s v="large"/>
    <n v="1362.99"/>
    <n v="57.74"/>
    <n v="1305.25"/>
    <d v="1993-04-20T00:00:00"/>
    <n v="212"/>
  </r>
  <r>
    <s v="16062"/>
    <s v="17"/>
    <x v="582"/>
    <d v="2017-11-02T00:00:00"/>
    <b v="0"/>
    <s v="Approved"/>
    <s v="Solex"/>
    <s v="Standard"/>
    <s v="high"/>
    <s v="medium"/>
    <n v="1024.6600000000001"/>
    <n v="614.79999999999995"/>
    <n v="409.86"/>
    <d v="1996-11-09T00:00:00"/>
    <n v="58"/>
  </r>
  <r>
    <s v="16063"/>
    <s v="23"/>
    <x v="420"/>
    <d v="2017-10-09T00:00:00"/>
    <b v="1"/>
    <s v="Approved"/>
    <s v="Norco Bicycles"/>
    <s v="Mountain"/>
    <s v="low"/>
    <s v="small"/>
    <n v="688.63"/>
    <n v="612.88"/>
    <n v="75.75"/>
    <d v="1993-10-02T00:00:00"/>
    <n v="82"/>
  </r>
  <r>
    <s v="16064"/>
    <s v="14"/>
    <x v="1054"/>
    <d v="2017-03-06T00:00:00"/>
    <b v="0"/>
    <s v="Approved"/>
    <s v="Solex"/>
    <s v="Standard"/>
    <s v="high"/>
    <s v="large"/>
    <n v="1842.92"/>
    <n v="1105.75"/>
    <n v="737.17"/>
    <d v="2004-07-25T00:00:00"/>
    <n v="299"/>
  </r>
  <r>
    <s v="16065"/>
    <s v="89"/>
    <x v="2737"/>
    <d v="2017-05-13T00:00:00"/>
    <b v="0"/>
    <s v="Approved"/>
    <s v="WeareA2B"/>
    <s v="Touring"/>
    <s v="medium"/>
    <s v="large"/>
    <n v="1362.99"/>
    <n v="57.74"/>
    <n v="1305.25"/>
    <d v="2016-07-09T00:00:00"/>
    <n v="231"/>
  </r>
  <r>
    <s v="16066"/>
    <s v="93"/>
    <x v="192"/>
    <d v="2017-05-12T00:00:00"/>
    <b v="1"/>
    <s v="Approved"/>
    <s v="OHM Cycles"/>
    <s v="Standard"/>
    <s v="high"/>
    <s v="medium"/>
    <n v="1458.17"/>
    <n v="874.9"/>
    <n v="583.27"/>
    <d v="1999-12-04T00:00:00"/>
    <n v="232"/>
  </r>
  <r>
    <s v="16067"/>
    <s v="88"/>
    <x v="900"/>
    <d v="2017-01-17T00:00:00"/>
    <b v="0"/>
    <s v="Approved"/>
    <s v="Norco Bicycles"/>
    <s v="Standard"/>
    <s v="medium"/>
    <s v="medium"/>
    <n v="1198.46"/>
    <n v="381.1"/>
    <n v="817.36"/>
    <d v="1998-12-16T00:00:00"/>
    <n v="347"/>
  </r>
  <r>
    <s v="16068"/>
    <s v="17"/>
    <x v="1892"/>
    <d v="2017-09-29T00:00:00"/>
    <b v="1"/>
    <s v="Approved"/>
    <s v="Solex"/>
    <s v="Standard"/>
    <s v="high"/>
    <s v="medium"/>
    <n v="1024.6600000000001"/>
    <n v="614.79999999999995"/>
    <n v="409.86"/>
    <d v="1996-11-09T00:00:00"/>
    <n v="92"/>
  </r>
  <r>
    <s v="16070"/>
    <s v="18"/>
    <x v="2426"/>
    <d v="2017-09-20T00:00:00"/>
    <b v="0"/>
    <s v="Approved"/>
    <s v="Solex"/>
    <s v="Standard"/>
    <s v="medium"/>
    <s v="medium"/>
    <n v="575.27"/>
    <n v="431.45"/>
    <n v="143.82"/>
    <d v="2013-03-12T00:00:00"/>
    <n v="101"/>
  </r>
  <r>
    <s v="16071"/>
    <s v="79"/>
    <x v="3467"/>
    <d v="2017-12-10T00:00:00"/>
    <b v="1"/>
    <s v="Approved"/>
    <s v="Norco Bicycles"/>
    <s v="Standard"/>
    <s v="medium"/>
    <s v="medium"/>
    <n v="1555.58"/>
    <n v="818.01"/>
    <n v="737.57"/>
    <d v="2003-09-09T00:00:00"/>
    <n v="20"/>
  </r>
  <r>
    <s v="16072"/>
    <s v="3"/>
    <x v="75"/>
    <d v="2017-06-13T00:00:00"/>
    <b v="0"/>
    <s v="Approved"/>
    <s v="Trek Bicycles"/>
    <s v="Standard"/>
    <s v="medium"/>
    <s v="large"/>
    <n v="2091.4699999999998"/>
    <n v="388.92"/>
    <n v="1702.55"/>
    <d v="2012-09-15T00:00:00"/>
    <n v="200"/>
  </r>
  <r>
    <s v="16073"/>
    <s v="74"/>
    <x v="2659"/>
    <d v="2017-11-10T00:00:00"/>
    <b v="1"/>
    <s v="Approved"/>
    <s v="WeareA2B"/>
    <s v="Standard"/>
    <s v="medium"/>
    <s v="medium"/>
    <n v="1762.96"/>
    <n v="950.52"/>
    <n v="812.44"/>
    <d v="1997-02-09T00:00:00"/>
    <n v="50"/>
  </r>
  <r>
    <s v="16074"/>
    <s v="1"/>
    <x v="2553"/>
    <d v="2017-04-03T00:00:00"/>
    <b v="0"/>
    <s v="Approved"/>
    <s v="Giant Bicycles"/>
    <s v="Standard"/>
    <s v="medium"/>
    <s v="medium"/>
    <n v="1403.5"/>
    <n v="954.82"/>
    <n v="448.68"/>
    <d v="2004-09-28T00:00:00"/>
    <n v="271"/>
  </r>
  <r>
    <s v="16075"/>
    <s v="69"/>
    <x v="2829"/>
    <d v="2017-10-20T00:00:00"/>
    <b v="0"/>
    <s v="Approved"/>
    <s v="Giant Bicycles"/>
    <s v="Road"/>
    <s v="medium"/>
    <s v="medium"/>
    <n v="792.9"/>
    <n v="594.67999999999995"/>
    <n v="198.22"/>
    <d v="2015-04-11T00:00:00"/>
    <n v="71"/>
  </r>
  <r>
    <s v="16077"/>
    <s v="4"/>
    <x v="259"/>
    <d v="2017-06-09T00:00:00"/>
    <b v="1"/>
    <s v="Approved"/>
    <s v="Giant Bicycles"/>
    <s v="Standard"/>
    <s v="high"/>
    <s v="medium"/>
    <n v="1129.1300000000001"/>
    <n v="677.48"/>
    <n v="451.65"/>
    <d v="2005-08-09T00:00:00"/>
    <n v="204"/>
  </r>
  <r>
    <s v="16078"/>
    <s v="47"/>
    <x v="962"/>
    <d v="2017-01-26T00:00:00"/>
    <b v="0"/>
    <s v="Approved"/>
    <s v="Trek Bicycles"/>
    <s v="Road"/>
    <s v="low"/>
    <s v="small"/>
    <n v="1720.7"/>
    <n v="1531.42"/>
    <n v="189.28"/>
    <d v="2003-02-16T00:00:00"/>
    <n v="338"/>
  </r>
  <r>
    <s v="16079"/>
    <s v="97"/>
    <x v="700"/>
    <d v="2017-11-01T00:00:00"/>
    <b v="1"/>
    <s v="Approved"/>
    <s v="Solex"/>
    <s v="Standard"/>
    <s v="medium"/>
    <s v="large"/>
    <n v="202.62"/>
    <n v="151.96"/>
    <n v="50.66"/>
    <d v="2004-01-16T00:00:00"/>
    <n v="59"/>
  </r>
  <r>
    <s v="16080"/>
    <s v="61"/>
    <x v="3035"/>
    <d v="2017-06-14T00:00:00"/>
    <b v="1"/>
    <s v="Approved"/>
    <s v="OHM Cycles"/>
    <s v="Standard"/>
    <s v="low"/>
    <s v="medium"/>
    <n v="71.16"/>
    <n v="56.93"/>
    <n v="14.23"/>
    <d v="2015-06-17T00:00:00"/>
    <n v="199"/>
  </r>
  <r>
    <s v="16081"/>
    <s v="42"/>
    <x v="1759"/>
    <d v="2017-06-15T00:00:00"/>
    <b v="1"/>
    <s v="Approved"/>
    <s v="OHM Cycles"/>
    <s v="Road"/>
    <s v="medium"/>
    <s v="small"/>
    <n v="1810"/>
    <n v="1610.9"/>
    <n v="199.1"/>
    <d v="2008-03-19T00:00:00"/>
    <n v="198"/>
  </r>
  <r>
    <s v="16082"/>
    <s v="91"/>
    <x v="34"/>
    <d v="2017-04-27T00:00:00"/>
    <b v="0"/>
    <s v="Approved"/>
    <s v="WeareA2B"/>
    <s v="Standard"/>
    <s v="low"/>
    <s v="medium"/>
    <n v="642.30999999999995"/>
    <n v="513.85"/>
    <n v="128.46"/>
    <d v="2014-10-10T00:00:00"/>
    <n v="247"/>
  </r>
  <r>
    <s v="16083"/>
    <s v="26"/>
    <x v="506"/>
    <d v="2017-06-11T00:00:00"/>
    <b v="1"/>
    <s v="Approved"/>
    <s v="WeareA2B"/>
    <s v="Standard"/>
    <s v="medium"/>
    <s v="medium"/>
    <n v="1992.93"/>
    <n v="762.63"/>
    <n v="1230.3"/>
    <d v="1992-10-11T00:00:00"/>
    <n v="202"/>
  </r>
  <r>
    <s v="16084"/>
    <s v="70"/>
    <x v="1799"/>
    <d v="2017-08-16T00:00:00"/>
    <b v="1"/>
    <s v="Approved"/>
    <s v="Trek Bicycles"/>
    <s v="Standard"/>
    <s v="high"/>
    <s v="medium"/>
    <n v="495.72"/>
    <n v="297.43"/>
    <n v="198.29"/>
    <d v="2015-04-11T00:00:00"/>
    <n v="136"/>
  </r>
  <r>
    <s v="16085"/>
    <s v="86"/>
    <x v="3224"/>
    <d v="2017-06-25T00:00:00"/>
    <b v="1"/>
    <s v="Approved"/>
    <s v="OHM Cycles"/>
    <s v="Standard"/>
    <s v="medium"/>
    <s v="medium"/>
    <n v="235.63"/>
    <n v="125.07"/>
    <n v="110.56"/>
    <d v="2004-08-07T00:00:00"/>
    <n v="188"/>
  </r>
  <r>
    <s v="16086"/>
    <s v="10"/>
    <x v="516"/>
    <d v="2017-11-03T00:00:00"/>
    <b v="0"/>
    <s v="Approved"/>
    <s v="Solex"/>
    <s v="Standard"/>
    <s v="medium"/>
    <s v="medium"/>
    <n v="1945.43"/>
    <n v="333.18"/>
    <n v="1612.25"/>
    <d v="1997-01-25T00:00:00"/>
    <n v="57"/>
  </r>
  <r>
    <s v="16087"/>
    <s v="44"/>
    <x v="2941"/>
    <d v="2017-04-05T00:00:00"/>
    <b v="0"/>
    <s v="Approved"/>
    <s v="WeareA2B"/>
    <s v="Standard"/>
    <s v="medium"/>
    <s v="medium"/>
    <n v="1769.64"/>
    <n v="108.76"/>
    <n v="1660.88"/>
    <d v="2011-05-09T00:00:00"/>
    <n v="269"/>
  </r>
  <r>
    <s v="16088"/>
    <s v="13"/>
    <x v="1408"/>
    <d v="2017-02-20T00:00:00"/>
    <b v="1"/>
    <s v="Approved"/>
    <s v="Solex"/>
    <s v="Standard"/>
    <s v="medium"/>
    <s v="medium"/>
    <n v="1163.8900000000001"/>
    <n v="589.27"/>
    <n v="574.62"/>
    <d v="2009-03-08T00:00:00"/>
    <n v="313"/>
  </r>
  <r>
    <s v="16089"/>
    <s v="37"/>
    <x v="156"/>
    <d v="2017-08-09T00:00:00"/>
    <b v="0"/>
    <s v="Approved"/>
    <s v="OHM Cycles"/>
    <s v="Standard"/>
    <s v="low"/>
    <s v="medium"/>
    <n v="1793.43"/>
    <n v="248.82"/>
    <n v="1544.61"/>
    <d v="2008-03-19T00:00:00"/>
    <n v="143"/>
  </r>
  <r>
    <s v="16090"/>
    <s v="22"/>
    <x v="952"/>
    <d v="2017-02-27T00:00:00"/>
    <b v="1"/>
    <s v="Approved"/>
    <s v="WeareA2B"/>
    <s v="Standard"/>
    <s v="medium"/>
    <s v="medium"/>
    <n v="60.34"/>
    <n v="45.26"/>
    <n v="15.08"/>
    <d v="1993-07-15T00:00:00"/>
    <n v="306"/>
  </r>
  <r>
    <s v="16091"/>
    <s v="0"/>
    <x v="2017"/>
    <d v="2017-07-23T00:00:00"/>
    <b v="0"/>
    <s v="Approved"/>
    <s v="Trek Bicycles"/>
    <s v="Road"/>
    <s v="medium"/>
    <s v="medium"/>
    <n v="290.62"/>
    <n v="215.14"/>
    <n v="75.48"/>
    <d v="2004-12-18T00:00:00"/>
    <n v="160"/>
  </r>
  <r>
    <s v="16092"/>
    <s v="17"/>
    <x v="1503"/>
    <d v="2017-11-15T00:00:00"/>
    <b v="1"/>
    <s v="Approved"/>
    <s v="Solex"/>
    <s v="Standard"/>
    <s v="high"/>
    <s v="medium"/>
    <n v="1024.6600000000001"/>
    <n v="614.79999999999995"/>
    <n v="409.86"/>
    <d v="2009-03-08T00:00:00"/>
    <n v="45"/>
  </r>
  <r>
    <s v="16093"/>
    <s v="10"/>
    <x v="2394"/>
    <d v="2017-12-20T00:00:00"/>
    <b v="1"/>
    <s v="Approved"/>
    <s v="Solex"/>
    <s v="Standard"/>
    <s v="medium"/>
    <s v="medium"/>
    <n v="1945.43"/>
    <n v="333.18"/>
    <n v="1612.25"/>
    <d v="2002-08-31T00:00:00"/>
    <n v="10"/>
  </r>
  <r>
    <s v="16094"/>
    <s v="13"/>
    <x v="3240"/>
    <d v="2017-05-28T00:00:00"/>
    <b v="1"/>
    <s v="Approved"/>
    <s v="Solex"/>
    <s v="Standard"/>
    <s v="medium"/>
    <s v="medium"/>
    <n v="1163.8900000000001"/>
    <n v="589.27"/>
    <n v="574.62"/>
    <d v="2003-08-05T00:00:00"/>
    <n v="216"/>
  </r>
  <r>
    <s v="16095"/>
    <s v="0"/>
    <x v="2537"/>
    <d v="2017-11-27T00:00:00"/>
    <b v="0"/>
    <s v="Approved"/>
    <m/>
    <m/>
    <m/>
    <m/>
    <n v="2064.08"/>
    <m/>
    <m/>
    <m/>
    <n v="33"/>
  </r>
  <r>
    <s v="16096"/>
    <s v="2"/>
    <x v="1061"/>
    <d v="2017-09-17T00:00:00"/>
    <b v="1"/>
    <s v="Approved"/>
    <s v="Giant Bicycles"/>
    <s v="Road"/>
    <s v="low"/>
    <s v="small"/>
    <n v="590.26"/>
    <n v="525.33000000000004"/>
    <n v="64.930000000000007"/>
    <d v="2010-11-05T00:00:00"/>
    <n v="104"/>
  </r>
  <r>
    <s v="16097"/>
    <s v="78"/>
    <x v="2058"/>
    <d v="2017-09-13T00:00:00"/>
    <b v="0"/>
    <s v="Approved"/>
    <s v="Giant Bicycles"/>
    <s v="Standard"/>
    <s v="medium"/>
    <s v="large"/>
    <n v="1765.3"/>
    <n v="709.48"/>
    <n v="1055.82"/>
    <d v="2004-07-25T00:00:00"/>
    <n v="108"/>
  </r>
  <r>
    <s v="16098"/>
    <s v="81"/>
    <x v="1080"/>
    <d v="2017-02-03T00:00:00"/>
    <b v="0"/>
    <s v="Approved"/>
    <s v="Norco Bicycles"/>
    <s v="Standard"/>
    <s v="medium"/>
    <s v="small"/>
    <n v="586.45000000000005"/>
    <n v="521.94000000000005"/>
    <n v="64.510000000000005"/>
    <d v="1991-07-10T00:00:00"/>
    <n v="330"/>
  </r>
  <r>
    <s v="16099"/>
    <s v="66"/>
    <x v="2558"/>
    <d v="2017-10-20T00:00:00"/>
    <b v="1"/>
    <s v="Approved"/>
    <s v="Giant Bicycles"/>
    <s v="Road"/>
    <s v="low"/>
    <s v="small"/>
    <n v="590.26"/>
    <n v="525.33000000000004"/>
    <n v="64.930000000000007"/>
    <d v="2010-11-05T00:00:00"/>
    <n v="71"/>
  </r>
  <r>
    <s v="16100"/>
    <s v="74"/>
    <x v="682"/>
    <d v="2017-10-27T00:00:00"/>
    <b v="1"/>
    <s v="Approved"/>
    <s v="WeareA2B"/>
    <s v="Standard"/>
    <s v="medium"/>
    <s v="medium"/>
    <n v="1228.07"/>
    <n v="400.91"/>
    <n v="827.16"/>
    <d v="2003-09-09T00:00:00"/>
    <n v="64"/>
  </r>
  <r>
    <s v="16101"/>
    <s v="68"/>
    <x v="2049"/>
    <d v="2017-03-06T00:00:00"/>
    <b v="0"/>
    <s v="Approved"/>
    <s v="OHM Cycles"/>
    <s v="Standard"/>
    <s v="medium"/>
    <s v="medium"/>
    <n v="1636.9"/>
    <n v="44.71"/>
    <n v="1592.19"/>
    <d v="2014-10-10T00:00:00"/>
    <n v="299"/>
  </r>
  <r>
    <s v="16103"/>
    <s v="100"/>
    <x v="2346"/>
    <d v="2017-08-24T00:00:00"/>
    <b v="1"/>
    <s v="Approved"/>
    <s v="Norco Bicycles"/>
    <s v="Road"/>
    <s v="medium"/>
    <s v="medium"/>
    <n v="1036.5899999999999"/>
    <n v="206.35"/>
    <n v="830.24"/>
    <d v="1991-05-06T00:00:00"/>
    <n v="128"/>
  </r>
  <r>
    <s v="16104"/>
    <s v="29"/>
    <x v="2968"/>
    <d v="2017-06-28T00:00:00"/>
    <b v="0"/>
    <s v="Approved"/>
    <s v="WeareA2B"/>
    <s v="Standard"/>
    <s v="medium"/>
    <s v="medium"/>
    <n v="1065.03"/>
    <n v="230.09"/>
    <n v="834.94"/>
    <d v="2000-11-03T00:00:00"/>
    <n v="185"/>
  </r>
  <r>
    <s v="16105"/>
    <s v="0"/>
    <x v="2776"/>
    <d v="2017-07-08T00:00:00"/>
    <b v="0"/>
    <s v="Approved"/>
    <s v="Giant Bicycles"/>
    <s v="Standard"/>
    <s v="medium"/>
    <s v="large"/>
    <n v="569.55999999999995"/>
    <n v="528.42999999999995"/>
    <n v="41.13"/>
    <d v="2003-09-10T00:00:00"/>
    <n v="175"/>
  </r>
  <r>
    <s v="16106"/>
    <s v="19"/>
    <x v="1236"/>
    <d v="2017-02-13T00:00:00"/>
    <b v="0"/>
    <s v="Approved"/>
    <s v="Trek Bicycles"/>
    <s v="Mountain"/>
    <s v="low"/>
    <s v="medium"/>
    <n v="574.64"/>
    <n v="459.71"/>
    <n v="114.93"/>
    <d v="2003-02-07T00:00:00"/>
    <n v="320"/>
  </r>
  <r>
    <s v="16107"/>
    <s v="66"/>
    <x v="2215"/>
    <d v="2017-05-13T00:00:00"/>
    <b v="1"/>
    <s v="Approved"/>
    <s v="Giant Bicycles"/>
    <s v="Road"/>
    <s v="low"/>
    <s v="small"/>
    <n v="590.26"/>
    <n v="525.33000000000004"/>
    <n v="64.930000000000007"/>
    <d v="1995-10-24T00:00:00"/>
    <n v="231"/>
  </r>
  <r>
    <s v="16108"/>
    <s v="61"/>
    <x v="477"/>
    <d v="2017-04-30T00:00:00"/>
    <b v="0"/>
    <s v="Approved"/>
    <s v="OHM Cycles"/>
    <s v="Standard"/>
    <s v="low"/>
    <s v="medium"/>
    <n v="71.16"/>
    <n v="56.93"/>
    <n v="14.23"/>
    <d v="2015-06-17T00:00:00"/>
    <n v="244"/>
  </r>
  <r>
    <s v="16109"/>
    <s v="67"/>
    <x v="1113"/>
    <d v="2017-02-18T00:00:00"/>
    <b v="1"/>
    <s v="Approved"/>
    <s v="Norco Bicycles"/>
    <s v="Road"/>
    <s v="medium"/>
    <s v="medium"/>
    <n v="544.04999999999995"/>
    <n v="376.84"/>
    <n v="167.21"/>
    <d v="2005-10-22T00:00:00"/>
    <n v="315"/>
  </r>
  <r>
    <s v="16110"/>
    <s v="98"/>
    <x v="1058"/>
    <d v="2017-02-03T00:00:00"/>
    <b v="1"/>
    <s v="Approved"/>
    <s v="Trek Bicycles"/>
    <s v="Standard"/>
    <s v="high"/>
    <s v="medium"/>
    <n v="358.39"/>
    <n v="215.03"/>
    <n v="143.36000000000001"/>
    <d v="2004-01-16T00:00:00"/>
    <n v="330"/>
  </r>
  <r>
    <s v="16111"/>
    <s v="26"/>
    <x v="3212"/>
    <d v="2017-07-20T00:00:00"/>
    <b v="0"/>
    <s v="Approved"/>
    <s v="WeareA2B"/>
    <s v="Standard"/>
    <s v="medium"/>
    <s v="medium"/>
    <n v="1992.93"/>
    <n v="762.63"/>
    <n v="1230.3"/>
    <d v="1993-05-26T00:00:00"/>
    <n v="163"/>
  </r>
  <r>
    <s v="16112"/>
    <s v="26"/>
    <x v="2702"/>
    <d v="2017-02-03T00:00:00"/>
    <b v="1"/>
    <s v="Approved"/>
    <s v="WeareA2B"/>
    <s v="Standard"/>
    <s v="medium"/>
    <s v="medium"/>
    <n v="1992.93"/>
    <n v="762.63"/>
    <n v="1230.3"/>
    <d v="2004-07-25T00:00:00"/>
    <n v="330"/>
  </r>
  <r>
    <s v="16113"/>
    <s v="32"/>
    <x v="104"/>
    <d v="2017-07-11T00:00:00"/>
    <b v="0"/>
    <s v="Approved"/>
    <s v="Giant Bicycles"/>
    <s v="Standard"/>
    <s v="medium"/>
    <s v="medium"/>
    <n v="642.70000000000005"/>
    <n v="211.37"/>
    <n v="431.33"/>
    <d v="2003-03-18T00:00:00"/>
    <n v="172"/>
  </r>
  <r>
    <s v="16114"/>
    <s v="66"/>
    <x v="2714"/>
    <d v="2017-09-24T00:00:00"/>
    <b v="1"/>
    <s v="Approved"/>
    <s v="Solex"/>
    <s v="Standard"/>
    <s v="medium"/>
    <s v="medium"/>
    <n v="1163.8900000000001"/>
    <n v="589.27"/>
    <n v="574.62"/>
    <d v="2016-07-09T00:00:00"/>
    <n v="97"/>
  </r>
  <r>
    <s v="16115"/>
    <s v="1"/>
    <x v="2493"/>
    <d v="2017-10-22T00:00:00"/>
    <b v="0"/>
    <s v="Approved"/>
    <s v="Giant Bicycles"/>
    <s v="Standard"/>
    <s v="medium"/>
    <s v="medium"/>
    <n v="1403.5"/>
    <n v="954.82"/>
    <n v="448.68"/>
    <d v="2016-11-14T00:00:00"/>
    <n v="69"/>
  </r>
  <r>
    <s v="16116"/>
    <s v="53"/>
    <x v="2795"/>
    <d v="2017-05-24T00:00:00"/>
    <b v="1"/>
    <s v="Approved"/>
    <s v="OHM Cycles"/>
    <s v="Standard"/>
    <s v="medium"/>
    <s v="medium"/>
    <n v="795.34"/>
    <n v="101.58"/>
    <n v="693.76"/>
    <d v="1993-07-20T00:00:00"/>
    <n v="220"/>
  </r>
  <r>
    <s v="16117"/>
    <s v="72"/>
    <x v="3334"/>
    <d v="2017-07-07T00:00:00"/>
    <b v="0"/>
    <s v="Approved"/>
    <s v="Norco Bicycles"/>
    <s v="Standard"/>
    <s v="medium"/>
    <s v="medium"/>
    <n v="360.4"/>
    <n v="270.3"/>
    <n v="90.1"/>
    <d v="2016-12-06T00:00:00"/>
    <n v="176"/>
  </r>
  <r>
    <s v="16118"/>
    <s v="1"/>
    <x v="3218"/>
    <d v="2017-01-15T00:00:00"/>
    <b v="1"/>
    <s v="Approved"/>
    <s v="Giant Bicycles"/>
    <s v="Touring"/>
    <s v="medium"/>
    <s v="large"/>
    <n v="1873.97"/>
    <n v="863.95"/>
    <n v="1010.02"/>
    <d v="2004-07-25T00:00:00"/>
    <n v="349"/>
  </r>
  <r>
    <s v="16119"/>
    <s v="33"/>
    <x v="1186"/>
    <d v="2017-10-30T00:00:00"/>
    <b v="1"/>
    <s v="Approved"/>
    <s v="OHM Cycles"/>
    <s v="Road"/>
    <s v="medium"/>
    <s v="small"/>
    <n v="1810"/>
    <n v="1610.9"/>
    <n v="199.1"/>
    <d v="2008-03-19T00:00:00"/>
    <n v="61"/>
  </r>
  <r>
    <s v="16120"/>
    <s v="35"/>
    <x v="2194"/>
    <d v="2017-04-20T00:00:00"/>
    <b v="0"/>
    <s v="Approved"/>
    <s v="Giant Bicycles"/>
    <s v="Standard"/>
    <s v="medium"/>
    <s v="medium"/>
    <n v="1403.5"/>
    <n v="954.82"/>
    <n v="448.68"/>
    <d v="2012-12-02T00:00:00"/>
    <n v="254"/>
  </r>
  <r>
    <s v="16121"/>
    <s v="40"/>
    <x v="1793"/>
    <d v="2017-11-05T00:00:00"/>
    <b v="0"/>
    <s v="Approved"/>
    <s v="OHM Cycles"/>
    <s v="Standard"/>
    <s v="high"/>
    <s v="medium"/>
    <n v="1458.17"/>
    <n v="874.9"/>
    <n v="583.27"/>
    <d v="1999-12-04T00:00:00"/>
    <n v="55"/>
  </r>
  <r>
    <s v="16122"/>
    <s v="83"/>
    <x v="479"/>
    <d v="2017-08-09T00:00:00"/>
    <b v="1"/>
    <s v="Approved"/>
    <s v="Solex"/>
    <s v="Touring"/>
    <s v="medium"/>
    <s v="large"/>
    <n v="2083.94"/>
    <n v="675.03"/>
    <n v="1408.91"/>
    <d v="2015-08-02T00:00:00"/>
    <n v="143"/>
  </r>
  <r>
    <s v="16123"/>
    <s v="30"/>
    <x v="2678"/>
    <d v="2017-02-06T00:00:00"/>
    <b v="1"/>
    <s v="Approved"/>
    <s v="Solex"/>
    <s v="Standard"/>
    <s v="high"/>
    <s v="medium"/>
    <n v="748.17"/>
    <n v="448.9"/>
    <n v="299.27"/>
    <d v="2003-03-18T00:00:00"/>
    <n v="327"/>
  </r>
  <r>
    <s v="16124"/>
    <s v="21"/>
    <x v="2603"/>
    <d v="2017-06-04T00:00:00"/>
    <b v="1"/>
    <s v="Approved"/>
    <s v="Solex"/>
    <s v="Standard"/>
    <s v="medium"/>
    <s v="large"/>
    <n v="1071.23"/>
    <n v="380.74"/>
    <n v="690.49"/>
    <d v="1996-04-05T00:00:00"/>
    <n v="209"/>
  </r>
  <r>
    <s v="16125"/>
    <s v="95"/>
    <x v="2528"/>
    <d v="2017-08-18T00:00:00"/>
    <b v="1"/>
    <s v="Approved"/>
    <s v="OHM Cycles"/>
    <s v="Touring"/>
    <s v="low"/>
    <s v="medium"/>
    <n v="1073.07"/>
    <n v="933.84"/>
    <n v="139.22999999999999"/>
    <d v="1997-01-25T00:00:00"/>
    <n v="134"/>
  </r>
  <r>
    <s v="16126"/>
    <s v="63"/>
    <x v="1429"/>
    <d v="2017-01-31T00:00:00"/>
    <b v="1"/>
    <s v="Approved"/>
    <s v="Solex"/>
    <s v="Standard"/>
    <s v="medium"/>
    <s v="medium"/>
    <n v="1483.2"/>
    <n v="99.59"/>
    <n v="1383.61"/>
    <d v="2010-11-05T00:00:00"/>
    <n v="333"/>
  </r>
  <r>
    <s v="16127"/>
    <s v="64"/>
    <x v="1233"/>
    <d v="2017-06-30T00:00:00"/>
    <b v="0"/>
    <s v="Approved"/>
    <s v="Giant Bicycles"/>
    <s v="Standard"/>
    <s v="high"/>
    <s v="small"/>
    <n v="1977.36"/>
    <n v="1759.85"/>
    <n v="217.51"/>
    <d v="2015-05-21T00:00:00"/>
    <n v="183"/>
  </r>
  <r>
    <s v="16128"/>
    <s v="12"/>
    <x v="3321"/>
    <d v="2017-11-25T00:00:00"/>
    <b v="0"/>
    <s v="Approved"/>
    <s v="Giant Bicycles"/>
    <s v="Standard"/>
    <s v="medium"/>
    <s v="large"/>
    <n v="1765.3"/>
    <n v="709.48"/>
    <n v="1055.82"/>
    <d v="2004-07-25T00:00:00"/>
    <n v="35"/>
  </r>
  <r>
    <s v="16129"/>
    <s v="4"/>
    <x v="1929"/>
    <d v="2017-07-06T00:00:00"/>
    <b v="1"/>
    <s v="Approved"/>
    <s v="Giant Bicycles"/>
    <s v="Standard"/>
    <s v="high"/>
    <s v="medium"/>
    <n v="1129.1300000000001"/>
    <n v="677.48"/>
    <n v="451.65"/>
    <d v="1991-11-07T00:00:00"/>
    <n v="177"/>
  </r>
  <r>
    <s v="16130"/>
    <s v="66"/>
    <x v="937"/>
    <d v="2017-10-13T00:00:00"/>
    <b v="0"/>
    <s v="Approved"/>
    <s v="Giant Bicycles"/>
    <s v="Road"/>
    <s v="low"/>
    <s v="small"/>
    <n v="590.26"/>
    <n v="525.33000000000004"/>
    <n v="64.930000000000007"/>
    <d v="2010-08-20T00:00:00"/>
    <n v="78"/>
  </r>
  <r>
    <s v="16131"/>
    <s v="80"/>
    <x v="823"/>
    <d v="2017-04-23T00:00:00"/>
    <b v="1"/>
    <s v="Approved"/>
    <s v="OHM Cycles"/>
    <s v="Touring"/>
    <s v="low"/>
    <s v="medium"/>
    <n v="1073.07"/>
    <n v="933.84"/>
    <n v="139.22999999999999"/>
    <d v="1997-01-25T00:00:00"/>
    <n v="251"/>
  </r>
  <r>
    <s v="16132"/>
    <s v="45"/>
    <x v="2227"/>
    <d v="2017-07-19T00:00:00"/>
    <b v="0"/>
    <s v="Approved"/>
    <s v="Trek Bicycles"/>
    <s v="Road"/>
    <s v="low"/>
    <s v="medium"/>
    <n v="980.37"/>
    <n v="234.43"/>
    <n v="745.94"/>
    <d v="2004-09-28T00:00:00"/>
    <n v="164"/>
  </r>
  <r>
    <s v="16133"/>
    <s v="79"/>
    <x v="2389"/>
    <d v="2017-07-29T00:00:00"/>
    <b v="0"/>
    <s v="Approved"/>
    <s v="Norco Bicycles"/>
    <s v="Standard"/>
    <s v="medium"/>
    <s v="medium"/>
    <n v="1555.58"/>
    <n v="818.01"/>
    <n v="737.57"/>
    <d v="2003-09-09T00:00:00"/>
    <n v="154"/>
  </r>
  <r>
    <s v="16134"/>
    <s v="4"/>
    <x v="2104"/>
    <d v="2017-10-26T00:00:00"/>
    <b v="1"/>
    <s v="Approved"/>
    <s v="Giant Bicycles"/>
    <s v="Standard"/>
    <s v="high"/>
    <s v="medium"/>
    <n v="1129.1300000000001"/>
    <n v="677.48"/>
    <n v="451.65"/>
    <d v="2011-04-16T00:00:00"/>
    <n v="65"/>
  </r>
  <r>
    <s v="16135"/>
    <s v="87"/>
    <x v="563"/>
    <d v="2017-01-05T00:00:00"/>
    <b v="1"/>
    <s v="Approved"/>
    <s v="OHM Cycles"/>
    <s v="Standard"/>
    <s v="medium"/>
    <s v="medium"/>
    <n v="1636.9"/>
    <n v="44.71"/>
    <n v="1592.19"/>
    <d v="2010-08-20T00:00:00"/>
    <n v="359"/>
  </r>
  <r>
    <s v="16136"/>
    <s v="2"/>
    <x v="1906"/>
    <d v="2017-08-29T00:00:00"/>
    <b v="1"/>
    <s v="Approved"/>
    <s v="Solex"/>
    <s v="Standard"/>
    <s v="medium"/>
    <s v="medium"/>
    <n v="71.489999999999995"/>
    <n v="53.62"/>
    <n v="17.87"/>
    <d v="2012-12-02T00:00:00"/>
    <n v="123"/>
  </r>
  <r>
    <s v="16137"/>
    <s v="82"/>
    <x v="2836"/>
    <d v="2017-06-04T00:00:00"/>
    <b v="0"/>
    <s v="Approved"/>
    <s v="Norco Bicycles"/>
    <s v="Standard"/>
    <s v="high"/>
    <s v="medium"/>
    <n v="1148.6400000000001"/>
    <n v="689.18"/>
    <n v="459.46"/>
    <d v="2013-09-16T00:00:00"/>
    <n v="209"/>
  </r>
  <r>
    <s v="16138"/>
    <s v="69"/>
    <x v="1882"/>
    <d v="2017-11-01T00:00:00"/>
    <b v="1"/>
    <s v="Approved"/>
    <s v="Giant Bicycles"/>
    <s v="Road"/>
    <s v="medium"/>
    <s v="medium"/>
    <n v="792.9"/>
    <n v="594.67999999999995"/>
    <n v="198.22"/>
    <d v="1992-10-02T00:00:00"/>
    <n v="59"/>
  </r>
  <r>
    <s v="16139"/>
    <s v="86"/>
    <x v="2336"/>
    <d v="2017-09-19T00:00:00"/>
    <b v="0"/>
    <s v="Approved"/>
    <s v="OHM Cycles"/>
    <s v="Standard"/>
    <s v="medium"/>
    <s v="medium"/>
    <n v="235.63"/>
    <n v="125.07"/>
    <n v="110.56"/>
    <d v="2004-08-07T00:00:00"/>
    <n v="102"/>
  </r>
  <r>
    <s v="16140"/>
    <s v="86"/>
    <x v="1442"/>
    <d v="2017-02-05T00:00:00"/>
    <b v="1"/>
    <s v="Approved"/>
    <s v="OHM Cycles"/>
    <s v="Standard"/>
    <s v="medium"/>
    <s v="medium"/>
    <n v="235.63"/>
    <n v="125.07"/>
    <n v="110.56"/>
    <d v="2004-08-07T00:00:00"/>
    <n v="328"/>
  </r>
  <r>
    <s v="16142"/>
    <s v="94"/>
    <x v="3195"/>
    <d v="2017-10-23T00:00:00"/>
    <b v="0"/>
    <s v="Approved"/>
    <s v="Giant Bicycles"/>
    <s v="Standard"/>
    <s v="medium"/>
    <s v="large"/>
    <n v="1635.3"/>
    <n v="993.66"/>
    <n v="641.64"/>
    <d v="2004-01-16T00:00:00"/>
    <n v="68"/>
  </r>
  <r>
    <s v="16143"/>
    <s v="41"/>
    <x v="3347"/>
    <d v="2017-04-02T00:00:00"/>
    <b v="1"/>
    <s v="Approved"/>
    <s v="Solex"/>
    <s v="Road"/>
    <s v="medium"/>
    <s v="medium"/>
    <n v="416.98"/>
    <n v="312.74"/>
    <n v="104.24"/>
    <d v="1997-05-10T00:00:00"/>
    <n v="272"/>
  </r>
  <r>
    <s v="16144"/>
    <s v="10"/>
    <x v="1439"/>
    <d v="2017-02-23T00:00:00"/>
    <b v="1"/>
    <s v="Approved"/>
    <s v="WeareA2B"/>
    <s v="Touring"/>
    <s v="medium"/>
    <s v="medium"/>
    <n v="1466.68"/>
    <n v="363.25"/>
    <n v="1103.43"/>
    <d v="2013-03-12T00:00:00"/>
    <n v="310"/>
  </r>
  <r>
    <s v="16145"/>
    <s v="40"/>
    <x v="2219"/>
    <d v="2017-05-12T00:00:00"/>
    <b v="1"/>
    <s v="Approved"/>
    <s v="Trek Bicycles"/>
    <s v="Road"/>
    <s v="medium"/>
    <s v="large"/>
    <n v="1894.19"/>
    <n v="598.76"/>
    <n v="1295.43"/>
    <d v="2003-07-21T00:00:00"/>
    <n v="232"/>
  </r>
  <r>
    <s v="16146"/>
    <s v="45"/>
    <x v="1031"/>
    <d v="2017-10-17T00:00:00"/>
    <b v="1"/>
    <s v="Approved"/>
    <s v="Solex"/>
    <s v="Standard"/>
    <s v="medium"/>
    <s v="medium"/>
    <n v="441.49"/>
    <n v="84.99"/>
    <n v="356.5"/>
    <d v="2012-04-10T00:00:00"/>
    <n v="74"/>
  </r>
  <r>
    <s v="16147"/>
    <s v="54"/>
    <x v="280"/>
    <d v="2017-11-02T00:00:00"/>
    <b v="1"/>
    <s v="Approved"/>
    <s v="WeareA2B"/>
    <s v="Standard"/>
    <s v="medium"/>
    <s v="medium"/>
    <n v="1807.45"/>
    <n v="778.69"/>
    <n v="1028.76"/>
    <d v="2015-05-21T00:00:00"/>
    <n v="58"/>
  </r>
  <r>
    <s v="16148"/>
    <s v="10"/>
    <x v="2593"/>
    <d v="2017-09-14T00:00:00"/>
    <b v="1"/>
    <s v="Approved"/>
    <s v="WeareA2B"/>
    <s v="Touring"/>
    <s v="medium"/>
    <s v="medium"/>
    <n v="1466.68"/>
    <n v="363.25"/>
    <n v="1103.43"/>
    <d v="2003-08-05T00:00:00"/>
    <n v="107"/>
  </r>
  <r>
    <s v="16149"/>
    <s v="62"/>
    <x v="1998"/>
    <d v="2017-11-12T00:00:00"/>
    <b v="1"/>
    <s v="Approved"/>
    <s v="Solex"/>
    <s v="Standard"/>
    <s v="medium"/>
    <s v="medium"/>
    <n v="478.16"/>
    <n v="298.72000000000003"/>
    <n v="179.44"/>
    <d v="1993-06-23T00:00:00"/>
    <n v="48"/>
  </r>
  <r>
    <s v="16150"/>
    <s v="43"/>
    <x v="1404"/>
    <d v="2017-10-25T00:00:00"/>
    <b v="0"/>
    <s v="Approved"/>
    <s v="Norco Bicycles"/>
    <s v="Standard"/>
    <s v="medium"/>
    <s v="medium"/>
    <n v="1555.58"/>
    <n v="818.01"/>
    <n v="737.57"/>
    <d v="2003-09-09T00:00:00"/>
    <n v="66"/>
  </r>
  <r>
    <s v="16151"/>
    <s v="0"/>
    <x v="1868"/>
    <d v="2017-10-03T00:00:00"/>
    <b v="0"/>
    <s v="Approved"/>
    <s v="Trek Bicycles"/>
    <s v="Road"/>
    <s v="medium"/>
    <s v="medium"/>
    <n v="533.51"/>
    <n v="400.13"/>
    <n v="133.38"/>
    <d v="2012-06-04T00:00:00"/>
    <n v="88"/>
  </r>
  <r>
    <s v="16152"/>
    <s v="78"/>
    <x v="1566"/>
    <d v="2017-11-02T00:00:00"/>
    <b v="1"/>
    <s v="Approved"/>
    <s v="Giant Bicycles"/>
    <s v="Standard"/>
    <s v="medium"/>
    <s v="large"/>
    <n v="1765.3"/>
    <n v="709.48"/>
    <n v="1055.82"/>
    <d v="2015-08-02T00:00:00"/>
    <n v="58"/>
  </r>
  <r>
    <s v="16153"/>
    <s v="62"/>
    <x v="3302"/>
    <d v="2017-09-10T00:00:00"/>
    <b v="0"/>
    <s v="Approved"/>
    <s v="Solex"/>
    <s v="Standard"/>
    <s v="medium"/>
    <s v="medium"/>
    <n v="478.16"/>
    <n v="298.72000000000003"/>
    <n v="179.44"/>
    <d v="1998-12-17T00:00:00"/>
    <n v="111"/>
  </r>
  <r>
    <s v="16154"/>
    <s v="70"/>
    <x v="2452"/>
    <d v="2017-04-17T00:00:00"/>
    <b v="0"/>
    <s v="Approved"/>
    <s v="Trek Bicycles"/>
    <s v="Standard"/>
    <s v="high"/>
    <s v="medium"/>
    <n v="495.72"/>
    <n v="297.43"/>
    <n v="198.29"/>
    <d v="2015-04-11T00:00:00"/>
    <n v="257"/>
  </r>
  <r>
    <s v="16155"/>
    <s v="44"/>
    <x v="3286"/>
    <d v="2017-03-30T00:00:00"/>
    <b v="1"/>
    <s v="Approved"/>
    <s v="WeareA2B"/>
    <s v="Standard"/>
    <s v="medium"/>
    <s v="medium"/>
    <n v="1769.64"/>
    <n v="108.76"/>
    <n v="1660.88"/>
    <d v="1999-12-04T00:00:00"/>
    <n v="275"/>
  </r>
  <r>
    <s v="16156"/>
    <s v="98"/>
    <x v="831"/>
    <d v="2017-10-12T00:00:00"/>
    <b v="1"/>
    <s v="Approved"/>
    <s v="Trek Bicycles"/>
    <s v="Standard"/>
    <s v="high"/>
    <s v="medium"/>
    <n v="358.39"/>
    <n v="215.03"/>
    <n v="143.36000000000001"/>
    <d v="2004-01-16T00:00:00"/>
    <n v="79"/>
  </r>
  <r>
    <s v="16157"/>
    <s v="56"/>
    <x v="3398"/>
    <d v="2017-06-11T00:00:00"/>
    <b v="1"/>
    <s v="Approved"/>
    <s v="Norco Bicycles"/>
    <s v="Mountain"/>
    <s v="low"/>
    <s v="small"/>
    <n v="688.63"/>
    <n v="612.88"/>
    <n v="75.75"/>
    <d v="1993-10-02T00:00:00"/>
    <n v="202"/>
  </r>
  <r>
    <s v="16158"/>
    <s v="40"/>
    <x v="2123"/>
    <d v="2017-12-06T00:00:00"/>
    <b v="1"/>
    <s v="Approved"/>
    <s v="OHM Cycles"/>
    <s v="Standard"/>
    <s v="high"/>
    <s v="medium"/>
    <n v="1458.17"/>
    <n v="874.9"/>
    <n v="583.27"/>
    <d v="2006-02-02T00:00:00"/>
    <n v="24"/>
  </r>
  <r>
    <s v="16159"/>
    <s v="14"/>
    <x v="2098"/>
    <d v="2017-12-17T00:00:00"/>
    <b v="0"/>
    <s v="Approved"/>
    <s v="Solex"/>
    <s v="Standard"/>
    <s v="high"/>
    <s v="large"/>
    <n v="1842.92"/>
    <n v="1105.75"/>
    <n v="737.17"/>
    <d v="2004-07-25T00:00:00"/>
    <n v="13"/>
  </r>
  <r>
    <s v="16160"/>
    <s v="39"/>
    <x v="2900"/>
    <d v="2017-11-19T00:00:00"/>
    <b v="0"/>
    <s v="Approved"/>
    <s v="Giant Bicycles"/>
    <s v="Standard"/>
    <s v="medium"/>
    <s v="large"/>
    <n v="1812.75"/>
    <n v="582.48"/>
    <n v="1230.27"/>
    <d v="2006-02-02T00:00:00"/>
    <n v="41"/>
  </r>
  <r>
    <s v="16162"/>
    <s v="93"/>
    <x v="335"/>
    <d v="2017-04-06T00:00:00"/>
    <b v="0"/>
    <s v="Approved"/>
    <s v="WeareA2B"/>
    <s v="Standard"/>
    <s v="medium"/>
    <s v="medium"/>
    <n v="1065.03"/>
    <n v="230.09"/>
    <n v="834.94"/>
    <d v="1991-05-06T00:00:00"/>
    <n v="268"/>
  </r>
  <r>
    <s v="16163"/>
    <s v="87"/>
    <x v="2824"/>
    <d v="2017-06-12T00:00:00"/>
    <b v="1"/>
    <s v="Approved"/>
    <s v="OHM Cycles"/>
    <s v="Standard"/>
    <s v="medium"/>
    <s v="medium"/>
    <n v="1636.9"/>
    <n v="44.71"/>
    <n v="1592.19"/>
    <d v="2010-08-20T00:00:00"/>
    <n v="201"/>
  </r>
  <r>
    <s v="16164"/>
    <s v="6"/>
    <x v="847"/>
    <d v="2017-09-04T00:00:00"/>
    <b v="1"/>
    <s v="Approved"/>
    <s v="OHM Cycles"/>
    <s v="Standard"/>
    <s v="high"/>
    <s v="medium"/>
    <n v="227.88"/>
    <n v="136.72999999999999"/>
    <n v="91.15"/>
    <d v="2003-02-07T00:00:00"/>
    <n v="117"/>
  </r>
  <r>
    <s v="16165"/>
    <s v="24"/>
    <x v="1159"/>
    <d v="2017-05-11T00:00:00"/>
    <b v="0"/>
    <s v="Approved"/>
    <s v="Solex"/>
    <s v="Road"/>
    <s v="medium"/>
    <s v="large"/>
    <n v="1777.8"/>
    <n v="820.78"/>
    <n v="957.02"/>
    <d v="2011-05-07T00:00:00"/>
    <n v="233"/>
  </r>
  <r>
    <s v="16166"/>
    <s v="89"/>
    <x v="3213"/>
    <d v="2017-12-30T00:00:00"/>
    <b v="0"/>
    <s v="Approved"/>
    <s v="WeareA2B"/>
    <s v="Touring"/>
    <s v="medium"/>
    <s v="large"/>
    <n v="1362.99"/>
    <n v="57.74"/>
    <n v="1305.25"/>
    <d v="2002-10-10T00:00:00"/>
    <n v="0"/>
  </r>
  <r>
    <s v="16167"/>
    <s v="31"/>
    <x v="2627"/>
    <d v="2017-11-09T00:00:00"/>
    <b v="0"/>
    <s v="Approved"/>
    <s v="Giant Bicycles"/>
    <s v="Standard"/>
    <s v="medium"/>
    <s v="medium"/>
    <n v="230.91"/>
    <n v="173.18"/>
    <n v="57.73"/>
    <d v="2006-11-10T00:00:00"/>
    <n v="51"/>
  </r>
  <r>
    <s v="16168"/>
    <s v="28"/>
    <x v="1151"/>
    <d v="2017-03-28T00:00:00"/>
    <b v="0"/>
    <s v="Approved"/>
    <s v="Norco Bicycles"/>
    <s v="Standard"/>
    <s v="medium"/>
    <s v="small"/>
    <n v="1216.1400000000001"/>
    <n v="1082.3599999999999"/>
    <n v="133.78"/>
    <d v="1995-12-19T00:00:00"/>
    <n v="277"/>
  </r>
  <r>
    <s v="16169"/>
    <s v="17"/>
    <x v="2973"/>
    <d v="2017-03-17T00:00:00"/>
    <b v="0"/>
    <s v="Approved"/>
    <s v="Solex"/>
    <s v="Standard"/>
    <s v="high"/>
    <s v="medium"/>
    <n v="1024.6600000000001"/>
    <n v="614.79999999999995"/>
    <n v="409.86"/>
    <d v="1996-11-09T00:00:00"/>
    <n v="288"/>
  </r>
  <r>
    <s v="16170"/>
    <s v="74"/>
    <x v="773"/>
    <d v="2017-01-11T00:00:00"/>
    <b v="0"/>
    <s v="Approved"/>
    <s v="WeareA2B"/>
    <s v="Standard"/>
    <s v="medium"/>
    <s v="medium"/>
    <n v="1228.07"/>
    <n v="400.91"/>
    <n v="827.16"/>
    <d v="2000-05-22T00:00:00"/>
    <n v="353"/>
  </r>
  <r>
    <s v="16171"/>
    <s v="80"/>
    <x v="1836"/>
    <d v="2017-10-24T00:00:00"/>
    <b v="1"/>
    <s v="Approved"/>
    <s v="OHM Cycles"/>
    <s v="Touring"/>
    <s v="low"/>
    <s v="medium"/>
    <n v="1073.07"/>
    <n v="933.84"/>
    <n v="139.22999999999999"/>
    <d v="1991-07-10T00:00:00"/>
    <n v="67"/>
  </r>
  <r>
    <s v="16172"/>
    <s v="3"/>
    <x v="2255"/>
    <d v="2017-06-13T00:00:00"/>
    <b v="1"/>
    <s v="Approved"/>
    <s v="Trek Bicycles"/>
    <s v="Standard"/>
    <s v="medium"/>
    <s v="large"/>
    <n v="2091.4699999999998"/>
    <n v="388.92"/>
    <n v="1702.55"/>
    <d v="2006-05-22T00:00:00"/>
    <n v="200"/>
  </r>
  <r>
    <s v="16173"/>
    <s v="97"/>
    <x v="404"/>
    <d v="2017-01-18T00:00:00"/>
    <b v="0"/>
    <s v="Approved"/>
    <s v="Solex"/>
    <s v="Standard"/>
    <s v="medium"/>
    <s v="large"/>
    <n v="202.62"/>
    <n v="151.96"/>
    <n v="50.66"/>
    <d v="2016-03-29T00:00:00"/>
    <n v="346"/>
  </r>
  <r>
    <s v="16174"/>
    <s v="51"/>
    <x v="2563"/>
    <d v="2017-10-28T00:00:00"/>
    <b v="0"/>
    <s v="Approved"/>
    <s v="OHM Cycles"/>
    <s v="Standard"/>
    <s v="high"/>
    <s v="medium"/>
    <n v="2005.66"/>
    <n v="1203.4000000000001"/>
    <n v="802.26"/>
    <d v="2012-04-10T00:00:00"/>
    <n v="63"/>
  </r>
  <r>
    <s v="16175"/>
    <s v="62"/>
    <x v="613"/>
    <d v="2017-05-14T00:00:00"/>
    <b v="1"/>
    <s v="Approved"/>
    <s v="Solex"/>
    <s v="Standard"/>
    <s v="medium"/>
    <s v="medium"/>
    <n v="478.16"/>
    <n v="298.72000000000003"/>
    <n v="179.44"/>
    <d v="2005-10-22T00:00:00"/>
    <n v="230"/>
  </r>
  <r>
    <s v="16176"/>
    <s v="9"/>
    <x v="1270"/>
    <d v="2017-05-21T00:00:00"/>
    <b v="1"/>
    <s v="Approved"/>
    <s v="OHM Cycles"/>
    <s v="Road"/>
    <s v="medium"/>
    <s v="medium"/>
    <n v="742.54"/>
    <n v="667.4"/>
    <n v="75.14"/>
    <d v="2004-08-17T00:00:00"/>
    <n v="223"/>
  </r>
  <r>
    <s v="16177"/>
    <s v="54"/>
    <x v="1345"/>
    <d v="2017-04-19T00:00:00"/>
    <b v="0"/>
    <s v="Approved"/>
    <s v="WeareA2B"/>
    <s v="Standard"/>
    <s v="medium"/>
    <s v="medium"/>
    <n v="1292.8399999999999"/>
    <n v="13.44"/>
    <n v="1279.4000000000001"/>
    <d v="2015-10-18T00:00:00"/>
    <n v="255"/>
  </r>
  <r>
    <s v="16178"/>
    <s v="28"/>
    <x v="635"/>
    <d v="2017-12-10T00:00:00"/>
    <b v="1"/>
    <s v="Approved"/>
    <s v="Norco Bicycles"/>
    <s v="Standard"/>
    <s v="medium"/>
    <s v="small"/>
    <n v="1216.1400000000001"/>
    <n v="1082.3599999999999"/>
    <n v="133.78"/>
    <d v="1993-10-02T00:00:00"/>
    <n v="20"/>
  </r>
  <r>
    <s v="16179"/>
    <s v="38"/>
    <x v="676"/>
    <d v="2017-03-25T00:00:00"/>
    <b v="0"/>
    <s v="Approved"/>
    <s v="Trek Bicycles"/>
    <s v="Standard"/>
    <s v="medium"/>
    <s v="large"/>
    <n v="2091.4699999999998"/>
    <n v="388.92"/>
    <n v="1702.55"/>
    <d v="2012-09-15T00:00:00"/>
    <n v="280"/>
  </r>
  <r>
    <s v="16180"/>
    <s v="25"/>
    <x v="1838"/>
    <d v="2017-07-14T00:00:00"/>
    <b v="0"/>
    <s v="Approved"/>
    <s v="Giant Bicycles"/>
    <s v="Road"/>
    <s v="medium"/>
    <s v="medium"/>
    <n v="1538.99"/>
    <n v="829.65"/>
    <n v="709.34"/>
    <d v="1991-08-05T00:00:00"/>
    <n v="169"/>
  </r>
  <r>
    <s v="16181"/>
    <s v="23"/>
    <x v="1191"/>
    <d v="2017-03-08T00:00:00"/>
    <b v="0"/>
    <s v="Approved"/>
    <s v="Norco Bicycles"/>
    <s v="Mountain"/>
    <s v="low"/>
    <s v="small"/>
    <n v="688.63"/>
    <n v="612.88"/>
    <n v="75.75"/>
    <d v="1993-10-02T00:00:00"/>
    <n v="297"/>
  </r>
  <r>
    <s v="16182"/>
    <s v="19"/>
    <x v="3326"/>
    <d v="2017-12-18T00:00:00"/>
    <b v="1"/>
    <s v="Approved"/>
    <s v="OHM Cycles"/>
    <s v="Road"/>
    <s v="high"/>
    <s v="large"/>
    <n v="12.01"/>
    <n v="7.21"/>
    <n v="4.8"/>
    <d v="2009-03-08T00:00:00"/>
    <n v="12"/>
  </r>
  <r>
    <s v="16183"/>
    <s v="13"/>
    <x v="910"/>
    <d v="2017-10-21T00:00:00"/>
    <b v="0"/>
    <s v="Approved"/>
    <s v="Solex"/>
    <s v="Standard"/>
    <s v="medium"/>
    <s v="medium"/>
    <n v="1163.8900000000001"/>
    <n v="589.27"/>
    <n v="574.62"/>
    <d v="2003-08-05T00:00:00"/>
    <n v="70"/>
  </r>
  <r>
    <s v="16184"/>
    <s v="81"/>
    <x v="2112"/>
    <d v="2017-01-03T00:00:00"/>
    <b v="1"/>
    <s v="Approved"/>
    <s v="Norco Bicycles"/>
    <s v="Standard"/>
    <s v="medium"/>
    <s v="small"/>
    <n v="586.45000000000005"/>
    <n v="521.94000000000005"/>
    <n v="64.510000000000005"/>
    <d v="2015-08-02T00:00:00"/>
    <n v="361"/>
  </r>
  <r>
    <s v="16185"/>
    <s v="87"/>
    <x v="1846"/>
    <d v="2017-04-12T00:00:00"/>
    <b v="0"/>
    <s v="Approved"/>
    <s v="Giant Bicycles"/>
    <s v="Standard"/>
    <s v="high"/>
    <s v="medium"/>
    <n v="1179"/>
    <n v="707.4"/>
    <n v="471.6"/>
    <d v="1997-08-25T00:00:00"/>
    <n v="262"/>
  </r>
  <r>
    <s v="16186"/>
    <s v="61"/>
    <x v="2798"/>
    <d v="2017-06-15T00:00:00"/>
    <b v="0"/>
    <s v="Approved"/>
    <s v="Norco Bicycles"/>
    <s v="Standard"/>
    <s v="medium"/>
    <s v="small"/>
    <n v="586.45000000000005"/>
    <n v="521.94000000000005"/>
    <n v="64.510000000000005"/>
    <d v="1993-04-20T00:00:00"/>
    <n v="198"/>
  </r>
  <r>
    <s v="16188"/>
    <s v="33"/>
    <x v="246"/>
    <d v="2017-02-22T00:00:00"/>
    <b v="1"/>
    <s v="Approved"/>
    <s v="Giant Bicycles"/>
    <s v="Standard"/>
    <s v="medium"/>
    <s v="small"/>
    <n v="1311.44"/>
    <n v="1167.18"/>
    <n v="144.26"/>
    <d v="1997-05-10T00:00:00"/>
    <n v="311"/>
  </r>
  <r>
    <s v="16189"/>
    <s v="92"/>
    <x v="426"/>
    <d v="2017-11-16T00:00:00"/>
    <b v="0"/>
    <s v="Approved"/>
    <s v="WeareA2B"/>
    <s v="Standard"/>
    <s v="medium"/>
    <s v="small"/>
    <n v="1415.01"/>
    <n v="1259.3599999999999"/>
    <n v="155.65"/>
    <d v="2013-06-09T00:00:00"/>
    <n v="44"/>
  </r>
  <r>
    <s v="16190"/>
    <s v="16"/>
    <x v="3468"/>
    <d v="2017-02-18T00:00:00"/>
    <b v="0"/>
    <s v="Approved"/>
    <s v="Norco Bicycles"/>
    <s v="Standard"/>
    <s v="high"/>
    <s v="small"/>
    <n v="1661.92"/>
    <n v="1479.11"/>
    <n v="182.81"/>
    <d v="1994-09-09T00:00:00"/>
    <n v="315"/>
  </r>
  <r>
    <s v="16191"/>
    <s v="30"/>
    <x v="634"/>
    <d v="2017-07-17T00:00:00"/>
    <b v="0"/>
    <s v="Approved"/>
    <s v="Solex"/>
    <s v="Standard"/>
    <s v="high"/>
    <s v="medium"/>
    <n v="748.17"/>
    <n v="448.9"/>
    <n v="299.27"/>
    <d v="1991-11-10T00:00:00"/>
    <n v="166"/>
  </r>
  <r>
    <s v="16192"/>
    <s v="39"/>
    <x v="2817"/>
    <d v="2017-11-04T00:00:00"/>
    <b v="1"/>
    <s v="Approved"/>
    <s v="Giant Bicycles"/>
    <s v="Standard"/>
    <s v="medium"/>
    <s v="large"/>
    <n v="1812.75"/>
    <n v="582.48"/>
    <n v="1230.27"/>
    <d v="2010-06-07T00:00:00"/>
    <n v="56"/>
  </r>
  <r>
    <s v="16193"/>
    <s v="0"/>
    <x v="3118"/>
    <d v="2017-08-09T00:00:00"/>
    <b v="0"/>
    <s v="Approved"/>
    <s v="Solex"/>
    <s v="Standard"/>
    <s v="medium"/>
    <s v="medium"/>
    <n v="478.16"/>
    <n v="298.72000000000003"/>
    <n v="179.44"/>
    <d v="1993-06-23T00:00:00"/>
    <n v="143"/>
  </r>
  <r>
    <s v="16194"/>
    <s v="58"/>
    <x v="510"/>
    <d v="2017-10-27T00:00:00"/>
    <b v="0"/>
    <s v="Approved"/>
    <s v="OHM Cycles"/>
    <s v="Standard"/>
    <s v="medium"/>
    <s v="medium"/>
    <n v="912.52"/>
    <n v="141.4"/>
    <n v="771.12"/>
    <d v="2015-10-18T00:00:00"/>
    <n v="64"/>
  </r>
  <r>
    <s v="16195"/>
    <s v="13"/>
    <x v="2038"/>
    <d v="2017-12-16T00:00:00"/>
    <b v="1"/>
    <s v="Approved"/>
    <s v="Solex"/>
    <s v="Standard"/>
    <s v="medium"/>
    <s v="medium"/>
    <n v="1163.8900000000001"/>
    <n v="589.27"/>
    <n v="574.62"/>
    <d v="2016-07-09T00:00:00"/>
    <n v="14"/>
  </r>
  <r>
    <s v="16196"/>
    <s v="32"/>
    <x v="2603"/>
    <d v="2017-10-12T00:00:00"/>
    <b v="1"/>
    <s v="Approved"/>
    <s v="Giant Bicycles"/>
    <s v="Standard"/>
    <s v="medium"/>
    <s v="medium"/>
    <n v="642.70000000000005"/>
    <n v="211.37"/>
    <n v="431.33"/>
    <d v="2002-03-22T00:00:00"/>
    <n v="79"/>
  </r>
  <r>
    <s v="16197"/>
    <s v="36"/>
    <x v="2450"/>
    <d v="2017-11-02T00:00:00"/>
    <b v="0"/>
    <s v="Approved"/>
    <s v="Solex"/>
    <s v="Standard"/>
    <s v="low"/>
    <s v="medium"/>
    <n v="945.04"/>
    <n v="507.58"/>
    <n v="437.46"/>
    <d v="2004-09-28T00:00:00"/>
    <n v="58"/>
  </r>
  <r>
    <s v="16198"/>
    <s v="52"/>
    <x v="2412"/>
    <d v="2017-06-11T00:00:00"/>
    <b v="1"/>
    <s v="Approved"/>
    <s v="OHM Cycles"/>
    <s v="Road"/>
    <s v="medium"/>
    <s v="medium"/>
    <n v="1280.28"/>
    <n v="829.51"/>
    <n v="450.77"/>
    <d v="2001-11-25T00:00:00"/>
    <n v="202"/>
  </r>
  <r>
    <s v="16199"/>
    <s v="63"/>
    <x v="2448"/>
    <d v="2017-04-14T00:00:00"/>
    <b v="0"/>
    <s v="Approved"/>
    <s v="Solex"/>
    <s v="Standard"/>
    <s v="medium"/>
    <s v="medium"/>
    <n v="1483.2"/>
    <n v="99.59"/>
    <n v="1383.61"/>
    <d v="1998-12-17T00:00:00"/>
    <n v="260"/>
  </r>
  <r>
    <s v="16200"/>
    <s v="61"/>
    <x v="433"/>
    <d v="2017-04-09T00:00:00"/>
    <b v="1"/>
    <s v="Approved"/>
    <s v="OHM Cycles"/>
    <s v="Standard"/>
    <s v="low"/>
    <s v="medium"/>
    <n v="71.16"/>
    <n v="56.93"/>
    <n v="14.23"/>
    <d v="2015-06-17T00:00:00"/>
    <n v="265"/>
  </r>
  <r>
    <s v="16201"/>
    <s v="20"/>
    <x v="353"/>
    <d v="2017-09-04T00:00:00"/>
    <b v="1"/>
    <s v="Approved"/>
    <s v="Trek Bicycles"/>
    <s v="Standard"/>
    <s v="medium"/>
    <s v="small"/>
    <n v="1775.81"/>
    <n v="1580.47"/>
    <n v="195.34"/>
    <d v="2014-03-03T00:00:00"/>
    <n v="117"/>
  </r>
  <r>
    <s v="16202"/>
    <s v="34"/>
    <x v="105"/>
    <d v="2017-12-13T00:00:00"/>
    <b v="1"/>
    <s v="Approved"/>
    <s v="Norco Bicycles"/>
    <s v="Road"/>
    <s v="high"/>
    <s v="large"/>
    <n v="774.53"/>
    <n v="464.72"/>
    <n v="309.81"/>
    <d v="2003-03-18T00:00:00"/>
    <n v="17"/>
  </r>
  <r>
    <s v="16203"/>
    <s v="92"/>
    <x v="1260"/>
    <d v="2017-08-13T00:00:00"/>
    <b v="1"/>
    <s v="Approved"/>
    <s v="WeareA2B"/>
    <s v="Touring"/>
    <s v="medium"/>
    <s v="large"/>
    <n v="1890.39"/>
    <n v="260.14"/>
    <n v="1630.25"/>
    <d v="1991-01-21T00:00:00"/>
    <n v="139"/>
  </r>
  <r>
    <s v="16204"/>
    <s v="53"/>
    <x v="1722"/>
    <d v="2017-10-28T00:00:00"/>
    <b v="1"/>
    <s v="Approved"/>
    <s v="Giant Bicycles"/>
    <s v="Standard"/>
    <s v="high"/>
    <s v="medium"/>
    <n v="1274.93"/>
    <n v="764.96"/>
    <n v="509.97"/>
    <d v="2007-08-04T00:00:00"/>
    <n v="63"/>
  </r>
  <r>
    <s v="16205"/>
    <s v="74"/>
    <x v="217"/>
    <d v="2017-02-10T00:00:00"/>
    <b v="0"/>
    <s v="Approved"/>
    <s v="WeareA2B"/>
    <s v="Standard"/>
    <s v="medium"/>
    <s v="medium"/>
    <n v="1228.07"/>
    <n v="400.91"/>
    <n v="827.16"/>
    <d v="2000-05-22T00:00:00"/>
    <n v="323"/>
  </r>
  <r>
    <s v="16206"/>
    <s v="33"/>
    <x v="57"/>
    <d v="2017-10-07T00:00:00"/>
    <b v="1"/>
    <s v="Approved"/>
    <s v="Giant Bicycles"/>
    <s v="Standard"/>
    <s v="medium"/>
    <s v="small"/>
    <n v="1311.44"/>
    <n v="1167.18"/>
    <n v="144.26"/>
    <d v="1999-12-04T00:00:00"/>
    <n v="84"/>
  </r>
  <r>
    <s v="16207"/>
    <s v="26"/>
    <x v="1448"/>
    <d v="2017-02-23T00:00:00"/>
    <b v="1"/>
    <s v="Approved"/>
    <s v="WeareA2B"/>
    <s v="Standard"/>
    <s v="medium"/>
    <s v="medium"/>
    <n v="1992.93"/>
    <n v="762.63"/>
    <n v="1230.3"/>
    <d v="1991-11-10T00:00:00"/>
    <n v="310"/>
  </r>
  <r>
    <s v="16208"/>
    <s v="1"/>
    <x v="1308"/>
    <d v="2017-07-10T00:00:00"/>
    <b v="1"/>
    <s v="Approved"/>
    <s v="Giant Bicycles"/>
    <s v="Standard"/>
    <s v="medium"/>
    <s v="medium"/>
    <n v="1403.5"/>
    <n v="954.82"/>
    <n v="448.68"/>
    <d v="2004-09-28T00:00:00"/>
    <n v="173"/>
  </r>
  <r>
    <s v="16209"/>
    <s v="54"/>
    <x v="436"/>
    <d v="2017-04-16T00:00:00"/>
    <b v="1"/>
    <s v="Approved"/>
    <s v="WeareA2B"/>
    <s v="Standard"/>
    <s v="medium"/>
    <s v="medium"/>
    <n v="1292.8399999999999"/>
    <n v="13.44"/>
    <n v="1279.4000000000001"/>
    <d v="2009-04-12T00:00:00"/>
    <n v="258"/>
  </r>
  <r>
    <s v="16210"/>
    <s v="98"/>
    <x v="1568"/>
    <d v="2017-11-02T00:00:00"/>
    <b v="1"/>
    <s v="Approved"/>
    <s v="Trek Bicycles"/>
    <s v="Standard"/>
    <s v="high"/>
    <s v="medium"/>
    <n v="358.39"/>
    <n v="215.03"/>
    <n v="143.36000000000001"/>
    <d v="1994-08-10T00:00:00"/>
    <n v="58"/>
  </r>
  <r>
    <s v="16211"/>
    <s v="45"/>
    <x v="42"/>
    <d v="2017-11-13T00:00:00"/>
    <b v="0"/>
    <s v="Approved"/>
    <s v="Solex"/>
    <s v="Standard"/>
    <s v="medium"/>
    <s v="medium"/>
    <n v="441.49"/>
    <n v="84.99"/>
    <n v="356.5"/>
    <d v="1997-02-09T00:00:00"/>
    <n v="47"/>
  </r>
  <r>
    <s v="16212"/>
    <s v="45"/>
    <x v="1925"/>
    <d v="2017-10-03T00:00:00"/>
    <b v="0"/>
    <s v="Approved"/>
    <s v="Trek Bicycles"/>
    <s v="Road"/>
    <s v="low"/>
    <s v="medium"/>
    <n v="980.37"/>
    <n v="234.43"/>
    <n v="745.94"/>
    <d v="2014-03-03T00:00:00"/>
    <n v="88"/>
  </r>
  <r>
    <s v="16213"/>
    <s v="9"/>
    <x v="3330"/>
    <d v="2017-06-05T00:00:00"/>
    <b v="0"/>
    <s v="Approved"/>
    <s v="OHM Cycles"/>
    <s v="Road"/>
    <s v="medium"/>
    <s v="medium"/>
    <n v="742.54"/>
    <n v="667.4"/>
    <n v="75.14"/>
    <d v="1991-11-07T00:00:00"/>
    <n v="208"/>
  </r>
  <r>
    <s v="16214"/>
    <s v="21"/>
    <x v="1878"/>
    <d v="2017-03-23T00:00:00"/>
    <b v="0"/>
    <s v="Approved"/>
    <s v="Solex"/>
    <s v="Standard"/>
    <s v="medium"/>
    <s v="large"/>
    <n v="1071.23"/>
    <n v="380.74"/>
    <n v="690.49"/>
    <d v="1996-04-05T00:00:00"/>
    <n v="282"/>
  </r>
  <r>
    <s v="16215"/>
    <s v="62"/>
    <x v="1314"/>
    <d v="2017-01-05T00:00:00"/>
    <b v="1"/>
    <s v="Approved"/>
    <s v="Solex"/>
    <s v="Standard"/>
    <s v="medium"/>
    <s v="medium"/>
    <n v="478.16"/>
    <n v="298.72000000000003"/>
    <n v="179.44"/>
    <d v="1993-06-23T00:00:00"/>
    <n v="359"/>
  </r>
  <r>
    <s v="16216"/>
    <s v="70"/>
    <x v="2843"/>
    <d v="2017-12-03T00:00:00"/>
    <b v="1"/>
    <s v="Approved"/>
    <s v="Trek Bicycles"/>
    <s v="Standard"/>
    <s v="high"/>
    <s v="medium"/>
    <n v="495.72"/>
    <n v="297.43"/>
    <n v="198.29"/>
    <d v="2015-04-11T00:00:00"/>
    <n v="27"/>
  </r>
  <r>
    <s v="16217"/>
    <s v="6"/>
    <x v="3423"/>
    <d v="2017-10-18T00:00:00"/>
    <b v="1"/>
    <s v="Approved"/>
    <s v="Solex"/>
    <s v="Standard"/>
    <s v="high"/>
    <s v="medium"/>
    <n v="748.17"/>
    <n v="448.9"/>
    <n v="299.27"/>
    <d v="2002-03-22T00:00:00"/>
    <n v="73"/>
  </r>
  <r>
    <s v="16218"/>
    <s v="21"/>
    <x v="713"/>
    <d v="2017-11-22T00:00:00"/>
    <b v="1"/>
    <s v="Approved"/>
    <s v="Solex"/>
    <s v="Standard"/>
    <s v="medium"/>
    <s v="large"/>
    <n v="1071.23"/>
    <n v="380.74"/>
    <n v="690.49"/>
    <d v="1996-04-05T00:00:00"/>
    <n v="38"/>
  </r>
  <r>
    <s v="16219"/>
    <s v="67"/>
    <x v="3292"/>
    <d v="2017-01-30T00:00:00"/>
    <b v="1"/>
    <s v="Approved"/>
    <s v="Solex"/>
    <s v="Standard"/>
    <s v="medium"/>
    <s v="large"/>
    <n v="1071.23"/>
    <n v="380.74"/>
    <n v="690.49"/>
    <d v="1993-05-26T00:00:00"/>
    <n v="334"/>
  </r>
  <r>
    <s v="16220"/>
    <s v="50"/>
    <x v="603"/>
    <d v="2017-01-22T00:00:00"/>
    <b v="1"/>
    <s v="Approved"/>
    <s v="WeareA2B"/>
    <s v="Standard"/>
    <s v="medium"/>
    <s v="small"/>
    <n v="175.89"/>
    <n v="131.91999999999999"/>
    <n v="43.97"/>
    <d v="1997-10-04T00:00:00"/>
    <n v="342"/>
  </r>
  <r>
    <s v="16221"/>
    <s v="6"/>
    <x v="2728"/>
    <d v="2017-07-06T00:00:00"/>
    <b v="0"/>
    <s v="Approved"/>
    <s v="OHM Cycles"/>
    <s v="Standard"/>
    <s v="high"/>
    <s v="medium"/>
    <n v="227.88"/>
    <n v="136.72999999999999"/>
    <n v="91.15"/>
    <d v="2003-02-07T00:00:00"/>
    <n v="177"/>
  </r>
  <r>
    <s v="16223"/>
    <s v="12"/>
    <x v="379"/>
    <d v="2017-06-24T00:00:00"/>
    <b v="0"/>
    <s v="Approved"/>
    <s v="WeareA2B"/>
    <s v="Standard"/>
    <s v="medium"/>
    <s v="medium"/>
    <n v="1231.1500000000001"/>
    <n v="161.6"/>
    <n v="1069.55"/>
    <d v="2004-08-17T00:00:00"/>
    <n v="189"/>
  </r>
  <r>
    <s v="16224"/>
    <s v="0"/>
    <x v="918"/>
    <d v="2017-03-18T00:00:00"/>
    <b v="1"/>
    <s v="Approved"/>
    <s v="Trek Bicycles"/>
    <s v="Road"/>
    <s v="medium"/>
    <s v="medium"/>
    <n v="290.62"/>
    <n v="215.14"/>
    <n v="75.48"/>
    <d v="2004-08-07T00:00:00"/>
    <n v="287"/>
  </r>
  <r>
    <s v="16225"/>
    <s v="95"/>
    <x v="2322"/>
    <d v="2017-05-24T00:00:00"/>
    <b v="0"/>
    <s v="Approved"/>
    <s v="Giant Bicycles"/>
    <s v="Standard"/>
    <s v="medium"/>
    <s v="large"/>
    <n v="569.55999999999995"/>
    <n v="528.42999999999995"/>
    <n v="41.13"/>
    <d v="2003-09-10T00:00:00"/>
    <n v="220"/>
  </r>
  <r>
    <s v="16226"/>
    <s v="53"/>
    <x v="2996"/>
    <d v="2017-04-15T00:00:00"/>
    <b v="0"/>
    <s v="Approved"/>
    <s v="Giant Bicycles"/>
    <s v="Standard"/>
    <s v="high"/>
    <s v="medium"/>
    <n v="1274.93"/>
    <n v="764.96"/>
    <n v="509.97"/>
    <d v="2007-08-04T00:00:00"/>
    <n v="259"/>
  </r>
  <r>
    <s v="16227"/>
    <s v="6"/>
    <x v="1858"/>
    <d v="2017-10-03T00:00:00"/>
    <b v="1"/>
    <s v="Approved"/>
    <s v="OHM Cycles"/>
    <s v="Standard"/>
    <s v="high"/>
    <s v="medium"/>
    <n v="227.88"/>
    <n v="136.72999999999999"/>
    <n v="91.15"/>
    <d v="2003-02-07T00:00:00"/>
    <n v="88"/>
  </r>
  <r>
    <s v="16228"/>
    <s v="91"/>
    <x v="653"/>
    <d v="2017-06-25T00:00:00"/>
    <b v="1"/>
    <s v="Approved"/>
    <s v="WeareA2B"/>
    <s v="Standard"/>
    <s v="low"/>
    <s v="medium"/>
    <n v="642.30999999999995"/>
    <n v="513.85"/>
    <n v="128.46"/>
    <d v="1997-01-25T00:00:00"/>
    <n v="188"/>
  </r>
  <r>
    <s v="16229"/>
    <s v="94"/>
    <x v="3421"/>
    <d v="2017-08-03T00:00:00"/>
    <b v="1"/>
    <s v="Approved"/>
    <s v="Giant Bicycles"/>
    <s v="Standard"/>
    <s v="medium"/>
    <s v="large"/>
    <n v="1635.3"/>
    <n v="993.66"/>
    <n v="641.64"/>
    <d v="2013-06-09T00:00:00"/>
    <n v="149"/>
  </r>
  <r>
    <s v="16230"/>
    <s v="69"/>
    <x v="1317"/>
    <d v="2017-07-18T00:00:00"/>
    <b v="0"/>
    <s v="Approved"/>
    <s v="Giant Bicycles"/>
    <s v="Road"/>
    <s v="medium"/>
    <s v="medium"/>
    <n v="792.9"/>
    <n v="594.67999999999995"/>
    <n v="198.22"/>
    <d v="1992-10-02T00:00:00"/>
    <n v="165"/>
  </r>
  <r>
    <s v="16231"/>
    <s v="21"/>
    <x v="2259"/>
    <d v="2017-02-24T00:00:00"/>
    <b v="1"/>
    <s v="Approved"/>
    <s v="Solex"/>
    <s v="Standard"/>
    <s v="medium"/>
    <s v="large"/>
    <n v="1071.23"/>
    <n v="380.74"/>
    <n v="690.49"/>
    <d v="1996-04-05T00:00:00"/>
    <n v="309"/>
  </r>
  <r>
    <s v="16232"/>
    <s v="20"/>
    <x v="1924"/>
    <d v="2017-10-28T00:00:00"/>
    <b v="0"/>
    <s v="Approved"/>
    <s v="Trek Bicycles"/>
    <s v="Standard"/>
    <s v="medium"/>
    <s v="small"/>
    <n v="1775.81"/>
    <n v="1580.47"/>
    <n v="195.34"/>
    <d v="1999-06-23T00:00:00"/>
    <n v="63"/>
  </r>
  <r>
    <s v="16233"/>
    <s v="53"/>
    <x v="563"/>
    <d v="2017-11-14T00:00:00"/>
    <b v="1"/>
    <s v="Approved"/>
    <s v="Giant Bicycles"/>
    <s v="Standard"/>
    <s v="high"/>
    <s v="medium"/>
    <n v="1274.93"/>
    <n v="764.96"/>
    <n v="509.97"/>
    <d v="2007-08-04T00:00:00"/>
    <n v="46"/>
  </r>
  <r>
    <s v="16234"/>
    <s v="22"/>
    <x v="2757"/>
    <d v="2017-09-16T00:00:00"/>
    <b v="1"/>
    <s v="Approved"/>
    <s v="WeareA2B"/>
    <s v="Standard"/>
    <s v="medium"/>
    <s v="medium"/>
    <n v="60.34"/>
    <n v="45.26"/>
    <n v="15.08"/>
    <d v="1993-07-15T00:00:00"/>
    <n v="105"/>
  </r>
  <r>
    <s v="16235"/>
    <s v="44"/>
    <x v="3469"/>
    <d v="2017-11-10T00:00:00"/>
    <b v="0"/>
    <s v="Approved"/>
    <s v="WeareA2B"/>
    <s v="Standard"/>
    <s v="medium"/>
    <s v="medium"/>
    <n v="1769.64"/>
    <n v="108.76"/>
    <n v="1660.88"/>
    <d v="2011-05-09T00:00:00"/>
    <n v="50"/>
  </r>
  <r>
    <s v="16236"/>
    <s v="17"/>
    <x v="1335"/>
    <d v="2017-07-12T00:00:00"/>
    <b v="0"/>
    <s v="Approved"/>
    <s v="Solex"/>
    <s v="Standard"/>
    <s v="high"/>
    <s v="medium"/>
    <n v="1024.6600000000001"/>
    <n v="614.79999999999995"/>
    <n v="409.86"/>
    <d v="1996-11-09T00:00:00"/>
    <n v="171"/>
  </r>
  <r>
    <s v="16237"/>
    <s v="69"/>
    <x v="2951"/>
    <d v="2017-04-19T00:00:00"/>
    <b v="0"/>
    <s v="Approved"/>
    <s v="Giant Bicycles"/>
    <s v="Road"/>
    <s v="medium"/>
    <s v="medium"/>
    <n v="792.9"/>
    <n v="594.67999999999995"/>
    <n v="198.22"/>
    <d v="2015-04-11T00:00:00"/>
    <n v="255"/>
  </r>
  <r>
    <s v="16238"/>
    <s v="34"/>
    <x v="1222"/>
    <d v="2017-09-20T00:00:00"/>
    <b v="0"/>
    <s v="Approved"/>
    <s v="WeareA2B"/>
    <s v="Standard"/>
    <s v="medium"/>
    <s v="medium"/>
    <n v="1231.1500000000001"/>
    <n v="161.6"/>
    <n v="1069.55"/>
    <d v="2004-08-17T00:00:00"/>
    <n v="101"/>
  </r>
  <r>
    <s v="16239"/>
    <s v="69"/>
    <x v="214"/>
    <d v="2017-11-09T00:00:00"/>
    <b v="1"/>
    <s v="Approved"/>
    <s v="Norco Bicycles"/>
    <s v="Road"/>
    <s v="medium"/>
    <s v="large"/>
    <n v="1240.31"/>
    <n v="795.1"/>
    <n v="445.21"/>
    <d v="2011-01-10T00:00:00"/>
    <n v="51"/>
  </r>
  <r>
    <s v="16240"/>
    <s v="48"/>
    <x v="25"/>
    <d v="2017-09-28T00:00:00"/>
    <b v="0"/>
    <s v="Approved"/>
    <s v="WeareA2B"/>
    <s v="Standard"/>
    <s v="medium"/>
    <s v="medium"/>
    <n v="1762.96"/>
    <n v="950.52"/>
    <n v="812.44"/>
    <d v="2003-02-16T00:00:00"/>
    <n v="93"/>
  </r>
  <r>
    <s v="16241"/>
    <s v="90"/>
    <x v="3470"/>
    <d v="2017-09-29T00:00:00"/>
    <b v="1"/>
    <s v="Approved"/>
    <s v="Solex"/>
    <s v="Standard"/>
    <s v="low"/>
    <s v="medium"/>
    <n v="945.04"/>
    <n v="507.58"/>
    <n v="437.46"/>
    <d v="1995-12-19T00:00:00"/>
    <n v="92"/>
  </r>
  <r>
    <s v="16242"/>
    <s v="79"/>
    <x v="344"/>
    <d v="2017-08-18T00:00:00"/>
    <b v="1"/>
    <s v="Approved"/>
    <s v="Norco Bicycles"/>
    <s v="Standard"/>
    <s v="medium"/>
    <s v="medium"/>
    <n v="1555.58"/>
    <n v="818.01"/>
    <n v="737.57"/>
    <d v="2015-08-02T00:00:00"/>
    <n v="134"/>
  </r>
  <r>
    <s v="16243"/>
    <s v="89"/>
    <x v="2596"/>
    <d v="2017-01-03T00:00:00"/>
    <b v="1"/>
    <s v="Approved"/>
    <s v="WeareA2B"/>
    <s v="Touring"/>
    <s v="medium"/>
    <s v="large"/>
    <n v="1362.99"/>
    <n v="57.74"/>
    <n v="1305.25"/>
    <d v="1993-04-20T00:00:00"/>
    <n v="361"/>
  </r>
  <r>
    <s v="16244"/>
    <s v="31"/>
    <x v="2527"/>
    <d v="2017-12-13T00:00:00"/>
    <b v="1"/>
    <s v="Approved"/>
    <s v="Giant Bicycles"/>
    <s v="Standard"/>
    <s v="medium"/>
    <s v="medium"/>
    <n v="230.91"/>
    <n v="173.18"/>
    <n v="57.73"/>
    <d v="1992-10-11T00:00:00"/>
    <n v="17"/>
  </r>
  <r>
    <s v="16245"/>
    <s v="83"/>
    <x v="2218"/>
    <d v="2017-01-25T00:00:00"/>
    <b v="0"/>
    <s v="Approved"/>
    <s v="Solex"/>
    <s v="Touring"/>
    <s v="medium"/>
    <s v="large"/>
    <n v="2083.94"/>
    <n v="675.03"/>
    <n v="1408.91"/>
    <d v="2013-09-16T00:00:00"/>
    <n v="339"/>
  </r>
  <r>
    <s v="16246"/>
    <s v="84"/>
    <x v="961"/>
    <d v="2017-04-06T00:00:00"/>
    <b v="1"/>
    <s v="Approved"/>
    <s v="Trek Bicycles"/>
    <s v="Road"/>
    <s v="medium"/>
    <s v="medium"/>
    <n v="290.62"/>
    <n v="215.14"/>
    <n v="75.48"/>
    <d v="1993-04-20T00:00:00"/>
    <n v="268"/>
  </r>
  <r>
    <s v="16247"/>
    <s v="54"/>
    <x v="3241"/>
    <d v="2017-03-14T00:00:00"/>
    <b v="1"/>
    <s v="Approved"/>
    <s v="WeareA2B"/>
    <s v="Standard"/>
    <s v="medium"/>
    <s v="medium"/>
    <n v="1292.8399999999999"/>
    <n v="13.44"/>
    <n v="1279.4000000000001"/>
    <d v="2015-10-18T00:00:00"/>
    <n v="291"/>
  </r>
  <r>
    <s v="16248"/>
    <s v="43"/>
    <x v="680"/>
    <d v="2017-04-02T00:00:00"/>
    <b v="0"/>
    <s v="Approved"/>
    <s v="Solex"/>
    <s v="Standard"/>
    <s v="medium"/>
    <s v="medium"/>
    <n v="1151.96"/>
    <n v="649.49"/>
    <n v="502.47"/>
    <d v="1999-12-04T00:00:00"/>
    <n v="272"/>
  </r>
  <r>
    <s v="16249"/>
    <s v="0"/>
    <x v="751"/>
    <d v="2017-03-30T00:00:00"/>
    <b v="1"/>
    <s v="Approved"/>
    <m/>
    <m/>
    <m/>
    <m/>
    <n v="2020.14"/>
    <m/>
    <m/>
    <m/>
    <n v="275"/>
  </r>
  <r>
    <s v="16250"/>
    <s v="0"/>
    <x v="796"/>
    <d v="2017-08-22T00:00:00"/>
    <b v="1"/>
    <s v="Approved"/>
    <s v="OHM Cycles"/>
    <s v="Road"/>
    <s v="high"/>
    <s v="large"/>
    <n v="12.01"/>
    <n v="7.21"/>
    <n v="4.8"/>
    <d v="1993-07-15T00:00:00"/>
    <n v="130"/>
  </r>
  <r>
    <s v="16251"/>
    <s v="14"/>
    <x v="2553"/>
    <d v="2017-03-25T00:00:00"/>
    <b v="1"/>
    <s v="Approved"/>
    <s v="Trek Bicycles"/>
    <s v="Standard"/>
    <s v="medium"/>
    <s v="small"/>
    <n v="1386.84"/>
    <n v="1234.29"/>
    <n v="152.55000000000001"/>
    <d v="1993-07-15T00:00:00"/>
    <n v="280"/>
  </r>
  <r>
    <s v="16252"/>
    <s v="87"/>
    <x v="173"/>
    <d v="2017-03-02T00:00:00"/>
    <b v="0"/>
    <s v="Approved"/>
    <s v="Giant Bicycles"/>
    <s v="Standard"/>
    <s v="high"/>
    <s v="medium"/>
    <n v="1179"/>
    <n v="707.4"/>
    <n v="471.6"/>
    <d v="1997-08-25T00:00:00"/>
    <n v="303"/>
  </r>
  <r>
    <s v="16253"/>
    <s v="68"/>
    <x v="2886"/>
    <d v="2017-05-11T00:00:00"/>
    <b v="0"/>
    <s v="Approved"/>
    <s v="OHM Cycles"/>
    <s v="Standard"/>
    <s v="medium"/>
    <s v="medium"/>
    <n v="1636.9"/>
    <n v="44.71"/>
    <n v="1592.19"/>
    <d v="2010-08-20T00:00:00"/>
    <n v="233"/>
  </r>
  <r>
    <s v="16254"/>
    <s v="31"/>
    <x v="1347"/>
    <d v="2017-09-22T00:00:00"/>
    <b v="0"/>
    <s v="Approved"/>
    <s v="Giant Bicycles"/>
    <s v="Standard"/>
    <s v="medium"/>
    <s v="medium"/>
    <n v="230.91"/>
    <n v="173.18"/>
    <n v="57.73"/>
    <d v="2006-11-10T00:00:00"/>
    <n v="99"/>
  </r>
  <r>
    <s v="16256"/>
    <s v="49"/>
    <x v="2136"/>
    <d v="2017-05-04T00:00:00"/>
    <b v="0"/>
    <s v="Approved"/>
    <s v="Trek Bicycles"/>
    <s v="Road"/>
    <s v="medium"/>
    <s v="medium"/>
    <n v="533.51"/>
    <n v="400.13"/>
    <n v="133.38"/>
    <d v="2001-11-25T00:00:00"/>
    <n v="240"/>
  </r>
  <r>
    <s v="16257"/>
    <s v="3"/>
    <x v="181"/>
    <d v="2017-11-23T00:00:00"/>
    <b v="0"/>
    <s v="Approved"/>
    <s v="Trek Bicycles"/>
    <s v="Standard"/>
    <s v="medium"/>
    <s v="large"/>
    <n v="2091.4699999999998"/>
    <n v="388.92"/>
    <n v="1702.55"/>
    <d v="2002-08-31T00:00:00"/>
    <n v="37"/>
  </r>
  <r>
    <s v="16258"/>
    <s v="14"/>
    <x v="676"/>
    <d v="2017-12-30T00:00:00"/>
    <b v="1"/>
    <s v="Approved"/>
    <s v="Solex"/>
    <s v="Standard"/>
    <s v="high"/>
    <s v="large"/>
    <n v="1842.92"/>
    <n v="1105.75"/>
    <n v="737.17"/>
    <d v="1995-10-24T00:00:00"/>
    <n v="0"/>
  </r>
  <r>
    <s v="16259"/>
    <s v="13"/>
    <x v="2170"/>
    <d v="2017-05-13T00:00:00"/>
    <b v="0"/>
    <s v="Approved"/>
    <s v="Solex"/>
    <s v="Standard"/>
    <s v="medium"/>
    <s v="medium"/>
    <n v="1577.53"/>
    <n v="826.51"/>
    <n v="751.02"/>
    <d v="2011-03-16T00:00:00"/>
    <n v="231"/>
  </r>
  <r>
    <s v="16260"/>
    <s v="98"/>
    <x v="587"/>
    <d v="2017-10-20T00:00:00"/>
    <b v="0"/>
    <s v="Approved"/>
    <s v="Trek Bicycles"/>
    <s v="Standard"/>
    <s v="high"/>
    <s v="medium"/>
    <n v="358.39"/>
    <n v="215.03"/>
    <n v="143.36000000000001"/>
    <d v="2004-01-16T00:00:00"/>
    <n v="71"/>
  </r>
  <r>
    <s v="16261"/>
    <s v="72"/>
    <x v="1037"/>
    <d v="2017-07-06T00:00:00"/>
    <b v="1"/>
    <s v="Approved"/>
    <s v="Norco Bicycles"/>
    <s v="Standard"/>
    <s v="medium"/>
    <s v="medium"/>
    <n v="360.4"/>
    <n v="270.3"/>
    <n v="90.1"/>
    <d v="2016-12-06T00:00:00"/>
    <n v="177"/>
  </r>
  <r>
    <s v="16262"/>
    <s v="53"/>
    <x v="485"/>
    <d v="2017-08-01T00:00:00"/>
    <b v="1"/>
    <s v="Approved"/>
    <s v="OHM Cycles"/>
    <s v="Standard"/>
    <s v="medium"/>
    <s v="medium"/>
    <n v="795.34"/>
    <n v="101.58"/>
    <n v="693.76"/>
    <d v="2002-08-31T00:00:00"/>
    <n v="151"/>
  </r>
  <r>
    <s v="16263"/>
    <s v="58"/>
    <x v="2515"/>
    <d v="2017-01-08T00:00:00"/>
    <b v="1"/>
    <s v="Approved"/>
    <s v="OHM Cycles"/>
    <s v="Standard"/>
    <s v="medium"/>
    <s v="medium"/>
    <n v="912.52"/>
    <n v="141.4"/>
    <n v="771.12"/>
    <d v="1993-06-23T00:00:00"/>
    <n v="356"/>
  </r>
  <r>
    <s v="16264"/>
    <s v="0"/>
    <x v="84"/>
    <d v="2017-09-16T00:00:00"/>
    <b v="0"/>
    <s v="Approved"/>
    <s v="Trek Bicycles"/>
    <s v="Standard"/>
    <s v="high"/>
    <s v="medium"/>
    <n v="358.39"/>
    <n v="215.03"/>
    <n v="143.36000000000001"/>
    <d v="1991-05-06T00:00:00"/>
    <n v="105"/>
  </r>
  <r>
    <s v="16265"/>
    <s v="59"/>
    <x v="1369"/>
    <d v="2017-12-26T00:00:00"/>
    <b v="0"/>
    <s v="Approved"/>
    <s v="Solex"/>
    <s v="Standard"/>
    <s v="medium"/>
    <s v="large"/>
    <n v="1061.56"/>
    <n v="733.58"/>
    <n v="327.98"/>
    <d v="1993-07-20T00:00:00"/>
    <n v="4"/>
  </r>
  <r>
    <s v="16266"/>
    <s v="3"/>
    <x v="3217"/>
    <d v="2017-11-14T00:00:00"/>
    <b v="1"/>
    <s v="Approved"/>
    <s v="Trek Bicycles"/>
    <s v="Standard"/>
    <s v="medium"/>
    <s v="large"/>
    <n v="2091.4699999999998"/>
    <n v="388.92"/>
    <n v="1702.55"/>
    <d v="2006-05-22T00:00:00"/>
    <n v="46"/>
  </r>
  <r>
    <s v="16267"/>
    <s v="31"/>
    <x v="2397"/>
    <d v="2017-01-09T00:00:00"/>
    <b v="0"/>
    <s v="Approved"/>
    <s v="Giant Bicycles"/>
    <s v="Standard"/>
    <s v="medium"/>
    <s v="medium"/>
    <n v="230.91"/>
    <n v="173.18"/>
    <n v="57.73"/>
    <d v="2006-11-10T00:00:00"/>
    <n v="355"/>
  </r>
  <r>
    <s v="16268"/>
    <s v="8"/>
    <x v="1763"/>
    <d v="2017-09-05T00:00:00"/>
    <b v="1"/>
    <s v="Approved"/>
    <s v="Solex"/>
    <s v="Road"/>
    <s v="medium"/>
    <s v="small"/>
    <n v="1703.52"/>
    <n v="1516.13"/>
    <n v="187.39"/>
    <d v="2011-04-16T00:00:00"/>
    <n v="116"/>
  </r>
  <r>
    <s v="16269"/>
    <s v="0"/>
    <x v="1782"/>
    <d v="2017-08-05T00:00:00"/>
    <b v="1"/>
    <s v="Approved"/>
    <s v="WeareA2B"/>
    <s v="Standard"/>
    <s v="medium"/>
    <s v="medium"/>
    <n v="60.34"/>
    <n v="45.26"/>
    <n v="15.08"/>
    <d v="1993-07-15T00:00:00"/>
    <n v="147"/>
  </r>
  <r>
    <s v="16270"/>
    <s v="55"/>
    <x v="448"/>
    <d v="2017-03-01T00:00:00"/>
    <b v="1"/>
    <s v="Approved"/>
    <s v="Trek Bicycles"/>
    <s v="Road"/>
    <s v="medium"/>
    <s v="large"/>
    <n v="1894.19"/>
    <n v="598.76"/>
    <n v="1295.43"/>
    <d v="2003-07-21T00:00:00"/>
    <n v="304"/>
  </r>
  <r>
    <s v="16271"/>
    <s v="100"/>
    <x v="3350"/>
    <d v="2017-06-21T00:00:00"/>
    <b v="0"/>
    <s v="Approved"/>
    <s v="Norco Bicycles"/>
    <s v="Road"/>
    <s v="medium"/>
    <s v="medium"/>
    <n v="1036.5899999999999"/>
    <n v="206.35"/>
    <n v="830.24"/>
    <d v="1991-05-06T00:00:00"/>
    <n v="192"/>
  </r>
  <r>
    <s v="16272"/>
    <s v="12"/>
    <x v="3253"/>
    <d v="2017-05-06T00:00:00"/>
    <b v="0"/>
    <s v="Approved"/>
    <s v="WeareA2B"/>
    <s v="Standard"/>
    <s v="medium"/>
    <s v="medium"/>
    <n v="1231.1500000000001"/>
    <n v="161.6"/>
    <n v="1069.55"/>
    <d v="2004-08-17T00:00:00"/>
    <n v="238"/>
  </r>
  <r>
    <s v="16273"/>
    <s v="37"/>
    <x v="114"/>
    <d v="2017-03-08T00:00:00"/>
    <b v="0"/>
    <s v="Approved"/>
    <s v="OHM Cycles"/>
    <s v="Standard"/>
    <s v="low"/>
    <s v="medium"/>
    <n v="1793.43"/>
    <n v="248.82"/>
    <n v="1544.61"/>
    <d v="2006-02-02T00:00:00"/>
    <n v="297"/>
  </r>
  <r>
    <s v="16274"/>
    <s v="5"/>
    <x v="2315"/>
    <d v="2017-10-04T00:00:00"/>
    <b v="1"/>
    <s v="Approved"/>
    <s v="Trek Bicycles"/>
    <s v="Mountain"/>
    <s v="low"/>
    <s v="medium"/>
    <n v="574.64"/>
    <n v="459.71"/>
    <n v="114.93"/>
    <d v="2007-08-04T00:00:00"/>
    <n v="87"/>
  </r>
  <r>
    <s v="16275"/>
    <s v="12"/>
    <x v="2996"/>
    <d v="2017-05-02T00:00:00"/>
    <b v="0"/>
    <s v="Approved"/>
    <s v="Giant Bicycles"/>
    <s v="Standard"/>
    <s v="medium"/>
    <s v="large"/>
    <n v="1765.3"/>
    <n v="709.48"/>
    <n v="1055.82"/>
    <d v="2004-07-25T00:00:00"/>
    <n v="242"/>
  </r>
  <r>
    <s v="16276"/>
    <s v="83"/>
    <x v="3303"/>
    <d v="2017-02-06T00:00:00"/>
    <b v="0"/>
    <s v="Approved"/>
    <s v="Solex"/>
    <s v="Touring"/>
    <s v="medium"/>
    <s v="large"/>
    <n v="2083.94"/>
    <n v="675.03"/>
    <n v="1408.91"/>
    <d v="1997-08-25T00:00:00"/>
    <n v="327"/>
  </r>
  <r>
    <s v="16277"/>
    <s v="0"/>
    <x v="605"/>
    <d v="2017-11-29T00:00:00"/>
    <b v="1"/>
    <s v="Approved"/>
    <s v="WeareA2B"/>
    <s v="Standard"/>
    <s v="medium"/>
    <s v="medium"/>
    <n v="60.34"/>
    <n v="45.26"/>
    <n v="15.08"/>
    <d v="1993-07-15T00:00:00"/>
    <n v="31"/>
  </r>
  <r>
    <s v="16278"/>
    <s v="34"/>
    <x v="2951"/>
    <d v="2017-04-08T00:00:00"/>
    <b v="0"/>
    <s v="Approved"/>
    <s v="Norco Bicycles"/>
    <s v="Road"/>
    <s v="high"/>
    <s v="large"/>
    <n v="774.53"/>
    <n v="464.72"/>
    <n v="309.81"/>
    <d v="2010-06-07T00:00:00"/>
    <n v="266"/>
  </r>
  <r>
    <s v="16279"/>
    <s v="29"/>
    <x v="2863"/>
    <d v="2017-04-17T00:00:00"/>
    <b v="0"/>
    <s v="Approved"/>
    <s v="WeareA2B"/>
    <s v="Standard"/>
    <s v="medium"/>
    <s v="medium"/>
    <n v="1065.03"/>
    <n v="230.09"/>
    <n v="834.94"/>
    <d v="2002-10-10T00:00:00"/>
    <n v="257"/>
  </r>
  <r>
    <s v="16280"/>
    <s v="38"/>
    <x v="804"/>
    <d v="2017-05-09T00:00:00"/>
    <b v="1"/>
    <s v="Approved"/>
    <s v="Solex"/>
    <s v="Standard"/>
    <s v="medium"/>
    <s v="medium"/>
    <n v="1577.53"/>
    <n v="826.51"/>
    <n v="751.02"/>
    <d v="2011-03-16T00:00:00"/>
    <n v="235"/>
  </r>
  <r>
    <s v="16281"/>
    <s v="31"/>
    <x v="2944"/>
    <d v="2017-09-28T00:00:00"/>
    <b v="1"/>
    <s v="Approved"/>
    <s v="Giant Bicycles"/>
    <s v="Standard"/>
    <s v="medium"/>
    <s v="medium"/>
    <n v="230.91"/>
    <n v="173.18"/>
    <n v="57.73"/>
    <d v="2006-11-10T00:00:00"/>
    <n v="93"/>
  </r>
  <r>
    <s v="16282"/>
    <s v="3"/>
    <x v="3126"/>
    <d v="2017-10-16T00:00:00"/>
    <b v="1"/>
    <s v="Approved"/>
    <s v="Trek Bicycles"/>
    <s v="Standard"/>
    <s v="medium"/>
    <s v="large"/>
    <n v="2091.4699999999998"/>
    <n v="388.92"/>
    <n v="1702.55"/>
    <d v="2003-09-09T00:00:00"/>
    <n v="75"/>
  </r>
  <r>
    <s v="16283"/>
    <s v="84"/>
    <x v="3194"/>
    <d v="2017-07-21T00:00:00"/>
    <b v="1"/>
    <s v="Approved"/>
    <s v="Trek Bicycles"/>
    <s v="Road"/>
    <s v="medium"/>
    <s v="medium"/>
    <n v="290.62"/>
    <n v="215.14"/>
    <n v="75.48"/>
    <d v="2005-05-10T00:00:00"/>
    <n v="162"/>
  </r>
  <r>
    <s v="16284"/>
    <s v="14"/>
    <x v="1949"/>
    <d v="2017-01-28T00:00:00"/>
    <b v="0"/>
    <s v="Approved"/>
    <s v="Solex"/>
    <s v="Standard"/>
    <s v="high"/>
    <s v="large"/>
    <n v="1842.92"/>
    <n v="1105.75"/>
    <n v="737.17"/>
    <d v="1995-10-24T00:00:00"/>
    <n v="336"/>
  </r>
  <r>
    <s v="16286"/>
    <s v="0"/>
    <x v="349"/>
    <d v="2017-05-18T00:00:00"/>
    <b v="1"/>
    <s v="Approved"/>
    <s v="Solex"/>
    <s v="Standard"/>
    <s v="medium"/>
    <s v="medium"/>
    <n v="478.16"/>
    <n v="298.72000000000003"/>
    <n v="179.44"/>
    <d v="1992-10-02T00:00:00"/>
    <n v="226"/>
  </r>
  <r>
    <s v="16287"/>
    <s v="72"/>
    <x v="2525"/>
    <d v="2017-01-10T00:00:00"/>
    <b v="1"/>
    <s v="Approved"/>
    <s v="Norco Bicycles"/>
    <s v="Standard"/>
    <s v="medium"/>
    <s v="medium"/>
    <n v="360.4"/>
    <n v="270.3"/>
    <n v="90.1"/>
    <d v="2002-08-31T00:00:00"/>
    <n v="354"/>
  </r>
  <r>
    <s v="16288"/>
    <s v="37"/>
    <x v="1032"/>
    <d v="2017-06-17T00:00:00"/>
    <b v="0"/>
    <s v="Approved"/>
    <s v="OHM Cycles"/>
    <s v="Standard"/>
    <s v="low"/>
    <s v="medium"/>
    <n v="1793.43"/>
    <n v="248.82"/>
    <n v="1544.61"/>
    <d v="2010-08-20T00:00:00"/>
    <n v="196"/>
  </r>
  <r>
    <s v="16289"/>
    <s v="0"/>
    <x v="2623"/>
    <d v="2017-05-18T00:00:00"/>
    <b v="0"/>
    <s v="Approved"/>
    <m/>
    <m/>
    <m/>
    <m/>
    <n v="489.58"/>
    <m/>
    <m/>
    <m/>
    <n v="226"/>
  </r>
  <r>
    <s v="16290"/>
    <s v="21"/>
    <x v="2915"/>
    <d v="2017-09-16T00:00:00"/>
    <b v="1"/>
    <s v="Approved"/>
    <s v="Solex"/>
    <s v="Standard"/>
    <s v="medium"/>
    <s v="large"/>
    <n v="1071.23"/>
    <n v="380.74"/>
    <n v="690.49"/>
    <d v="1996-04-05T00:00:00"/>
    <n v="105"/>
  </r>
  <r>
    <s v="16291"/>
    <s v="93"/>
    <x v="3439"/>
    <d v="2017-07-25T00:00:00"/>
    <b v="1"/>
    <s v="Approved"/>
    <s v="OHM Cycles"/>
    <s v="Standard"/>
    <s v="high"/>
    <s v="medium"/>
    <n v="1458.17"/>
    <n v="874.9"/>
    <n v="583.27"/>
    <d v="2006-02-02T00:00:00"/>
    <n v="158"/>
  </r>
  <r>
    <s v="16292"/>
    <s v="83"/>
    <x v="965"/>
    <d v="2017-06-12T00:00:00"/>
    <b v="0"/>
    <s v="Approved"/>
    <s v="Solex"/>
    <s v="Touring"/>
    <s v="medium"/>
    <s v="large"/>
    <n v="2083.94"/>
    <n v="675.03"/>
    <n v="1408.91"/>
    <d v="2013-09-16T00:00:00"/>
    <n v="201"/>
  </r>
  <r>
    <s v="16293"/>
    <s v="7"/>
    <x v="1582"/>
    <d v="2017-10-31T00:00:00"/>
    <b v="1"/>
    <s v="Approved"/>
    <s v="Trek Bicycles"/>
    <s v="Road"/>
    <s v="low"/>
    <s v="medium"/>
    <n v="980.37"/>
    <n v="234.43"/>
    <n v="745.94"/>
    <d v="2004-09-28T00:00:00"/>
    <n v="60"/>
  </r>
  <r>
    <s v="16294"/>
    <s v="100"/>
    <x v="869"/>
    <d v="2017-03-06T00:00:00"/>
    <b v="1"/>
    <s v="Approved"/>
    <s v="Norco Bicycles"/>
    <s v="Road"/>
    <s v="medium"/>
    <s v="medium"/>
    <n v="1036.5899999999999"/>
    <n v="206.35"/>
    <n v="830.24"/>
    <d v="1991-05-06T00:00:00"/>
    <n v="299"/>
  </r>
  <r>
    <s v="16295"/>
    <s v="59"/>
    <x v="3208"/>
    <d v="2017-01-04T00:00:00"/>
    <b v="0"/>
    <s v="Approved"/>
    <s v="Solex"/>
    <s v="Standard"/>
    <s v="medium"/>
    <s v="large"/>
    <n v="1061.56"/>
    <n v="733.58"/>
    <n v="327.98"/>
    <d v="1993-07-20T00:00:00"/>
    <n v="360"/>
  </r>
  <r>
    <s v="16296"/>
    <s v="41"/>
    <x v="3201"/>
    <d v="2017-10-17T00:00:00"/>
    <b v="0"/>
    <s v="Approved"/>
    <s v="Solex"/>
    <s v="Road"/>
    <s v="medium"/>
    <s v="medium"/>
    <n v="416.98"/>
    <n v="312.74"/>
    <n v="104.24"/>
    <d v="1997-05-10T00:00:00"/>
    <n v="74"/>
  </r>
  <r>
    <s v="16297"/>
    <s v="17"/>
    <x v="2855"/>
    <d v="2017-08-01T00:00:00"/>
    <b v="1"/>
    <s v="Approved"/>
    <s v="Solex"/>
    <s v="Standard"/>
    <s v="high"/>
    <s v="medium"/>
    <n v="1024.6600000000001"/>
    <n v="614.79999999999995"/>
    <n v="409.86"/>
    <d v="2010-05-05T00:00:00"/>
    <n v="151"/>
  </r>
  <r>
    <s v="16298"/>
    <s v="79"/>
    <x v="3471"/>
    <d v="2017-08-06T00:00:00"/>
    <b v="1"/>
    <s v="Approved"/>
    <s v="Norco Bicycles"/>
    <s v="Standard"/>
    <s v="medium"/>
    <s v="medium"/>
    <n v="1555.58"/>
    <n v="818.01"/>
    <n v="737.57"/>
    <d v="2013-09-16T00:00:00"/>
    <n v="146"/>
  </r>
  <r>
    <s v="16299"/>
    <s v="3"/>
    <x v="846"/>
    <d v="2017-12-19T00:00:00"/>
    <b v="0"/>
    <s v="Approved"/>
    <s v="Trek Bicycles"/>
    <s v="Standard"/>
    <s v="medium"/>
    <s v="large"/>
    <n v="2091.4699999999998"/>
    <n v="388.92"/>
    <n v="1702.55"/>
    <d v="2000-05-22T00:00:00"/>
    <n v="11"/>
  </r>
  <r>
    <s v="16300"/>
    <s v="91"/>
    <x v="3360"/>
    <d v="2017-12-19T00:00:00"/>
    <b v="0"/>
    <s v="Approved"/>
    <s v="WeareA2B"/>
    <s v="Standard"/>
    <s v="low"/>
    <s v="medium"/>
    <n v="642.30999999999995"/>
    <n v="513.85"/>
    <n v="128.46"/>
    <d v="2014-10-10T00:00:00"/>
    <n v="11"/>
  </r>
  <r>
    <s v="16301"/>
    <s v="41"/>
    <x v="400"/>
    <d v="2017-05-29T00:00:00"/>
    <b v="1"/>
    <s v="Approved"/>
    <s v="Solex"/>
    <s v="Road"/>
    <s v="medium"/>
    <s v="medium"/>
    <n v="416.98"/>
    <n v="312.74"/>
    <n v="104.24"/>
    <d v="2012-06-04T00:00:00"/>
    <n v="215"/>
  </r>
  <r>
    <s v="16302"/>
    <s v="65"/>
    <x v="2282"/>
    <d v="2017-04-17T00:00:00"/>
    <b v="1"/>
    <s v="Approved"/>
    <s v="WeareA2B"/>
    <s v="Standard"/>
    <s v="medium"/>
    <s v="medium"/>
    <n v="1807.45"/>
    <n v="778.69"/>
    <n v="1028.76"/>
    <d v="2005-10-22T00:00:00"/>
    <n v="257"/>
  </r>
  <r>
    <s v="16303"/>
    <s v="79"/>
    <x v="1582"/>
    <d v="2017-05-25T00:00:00"/>
    <b v="0"/>
    <s v="Approved"/>
    <s v="Norco Bicycles"/>
    <s v="Standard"/>
    <s v="medium"/>
    <s v="medium"/>
    <n v="1555.58"/>
    <n v="818.01"/>
    <n v="737.57"/>
    <d v="1997-08-25T00:00:00"/>
    <n v="219"/>
  </r>
  <r>
    <s v="16304"/>
    <s v="96"/>
    <x v="823"/>
    <d v="2017-10-27T00:00:00"/>
    <b v="0"/>
    <s v="Approved"/>
    <s v="WeareA2B"/>
    <s v="Road"/>
    <s v="low"/>
    <s v="small"/>
    <n v="1172.78"/>
    <n v="1043.77"/>
    <n v="129.01"/>
    <d v="2002-10-10T00:00:00"/>
    <n v="64"/>
  </r>
  <r>
    <s v="16305"/>
    <s v="62"/>
    <x v="2204"/>
    <d v="2017-06-23T00:00:00"/>
    <b v="1"/>
    <s v="Approved"/>
    <s v="Solex"/>
    <s v="Standard"/>
    <s v="medium"/>
    <s v="medium"/>
    <n v="478.16"/>
    <n v="298.72000000000003"/>
    <n v="179.44"/>
    <d v="1993-06-23T00:00:00"/>
    <n v="190"/>
  </r>
  <r>
    <s v="16306"/>
    <s v="2"/>
    <x v="1920"/>
    <d v="2017-04-24T00:00:00"/>
    <b v="1"/>
    <s v="Approved"/>
    <s v="Solex"/>
    <s v="Standard"/>
    <s v="medium"/>
    <s v="medium"/>
    <n v="71.489999999999995"/>
    <n v="53.62"/>
    <n v="17.87"/>
    <d v="2012-12-02T00:00:00"/>
    <n v="250"/>
  </r>
  <r>
    <s v="16307"/>
    <s v="40"/>
    <x v="3039"/>
    <d v="2017-09-12T00:00:00"/>
    <b v="1"/>
    <s v="Approved"/>
    <s v="OHM Cycles"/>
    <s v="Standard"/>
    <s v="high"/>
    <s v="medium"/>
    <n v="1458.17"/>
    <n v="874.9"/>
    <n v="583.27"/>
    <d v="1997-05-10T00:00:00"/>
    <n v="109"/>
  </r>
  <r>
    <s v="16308"/>
    <s v="13"/>
    <x v="107"/>
    <d v="2017-05-19T00:00:00"/>
    <b v="0"/>
    <s v="Approved"/>
    <s v="Solex"/>
    <s v="Standard"/>
    <s v="medium"/>
    <s v="medium"/>
    <n v="1577.53"/>
    <n v="826.51"/>
    <n v="751.02"/>
    <d v="2011-03-16T00:00:00"/>
    <n v="225"/>
  </r>
  <r>
    <s v="16309"/>
    <s v="57"/>
    <x v="2753"/>
    <d v="2017-02-12T00:00:00"/>
    <b v="1"/>
    <s v="Approved"/>
    <s v="WeareA2B"/>
    <s v="Touring"/>
    <s v="medium"/>
    <s v="large"/>
    <n v="1890.39"/>
    <n v="260.14"/>
    <n v="1630.25"/>
    <d v="1991-01-21T00:00:00"/>
    <n v="321"/>
  </r>
  <r>
    <s v="16310"/>
    <s v="81"/>
    <x v="2223"/>
    <d v="2017-07-03T00:00:00"/>
    <b v="0"/>
    <s v="Approved"/>
    <s v="Solex"/>
    <s v="Standard"/>
    <s v="medium"/>
    <s v="medium"/>
    <n v="1151.96"/>
    <n v="649.49"/>
    <n v="502.47"/>
    <d v="2007-12-11T00:00:00"/>
    <n v="180"/>
  </r>
  <r>
    <s v="16311"/>
    <s v="28"/>
    <x v="1099"/>
    <d v="2017-03-13T00:00:00"/>
    <b v="0"/>
    <s v="Approved"/>
    <s v="Norco Bicycles"/>
    <s v="Standard"/>
    <s v="medium"/>
    <s v="small"/>
    <n v="1216.1400000000001"/>
    <n v="1082.3599999999999"/>
    <n v="133.78"/>
    <d v="1991-11-10T00:00:00"/>
    <n v="292"/>
  </r>
  <r>
    <s v="16312"/>
    <s v="80"/>
    <x v="2981"/>
    <d v="2017-10-22T00:00:00"/>
    <b v="1"/>
    <s v="Approved"/>
    <s v="Trek Bicycles"/>
    <s v="Standard"/>
    <s v="medium"/>
    <s v="large"/>
    <n v="1469.44"/>
    <n v="596.54999999999995"/>
    <n v="872.89"/>
    <d v="2010-08-20T00:00:00"/>
    <n v="69"/>
  </r>
  <r>
    <s v="16313"/>
    <s v="9"/>
    <x v="2810"/>
    <d v="2017-11-28T00:00:00"/>
    <b v="1"/>
    <s v="Approved"/>
    <s v="OHM Cycles"/>
    <s v="Road"/>
    <s v="medium"/>
    <s v="medium"/>
    <n v="742.54"/>
    <n v="667.4"/>
    <n v="75.14"/>
    <d v="1991-11-07T00:00:00"/>
    <n v="32"/>
  </r>
  <r>
    <s v="16314"/>
    <s v="41"/>
    <x v="2240"/>
    <d v="2017-05-07T00:00:00"/>
    <b v="0"/>
    <s v="Approved"/>
    <s v="Solex"/>
    <s v="Road"/>
    <s v="medium"/>
    <s v="medium"/>
    <n v="416.98"/>
    <n v="312.74"/>
    <n v="104.24"/>
    <d v="2014-07-28T00:00:00"/>
    <n v="237"/>
  </r>
  <r>
    <s v="16315"/>
    <s v="46"/>
    <x v="1376"/>
    <d v="2017-07-18T00:00:00"/>
    <b v="1"/>
    <s v="Approved"/>
    <s v="Solex"/>
    <s v="Standard"/>
    <s v="low"/>
    <s v="medium"/>
    <n v="1289.8499999999999"/>
    <n v="74.510000000000005"/>
    <n v="1215.3399999999999"/>
    <d v="2003-02-16T00:00:00"/>
    <n v="165"/>
  </r>
  <r>
    <s v="16316"/>
    <s v="87"/>
    <x v="2064"/>
    <d v="2017-11-19T00:00:00"/>
    <b v="0"/>
    <s v="Approved"/>
    <s v="OHM Cycles"/>
    <s v="Standard"/>
    <s v="medium"/>
    <s v="medium"/>
    <n v="1636.9"/>
    <n v="44.71"/>
    <n v="1592.19"/>
    <d v="1995-10-24T00:00:00"/>
    <n v="41"/>
  </r>
  <r>
    <s v="16317"/>
    <s v="62"/>
    <x v="2489"/>
    <d v="2017-11-05T00:00:00"/>
    <b v="0"/>
    <s v="Approved"/>
    <s v="Solex"/>
    <s v="Standard"/>
    <s v="medium"/>
    <s v="medium"/>
    <n v="478.16"/>
    <n v="298.72000000000003"/>
    <n v="179.44"/>
    <d v="1992-10-02T00:00:00"/>
    <n v="55"/>
  </r>
  <r>
    <s v="16318"/>
    <s v="35"/>
    <x v="2503"/>
    <d v="2017-06-02T00:00:00"/>
    <b v="1"/>
    <s v="Approved"/>
    <s v="Giant Bicycles"/>
    <s v="Standard"/>
    <s v="medium"/>
    <s v="medium"/>
    <n v="1403.5"/>
    <n v="954.82"/>
    <n v="448.68"/>
    <d v="2016-11-14T00:00:00"/>
    <n v="211"/>
  </r>
  <r>
    <s v="16319"/>
    <s v="42"/>
    <x v="2073"/>
    <d v="2017-10-30T00:00:00"/>
    <b v="1"/>
    <s v="Approved"/>
    <s v="OHM Cycles"/>
    <s v="Road"/>
    <s v="medium"/>
    <s v="small"/>
    <n v="1810"/>
    <n v="1610.9"/>
    <n v="199.1"/>
    <d v="2008-03-19T00:00:00"/>
    <n v="61"/>
  </r>
  <r>
    <s v="16320"/>
    <s v="27"/>
    <x v="2917"/>
    <d v="2017-09-17T00:00:00"/>
    <b v="0"/>
    <s v="Approved"/>
    <s v="Trek Bicycles"/>
    <s v="Standard"/>
    <s v="low"/>
    <s v="medium"/>
    <n v="1057.51"/>
    <n v="154.4"/>
    <n v="903.11"/>
    <d v="1994-07-12T00:00:00"/>
    <n v="104"/>
  </r>
  <r>
    <s v="16321"/>
    <s v="31"/>
    <x v="863"/>
    <d v="2017-06-07T00:00:00"/>
    <b v="0"/>
    <s v="Approved"/>
    <s v="Giant Bicycles"/>
    <s v="Standard"/>
    <s v="medium"/>
    <s v="medium"/>
    <n v="230.91"/>
    <n v="173.18"/>
    <n v="57.73"/>
    <d v="2006-11-10T00:00:00"/>
    <n v="206"/>
  </r>
  <r>
    <s v="16322"/>
    <s v="46"/>
    <x v="1649"/>
    <d v="2017-10-03T00:00:00"/>
    <b v="1"/>
    <s v="Approved"/>
    <s v="Solex"/>
    <s v="Standard"/>
    <s v="low"/>
    <s v="medium"/>
    <n v="1289.8499999999999"/>
    <n v="74.510000000000005"/>
    <n v="1215.3399999999999"/>
    <d v="2007-12-11T00:00:00"/>
    <n v="88"/>
  </r>
  <r>
    <s v="16323"/>
    <s v="81"/>
    <x v="2103"/>
    <d v="2017-09-16T00:00:00"/>
    <b v="1"/>
    <s v="Approved"/>
    <s v="Norco Bicycles"/>
    <s v="Standard"/>
    <s v="medium"/>
    <s v="small"/>
    <n v="586.45000000000005"/>
    <n v="521.94000000000005"/>
    <n v="64.510000000000005"/>
    <d v="1991-07-10T00:00:00"/>
    <n v="105"/>
  </r>
  <r>
    <s v="16324"/>
    <s v="17"/>
    <x v="2087"/>
    <d v="2017-09-10T00:00:00"/>
    <b v="1"/>
    <s v="Approved"/>
    <s v="Solex"/>
    <s v="Standard"/>
    <s v="high"/>
    <s v="medium"/>
    <n v="1024.6600000000001"/>
    <n v="614.79999999999995"/>
    <n v="409.86"/>
    <d v="1996-11-09T00:00:00"/>
    <n v="111"/>
  </r>
  <r>
    <s v="16325"/>
    <s v="63"/>
    <x v="3351"/>
    <d v="2017-11-14T00:00:00"/>
    <b v="0"/>
    <s v="Approved"/>
    <s v="Solex"/>
    <s v="Standard"/>
    <s v="medium"/>
    <s v="medium"/>
    <n v="1483.2"/>
    <n v="99.59"/>
    <n v="1383.61"/>
    <d v="2015-04-11T00:00:00"/>
    <n v="46"/>
  </r>
  <r>
    <s v="16326"/>
    <s v="66"/>
    <x v="1295"/>
    <d v="2017-05-14T00:00:00"/>
    <b v="0"/>
    <s v="Approved"/>
    <s v="Giant Bicycles"/>
    <s v="Road"/>
    <s v="low"/>
    <s v="small"/>
    <n v="590.26"/>
    <n v="525.33000000000004"/>
    <n v="64.930000000000007"/>
    <d v="2010-11-05T00:00:00"/>
    <n v="230"/>
  </r>
  <r>
    <s v="16327"/>
    <s v="3"/>
    <x v="1980"/>
    <d v="2017-08-03T00:00:00"/>
    <b v="0"/>
    <s v="Approved"/>
    <s v="Trek Bicycles"/>
    <s v="Standard"/>
    <s v="medium"/>
    <s v="large"/>
    <n v="2091.4699999999998"/>
    <n v="388.92"/>
    <n v="1702.55"/>
    <d v="1991-01-21T00:00:00"/>
    <n v="149"/>
  </r>
  <r>
    <s v="16328"/>
    <s v="80"/>
    <x v="2194"/>
    <d v="2017-07-08T00:00:00"/>
    <b v="0"/>
    <s v="Approved"/>
    <s v="Trek Bicycles"/>
    <s v="Standard"/>
    <s v="medium"/>
    <s v="large"/>
    <n v="1469.44"/>
    <n v="596.54999999999995"/>
    <n v="872.89"/>
    <d v="2010-11-05T00:00:00"/>
    <n v="175"/>
  </r>
  <r>
    <s v="16329"/>
    <s v="51"/>
    <x v="732"/>
    <d v="2017-04-21T00:00:00"/>
    <b v="0"/>
    <s v="Approved"/>
    <s v="OHM Cycles"/>
    <s v="Standard"/>
    <s v="high"/>
    <s v="medium"/>
    <n v="2005.66"/>
    <n v="1203.4000000000001"/>
    <n v="802.26"/>
    <d v="2012-04-10T00:00:00"/>
    <n v="253"/>
  </r>
  <r>
    <s v="16330"/>
    <s v="79"/>
    <x v="1693"/>
    <d v="2017-06-15T00:00:00"/>
    <b v="0"/>
    <s v="Approved"/>
    <s v="Norco Bicycles"/>
    <s v="Standard"/>
    <s v="medium"/>
    <s v="medium"/>
    <n v="1555.58"/>
    <n v="818.01"/>
    <n v="737.57"/>
    <d v="2003-09-09T00:00:00"/>
    <n v="198"/>
  </r>
  <r>
    <s v="16331"/>
    <s v="19"/>
    <x v="1273"/>
    <d v="2017-09-28T00:00:00"/>
    <b v="1"/>
    <s v="Approved"/>
    <s v="OHM Cycles"/>
    <s v="Road"/>
    <s v="high"/>
    <s v="large"/>
    <n v="12.01"/>
    <n v="7.21"/>
    <n v="4.8"/>
    <d v="2010-05-05T00:00:00"/>
    <n v="93"/>
  </r>
  <r>
    <s v="16332"/>
    <s v="78"/>
    <x v="2600"/>
    <d v="2017-03-24T00:00:00"/>
    <b v="0"/>
    <s v="Approved"/>
    <s v="Giant Bicycles"/>
    <s v="Standard"/>
    <s v="medium"/>
    <s v="large"/>
    <n v="1765.3"/>
    <n v="709.48"/>
    <n v="1055.82"/>
    <d v="2004-07-25T00:00:00"/>
    <n v="281"/>
  </r>
  <r>
    <s v="16333"/>
    <s v="63"/>
    <x v="2511"/>
    <d v="2017-12-28T00:00:00"/>
    <b v="1"/>
    <s v="Approved"/>
    <s v="Solex"/>
    <s v="Standard"/>
    <s v="medium"/>
    <s v="medium"/>
    <n v="1483.2"/>
    <n v="99.59"/>
    <n v="1383.61"/>
    <d v="1998-12-17T00:00:00"/>
    <n v="2"/>
  </r>
  <r>
    <s v="16334"/>
    <s v="18"/>
    <x v="3126"/>
    <d v="2017-02-15T00:00:00"/>
    <b v="0"/>
    <s v="Approved"/>
    <s v="Solex"/>
    <s v="Standard"/>
    <s v="medium"/>
    <s v="medium"/>
    <n v="575.27"/>
    <n v="431.45"/>
    <n v="143.82"/>
    <d v="2015-08-02T00:00:00"/>
    <n v="318"/>
  </r>
  <r>
    <s v="16335"/>
    <s v="71"/>
    <x v="522"/>
    <d v="2017-06-24T00:00:00"/>
    <b v="0"/>
    <s v="Approved"/>
    <s v="Solex"/>
    <s v="Standard"/>
    <s v="high"/>
    <s v="large"/>
    <n v="1842.92"/>
    <n v="1105.75"/>
    <n v="737.17"/>
    <d v="1995-10-24T00:00:00"/>
    <n v="189"/>
  </r>
  <r>
    <s v="16336"/>
    <s v="56"/>
    <x v="1048"/>
    <d v="2017-12-08T00:00:00"/>
    <b v="0"/>
    <s v="Approved"/>
    <s v="Norco Bicycles"/>
    <s v="Mountain"/>
    <s v="low"/>
    <s v="small"/>
    <n v="688.63"/>
    <n v="612.88"/>
    <n v="75.75"/>
    <d v="1993-10-02T00:00:00"/>
    <n v="22"/>
  </r>
  <r>
    <s v="16337"/>
    <s v="99"/>
    <x v="3190"/>
    <d v="2017-07-23T00:00:00"/>
    <b v="1"/>
    <s v="Approved"/>
    <s v="OHM Cycles"/>
    <s v="Standard"/>
    <s v="medium"/>
    <s v="medium"/>
    <n v="1227.3399999999999"/>
    <n v="770.89"/>
    <n v="456.45"/>
    <d v="1994-08-10T00:00:00"/>
    <n v="160"/>
  </r>
  <r>
    <s v="16338"/>
    <s v="0"/>
    <x v="782"/>
    <d v="2017-06-17T00:00:00"/>
    <b v="1"/>
    <s v="Approved"/>
    <s v="Trek Bicycles"/>
    <s v="Standard"/>
    <s v="high"/>
    <s v="medium"/>
    <n v="358.39"/>
    <n v="215.03"/>
    <n v="143.36000000000001"/>
    <d v="2004-01-16T00:00:00"/>
    <n v="196"/>
  </r>
  <r>
    <s v="16339"/>
    <s v="81"/>
    <x v="1521"/>
    <d v="2017-11-15T00:00:00"/>
    <b v="0"/>
    <s v="Approved"/>
    <s v="Norco Bicycles"/>
    <s v="Standard"/>
    <s v="medium"/>
    <s v="small"/>
    <n v="586.45000000000005"/>
    <n v="521.94000000000005"/>
    <n v="64.510000000000005"/>
    <d v="1991-07-10T00:00:00"/>
    <n v="45"/>
  </r>
  <r>
    <s v="16340"/>
    <s v="0"/>
    <x v="1528"/>
    <d v="2017-11-16T00:00:00"/>
    <b v="1"/>
    <s v="Approved"/>
    <s v="Norco Bicycles"/>
    <s v="Standard"/>
    <s v="low"/>
    <s v="medium"/>
    <n v="363.01"/>
    <n v="290.41000000000003"/>
    <n v="72.599999999999994"/>
    <d v="2005-05-10T00:00:00"/>
    <n v="44"/>
  </r>
  <r>
    <s v="16341"/>
    <s v="48"/>
    <x v="2716"/>
    <d v="2017-03-14T00:00:00"/>
    <b v="1"/>
    <s v="Approved"/>
    <s v="WeareA2B"/>
    <s v="Standard"/>
    <s v="medium"/>
    <s v="medium"/>
    <n v="1762.96"/>
    <n v="950.52"/>
    <n v="812.44"/>
    <d v="2009-04-12T00:00:00"/>
    <n v="291"/>
  </r>
  <r>
    <s v="16342"/>
    <s v="71"/>
    <x v="3"/>
    <d v="2017-02-13T00:00:00"/>
    <b v="1"/>
    <s v="Approved"/>
    <s v="Solex"/>
    <s v="Standard"/>
    <s v="high"/>
    <s v="large"/>
    <n v="1842.92"/>
    <n v="1105.75"/>
    <n v="737.17"/>
    <d v="1995-10-24T00:00:00"/>
    <n v="320"/>
  </r>
  <r>
    <s v="16343"/>
    <s v="19"/>
    <x v="966"/>
    <d v="2017-05-14T00:00:00"/>
    <b v="0"/>
    <s v="Approved"/>
    <s v="Trek Bicycles"/>
    <s v="Mountain"/>
    <s v="low"/>
    <s v="medium"/>
    <n v="574.64"/>
    <n v="459.71"/>
    <n v="114.93"/>
    <d v="2011-08-29T00:00:00"/>
    <n v="230"/>
  </r>
  <r>
    <s v="16344"/>
    <s v="72"/>
    <x v="1803"/>
    <d v="2017-09-30T00:00:00"/>
    <b v="0"/>
    <s v="Approved"/>
    <s v="Norco Bicycles"/>
    <s v="Standard"/>
    <s v="medium"/>
    <s v="medium"/>
    <n v="360.4"/>
    <n v="270.3"/>
    <n v="90.1"/>
    <d v="2016-12-06T00:00:00"/>
    <n v="91"/>
  </r>
  <r>
    <s v="16345"/>
    <s v="96"/>
    <x v="316"/>
    <d v="2017-11-08T00:00:00"/>
    <b v="0"/>
    <s v="Approved"/>
    <s v="WeareA2B"/>
    <s v="Road"/>
    <s v="low"/>
    <s v="small"/>
    <n v="1172.78"/>
    <n v="1043.77"/>
    <n v="129.01"/>
    <d v="2002-10-10T00:00:00"/>
    <n v="52"/>
  </r>
  <r>
    <s v="16346"/>
    <s v="95"/>
    <x v="3086"/>
    <d v="2017-09-12T00:00:00"/>
    <b v="1"/>
    <s v="Approved"/>
    <s v="OHM Cycles"/>
    <s v="Touring"/>
    <s v="low"/>
    <s v="medium"/>
    <n v="1073.07"/>
    <n v="933.84"/>
    <n v="139.22999999999999"/>
    <d v="1997-01-25T00:00:00"/>
    <n v="109"/>
  </r>
  <r>
    <s v="16348"/>
    <s v="24"/>
    <x v="1469"/>
    <d v="2017-03-02T00:00:00"/>
    <b v="0"/>
    <s v="Approved"/>
    <s v="Solex"/>
    <s v="Road"/>
    <s v="medium"/>
    <s v="large"/>
    <n v="1777.8"/>
    <n v="820.78"/>
    <n v="957.02"/>
    <d v="1993-05-26T00:00:00"/>
    <n v="303"/>
  </r>
  <r>
    <s v="16349"/>
    <s v="2"/>
    <x v="1725"/>
    <d v="2017-09-11T00:00:00"/>
    <b v="1"/>
    <s v="Approved"/>
    <s v="Solex"/>
    <s v="Standard"/>
    <s v="medium"/>
    <s v="medium"/>
    <n v="71.489999999999995"/>
    <n v="53.62"/>
    <n v="17.87"/>
    <d v="2012-12-02T00:00:00"/>
    <n v="110"/>
  </r>
  <r>
    <s v="16350"/>
    <s v="0"/>
    <x v="268"/>
    <d v="2017-08-03T00:00:00"/>
    <b v="1"/>
    <s v="Approved"/>
    <s v="Trek Bicycles"/>
    <s v="Standard"/>
    <s v="high"/>
    <s v="medium"/>
    <n v="358.39"/>
    <n v="215.03"/>
    <n v="143.36000000000001"/>
    <d v="1994-08-10T00:00:00"/>
    <n v="149"/>
  </r>
  <r>
    <s v="16351"/>
    <s v="14"/>
    <x v="2391"/>
    <d v="2017-12-16T00:00:00"/>
    <b v="0"/>
    <s v="Approved"/>
    <s v="Trek Bicycles"/>
    <s v="Standard"/>
    <s v="medium"/>
    <s v="small"/>
    <n v="1386.84"/>
    <n v="1234.29"/>
    <n v="152.55000000000001"/>
    <d v="2003-08-05T00:00:00"/>
    <n v="14"/>
  </r>
  <r>
    <s v="16352"/>
    <s v="97"/>
    <x v="2879"/>
    <d v="2017-11-27T00:00:00"/>
    <b v="1"/>
    <s v="Approved"/>
    <s v="Solex"/>
    <s v="Standard"/>
    <s v="medium"/>
    <s v="large"/>
    <n v="202.62"/>
    <n v="151.96"/>
    <n v="50.66"/>
    <d v="2016-03-29T00:00:00"/>
    <n v="33"/>
  </r>
  <r>
    <s v="16353"/>
    <s v="21"/>
    <x v="2573"/>
    <d v="2017-06-04T00:00:00"/>
    <b v="0"/>
    <s v="Approved"/>
    <s v="Solex"/>
    <s v="Standard"/>
    <s v="medium"/>
    <s v="large"/>
    <n v="1071.23"/>
    <n v="380.74"/>
    <n v="690.49"/>
    <d v="1996-04-05T00:00:00"/>
    <n v="209"/>
  </r>
  <r>
    <s v="16354"/>
    <s v="7"/>
    <x v="1028"/>
    <d v="2017-12-29T00:00:00"/>
    <b v="1"/>
    <s v="Approved"/>
    <s v="Trek Bicycles"/>
    <s v="Road"/>
    <s v="low"/>
    <s v="medium"/>
    <n v="980.37"/>
    <n v="234.43"/>
    <n v="745.94"/>
    <d v="2003-08-05T00:00:00"/>
    <n v="1"/>
  </r>
  <r>
    <s v="16355"/>
    <s v="95"/>
    <x v="1455"/>
    <d v="2017-04-05T00:00:00"/>
    <b v="0"/>
    <s v="Approved"/>
    <s v="OHM Cycles"/>
    <s v="Touring"/>
    <s v="low"/>
    <s v="medium"/>
    <n v="1073.07"/>
    <n v="933.84"/>
    <n v="139.22999999999999"/>
    <d v="1997-01-25T00:00:00"/>
    <n v="269"/>
  </r>
  <r>
    <s v="16356"/>
    <s v="92"/>
    <x v="663"/>
    <d v="2017-10-24T00:00:00"/>
    <b v="1"/>
    <s v="Approved"/>
    <s v="WeareA2B"/>
    <s v="Standard"/>
    <s v="medium"/>
    <s v="small"/>
    <n v="1415.01"/>
    <n v="1259.3599999999999"/>
    <n v="155.65"/>
    <d v="2000-11-03T00:00:00"/>
    <n v="67"/>
  </r>
  <r>
    <s v="16357"/>
    <s v="67"/>
    <x v="23"/>
    <d v="2017-06-12T00:00:00"/>
    <b v="1"/>
    <s v="Approved"/>
    <s v="Solex"/>
    <s v="Standard"/>
    <s v="medium"/>
    <s v="large"/>
    <n v="1071.23"/>
    <n v="380.74"/>
    <n v="690.49"/>
    <d v="1996-04-05T00:00:00"/>
    <n v="201"/>
  </r>
  <r>
    <s v="16358"/>
    <s v="10"/>
    <x v="3353"/>
    <d v="2017-12-29T00:00:00"/>
    <b v="1"/>
    <s v="Approved"/>
    <s v="WeareA2B"/>
    <s v="Touring"/>
    <s v="medium"/>
    <s v="medium"/>
    <n v="1466.68"/>
    <n v="363.25"/>
    <n v="1103.43"/>
    <d v="2014-03-03T00:00:00"/>
    <n v="1"/>
  </r>
  <r>
    <s v="16359"/>
    <s v="85"/>
    <x v="2049"/>
    <d v="2017-09-10T00:00:00"/>
    <b v="0"/>
    <s v="Approved"/>
    <s v="WeareA2B"/>
    <s v="Standard"/>
    <s v="medium"/>
    <s v="medium"/>
    <n v="752.64"/>
    <n v="205.36"/>
    <n v="547.28"/>
    <d v="2015-08-02T00:00:00"/>
    <n v="111"/>
  </r>
  <r>
    <s v="16360"/>
    <s v="81"/>
    <x v="733"/>
    <d v="2017-04-14T00:00:00"/>
    <b v="0"/>
    <s v="Approved"/>
    <s v="Norco Bicycles"/>
    <s v="Standard"/>
    <s v="medium"/>
    <s v="small"/>
    <n v="586.45000000000005"/>
    <n v="521.94000000000005"/>
    <n v="64.510000000000005"/>
    <d v="1991-07-10T00:00:00"/>
    <n v="260"/>
  </r>
  <r>
    <s v="16361"/>
    <s v="73"/>
    <x v="210"/>
    <d v="2017-12-01T00:00:00"/>
    <b v="0"/>
    <s v="Approved"/>
    <s v="Solex"/>
    <s v="Standard"/>
    <s v="medium"/>
    <s v="medium"/>
    <n v="1945.43"/>
    <n v="333.18"/>
    <n v="1612.25"/>
    <d v="2006-10-01T00:00:00"/>
    <n v="29"/>
  </r>
  <r>
    <s v="16362"/>
    <s v="0"/>
    <x v="915"/>
    <d v="2017-12-29T00:00:00"/>
    <b v="1"/>
    <s v="Approved"/>
    <s v="WeareA2B"/>
    <s v="Standard"/>
    <s v="medium"/>
    <s v="small"/>
    <n v="175.89"/>
    <n v="131.91999999999999"/>
    <n v="43.97"/>
    <d v="2003-02-16T00:00:00"/>
    <n v="1"/>
  </r>
  <r>
    <s v="16363"/>
    <s v="66"/>
    <x v="3240"/>
    <d v="2017-03-15T00:00:00"/>
    <b v="0"/>
    <s v="Approved"/>
    <s v="Giant Bicycles"/>
    <s v="Road"/>
    <s v="low"/>
    <s v="small"/>
    <n v="590.26"/>
    <n v="525.33000000000004"/>
    <n v="64.930000000000007"/>
    <d v="2002-08-31T00:00:00"/>
    <n v="290"/>
  </r>
  <r>
    <s v="16364"/>
    <s v="93"/>
    <x v="3057"/>
    <d v="2017-10-04T00:00:00"/>
    <b v="0"/>
    <s v="Approved"/>
    <s v="WeareA2B"/>
    <s v="Standard"/>
    <s v="medium"/>
    <s v="medium"/>
    <n v="1065.03"/>
    <n v="230.09"/>
    <n v="834.94"/>
    <d v="2013-06-09T00:00:00"/>
    <n v="87"/>
  </r>
  <r>
    <s v="16365"/>
    <s v="1"/>
    <x v="21"/>
    <d v="2017-05-24T00:00:00"/>
    <b v="1"/>
    <s v="Approved"/>
    <s v="Giant Bicycles"/>
    <s v="Standard"/>
    <s v="medium"/>
    <s v="medium"/>
    <n v="1403.5"/>
    <n v="954.82"/>
    <n v="448.68"/>
    <d v="2016-11-14T00:00:00"/>
    <n v="220"/>
  </r>
  <r>
    <s v="16366"/>
    <s v="74"/>
    <x v="3142"/>
    <d v="2017-12-17T00:00:00"/>
    <b v="0"/>
    <s v="Approved"/>
    <s v="WeareA2B"/>
    <s v="Standard"/>
    <s v="medium"/>
    <s v="medium"/>
    <n v="1228.07"/>
    <n v="400.91"/>
    <n v="827.16"/>
    <d v="2006-05-22T00:00:00"/>
    <n v="13"/>
  </r>
  <r>
    <s v="16367"/>
    <s v="34"/>
    <x v="1061"/>
    <d v="2017-11-01T00:00:00"/>
    <b v="0"/>
    <s v="Approved"/>
    <s v="WeareA2B"/>
    <s v="Standard"/>
    <s v="medium"/>
    <s v="medium"/>
    <n v="1231.1500000000001"/>
    <n v="161.6"/>
    <n v="1069.55"/>
    <d v="2004-08-17T00:00:00"/>
    <n v="59"/>
  </r>
  <r>
    <s v="16368"/>
    <s v="93"/>
    <x v="2060"/>
    <d v="2017-09-28T00:00:00"/>
    <b v="1"/>
    <s v="Approved"/>
    <s v="WeareA2B"/>
    <s v="Standard"/>
    <s v="medium"/>
    <s v="medium"/>
    <n v="1065.03"/>
    <n v="230.09"/>
    <n v="834.94"/>
    <d v="2000-11-03T00:00:00"/>
    <n v="93"/>
  </r>
  <r>
    <s v="16369"/>
    <s v="50"/>
    <x v="1371"/>
    <d v="2017-06-21T00:00:00"/>
    <b v="0"/>
    <s v="Approved"/>
    <s v="WeareA2B"/>
    <s v="Standard"/>
    <s v="medium"/>
    <s v="small"/>
    <n v="175.89"/>
    <n v="131.91999999999999"/>
    <n v="43.97"/>
    <d v="2003-02-16T00:00:00"/>
    <n v="192"/>
  </r>
  <r>
    <s v="16370"/>
    <s v="37"/>
    <x v="3307"/>
    <d v="2017-07-01T00:00:00"/>
    <b v="1"/>
    <s v="Approved"/>
    <s v="OHM Cycles"/>
    <s v="Standard"/>
    <s v="low"/>
    <s v="medium"/>
    <n v="1793.43"/>
    <n v="248.82"/>
    <n v="1544.61"/>
    <d v="1999-07-20T00:00:00"/>
    <n v="182"/>
  </r>
  <r>
    <s v="16371"/>
    <s v="76"/>
    <x v="184"/>
    <d v="2017-01-31T00:00:00"/>
    <b v="0"/>
    <s v="Approved"/>
    <s v="WeareA2B"/>
    <s v="Standard"/>
    <s v="low"/>
    <s v="medium"/>
    <n v="642.30999999999995"/>
    <n v="513.85"/>
    <n v="128.46"/>
    <d v="2014-10-10T00:00:00"/>
    <n v="333"/>
  </r>
  <r>
    <s v="16372"/>
    <s v="99"/>
    <x v="2725"/>
    <d v="2017-04-27T00:00:00"/>
    <b v="1"/>
    <s v="Approved"/>
    <s v="OHM Cycles"/>
    <s v="Standard"/>
    <s v="medium"/>
    <s v="medium"/>
    <n v="1227.3399999999999"/>
    <n v="770.89"/>
    <n v="456.45"/>
    <d v="1991-05-06T00:00:00"/>
    <n v="247"/>
  </r>
  <r>
    <s v="16373"/>
    <s v="65"/>
    <x v="149"/>
    <d v="2017-12-03T00:00:00"/>
    <b v="0"/>
    <s v="Approved"/>
    <s v="WeareA2B"/>
    <s v="Standard"/>
    <s v="medium"/>
    <s v="medium"/>
    <n v="1807.45"/>
    <n v="778.69"/>
    <n v="1028.76"/>
    <d v="2002-08-31T00:00:00"/>
    <n v="27"/>
  </r>
  <r>
    <s v="16374"/>
    <s v="72"/>
    <x v="45"/>
    <d v="2017-08-20T00:00:00"/>
    <b v="0"/>
    <s v="Approved"/>
    <s v="Norco Bicycles"/>
    <s v="Standard"/>
    <s v="medium"/>
    <s v="medium"/>
    <n v="360.4"/>
    <n v="270.3"/>
    <n v="90.1"/>
    <d v="2016-12-06T00:00:00"/>
    <n v="132"/>
  </r>
  <r>
    <s v="16375"/>
    <s v="85"/>
    <x v="2426"/>
    <d v="2017-04-26T00:00:00"/>
    <b v="1"/>
    <s v="Approved"/>
    <s v="WeareA2B"/>
    <s v="Standard"/>
    <s v="medium"/>
    <s v="medium"/>
    <n v="752.64"/>
    <n v="205.36"/>
    <n v="547.28"/>
    <d v="2015-08-02T00:00:00"/>
    <n v="248"/>
  </r>
  <r>
    <s v="16376"/>
    <s v="33"/>
    <x v="335"/>
    <d v="2017-09-03T00:00:00"/>
    <b v="1"/>
    <s v="Approved"/>
    <s v="Giant Bicycles"/>
    <s v="Standard"/>
    <s v="medium"/>
    <s v="small"/>
    <n v="1311.44"/>
    <n v="1167.18"/>
    <n v="144.26"/>
    <d v="2003-03-18T00:00:00"/>
    <n v="118"/>
  </r>
  <r>
    <s v="16377"/>
    <s v="12"/>
    <x v="458"/>
    <d v="2017-09-02T00:00:00"/>
    <b v="1"/>
    <s v="Approved"/>
    <s v="WeareA2B"/>
    <s v="Standard"/>
    <s v="medium"/>
    <s v="medium"/>
    <n v="1231.1500000000001"/>
    <n v="161.6"/>
    <n v="1069.55"/>
    <d v="2004-08-17T00:00:00"/>
    <n v="119"/>
  </r>
  <r>
    <s v="16378"/>
    <s v="59"/>
    <x v="1924"/>
    <d v="2017-02-04T00:00:00"/>
    <b v="0"/>
    <s v="Approved"/>
    <s v="Solex"/>
    <s v="Standard"/>
    <s v="medium"/>
    <s v="large"/>
    <n v="1061.56"/>
    <n v="733.58"/>
    <n v="327.98"/>
    <d v="1993-07-20T00:00:00"/>
    <n v="329"/>
  </r>
  <r>
    <s v="16379"/>
    <s v="84"/>
    <x v="3103"/>
    <d v="2017-04-04T00:00:00"/>
    <b v="0"/>
    <s v="Approved"/>
    <s v="Trek Bicycles"/>
    <s v="Road"/>
    <s v="medium"/>
    <s v="medium"/>
    <n v="290.62"/>
    <n v="215.14"/>
    <n v="75.48"/>
    <d v="2004-12-18T00:00:00"/>
    <n v="270"/>
  </r>
  <r>
    <s v="16380"/>
    <s v="1"/>
    <x v="1000"/>
    <d v="2017-04-21T00:00:00"/>
    <b v="0"/>
    <s v="Approved"/>
    <s v="Giant Bicycles"/>
    <s v="Standard"/>
    <s v="medium"/>
    <s v="medium"/>
    <n v="1403.5"/>
    <n v="954.82"/>
    <n v="448.68"/>
    <d v="2012-12-02T00:00:00"/>
    <n v="253"/>
  </r>
  <r>
    <s v="16381"/>
    <s v="25"/>
    <x v="1861"/>
    <d v="2017-06-03T00:00:00"/>
    <b v="0"/>
    <s v="Approved"/>
    <s v="OHM Cycles"/>
    <s v="Standard"/>
    <s v="high"/>
    <s v="medium"/>
    <n v="2005.66"/>
    <n v="1203.4000000000001"/>
    <n v="802.26"/>
    <d v="2012-04-10T00:00:00"/>
    <n v="210"/>
  </r>
  <r>
    <s v="16382"/>
    <s v="26"/>
    <x v="1965"/>
    <d v="2017-02-03T00:00:00"/>
    <b v="0"/>
    <s v="Approved"/>
    <s v="WeareA2B"/>
    <s v="Standard"/>
    <s v="medium"/>
    <s v="medium"/>
    <n v="1992.93"/>
    <n v="762.63"/>
    <n v="1230.3"/>
    <d v="1999-06-23T00:00:00"/>
    <n v="330"/>
  </r>
  <r>
    <s v="16383"/>
    <s v="13"/>
    <x v="3392"/>
    <d v="2017-06-11T00:00:00"/>
    <b v="0"/>
    <s v="Approved"/>
    <s v="Solex"/>
    <s v="Standard"/>
    <s v="medium"/>
    <s v="medium"/>
    <n v="1163.8900000000001"/>
    <n v="589.27"/>
    <n v="574.62"/>
    <d v="2016-07-09T00:00:00"/>
    <n v="202"/>
  </r>
  <r>
    <s v="16384"/>
    <s v="51"/>
    <x v="1749"/>
    <d v="2017-08-29T00:00:00"/>
    <b v="1"/>
    <s v="Approved"/>
    <s v="OHM Cycles"/>
    <s v="Standard"/>
    <s v="high"/>
    <s v="medium"/>
    <n v="2005.66"/>
    <n v="1203.4000000000001"/>
    <n v="802.26"/>
    <d v="2012-04-10T00:00:00"/>
    <n v="123"/>
  </r>
  <r>
    <s v="16385"/>
    <s v="31"/>
    <x v="2728"/>
    <d v="2017-03-22T00:00:00"/>
    <b v="0"/>
    <s v="Approved"/>
    <s v="Giant Bicycles"/>
    <s v="Standard"/>
    <s v="medium"/>
    <s v="medium"/>
    <n v="230.91"/>
    <n v="173.18"/>
    <n v="57.73"/>
    <d v="2006-11-10T00:00:00"/>
    <n v="283"/>
  </r>
  <r>
    <s v="16386"/>
    <s v="40"/>
    <x v="3194"/>
    <d v="2017-05-15T00:00:00"/>
    <b v="1"/>
    <s v="Approved"/>
    <s v="OHM Cycles"/>
    <s v="Standard"/>
    <s v="high"/>
    <s v="medium"/>
    <n v="1458.17"/>
    <n v="874.9"/>
    <n v="583.27"/>
    <d v="2007-12-11T00:00:00"/>
    <n v="229"/>
  </r>
  <r>
    <s v="16387"/>
    <s v="80"/>
    <x v="2867"/>
    <d v="2017-05-24T00:00:00"/>
    <b v="0"/>
    <s v="Approved"/>
    <s v="OHM Cycles"/>
    <s v="Touring"/>
    <s v="low"/>
    <s v="medium"/>
    <n v="1073.07"/>
    <n v="933.84"/>
    <n v="139.22999999999999"/>
    <d v="2015-08-02T00:00:00"/>
    <n v="220"/>
  </r>
  <r>
    <s v="16388"/>
    <s v="51"/>
    <x v="441"/>
    <d v="2017-03-16T00:00:00"/>
    <b v="1"/>
    <s v="Approved"/>
    <s v="OHM Cycles"/>
    <s v="Standard"/>
    <s v="high"/>
    <s v="medium"/>
    <n v="2005.66"/>
    <n v="1203.4000000000001"/>
    <n v="802.26"/>
    <d v="2012-06-04T00:00:00"/>
    <n v="289"/>
  </r>
  <r>
    <s v="16389"/>
    <s v="99"/>
    <x v="530"/>
    <d v="2017-08-09T00:00:00"/>
    <b v="0"/>
    <s v="Approved"/>
    <s v="Trek Bicycles"/>
    <s v="Road"/>
    <s v="low"/>
    <s v="small"/>
    <n v="1720.7"/>
    <n v="1531.42"/>
    <n v="189.28"/>
    <d v="2003-02-16T00:00:00"/>
    <n v="143"/>
  </r>
  <r>
    <s v="16390"/>
    <s v="70"/>
    <x v="2578"/>
    <d v="2017-06-18T00:00:00"/>
    <b v="1"/>
    <s v="Approved"/>
    <s v="Trek Bicycles"/>
    <s v="Standard"/>
    <s v="high"/>
    <s v="medium"/>
    <n v="495.72"/>
    <n v="297.43"/>
    <n v="198.29"/>
    <d v="1999-07-26T00:00:00"/>
    <n v="195"/>
  </r>
  <r>
    <s v="16391"/>
    <s v="29"/>
    <x v="905"/>
    <d v="2017-03-24T00:00:00"/>
    <b v="0"/>
    <s v="Approved"/>
    <s v="WeareA2B"/>
    <s v="Standard"/>
    <s v="medium"/>
    <s v="medium"/>
    <n v="1065.03"/>
    <n v="230.09"/>
    <n v="834.94"/>
    <d v="2000-11-03T00:00:00"/>
    <n v="281"/>
  </r>
  <r>
    <s v="16392"/>
    <s v="5"/>
    <x v="3463"/>
    <d v="2017-03-27T00:00:00"/>
    <b v="0"/>
    <s v="Approved"/>
    <s v="Trek Bicycles"/>
    <s v="Mountain"/>
    <s v="low"/>
    <s v="medium"/>
    <n v="574.64"/>
    <n v="459.71"/>
    <n v="114.93"/>
    <d v="2011-08-29T00:00:00"/>
    <n v="278"/>
  </r>
  <r>
    <s v="16393"/>
    <s v="63"/>
    <x v="2613"/>
    <d v="2017-12-24T00:00:00"/>
    <b v="0"/>
    <s v="Approved"/>
    <s v="Solex"/>
    <s v="Standard"/>
    <s v="medium"/>
    <s v="medium"/>
    <n v="1483.2"/>
    <n v="99.59"/>
    <n v="1383.61"/>
    <d v="1992-10-02T00:00:00"/>
    <n v="6"/>
  </r>
  <r>
    <s v="16394"/>
    <s v="60"/>
    <x v="1217"/>
    <d v="2017-04-07T00:00:00"/>
    <b v="1"/>
    <s v="Approved"/>
    <s v="Giant Bicycles"/>
    <s v="Standard"/>
    <s v="high"/>
    <s v="small"/>
    <n v="1977.36"/>
    <n v="1759.85"/>
    <n v="217.51"/>
    <d v="2011-08-24T00:00:00"/>
    <n v="267"/>
  </r>
  <r>
    <s v="16395"/>
    <s v="27"/>
    <x v="3202"/>
    <d v="2017-05-26T00:00:00"/>
    <b v="1"/>
    <s v="Approved"/>
    <s v="Trek Bicycles"/>
    <s v="Standard"/>
    <s v="medium"/>
    <s v="medium"/>
    <n v="499.53"/>
    <n v="388.72"/>
    <n v="110.81"/>
    <d v="1999-06-23T00:00:00"/>
    <n v="218"/>
  </r>
  <r>
    <s v="16396"/>
    <s v="41"/>
    <x v="46"/>
    <d v="2017-08-26T00:00:00"/>
    <b v="0"/>
    <s v="Approved"/>
    <s v="Solex"/>
    <s v="Road"/>
    <s v="medium"/>
    <s v="medium"/>
    <n v="416.98"/>
    <n v="312.74"/>
    <n v="104.24"/>
    <d v="1997-05-10T00:00:00"/>
    <n v="126"/>
  </r>
  <r>
    <s v="16397"/>
    <s v="44"/>
    <x v="1462"/>
    <d v="2017-12-08T00:00:00"/>
    <b v="1"/>
    <s v="Approved"/>
    <s v="WeareA2B"/>
    <s v="Standard"/>
    <s v="medium"/>
    <s v="medium"/>
    <n v="1769.64"/>
    <n v="108.76"/>
    <n v="1660.88"/>
    <d v="2011-05-09T00:00:00"/>
    <n v="22"/>
  </r>
  <r>
    <s v="16398"/>
    <s v="43"/>
    <x v="1296"/>
    <d v="2017-01-01T00:00:00"/>
    <b v="1"/>
    <s v="Approved"/>
    <s v="Solex"/>
    <s v="Standard"/>
    <s v="medium"/>
    <s v="medium"/>
    <n v="1151.96"/>
    <n v="649.49"/>
    <n v="502.47"/>
    <d v="2012-04-10T00:00:00"/>
    <n v="363"/>
  </r>
  <r>
    <s v="16399"/>
    <s v="15"/>
    <x v="2730"/>
    <d v="2017-07-13T00:00:00"/>
    <b v="1"/>
    <s v="Approved"/>
    <s v="WeareA2B"/>
    <s v="Standard"/>
    <s v="medium"/>
    <s v="medium"/>
    <n v="1292.8399999999999"/>
    <n v="13.44"/>
    <n v="1279.4000000000001"/>
    <d v="2009-04-12T00:00:00"/>
    <n v="170"/>
  </r>
  <r>
    <s v="16400"/>
    <s v="26"/>
    <x v="2948"/>
    <d v="2017-12-25T00:00:00"/>
    <b v="0"/>
    <s v="Approved"/>
    <s v="WeareA2B"/>
    <s v="Standard"/>
    <s v="medium"/>
    <s v="medium"/>
    <n v="1992.93"/>
    <n v="762.63"/>
    <n v="1230.3"/>
    <d v="1993-05-26T00:00:00"/>
    <n v="5"/>
  </r>
  <r>
    <s v="16401"/>
    <s v="92"/>
    <x v="2433"/>
    <d v="2017-03-30T00:00:00"/>
    <b v="1"/>
    <s v="Approved"/>
    <s v="WeareA2B"/>
    <s v="Touring"/>
    <s v="medium"/>
    <s v="large"/>
    <n v="1890.39"/>
    <n v="260.14"/>
    <n v="1630.25"/>
    <d v="1998-12-17T00:00:00"/>
    <n v="275"/>
  </r>
  <r>
    <s v="16402"/>
    <s v="84"/>
    <x v="869"/>
    <d v="2017-01-22T00:00:00"/>
    <b v="0"/>
    <s v="Approved"/>
    <s v="Trek Bicycles"/>
    <s v="Road"/>
    <s v="medium"/>
    <s v="medium"/>
    <n v="290.62"/>
    <n v="215.14"/>
    <n v="75.48"/>
    <d v="2004-12-18T00:00:00"/>
    <n v="342"/>
  </r>
  <r>
    <s v="16403"/>
    <s v="78"/>
    <x v="532"/>
    <d v="2017-12-05T00:00:00"/>
    <b v="1"/>
    <s v="Approved"/>
    <s v="Giant Bicycles"/>
    <s v="Standard"/>
    <s v="medium"/>
    <s v="large"/>
    <n v="1765.3"/>
    <n v="709.48"/>
    <n v="1055.82"/>
    <d v="1997-01-25T00:00:00"/>
    <n v="25"/>
  </r>
  <r>
    <s v="16404"/>
    <s v="27"/>
    <x v="347"/>
    <d v="2017-04-08T00:00:00"/>
    <b v="1"/>
    <s v="Approved"/>
    <s v="Trek Bicycles"/>
    <s v="Standard"/>
    <s v="medium"/>
    <s v="medium"/>
    <n v="499.53"/>
    <n v="388.72"/>
    <n v="110.81"/>
    <d v="2016-11-22T00:00:00"/>
    <n v="266"/>
  </r>
  <r>
    <s v="16405"/>
    <s v="5"/>
    <x v="2987"/>
    <d v="2017-04-24T00:00:00"/>
    <b v="1"/>
    <s v="Approved"/>
    <s v="Trek Bicycles"/>
    <s v="Mountain"/>
    <s v="low"/>
    <s v="medium"/>
    <n v="574.64"/>
    <n v="459.71"/>
    <n v="114.93"/>
    <d v="2014-03-03T00:00:00"/>
    <n v="250"/>
  </r>
  <r>
    <s v="16406"/>
    <s v="74"/>
    <x v="1523"/>
    <d v="2017-11-22T00:00:00"/>
    <b v="0"/>
    <s v="Approved"/>
    <s v="WeareA2B"/>
    <s v="Standard"/>
    <s v="medium"/>
    <s v="medium"/>
    <n v="1762.96"/>
    <n v="950.52"/>
    <n v="812.44"/>
    <d v="1997-02-09T00:00:00"/>
    <n v="38"/>
  </r>
  <r>
    <s v="16407"/>
    <s v="33"/>
    <x v="713"/>
    <d v="2017-10-11T00:00:00"/>
    <b v="1"/>
    <s v="Approved"/>
    <s v="Giant Bicycles"/>
    <s v="Standard"/>
    <s v="medium"/>
    <s v="small"/>
    <n v="1311.44"/>
    <n v="1167.18"/>
    <n v="144.26"/>
    <d v="1992-10-11T00:00:00"/>
    <n v="80"/>
  </r>
  <r>
    <s v="16408"/>
    <s v="77"/>
    <x v="922"/>
    <d v="2017-07-11T00:00:00"/>
    <b v="0"/>
    <s v="Approved"/>
    <s v="Norco Bicycles"/>
    <s v="Road"/>
    <s v="medium"/>
    <s v="large"/>
    <n v="1240.31"/>
    <n v="795.1"/>
    <n v="445.21"/>
    <d v="2011-01-10T00:00:00"/>
    <n v="172"/>
  </r>
  <r>
    <s v="16409"/>
    <s v="37"/>
    <x v="2052"/>
    <d v="2017-11-30T00:00:00"/>
    <b v="0"/>
    <s v="Approved"/>
    <s v="OHM Cycles"/>
    <s v="Standard"/>
    <s v="low"/>
    <s v="medium"/>
    <n v="1793.43"/>
    <n v="248.82"/>
    <n v="1544.61"/>
    <d v="2006-02-02T00:00:00"/>
    <n v="30"/>
  </r>
  <r>
    <s v="16410"/>
    <s v="0"/>
    <x v="2921"/>
    <d v="2017-08-20T00:00:00"/>
    <b v="0"/>
    <s v="Approved"/>
    <s v="OHM Cycles"/>
    <s v="Standard"/>
    <s v="medium"/>
    <s v="medium"/>
    <n v="183.86"/>
    <n v="137.9"/>
    <n v="45.96"/>
    <d v="2015-10-18T00:00:00"/>
    <n v="132"/>
  </r>
  <r>
    <s v="16411"/>
    <s v="26"/>
    <x v="1652"/>
    <d v="2017-08-24T00:00:00"/>
    <b v="0"/>
    <s v="Approved"/>
    <s v="WeareA2B"/>
    <s v="Standard"/>
    <s v="medium"/>
    <s v="medium"/>
    <n v="1992.93"/>
    <n v="762.63"/>
    <n v="1230.3"/>
    <d v="2002-03-22T00:00:00"/>
    <n v="128"/>
  </r>
  <r>
    <s v="16412"/>
    <s v="98"/>
    <x v="1788"/>
    <d v="2017-12-11T00:00:00"/>
    <b v="1"/>
    <s v="Approved"/>
    <s v="Trek Bicycles"/>
    <s v="Standard"/>
    <s v="high"/>
    <s v="medium"/>
    <n v="358.39"/>
    <n v="215.03"/>
    <n v="143.36000000000001"/>
    <d v="2004-01-16T00:00:00"/>
    <n v="19"/>
  </r>
  <r>
    <s v="16413"/>
    <s v="26"/>
    <x v="703"/>
    <d v="2017-11-25T00:00:00"/>
    <b v="0"/>
    <s v="Approved"/>
    <s v="WeareA2B"/>
    <s v="Standard"/>
    <s v="medium"/>
    <s v="medium"/>
    <n v="1992.93"/>
    <n v="762.63"/>
    <n v="1230.3"/>
    <d v="2016-11-22T00:00:00"/>
    <n v="35"/>
  </r>
  <r>
    <s v="16414"/>
    <s v="92"/>
    <x v="743"/>
    <d v="2017-11-04T00:00:00"/>
    <b v="1"/>
    <s v="Approved"/>
    <s v="WeareA2B"/>
    <s v="Touring"/>
    <s v="medium"/>
    <s v="large"/>
    <n v="1890.39"/>
    <n v="260.14"/>
    <n v="1630.25"/>
    <d v="1991-01-21T00:00:00"/>
    <n v="56"/>
  </r>
  <r>
    <s v="16415"/>
    <s v="56"/>
    <x v="2453"/>
    <d v="2017-03-16T00:00:00"/>
    <b v="0"/>
    <s v="Approved"/>
    <s v="OHM Cycles"/>
    <s v="Standard"/>
    <s v="medium"/>
    <s v="medium"/>
    <n v="183.86"/>
    <n v="137.9"/>
    <n v="45.96"/>
    <d v="2015-06-17T00:00:00"/>
    <n v="289"/>
  </r>
  <r>
    <s v="16416"/>
    <s v="16"/>
    <x v="3267"/>
    <d v="2017-04-30T00:00:00"/>
    <b v="0"/>
    <s v="Approved"/>
    <s v="Norco Bicycles"/>
    <s v="Standard"/>
    <s v="high"/>
    <s v="small"/>
    <n v="1661.92"/>
    <n v="1479.11"/>
    <n v="182.81"/>
    <d v="1994-09-09T00:00:00"/>
    <n v="244"/>
  </r>
  <r>
    <s v="16417"/>
    <s v="36"/>
    <x v="2879"/>
    <d v="2017-03-13T00:00:00"/>
    <b v="1"/>
    <s v="Approved"/>
    <s v="Solex"/>
    <s v="Standard"/>
    <s v="low"/>
    <s v="medium"/>
    <n v="945.04"/>
    <n v="507.58"/>
    <n v="437.46"/>
    <d v="1995-12-19T00:00:00"/>
    <n v="292"/>
  </r>
  <r>
    <s v="16418"/>
    <s v="92"/>
    <x v="407"/>
    <d v="2017-03-08T00:00:00"/>
    <b v="1"/>
    <s v="Approved"/>
    <s v="WeareA2B"/>
    <s v="Touring"/>
    <s v="medium"/>
    <s v="large"/>
    <n v="1890.39"/>
    <n v="260.14"/>
    <n v="1630.25"/>
    <d v="1991-01-21T00:00:00"/>
    <n v="297"/>
  </r>
  <r>
    <s v="16419"/>
    <s v="18"/>
    <x v="2520"/>
    <d v="2017-02-15T00:00:00"/>
    <b v="0"/>
    <s v="Approved"/>
    <s v="Solex"/>
    <s v="Standard"/>
    <s v="medium"/>
    <s v="medium"/>
    <n v="575.27"/>
    <n v="431.45"/>
    <n v="143.82"/>
    <d v="2013-03-12T00:00:00"/>
    <n v="318"/>
  </r>
  <r>
    <s v="16420"/>
    <s v="58"/>
    <x v="981"/>
    <d v="2017-11-22T00:00:00"/>
    <b v="1"/>
    <s v="Approved"/>
    <s v="OHM Cycles"/>
    <s v="Standard"/>
    <s v="medium"/>
    <s v="medium"/>
    <n v="912.52"/>
    <n v="141.4"/>
    <n v="771.12"/>
    <d v="2015-10-18T00:00:00"/>
    <n v="38"/>
  </r>
  <r>
    <s v="16421"/>
    <s v="34"/>
    <x v="815"/>
    <d v="2017-11-14T00:00:00"/>
    <b v="0"/>
    <s v="Approved"/>
    <s v="WeareA2B"/>
    <s v="Standard"/>
    <s v="medium"/>
    <s v="medium"/>
    <n v="1231.1500000000001"/>
    <n v="161.6"/>
    <n v="1069.55"/>
    <d v="1994-09-09T00:00:00"/>
    <n v="46"/>
  </r>
  <r>
    <s v="16422"/>
    <s v="75"/>
    <x v="657"/>
    <d v="2017-07-30T00:00:00"/>
    <b v="0"/>
    <s v="Approved"/>
    <s v="Giant Bicycles"/>
    <s v="Touring"/>
    <s v="medium"/>
    <s v="large"/>
    <n v="1873.97"/>
    <n v="863.95"/>
    <n v="1010.02"/>
    <d v="2003-09-09T00:00:00"/>
    <n v="153"/>
  </r>
  <r>
    <s v="16423"/>
    <s v="9"/>
    <x v="90"/>
    <d v="2017-12-09T00:00:00"/>
    <b v="1"/>
    <s v="Approved"/>
    <s v="OHM Cycles"/>
    <s v="Road"/>
    <s v="medium"/>
    <s v="medium"/>
    <n v="742.54"/>
    <n v="667.4"/>
    <n v="75.14"/>
    <d v="2003-08-05T00:00:00"/>
    <n v="21"/>
  </r>
  <r>
    <s v="16424"/>
    <s v="29"/>
    <x v="2554"/>
    <d v="2017-11-17T00:00:00"/>
    <b v="0"/>
    <s v="Approved"/>
    <s v="Norco Bicycles"/>
    <s v="Road"/>
    <s v="medium"/>
    <s v="medium"/>
    <n v="543.39"/>
    <n v="407.54"/>
    <n v="135.85"/>
    <d v="1991-11-10T00:00:00"/>
    <n v="43"/>
  </r>
  <r>
    <s v="16425"/>
    <s v="55"/>
    <x v="55"/>
    <d v="2017-02-19T00:00:00"/>
    <b v="0"/>
    <s v="Approved"/>
    <s v="Trek Bicycles"/>
    <s v="Road"/>
    <s v="medium"/>
    <s v="large"/>
    <n v="1894.19"/>
    <n v="598.76"/>
    <n v="1295.43"/>
    <d v="2003-07-21T00:00:00"/>
    <n v="314"/>
  </r>
  <r>
    <s v="16426"/>
    <s v="41"/>
    <x v="1023"/>
    <d v="2017-09-23T00:00:00"/>
    <b v="0"/>
    <s v="Approved"/>
    <s v="Solex"/>
    <s v="Road"/>
    <s v="medium"/>
    <s v="medium"/>
    <n v="416.98"/>
    <n v="312.74"/>
    <n v="104.24"/>
    <d v="2006-10-01T00:00:00"/>
    <n v="98"/>
  </r>
  <r>
    <s v="16427"/>
    <s v="0"/>
    <x v="1495"/>
    <d v="2017-10-14T00:00:00"/>
    <b v="0"/>
    <s v="Approved"/>
    <s v="Solex"/>
    <s v="Standard"/>
    <s v="medium"/>
    <s v="medium"/>
    <n v="71.489999999999995"/>
    <n v="53.62"/>
    <n v="17.87"/>
    <d v="2012-12-02T00:00:00"/>
    <n v="77"/>
  </r>
  <r>
    <s v="16428"/>
    <s v="52"/>
    <x v="3402"/>
    <d v="2017-02-12T00:00:00"/>
    <b v="1"/>
    <s v="Approved"/>
    <s v="OHM Cycles"/>
    <s v="Road"/>
    <s v="medium"/>
    <s v="medium"/>
    <n v="1280.28"/>
    <n v="829.51"/>
    <n v="450.77"/>
    <d v="1991-01-21T00:00:00"/>
    <n v="321"/>
  </r>
  <r>
    <s v="16429"/>
    <s v="33"/>
    <x v="1190"/>
    <d v="2017-04-24T00:00:00"/>
    <b v="1"/>
    <s v="Approved"/>
    <s v="Giant Bicycles"/>
    <s v="Standard"/>
    <s v="medium"/>
    <s v="small"/>
    <n v="1311.44"/>
    <n v="1167.18"/>
    <n v="144.26"/>
    <d v="2010-06-07T00:00:00"/>
    <n v="250"/>
  </r>
  <r>
    <s v="16430"/>
    <s v="36"/>
    <x v="1379"/>
    <d v="2017-03-25T00:00:00"/>
    <b v="1"/>
    <s v="Approved"/>
    <s v="Solex"/>
    <s v="Standard"/>
    <s v="low"/>
    <s v="medium"/>
    <n v="945.04"/>
    <n v="507.58"/>
    <n v="437.46"/>
    <d v="1995-12-19T00:00:00"/>
    <n v="280"/>
  </r>
  <r>
    <s v="16431"/>
    <s v="44"/>
    <x v="594"/>
    <d v="2017-08-30T00:00:00"/>
    <b v="1"/>
    <s v="Approved"/>
    <s v="WeareA2B"/>
    <s v="Standard"/>
    <s v="medium"/>
    <s v="medium"/>
    <n v="1769.64"/>
    <n v="108.76"/>
    <n v="1660.88"/>
    <d v="2011-05-09T00:00:00"/>
    <n v="122"/>
  </r>
  <r>
    <s v="16432"/>
    <s v="12"/>
    <x v="1785"/>
    <d v="2017-01-05T00:00:00"/>
    <b v="0"/>
    <s v="Approved"/>
    <s v="Giant Bicycles"/>
    <s v="Standard"/>
    <s v="medium"/>
    <s v="large"/>
    <n v="1765.3"/>
    <n v="709.48"/>
    <n v="1055.82"/>
    <d v="2004-07-25T00:00:00"/>
    <n v="359"/>
  </r>
  <r>
    <s v="16433"/>
    <s v="40"/>
    <x v="3270"/>
    <d v="2017-04-30T00:00:00"/>
    <b v="1"/>
    <s v="Approved"/>
    <s v="OHM Cycles"/>
    <s v="Standard"/>
    <s v="high"/>
    <s v="medium"/>
    <n v="1458.17"/>
    <n v="874.9"/>
    <n v="583.27"/>
    <d v="2006-02-02T00:00:00"/>
    <n v="244"/>
  </r>
  <r>
    <s v="16434"/>
    <s v="3"/>
    <x v="3177"/>
    <d v="2017-10-14T00:00:00"/>
    <b v="1"/>
    <s v="Approved"/>
    <s v="Trek Bicycles"/>
    <s v="Standard"/>
    <s v="medium"/>
    <s v="large"/>
    <n v="2091.4699999999998"/>
    <n v="388.92"/>
    <n v="1702.55"/>
    <d v="2012-09-15T00:00:00"/>
    <n v="77"/>
  </r>
  <r>
    <s v="16435"/>
    <s v="82"/>
    <x v="223"/>
    <d v="2017-06-15T00:00:00"/>
    <b v="1"/>
    <s v="Approved"/>
    <s v="Norco Bicycles"/>
    <s v="Standard"/>
    <s v="high"/>
    <s v="medium"/>
    <n v="1148.6400000000001"/>
    <n v="689.18"/>
    <n v="459.46"/>
    <d v="2015-08-10T00:00:00"/>
    <n v="198"/>
  </r>
  <r>
    <s v="16436"/>
    <s v="69"/>
    <x v="2000"/>
    <d v="2017-08-06T00:00:00"/>
    <b v="0"/>
    <s v="Approved"/>
    <s v="Giant Bicycles"/>
    <s v="Road"/>
    <s v="medium"/>
    <s v="medium"/>
    <n v="792.9"/>
    <n v="594.67999999999995"/>
    <n v="198.22"/>
    <d v="1995-10-24T00:00:00"/>
    <n v="146"/>
  </r>
  <r>
    <s v="16437"/>
    <s v="79"/>
    <x v="702"/>
    <d v="2017-04-23T00:00:00"/>
    <b v="0"/>
    <s v="Approved"/>
    <s v="Norco Bicycles"/>
    <s v="Standard"/>
    <s v="medium"/>
    <s v="medium"/>
    <n v="1555.58"/>
    <n v="818.01"/>
    <n v="737.57"/>
    <d v="2003-09-09T00:00:00"/>
    <n v="251"/>
  </r>
  <r>
    <s v="16438"/>
    <s v="3"/>
    <x v="1350"/>
    <d v="2017-05-09T00:00:00"/>
    <b v="1"/>
    <s v="Approved"/>
    <s v="Trek Bicycles"/>
    <s v="Standard"/>
    <s v="medium"/>
    <s v="large"/>
    <n v="2091.4699999999998"/>
    <n v="388.92"/>
    <n v="1702.55"/>
    <d v="2003-09-09T00:00:00"/>
    <n v="235"/>
  </r>
  <r>
    <s v="16439"/>
    <s v="0"/>
    <x v="60"/>
    <d v="2017-09-01T00:00:00"/>
    <b v="0"/>
    <s v="Approved"/>
    <s v="OHM Cycles"/>
    <s v="Standard"/>
    <s v="medium"/>
    <s v="medium"/>
    <n v="183.86"/>
    <n v="137.9"/>
    <n v="45.96"/>
    <d v="1997-10-04T00:00:00"/>
    <n v="120"/>
  </r>
  <r>
    <s v="16440"/>
    <s v="34"/>
    <x v="3260"/>
    <d v="2017-10-08T00:00:00"/>
    <b v="1"/>
    <s v="Approved"/>
    <s v="WeareA2B"/>
    <s v="Standard"/>
    <s v="medium"/>
    <s v="medium"/>
    <n v="1231.1500000000001"/>
    <n v="161.6"/>
    <n v="1069.55"/>
    <d v="2004-08-17T00:00:00"/>
    <n v="83"/>
  </r>
  <r>
    <s v="16441"/>
    <s v="83"/>
    <x v="1013"/>
    <d v="2017-06-06T00:00:00"/>
    <b v="1"/>
    <s v="Approved"/>
    <s v="Solex"/>
    <s v="Touring"/>
    <s v="medium"/>
    <s v="large"/>
    <n v="2083.94"/>
    <n v="675.03"/>
    <n v="1408.91"/>
    <d v="2013-09-16T00:00:00"/>
    <n v="207"/>
  </r>
  <r>
    <s v="16442"/>
    <s v="70"/>
    <x v="1139"/>
    <d v="2017-10-20T00:00:00"/>
    <b v="1"/>
    <s v="Approved"/>
    <s v="Trek Bicycles"/>
    <s v="Standard"/>
    <s v="high"/>
    <s v="medium"/>
    <n v="495.72"/>
    <n v="297.43"/>
    <n v="198.29"/>
    <d v="1999-07-26T00:00:00"/>
    <n v="71"/>
  </r>
  <r>
    <s v="16443"/>
    <s v="26"/>
    <x v="2126"/>
    <d v="2017-10-26T00:00:00"/>
    <b v="0"/>
    <s v="Approved"/>
    <s v="WeareA2B"/>
    <s v="Standard"/>
    <s v="medium"/>
    <s v="medium"/>
    <n v="1992.93"/>
    <n v="762.63"/>
    <n v="1230.3"/>
    <d v="2006-11-10T00:00:00"/>
    <n v="65"/>
  </r>
  <r>
    <s v="16444"/>
    <s v="18"/>
    <x v="2607"/>
    <d v="2017-05-06T00:00:00"/>
    <b v="0"/>
    <s v="Approved"/>
    <s v="Solex"/>
    <s v="Standard"/>
    <s v="medium"/>
    <s v="medium"/>
    <n v="575.27"/>
    <n v="431.45"/>
    <n v="143.82"/>
    <d v="2013-03-12T00:00:00"/>
    <n v="238"/>
  </r>
  <r>
    <s v="16445"/>
    <s v="26"/>
    <x v="1088"/>
    <d v="2017-05-24T00:00:00"/>
    <b v="0"/>
    <s v="Approved"/>
    <s v="WeareA2B"/>
    <s v="Standard"/>
    <s v="medium"/>
    <s v="medium"/>
    <n v="1992.93"/>
    <n v="762.63"/>
    <n v="1230.3"/>
    <d v="2003-09-09T00:00:00"/>
    <n v="220"/>
  </r>
  <r>
    <s v="16446"/>
    <s v="62"/>
    <x v="776"/>
    <d v="2017-03-10T00:00:00"/>
    <b v="1"/>
    <s v="Approved"/>
    <s v="Solex"/>
    <s v="Standard"/>
    <s v="medium"/>
    <s v="medium"/>
    <n v="478.16"/>
    <n v="298.72000000000003"/>
    <n v="179.44"/>
    <d v="2010-11-05T00:00:00"/>
    <n v="295"/>
  </r>
  <r>
    <s v="16447"/>
    <s v="91"/>
    <x v="3192"/>
    <d v="2017-02-14T00:00:00"/>
    <b v="0"/>
    <s v="Approved"/>
    <s v="WeareA2B"/>
    <s v="Standard"/>
    <s v="low"/>
    <s v="medium"/>
    <n v="642.30999999999995"/>
    <n v="513.85"/>
    <n v="128.46"/>
    <d v="2014-10-10T00:00:00"/>
    <n v="319"/>
  </r>
  <r>
    <s v="16448"/>
    <s v="52"/>
    <x v="1259"/>
    <d v="2017-08-02T00:00:00"/>
    <b v="0"/>
    <s v="Approved"/>
    <s v="Solex"/>
    <s v="Road"/>
    <s v="medium"/>
    <s v="large"/>
    <n v="1777.8"/>
    <n v="820.78"/>
    <n v="957.02"/>
    <d v="2016-02-04T00:00:00"/>
    <n v="150"/>
  </r>
  <r>
    <s v="16449"/>
    <s v="33"/>
    <x v="344"/>
    <d v="2017-10-09T00:00:00"/>
    <b v="1"/>
    <s v="Approved"/>
    <s v="Giant Bicycles"/>
    <s v="Standard"/>
    <s v="medium"/>
    <s v="small"/>
    <n v="1311.44"/>
    <n v="1167.18"/>
    <n v="144.26"/>
    <d v="1995-12-19T00:00:00"/>
    <n v="82"/>
  </r>
  <r>
    <s v="16450"/>
    <s v="92"/>
    <x v="1851"/>
    <d v="2017-08-27T00:00:00"/>
    <b v="0"/>
    <s v="Approved"/>
    <s v="WeareA2B"/>
    <s v="Touring"/>
    <s v="medium"/>
    <s v="large"/>
    <n v="1890.39"/>
    <n v="260.14"/>
    <n v="1630.25"/>
    <d v="1991-01-21T00:00:00"/>
    <n v="125"/>
  </r>
  <r>
    <s v="16451"/>
    <s v="14"/>
    <x v="426"/>
    <d v="2017-08-21T00:00:00"/>
    <b v="0"/>
    <s v="Approved"/>
    <s v="Trek Bicycles"/>
    <s v="Standard"/>
    <s v="medium"/>
    <s v="small"/>
    <n v="1386.84"/>
    <n v="1234.29"/>
    <n v="152.55000000000001"/>
    <d v="2009-03-08T00:00:00"/>
    <n v="131"/>
  </r>
  <r>
    <s v="16452"/>
    <s v="6"/>
    <x v="561"/>
    <d v="2017-06-16T00:00:00"/>
    <b v="1"/>
    <s v="Approved"/>
    <s v="OHM Cycles"/>
    <s v="Standard"/>
    <s v="high"/>
    <s v="medium"/>
    <n v="227.88"/>
    <n v="136.72999999999999"/>
    <n v="91.15"/>
    <d v="2011-04-16T00:00:00"/>
    <n v="197"/>
  </r>
  <r>
    <s v="16453"/>
    <s v="27"/>
    <x v="2063"/>
    <d v="2017-10-15T00:00:00"/>
    <b v="0"/>
    <s v="Approved"/>
    <s v="Trek Bicycles"/>
    <s v="Standard"/>
    <s v="medium"/>
    <s v="medium"/>
    <n v="499.53"/>
    <n v="388.72"/>
    <n v="110.81"/>
    <d v="1999-06-23T00:00:00"/>
    <n v="76"/>
  </r>
  <r>
    <s v="16454"/>
    <s v="13"/>
    <x v="3268"/>
    <d v="2017-11-20T00:00:00"/>
    <b v="1"/>
    <s v="Approved"/>
    <s v="Solex"/>
    <s v="Standard"/>
    <s v="medium"/>
    <s v="medium"/>
    <n v="1163.8900000000001"/>
    <n v="589.27"/>
    <n v="574.62"/>
    <d v="1996-11-09T00:00:00"/>
    <n v="40"/>
  </r>
  <r>
    <s v="16455"/>
    <s v="3"/>
    <x v="1459"/>
    <d v="2017-01-20T00:00:00"/>
    <b v="0"/>
    <s v="Approved"/>
    <s v="Trek Bicycles"/>
    <s v="Standard"/>
    <s v="medium"/>
    <s v="large"/>
    <n v="2091.4699999999998"/>
    <n v="388.92"/>
    <n v="1702.55"/>
    <d v="2002-08-31T00:00:00"/>
    <n v="344"/>
  </r>
  <r>
    <s v="16456"/>
    <s v="2"/>
    <x v="1738"/>
    <d v="2017-02-14T00:00:00"/>
    <b v="0"/>
    <s v="Approved"/>
    <s v="Solex"/>
    <s v="Standard"/>
    <s v="medium"/>
    <s v="medium"/>
    <n v="71.489999999999995"/>
    <n v="53.62"/>
    <n v="17.87"/>
    <d v="1991-11-07T00:00:00"/>
    <n v="319"/>
  </r>
  <r>
    <s v="16457"/>
    <s v="57"/>
    <x v="449"/>
    <d v="2017-09-06T00:00:00"/>
    <b v="0"/>
    <s v="Approved"/>
    <s v="WeareA2B"/>
    <s v="Touring"/>
    <s v="medium"/>
    <s v="large"/>
    <n v="1890.39"/>
    <n v="260.14"/>
    <n v="1630.25"/>
    <d v="2013-03-12T00:00:00"/>
    <n v="115"/>
  </r>
  <r>
    <s v="16458"/>
    <s v="63"/>
    <x v="1865"/>
    <d v="2017-01-30T00:00:00"/>
    <b v="0"/>
    <s v="Approved"/>
    <s v="WeareA2B"/>
    <s v="Standard"/>
    <s v="medium"/>
    <s v="medium"/>
    <n v="1992.93"/>
    <n v="762.63"/>
    <n v="1230.3"/>
    <d v="1993-05-26T00:00:00"/>
    <n v="334"/>
  </r>
  <r>
    <s v="16459"/>
    <s v="86"/>
    <x v="2372"/>
    <d v="2017-04-09T00:00:00"/>
    <b v="0"/>
    <s v="Approved"/>
    <s v="OHM Cycles"/>
    <s v="Standard"/>
    <s v="medium"/>
    <s v="medium"/>
    <n v="235.63"/>
    <n v="125.07"/>
    <n v="110.56"/>
    <d v="2004-08-07T00:00:00"/>
    <n v="265"/>
  </r>
  <r>
    <s v="16460"/>
    <s v="10"/>
    <x v="3127"/>
    <d v="2017-07-05T00:00:00"/>
    <b v="0"/>
    <s v="Approved"/>
    <s v="WeareA2B"/>
    <s v="Touring"/>
    <s v="medium"/>
    <s v="medium"/>
    <n v="1466.68"/>
    <n v="363.25"/>
    <n v="1103.43"/>
    <d v="2014-03-03T00:00:00"/>
    <n v="178"/>
  </r>
  <r>
    <s v="16461"/>
    <s v="83"/>
    <x v="48"/>
    <d v="2017-10-30T00:00:00"/>
    <b v="1"/>
    <s v="Approved"/>
    <s v="Solex"/>
    <s v="Touring"/>
    <s v="medium"/>
    <s v="large"/>
    <n v="2083.94"/>
    <n v="675.03"/>
    <n v="1408.91"/>
    <d v="2013-09-16T00:00:00"/>
    <n v="61"/>
  </r>
  <r>
    <s v="16462"/>
    <s v="34"/>
    <x v="1462"/>
    <d v="2017-05-30T00:00:00"/>
    <b v="1"/>
    <s v="Approved"/>
    <s v="Norco Bicycles"/>
    <s v="Road"/>
    <s v="high"/>
    <s v="large"/>
    <n v="774.53"/>
    <n v="464.72"/>
    <n v="309.81"/>
    <d v="2003-03-18T00:00:00"/>
    <n v="214"/>
  </r>
  <r>
    <s v="16463"/>
    <s v="25"/>
    <x v="2898"/>
    <d v="2017-02-16T00:00:00"/>
    <b v="0"/>
    <s v="Approved"/>
    <s v="Giant Bicycles"/>
    <s v="Road"/>
    <s v="medium"/>
    <s v="medium"/>
    <n v="1538.99"/>
    <n v="829.65"/>
    <n v="709.34"/>
    <d v="2016-02-04T00:00:00"/>
    <n v="317"/>
  </r>
  <r>
    <s v="16464"/>
    <s v="93"/>
    <x v="3123"/>
    <d v="2017-01-24T00:00:00"/>
    <b v="0"/>
    <s v="Approved"/>
    <s v="OHM Cycles"/>
    <s v="Standard"/>
    <s v="high"/>
    <s v="medium"/>
    <n v="1458.17"/>
    <n v="874.9"/>
    <n v="583.27"/>
    <d v="1997-05-10T00:00:00"/>
    <n v="340"/>
  </r>
  <r>
    <s v="16465"/>
    <s v="16"/>
    <x v="2053"/>
    <d v="2017-08-08T00:00:00"/>
    <b v="1"/>
    <s v="Approved"/>
    <s v="Norco Bicycles"/>
    <s v="Standard"/>
    <s v="high"/>
    <s v="small"/>
    <n v="1661.92"/>
    <n v="1479.11"/>
    <n v="182.81"/>
    <d v="1994-09-09T00:00:00"/>
    <n v="144"/>
  </r>
  <r>
    <s v="16467"/>
    <s v="33"/>
    <x v="3078"/>
    <d v="2017-06-05T00:00:00"/>
    <b v="0"/>
    <s v="Approved"/>
    <s v="Giant Bicycles"/>
    <s v="Standard"/>
    <s v="medium"/>
    <s v="small"/>
    <n v="1311.44"/>
    <n v="1167.18"/>
    <n v="144.26"/>
    <d v="1992-10-11T00:00:00"/>
    <n v="208"/>
  </r>
  <r>
    <s v="16468"/>
    <s v="11"/>
    <x v="3429"/>
    <d v="2017-11-12T00:00:00"/>
    <b v="1"/>
    <s v="Approved"/>
    <s v="Giant Bicycles"/>
    <s v="Standard"/>
    <s v="high"/>
    <s v="medium"/>
    <n v="1274.93"/>
    <n v="764.96"/>
    <n v="509.97"/>
    <d v="2007-08-04T00:00:00"/>
    <n v="48"/>
  </r>
  <r>
    <s v="16469"/>
    <s v="13"/>
    <x v="123"/>
    <d v="2017-06-26T00:00:00"/>
    <b v="1"/>
    <s v="Approved"/>
    <s v="Solex"/>
    <s v="Standard"/>
    <s v="medium"/>
    <s v="medium"/>
    <n v="1163.8900000000001"/>
    <n v="589.27"/>
    <n v="574.62"/>
    <d v="2009-03-08T00:00:00"/>
    <n v="187"/>
  </r>
  <r>
    <s v="16470"/>
    <s v="73"/>
    <x v="608"/>
    <d v="2017-06-18T00:00:00"/>
    <b v="0"/>
    <s v="Approved"/>
    <s v="Solex"/>
    <s v="Standard"/>
    <s v="medium"/>
    <s v="medium"/>
    <n v="1945.43"/>
    <n v="333.18"/>
    <n v="1612.25"/>
    <d v="2002-08-31T00:00:00"/>
    <n v="195"/>
  </r>
  <r>
    <s v="16471"/>
    <s v="50"/>
    <x v="3461"/>
    <d v="2017-03-08T00:00:00"/>
    <b v="1"/>
    <s v="Approved"/>
    <s v="Giant Bicycles"/>
    <s v="Standard"/>
    <s v="medium"/>
    <s v="medium"/>
    <n v="642.70000000000005"/>
    <n v="211.37"/>
    <n v="431.33"/>
    <d v="2002-03-22T00:00:00"/>
    <n v="297"/>
  </r>
  <r>
    <s v="16472"/>
    <s v="93"/>
    <x v="745"/>
    <d v="2017-12-24T00:00:00"/>
    <b v="0"/>
    <s v="Approved"/>
    <s v="WeareA2B"/>
    <s v="Standard"/>
    <s v="medium"/>
    <s v="medium"/>
    <n v="1065.03"/>
    <n v="230.09"/>
    <n v="834.94"/>
    <d v="2003-09-10T00:00:00"/>
    <n v="6"/>
  </r>
  <r>
    <s v="16473"/>
    <s v="12"/>
    <x v="1378"/>
    <d v="2017-06-10T00:00:00"/>
    <b v="0"/>
    <s v="Approved"/>
    <s v="WeareA2B"/>
    <s v="Standard"/>
    <s v="medium"/>
    <s v="medium"/>
    <n v="1231.1500000000001"/>
    <n v="161.6"/>
    <n v="1069.55"/>
    <d v="2013-03-12T00:00:00"/>
    <n v="203"/>
  </r>
  <r>
    <s v="16474"/>
    <s v="0"/>
    <x v="3156"/>
    <d v="2017-09-09T00:00:00"/>
    <b v="0"/>
    <s v="Approved"/>
    <s v="OHM Cycles"/>
    <s v="Standard"/>
    <s v="medium"/>
    <s v="medium"/>
    <n v="235.63"/>
    <n v="125.07"/>
    <n v="110.56"/>
    <d v="2004-08-07T00:00:00"/>
    <n v="112"/>
  </r>
  <r>
    <s v="16475"/>
    <s v="31"/>
    <x v="3057"/>
    <d v="2017-03-10T00:00:00"/>
    <b v="1"/>
    <s v="Approved"/>
    <s v="Giant Bicycles"/>
    <s v="Standard"/>
    <s v="medium"/>
    <s v="medium"/>
    <n v="230.91"/>
    <n v="173.18"/>
    <n v="57.73"/>
    <d v="2002-03-22T00:00:00"/>
    <n v="295"/>
  </r>
  <r>
    <s v="16476"/>
    <s v="70"/>
    <x v="3060"/>
    <d v="2017-12-20T00:00:00"/>
    <b v="0"/>
    <s v="Approved"/>
    <s v="Trek Bicycles"/>
    <s v="Standard"/>
    <s v="high"/>
    <s v="medium"/>
    <n v="495.72"/>
    <n v="297.43"/>
    <n v="198.29"/>
    <d v="2015-04-11T00:00:00"/>
    <n v="10"/>
  </r>
  <r>
    <s v="16477"/>
    <s v="61"/>
    <x v="2006"/>
    <d v="2017-06-17T00:00:00"/>
    <b v="1"/>
    <s v="Approved"/>
    <s v="OHM Cycles"/>
    <s v="Standard"/>
    <s v="low"/>
    <s v="medium"/>
    <n v="71.16"/>
    <n v="56.93"/>
    <n v="14.23"/>
    <d v="2010-08-20T00:00:00"/>
    <n v="196"/>
  </r>
  <r>
    <s v="16478"/>
    <s v="3"/>
    <x v="518"/>
    <d v="2017-10-21T00:00:00"/>
    <b v="1"/>
    <s v="Approved"/>
    <s v="Trek Bicycles"/>
    <s v="Standard"/>
    <s v="medium"/>
    <s v="large"/>
    <n v="2091.4699999999998"/>
    <n v="388.92"/>
    <n v="1702.55"/>
    <d v="1998-12-17T00:00:00"/>
    <n v="70"/>
  </r>
  <r>
    <s v="16479"/>
    <s v="27"/>
    <x v="2592"/>
    <d v="2017-07-21T00:00:00"/>
    <b v="1"/>
    <s v="Approved"/>
    <s v="Trek Bicycles"/>
    <s v="Standard"/>
    <s v="low"/>
    <s v="medium"/>
    <n v="1057.51"/>
    <n v="154.4"/>
    <n v="903.11"/>
    <d v="1994-07-12T00:00:00"/>
    <n v="162"/>
  </r>
  <r>
    <s v="16480"/>
    <s v="0"/>
    <x v="2921"/>
    <d v="2017-08-16T00:00:00"/>
    <b v="1"/>
    <s v="Approved"/>
    <s v="Giant Bicycles"/>
    <s v="Standard"/>
    <s v="medium"/>
    <s v="medium"/>
    <n v="230.91"/>
    <n v="173.18"/>
    <n v="57.73"/>
    <d v="1994-07-12T00:00:00"/>
    <n v="136"/>
  </r>
  <r>
    <s v="16481"/>
    <s v="53"/>
    <x v="240"/>
    <d v="2017-06-27T00:00:00"/>
    <b v="1"/>
    <s v="Approved"/>
    <s v="OHM Cycles"/>
    <s v="Standard"/>
    <s v="medium"/>
    <s v="medium"/>
    <n v="795.34"/>
    <n v="101.58"/>
    <n v="693.76"/>
    <d v="2010-08-20T00:00:00"/>
    <n v="186"/>
  </r>
  <r>
    <s v="16482"/>
    <s v="4"/>
    <x v="3472"/>
    <d v="2017-06-04T00:00:00"/>
    <b v="1"/>
    <s v="Approved"/>
    <s v="Giant Bicycles"/>
    <s v="Standard"/>
    <s v="high"/>
    <s v="medium"/>
    <n v="1129.1300000000001"/>
    <n v="677.48"/>
    <n v="451.65"/>
    <d v="2005-08-09T00:00:00"/>
    <n v="209"/>
  </r>
  <r>
    <s v="16483"/>
    <s v="13"/>
    <x v="3473"/>
    <d v="2017-12-13T00:00:00"/>
    <b v="1"/>
    <s v="Approved"/>
    <s v="Solex"/>
    <s v="Standard"/>
    <s v="medium"/>
    <s v="medium"/>
    <n v="1577.53"/>
    <n v="826.51"/>
    <n v="751.02"/>
    <d v="1999-12-04T00:00:00"/>
    <n v="17"/>
  </r>
  <r>
    <s v="16484"/>
    <s v="41"/>
    <x v="828"/>
    <d v="2017-02-25T00:00:00"/>
    <b v="0"/>
    <s v="Approved"/>
    <s v="Norco Bicycles"/>
    <s v="Standard"/>
    <s v="low"/>
    <s v="medium"/>
    <n v="958.74"/>
    <n v="748.9"/>
    <n v="209.84"/>
    <d v="2005-12-07T00:00:00"/>
    <n v="308"/>
  </r>
  <r>
    <s v="16485"/>
    <s v="17"/>
    <x v="3233"/>
    <d v="2017-03-04T00:00:00"/>
    <b v="0"/>
    <s v="Approved"/>
    <s v="Solex"/>
    <s v="Standard"/>
    <s v="high"/>
    <s v="medium"/>
    <n v="1024.6600000000001"/>
    <n v="614.79999999999995"/>
    <n v="409.86"/>
    <d v="1996-11-09T00:00:00"/>
    <n v="301"/>
  </r>
  <r>
    <s v="16486"/>
    <s v="4"/>
    <x v="3428"/>
    <d v="2017-03-24T00:00:00"/>
    <b v="0"/>
    <s v="Approved"/>
    <s v="Giant Bicycles"/>
    <s v="Standard"/>
    <s v="high"/>
    <s v="medium"/>
    <n v="1129.1300000000001"/>
    <n v="677.48"/>
    <n v="451.65"/>
    <d v="1995-12-19T00:00:00"/>
    <n v="281"/>
  </r>
  <r>
    <s v="16487"/>
    <s v="92"/>
    <x v="2750"/>
    <d v="2017-12-14T00:00:00"/>
    <b v="0"/>
    <s v="Approved"/>
    <s v="WeareA2B"/>
    <s v="Standard"/>
    <s v="medium"/>
    <s v="small"/>
    <n v="1415.01"/>
    <n v="1259.3599999999999"/>
    <n v="155.65"/>
    <d v="2003-01-05T00:00:00"/>
    <n v="16"/>
  </r>
  <r>
    <s v="16488"/>
    <s v="46"/>
    <x v="129"/>
    <d v="2017-11-01T00:00:00"/>
    <b v="0"/>
    <s v="Approved"/>
    <s v="OHM Cycles"/>
    <s v="Standard"/>
    <s v="low"/>
    <s v="medium"/>
    <n v="1793.43"/>
    <n v="248.82"/>
    <n v="1544.61"/>
    <d v="1999-12-04T00:00:00"/>
    <n v="59"/>
  </r>
  <r>
    <s v="16489"/>
    <s v="6"/>
    <x v="1942"/>
    <d v="2017-10-13T00:00:00"/>
    <b v="0"/>
    <s v="Approved"/>
    <s v="OHM Cycles"/>
    <s v="Standard"/>
    <s v="high"/>
    <s v="medium"/>
    <n v="227.88"/>
    <n v="136.72999999999999"/>
    <n v="91.15"/>
    <d v="2004-09-28T00:00:00"/>
    <n v="78"/>
  </r>
  <r>
    <s v="16490"/>
    <s v="31"/>
    <x v="2965"/>
    <d v="2017-02-25T00:00:00"/>
    <b v="0"/>
    <s v="Approved"/>
    <s v="Giant Bicycles"/>
    <s v="Standard"/>
    <s v="medium"/>
    <s v="medium"/>
    <n v="230.91"/>
    <n v="173.18"/>
    <n v="57.73"/>
    <d v="2010-06-07T00:00:00"/>
    <n v="308"/>
  </r>
  <r>
    <s v="16491"/>
    <s v="70"/>
    <x v="628"/>
    <d v="2017-06-06T00:00:00"/>
    <b v="1"/>
    <s v="Approved"/>
    <s v="Trek Bicycles"/>
    <s v="Standard"/>
    <s v="high"/>
    <s v="medium"/>
    <n v="495.72"/>
    <n v="297.43"/>
    <n v="198.29"/>
    <d v="2002-08-31T00:00:00"/>
    <n v="207"/>
  </r>
  <r>
    <s v="16492"/>
    <s v="0"/>
    <x v="1499"/>
    <d v="2017-06-27T00:00:00"/>
    <b v="0"/>
    <s v="Approved"/>
    <s v="Trek Bicycles"/>
    <s v="Road"/>
    <s v="medium"/>
    <s v="medium"/>
    <n v="533.51"/>
    <n v="400.13"/>
    <n v="133.38"/>
    <d v="1997-10-04T00:00:00"/>
    <n v="186"/>
  </r>
  <r>
    <s v="16493"/>
    <s v="19"/>
    <x v="1012"/>
    <d v="2017-06-20T00:00:00"/>
    <b v="1"/>
    <s v="Approved"/>
    <s v="Trek Bicycles"/>
    <s v="Mountain"/>
    <s v="low"/>
    <s v="medium"/>
    <n v="574.64"/>
    <n v="459.71"/>
    <n v="114.93"/>
    <d v="2011-08-29T00:00:00"/>
    <n v="193"/>
  </r>
  <r>
    <s v="16494"/>
    <s v="41"/>
    <x v="2832"/>
    <d v="2017-10-08T00:00:00"/>
    <b v="1"/>
    <s v="Approved"/>
    <s v="Solex"/>
    <s v="Road"/>
    <s v="medium"/>
    <s v="medium"/>
    <n v="416.98"/>
    <n v="312.74"/>
    <n v="104.24"/>
    <d v="2016-11-22T00:00:00"/>
    <n v="83"/>
  </r>
  <r>
    <s v="16495"/>
    <s v="74"/>
    <x v="972"/>
    <d v="2017-05-06T00:00:00"/>
    <b v="0"/>
    <s v="Approved"/>
    <s v="WeareA2B"/>
    <s v="Standard"/>
    <s v="medium"/>
    <s v="medium"/>
    <n v="1228.07"/>
    <n v="400.91"/>
    <n v="827.16"/>
    <d v="2000-05-22T00:00:00"/>
    <n v="238"/>
  </r>
  <r>
    <s v="16496"/>
    <s v="72"/>
    <x v="690"/>
    <d v="2017-03-02T00:00:00"/>
    <b v="0"/>
    <s v="Approved"/>
    <s v="Norco Bicycles"/>
    <s v="Standard"/>
    <s v="medium"/>
    <s v="medium"/>
    <n v="360.4"/>
    <n v="270.3"/>
    <n v="90.1"/>
    <d v="2016-12-06T00:00:00"/>
    <n v="303"/>
  </r>
  <r>
    <s v="16497"/>
    <s v="0"/>
    <x v="2229"/>
    <d v="2017-04-16T00:00:00"/>
    <b v="1"/>
    <s v="Approved"/>
    <m/>
    <m/>
    <m/>
    <m/>
    <n v="2076.81"/>
    <m/>
    <m/>
    <m/>
    <n v="258"/>
  </r>
  <r>
    <s v="16498"/>
    <s v="68"/>
    <x v="2704"/>
    <d v="2017-04-05T00:00:00"/>
    <b v="0"/>
    <s v="Approved"/>
    <s v="OHM Cycles"/>
    <s v="Standard"/>
    <s v="medium"/>
    <s v="medium"/>
    <n v="1636.9"/>
    <n v="44.71"/>
    <n v="1592.19"/>
    <d v="2010-08-20T00:00:00"/>
    <n v="269"/>
  </r>
  <r>
    <s v="16499"/>
    <s v="85"/>
    <x v="2246"/>
    <d v="2017-08-08T00:00:00"/>
    <b v="0"/>
    <s v="Approved"/>
    <s v="WeareA2B"/>
    <s v="Standard"/>
    <s v="medium"/>
    <s v="medium"/>
    <n v="752.64"/>
    <n v="205.36"/>
    <n v="547.28"/>
    <d v="2015-08-02T00:00:00"/>
    <n v="144"/>
  </r>
  <r>
    <s v="16500"/>
    <s v="84"/>
    <x v="3300"/>
    <d v="2017-10-03T00:00:00"/>
    <b v="0"/>
    <s v="Approved"/>
    <s v="Trek Bicycles"/>
    <s v="Road"/>
    <s v="medium"/>
    <s v="medium"/>
    <n v="290.62"/>
    <n v="215.14"/>
    <n v="75.48"/>
    <d v="2005-05-10T00:00:00"/>
    <n v="88"/>
  </r>
  <r>
    <s v="16501"/>
    <s v="42"/>
    <x v="1537"/>
    <d v="2017-11-06T00:00:00"/>
    <b v="1"/>
    <s v="Approved"/>
    <s v="OHM Cycles"/>
    <s v="Road"/>
    <s v="medium"/>
    <s v="small"/>
    <n v="1810"/>
    <n v="1610.9"/>
    <n v="199.1"/>
    <d v="2008-03-19T00:00:00"/>
    <n v="54"/>
  </r>
  <r>
    <s v="16502"/>
    <s v="2"/>
    <x v="583"/>
    <d v="2017-02-18T00:00:00"/>
    <b v="1"/>
    <s v="Approved"/>
    <s v="Solex"/>
    <s v="Standard"/>
    <s v="medium"/>
    <s v="medium"/>
    <n v="71.489999999999995"/>
    <n v="53.62"/>
    <n v="17.87"/>
    <d v="2011-04-16T00:00:00"/>
    <n v="315"/>
  </r>
  <r>
    <s v="16503"/>
    <s v="37"/>
    <x v="2233"/>
    <d v="2017-01-28T00:00:00"/>
    <b v="0"/>
    <s v="Approved"/>
    <s v="OHM Cycles"/>
    <s v="Standard"/>
    <s v="low"/>
    <s v="medium"/>
    <n v="1793.43"/>
    <n v="248.82"/>
    <n v="1544.61"/>
    <d v="1999-07-20T00:00:00"/>
    <n v="336"/>
  </r>
  <r>
    <s v="16504"/>
    <s v="72"/>
    <x v="2417"/>
    <d v="2017-06-02T00:00:00"/>
    <b v="0"/>
    <s v="Approved"/>
    <s v="Norco Bicycles"/>
    <s v="Standard"/>
    <s v="medium"/>
    <s v="medium"/>
    <n v="360.4"/>
    <n v="270.3"/>
    <n v="90.1"/>
    <d v="2011-01-10T00:00:00"/>
    <n v="211"/>
  </r>
  <r>
    <s v="16505"/>
    <s v="34"/>
    <x v="3435"/>
    <d v="2017-03-20T00:00:00"/>
    <b v="0"/>
    <s v="Approved"/>
    <s v="Norco Bicycles"/>
    <s v="Road"/>
    <s v="high"/>
    <s v="large"/>
    <n v="774.53"/>
    <n v="464.72"/>
    <n v="309.81"/>
    <d v="2003-03-18T00:00:00"/>
    <n v="285"/>
  </r>
  <r>
    <s v="16507"/>
    <s v="38"/>
    <x v="1780"/>
    <d v="2017-09-04T00:00:00"/>
    <b v="0"/>
    <s v="Approved"/>
    <s v="Solex"/>
    <s v="Standard"/>
    <s v="medium"/>
    <s v="medium"/>
    <n v="1577.53"/>
    <n v="826.51"/>
    <n v="751.02"/>
    <d v="1991-01-21T00:00:00"/>
    <n v="117"/>
  </r>
  <r>
    <s v="16508"/>
    <s v="47"/>
    <x v="448"/>
    <d v="2017-09-06T00:00:00"/>
    <b v="1"/>
    <s v="Approved"/>
    <s v="Trek Bicycles"/>
    <s v="Road"/>
    <s v="low"/>
    <s v="small"/>
    <n v="1720.7"/>
    <n v="1531.42"/>
    <n v="189.28"/>
    <d v="2006-10-01T00:00:00"/>
    <n v="115"/>
  </r>
  <r>
    <s v="16509"/>
    <s v="60"/>
    <x v="2738"/>
    <d v="2017-08-24T00:00:00"/>
    <b v="1"/>
    <s v="Approved"/>
    <s v="Giant Bicycles"/>
    <s v="Standard"/>
    <s v="high"/>
    <s v="small"/>
    <n v="1977.36"/>
    <n v="1759.85"/>
    <n v="217.51"/>
    <d v="1998-12-17T00:00:00"/>
    <n v="128"/>
  </r>
  <r>
    <s v="16510"/>
    <s v="50"/>
    <x v="1803"/>
    <d v="2017-02-09T00:00:00"/>
    <b v="0"/>
    <s v="Approved"/>
    <s v="WeareA2B"/>
    <s v="Standard"/>
    <s v="medium"/>
    <s v="small"/>
    <n v="175.89"/>
    <n v="131.91999999999999"/>
    <n v="43.97"/>
    <d v="2003-02-16T00:00:00"/>
    <n v="324"/>
  </r>
  <r>
    <s v="16511"/>
    <s v="10"/>
    <x v="653"/>
    <d v="2017-09-26T00:00:00"/>
    <b v="1"/>
    <s v="Approved"/>
    <s v="Solex"/>
    <s v="Standard"/>
    <s v="medium"/>
    <s v="medium"/>
    <n v="1945.43"/>
    <n v="333.18"/>
    <n v="1612.25"/>
    <d v="2003-09-09T00:00:00"/>
    <n v="95"/>
  </r>
  <r>
    <s v="16512"/>
    <s v="90"/>
    <x v="108"/>
    <d v="2017-03-28T00:00:00"/>
    <b v="0"/>
    <s v="Approved"/>
    <s v="Norco Bicycles"/>
    <s v="Standard"/>
    <s v="low"/>
    <s v="medium"/>
    <n v="363.01"/>
    <n v="290.41000000000003"/>
    <n v="72.599999999999994"/>
    <d v="2003-09-10T00:00:00"/>
    <n v="277"/>
  </r>
  <r>
    <s v="16513"/>
    <s v="10"/>
    <x v="1535"/>
    <d v="2017-01-31T00:00:00"/>
    <b v="0"/>
    <s v="Approved"/>
    <s v="WeareA2B"/>
    <s v="Touring"/>
    <s v="medium"/>
    <s v="medium"/>
    <n v="1466.68"/>
    <n v="363.25"/>
    <n v="1103.43"/>
    <d v="2013-03-12T00:00:00"/>
    <n v="333"/>
  </r>
  <r>
    <s v="16514"/>
    <s v="73"/>
    <x v="3138"/>
    <d v="2017-07-15T00:00:00"/>
    <b v="1"/>
    <s v="Approved"/>
    <s v="Solex"/>
    <s v="Standard"/>
    <s v="medium"/>
    <s v="medium"/>
    <n v="1945.43"/>
    <n v="333.18"/>
    <n v="1612.25"/>
    <d v="2002-08-31T00:00:00"/>
    <n v="168"/>
  </r>
  <r>
    <s v="16515"/>
    <s v="41"/>
    <x v="1742"/>
    <d v="2017-03-29T00:00:00"/>
    <b v="1"/>
    <s v="Approved"/>
    <s v="Norco Bicycles"/>
    <s v="Standard"/>
    <s v="low"/>
    <s v="medium"/>
    <n v="958.74"/>
    <n v="748.9"/>
    <n v="209.84"/>
    <d v="1993-07-15T00:00:00"/>
    <n v="276"/>
  </r>
  <r>
    <s v="16516"/>
    <s v="41"/>
    <x v="2121"/>
    <d v="2017-10-08T00:00:00"/>
    <b v="1"/>
    <s v="Approved"/>
    <s v="Solex"/>
    <s v="Road"/>
    <s v="medium"/>
    <s v="medium"/>
    <n v="416.98"/>
    <n v="312.74"/>
    <n v="104.24"/>
    <d v="1997-05-10T00:00:00"/>
    <n v="83"/>
  </r>
  <r>
    <s v="16517"/>
    <s v="0"/>
    <x v="284"/>
    <d v="2017-02-07T00:00:00"/>
    <b v="1"/>
    <s v="Approved"/>
    <s v="Norco Bicycles"/>
    <s v="Standard"/>
    <s v="medium"/>
    <s v="medium"/>
    <n v="360.4"/>
    <n v="270.3"/>
    <n v="90.1"/>
    <d v="2016-12-06T00:00:00"/>
    <n v="326"/>
  </r>
  <r>
    <s v="16518"/>
    <s v="68"/>
    <x v="446"/>
    <d v="2017-07-21T00:00:00"/>
    <b v="1"/>
    <s v="Approved"/>
    <s v="OHM Cycles"/>
    <s v="Standard"/>
    <s v="medium"/>
    <s v="medium"/>
    <n v="1636.9"/>
    <n v="44.71"/>
    <n v="1592.19"/>
    <d v="2010-08-20T00:00:00"/>
    <n v="162"/>
  </r>
  <r>
    <s v="16519"/>
    <s v="66"/>
    <x v="913"/>
    <d v="2017-01-06T00:00:00"/>
    <b v="1"/>
    <s v="Approved"/>
    <s v="Solex"/>
    <s v="Standard"/>
    <s v="medium"/>
    <s v="medium"/>
    <n v="1163.8900000000001"/>
    <n v="589.27"/>
    <n v="574.62"/>
    <d v="2013-03-12T00:00:00"/>
    <n v="358"/>
  </r>
  <r>
    <s v="16521"/>
    <s v="78"/>
    <x v="2205"/>
    <d v="2017-05-25T00:00:00"/>
    <b v="0"/>
    <s v="Approved"/>
    <s v="Giant Bicycles"/>
    <s v="Standard"/>
    <s v="medium"/>
    <s v="large"/>
    <n v="1765.3"/>
    <n v="709.48"/>
    <n v="1055.82"/>
    <d v="2004-07-25T00:00:00"/>
    <n v="219"/>
  </r>
  <r>
    <s v="16522"/>
    <s v="69"/>
    <x v="2807"/>
    <d v="2017-08-27T00:00:00"/>
    <b v="0"/>
    <s v="Approved"/>
    <s v="Norco Bicycles"/>
    <s v="Road"/>
    <s v="medium"/>
    <s v="large"/>
    <n v="1240.31"/>
    <n v="795.1"/>
    <n v="445.21"/>
    <d v="2015-08-02T00:00:00"/>
    <n v="125"/>
  </r>
  <r>
    <s v="16523"/>
    <s v="63"/>
    <x v="240"/>
    <d v="2017-11-08T00:00:00"/>
    <b v="0"/>
    <s v="Approved"/>
    <s v="Solex"/>
    <s v="Standard"/>
    <s v="medium"/>
    <s v="medium"/>
    <n v="1483.2"/>
    <n v="99.59"/>
    <n v="1383.61"/>
    <d v="1996-11-09T00:00:00"/>
    <n v="52"/>
  </r>
  <r>
    <s v="16524"/>
    <s v="63"/>
    <x v="2055"/>
    <d v="2017-11-27T00:00:00"/>
    <b v="1"/>
    <s v="Approved"/>
    <s v="WeareA2B"/>
    <s v="Standard"/>
    <s v="medium"/>
    <s v="medium"/>
    <n v="1992.93"/>
    <n v="762.63"/>
    <n v="1230.3"/>
    <d v="1993-05-26T00:00:00"/>
    <n v="33"/>
  </r>
  <r>
    <s v="16525"/>
    <s v="38"/>
    <x v="1900"/>
    <d v="2017-11-01T00:00:00"/>
    <b v="1"/>
    <s v="Approved"/>
    <s v="Trek Bicycles"/>
    <s v="Standard"/>
    <s v="medium"/>
    <s v="large"/>
    <n v="2091.4699999999998"/>
    <n v="388.92"/>
    <n v="1702.55"/>
    <d v="2011-08-29T00:00:00"/>
    <n v="59"/>
  </r>
  <r>
    <s v="16526"/>
    <s v="0"/>
    <x v="963"/>
    <d v="2017-02-16T00:00:00"/>
    <b v="0"/>
    <s v="Approved"/>
    <s v="Trek Bicycles"/>
    <s v="Road"/>
    <s v="medium"/>
    <s v="medium"/>
    <n v="533.51"/>
    <n v="400.13"/>
    <n v="133.38"/>
    <d v="2003-02-16T00:00:00"/>
    <n v="317"/>
  </r>
  <r>
    <s v="16527"/>
    <s v="1"/>
    <x v="3201"/>
    <d v="2017-02-26T00:00:00"/>
    <b v="1"/>
    <s v="Approved"/>
    <s v="Giant Bicycles"/>
    <s v="Standard"/>
    <s v="medium"/>
    <s v="medium"/>
    <n v="1403.5"/>
    <n v="954.82"/>
    <n v="448.68"/>
    <d v="2012-09-15T00:00:00"/>
    <n v="307"/>
  </r>
  <r>
    <s v="16529"/>
    <s v="34"/>
    <x v="127"/>
    <d v="2017-09-21T00:00:00"/>
    <b v="1"/>
    <s v="Approved"/>
    <s v="Norco Bicycles"/>
    <s v="Road"/>
    <s v="high"/>
    <s v="large"/>
    <n v="774.53"/>
    <n v="464.72"/>
    <n v="309.81"/>
    <d v="2011-03-16T00:00:00"/>
    <n v="100"/>
  </r>
  <r>
    <s v="16530"/>
    <s v="82"/>
    <x v="912"/>
    <d v="2017-12-05T00:00:00"/>
    <b v="0"/>
    <s v="Approved"/>
    <s v="Norco Bicycles"/>
    <s v="Standard"/>
    <s v="high"/>
    <s v="medium"/>
    <n v="1148.6400000000001"/>
    <n v="689.18"/>
    <n v="459.46"/>
    <d v="1997-08-25T00:00:00"/>
    <n v="25"/>
  </r>
  <r>
    <s v="16531"/>
    <s v="83"/>
    <x v="2096"/>
    <d v="2017-11-25T00:00:00"/>
    <b v="1"/>
    <s v="Approved"/>
    <s v="Solex"/>
    <s v="Touring"/>
    <s v="medium"/>
    <s v="large"/>
    <n v="2083.94"/>
    <n v="675.03"/>
    <n v="1408.91"/>
    <d v="2004-08-07T00:00:00"/>
    <n v="35"/>
  </r>
  <r>
    <s v="16532"/>
    <s v="1"/>
    <x v="2208"/>
    <d v="2017-07-27T00:00:00"/>
    <b v="1"/>
    <s v="Approved"/>
    <s v="Giant Bicycles"/>
    <s v="Standard"/>
    <s v="medium"/>
    <s v="medium"/>
    <n v="1403.5"/>
    <n v="954.82"/>
    <n v="448.68"/>
    <d v="2016-11-14T00:00:00"/>
    <n v="156"/>
  </r>
  <r>
    <s v="16533"/>
    <s v="60"/>
    <x v="3068"/>
    <d v="2017-08-24T00:00:00"/>
    <b v="1"/>
    <s v="Approved"/>
    <s v="Giant Bicycles"/>
    <s v="Standard"/>
    <s v="high"/>
    <s v="small"/>
    <n v="1977.36"/>
    <n v="1759.85"/>
    <n v="217.51"/>
    <d v="2011-08-24T00:00:00"/>
    <n v="128"/>
  </r>
  <r>
    <s v="16534"/>
    <s v="29"/>
    <x v="411"/>
    <d v="2017-10-23T00:00:00"/>
    <b v="0"/>
    <s v="Approved"/>
    <s v="Norco Bicycles"/>
    <s v="Road"/>
    <s v="medium"/>
    <s v="medium"/>
    <n v="543.39"/>
    <n v="407.54"/>
    <n v="135.85"/>
    <d v="2016-11-22T00:00:00"/>
    <n v="68"/>
  </r>
  <r>
    <s v="16535"/>
    <s v="70"/>
    <x v="3411"/>
    <d v="2017-01-18T00:00:00"/>
    <b v="0"/>
    <s v="Approved"/>
    <s v="Norco Bicycles"/>
    <s v="Road"/>
    <s v="medium"/>
    <s v="medium"/>
    <n v="1036.5899999999999"/>
    <n v="206.35"/>
    <n v="830.24"/>
    <d v="1991-05-06T00:00:00"/>
    <n v="346"/>
  </r>
  <r>
    <s v="16536"/>
    <s v="8"/>
    <x v="1513"/>
    <d v="2017-04-24T00:00:00"/>
    <b v="1"/>
    <s v="Approved"/>
    <s v="Solex"/>
    <s v="Road"/>
    <s v="medium"/>
    <s v="small"/>
    <n v="1703.52"/>
    <n v="1516.13"/>
    <n v="187.39"/>
    <d v="2011-04-16T00:00:00"/>
    <n v="250"/>
  </r>
  <r>
    <s v="16537"/>
    <s v="70"/>
    <x v="392"/>
    <d v="2017-05-03T00:00:00"/>
    <b v="1"/>
    <s v="Approved"/>
    <s v="Trek Bicycles"/>
    <s v="Standard"/>
    <s v="high"/>
    <s v="medium"/>
    <n v="495.72"/>
    <n v="297.43"/>
    <n v="198.29"/>
    <d v="2015-04-11T00:00:00"/>
    <n v="241"/>
  </r>
  <r>
    <s v="16538"/>
    <s v="36"/>
    <x v="3330"/>
    <d v="2017-05-29T00:00:00"/>
    <b v="0"/>
    <s v="Approved"/>
    <s v="Solex"/>
    <s v="Standard"/>
    <s v="low"/>
    <s v="medium"/>
    <n v="945.04"/>
    <n v="507.58"/>
    <n v="437.46"/>
    <d v="1995-12-19T00:00:00"/>
    <n v="215"/>
  </r>
  <r>
    <s v="16539"/>
    <s v="23"/>
    <x v="50"/>
    <d v="2017-01-16T00:00:00"/>
    <b v="0"/>
    <s v="Approved"/>
    <s v="Norco Bicycles"/>
    <s v="Mountain"/>
    <s v="low"/>
    <s v="small"/>
    <n v="688.63"/>
    <n v="612.88"/>
    <n v="75.75"/>
    <d v="1999-06-23T00:00:00"/>
    <n v="348"/>
  </r>
  <r>
    <s v="16540"/>
    <s v="72"/>
    <x v="3417"/>
    <d v="2017-06-24T00:00:00"/>
    <b v="0"/>
    <s v="Approved"/>
    <s v="Norco Bicycles"/>
    <s v="Standard"/>
    <s v="medium"/>
    <s v="medium"/>
    <n v="360.4"/>
    <n v="270.3"/>
    <n v="90.1"/>
    <d v="2002-08-31T00:00:00"/>
    <n v="189"/>
  </r>
  <r>
    <s v="16541"/>
    <s v="3"/>
    <x v="156"/>
    <d v="2017-04-25T00:00:00"/>
    <b v="1"/>
    <s v="Approved"/>
    <s v="Trek Bicycles"/>
    <s v="Standard"/>
    <s v="medium"/>
    <s v="large"/>
    <n v="2091.4699999999998"/>
    <n v="388.92"/>
    <n v="1702.55"/>
    <d v="2011-08-29T00:00:00"/>
    <n v="249"/>
  </r>
  <r>
    <s v="16542"/>
    <s v="0"/>
    <x v="1047"/>
    <d v="2017-12-17T00:00:00"/>
    <b v="0"/>
    <s v="Approved"/>
    <s v="WeareA2B"/>
    <s v="Standard"/>
    <s v="medium"/>
    <s v="medium"/>
    <n v="60.34"/>
    <n v="45.26"/>
    <n v="15.08"/>
    <d v="1993-07-15T00:00:00"/>
    <n v="13"/>
  </r>
  <r>
    <s v="16543"/>
    <s v="69"/>
    <x v="656"/>
    <d v="2017-01-23T00:00:00"/>
    <b v="0"/>
    <s v="Approved"/>
    <s v="Giant Bicycles"/>
    <s v="Road"/>
    <s v="medium"/>
    <s v="medium"/>
    <n v="792.9"/>
    <n v="594.67999999999995"/>
    <n v="198.22"/>
    <d v="1992-10-02T00:00:00"/>
    <n v="341"/>
  </r>
  <r>
    <s v="16544"/>
    <s v="54"/>
    <x v="1905"/>
    <d v="2017-02-22T00:00:00"/>
    <b v="1"/>
    <s v="Approved"/>
    <s v="WeareA2B"/>
    <s v="Standard"/>
    <s v="medium"/>
    <s v="medium"/>
    <n v="1292.8399999999999"/>
    <n v="13.44"/>
    <n v="1279.4000000000001"/>
    <d v="1993-07-20T00:00:00"/>
    <n v="311"/>
  </r>
  <r>
    <s v="16545"/>
    <s v="44"/>
    <x v="599"/>
    <d v="2017-02-23T00:00:00"/>
    <b v="1"/>
    <s v="Approved"/>
    <s v="WeareA2B"/>
    <s v="Standard"/>
    <s v="medium"/>
    <s v="medium"/>
    <n v="1769.64"/>
    <n v="108.76"/>
    <n v="1660.88"/>
    <d v="2014-07-28T00:00:00"/>
    <n v="310"/>
  </r>
  <r>
    <s v="16546"/>
    <s v="0"/>
    <x v="489"/>
    <d v="2017-03-14T00:00:00"/>
    <b v="1"/>
    <s v="Approved"/>
    <s v="OHM Cycles"/>
    <s v="Road"/>
    <s v="high"/>
    <s v="large"/>
    <n v="12.01"/>
    <n v="7.21"/>
    <n v="4.8"/>
    <d v="2009-03-08T00:00:00"/>
    <n v="291"/>
  </r>
  <r>
    <s v="16547"/>
    <s v="33"/>
    <x v="3129"/>
    <d v="2017-05-02T00:00:00"/>
    <b v="0"/>
    <s v="Approved"/>
    <s v="Giant Bicycles"/>
    <s v="Standard"/>
    <s v="medium"/>
    <s v="small"/>
    <n v="1311.44"/>
    <n v="1167.18"/>
    <n v="144.26"/>
    <d v="2003-03-18T00:00:00"/>
    <n v="242"/>
  </r>
  <r>
    <s v="16549"/>
    <s v="55"/>
    <x v="2450"/>
    <d v="2017-05-04T00:00:00"/>
    <b v="0"/>
    <s v="Approved"/>
    <s v="Trek Bicycles"/>
    <s v="Road"/>
    <s v="medium"/>
    <s v="large"/>
    <n v="1894.19"/>
    <n v="598.76"/>
    <n v="1295.43"/>
    <d v="2004-08-17T00:00:00"/>
    <n v="240"/>
  </r>
  <r>
    <s v="16550"/>
    <s v="58"/>
    <x v="559"/>
    <d v="2017-03-18T00:00:00"/>
    <b v="1"/>
    <s v="Approved"/>
    <s v="OHM Cycles"/>
    <s v="Standard"/>
    <s v="medium"/>
    <s v="medium"/>
    <n v="912.52"/>
    <n v="141.4"/>
    <n v="771.12"/>
    <d v="2003-09-10T00:00:00"/>
    <n v="287"/>
  </r>
  <r>
    <s v="16551"/>
    <s v="53"/>
    <x v="2630"/>
    <d v="2017-12-24T00:00:00"/>
    <b v="0"/>
    <s v="Approved"/>
    <s v="OHM Cycles"/>
    <s v="Standard"/>
    <s v="medium"/>
    <s v="medium"/>
    <n v="795.34"/>
    <n v="101.58"/>
    <n v="693.76"/>
    <d v="1997-02-09T00:00:00"/>
    <n v="6"/>
  </r>
  <r>
    <s v="16552"/>
    <s v="10"/>
    <x v="202"/>
    <d v="2017-11-28T00:00:00"/>
    <b v="1"/>
    <s v="Approved"/>
    <s v="WeareA2B"/>
    <s v="Touring"/>
    <s v="medium"/>
    <s v="medium"/>
    <n v="1466.68"/>
    <n v="363.25"/>
    <n v="1103.43"/>
    <d v="2016-07-09T00:00:00"/>
    <n v="32"/>
  </r>
  <r>
    <s v="16553"/>
    <s v="39"/>
    <x v="675"/>
    <d v="2017-10-01T00:00:00"/>
    <b v="1"/>
    <s v="Approved"/>
    <s v="Giant Bicycles"/>
    <s v="Standard"/>
    <s v="medium"/>
    <s v="large"/>
    <n v="1812.75"/>
    <n v="582.48"/>
    <n v="1230.27"/>
    <d v="2011-05-09T00:00:00"/>
    <n v="90"/>
  </r>
  <r>
    <s v="16554"/>
    <s v="62"/>
    <x v="22"/>
    <d v="2017-01-10T00:00:00"/>
    <b v="1"/>
    <s v="Approved"/>
    <s v="Solex"/>
    <s v="Standard"/>
    <s v="medium"/>
    <s v="medium"/>
    <n v="478.16"/>
    <n v="298.72000000000003"/>
    <n v="179.44"/>
    <d v="2014-03-03T00:00:00"/>
    <n v="354"/>
  </r>
  <r>
    <s v="16555"/>
    <s v="90"/>
    <x v="1811"/>
    <d v="2017-01-17T00:00:00"/>
    <b v="1"/>
    <s v="Approved"/>
    <s v="Norco Bicycles"/>
    <s v="Standard"/>
    <s v="low"/>
    <s v="medium"/>
    <n v="363.01"/>
    <n v="290.41000000000003"/>
    <n v="72.599999999999994"/>
    <d v="2005-05-10T00:00:00"/>
    <n v="347"/>
  </r>
  <r>
    <s v="16556"/>
    <s v="33"/>
    <x v="1058"/>
    <d v="2017-05-16T00:00:00"/>
    <b v="0"/>
    <s v="Approved"/>
    <s v="Giant Bicycles"/>
    <s v="Standard"/>
    <s v="medium"/>
    <s v="small"/>
    <n v="1311.44"/>
    <n v="1167.18"/>
    <n v="144.26"/>
    <d v="1992-10-11T00:00:00"/>
    <n v="228"/>
  </r>
  <r>
    <s v="16557"/>
    <s v="46"/>
    <x v="877"/>
    <d v="2017-04-11T00:00:00"/>
    <b v="1"/>
    <s v="Approved"/>
    <s v="Solex"/>
    <s v="Standard"/>
    <s v="low"/>
    <s v="medium"/>
    <n v="1289.8499999999999"/>
    <n v="74.510000000000005"/>
    <n v="1215.3399999999999"/>
    <d v="2003-02-16T00:00:00"/>
    <n v="263"/>
  </r>
  <r>
    <s v="16558"/>
    <s v="40"/>
    <x v="1019"/>
    <d v="2017-08-28T00:00:00"/>
    <b v="1"/>
    <s v="Approved"/>
    <s v="Trek Bicycles"/>
    <s v="Road"/>
    <s v="medium"/>
    <s v="large"/>
    <n v="1894.19"/>
    <n v="598.76"/>
    <n v="1295.43"/>
    <d v="2015-06-17T00:00:00"/>
    <n v="124"/>
  </r>
  <r>
    <s v="16559"/>
    <s v="17"/>
    <x v="88"/>
    <d v="2017-06-09T00:00:00"/>
    <b v="0"/>
    <s v="Approved"/>
    <s v="Solex"/>
    <s v="Standard"/>
    <s v="high"/>
    <s v="medium"/>
    <n v="1024.6600000000001"/>
    <n v="614.79999999999995"/>
    <n v="409.86"/>
    <d v="1993-10-02T00:00:00"/>
    <n v="204"/>
  </r>
  <r>
    <s v="16560"/>
    <s v="0"/>
    <x v="432"/>
    <d v="2017-08-31T00:00:00"/>
    <b v="0"/>
    <s v="Approved"/>
    <s v="WeareA2B"/>
    <s v="Standard"/>
    <s v="medium"/>
    <s v="medium"/>
    <n v="60.34"/>
    <n v="45.26"/>
    <n v="15.08"/>
    <d v="1993-05-26T00:00:00"/>
    <n v="121"/>
  </r>
  <r>
    <s v="16561"/>
    <s v="20"/>
    <x v="1489"/>
    <d v="2017-07-27T00:00:00"/>
    <b v="1"/>
    <s v="Approved"/>
    <s v="Trek Bicycles"/>
    <s v="Standard"/>
    <s v="medium"/>
    <s v="small"/>
    <n v="1775.81"/>
    <n v="1580.47"/>
    <n v="195.34"/>
    <d v="2016-02-04T00:00:00"/>
    <n v="156"/>
  </r>
  <r>
    <s v="16562"/>
    <s v="11"/>
    <x v="2549"/>
    <d v="2017-01-10T00:00:00"/>
    <b v="1"/>
    <s v="Approved"/>
    <s v="Trek Bicycles"/>
    <s v="Standard"/>
    <s v="medium"/>
    <s v="small"/>
    <n v="1775.81"/>
    <n v="1580.47"/>
    <n v="195.34"/>
    <d v="2014-03-03T00:00:00"/>
    <n v="354"/>
  </r>
  <r>
    <s v="16563"/>
    <s v="0"/>
    <x v="322"/>
    <d v="2017-09-16T00:00:00"/>
    <b v="1"/>
    <s v="Approved"/>
    <s v="OHM Cycles"/>
    <s v="Road"/>
    <s v="high"/>
    <s v="large"/>
    <n v="12.01"/>
    <n v="7.21"/>
    <n v="4.8"/>
    <d v="1993-07-15T00:00:00"/>
    <n v="105"/>
  </r>
  <r>
    <s v="16565"/>
    <s v="44"/>
    <x v="3474"/>
    <d v="2017-10-20T00:00:00"/>
    <b v="0"/>
    <s v="Approved"/>
    <s v="WeareA2B"/>
    <s v="Standard"/>
    <s v="medium"/>
    <s v="medium"/>
    <n v="1769.64"/>
    <n v="108.76"/>
    <n v="1660.88"/>
    <d v="2011-05-09T00:00:00"/>
    <n v="71"/>
  </r>
  <r>
    <s v="16566"/>
    <s v="30"/>
    <x v="1379"/>
    <d v="2017-02-22T00:00:00"/>
    <b v="0"/>
    <s v="Approved"/>
    <s v="Solex"/>
    <s v="Standard"/>
    <s v="high"/>
    <s v="medium"/>
    <n v="748.17"/>
    <n v="448.9"/>
    <n v="299.27"/>
    <d v="1991-11-10T00:00:00"/>
    <n v="311"/>
  </r>
  <r>
    <s v="16567"/>
    <s v="85"/>
    <x v="120"/>
    <d v="2017-03-21T00:00:00"/>
    <b v="0"/>
    <s v="Approved"/>
    <s v="WeareA2B"/>
    <s v="Standard"/>
    <s v="medium"/>
    <s v="medium"/>
    <n v="1228.07"/>
    <n v="400.91"/>
    <n v="827.16"/>
    <d v="2000-05-22T00:00:00"/>
    <n v="284"/>
  </r>
  <r>
    <s v="16568"/>
    <s v="40"/>
    <x v="1594"/>
    <d v="2017-12-06T00:00:00"/>
    <b v="1"/>
    <s v="Approved"/>
    <s v="OHM Cycles"/>
    <s v="Standard"/>
    <s v="high"/>
    <s v="medium"/>
    <n v="1458.17"/>
    <n v="874.9"/>
    <n v="583.27"/>
    <d v="2006-02-02T00:00:00"/>
    <n v="24"/>
  </r>
  <r>
    <s v="16569"/>
    <s v="47"/>
    <x v="2041"/>
    <d v="2017-06-24T00:00:00"/>
    <b v="0"/>
    <s v="Approved"/>
    <s v="Trek Bicycles"/>
    <s v="Road"/>
    <s v="low"/>
    <s v="small"/>
    <n v="1720.7"/>
    <n v="1531.42"/>
    <n v="189.28"/>
    <d v="2001-11-25T00:00:00"/>
    <n v="189"/>
  </r>
  <r>
    <s v="16570"/>
    <s v="90"/>
    <x v="3368"/>
    <d v="2017-07-04T00:00:00"/>
    <b v="1"/>
    <s v="Approved"/>
    <s v="Norco Bicycles"/>
    <s v="Standard"/>
    <s v="low"/>
    <s v="medium"/>
    <n v="363.01"/>
    <n v="290.41000000000003"/>
    <n v="72.599999999999994"/>
    <d v="2005-05-10T00:00:00"/>
    <n v="179"/>
  </r>
  <r>
    <s v="16571"/>
    <s v="65"/>
    <x v="1325"/>
    <d v="2017-12-01T00:00:00"/>
    <b v="1"/>
    <s v="Approved"/>
    <s v="WeareA2B"/>
    <s v="Standard"/>
    <s v="medium"/>
    <s v="medium"/>
    <n v="1807.45"/>
    <n v="778.69"/>
    <n v="1028.76"/>
    <d v="2015-05-21T00:00:00"/>
    <n v="29"/>
  </r>
  <r>
    <s v="16572"/>
    <s v="35"/>
    <x v="2953"/>
    <d v="2017-12-08T00:00:00"/>
    <b v="1"/>
    <s v="Approved"/>
    <s v="Trek Bicycles"/>
    <s v="Standard"/>
    <s v="low"/>
    <s v="medium"/>
    <n v="1057.51"/>
    <n v="154.4"/>
    <n v="903.11"/>
    <d v="1994-07-12T00:00:00"/>
    <n v="22"/>
  </r>
  <r>
    <s v="16573"/>
    <s v="97"/>
    <x v="317"/>
    <d v="2017-06-22T00:00:00"/>
    <b v="0"/>
    <s v="Approved"/>
    <s v="Solex"/>
    <s v="Standard"/>
    <s v="medium"/>
    <s v="large"/>
    <n v="202.62"/>
    <n v="151.96"/>
    <n v="50.66"/>
    <d v="2016-03-29T00:00:00"/>
    <n v="191"/>
  </r>
  <r>
    <s v="16574"/>
    <s v="3"/>
    <x v="1591"/>
    <d v="2017-12-15T00:00:00"/>
    <b v="1"/>
    <s v="Approved"/>
    <s v="Trek Bicycles"/>
    <s v="Standard"/>
    <s v="medium"/>
    <s v="large"/>
    <n v="2091.4699999999998"/>
    <n v="388.92"/>
    <n v="1702.55"/>
    <d v="2012-09-15T00:00:00"/>
    <n v="15"/>
  </r>
  <r>
    <s v="16575"/>
    <s v="19"/>
    <x v="299"/>
    <d v="2017-01-01T00:00:00"/>
    <b v="0"/>
    <s v="Approved"/>
    <s v="OHM Cycles"/>
    <s v="Road"/>
    <s v="high"/>
    <s v="large"/>
    <n v="12.01"/>
    <n v="7.21"/>
    <n v="4.8"/>
    <d v="1993-05-26T00:00:00"/>
    <n v="363"/>
  </r>
  <r>
    <s v="16576"/>
    <s v="34"/>
    <x v="396"/>
    <d v="2017-03-08T00:00:00"/>
    <b v="1"/>
    <s v="Approved"/>
    <s v="Norco Bicycles"/>
    <s v="Road"/>
    <s v="high"/>
    <s v="large"/>
    <n v="774.53"/>
    <n v="464.72"/>
    <n v="309.81"/>
    <d v="2003-03-18T00:00:00"/>
    <n v="297"/>
  </r>
  <r>
    <s v="16577"/>
    <s v="0"/>
    <x v="1698"/>
    <d v="2017-02-23T00:00:00"/>
    <b v="1"/>
    <s v="Approved"/>
    <s v="Solex"/>
    <s v="Standard"/>
    <s v="medium"/>
    <s v="medium"/>
    <n v="100.35"/>
    <n v="75.260000000000005"/>
    <n v="25.09"/>
    <d v="1999-07-26T00:00:00"/>
    <n v="310"/>
  </r>
  <r>
    <s v="16578"/>
    <s v="80"/>
    <x v="2067"/>
    <d v="2017-10-04T00:00:00"/>
    <b v="1"/>
    <s v="Approved"/>
    <s v="OHM Cycles"/>
    <s v="Touring"/>
    <s v="low"/>
    <s v="medium"/>
    <n v="1073.07"/>
    <n v="933.84"/>
    <n v="139.22999999999999"/>
    <d v="1998-12-16T00:00:00"/>
    <n v="87"/>
  </r>
  <r>
    <s v="16579"/>
    <s v="99"/>
    <x v="715"/>
    <d v="2017-05-30T00:00:00"/>
    <b v="1"/>
    <s v="Approved"/>
    <s v="OHM Cycles"/>
    <s v="Standard"/>
    <s v="medium"/>
    <s v="medium"/>
    <n v="1227.3399999999999"/>
    <n v="770.89"/>
    <n v="456.45"/>
    <d v="1994-08-10T00:00:00"/>
    <n v="214"/>
  </r>
  <r>
    <s v="16580"/>
    <s v="90"/>
    <x v="1478"/>
    <d v="2017-09-09T00:00:00"/>
    <b v="1"/>
    <s v="Approved"/>
    <s v="Norco Bicycles"/>
    <s v="Standard"/>
    <s v="low"/>
    <s v="medium"/>
    <n v="363.01"/>
    <n v="290.41000000000003"/>
    <n v="72.599999999999994"/>
    <d v="1999-07-26T00:00:00"/>
    <n v="112"/>
  </r>
  <r>
    <s v="16581"/>
    <s v="32"/>
    <x v="2723"/>
    <d v="2017-08-18T00:00:00"/>
    <b v="1"/>
    <s v="Approved"/>
    <s v="Giant Bicycles"/>
    <s v="Standard"/>
    <s v="high"/>
    <s v="medium"/>
    <n v="1179"/>
    <n v="707.4"/>
    <n v="471.6"/>
    <d v="1997-08-25T00:00:00"/>
    <n v="134"/>
  </r>
  <r>
    <s v="16582"/>
    <s v="0"/>
    <x v="1633"/>
    <d v="2017-11-18T00:00:00"/>
    <b v="1"/>
    <s v="Approved"/>
    <s v="Solex"/>
    <s v="Standard"/>
    <s v="medium"/>
    <s v="medium"/>
    <n v="100.35"/>
    <n v="75.260000000000005"/>
    <n v="25.09"/>
    <d v="2016-03-29T00:00:00"/>
    <n v="42"/>
  </r>
  <r>
    <s v="16583"/>
    <s v="12"/>
    <x v="1405"/>
    <d v="2017-12-06T00:00:00"/>
    <b v="1"/>
    <s v="Approved"/>
    <s v="WeareA2B"/>
    <s v="Standard"/>
    <s v="medium"/>
    <s v="medium"/>
    <n v="1231.1500000000001"/>
    <n v="161.6"/>
    <n v="1069.55"/>
    <d v="2004-08-17T00:00:00"/>
    <n v="24"/>
  </r>
  <r>
    <s v="16584"/>
    <s v="59"/>
    <x v="2826"/>
    <d v="2017-08-28T00:00:00"/>
    <b v="1"/>
    <s v="Approved"/>
    <s v="Solex"/>
    <s v="Standard"/>
    <s v="medium"/>
    <s v="large"/>
    <n v="1061.56"/>
    <n v="733.58"/>
    <n v="327.98"/>
    <d v="1993-07-20T00:00:00"/>
    <n v="124"/>
  </r>
  <r>
    <s v="16585"/>
    <s v="90"/>
    <x v="1340"/>
    <d v="2017-11-27T00:00:00"/>
    <b v="1"/>
    <s v="Approved"/>
    <s v="Norco Bicycles"/>
    <s v="Standard"/>
    <s v="low"/>
    <s v="medium"/>
    <n v="363.01"/>
    <n v="290.41000000000003"/>
    <n v="72.599999999999994"/>
    <d v="2003-09-10T00:00:00"/>
    <n v="33"/>
  </r>
  <r>
    <s v="16586"/>
    <s v="42"/>
    <x v="2198"/>
    <d v="2017-03-09T00:00:00"/>
    <b v="1"/>
    <s v="Approved"/>
    <s v="OHM Cycles"/>
    <s v="Road"/>
    <s v="medium"/>
    <s v="small"/>
    <n v="1810"/>
    <n v="1610.9"/>
    <n v="199.1"/>
    <d v="2011-05-09T00:00:00"/>
    <n v="296"/>
  </r>
  <r>
    <s v="16587"/>
    <s v="10"/>
    <x v="3181"/>
    <d v="2017-04-13T00:00:00"/>
    <b v="0"/>
    <s v="Approved"/>
    <s v="WeareA2B"/>
    <s v="Touring"/>
    <s v="medium"/>
    <s v="medium"/>
    <n v="1466.68"/>
    <n v="363.25"/>
    <n v="1103.43"/>
    <d v="1996-11-09T00:00:00"/>
    <n v="261"/>
  </r>
  <r>
    <s v="16588"/>
    <s v="0"/>
    <x v="954"/>
    <d v="2017-11-15T00:00:00"/>
    <b v="1"/>
    <s v="Approved"/>
    <s v="Norco Bicycles"/>
    <s v="Road"/>
    <s v="medium"/>
    <s v="medium"/>
    <n v="544.04999999999995"/>
    <n v="376.84"/>
    <n v="167.21"/>
    <d v="2016-12-06T00:00:00"/>
    <n v="45"/>
  </r>
  <r>
    <s v="16589"/>
    <s v="78"/>
    <x v="701"/>
    <d v="2017-07-28T00:00:00"/>
    <b v="0"/>
    <s v="Approved"/>
    <s v="Giant Bicycles"/>
    <s v="Standard"/>
    <s v="medium"/>
    <s v="large"/>
    <n v="1765.3"/>
    <n v="709.48"/>
    <n v="1055.82"/>
    <d v="2003-01-05T00:00:00"/>
    <n v="155"/>
  </r>
  <r>
    <s v="16590"/>
    <s v="92"/>
    <x v="1987"/>
    <d v="2017-04-22T00:00:00"/>
    <b v="0"/>
    <s v="Approved"/>
    <s v="WeareA2B"/>
    <s v="Standard"/>
    <s v="medium"/>
    <s v="small"/>
    <n v="1415.01"/>
    <n v="1259.3599999999999"/>
    <n v="155.65"/>
    <d v="1994-08-10T00:00:00"/>
    <n v="252"/>
  </r>
  <r>
    <s v="16591"/>
    <s v="0"/>
    <x v="1306"/>
    <d v="2017-01-26T00:00:00"/>
    <b v="1"/>
    <s v="Approved"/>
    <s v="Norco Bicycles"/>
    <s v="Standard"/>
    <s v="medium"/>
    <s v="medium"/>
    <n v="360.4"/>
    <n v="270.3"/>
    <n v="90.1"/>
    <d v="2016-12-06T00:00:00"/>
    <n v="338"/>
  </r>
  <r>
    <s v="16592"/>
    <s v="7"/>
    <x v="1349"/>
    <d v="2017-11-16T00:00:00"/>
    <b v="1"/>
    <s v="Approved"/>
    <s v="Giant Bicycles"/>
    <s v="Standard"/>
    <s v="medium"/>
    <s v="small"/>
    <n v="1311.44"/>
    <n v="1167.18"/>
    <n v="144.26"/>
    <d v="1992-10-11T00:00:00"/>
    <n v="44"/>
  </r>
  <r>
    <s v="16593"/>
    <s v="20"/>
    <x v="993"/>
    <d v="2017-06-29T00:00:00"/>
    <b v="0"/>
    <s v="Approved"/>
    <s v="Trek Bicycles"/>
    <s v="Standard"/>
    <s v="medium"/>
    <s v="small"/>
    <n v="1775.81"/>
    <n v="1580.47"/>
    <n v="195.34"/>
    <d v="2010-05-05T00:00:00"/>
    <n v="184"/>
  </r>
  <r>
    <s v="16594"/>
    <s v="81"/>
    <x v="938"/>
    <d v="2017-11-03T00:00:00"/>
    <b v="1"/>
    <s v="Approved"/>
    <s v="Norco Bicycles"/>
    <s v="Standard"/>
    <s v="medium"/>
    <s v="small"/>
    <n v="586.45000000000005"/>
    <n v="521.94000000000005"/>
    <n v="64.510000000000005"/>
    <d v="1991-07-10T00:00:00"/>
    <n v="57"/>
  </r>
  <r>
    <s v="16595"/>
    <s v="68"/>
    <x v="1462"/>
    <d v="2017-03-16T00:00:00"/>
    <b v="0"/>
    <s v="Approved"/>
    <s v="OHM Cycles"/>
    <s v="Standard"/>
    <s v="medium"/>
    <s v="medium"/>
    <n v="1636.9"/>
    <n v="44.71"/>
    <n v="1592.19"/>
    <d v="2010-08-20T00:00:00"/>
    <n v="289"/>
  </r>
  <r>
    <s v="16596"/>
    <s v="23"/>
    <x v="2616"/>
    <d v="2017-07-28T00:00:00"/>
    <b v="0"/>
    <s v="Approved"/>
    <s v="Norco Bicycles"/>
    <s v="Mountain"/>
    <s v="low"/>
    <s v="small"/>
    <n v="688.63"/>
    <n v="612.88"/>
    <n v="75.75"/>
    <d v="1999-06-23T00:00:00"/>
    <n v="155"/>
  </r>
  <r>
    <s v="16597"/>
    <s v="59"/>
    <x v="962"/>
    <d v="2017-10-02T00:00:00"/>
    <b v="1"/>
    <s v="Approved"/>
    <s v="Solex"/>
    <s v="Standard"/>
    <s v="medium"/>
    <s v="large"/>
    <n v="1061.56"/>
    <n v="733.58"/>
    <n v="327.98"/>
    <d v="2010-11-05T00:00:00"/>
    <n v="89"/>
  </r>
  <r>
    <s v="16598"/>
    <s v="16"/>
    <x v="1044"/>
    <d v="2017-02-23T00:00:00"/>
    <b v="0"/>
    <s v="Approved"/>
    <s v="Norco Bicycles"/>
    <s v="Standard"/>
    <s v="high"/>
    <s v="small"/>
    <n v="1661.92"/>
    <n v="1479.11"/>
    <n v="182.81"/>
    <d v="1993-07-15T00:00:00"/>
    <n v="310"/>
  </r>
  <r>
    <s v="16599"/>
    <s v="90"/>
    <x v="1296"/>
    <d v="2017-09-08T00:00:00"/>
    <b v="0"/>
    <s v="Approved"/>
    <s v="Norco Bicycles"/>
    <s v="Standard"/>
    <s v="low"/>
    <s v="medium"/>
    <n v="363.01"/>
    <n v="290.41000000000003"/>
    <n v="72.599999999999994"/>
    <d v="2004-01-16T00:00:00"/>
    <n v="113"/>
  </r>
  <r>
    <s v="16600"/>
    <s v="56"/>
    <x v="196"/>
    <d v="2017-12-14T00:00:00"/>
    <b v="1"/>
    <s v="Approved"/>
    <s v="OHM Cycles"/>
    <s v="Standard"/>
    <s v="medium"/>
    <s v="medium"/>
    <n v="183.86"/>
    <n v="137.9"/>
    <n v="45.96"/>
    <d v="1993-07-20T00:00:00"/>
    <n v="16"/>
  </r>
  <r>
    <s v="16601"/>
    <s v="82"/>
    <x v="526"/>
    <d v="2017-09-08T00:00:00"/>
    <b v="0"/>
    <s v="Approved"/>
    <s v="Norco Bicycles"/>
    <s v="Standard"/>
    <s v="high"/>
    <s v="medium"/>
    <n v="1148.6400000000001"/>
    <n v="689.18"/>
    <n v="459.46"/>
    <d v="2015-08-10T00:00:00"/>
    <n v="113"/>
  </r>
  <r>
    <s v="16602"/>
    <s v="32"/>
    <x v="3166"/>
    <d v="2017-01-18T00:00:00"/>
    <b v="1"/>
    <s v="Approved"/>
    <s v="Giant Bicycles"/>
    <s v="Standard"/>
    <s v="high"/>
    <s v="medium"/>
    <n v="1179"/>
    <n v="707.4"/>
    <n v="471.6"/>
    <d v="1997-08-25T00:00:00"/>
    <n v="346"/>
  </r>
  <r>
    <s v="16603"/>
    <s v="0"/>
    <x v="3459"/>
    <d v="2017-10-22T00:00:00"/>
    <b v="1"/>
    <s v="Approved"/>
    <s v="Trek Bicycles"/>
    <s v="Road"/>
    <s v="medium"/>
    <s v="medium"/>
    <n v="290.62"/>
    <n v="215.14"/>
    <n v="75.48"/>
    <d v="2004-12-18T00:00:00"/>
    <n v="69"/>
  </r>
  <r>
    <s v="16604"/>
    <s v="97"/>
    <x v="1325"/>
    <d v="2017-11-29T00:00:00"/>
    <b v="1"/>
    <s v="Approved"/>
    <s v="Solex"/>
    <s v="Standard"/>
    <s v="medium"/>
    <s v="large"/>
    <n v="202.62"/>
    <n v="151.96"/>
    <n v="50.66"/>
    <d v="2016-03-29T00:00:00"/>
    <n v="31"/>
  </r>
  <r>
    <s v="16605"/>
    <s v="60"/>
    <x v="511"/>
    <d v="2017-10-21T00:00:00"/>
    <b v="1"/>
    <s v="Approved"/>
    <s v="Giant Bicycles"/>
    <s v="Standard"/>
    <s v="high"/>
    <s v="small"/>
    <n v="1977.36"/>
    <n v="1759.85"/>
    <n v="217.51"/>
    <d v="2010-08-20T00:00:00"/>
    <n v="70"/>
  </r>
  <r>
    <s v="16606"/>
    <s v="69"/>
    <x v="3320"/>
    <d v="2017-04-01T00:00:00"/>
    <b v="1"/>
    <s v="Approved"/>
    <s v="Giant Bicycles"/>
    <s v="Road"/>
    <s v="medium"/>
    <s v="medium"/>
    <n v="792.9"/>
    <n v="594.67999999999995"/>
    <n v="198.22"/>
    <d v="2000-05-22T00:00:00"/>
    <n v="273"/>
  </r>
  <r>
    <s v="16607"/>
    <s v="69"/>
    <x v="3301"/>
    <d v="2017-04-20T00:00:00"/>
    <b v="1"/>
    <s v="Approved"/>
    <s v="Norco Bicycles"/>
    <s v="Road"/>
    <s v="medium"/>
    <s v="large"/>
    <n v="1240.31"/>
    <n v="795.1"/>
    <n v="445.21"/>
    <d v="2011-01-10T00:00:00"/>
    <n v="254"/>
  </r>
  <r>
    <s v="16608"/>
    <s v="6"/>
    <x v="2661"/>
    <d v="2017-03-12T00:00:00"/>
    <b v="0"/>
    <s v="Approved"/>
    <s v="OHM Cycles"/>
    <s v="Standard"/>
    <s v="high"/>
    <s v="medium"/>
    <n v="227.88"/>
    <n v="136.72999999999999"/>
    <n v="91.15"/>
    <d v="2004-09-28T00:00:00"/>
    <n v="293"/>
  </r>
  <r>
    <s v="16609"/>
    <s v="46"/>
    <x v="1378"/>
    <d v="2017-11-09T00:00:00"/>
    <b v="1"/>
    <s v="Approved"/>
    <s v="Solex"/>
    <s v="Standard"/>
    <s v="low"/>
    <s v="medium"/>
    <n v="1289.8499999999999"/>
    <n v="74.510000000000005"/>
    <n v="1215.3399999999999"/>
    <d v="2007-12-11T00:00:00"/>
    <n v="51"/>
  </r>
  <r>
    <s v="16610"/>
    <s v="1"/>
    <x v="886"/>
    <d v="2017-08-07T00:00:00"/>
    <b v="0"/>
    <s v="Approved"/>
    <s v="Giant Bicycles"/>
    <s v="Touring"/>
    <s v="medium"/>
    <s v="large"/>
    <n v="1873.97"/>
    <n v="863.95"/>
    <n v="1010.02"/>
    <d v="2011-01-10T00:00:00"/>
    <n v="145"/>
  </r>
  <r>
    <s v="16611"/>
    <s v="69"/>
    <x v="2311"/>
    <d v="2017-02-20T00:00:00"/>
    <b v="1"/>
    <s v="Approved"/>
    <s v="Giant Bicycles"/>
    <s v="Road"/>
    <s v="medium"/>
    <s v="medium"/>
    <n v="792.9"/>
    <n v="594.67999999999995"/>
    <n v="198.22"/>
    <d v="2016-11-22T00:00:00"/>
    <n v="313"/>
  </r>
  <r>
    <s v="16612"/>
    <s v="2"/>
    <x v="2851"/>
    <d v="2017-11-05T00:00:00"/>
    <b v="1"/>
    <s v="Approved"/>
    <s v="Solex"/>
    <s v="Standard"/>
    <s v="medium"/>
    <s v="medium"/>
    <n v="71.489999999999995"/>
    <n v="53.62"/>
    <n v="17.87"/>
    <d v="2012-12-02T00:00:00"/>
    <n v="55"/>
  </r>
  <r>
    <s v="16613"/>
    <s v="17"/>
    <x v="2410"/>
    <d v="2017-02-20T00:00:00"/>
    <b v="1"/>
    <s v="Approved"/>
    <s v="Solex"/>
    <s v="Standard"/>
    <s v="high"/>
    <s v="medium"/>
    <n v="1024.6600000000001"/>
    <n v="614.79999999999995"/>
    <n v="409.86"/>
    <d v="1996-11-09T00:00:00"/>
    <n v="313"/>
  </r>
  <r>
    <s v="16614"/>
    <s v="72"/>
    <x v="867"/>
    <d v="2017-07-16T00:00:00"/>
    <b v="0"/>
    <s v="Approved"/>
    <s v="Norco Bicycles"/>
    <s v="Standard"/>
    <s v="medium"/>
    <s v="medium"/>
    <n v="360.4"/>
    <n v="270.3"/>
    <n v="90.1"/>
    <d v="2016-12-06T00:00:00"/>
    <n v="167"/>
  </r>
  <r>
    <s v="16615"/>
    <s v="66"/>
    <x v="1235"/>
    <d v="2017-12-22T00:00:00"/>
    <b v="1"/>
    <s v="Approved"/>
    <s v="Giant Bicycles"/>
    <s v="Road"/>
    <s v="low"/>
    <s v="small"/>
    <n v="590.26"/>
    <n v="525.33000000000004"/>
    <n v="64.930000000000007"/>
    <d v="1992-10-02T00:00:00"/>
    <n v="8"/>
  </r>
  <r>
    <s v="16616"/>
    <s v="71"/>
    <x v="2020"/>
    <d v="2017-06-20T00:00:00"/>
    <b v="0"/>
    <s v="Approved"/>
    <s v="Solex"/>
    <s v="Standard"/>
    <s v="high"/>
    <s v="large"/>
    <n v="1842.92"/>
    <n v="1105.75"/>
    <n v="737.17"/>
    <d v="2014-10-10T00:00:00"/>
    <n v="193"/>
  </r>
  <r>
    <s v="16617"/>
    <s v="36"/>
    <x v="1151"/>
    <d v="2017-04-24T00:00:00"/>
    <b v="0"/>
    <s v="Approved"/>
    <s v="Solex"/>
    <s v="Standard"/>
    <s v="low"/>
    <s v="medium"/>
    <n v="945.04"/>
    <n v="507.58"/>
    <n v="437.46"/>
    <d v="2010-06-07T00:00:00"/>
    <n v="250"/>
  </r>
  <r>
    <s v="16618"/>
    <s v="73"/>
    <x v="375"/>
    <d v="2017-01-04T00:00:00"/>
    <b v="0"/>
    <s v="Approved"/>
    <s v="Solex"/>
    <s v="Standard"/>
    <s v="medium"/>
    <s v="medium"/>
    <n v="1945.43"/>
    <n v="333.18"/>
    <n v="1612.25"/>
    <d v="2012-06-04T00:00:00"/>
    <n v="360"/>
  </r>
  <r>
    <s v="16619"/>
    <s v="80"/>
    <x v="634"/>
    <d v="2017-06-04T00:00:00"/>
    <b v="1"/>
    <s v="Approved"/>
    <s v="OHM Cycles"/>
    <s v="Touring"/>
    <s v="low"/>
    <s v="medium"/>
    <n v="1073.07"/>
    <n v="933.84"/>
    <n v="139.22999999999999"/>
    <d v="1997-01-25T00:00:00"/>
    <n v="209"/>
  </r>
  <r>
    <s v="16620"/>
    <s v="46"/>
    <x v="1252"/>
    <d v="2017-04-02T00:00:00"/>
    <b v="0"/>
    <s v="Approved"/>
    <s v="OHM Cycles"/>
    <s v="Standard"/>
    <s v="low"/>
    <s v="medium"/>
    <n v="1793.43"/>
    <n v="248.82"/>
    <n v="1544.61"/>
    <d v="1999-07-20T00:00:00"/>
    <n v="272"/>
  </r>
  <r>
    <s v="16621"/>
    <s v="90"/>
    <x v="595"/>
    <d v="2017-04-01T00:00:00"/>
    <b v="0"/>
    <s v="Approved"/>
    <s v="Norco Bicycles"/>
    <s v="Standard"/>
    <s v="low"/>
    <s v="medium"/>
    <n v="363.01"/>
    <n v="290.41000000000003"/>
    <n v="72.599999999999994"/>
    <d v="2002-10-10T00:00:00"/>
    <n v="273"/>
  </r>
  <r>
    <s v="16622"/>
    <s v="3"/>
    <x v="968"/>
    <d v="2017-05-27T00:00:00"/>
    <b v="0"/>
    <s v="Approved"/>
    <s v="Trek Bicycles"/>
    <s v="Standard"/>
    <s v="medium"/>
    <s v="large"/>
    <n v="2091.4699999999998"/>
    <n v="388.92"/>
    <n v="1702.55"/>
    <d v="2012-04-10T00:00:00"/>
    <n v="217"/>
  </r>
  <r>
    <s v="16623"/>
    <s v="93"/>
    <x v="2652"/>
    <d v="2017-01-02T00:00:00"/>
    <b v="0"/>
    <s v="Approved"/>
    <s v="WeareA2B"/>
    <s v="Standard"/>
    <s v="medium"/>
    <s v="medium"/>
    <n v="1065.03"/>
    <n v="230.09"/>
    <n v="834.94"/>
    <d v="2000-11-03T00:00:00"/>
    <n v="362"/>
  </r>
  <r>
    <s v="16624"/>
    <s v="47"/>
    <x v="2768"/>
    <d v="2017-10-26T00:00:00"/>
    <b v="1"/>
    <s v="Approved"/>
    <s v="Trek Bicycles"/>
    <s v="Road"/>
    <s v="low"/>
    <s v="small"/>
    <n v="1720.7"/>
    <n v="1531.42"/>
    <n v="189.28"/>
    <d v="2006-10-01T00:00:00"/>
    <n v="65"/>
  </r>
  <r>
    <s v="16625"/>
    <s v="40"/>
    <x v="3280"/>
    <d v="2017-07-31T00:00:00"/>
    <b v="1"/>
    <s v="Approved"/>
    <s v="OHM Cycles"/>
    <s v="Standard"/>
    <s v="high"/>
    <s v="medium"/>
    <n v="1458.17"/>
    <n v="874.9"/>
    <n v="583.27"/>
    <d v="1991-08-05T00:00:00"/>
    <n v="152"/>
  </r>
  <r>
    <s v="16626"/>
    <s v="100"/>
    <x v="113"/>
    <d v="2017-03-10T00:00:00"/>
    <b v="0"/>
    <s v="Approved"/>
    <s v="Norco Bicycles"/>
    <s v="Road"/>
    <s v="medium"/>
    <s v="medium"/>
    <n v="1036.5899999999999"/>
    <n v="206.35"/>
    <n v="830.24"/>
    <d v="1991-05-06T00:00:00"/>
    <n v="295"/>
  </r>
  <r>
    <s v="16627"/>
    <s v="35"/>
    <x v="3277"/>
    <d v="2017-08-14T00:00:00"/>
    <b v="0"/>
    <s v="Approved"/>
    <s v="Giant Bicycles"/>
    <s v="Standard"/>
    <s v="medium"/>
    <s v="medium"/>
    <n v="1403.5"/>
    <n v="954.82"/>
    <n v="448.68"/>
    <d v="2016-11-14T00:00:00"/>
    <n v="138"/>
  </r>
  <r>
    <s v="16628"/>
    <s v="65"/>
    <x v="2258"/>
    <d v="2017-03-13T00:00:00"/>
    <b v="0"/>
    <s v="Approved"/>
    <s v="WeareA2B"/>
    <s v="Standard"/>
    <s v="medium"/>
    <s v="medium"/>
    <n v="1807.45"/>
    <n v="778.69"/>
    <n v="1028.76"/>
    <d v="1992-10-02T00:00:00"/>
    <n v="292"/>
  </r>
  <r>
    <s v="16629"/>
    <s v="51"/>
    <x v="1154"/>
    <d v="2017-06-25T00:00:00"/>
    <b v="1"/>
    <s v="Approved"/>
    <s v="OHM Cycles"/>
    <s v="Standard"/>
    <s v="high"/>
    <s v="medium"/>
    <n v="2005.66"/>
    <n v="1203.4000000000001"/>
    <n v="802.26"/>
    <d v="1991-01-21T00:00:00"/>
    <n v="188"/>
  </r>
  <r>
    <s v="16630"/>
    <s v="38"/>
    <x v="1701"/>
    <d v="2017-12-07T00:00:00"/>
    <b v="0"/>
    <s v="Approved"/>
    <s v="Trek Bicycles"/>
    <s v="Standard"/>
    <s v="medium"/>
    <s v="large"/>
    <n v="2091.4699999999998"/>
    <n v="388.92"/>
    <n v="1702.55"/>
    <d v="2012-09-15T00:00:00"/>
    <n v="23"/>
  </r>
  <r>
    <s v="16631"/>
    <s v="66"/>
    <x v="2008"/>
    <d v="2017-11-10T00:00:00"/>
    <b v="0"/>
    <s v="Approved"/>
    <s v="Giant Bicycles"/>
    <s v="Road"/>
    <s v="low"/>
    <s v="small"/>
    <n v="590.26"/>
    <n v="525.33000000000004"/>
    <n v="64.930000000000007"/>
    <d v="2002-08-31T00:00:00"/>
    <n v="50"/>
  </r>
  <r>
    <s v="16632"/>
    <s v="61"/>
    <x v="605"/>
    <d v="2017-09-30T00:00:00"/>
    <b v="0"/>
    <s v="Approved"/>
    <s v="Norco Bicycles"/>
    <s v="Standard"/>
    <s v="medium"/>
    <s v="small"/>
    <n v="586.45000000000005"/>
    <n v="521.94000000000005"/>
    <n v="64.510000000000005"/>
    <d v="1991-07-10T00:00:00"/>
    <n v="91"/>
  </r>
  <r>
    <s v="16633"/>
    <s v="26"/>
    <x v="648"/>
    <d v="2017-01-07T00:00:00"/>
    <b v="0"/>
    <s v="Approved"/>
    <s v="WeareA2B"/>
    <s v="Standard"/>
    <s v="medium"/>
    <s v="medium"/>
    <n v="1992.93"/>
    <n v="762.63"/>
    <n v="1230.3"/>
    <d v="1999-06-23T00:00:00"/>
    <n v="357"/>
  </r>
  <r>
    <s v="16634"/>
    <s v="0"/>
    <x v="2219"/>
    <d v="2017-10-06T00:00:00"/>
    <b v="1"/>
    <s v="Approved"/>
    <s v="WeareA2B"/>
    <s v="Standard"/>
    <s v="medium"/>
    <s v="small"/>
    <n v="175.89"/>
    <n v="131.91999999999999"/>
    <n v="43.97"/>
    <d v="2003-02-16T00:00:00"/>
    <n v="85"/>
  </r>
  <r>
    <s v="16635"/>
    <s v="67"/>
    <x v="2902"/>
    <d v="2017-11-16T00:00:00"/>
    <b v="0"/>
    <s v="Approved"/>
    <s v="Norco Bicycles"/>
    <s v="Road"/>
    <s v="medium"/>
    <s v="medium"/>
    <n v="544.04999999999995"/>
    <n v="376.84"/>
    <n v="167.21"/>
    <d v="2006-05-22T00:00:00"/>
    <n v="44"/>
  </r>
  <r>
    <s v="16636"/>
    <s v="21"/>
    <x v="2417"/>
    <d v="2017-10-16T00:00:00"/>
    <b v="0"/>
    <s v="Approved"/>
    <s v="Solex"/>
    <s v="Standard"/>
    <s v="medium"/>
    <s v="large"/>
    <n v="1071.23"/>
    <n v="380.74"/>
    <n v="690.49"/>
    <d v="1993-07-15T00:00:00"/>
    <n v="75"/>
  </r>
  <r>
    <s v="16637"/>
    <s v="2"/>
    <x v="1763"/>
    <d v="2017-08-04T00:00:00"/>
    <b v="1"/>
    <s v="Approved"/>
    <s v="Solex"/>
    <s v="Standard"/>
    <s v="medium"/>
    <s v="medium"/>
    <n v="71.489999999999995"/>
    <n v="53.62"/>
    <n v="17.87"/>
    <d v="2012-12-02T00:00:00"/>
    <n v="148"/>
  </r>
  <r>
    <s v="16638"/>
    <s v="55"/>
    <x v="224"/>
    <d v="2017-07-15T00:00:00"/>
    <b v="0"/>
    <s v="Approved"/>
    <s v="Trek Bicycles"/>
    <s v="Road"/>
    <s v="medium"/>
    <s v="large"/>
    <n v="1894.19"/>
    <n v="598.76"/>
    <n v="1295.43"/>
    <d v="1998-12-17T00:00:00"/>
    <n v="168"/>
  </r>
  <r>
    <s v="16639"/>
    <s v="98"/>
    <x v="2420"/>
    <d v="2017-07-22T00:00:00"/>
    <b v="1"/>
    <s v="Approved"/>
    <s v="Trek Bicycles"/>
    <s v="Standard"/>
    <s v="high"/>
    <s v="medium"/>
    <n v="358.39"/>
    <n v="215.03"/>
    <n v="143.36000000000001"/>
    <d v="2004-01-16T00:00:00"/>
    <n v="161"/>
  </r>
  <r>
    <s v="16640"/>
    <s v="88"/>
    <x v="2921"/>
    <d v="2017-12-21T00:00:00"/>
    <b v="0"/>
    <s v="Approved"/>
    <s v="Norco Bicycles"/>
    <s v="Standard"/>
    <s v="high"/>
    <s v="small"/>
    <n v="1661.92"/>
    <n v="1479.11"/>
    <n v="182.81"/>
    <d v="1993-10-02T00:00:00"/>
    <n v="9"/>
  </r>
  <r>
    <s v="16641"/>
    <s v="58"/>
    <x v="2056"/>
    <d v="2017-01-04T00:00:00"/>
    <b v="0"/>
    <s v="Approved"/>
    <s v="OHM Cycles"/>
    <s v="Standard"/>
    <s v="medium"/>
    <s v="medium"/>
    <n v="912.52"/>
    <n v="141.4"/>
    <n v="771.12"/>
    <d v="2015-10-18T00:00:00"/>
    <n v="360"/>
  </r>
  <r>
    <s v="16642"/>
    <s v="4"/>
    <x v="109"/>
    <d v="2017-10-04T00:00:00"/>
    <b v="1"/>
    <s v="Approved"/>
    <s v="Giant Bicycles"/>
    <s v="Standard"/>
    <s v="high"/>
    <s v="medium"/>
    <n v="1129.1300000000001"/>
    <n v="677.48"/>
    <n v="451.65"/>
    <d v="2003-02-07T00:00:00"/>
    <n v="87"/>
  </r>
  <r>
    <s v="16643"/>
    <s v="49"/>
    <x v="2722"/>
    <d v="2017-09-29T00:00:00"/>
    <b v="0"/>
    <s v="Approved"/>
    <s v="Trek Bicycles"/>
    <s v="Road"/>
    <s v="medium"/>
    <s v="medium"/>
    <n v="533.51"/>
    <n v="400.13"/>
    <n v="133.38"/>
    <d v="1991-01-21T00:00:00"/>
    <n v="92"/>
  </r>
  <r>
    <s v="16644"/>
    <s v="82"/>
    <x v="309"/>
    <d v="2017-04-21T00:00:00"/>
    <b v="1"/>
    <s v="Approved"/>
    <s v="Norco Bicycles"/>
    <s v="Standard"/>
    <s v="high"/>
    <s v="medium"/>
    <n v="1148.6400000000001"/>
    <n v="689.18"/>
    <n v="459.46"/>
    <d v="2015-08-10T00:00:00"/>
    <n v="253"/>
  </r>
  <r>
    <s v="16645"/>
    <s v="96"/>
    <x v="1929"/>
    <d v="2017-02-22T00:00:00"/>
    <b v="1"/>
    <s v="Approved"/>
    <s v="WeareA2B"/>
    <s v="Road"/>
    <s v="low"/>
    <s v="small"/>
    <n v="1172.78"/>
    <n v="1043.77"/>
    <n v="129.01"/>
    <d v="1994-08-10T00:00:00"/>
    <n v="311"/>
  </r>
  <r>
    <s v="16646"/>
    <s v="28"/>
    <x v="284"/>
    <d v="2017-08-28T00:00:00"/>
    <b v="0"/>
    <s v="Approved"/>
    <s v="Solex"/>
    <s v="Road"/>
    <s v="medium"/>
    <s v="small"/>
    <n v="1703.52"/>
    <n v="1516.13"/>
    <n v="187.39"/>
    <d v="2011-04-16T00:00:00"/>
    <n v="124"/>
  </r>
  <r>
    <s v="16647"/>
    <s v="57"/>
    <x v="213"/>
    <d v="2017-01-20T00:00:00"/>
    <b v="1"/>
    <s v="Approved"/>
    <s v="WeareA2B"/>
    <s v="Touring"/>
    <s v="medium"/>
    <s v="large"/>
    <n v="1890.39"/>
    <n v="260.14"/>
    <n v="1630.25"/>
    <d v="1998-12-17T00:00:00"/>
    <n v="344"/>
  </r>
  <r>
    <s v="16648"/>
    <s v="1"/>
    <x v="1685"/>
    <d v="2017-09-24T00:00:00"/>
    <b v="1"/>
    <s v="Approved"/>
    <s v="Giant Bicycles"/>
    <s v="Standard"/>
    <s v="medium"/>
    <s v="medium"/>
    <n v="1403.5"/>
    <n v="954.82"/>
    <n v="448.68"/>
    <d v="2004-09-28T00:00:00"/>
    <n v="97"/>
  </r>
  <r>
    <s v="16649"/>
    <s v="90"/>
    <x v="2705"/>
    <d v="2017-03-28T00:00:00"/>
    <b v="1"/>
    <s v="Approved"/>
    <s v="Norco Bicycles"/>
    <s v="Standard"/>
    <s v="low"/>
    <s v="medium"/>
    <n v="363.01"/>
    <n v="290.41000000000003"/>
    <n v="72.599999999999994"/>
    <d v="2005-05-10T00:00:00"/>
    <n v="277"/>
  </r>
  <r>
    <s v="16650"/>
    <s v="81"/>
    <x v="616"/>
    <d v="2017-02-11T00:00:00"/>
    <b v="0"/>
    <s v="Approved"/>
    <s v="Solex"/>
    <s v="Standard"/>
    <s v="medium"/>
    <s v="medium"/>
    <n v="1151.96"/>
    <n v="649.49"/>
    <n v="502.47"/>
    <d v="2003-02-16T00:00:00"/>
    <n v="322"/>
  </r>
  <r>
    <s v="16651"/>
    <s v="64"/>
    <x v="3187"/>
    <d v="2017-10-16T00:00:00"/>
    <b v="0"/>
    <s v="Approved"/>
    <s v="Trek Bicycles"/>
    <s v="Standard"/>
    <s v="medium"/>
    <s v="large"/>
    <n v="1469.44"/>
    <n v="596.54999999999995"/>
    <n v="872.89"/>
    <d v="2012-05-18T00:00:00"/>
    <n v="75"/>
  </r>
  <r>
    <s v="16652"/>
    <s v="46"/>
    <x v="1610"/>
    <d v="2017-03-19T00:00:00"/>
    <b v="0"/>
    <s v="Approved"/>
    <s v="Solex"/>
    <s v="Standard"/>
    <s v="low"/>
    <s v="medium"/>
    <n v="1289.8499999999999"/>
    <n v="74.510000000000005"/>
    <n v="1215.3399999999999"/>
    <d v="2014-07-28T00:00:00"/>
    <n v="286"/>
  </r>
  <r>
    <s v="16653"/>
    <s v="71"/>
    <x v="584"/>
    <d v="2017-08-07T00:00:00"/>
    <b v="1"/>
    <s v="Approved"/>
    <s v="Solex"/>
    <s v="Standard"/>
    <s v="high"/>
    <s v="large"/>
    <n v="1842.92"/>
    <n v="1105.75"/>
    <n v="737.17"/>
    <d v="2003-09-10T00:00:00"/>
    <n v="145"/>
  </r>
  <r>
    <s v="16654"/>
    <s v="27"/>
    <x v="1112"/>
    <d v="2017-08-15T00:00:00"/>
    <b v="1"/>
    <s v="Approved"/>
    <s v="Trek Bicycles"/>
    <s v="Standard"/>
    <s v="low"/>
    <s v="medium"/>
    <n v="1057.51"/>
    <n v="154.4"/>
    <n v="903.11"/>
    <d v="1994-07-12T00:00:00"/>
    <n v="137"/>
  </r>
  <r>
    <s v="16655"/>
    <s v="16"/>
    <x v="3464"/>
    <d v="2017-07-17T00:00:00"/>
    <b v="1"/>
    <s v="Approved"/>
    <s v="Norco Bicycles"/>
    <s v="Standard"/>
    <s v="high"/>
    <s v="small"/>
    <n v="1661.92"/>
    <n v="1479.11"/>
    <n v="182.81"/>
    <d v="1996-11-09T00:00:00"/>
    <n v="166"/>
  </r>
  <r>
    <s v="16656"/>
    <s v="41"/>
    <x v="1477"/>
    <d v="2017-07-10T00:00:00"/>
    <b v="0"/>
    <s v="Approved"/>
    <s v="Solex"/>
    <s v="Road"/>
    <s v="medium"/>
    <s v="medium"/>
    <n v="416.98"/>
    <n v="312.74"/>
    <n v="104.24"/>
    <d v="1993-07-15T00:00:00"/>
    <n v="173"/>
  </r>
  <r>
    <s v="16657"/>
    <s v="33"/>
    <x v="2912"/>
    <d v="2017-04-10T00:00:00"/>
    <b v="1"/>
    <s v="Approved"/>
    <s v="Giant Bicycles"/>
    <s v="Standard"/>
    <s v="medium"/>
    <s v="small"/>
    <n v="1311.44"/>
    <n v="1167.18"/>
    <n v="144.26"/>
    <d v="1992-10-11T00:00:00"/>
    <n v="264"/>
  </r>
  <r>
    <s v="16658"/>
    <s v="97"/>
    <x v="3036"/>
    <d v="2017-02-17T00:00:00"/>
    <b v="1"/>
    <s v="Approved"/>
    <s v="Solex"/>
    <s v="Standard"/>
    <s v="medium"/>
    <s v="large"/>
    <n v="202.62"/>
    <n v="151.96"/>
    <n v="50.66"/>
    <d v="2016-03-29T00:00:00"/>
    <n v="316"/>
  </r>
  <r>
    <s v="16659"/>
    <s v="45"/>
    <x v="2525"/>
    <d v="2017-01-08T00:00:00"/>
    <b v="1"/>
    <s v="Approved"/>
    <s v="Solex"/>
    <s v="Standard"/>
    <s v="medium"/>
    <s v="medium"/>
    <n v="441.49"/>
    <n v="84.99"/>
    <n v="356.5"/>
    <d v="2007-12-11T00:00:00"/>
    <n v="356"/>
  </r>
  <r>
    <s v="16660"/>
    <s v="63"/>
    <x v="1305"/>
    <d v="2017-01-04T00:00:00"/>
    <b v="0"/>
    <s v="Approved"/>
    <s v="Solex"/>
    <s v="Standard"/>
    <s v="medium"/>
    <s v="medium"/>
    <n v="1483.2"/>
    <n v="99.59"/>
    <n v="1383.61"/>
    <d v="1998-12-17T00:00:00"/>
    <n v="360"/>
  </r>
  <r>
    <s v="16661"/>
    <s v="0"/>
    <x v="2044"/>
    <d v="2017-10-04T00:00:00"/>
    <b v="1"/>
    <s v="Approved"/>
    <m/>
    <m/>
    <m/>
    <m/>
    <n v="2061.38"/>
    <m/>
    <m/>
    <m/>
    <n v="87"/>
  </r>
  <r>
    <s v="16662"/>
    <s v="75"/>
    <x v="3475"/>
    <d v="2017-05-08T00:00:00"/>
    <b v="0"/>
    <s v="Approved"/>
    <s v="Giant Bicycles"/>
    <s v="Touring"/>
    <s v="medium"/>
    <s v="large"/>
    <n v="1873.97"/>
    <n v="863.95"/>
    <n v="1010.02"/>
    <d v="2010-08-20T00:00:00"/>
    <n v="236"/>
  </r>
  <r>
    <s v="16663"/>
    <s v="45"/>
    <x v="2114"/>
    <d v="2017-05-11T00:00:00"/>
    <b v="1"/>
    <s v="Approved"/>
    <s v="Solex"/>
    <s v="Standard"/>
    <s v="medium"/>
    <s v="medium"/>
    <n v="441.49"/>
    <n v="84.99"/>
    <n v="356.5"/>
    <d v="1993-04-12T00:00:00"/>
    <n v="233"/>
  </r>
  <r>
    <s v="16664"/>
    <s v="36"/>
    <x v="2803"/>
    <d v="2017-10-21T00:00:00"/>
    <b v="0"/>
    <s v="Approved"/>
    <s v="Solex"/>
    <s v="Standard"/>
    <s v="low"/>
    <s v="medium"/>
    <n v="945.04"/>
    <n v="507.58"/>
    <n v="437.46"/>
    <d v="1995-12-19T00:00:00"/>
    <n v="70"/>
  </r>
  <r>
    <s v="16665"/>
    <s v="89"/>
    <x v="836"/>
    <d v="2017-05-21T00:00:00"/>
    <b v="1"/>
    <s v="Approved"/>
    <s v="Giant Bicycles"/>
    <s v="Standard"/>
    <s v="medium"/>
    <s v="large"/>
    <n v="1812.75"/>
    <n v="582.48"/>
    <n v="1230.27"/>
    <d v="2010-06-07T00:00:00"/>
    <n v="223"/>
  </r>
  <r>
    <s v="16666"/>
    <s v="33"/>
    <x v="1404"/>
    <d v="2017-01-19T00:00:00"/>
    <b v="0"/>
    <s v="Approved"/>
    <s v="OHM Cycles"/>
    <s v="Road"/>
    <s v="medium"/>
    <s v="small"/>
    <n v="1810"/>
    <n v="1610.9"/>
    <n v="199.1"/>
    <d v="2008-03-19T00:00:00"/>
    <n v="345"/>
  </r>
  <r>
    <s v="16667"/>
    <s v="56"/>
    <x v="1907"/>
    <d v="2017-09-03T00:00:00"/>
    <b v="1"/>
    <s v="Approved"/>
    <s v="Norco Bicycles"/>
    <s v="Mountain"/>
    <s v="low"/>
    <s v="small"/>
    <n v="688.63"/>
    <n v="612.88"/>
    <n v="75.75"/>
    <d v="1993-05-26T00:00:00"/>
    <n v="118"/>
  </r>
  <r>
    <s v="16668"/>
    <s v="73"/>
    <x v="1167"/>
    <d v="2017-04-23T00:00:00"/>
    <b v="0"/>
    <s v="Approved"/>
    <s v="Solex"/>
    <s v="Standard"/>
    <s v="medium"/>
    <s v="medium"/>
    <n v="1945.43"/>
    <n v="333.18"/>
    <n v="1612.25"/>
    <d v="2003-09-09T00:00:00"/>
    <n v="251"/>
  </r>
  <r>
    <s v="16669"/>
    <s v="32"/>
    <x v="2014"/>
    <d v="2017-03-24T00:00:00"/>
    <b v="1"/>
    <s v="Approved"/>
    <s v="Giant Bicycles"/>
    <s v="Standard"/>
    <s v="high"/>
    <s v="medium"/>
    <n v="1179"/>
    <n v="707.4"/>
    <n v="471.6"/>
    <d v="2003-09-10T00:00:00"/>
    <n v="281"/>
  </r>
  <r>
    <s v="16670"/>
    <s v="56"/>
    <x v="1386"/>
    <d v="2017-09-28T00:00:00"/>
    <b v="1"/>
    <s v="Approved"/>
    <s v="Norco Bicycles"/>
    <s v="Mountain"/>
    <s v="low"/>
    <s v="small"/>
    <n v="688.63"/>
    <n v="612.88"/>
    <n v="75.75"/>
    <d v="1993-10-02T00:00:00"/>
    <n v="93"/>
  </r>
  <r>
    <s v="16671"/>
    <s v="57"/>
    <x v="251"/>
    <d v="2017-08-27T00:00:00"/>
    <b v="1"/>
    <s v="Approved"/>
    <s v="WeareA2B"/>
    <s v="Touring"/>
    <s v="medium"/>
    <s v="large"/>
    <n v="1890.39"/>
    <n v="260.14"/>
    <n v="1630.25"/>
    <d v="2012-05-18T00:00:00"/>
    <n v="125"/>
  </r>
  <r>
    <s v="16672"/>
    <s v="52"/>
    <x v="2793"/>
    <d v="2017-10-11T00:00:00"/>
    <b v="0"/>
    <s v="Approved"/>
    <s v="Solex"/>
    <s v="Road"/>
    <s v="medium"/>
    <s v="large"/>
    <n v="1777.8"/>
    <n v="820.78"/>
    <n v="957.02"/>
    <d v="2016-02-04T00:00:00"/>
    <n v="80"/>
  </r>
  <r>
    <s v="16673"/>
    <s v="18"/>
    <x v="636"/>
    <d v="2017-10-02T00:00:00"/>
    <b v="1"/>
    <s v="Approved"/>
    <s v="Solex"/>
    <s v="Standard"/>
    <s v="medium"/>
    <s v="medium"/>
    <n v="575.27"/>
    <n v="431.45"/>
    <n v="143.82"/>
    <d v="2010-05-05T00:00:00"/>
    <n v="89"/>
  </r>
  <r>
    <s v="16674"/>
    <s v="52"/>
    <x v="2315"/>
    <d v="2017-12-28T00:00:00"/>
    <b v="1"/>
    <s v="Approved"/>
    <s v="OHM Cycles"/>
    <s v="Road"/>
    <s v="medium"/>
    <s v="medium"/>
    <n v="1280.28"/>
    <n v="829.51"/>
    <n v="450.77"/>
    <d v="2011-08-24T00:00:00"/>
    <n v="2"/>
  </r>
  <r>
    <s v="16676"/>
    <s v="58"/>
    <x v="1035"/>
    <d v="2017-01-09T00:00:00"/>
    <b v="0"/>
    <s v="Approved"/>
    <s v="OHM Cycles"/>
    <s v="Road"/>
    <s v="medium"/>
    <s v="medium"/>
    <n v="1280.28"/>
    <n v="829.51"/>
    <n v="450.77"/>
    <d v="2009-04-12T00:00:00"/>
    <n v="355"/>
  </r>
  <r>
    <s v="16677"/>
    <s v="88"/>
    <x v="1975"/>
    <d v="2017-01-17T00:00:00"/>
    <b v="0"/>
    <s v="Approved"/>
    <s v="Norco Bicycles"/>
    <s v="Standard"/>
    <s v="medium"/>
    <s v="medium"/>
    <n v="1198.46"/>
    <n v="381.1"/>
    <n v="817.36"/>
    <d v="1998-12-16T00:00:00"/>
    <n v="347"/>
  </r>
  <r>
    <s v="16678"/>
    <s v="0"/>
    <x v="254"/>
    <d v="2017-09-09T00:00:00"/>
    <b v="1"/>
    <s v="Approved"/>
    <s v="Trek Bicycles"/>
    <s v="Road"/>
    <s v="medium"/>
    <s v="medium"/>
    <n v="290.62"/>
    <n v="215.14"/>
    <n v="75.48"/>
    <d v="2004-12-18T00:00:00"/>
    <n v="112"/>
  </r>
  <r>
    <s v="16679"/>
    <s v="7"/>
    <x v="1136"/>
    <d v="2017-04-23T00:00:00"/>
    <b v="0"/>
    <s v="Approved"/>
    <s v="Trek Bicycles"/>
    <s v="Road"/>
    <s v="low"/>
    <s v="medium"/>
    <n v="980.37"/>
    <n v="234.43"/>
    <n v="745.94"/>
    <d v="2004-09-28T00:00:00"/>
    <n v="251"/>
  </r>
  <r>
    <s v="16680"/>
    <s v="67"/>
    <x v="1502"/>
    <d v="2017-07-03T00:00:00"/>
    <b v="0"/>
    <s v="Approved"/>
    <s v="Norco Bicycles"/>
    <s v="Road"/>
    <s v="medium"/>
    <s v="medium"/>
    <n v="544.04999999999995"/>
    <n v="376.84"/>
    <n v="167.21"/>
    <d v="2006-05-22T00:00:00"/>
    <n v="180"/>
  </r>
  <r>
    <s v="16681"/>
    <s v="94"/>
    <x v="852"/>
    <d v="2017-06-19T00:00:00"/>
    <b v="0"/>
    <s v="Approved"/>
    <s v="Giant Bicycles"/>
    <s v="Standard"/>
    <s v="medium"/>
    <s v="large"/>
    <n v="1635.3"/>
    <n v="993.66"/>
    <n v="641.64"/>
    <d v="2002-10-10T00:00:00"/>
    <n v="194"/>
  </r>
  <r>
    <s v="16682"/>
    <s v="0"/>
    <x v="2426"/>
    <d v="2017-03-11T00:00:00"/>
    <b v="0"/>
    <s v="Approved"/>
    <m/>
    <m/>
    <m/>
    <m/>
    <n v="877.44"/>
    <m/>
    <m/>
    <m/>
    <n v="294"/>
  </r>
  <r>
    <s v="16683"/>
    <s v="60"/>
    <x v="1938"/>
    <d v="2017-03-05T00:00:00"/>
    <b v="1"/>
    <s v="Approved"/>
    <s v="Giant Bicycles"/>
    <s v="Standard"/>
    <s v="high"/>
    <s v="small"/>
    <n v="1977.36"/>
    <n v="1759.85"/>
    <n v="217.51"/>
    <d v="2012-05-18T00:00:00"/>
    <n v="300"/>
  </r>
  <r>
    <s v="16684"/>
    <s v="94"/>
    <x v="183"/>
    <d v="2017-12-25T00:00:00"/>
    <b v="0"/>
    <s v="Approved"/>
    <s v="Giant Bicycles"/>
    <s v="Standard"/>
    <s v="medium"/>
    <s v="large"/>
    <n v="1635.3"/>
    <n v="993.66"/>
    <n v="641.64"/>
    <d v="1994-08-10T00:00:00"/>
    <n v="5"/>
  </r>
  <r>
    <s v="16685"/>
    <s v="19"/>
    <x v="883"/>
    <d v="2017-04-25T00:00:00"/>
    <b v="1"/>
    <s v="Approved"/>
    <s v="OHM Cycles"/>
    <s v="Road"/>
    <s v="high"/>
    <s v="large"/>
    <n v="12.01"/>
    <n v="7.21"/>
    <n v="4.8"/>
    <d v="1999-06-23T00:00:00"/>
    <n v="249"/>
  </r>
  <r>
    <s v="16686"/>
    <s v="64"/>
    <x v="1766"/>
    <d v="2017-07-15T00:00:00"/>
    <b v="1"/>
    <s v="Approved"/>
    <s v="Trek Bicycles"/>
    <s v="Standard"/>
    <s v="medium"/>
    <s v="large"/>
    <n v="1469.44"/>
    <n v="596.54999999999995"/>
    <n v="872.89"/>
    <d v="2012-05-18T00:00:00"/>
    <n v="168"/>
  </r>
  <r>
    <s v="16687"/>
    <s v="13"/>
    <x v="1833"/>
    <d v="2017-06-27T00:00:00"/>
    <b v="0"/>
    <s v="Approved"/>
    <s v="Solex"/>
    <s v="Standard"/>
    <s v="medium"/>
    <s v="medium"/>
    <n v="1163.8900000000001"/>
    <n v="589.27"/>
    <n v="574.62"/>
    <d v="2016-07-09T00:00:00"/>
    <n v="186"/>
  </r>
  <r>
    <s v="16688"/>
    <s v="31"/>
    <x v="1421"/>
    <d v="2017-05-05T00:00:00"/>
    <b v="0"/>
    <s v="Approved"/>
    <s v="Giant Bicycles"/>
    <s v="Standard"/>
    <s v="medium"/>
    <s v="medium"/>
    <n v="230.91"/>
    <n v="173.18"/>
    <n v="57.73"/>
    <d v="1999-07-20T00:00:00"/>
    <n v="239"/>
  </r>
  <r>
    <s v="16689"/>
    <s v="74"/>
    <x v="2587"/>
    <d v="2017-06-20T00:00:00"/>
    <b v="1"/>
    <s v="Approved"/>
    <s v="WeareA2B"/>
    <s v="Standard"/>
    <s v="medium"/>
    <s v="medium"/>
    <n v="1228.07"/>
    <n v="400.91"/>
    <n v="827.16"/>
    <d v="2000-05-22T00:00:00"/>
    <n v="193"/>
  </r>
  <r>
    <s v="16690"/>
    <s v="78"/>
    <x v="2644"/>
    <d v="2017-04-26T00:00:00"/>
    <b v="1"/>
    <s v="Approved"/>
    <s v="Giant Bicycles"/>
    <s v="Standard"/>
    <s v="medium"/>
    <s v="large"/>
    <n v="1765.3"/>
    <n v="709.48"/>
    <n v="1055.82"/>
    <d v="2004-07-25T00:00:00"/>
    <n v="248"/>
  </r>
  <r>
    <s v="16691"/>
    <s v="81"/>
    <x v="2869"/>
    <d v="2017-06-09T00:00:00"/>
    <b v="0"/>
    <s v="Approved"/>
    <s v="Solex"/>
    <s v="Standard"/>
    <s v="medium"/>
    <s v="medium"/>
    <n v="1151.96"/>
    <n v="649.49"/>
    <n v="502.47"/>
    <d v="1999-12-04T00:00:00"/>
    <n v="204"/>
  </r>
  <r>
    <s v="16692"/>
    <s v="40"/>
    <x v="2311"/>
    <d v="2017-02-11T00:00:00"/>
    <b v="1"/>
    <s v="Approved"/>
    <s v="OHM Cycles"/>
    <s v="Standard"/>
    <s v="high"/>
    <s v="medium"/>
    <n v="1458.17"/>
    <n v="874.9"/>
    <n v="583.27"/>
    <d v="1991-08-05T00:00:00"/>
    <n v="322"/>
  </r>
  <r>
    <s v="16693"/>
    <s v="0"/>
    <x v="1289"/>
    <d v="2017-04-24T00:00:00"/>
    <b v="1"/>
    <s v="Approved"/>
    <s v="Solex"/>
    <s v="Standard"/>
    <s v="medium"/>
    <s v="medium"/>
    <n v="100.35"/>
    <n v="75.260000000000005"/>
    <n v="25.09"/>
    <d v="2003-01-05T00:00:00"/>
    <n v="250"/>
  </r>
  <r>
    <s v="16694"/>
    <s v="1"/>
    <x v="1639"/>
    <d v="2017-01-24T00:00:00"/>
    <b v="0"/>
    <s v="Approved"/>
    <s v="Giant Bicycles"/>
    <s v="Standard"/>
    <s v="medium"/>
    <s v="medium"/>
    <n v="1403.5"/>
    <n v="954.82"/>
    <n v="448.68"/>
    <d v="2016-11-14T00:00:00"/>
    <n v="340"/>
  </r>
  <r>
    <s v="16695"/>
    <s v="54"/>
    <x v="865"/>
    <d v="2017-05-29T00:00:00"/>
    <b v="0"/>
    <s v="Approved"/>
    <s v="WeareA2B"/>
    <s v="Standard"/>
    <s v="medium"/>
    <s v="medium"/>
    <n v="1292.8399999999999"/>
    <n v="13.44"/>
    <n v="1279.4000000000001"/>
    <d v="2015-08-02T00:00:00"/>
    <n v="215"/>
  </r>
  <r>
    <s v="16696"/>
    <s v="10"/>
    <x v="3113"/>
    <d v="2017-06-03T00:00:00"/>
    <b v="1"/>
    <s v="Approved"/>
    <s v="WeareA2B"/>
    <s v="Touring"/>
    <s v="medium"/>
    <s v="medium"/>
    <n v="1466.68"/>
    <n v="363.25"/>
    <n v="1103.43"/>
    <d v="2014-03-03T00:00:00"/>
    <n v="210"/>
  </r>
  <r>
    <s v="16697"/>
    <s v="37"/>
    <x v="1764"/>
    <d v="2017-03-10T00:00:00"/>
    <b v="0"/>
    <s v="Approved"/>
    <s v="OHM Cycles"/>
    <s v="Standard"/>
    <s v="low"/>
    <s v="medium"/>
    <n v="1793.43"/>
    <n v="248.82"/>
    <n v="1544.61"/>
    <d v="1999-07-20T00:00:00"/>
    <n v="295"/>
  </r>
  <r>
    <s v="16699"/>
    <s v="87"/>
    <x v="670"/>
    <d v="2017-08-11T00:00:00"/>
    <b v="0"/>
    <s v="Approved"/>
    <s v="Giant Bicycles"/>
    <s v="Standard"/>
    <s v="high"/>
    <s v="medium"/>
    <n v="1179"/>
    <n v="707.4"/>
    <n v="471.6"/>
    <d v="1997-08-25T00:00:00"/>
    <n v="141"/>
  </r>
  <r>
    <s v="16700"/>
    <s v="11"/>
    <x v="3476"/>
    <d v="2017-02-12T00:00:00"/>
    <b v="1"/>
    <s v="Approved"/>
    <s v="Giant Bicycles"/>
    <s v="Standard"/>
    <s v="high"/>
    <s v="medium"/>
    <n v="1274.93"/>
    <n v="764.96"/>
    <n v="509.97"/>
    <d v="2003-08-05T00:00:00"/>
    <n v="321"/>
  </r>
  <r>
    <s v="16701"/>
    <s v="0"/>
    <x v="3226"/>
    <d v="2017-01-27T00:00:00"/>
    <b v="0"/>
    <s v="Approved"/>
    <s v="Norco Bicycles"/>
    <s v="Standard"/>
    <s v="medium"/>
    <s v="medium"/>
    <n v="360.4"/>
    <n v="270.3"/>
    <n v="90.1"/>
    <d v="1997-08-25T00:00:00"/>
    <n v="337"/>
  </r>
  <r>
    <s v="16702"/>
    <s v="35"/>
    <x v="1818"/>
    <d v="2017-05-19T00:00:00"/>
    <b v="0"/>
    <s v="Approved"/>
    <s v="Giant Bicycles"/>
    <s v="Standard"/>
    <s v="medium"/>
    <s v="medium"/>
    <n v="1403.5"/>
    <n v="954.82"/>
    <n v="448.68"/>
    <d v="2016-11-14T00:00:00"/>
    <n v="225"/>
  </r>
  <r>
    <s v="16703"/>
    <s v="45"/>
    <x v="757"/>
    <d v="2017-03-13T00:00:00"/>
    <b v="0"/>
    <s v="Approved"/>
    <s v="Solex"/>
    <s v="Standard"/>
    <s v="medium"/>
    <s v="medium"/>
    <n v="441.49"/>
    <n v="84.99"/>
    <n v="356.5"/>
    <d v="1993-04-12T00:00:00"/>
    <n v="292"/>
  </r>
  <r>
    <s v="16704"/>
    <s v="17"/>
    <x v="1674"/>
    <d v="2017-05-14T00:00:00"/>
    <b v="1"/>
    <s v="Approved"/>
    <s v="Solex"/>
    <s v="Standard"/>
    <s v="high"/>
    <s v="medium"/>
    <n v="1024.6600000000001"/>
    <n v="614.79999999999995"/>
    <n v="409.86"/>
    <d v="1993-07-15T00:00:00"/>
    <n v="230"/>
  </r>
  <r>
    <s v="16705"/>
    <s v="35"/>
    <x v="1279"/>
    <d v="2017-03-16T00:00:00"/>
    <b v="0"/>
    <s v="Approved"/>
    <s v="Trek Bicycles"/>
    <s v="Standard"/>
    <s v="low"/>
    <s v="medium"/>
    <n v="1057.51"/>
    <n v="154.4"/>
    <n v="903.11"/>
    <d v="1994-07-12T00:00:00"/>
    <n v="289"/>
  </r>
  <r>
    <s v="16706"/>
    <s v="72"/>
    <x v="3031"/>
    <d v="2017-09-21T00:00:00"/>
    <b v="1"/>
    <s v="Approved"/>
    <s v="Norco Bicycles"/>
    <s v="Standard"/>
    <s v="medium"/>
    <s v="medium"/>
    <n v="360.4"/>
    <n v="270.3"/>
    <n v="90.1"/>
    <d v="2016-12-06T00:00:00"/>
    <n v="100"/>
  </r>
  <r>
    <s v="16707"/>
    <s v="3"/>
    <x v="2979"/>
    <d v="2017-01-19T00:00:00"/>
    <b v="1"/>
    <s v="Approved"/>
    <s v="Trek Bicycles"/>
    <s v="Standard"/>
    <s v="medium"/>
    <s v="large"/>
    <n v="2091.4699999999998"/>
    <n v="388.92"/>
    <n v="1702.55"/>
    <d v="2010-08-20T00:00:00"/>
    <n v="345"/>
  </r>
  <r>
    <s v="16708"/>
    <s v="73"/>
    <x v="2342"/>
    <d v="2017-11-14T00:00:00"/>
    <b v="0"/>
    <s v="Approved"/>
    <s v="Solex"/>
    <s v="Standard"/>
    <s v="medium"/>
    <s v="medium"/>
    <n v="1945.43"/>
    <n v="333.18"/>
    <n v="1612.25"/>
    <d v="2002-08-31T00:00:00"/>
    <n v="46"/>
  </r>
  <r>
    <s v="16709"/>
    <s v="36"/>
    <x v="3316"/>
    <d v="2017-01-07T00:00:00"/>
    <b v="1"/>
    <s v="Approved"/>
    <s v="Solex"/>
    <s v="Standard"/>
    <s v="low"/>
    <s v="medium"/>
    <n v="945.04"/>
    <n v="507.58"/>
    <n v="437.46"/>
    <d v="1997-05-10T00:00:00"/>
    <n v="357"/>
  </r>
  <r>
    <s v="16710"/>
    <s v="9"/>
    <x v="3343"/>
    <d v="2017-04-11T00:00:00"/>
    <b v="0"/>
    <s v="Approved"/>
    <s v="OHM Cycles"/>
    <s v="Road"/>
    <s v="medium"/>
    <s v="medium"/>
    <n v="742.54"/>
    <n v="667.4"/>
    <n v="75.14"/>
    <d v="1991-11-07T00:00:00"/>
    <n v="263"/>
  </r>
  <r>
    <s v="16711"/>
    <s v="19"/>
    <x v="2668"/>
    <d v="2017-07-02T00:00:00"/>
    <b v="1"/>
    <s v="Approved"/>
    <s v="OHM Cycles"/>
    <s v="Road"/>
    <s v="high"/>
    <s v="large"/>
    <n v="12.01"/>
    <n v="7.21"/>
    <n v="4.8"/>
    <d v="2009-03-08T00:00:00"/>
    <n v="181"/>
  </r>
  <r>
    <s v="16712"/>
    <s v="22"/>
    <x v="2452"/>
    <d v="2017-03-10T00:00:00"/>
    <b v="0"/>
    <s v="Approved"/>
    <s v="WeareA2B"/>
    <s v="Standard"/>
    <s v="medium"/>
    <s v="medium"/>
    <n v="60.34"/>
    <n v="45.26"/>
    <n v="15.08"/>
    <d v="1993-07-15T00:00:00"/>
    <n v="295"/>
  </r>
  <r>
    <s v="16713"/>
    <s v="43"/>
    <x v="2792"/>
    <d v="2017-08-19T00:00:00"/>
    <b v="1"/>
    <s v="Approved"/>
    <s v="Solex"/>
    <s v="Standard"/>
    <s v="medium"/>
    <s v="medium"/>
    <n v="1151.96"/>
    <n v="649.49"/>
    <n v="502.47"/>
    <d v="1999-12-04T00:00:00"/>
    <n v="133"/>
  </r>
  <r>
    <s v="16714"/>
    <s v="2"/>
    <x v="938"/>
    <d v="2017-03-23T00:00:00"/>
    <b v="1"/>
    <s v="Approved"/>
    <s v="Solex"/>
    <s v="Standard"/>
    <s v="medium"/>
    <s v="medium"/>
    <n v="71.489999999999995"/>
    <n v="53.62"/>
    <n v="17.87"/>
    <d v="2012-12-02T00:00:00"/>
    <n v="282"/>
  </r>
  <r>
    <s v="16715"/>
    <s v="13"/>
    <x v="3382"/>
    <d v="2017-07-19T00:00:00"/>
    <b v="0"/>
    <s v="Approved"/>
    <s v="Solex"/>
    <s v="Standard"/>
    <s v="medium"/>
    <s v="medium"/>
    <n v="1163.8900000000001"/>
    <n v="589.27"/>
    <n v="574.62"/>
    <d v="2016-07-09T00:00:00"/>
    <n v="164"/>
  </r>
  <r>
    <s v="16716"/>
    <s v="50"/>
    <x v="2956"/>
    <d v="2017-03-11T00:00:00"/>
    <b v="0"/>
    <s v="Approved"/>
    <s v="WeareA2B"/>
    <s v="Standard"/>
    <s v="medium"/>
    <s v="small"/>
    <n v="175.89"/>
    <n v="131.91999999999999"/>
    <n v="43.97"/>
    <d v="2003-02-16T00:00:00"/>
    <n v="294"/>
  </r>
  <r>
    <s v="16717"/>
    <s v="29"/>
    <x v="854"/>
    <d v="2017-01-06T00:00:00"/>
    <b v="1"/>
    <s v="Approved"/>
    <s v="Norco Bicycles"/>
    <s v="Road"/>
    <s v="medium"/>
    <s v="medium"/>
    <n v="543.39"/>
    <n v="407.54"/>
    <n v="135.85"/>
    <d v="2016-11-22T00:00:00"/>
    <n v="358"/>
  </r>
  <r>
    <s v="16718"/>
    <s v="19"/>
    <x v="780"/>
    <d v="2017-01-18T00:00:00"/>
    <b v="0"/>
    <s v="Approved"/>
    <s v="OHM Cycles"/>
    <s v="Road"/>
    <s v="high"/>
    <s v="large"/>
    <n v="12.01"/>
    <n v="7.21"/>
    <n v="4.8"/>
    <d v="2009-03-08T00:00:00"/>
    <n v="346"/>
  </r>
  <r>
    <s v="16719"/>
    <s v="43"/>
    <x v="386"/>
    <d v="2017-05-01T00:00:00"/>
    <b v="1"/>
    <s v="Approved"/>
    <s v="Solex"/>
    <s v="Standard"/>
    <s v="medium"/>
    <s v="medium"/>
    <n v="1151.96"/>
    <n v="649.49"/>
    <n v="502.47"/>
    <d v="2003-02-16T00:00:00"/>
    <n v="243"/>
  </r>
  <r>
    <s v="16720"/>
    <s v="98"/>
    <x v="2425"/>
    <d v="2017-07-23T00:00:00"/>
    <b v="0"/>
    <s v="Approved"/>
    <s v="Trek Bicycles"/>
    <s v="Standard"/>
    <s v="high"/>
    <s v="medium"/>
    <n v="358.39"/>
    <n v="215.03"/>
    <n v="143.36000000000001"/>
    <d v="2004-01-16T00:00:00"/>
    <n v="160"/>
  </r>
  <r>
    <s v="16721"/>
    <s v="15"/>
    <x v="1191"/>
    <d v="2017-04-23T00:00:00"/>
    <b v="0"/>
    <s v="Approved"/>
    <s v="Norco Bicycles"/>
    <s v="Standard"/>
    <s v="low"/>
    <s v="medium"/>
    <n v="958.74"/>
    <n v="748.9"/>
    <n v="209.84"/>
    <d v="2005-12-07T00:00:00"/>
    <n v="251"/>
  </r>
  <r>
    <s v="16722"/>
    <s v="56"/>
    <x v="297"/>
    <d v="2017-04-13T00:00:00"/>
    <b v="1"/>
    <s v="Approved"/>
    <s v="Norco Bicycles"/>
    <s v="Mountain"/>
    <s v="low"/>
    <s v="small"/>
    <n v="688.63"/>
    <n v="612.88"/>
    <n v="75.75"/>
    <d v="1993-10-02T00:00:00"/>
    <n v="261"/>
  </r>
  <r>
    <s v="16723"/>
    <s v="0"/>
    <x v="1890"/>
    <d v="2017-09-22T00:00:00"/>
    <b v="1"/>
    <s v="Approved"/>
    <s v="Solex"/>
    <s v="Standard"/>
    <s v="medium"/>
    <s v="medium"/>
    <n v="71.489999999999995"/>
    <n v="53.62"/>
    <n v="17.87"/>
    <d v="2012-12-02T00:00:00"/>
    <n v="99"/>
  </r>
  <r>
    <s v="16724"/>
    <s v="91"/>
    <x v="720"/>
    <d v="2017-05-01T00:00:00"/>
    <b v="0"/>
    <s v="Approved"/>
    <s v="WeareA2B"/>
    <s v="Standard"/>
    <s v="low"/>
    <s v="medium"/>
    <n v="642.30999999999995"/>
    <n v="513.85"/>
    <n v="128.46"/>
    <d v="2004-07-25T00:00:00"/>
    <n v="243"/>
  </r>
  <r>
    <s v="16726"/>
    <s v="40"/>
    <x v="601"/>
    <d v="2017-01-24T00:00:00"/>
    <b v="1"/>
    <s v="Approved"/>
    <s v="Trek Bicycles"/>
    <s v="Road"/>
    <s v="medium"/>
    <s v="large"/>
    <n v="1894.19"/>
    <n v="598.76"/>
    <n v="1295.43"/>
    <d v="2011-04-16T00:00:00"/>
    <n v="340"/>
  </r>
  <r>
    <s v="16727"/>
    <s v="35"/>
    <x v="3277"/>
    <d v="2017-05-12T00:00:00"/>
    <b v="0"/>
    <s v="Approved"/>
    <s v="Giant Bicycles"/>
    <s v="Standard"/>
    <s v="medium"/>
    <s v="medium"/>
    <n v="1403.5"/>
    <n v="954.82"/>
    <n v="448.68"/>
    <d v="2012-09-15T00:00:00"/>
    <n v="232"/>
  </r>
  <r>
    <s v="16728"/>
    <s v="95"/>
    <x v="1228"/>
    <d v="2017-07-17T00:00:00"/>
    <b v="1"/>
    <s v="Approved"/>
    <s v="Giant Bicycles"/>
    <s v="Standard"/>
    <s v="medium"/>
    <s v="large"/>
    <n v="569.55999999999995"/>
    <n v="528.42999999999995"/>
    <n v="41.13"/>
    <d v="2003-09-10T00:00:00"/>
    <n v="166"/>
  </r>
  <r>
    <s v="16730"/>
    <s v="3"/>
    <x v="876"/>
    <d v="2017-10-31T00:00:00"/>
    <b v="0"/>
    <s v="Approved"/>
    <s v="Trek Bicycles"/>
    <s v="Standard"/>
    <s v="medium"/>
    <s v="large"/>
    <n v="2091.4699999999998"/>
    <n v="388.92"/>
    <n v="1702.55"/>
    <d v="2010-06-07T00:00:00"/>
    <n v="60"/>
  </r>
  <r>
    <s v="16731"/>
    <s v="15"/>
    <x v="3310"/>
    <d v="2017-08-03T00:00:00"/>
    <b v="0"/>
    <s v="Approved"/>
    <s v="Norco Bicycles"/>
    <s v="Standard"/>
    <s v="low"/>
    <s v="medium"/>
    <n v="958.74"/>
    <n v="748.9"/>
    <n v="209.84"/>
    <d v="2005-12-07T00:00:00"/>
    <n v="149"/>
  </r>
  <r>
    <s v="16732"/>
    <s v="5"/>
    <x v="2516"/>
    <d v="2017-06-02T00:00:00"/>
    <b v="1"/>
    <s v="Approved"/>
    <s v="Trek Bicycles"/>
    <s v="Mountain"/>
    <s v="low"/>
    <s v="medium"/>
    <n v="574.64"/>
    <n v="459.71"/>
    <n v="114.93"/>
    <d v="2014-03-03T00:00:00"/>
    <n v="211"/>
  </r>
  <r>
    <s v="16733"/>
    <s v="31"/>
    <x v="702"/>
    <d v="2017-01-15T00:00:00"/>
    <b v="1"/>
    <s v="Approved"/>
    <s v="Giant Bicycles"/>
    <s v="Standard"/>
    <s v="medium"/>
    <s v="medium"/>
    <n v="230.91"/>
    <n v="173.18"/>
    <n v="57.73"/>
    <d v="2006-11-10T00:00:00"/>
    <n v="349"/>
  </r>
  <r>
    <s v="16734"/>
    <s v="24"/>
    <x v="1487"/>
    <d v="2017-09-05T00:00:00"/>
    <b v="0"/>
    <s v="Approved"/>
    <s v="Solex"/>
    <s v="Road"/>
    <s v="medium"/>
    <s v="large"/>
    <n v="1777.8"/>
    <n v="820.78"/>
    <n v="957.02"/>
    <d v="2010-11-05T00:00:00"/>
    <n v="116"/>
  </r>
  <r>
    <s v="16735"/>
    <s v="0"/>
    <x v="1111"/>
    <d v="2017-06-03T00:00:00"/>
    <b v="1"/>
    <s v="Approved"/>
    <s v="WeareA2B"/>
    <s v="Standard"/>
    <s v="medium"/>
    <s v="medium"/>
    <n v="60.34"/>
    <n v="45.26"/>
    <n v="15.08"/>
    <d v="1993-07-15T00:00:00"/>
    <n v="210"/>
  </r>
  <r>
    <s v="16736"/>
    <s v="41"/>
    <x v="2347"/>
    <d v="2017-04-28T00:00:00"/>
    <b v="0"/>
    <s v="Approved"/>
    <s v="Solex"/>
    <s v="Road"/>
    <s v="medium"/>
    <s v="medium"/>
    <n v="416.98"/>
    <n v="312.74"/>
    <n v="104.24"/>
    <d v="1997-05-10T00:00:00"/>
    <n v="246"/>
  </r>
  <r>
    <s v="16737"/>
    <s v="87"/>
    <x v="1535"/>
    <d v="2017-12-01T00:00:00"/>
    <b v="0"/>
    <s v="Approved"/>
    <s v="Giant Bicycles"/>
    <s v="Standard"/>
    <s v="high"/>
    <s v="medium"/>
    <n v="1179"/>
    <n v="707.4"/>
    <n v="471.6"/>
    <d v="2013-06-09T00:00:00"/>
    <n v="29"/>
  </r>
  <r>
    <s v="16738"/>
    <s v="24"/>
    <x v="3421"/>
    <d v="2017-10-29T00:00:00"/>
    <b v="1"/>
    <s v="Approved"/>
    <s v="Solex"/>
    <s v="Road"/>
    <s v="medium"/>
    <s v="large"/>
    <n v="1777.8"/>
    <n v="820.78"/>
    <n v="957.02"/>
    <d v="2011-05-07T00:00:00"/>
    <n v="62"/>
  </r>
  <r>
    <s v="16739"/>
    <s v="34"/>
    <x v="3372"/>
    <d v="2017-07-22T00:00:00"/>
    <b v="0"/>
    <s v="Approved"/>
    <s v="WeareA2B"/>
    <s v="Standard"/>
    <s v="medium"/>
    <s v="medium"/>
    <n v="1231.1500000000001"/>
    <n v="161.6"/>
    <n v="1069.55"/>
    <d v="2010-05-05T00:00:00"/>
    <n v="161"/>
  </r>
  <r>
    <s v="16740"/>
    <s v="81"/>
    <x v="1241"/>
    <d v="2017-11-17T00:00:00"/>
    <b v="0"/>
    <s v="Approved"/>
    <s v="Norco Bicycles"/>
    <s v="Standard"/>
    <s v="medium"/>
    <s v="small"/>
    <n v="586.45000000000005"/>
    <n v="521.94000000000005"/>
    <n v="64.510000000000005"/>
    <d v="1991-07-10T00:00:00"/>
    <n v="43"/>
  </r>
  <r>
    <s v="16741"/>
    <s v="8"/>
    <x v="1563"/>
    <d v="2017-04-09T00:00:00"/>
    <b v="0"/>
    <s v="Approved"/>
    <s v="Solex"/>
    <s v="Road"/>
    <s v="medium"/>
    <s v="small"/>
    <n v="1703.52"/>
    <n v="1516.13"/>
    <n v="187.39"/>
    <d v="1994-09-09T00:00:00"/>
    <n v="265"/>
  </r>
  <r>
    <s v="16742"/>
    <s v="49"/>
    <x v="2632"/>
    <d v="2017-05-31T00:00:00"/>
    <b v="0"/>
    <s v="Approved"/>
    <s v="Trek Bicycles"/>
    <s v="Road"/>
    <s v="medium"/>
    <s v="medium"/>
    <n v="533.51"/>
    <n v="400.13"/>
    <n v="133.38"/>
    <d v="1997-10-04T00:00:00"/>
    <n v="213"/>
  </r>
  <r>
    <s v="16743"/>
    <s v="47"/>
    <x v="1284"/>
    <d v="2017-03-03T00:00:00"/>
    <b v="0"/>
    <s v="Approved"/>
    <s v="Trek Bicycles"/>
    <s v="Road"/>
    <s v="low"/>
    <s v="small"/>
    <n v="1720.7"/>
    <n v="1531.42"/>
    <n v="189.28"/>
    <d v="2012-04-10T00:00:00"/>
    <n v="302"/>
  </r>
  <r>
    <s v="16745"/>
    <s v="23"/>
    <x v="518"/>
    <d v="2017-08-05T00:00:00"/>
    <b v="1"/>
    <s v="Approved"/>
    <s v="Norco Bicycles"/>
    <s v="Mountain"/>
    <s v="low"/>
    <s v="small"/>
    <n v="688.63"/>
    <n v="612.88"/>
    <n v="75.75"/>
    <d v="2001-11-25T00:00:00"/>
    <n v="147"/>
  </r>
  <r>
    <s v="16746"/>
    <s v="60"/>
    <x v="1684"/>
    <d v="2017-08-31T00:00:00"/>
    <b v="1"/>
    <s v="Approved"/>
    <s v="Giant Bicycles"/>
    <s v="Standard"/>
    <s v="high"/>
    <s v="small"/>
    <n v="1977.36"/>
    <n v="1759.85"/>
    <n v="217.51"/>
    <d v="2011-08-24T00:00:00"/>
    <n v="121"/>
  </r>
  <r>
    <s v="16747"/>
    <s v="3"/>
    <x v="962"/>
    <d v="2017-05-03T00:00:00"/>
    <b v="0"/>
    <s v="Approved"/>
    <s v="Trek Bicycles"/>
    <s v="Standard"/>
    <s v="medium"/>
    <s v="large"/>
    <n v="2091.4699999999998"/>
    <n v="388.92"/>
    <n v="1702.55"/>
    <d v="2005-08-09T00:00:00"/>
    <n v="241"/>
  </r>
  <r>
    <s v="16748"/>
    <s v="1"/>
    <x v="2276"/>
    <d v="2017-11-18T00:00:00"/>
    <b v="0"/>
    <s v="Approved"/>
    <s v="Giant Bicycles"/>
    <s v="Standard"/>
    <s v="medium"/>
    <s v="medium"/>
    <n v="1403.5"/>
    <n v="954.82"/>
    <n v="448.68"/>
    <d v="2016-11-14T00:00:00"/>
    <n v="42"/>
  </r>
  <r>
    <s v="16749"/>
    <s v="0"/>
    <x v="137"/>
    <d v="2017-08-14T00:00:00"/>
    <b v="1"/>
    <s v="Approved"/>
    <s v="Solex"/>
    <s v="Standard"/>
    <s v="medium"/>
    <s v="medium"/>
    <n v="71.489999999999995"/>
    <n v="53.62"/>
    <n v="17.87"/>
    <d v="2012-12-02T00:00:00"/>
    <n v="138"/>
  </r>
  <r>
    <s v="16750"/>
    <s v="40"/>
    <x v="938"/>
    <d v="2017-07-11T00:00:00"/>
    <b v="0"/>
    <s v="Approved"/>
    <s v="OHM Cycles"/>
    <s v="Standard"/>
    <s v="high"/>
    <s v="medium"/>
    <n v="1458.17"/>
    <n v="874.9"/>
    <n v="583.27"/>
    <d v="2006-02-02T00:00:00"/>
    <n v="172"/>
  </r>
  <r>
    <s v="16751"/>
    <s v="3"/>
    <x v="1450"/>
    <d v="2017-02-02T00:00:00"/>
    <b v="0"/>
    <s v="Approved"/>
    <s v="Trek Bicycles"/>
    <s v="Standard"/>
    <s v="medium"/>
    <s v="large"/>
    <n v="2091.4699999999998"/>
    <n v="388.92"/>
    <n v="1702.55"/>
    <d v="1993-05-26T00:00:00"/>
    <n v="331"/>
  </r>
  <r>
    <s v="16752"/>
    <s v="91"/>
    <x v="1505"/>
    <d v="2017-03-07T00:00:00"/>
    <b v="1"/>
    <s v="Approved"/>
    <s v="WeareA2B"/>
    <s v="Standard"/>
    <s v="low"/>
    <s v="medium"/>
    <n v="642.30999999999995"/>
    <n v="513.85"/>
    <n v="128.46"/>
    <d v="2014-10-10T00:00:00"/>
    <n v="298"/>
  </r>
  <r>
    <s v="16753"/>
    <s v="79"/>
    <x v="1020"/>
    <d v="2017-06-11T00:00:00"/>
    <b v="0"/>
    <s v="Approved"/>
    <s v="Norco Bicycles"/>
    <s v="Standard"/>
    <s v="medium"/>
    <s v="medium"/>
    <n v="1555.58"/>
    <n v="818.01"/>
    <n v="737.57"/>
    <d v="2003-09-09T00:00:00"/>
    <n v="202"/>
  </r>
  <r>
    <s v="16754"/>
    <s v="49"/>
    <x v="3204"/>
    <d v="2017-05-21T00:00:00"/>
    <b v="0"/>
    <s v="Approved"/>
    <s v="Trek Bicycles"/>
    <s v="Road"/>
    <s v="medium"/>
    <s v="medium"/>
    <n v="533.51"/>
    <n v="400.13"/>
    <n v="133.38"/>
    <d v="2012-06-04T00:00:00"/>
    <n v="223"/>
  </r>
  <r>
    <s v="16755"/>
    <s v="5"/>
    <x v="3408"/>
    <d v="2017-02-21T00:00:00"/>
    <b v="1"/>
    <s v="Approved"/>
    <s v="Giant Bicycles"/>
    <s v="Standard"/>
    <s v="high"/>
    <s v="medium"/>
    <n v="1129.1300000000001"/>
    <n v="677.48"/>
    <n v="451.65"/>
    <d v="2005-08-09T00:00:00"/>
    <n v="312"/>
  </r>
  <r>
    <s v="16756"/>
    <s v="21"/>
    <x v="3143"/>
    <d v="2017-12-22T00:00:00"/>
    <b v="1"/>
    <s v="Approved"/>
    <s v="WeareA2B"/>
    <s v="Touring"/>
    <s v="medium"/>
    <s v="medium"/>
    <n v="1466.68"/>
    <n v="363.25"/>
    <n v="1103.43"/>
    <d v="2014-03-03T00:00:00"/>
    <n v="8"/>
  </r>
  <r>
    <s v="16757"/>
    <s v="59"/>
    <x v="2061"/>
    <d v="2017-10-05T00:00:00"/>
    <b v="1"/>
    <s v="Approved"/>
    <s v="Solex"/>
    <s v="Standard"/>
    <s v="medium"/>
    <s v="large"/>
    <n v="1061.56"/>
    <n v="733.58"/>
    <n v="327.98"/>
    <d v="1993-07-20T00:00:00"/>
    <n v="86"/>
  </r>
  <r>
    <s v="16758"/>
    <s v="62"/>
    <x v="340"/>
    <d v="2017-03-08T00:00:00"/>
    <b v="1"/>
    <s v="Approved"/>
    <s v="Solex"/>
    <s v="Standard"/>
    <s v="high"/>
    <s v="medium"/>
    <n v="1024.6600000000001"/>
    <n v="614.79999999999995"/>
    <n v="409.86"/>
    <d v="2010-11-05T00:00:00"/>
    <n v="297"/>
  </r>
  <r>
    <s v="16759"/>
    <s v="27"/>
    <x v="2242"/>
    <d v="2017-12-30T00:00:00"/>
    <b v="0"/>
    <s v="Approved"/>
    <s v="Trek Bicycles"/>
    <s v="Standard"/>
    <s v="low"/>
    <s v="medium"/>
    <n v="1057.51"/>
    <n v="154.4"/>
    <n v="903.11"/>
    <d v="2010-06-07T00:00:00"/>
    <n v="0"/>
  </r>
  <r>
    <s v="16760"/>
    <s v="14"/>
    <x v="1282"/>
    <d v="2017-05-08T00:00:00"/>
    <b v="0"/>
    <s v="Approved"/>
    <s v="Solex"/>
    <s v="Standard"/>
    <s v="high"/>
    <s v="large"/>
    <n v="1842.92"/>
    <n v="1105.75"/>
    <n v="737.17"/>
    <d v="1995-10-24T00:00:00"/>
    <n v="236"/>
  </r>
  <r>
    <s v="16761"/>
    <s v="69"/>
    <x v="2626"/>
    <d v="2017-07-23T00:00:00"/>
    <b v="0"/>
    <s v="Approved"/>
    <s v="Giant Bicycles"/>
    <s v="Road"/>
    <s v="medium"/>
    <s v="medium"/>
    <n v="792.9"/>
    <n v="594.67999999999995"/>
    <n v="198.22"/>
    <d v="1992-10-02T00:00:00"/>
    <n v="160"/>
  </r>
  <r>
    <s v="16762"/>
    <s v="36"/>
    <x v="360"/>
    <d v="2017-11-27T00:00:00"/>
    <b v="1"/>
    <s v="Approved"/>
    <s v="Solex"/>
    <s v="Standard"/>
    <s v="low"/>
    <s v="medium"/>
    <n v="1289.8499999999999"/>
    <n v="74.510000000000005"/>
    <n v="1215.3399999999999"/>
    <d v="2007-12-11T00:00:00"/>
    <n v="33"/>
  </r>
  <r>
    <s v="16763"/>
    <s v="9"/>
    <x v="302"/>
    <d v="2017-04-26T00:00:00"/>
    <b v="1"/>
    <s v="Approved"/>
    <s v="OHM Cycles"/>
    <s v="Road"/>
    <s v="medium"/>
    <s v="medium"/>
    <n v="742.54"/>
    <n v="667.4"/>
    <n v="75.14"/>
    <d v="1991-11-07T00:00:00"/>
    <n v="248"/>
  </r>
  <r>
    <s v="16764"/>
    <s v="30"/>
    <x v="1175"/>
    <d v="2017-07-30T00:00:00"/>
    <b v="0"/>
    <s v="Approved"/>
    <s v="Solex"/>
    <s v="Standard"/>
    <s v="high"/>
    <s v="medium"/>
    <n v="748.17"/>
    <n v="448.9"/>
    <n v="299.27"/>
    <d v="2002-03-22T00:00:00"/>
    <n v="153"/>
  </r>
  <r>
    <s v="16765"/>
    <s v="47"/>
    <x v="1639"/>
    <d v="2017-10-13T00:00:00"/>
    <b v="1"/>
    <s v="Approved"/>
    <s v="Trek Bicycles"/>
    <s v="Road"/>
    <s v="low"/>
    <s v="small"/>
    <n v="1720.7"/>
    <n v="1531.42"/>
    <n v="189.28"/>
    <d v="2006-10-01T00:00:00"/>
    <n v="78"/>
  </r>
  <r>
    <s v="16766"/>
    <s v="0"/>
    <x v="1476"/>
    <d v="2017-10-25T00:00:00"/>
    <b v="0"/>
    <s v="Approved"/>
    <s v="OHM Cycles"/>
    <s v="Standard"/>
    <s v="medium"/>
    <s v="medium"/>
    <n v="183.86"/>
    <n v="137.9"/>
    <n v="45.96"/>
    <d v="1997-10-04T00:00:00"/>
    <n v="66"/>
  </r>
  <r>
    <s v="16767"/>
    <s v="0"/>
    <x v="2563"/>
    <d v="2017-06-14T00:00:00"/>
    <b v="0"/>
    <s v="Approved"/>
    <m/>
    <m/>
    <m/>
    <m/>
    <n v="1374.2"/>
    <m/>
    <m/>
    <m/>
    <n v="199"/>
  </r>
  <r>
    <s v="16768"/>
    <s v="0"/>
    <x v="1310"/>
    <d v="2017-10-29T00:00:00"/>
    <b v="0"/>
    <s v="Approved"/>
    <s v="Solex"/>
    <s v="Standard"/>
    <s v="medium"/>
    <s v="large"/>
    <n v="202.62"/>
    <n v="151.96"/>
    <n v="50.66"/>
    <d v="2016-03-29T00:00:00"/>
    <n v="62"/>
  </r>
  <r>
    <s v="16769"/>
    <s v="51"/>
    <x v="1840"/>
    <d v="2017-05-06T00:00:00"/>
    <b v="0"/>
    <s v="Approved"/>
    <s v="OHM Cycles"/>
    <s v="Standard"/>
    <s v="high"/>
    <s v="medium"/>
    <n v="2005.66"/>
    <n v="1203.4000000000001"/>
    <n v="802.26"/>
    <d v="2012-04-10T00:00:00"/>
    <n v="238"/>
  </r>
  <r>
    <s v="16770"/>
    <s v="89"/>
    <x v="64"/>
    <d v="2017-08-14T00:00:00"/>
    <b v="1"/>
    <s v="Approved"/>
    <s v="WeareA2B"/>
    <s v="Touring"/>
    <s v="medium"/>
    <s v="large"/>
    <n v="1362.99"/>
    <n v="57.74"/>
    <n v="1305.25"/>
    <d v="1993-04-20T00:00:00"/>
    <n v="138"/>
  </r>
  <r>
    <s v="16771"/>
    <s v="34"/>
    <x v="1839"/>
    <d v="2017-10-14T00:00:00"/>
    <b v="0"/>
    <s v="Approved"/>
    <s v="WeareA2B"/>
    <s v="Standard"/>
    <s v="medium"/>
    <s v="medium"/>
    <n v="1231.1500000000001"/>
    <n v="161.6"/>
    <n v="1069.55"/>
    <d v="2010-05-05T00:00:00"/>
    <n v="77"/>
  </r>
  <r>
    <s v="16772"/>
    <s v="55"/>
    <x v="2013"/>
    <d v="2017-09-25T00:00:00"/>
    <b v="1"/>
    <s v="Approved"/>
    <s v="Trek Bicycles"/>
    <s v="Road"/>
    <s v="medium"/>
    <s v="large"/>
    <n v="1894.19"/>
    <n v="598.76"/>
    <n v="1295.43"/>
    <d v="2003-07-21T00:00:00"/>
    <n v="96"/>
  </r>
  <r>
    <s v="16773"/>
    <s v="71"/>
    <x v="2897"/>
    <d v="2017-05-30T00:00:00"/>
    <b v="1"/>
    <s v="Approved"/>
    <s v="Solex"/>
    <s v="Standard"/>
    <s v="high"/>
    <s v="large"/>
    <n v="1842.92"/>
    <n v="1105.75"/>
    <n v="737.17"/>
    <d v="1995-10-24T00:00:00"/>
    <n v="214"/>
  </r>
  <r>
    <s v="16774"/>
    <s v="19"/>
    <x v="3141"/>
    <d v="2017-09-18T00:00:00"/>
    <b v="1"/>
    <s v="Approved"/>
    <s v="Trek Bicycles"/>
    <s v="Mountain"/>
    <s v="low"/>
    <s v="medium"/>
    <n v="574.64"/>
    <n v="459.71"/>
    <n v="114.93"/>
    <d v="2011-08-29T00:00:00"/>
    <n v="103"/>
  </r>
  <r>
    <s v="16775"/>
    <s v="49"/>
    <x v="180"/>
    <d v="2017-07-21T00:00:00"/>
    <b v="1"/>
    <s v="Approved"/>
    <s v="Trek Bicycles"/>
    <s v="Road"/>
    <s v="medium"/>
    <s v="medium"/>
    <n v="533.51"/>
    <n v="400.13"/>
    <n v="133.38"/>
    <d v="1997-02-09T00:00:00"/>
    <n v="162"/>
  </r>
  <r>
    <s v="16776"/>
    <s v="30"/>
    <x v="1116"/>
    <d v="2017-09-26T00:00:00"/>
    <b v="1"/>
    <s v="Approved"/>
    <s v="Solex"/>
    <s v="Standard"/>
    <s v="high"/>
    <s v="medium"/>
    <n v="748.17"/>
    <n v="448.9"/>
    <n v="299.27"/>
    <d v="1991-11-10T00:00:00"/>
    <n v="95"/>
  </r>
  <r>
    <s v="16777"/>
    <s v="12"/>
    <x v="3308"/>
    <d v="2017-05-17T00:00:00"/>
    <b v="1"/>
    <s v="Approved"/>
    <s v="Giant Bicycles"/>
    <s v="Standard"/>
    <s v="medium"/>
    <s v="large"/>
    <n v="1765.3"/>
    <n v="709.48"/>
    <n v="1055.82"/>
    <d v="2013-09-16T00:00:00"/>
    <n v="227"/>
  </r>
  <r>
    <s v="16778"/>
    <s v="29"/>
    <x v="1634"/>
    <d v="2017-02-24T00:00:00"/>
    <b v="0"/>
    <s v="Approved"/>
    <s v="Norco Bicycles"/>
    <s v="Road"/>
    <s v="medium"/>
    <s v="medium"/>
    <n v="543.39"/>
    <n v="407.54"/>
    <n v="135.85"/>
    <d v="2016-11-22T00:00:00"/>
    <n v="309"/>
  </r>
  <r>
    <s v="16779"/>
    <s v="32"/>
    <x v="1318"/>
    <d v="2017-04-01T00:00:00"/>
    <b v="1"/>
    <s v="Approved"/>
    <s v="Giant Bicycles"/>
    <s v="Standard"/>
    <s v="high"/>
    <s v="medium"/>
    <n v="1179"/>
    <n v="707.4"/>
    <n v="471.6"/>
    <d v="2000-11-03T00:00:00"/>
    <n v="273"/>
  </r>
  <r>
    <s v="16780"/>
    <s v="2"/>
    <x v="3477"/>
    <d v="2017-09-05T00:00:00"/>
    <b v="1"/>
    <s v="Approved"/>
    <s v="Solex"/>
    <s v="Standard"/>
    <s v="medium"/>
    <s v="medium"/>
    <n v="71.489999999999995"/>
    <n v="53.62"/>
    <n v="17.87"/>
    <d v="2012-12-02T00:00:00"/>
    <n v="116"/>
  </r>
  <r>
    <s v="16781"/>
    <s v="66"/>
    <x v="1681"/>
    <d v="2017-10-15T00:00:00"/>
    <b v="0"/>
    <s v="Approved"/>
    <s v="Solex"/>
    <s v="Standard"/>
    <s v="medium"/>
    <s v="medium"/>
    <n v="1163.8900000000001"/>
    <n v="589.27"/>
    <n v="574.62"/>
    <d v="2016-07-09T00:00:00"/>
    <n v="76"/>
  </r>
  <r>
    <s v="16782"/>
    <s v="66"/>
    <x v="595"/>
    <d v="2017-12-03T00:00:00"/>
    <b v="0"/>
    <s v="Approved"/>
    <s v="Giant Bicycles"/>
    <s v="Road"/>
    <s v="low"/>
    <s v="small"/>
    <n v="590.26"/>
    <n v="525.33000000000004"/>
    <n v="64.930000000000007"/>
    <d v="1995-10-24T00:00:00"/>
    <n v="27"/>
  </r>
  <r>
    <s v="16783"/>
    <s v="95"/>
    <x v="2264"/>
    <d v="2017-07-04T00:00:00"/>
    <b v="0"/>
    <s v="Approved"/>
    <s v="Giant Bicycles"/>
    <s v="Standard"/>
    <s v="medium"/>
    <s v="large"/>
    <n v="569.55999999999995"/>
    <n v="528.42999999999995"/>
    <n v="41.13"/>
    <d v="2003-09-10T00:00:00"/>
    <n v="179"/>
  </r>
  <r>
    <s v="16784"/>
    <s v="15"/>
    <x v="2515"/>
    <d v="2017-04-23T00:00:00"/>
    <b v="0"/>
    <s v="Approved"/>
    <s v="Norco Bicycles"/>
    <s v="Standard"/>
    <s v="low"/>
    <s v="medium"/>
    <n v="958.74"/>
    <n v="748.9"/>
    <n v="209.84"/>
    <d v="1996-04-05T00:00:00"/>
    <n v="251"/>
  </r>
  <r>
    <s v="16785"/>
    <s v="35"/>
    <x v="522"/>
    <d v="2017-04-29T00:00:00"/>
    <b v="1"/>
    <s v="Approved"/>
    <s v="Trek Bicycles"/>
    <s v="Standard"/>
    <s v="low"/>
    <s v="medium"/>
    <n v="1057.51"/>
    <n v="154.4"/>
    <n v="903.11"/>
    <d v="1994-07-12T00:00:00"/>
    <n v="245"/>
  </r>
  <r>
    <s v="16786"/>
    <s v="1"/>
    <x v="1584"/>
    <d v="2017-03-09T00:00:00"/>
    <b v="0"/>
    <s v="Approved"/>
    <s v="Giant Bicycles"/>
    <s v="Standard"/>
    <s v="medium"/>
    <s v="medium"/>
    <n v="1403.5"/>
    <n v="954.82"/>
    <n v="448.68"/>
    <d v="2004-09-28T00:00:00"/>
    <n v="296"/>
  </r>
  <r>
    <s v="16787"/>
    <s v="34"/>
    <x v="1485"/>
    <d v="2017-06-04T00:00:00"/>
    <b v="0"/>
    <s v="Approved"/>
    <s v="Norco Bicycles"/>
    <s v="Road"/>
    <s v="high"/>
    <s v="large"/>
    <n v="774.53"/>
    <n v="464.72"/>
    <n v="309.81"/>
    <d v="2012-06-04T00:00:00"/>
    <n v="209"/>
  </r>
  <r>
    <s v="16788"/>
    <s v="34"/>
    <x v="3237"/>
    <d v="2017-08-23T00:00:00"/>
    <b v="0"/>
    <s v="Approved"/>
    <s v="Norco Bicycles"/>
    <s v="Road"/>
    <s v="high"/>
    <s v="large"/>
    <n v="774.53"/>
    <n v="464.72"/>
    <n v="309.81"/>
    <d v="2003-03-18T00:00:00"/>
    <n v="129"/>
  </r>
  <r>
    <s v="16789"/>
    <s v="84"/>
    <x v="1637"/>
    <d v="2017-04-25T00:00:00"/>
    <b v="0"/>
    <s v="Approved"/>
    <s v="Trek Bicycles"/>
    <s v="Road"/>
    <s v="medium"/>
    <s v="medium"/>
    <n v="290.62"/>
    <n v="215.14"/>
    <n v="75.48"/>
    <d v="1999-07-26T00:00:00"/>
    <n v="249"/>
  </r>
  <r>
    <s v="16790"/>
    <s v="89"/>
    <x v="1196"/>
    <d v="2017-08-09T00:00:00"/>
    <b v="1"/>
    <s v="Approved"/>
    <s v="WeareA2B"/>
    <s v="Touring"/>
    <s v="medium"/>
    <s v="large"/>
    <n v="1362.99"/>
    <n v="57.74"/>
    <n v="1305.25"/>
    <d v="2016-07-09T00:00:00"/>
    <n v="143"/>
  </r>
  <r>
    <s v="16791"/>
    <s v="1"/>
    <x v="128"/>
    <d v="2017-05-09T00:00:00"/>
    <b v="1"/>
    <s v="Approved"/>
    <s v="Giant Bicycles"/>
    <s v="Standard"/>
    <s v="medium"/>
    <s v="medium"/>
    <n v="1403.5"/>
    <n v="954.82"/>
    <n v="448.68"/>
    <d v="2011-04-16T00:00:00"/>
    <n v="235"/>
  </r>
  <r>
    <s v="16792"/>
    <s v="76"/>
    <x v="1199"/>
    <d v="2017-10-12T00:00:00"/>
    <b v="0"/>
    <s v="Approved"/>
    <s v="WeareA2B"/>
    <s v="Standard"/>
    <s v="low"/>
    <s v="medium"/>
    <n v="642.30999999999995"/>
    <n v="513.85"/>
    <n v="128.46"/>
    <d v="2014-10-10T00:00:00"/>
    <n v="79"/>
  </r>
  <r>
    <s v="16793"/>
    <s v="77"/>
    <x v="256"/>
    <d v="2017-01-22T00:00:00"/>
    <b v="1"/>
    <s v="Approved"/>
    <s v="WeareA2B"/>
    <s v="Standard"/>
    <s v="medium"/>
    <s v="medium"/>
    <n v="1769.64"/>
    <n v="108.76"/>
    <n v="1660.88"/>
    <d v="2001-11-25T00:00:00"/>
    <n v="342"/>
  </r>
  <r>
    <s v="16794"/>
    <s v="47"/>
    <x v="1783"/>
    <d v="2017-11-25T00:00:00"/>
    <b v="1"/>
    <s v="Approved"/>
    <s v="Trek Bicycles"/>
    <s v="Road"/>
    <s v="low"/>
    <s v="small"/>
    <n v="1720.7"/>
    <n v="1531.42"/>
    <n v="189.28"/>
    <d v="2009-04-12T00:00:00"/>
    <n v="35"/>
  </r>
  <r>
    <s v="16795"/>
    <s v="15"/>
    <x v="1568"/>
    <d v="2017-05-20T00:00:00"/>
    <b v="0"/>
    <s v="Approved"/>
    <s v="Norco Bicycles"/>
    <s v="Standard"/>
    <s v="low"/>
    <s v="medium"/>
    <n v="958.74"/>
    <n v="748.9"/>
    <n v="209.84"/>
    <d v="2010-05-05T00:00:00"/>
    <n v="224"/>
  </r>
  <r>
    <s v="16796"/>
    <s v="52"/>
    <x v="750"/>
    <d v="2017-04-15T00:00:00"/>
    <b v="0"/>
    <s v="Approved"/>
    <s v="OHM Cycles"/>
    <s v="Road"/>
    <s v="medium"/>
    <s v="medium"/>
    <n v="1280.28"/>
    <n v="829.51"/>
    <n v="450.77"/>
    <d v="1993-07-20T00:00:00"/>
    <n v="259"/>
  </r>
  <r>
    <s v="16797"/>
    <s v="81"/>
    <x v="1326"/>
    <d v="2017-10-20T00:00:00"/>
    <b v="0"/>
    <s v="Approved"/>
    <s v="Norco Bicycles"/>
    <s v="Standard"/>
    <s v="medium"/>
    <s v="small"/>
    <n v="586.45000000000005"/>
    <n v="521.94000000000005"/>
    <n v="64.510000000000005"/>
    <d v="1991-07-10T00:00:00"/>
    <n v="71"/>
  </r>
  <r>
    <s v="16798"/>
    <s v="99"/>
    <x v="3386"/>
    <d v="2017-08-19T00:00:00"/>
    <b v="0"/>
    <s v="Approved"/>
    <s v="OHM Cycles"/>
    <s v="Standard"/>
    <s v="medium"/>
    <s v="medium"/>
    <n v="1227.3399999999999"/>
    <n v="770.89"/>
    <n v="456.45"/>
    <d v="1994-08-10T00:00:00"/>
    <n v="133"/>
  </r>
  <r>
    <s v="16799"/>
    <s v="0"/>
    <x v="998"/>
    <d v="2017-05-10T00:00:00"/>
    <b v="0"/>
    <s v="Approved"/>
    <s v="Norco Bicycles"/>
    <s v="Road"/>
    <s v="medium"/>
    <s v="medium"/>
    <n v="543.39"/>
    <n v="407.54"/>
    <n v="135.85"/>
    <d v="2016-11-22T00:00:00"/>
    <n v="234"/>
  </r>
  <r>
    <s v="16800"/>
    <s v="57"/>
    <x v="2708"/>
    <d v="2017-12-01T00:00:00"/>
    <b v="1"/>
    <s v="Approved"/>
    <s v="WeareA2B"/>
    <s v="Touring"/>
    <s v="medium"/>
    <s v="large"/>
    <n v="1890.39"/>
    <n v="260.14"/>
    <n v="1630.25"/>
    <d v="1993-06-23T00:00:00"/>
    <n v="29"/>
  </r>
  <r>
    <s v="16801"/>
    <s v="51"/>
    <x v="1854"/>
    <d v="2017-01-18T00:00:00"/>
    <b v="1"/>
    <s v="Approved"/>
    <s v="OHM Cycles"/>
    <s v="Standard"/>
    <s v="high"/>
    <s v="medium"/>
    <n v="2005.66"/>
    <n v="1203.4000000000001"/>
    <n v="802.26"/>
    <d v="2012-04-10T00:00:00"/>
    <n v="346"/>
  </r>
  <r>
    <s v="16802"/>
    <s v="32"/>
    <x v="319"/>
    <d v="2017-10-03T00:00:00"/>
    <b v="1"/>
    <s v="Approved"/>
    <s v="Giant Bicycles"/>
    <s v="Standard"/>
    <s v="medium"/>
    <s v="medium"/>
    <n v="642.70000000000005"/>
    <n v="211.37"/>
    <n v="431.33"/>
    <d v="2002-03-22T00:00:00"/>
    <n v="88"/>
  </r>
  <r>
    <s v="16803"/>
    <s v="5"/>
    <x v="1139"/>
    <d v="2017-07-13T00:00:00"/>
    <b v="1"/>
    <s v="Approved"/>
    <s v="Trek Bicycles"/>
    <s v="Mountain"/>
    <s v="low"/>
    <s v="medium"/>
    <n v="574.64"/>
    <n v="459.71"/>
    <n v="114.93"/>
    <d v="2004-08-07T00:00:00"/>
    <n v="170"/>
  </r>
  <r>
    <s v="16805"/>
    <s v="55"/>
    <x v="2381"/>
    <d v="2017-10-23T00:00:00"/>
    <b v="1"/>
    <s v="Approved"/>
    <s v="Trek Bicycles"/>
    <s v="Road"/>
    <s v="medium"/>
    <s v="large"/>
    <n v="1894.19"/>
    <n v="598.76"/>
    <n v="1295.43"/>
    <d v="1998-12-17T00:00:00"/>
    <n v="68"/>
  </r>
  <r>
    <s v="16806"/>
    <s v="29"/>
    <x v="2090"/>
    <d v="2017-12-13T00:00:00"/>
    <b v="1"/>
    <s v="Approved"/>
    <s v="Norco Bicycles"/>
    <s v="Road"/>
    <s v="medium"/>
    <s v="medium"/>
    <n v="543.39"/>
    <n v="407.54"/>
    <n v="135.85"/>
    <d v="2016-11-22T00:00:00"/>
    <n v="17"/>
  </r>
  <r>
    <s v="16807"/>
    <s v="13"/>
    <x v="75"/>
    <d v="2017-07-30T00:00:00"/>
    <b v="1"/>
    <s v="Approved"/>
    <s v="Solex"/>
    <s v="Standard"/>
    <s v="medium"/>
    <s v="medium"/>
    <n v="1163.8900000000001"/>
    <n v="589.27"/>
    <n v="574.62"/>
    <d v="1994-09-09T00:00:00"/>
    <n v="153"/>
  </r>
  <r>
    <s v="16808"/>
    <s v="42"/>
    <x v="583"/>
    <d v="2017-01-05T00:00:00"/>
    <b v="1"/>
    <s v="Approved"/>
    <s v="OHM Cycles"/>
    <s v="Road"/>
    <s v="medium"/>
    <s v="small"/>
    <n v="1810"/>
    <n v="1610.9"/>
    <n v="199.1"/>
    <d v="2014-07-28T00:00:00"/>
    <n v="359"/>
  </r>
  <r>
    <s v="16809"/>
    <s v="65"/>
    <x v="2858"/>
    <d v="2017-10-16T00:00:00"/>
    <b v="1"/>
    <s v="Approved"/>
    <s v="WeareA2B"/>
    <s v="Standard"/>
    <s v="medium"/>
    <s v="medium"/>
    <n v="1807.45"/>
    <n v="778.69"/>
    <n v="1028.76"/>
    <d v="2015-05-21T00:00:00"/>
    <n v="75"/>
  </r>
  <r>
    <s v="16810"/>
    <s v="11"/>
    <x v="2741"/>
    <d v="2017-08-03T00:00:00"/>
    <b v="0"/>
    <s v="Approved"/>
    <s v="Giant Bicycles"/>
    <s v="Standard"/>
    <s v="high"/>
    <s v="medium"/>
    <n v="1274.93"/>
    <n v="764.96"/>
    <n v="509.97"/>
    <d v="2007-08-04T00:00:00"/>
    <n v="149"/>
  </r>
  <r>
    <s v="16811"/>
    <s v="4"/>
    <x v="1762"/>
    <d v="2017-05-20T00:00:00"/>
    <b v="0"/>
    <s v="Approved"/>
    <s v="Solex"/>
    <s v="Standard"/>
    <s v="medium"/>
    <s v="medium"/>
    <n v="1483.2"/>
    <n v="99.59"/>
    <n v="1383.61"/>
    <d v="2015-05-21T00:00:00"/>
    <n v="224"/>
  </r>
  <r>
    <s v="16812"/>
    <s v="30"/>
    <x v="1687"/>
    <d v="2017-09-28T00:00:00"/>
    <b v="1"/>
    <s v="Approved"/>
    <s v="Solex"/>
    <s v="Standard"/>
    <s v="high"/>
    <s v="medium"/>
    <n v="748.17"/>
    <n v="448.9"/>
    <n v="299.27"/>
    <d v="1999-07-20T00:00:00"/>
    <n v="93"/>
  </r>
  <r>
    <s v="16813"/>
    <s v="64"/>
    <x v="1489"/>
    <d v="2017-12-27T00:00:00"/>
    <b v="1"/>
    <s v="Approved"/>
    <s v="Trek Bicycles"/>
    <s v="Standard"/>
    <s v="medium"/>
    <s v="large"/>
    <n v="1469.44"/>
    <n v="596.54999999999995"/>
    <n v="872.89"/>
    <d v="2012-05-18T00:00:00"/>
    <n v="3"/>
  </r>
  <r>
    <s v="16814"/>
    <s v="47"/>
    <x v="1256"/>
    <d v="2017-03-24T00:00:00"/>
    <b v="0"/>
    <s v="Approved"/>
    <s v="Trek Bicycles"/>
    <s v="Road"/>
    <s v="low"/>
    <s v="small"/>
    <n v="1720.7"/>
    <n v="1531.42"/>
    <n v="189.28"/>
    <d v="2012-06-04T00:00:00"/>
    <n v="281"/>
  </r>
  <r>
    <s v="16815"/>
    <s v="79"/>
    <x v="3403"/>
    <d v="2017-10-08T00:00:00"/>
    <b v="1"/>
    <s v="Approved"/>
    <s v="Norco Bicycles"/>
    <s v="Standard"/>
    <s v="medium"/>
    <s v="medium"/>
    <n v="1555.58"/>
    <n v="818.01"/>
    <n v="737.57"/>
    <d v="2003-09-09T00:00:00"/>
    <n v="83"/>
  </r>
  <r>
    <s v="16816"/>
    <s v="35"/>
    <x v="2639"/>
    <d v="2017-06-04T00:00:00"/>
    <b v="1"/>
    <s v="Approved"/>
    <s v="Giant Bicycles"/>
    <s v="Standard"/>
    <s v="medium"/>
    <s v="medium"/>
    <n v="1403.5"/>
    <n v="954.82"/>
    <n v="448.68"/>
    <d v="2012-12-02T00:00:00"/>
    <n v="209"/>
  </r>
  <r>
    <s v="16817"/>
    <s v="31"/>
    <x v="716"/>
    <d v="2017-07-02T00:00:00"/>
    <b v="0"/>
    <s v="Approved"/>
    <s v="Giant Bicycles"/>
    <s v="Standard"/>
    <s v="medium"/>
    <s v="medium"/>
    <n v="230.91"/>
    <n v="173.18"/>
    <n v="57.73"/>
    <d v="1995-12-19T00:00:00"/>
    <n v="181"/>
  </r>
  <r>
    <s v="16818"/>
    <s v="57"/>
    <x v="1934"/>
    <d v="2017-09-28T00:00:00"/>
    <b v="1"/>
    <s v="Approved"/>
    <s v="WeareA2B"/>
    <s v="Touring"/>
    <s v="medium"/>
    <s v="large"/>
    <n v="1890.39"/>
    <n v="260.14"/>
    <n v="1630.25"/>
    <d v="1993-06-23T00:00:00"/>
    <n v="93"/>
  </r>
  <r>
    <s v="16819"/>
    <s v="99"/>
    <x v="11"/>
    <d v="2017-10-18T00:00:00"/>
    <b v="0"/>
    <s v="Approved"/>
    <s v="OHM Cycles"/>
    <s v="Standard"/>
    <s v="medium"/>
    <s v="medium"/>
    <n v="1227.3399999999999"/>
    <n v="770.89"/>
    <n v="456.45"/>
    <d v="1994-08-10T00:00:00"/>
    <n v="73"/>
  </r>
  <r>
    <s v="16820"/>
    <s v="100"/>
    <x v="3286"/>
    <d v="2017-01-18T00:00:00"/>
    <b v="0"/>
    <s v="Approved"/>
    <s v="Norco Bicycles"/>
    <s v="Road"/>
    <s v="medium"/>
    <s v="medium"/>
    <n v="1036.5899999999999"/>
    <n v="206.35"/>
    <n v="830.24"/>
    <d v="2004-07-25T00:00:00"/>
    <n v="346"/>
  </r>
  <r>
    <s v="16821"/>
    <s v="74"/>
    <x v="1994"/>
    <d v="2017-03-06T00:00:00"/>
    <b v="0"/>
    <s v="Approved"/>
    <s v="WeareA2B"/>
    <s v="Standard"/>
    <s v="medium"/>
    <s v="medium"/>
    <n v="1228.07"/>
    <n v="400.91"/>
    <n v="827.16"/>
    <d v="2000-05-22T00:00:00"/>
    <n v="299"/>
  </r>
  <r>
    <s v="16822"/>
    <s v="29"/>
    <x v="841"/>
    <d v="2017-01-11T00:00:00"/>
    <b v="1"/>
    <s v="Approved"/>
    <s v="Norco Bicycles"/>
    <s v="Road"/>
    <s v="medium"/>
    <s v="medium"/>
    <n v="543.39"/>
    <n v="407.54"/>
    <n v="135.85"/>
    <d v="1992-10-11T00:00:00"/>
    <n v="353"/>
  </r>
  <r>
    <s v="16823"/>
    <s v="61"/>
    <x v="3094"/>
    <d v="2017-03-19T00:00:00"/>
    <b v="0"/>
    <s v="Approved"/>
    <s v="OHM Cycles"/>
    <s v="Standard"/>
    <s v="low"/>
    <s v="medium"/>
    <n v="71.16"/>
    <n v="56.93"/>
    <n v="14.23"/>
    <d v="2015-05-21T00:00:00"/>
    <n v="286"/>
  </r>
  <r>
    <s v="16824"/>
    <s v="67"/>
    <x v="291"/>
    <d v="2017-05-09T00:00:00"/>
    <b v="1"/>
    <s v="Approved"/>
    <s v="Norco Bicycles"/>
    <s v="Road"/>
    <s v="medium"/>
    <s v="medium"/>
    <n v="544.04999999999995"/>
    <n v="376.84"/>
    <n v="167.21"/>
    <d v="1995-10-24T00:00:00"/>
    <n v="235"/>
  </r>
  <r>
    <s v="16825"/>
    <s v="9"/>
    <x v="3364"/>
    <d v="2017-05-03T00:00:00"/>
    <b v="1"/>
    <s v="Approved"/>
    <s v="OHM Cycles"/>
    <s v="Road"/>
    <s v="medium"/>
    <s v="medium"/>
    <n v="742.54"/>
    <n v="667.4"/>
    <n v="75.14"/>
    <d v="1991-11-07T00:00:00"/>
    <n v="241"/>
  </r>
  <r>
    <s v="16826"/>
    <s v="39"/>
    <x v="546"/>
    <d v="2017-06-27T00:00:00"/>
    <b v="0"/>
    <s v="Approved"/>
    <s v="Giant Bicycles"/>
    <s v="Standard"/>
    <s v="medium"/>
    <s v="large"/>
    <n v="1812.75"/>
    <n v="582.48"/>
    <n v="1230.27"/>
    <d v="2010-06-07T00:00:00"/>
    <n v="186"/>
  </r>
  <r>
    <s v="16827"/>
    <s v="9"/>
    <x v="2709"/>
    <d v="2017-09-18T00:00:00"/>
    <b v="0"/>
    <s v="Approved"/>
    <s v="OHM Cycles"/>
    <s v="Road"/>
    <s v="medium"/>
    <s v="medium"/>
    <n v="742.54"/>
    <n v="667.4"/>
    <n v="75.14"/>
    <d v="1991-11-07T00:00:00"/>
    <n v="103"/>
  </r>
  <r>
    <s v="16828"/>
    <s v="61"/>
    <x v="941"/>
    <d v="2017-12-22T00:00:00"/>
    <b v="1"/>
    <s v="Approved"/>
    <s v="OHM Cycles"/>
    <s v="Standard"/>
    <s v="low"/>
    <s v="medium"/>
    <n v="71.16"/>
    <n v="56.93"/>
    <n v="14.23"/>
    <d v="2015-06-17T00:00:00"/>
    <n v="8"/>
  </r>
  <r>
    <s v="16829"/>
    <s v="58"/>
    <x v="3315"/>
    <d v="2017-08-03T00:00:00"/>
    <b v="0"/>
    <s v="Approved"/>
    <s v="OHM Cycles"/>
    <s v="Standard"/>
    <s v="medium"/>
    <s v="medium"/>
    <n v="912.52"/>
    <n v="141.4"/>
    <n v="771.12"/>
    <d v="2015-10-18T00:00:00"/>
    <n v="149"/>
  </r>
  <r>
    <s v="16830"/>
    <s v="17"/>
    <x v="1479"/>
    <d v="2017-09-01T00:00:00"/>
    <b v="1"/>
    <s v="Approved"/>
    <s v="WeareA2B"/>
    <s v="Touring"/>
    <s v="medium"/>
    <s v="large"/>
    <n v="1362.99"/>
    <n v="57.74"/>
    <n v="1305.25"/>
    <d v="1993-04-20T00:00:00"/>
    <n v="120"/>
  </r>
  <r>
    <s v="16831"/>
    <s v="78"/>
    <x v="1882"/>
    <d v="2017-06-17T00:00:00"/>
    <b v="0"/>
    <s v="Approved"/>
    <s v="Giant Bicycles"/>
    <s v="Standard"/>
    <s v="medium"/>
    <s v="large"/>
    <n v="1765.3"/>
    <n v="709.48"/>
    <n v="1055.82"/>
    <d v="2004-07-25T00:00:00"/>
    <n v="196"/>
  </r>
  <r>
    <s v="16832"/>
    <s v="18"/>
    <x v="1744"/>
    <d v="2017-10-10T00:00:00"/>
    <b v="1"/>
    <s v="Approved"/>
    <s v="Solex"/>
    <s v="Standard"/>
    <s v="medium"/>
    <s v="medium"/>
    <n v="575.27"/>
    <n v="431.45"/>
    <n v="143.82"/>
    <d v="2013-03-12T00:00:00"/>
    <n v="81"/>
  </r>
  <r>
    <s v="16833"/>
    <s v="50"/>
    <x v="1021"/>
    <d v="2017-09-07T00:00:00"/>
    <b v="1"/>
    <s v="Approved"/>
    <s v="Giant Bicycles"/>
    <s v="Standard"/>
    <s v="medium"/>
    <s v="medium"/>
    <n v="642.70000000000005"/>
    <n v="211.37"/>
    <n v="431.33"/>
    <d v="1995-12-19T00:00:00"/>
    <n v="114"/>
  </r>
  <r>
    <s v="16834"/>
    <s v="7"/>
    <x v="827"/>
    <d v="2017-07-14T00:00:00"/>
    <b v="1"/>
    <s v="Approved"/>
    <s v="Trek Bicycles"/>
    <s v="Road"/>
    <s v="low"/>
    <s v="medium"/>
    <n v="980.37"/>
    <n v="234.43"/>
    <n v="745.94"/>
    <d v="2004-09-28T00:00:00"/>
    <n v="169"/>
  </r>
  <r>
    <s v="16835"/>
    <s v="12"/>
    <x v="983"/>
    <d v="2017-02-19T00:00:00"/>
    <b v="0"/>
    <s v="Approved"/>
    <s v="WeareA2B"/>
    <s v="Standard"/>
    <s v="medium"/>
    <s v="medium"/>
    <n v="1231.1500000000001"/>
    <n v="161.6"/>
    <n v="1069.55"/>
    <d v="1993-07-20T00:00:00"/>
    <n v="314"/>
  </r>
  <r>
    <s v="16836"/>
    <s v="77"/>
    <x v="322"/>
    <d v="2017-08-20T00:00:00"/>
    <b v="0"/>
    <s v="Approved"/>
    <s v="WeareA2B"/>
    <s v="Standard"/>
    <s v="medium"/>
    <s v="medium"/>
    <n v="1769.64"/>
    <n v="108.76"/>
    <n v="1660.88"/>
    <d v="2001-11-25T00:00:00"/>
    <n v="132"/>
  </r>
  <r>
    <s v="16837"/>
    <s v="64"/>
    <x v="404"/>
    <d v="2017-11-02T00:00:00"/>
    <b v="1"/>
    <s v="Approved"/>
    <s v="Trek Bicycles"/>
    <s v="Standard"/>
    <s v="medium"/>
    <s v="large"/>
    <n v="1469.44"/>
    <n v="596.54999999999995"/>
    <n v="872.89"/>
    <d v="2012-05-18T00:00:00"/>
    <n v="58"/>
  </r>
  <r>
    <s v="16838"/>
    <s v="42"/>
    <x v="1069"/>
    <d v="2017-11-07T00:00:00"/>
    <b v="0"/>
    <s v="Approved"/>
    <s v="OHM Cycles"/>
    <s v="Road"/>
    <s v="medium"/>
    <s v="small"/>
    <n v="1810"/>
    <n v="1610.9"/>
    <n v="199.1"/>
    <d v="2011-05-09T00:00:00"/>
    <n v="53"/>
  </r>
  <r>
    <s v="16839"/>
    <s v="18"/>
    <x v="2155"/>
    <d v="2017-12-08T00:00:00"/>
    <b v="0"/>
    <s v="Approved"/>
    <s v="Solex"/>
    <s v="Standard"/>
    <s v="medium"/>
    <s v="medium"/>
    <n v="575.27"/>
    <n v="431.45"/>
    <n v="143.82"/>
    <d v="2016-02-04T00:00:00"/>
    <n v="22"/>
  </r>
  <r>
    <s v="16840"/>
    <s v="55"/>
    <x v="2077"/>
    <d v="2017-05-13T00:00:00"/>
    <b v="0"/>
    <s v="Approved"/>
    <s v="Trek Bicycles"/>
    <s v="Road"/>
    <s v="medium"/>
    <s v="large"/>
    <n v="1894.19"/>
    <n v="598.76"/>
    <n v="1295.43"/>
    <d v="2003-07-21T00:00:00"/>
    <n v="231"/>
  </r>
  <r>
    <s v="16841"/>
    <s v="71"/>
    <x v="1873"/>
    <d v="2017-03-30T00:00:00"/>
    <b v="0"/>
    <s v="Approved"/>
    <s v="Solex"/>
    <s v="Standard"/>
    <s v="high"/>
    <s v="large"/>
    <n v="1842.92"/>
    <n v="1105.75"/>
    <n v="737.17"/>
    <d v="1995-10-24T00:00:00"/>
    <n v="275"/>
  </r>
  <r>
    <s v="16842"/>
    <s v="50"/>
    <x v="3055"/>
    <d v="2017-10-24T00:00:00"/>
    <b v="0"/>
    <s v="Approved"/>
    <s v="Giant Bicycles"/>
    <s v="Standard"/>
    <s v="medium"/>
    <s v="medium"/>
    <n v="642.70000000000005"/>
    <n v="211.37"/>
    <n v="431.33"/>
    <d v="2002-03-22T00:00:00"/>
    <n v="67"/>
  </r>
  <r>
    <s v="16843"/>
    <s v="25"/>
    <x v="532"/>
    <d v="2017-03-11T00:00:00"/>
    <b v="1"/>
    <s v="Approved"/>
    <s v="Giant Bicycles"/>
    <s v="Road"/>
    <s v="medium"/>
    <s v="medium"/>
    <n v="1538.99"/>
    <n v="829.65"/>
    <n v="709.34"/>
    <d v="2002-03-22T00:00:00"/>
    <n v="294"/>
  </r>
  <r>
    <s v="16844"/>
    <s v="25"/>
    <x v="2782"/>
    <d v="2017-05-26T00:00:00"/>
    <b v="0"/>
    <s v="Approved"/>
    <s v="Giant Bicycles"/>
    <s v="Road"/>
    <s v="medium"/>
    <s v="medium"/>
    <n v="1538.99"/>
    <n v="829.65"/>
    <n v="709.34"/>
    <d v="2016-02-04T00:00:00"/>
    <n v="218"/>
  </r>
  <r>
    <s v="16845"/>
    <s v="3"/>
    <x v="1177"/>
    <d v="2017-02-03T00:00:00"/>
    <b v="0"/>
    <s v="Approved"/>
    <s v="Trek Bicycles"/>
    <s v="Standard"/>
    <s v="medium"/>
    <s v="large"/>
    <n v="2091.4699999999998"/>
    <n v="388.92"/>
    <n v="1702.55"/>
    <d v="2003-07-21T00:00:00"/>
    <n v="330"/>
  </r>
  <r>
    <s v="16847"/>
    <s v="92"/>
    <x v="368"/>
    <d v="2017-03-14T00:00:00"/>
    <b v="0"/>
    <s v="Approved"/>
    <s v="WeareA2B"/>
    <s v="Touring"/>
    <s v="medium"/>
    <s v="large"/>
    <n v="1890.39"/>
    <n v="260.14"/>
    <n v="1630.25"/>
    <d v="1991-01-21T00:00:00"/>
    <n v="291"/>
  </r>
  <r>
    <s v="16848"/>
    <s v="7"/>
    <x v="1101"/>
    <d v="2017-08-01T00:00:00"/>
    <b v="1"/>
    <s v="Approved"/>
    <s v="Trek Bicycles"/>
    <s v="Road"/>
    <s v="low"/>
    <s v="medium"/>
    <n v="980.37"/>
    <n v="234.43"/>
    <n v="745.94"/>
    <d v="2014-03-03T00:00:00"/>
    <n v="151"/>
  </r>
  <r>
    <s v="16849"/>
    <s v="3"/>
    <x v="1776"/>
    <d v="2017-11-30T00:00:00"/>
    <b v="0"/>
    <s v="Approved"/>
    <s v="Trek Bicycles"/>
    <s v="Standard"/>
    <s v="medium"/>
    <s v="large"/>
    <n v="2091.4699999999998"/>
    <n v="388.92"/>
    <n v="1702.55"/>
    <d v="2012-05-18T00:00:00"/>
    <n v="30"/>
  </r>
  <r>
    <s v="16850"/>
    <s v="65"/>
    <x v="1677"/>
    <d v="2017-10-30T00:00:00"/>
    <b v="0"/>
    <s v="Approved"/>
    <s v="WeareA2B"/>
    <s v="Standard"/>
    <s v="medium"/>
    <s v="medium"/>
    <n v="1807.45"/>
    <n v="778.69"/>
    <n v="1028.76"/>
    <d v="2015-05-21T00:00:00"/>
    <n v="61"/>
  </r>
  <r>
    <s v="16851"/>
    <s v="91"/>
    <x v="2486"/>
    <d v="2017-02-15T00:00:00"/>
    <b v="1"/>
    <s v="Approved"/>
    <s v="Solex"/>
    <s v="Standard"/>
    <s v="medium"/>
    <s v="medium"/>
    <n v="100.35"/>
    <n v="75.260000000000005"/>
    <n v="25.09"/>
    <d v="2003-09-10T00:00:00"/>
    <n v="318"/>
  </r>
  <r>
    <s v="16852"/>
    <s v="5"/>
    <x v="3108"/>
    <d v="2017-01-03T00:00:00"/>
    <b v="1"/>
    <s v="Approved"/>
    <s v="Trek Bicycles"/>
    <s v="Mountain"/>
    <s v="low"/>
    <s v="medium"/>
    <n v="574.64"/>
    <n v="459.71"/>
    <n v="114.93"/>
    <d v="2011-08-29T00:00:00"/>
    <n v="361"/>
  </r>
  <r>
    <s v="16854"/>
    <s v="68"/>
    <x v="1317"/>
    <d v="2017-07-05T00:00:00"/>
    <b v="0"/>
    <s v="Approved"/>
    <s v="OHM Cycles"/>
    <s v="Standard"/>
    <s v="medium"/>
    <s v="medium"/>
    <n v="1636.9"/>
    <n v="44.71"/>
    <n v="1592.19"/>
    <d v="2010-08-20T00:00:00"/>
    <n v="178"/>
  </r>
  <r>
    <s v="16855"/>
    <s v="0"/>
    <x v="3416"/>
    <d v="2017-03-12T00:00:00"/>
    <b v="0"/>
    <s v="Approved"/>
    <s v="Solex"/>
    <s v="Standard"/>
    <s v="medium"/>
    <s v="medium"/>
    <n v="441.49"/>
    <n v="84.99"/>
    <n v="356.5"/>
    <d v="2012-04-10T00:00:00"/>
    <n v="293"/>
  </r>
  <r>
    <s v="16856"/>
    <s v="99"/>
    <x v="2729"/>
    <d v="2017-05-16T00:00:00"/>
    <b v="0"/>
    <s v="Approved"/>
    <s v="Trek Bicycles"/>
    <s v="Road"/>
    <s v="low"/>
    <s v="small"/>
    <n v="1720.7"/>
    <n v="1531.42"/>
    <n v="189.28"/>
    <d v="2006-10-01T00:00:00"/>
    <n v="228"/>
  </r>
  <r>
    <s v="16857"/>
    <s v="50"/>
    <x v="1530"/>
    <d v="2017-04-29T00:00:00"/>
    <b v="1"/>
    <s v="Approved"/>
    <s v="WeareA2B"/>
    <s v="Standard"/>
    <s v="medium"/>
    <s v="small"/>
    <n v="175.89"/>
    <n v="131.91999999999999"/>
    <n v="43.97"/>
    <d v="2015-10-18T00:00:00"/>
    <n v="245"/>
  </r>
  <r>
    <s v="16858"/>
    <s v="34"/>
    <x v="3253"/>
    <d v="2017-08-02T00:00:00"/>
    <b v="1"/>
    <s v="Approved"/>
    <s v="Norco Bicycles"/>
    <s v="Road"/>
    <s v="high"/>
    <s v="large"/>
    <n v="774.53"/>
    <n v="464.72"/>
    <n v="309.81"/>
    <d v="2003-03-18T00:00:00"/>
    <n v="150"/>
  </r>
  <r>
    <s v="16859"/>
    <s v="0"/>
    <x v="2865"/>
    <d v="2017-07-10T00:00:00"/>
    <b v="1"/>
    <s v="Approved"/>
    <s v="Norco Bicycles"/>
    <s v="Road"/>
    <s v="medium"/>
    <s v="medium"/>
    <n v="543.39"/>
    <n v="407.54"/>
    <n v="135.85"/>
    <d v="2016-03-29T00:00:00"/>
    <n v="173"/>
  </r>
  <r>
    <s v="16860"/>
    <s v="25"/>
    <x v="690"/>
    <d v="2017-02-14T00:00:00"/>
    <b v="1"/>
    <s v="Approved"/>
    <s v="Giant Bicycles"/>
    <s v="Road"/>
    <s v="medium"/>
    <s v="medium"/>
    <n v="1538.99"/>
    <n v="829.65"/>
    <n v="709.34"/>
    <d v="2016-02-04T00:00:00"/>
    <n v="319"/>
  </r>
  <r>
    <s v="16861"/>
    <s v="61"/>
    <x v="2337"/>
    <d v="2017-04-05T00:00:00"/>
    <b v="1"/>
    <s v="Approved"/>
    <s v="OHM Cycles"/>
    <s v="Standard"/>
    <s v="low"/>
    <s v="medium"/>
    <n v="71.16"/>
    <n v="56.93"/>
    <n v="14.23"/>
    <d v="1993-06-23T00:00:00"/>
    <n v="269"/>
  </r>
  <r>
    <s v="16862"/>
    <s v="58"/>
    <x v="2435"/>
    <d v="2017-11-15T00:00:00"/>
    <b v="0"/>
    <s v="Approved"/>
    <s v="OHM Cycles"/>
    <s v="Standard"/>
    <s v="medium"/>
    <s v="medium"/>
    <n v="912.52"/>
    <n v="141.4"/>
    <n v="771.12"/>
    <d v="2015-10-18T00:00:00"/>
    <n v="45"/>
  </r>
  <r>
    <s v="16863"/>
    <s v="22"/>
    <x v="2060"/>
    <d v="2017-08-29T00:00:00"/>
    <b v="1"/>
    <s v="Approved"/>
    <s v="WeareA2B"/>
    <s v="Standard"/>
    <s v="medium"/>
    <s v="medium"/>
    <n v="60.34"/>
    <n v="45.26"/>
    <n v="15.08"/>
    <d v="1993-07-15T00:00:00"/>
    <n v="123"/>
  </r>
  <r>
    <s v="16864"/>
    <s v="87"/>
    <x v="79"/>
    <d v="2017-10-14T00:00:00"/>
    <b v="0"/>
    <s v="Approved"/>
    <s v="Giant Bicycles"/>
    <s v="Standard"/>
    <s v="high"/>
    <s v="medium"/>
    <n v="1179"/>
    <n v="707.4"/>
    <n v="471.6"/>
    <d v="2005-05-10T00:00:00"/>
    <n v="77"/>
  </r>
  <r>
    <s v="16865"/>
    <s v="3"/>
    <x v="1606"/>
    <d v="2017-12-17T00:00:00"/>
    <b v="0"/>
    <s v="Approved"/>
    <s v="Trek Bicycles"/>
    <s v="Standard"/>
    <s v="medium"/>
    <s v="large"/>
    <n v="2091.4699999999998"/>
    <n v="388.92"/>
    <n v="1702.55"/>
    <d v="2012-04-10T00:00:00"/>
    <n v="13"/>
  </r>
  <r>
    <s v="16866"/>
    <s v="19"/>
    <x v="1742"/>
    <d v="2017-10-31T00:00:00"/>
    <b v="1"/>
    <s v="Approved"/>
    <s v="Trek Bicycles"/>
    <s v="Mountain"/>
    <s v="low"/>
    <s v="medium"/>
    <n v="574.64"/>
    <n v="459.71"/>
    <n v="114.93"/>
    <d v="2004-09-28T00:00:00"/>
    <n v="60"/>
  </r>
  <r>
    <s v="16867"/>
    <s v="48"/>
    <x v="2455"/>
    <d v="2017-04-01T00:00:00"/>
    <b v="0"/>
    <s v="Approved"/>
    <s v="WeareA2B"/>
    <s v="Standard"/>
    <s v="medium"/>
    <s v="medium"/>
    <n v="1762.96"/>
    <n v="950.52"/>
    <n v="812.44"/>
    <d v="2001-11-25T00:00:00"/>
    <n v="273"/>
  </r>
  <r>
    <s v="16868"/>
    <s v="83"/>
    <x v="3274"/>
    <d v="2017-08-13T00:00:00"/>
    <b v="1"/>
    <s v="Approved"/>
    <s v="Solex"/>
    <s v="Touring"/>
    <s v="medium"/>
    <s v="large"/>
    <n v="2083.94"/>
    <n v="675.03"/>
    <n v="1408.91"/>
    <d v="1997-08-25T00:00:00"/>
    <n v="139"/>
  </r>
  <r>
    <s v="16869"/>
    <s v="97"/>
    <x v="1038"/>
    <d v="2017-07-20T00:00:00"/>
    <b v="0"/>
    <s v="Approved"/>
    <s v="OHM Cycles"/>
    <s v="Road"/>
    <s v="medium"/>
    <s v="medium"/>
    <n v="742.54"/>
    <n v="667.4"/>
    <n v="75.14"/>
    <d v="1998-12-17T00:00:00"/>
    <n v="163"/>
  </r>
  <r>
    <s v="16870"/>
    <s v="32"/>
    <x v="3478"/>
    <d v="2017-09-11T00:00:00"/>
    <b v="0"/>
    <s v="Approved"/>
    <s v="Giant Bicycles"/>
    <s v="Standard"/>
    <s v="medium"/>
    <s v="medium"/>
    <n v="642.70000000000005"/>
    <n v="211.37"/>
    <n v="431.33"/>
    <d v="1999-12-04T00:00:00"/>
    <n v="110"/>
  </r>
  <r>
    <s v="16871"/>
    <s v="53"/>
    <x v="3103"/>
    <d v="2017-02-13T00:00:00"/>
    <b v="0"/>
    <s v="Approved"/>
    <s v="OHM Cycles"/>
    <s v="Standard"/>
    <s v="medium"/>
    <s v="medium"/>
    <n v="795.34"/>
    <n v="101.58"/>
    <n v="693.76"/>
    <d v="1997-02-09T00:00:00"/>
    <n v="320"/>
  </r>
  <r>
    <s v="16872"/>
    <s v="0"/>
    <x v="1202"/>
    <d v="2017-06-26T00:00:00"/>
    <b v="1"/>
    <s v="Approved"/>
    <s v="Solex"/>
    <s v="Standard"/>
    <s v="medium"/>
    <s v="medium"/>
    <n v="100.35"/>
    <n v="75.260000000000005"/>
    <n v="25.09"/>
    <d v="2016-03-29T00:00:00"/>
    <n v="187"/>
  </r>
  <r>
    <s v="16873"/>
    <s v="55"/>
    <x v="3399"/>
    <d v="2017-03-12T00:00:00"/>
    <b v="1"/>
    <s v="Approved"/>
    <s v="Trek Bicycles"/>
    <s v="Road"/>
    <s v="medium"/>
    <s v="large"/>
    <n v="1894.19"/>
    <n v="598.76"/>
    <n v="1295.43"/>
    <d v="1993-07-20T00:00:00"/>
    <n v="293"/>
  </r>
  <r>
    <s v="16874"/>
    <s v="3"/>
    <x v="856"/>
    <d v="2017-10-05T00:00:00"/>
    <b v="0"/>
    <s v="Approved"/>
    <s v="Trek Bicycles"/>
    <s v="Standard"/>
    <s v="medium"/>
    <s v="large"/>
    <n v="2091.4699999999998"/>
    <n v="388.92"/>
    <n v="1702.55"/>
    <d v="2012-09-15T00:00:00"/>
    <n v="86"/>
  </r>
  <r>
    <s v="16875"/>
    <s v="0"/>
    <x v="1912"/>
    <d v="2017-02-26T00:00:00"/>
    <b v="1"/>
    <s v="Approved"/>
    <s v="OHM Cycles"/>
    <s v="Standard"/>
    <s v="low"/>
    <s v="medium"/>
    <n v="71.16"/>
    <n v="56.93"/>
    <n v="14.23"/>
    <d v="1998-12-17T00:00:00"/>
    <n v="307"/>
  </r>
  <r>
    <s v="16876"/>
    <s v="91"/>
    <x v="1181"/>
    <d v="2017-07-04T00:00:00"/>
    <b v="1"/>
    <s v="Approved"/>
    <s v="Solex"/>
    <s v="Standard"/>
    <s v="medium"/>
    <s v="medium"/>
    <n v="100.35"/>
    <n v="75.260000000000005"/>
    <n v="25.09"/>
    <d v="1994-08-10T00:00:00"/>
    <n v="179"/>
  </r>
  <r>
    <s v="16877"/>
    <s v="57"/>
    <x v="13"/>
    <d v="2017-01-07T00:00:00"/>
    <b v="0"/>
    <s v="Approved"/>
    <s v="WeareA2B"/>
    <s v="Touring"/>
    <s v="medium"/>
    <s v="large"/>
    <n v="1890.39"/>
    <n v="260.14"/>
    <n v="1630.25"/>
    <d v="1991-01-21T00:00:00"/>
    <n v="357"/>
  </r>
  <r>
    <s v="16878"/>
    <s v="86"/>
    <x v="1536"/>
    <d v="2017-01-02T00:00:00"/>
    <b v="1"/>
    <s v="Approved"/>
    <s v="OHM Cycles"/>
    <s v="Standard"/>
    <s v="medium"/>
    <s v="medium"/>
    <n v="235.63"/>
    <n v="125.07"/>
    <n v="110.56"/>
    <d v="2004-08-07T00:00:00"/>
    <n v="362"/>
  </r>
  <r>
    <s v="16879"/>
    <s v="83"/>
    <x v="2633"/>
    <d v="2017-11-07T00:00:00"/>
    <b v="1"/>
    <s v="Approved"/>
    <s v="Solex"/>
    <s v="Touring"/>
    <s v="medium"/>
    <s v="large"/>
    <n v="2083.94"/>
    <n v="675.03"/>
    <n v="1408.91"/>
    <d v="1998-12-16T00:00:00"/>
    <n v="53"/>
  </r>
  <r>
    <s v="16880"/>
    <s v="0"/>
    <x v="1939"/>
    <d v="2017-01-15T00:00:00"/>
    <b v="1"/>
    <s v="Approved"/>
    <s v="Trek Bicycles"/>
    <s v="Road"/>
    <s v="medium"/>
    <s v="medium"/>
    <n v="533.51"/>
    <n v="400.13"/>
    <n v="133.38"/>
    <d v="2012-06-04T00:00:00"/>
    <n v="349"/>
  </r>
  <r>
    <s v="16881"/>
    <s v="36"/>
    <x v="2422"/>
    <d v="2017-06-03T00:00:00"/>
    <b v="1"/>
    <s v="Approved"/>
    <s v="Solex"/>
    <s v="Standard"/>
    <s v="low"/>
    <s v="medium"/>
    <n v="945.04"/>
    <n v="507.58"/>
    <n v="437.46"/>
    <d v="1995-12-19T00:00:00"/>
    <n v="210"/>
  </r>
  <r>
    <s v="16882"/>
    <s v="25"/>
    <x v="989"/>
    <d v="2017-10-10T00:00:00"/>
    <b v="1"/>
    <s v="Approved"/>
    <s v="OHM Cycles"/>
    <s v="Standard"/>
    <s v="high"/>
    <s v="medium"/>
    <n v="2005.66"/>
    <n v="1203.4000000000001"/>
    <n v="802.26"/>
    <d v="2001-11-25T00:00:00"/>
    <n v="81"/>
  </r>
  <r>
    <s v="16883"/>
    <s v="16"/>
    <x v="706"/>
    <d v="2017-04-21T00:00:00"/>
    <b v="1"/>
    <s v="Approved"/>
    <s v="Norco Bicycles"/>
    <s v="Standard"/>
    <s v="high"/>
    <s v="small"/>
    <n v="1661.92"/>
    <n v="1479.11"/>
    <n v="182.81"/>
    <d v="1992-10-11T00:00:00"/>
    <n v="253"/>
  </r>
  <r>
    <s v="16884"/>
    <s v="66"/>
    <x v="2815"/>
    <d v="2017-04-21T00:00:00"/>
    <b v="1"/>
    <s v="Approved"/>
    <s v="Giant Bicycles"/>
    <s v="Road"/>
    <s v="low"/>
    <s v="small"/>
    <n v="590.26"/>
    <n v="525.33000000000004"/>
    <n v="64.930000000000007"/>
    <d v="2005-10-22T00:00:00"/>
    <n v="253"/>
  </r>
  <r>
    <s v="16885"/>
    <s v="69"/>
    <x v="287"/>
    <d v="2017-05-07T00:00:00"/>
    <b v="0"/>
    <s v="Approved"/>
    <s v="Giant Bicycles"/>
    <s v="Road"/>
    <s v="medium"/>
    <s v="medium"/>
    <n v="792.9"/>
    <n v="594.67999999999995"/>
    <n v="198.22"/>
    <d v="2015-04-11T00:00:00"/>
    <n v="237"/>
  </r>
  <r>
    <s v="16886"/>
    <s v="50"/>
    <x v="1319"/>
    <d v="2017-02-20T00:00:00"/>
    <b v="1"/>
    <s v="Approved"/>
    <s v="WeareA2B"/>
    <s v="Standard"/>
    <s v="medium"/>
    <s v="small"/>
    <n v="175.89"/>
    <n v="131.91999999999999"/>
    <n v="43.97"/>
    <d v="1997-10-04T00:00:00"/>
    <n v="313"/>
  </r>
  <r>
    <s v="16887"/>
    <s v="64"/>
    <x v="3359"/>
    <d v="2017-10-25T00:00:00"/>
    <b v="1"/>
    <s v="Approved"/>
    <s v="Trek Bicycles"/>
    <s v="Standard"/>
    <s v="medium"/>
    <s v="large"/>
    <n v="1469.44"/>
    <n v="596.54999999999995"/>
    <n v="872.89"/>
    <d v="1995-10-24T00:00:00"/>
    <n v="66"/>
  </r>
  <r>
    <s v="16888"/>
    <s v="27"/>
    <x v="384"/>
    <d v="2017-04-05T00:00:00"/>
    <b v="0"/>
    <s v="Approved"/>
    <s v="Trek Bicycles"/>
    <s v="Standard"/>
    <s v="low"/>
    <s v="medium"/>
    <n v="1057.51"/>
    <n v="154.4"/>
    <n v="903.11"/>
    <d v="1997-05-10T00:00:00"/>
    <n v="269"/>
  </r>
  <r>
    <s v="16889"/>
    <s v="55"/>
    <x v="2045"/>
    <d v="2017-07-27T00:00:00"/>
    <b v="1"/>
    <s v="Approved"/>
    <s v="Trek Bicycles"/>
    <s v="Road"/>
    <s v="medium"/>
    <s v="large"/>
    <n v="1894.19"/>
    <n v="598.76"/>
    <n v="1295.43"/>
    <d v="2003-07-21T00:00:00"/>
    <n v="156"/>
  </r>
  <r>
    <s v="16890"/>
    <s v="22"/>
    <x v="2045"/>
    <d v="2017-07-30T00:00:00"/>
    <b v="1"/>
    <s v="Approved"/>
    <s v="WeareA2B"/>
    <s v="Standard"/>
    <s v="medium"/>
    <s v="medium"/>
    <n v="60.34"/>
    <n v="45.26"/>
    <n v="15.08"/>
    <d v="1993-07-15T00:00:00"/>
    <n v="153"/>
  </r>
  <r>
    <s v="16891"/>
    <s v="39"/>
    <x v="2295"/>
    <d v="2017-12-16T00:00:00"/>
    <b v="1"/>
    <s v="Approved"/>
    <s v="Giant Bicycles"/>
    <s v="Standard"/>
    <s v="medium"/>
    <s v="large"/>
    <n v="1812.75"/>
    <n v="582.48"/>
    <n v="1230.27"/>
    <d v="2011-05-09T00:00:00"/>
    <n v="14"/>
  </r>
  <r>
    <s v="16892"/>
    <s v="75"/>
    <x v="2190"/>
    <d v="2017-03-22T00:00:00"/>
    <b v="1"/>
    <s v="Approved"/>
    <s v="Giant Bicycles"/>
    <s v="Touring"/>
    <s v="medium"/>
    <s v="large"/>
    <n v="1873.97"/>
    <n v="863.95"/>
    <n v="1010.02"/>
    <d v="2014-10-10T00:00:00"/>
    <n v="283"/>
  </r>
  <r>
    <s v="16893"/>
    <s v="35"/>
    <x v="1169"/>
    <d v="2017-08-01T00:00:00"/>
    <b v="1"/>
    <s v="Approved"/>
    <s v="Trek Bicycles"/>
    <s v="Standard"/>
    <s v="low"/>
    <s v="medium"/>
    <n v="1057.51"/>
    <n v="154.4"/>
    <n v="903.11"/>
    <d v="1994-07-12T00:00:00"/>
    <n v="151"/>
  </r>
  <r>
    <s v="16894"/>
    <s v="50"/>
    <x v="1948"/>
    <d v="2017-10-26T00:00:00"/>
    <b v="1"/>
    <s v="Approved"/>
    <s v="WeareA2B"/>
    <s v="Standard"/>
    <s v="medium"/>
    <s v="small"/>
    <n v="175.89"/>
    <n v="131.91999999999999"/>
    <n v="43.97"/>
    <d v="2003-02-16T00:00:00"/>
    <n v="65"/>
  </r>
  <r>
    <s v="16895"/>
    <s v="46"/>
    <x v="606"/>
    <d v="2017-06-12T00:00:00"/>
    <b v="1"/>
    <s v="Approved"/>
    <s v="Solex"/>
    <s v="Standard"/>
    <s v="low"/>
    <s v="medium"/>
    <n v="1289.8499999999999"/>
    <n v="74.510000000000005"/>
    <n v="1215.3399999999999"/>
    <d v="1997-02-09T00:00:00"/>
    <n v="201"/>
  </r>
  <r>
    <s v="16896"/>
    <s v="27"/>
    <x v="2624"/>
    <d v="2017-10-19T00:00:00"/>
    <b v="1"/>
    <s v="Approved"/>
    <s v="Trek Bicycles"/>
    <s v="Standard"/>
    <s v="low"/>
    <s v="medium"/>
    <n v="1057.51"/>
    <n v="154.4"/>
    <n v="903.11"/>
    <d v="1994-07-12T00:00:00"/>
    <n v="72"/>
  </r>
  <r>
    <s v="16897"/>
    <s v="98"/>
    <x v="2172"/>
    <d v="2017-07-02T00:00:00"/>
    <b v="1"/>
    <s v="Approved"/>
    <s v="Trek Bicycles"/>
    <s v="Standard"/>
    <s v="high"/>
    <s v="medium"/>
    <n v="358.39"/>
    <n v="215.03"/>
    <n v="143.36000000000001"/>
    <d v="2004-01-16T00:00:00"/>
    <n v="181"/>
  </r>
  <r>
    <s v="16898"/>
    <s v="67"/>
    <x v="2602"/>
    <d v="2017-02-16T00:00:00"/>
    <b v="1"/>
    <s v="Approved"/>
    <s v="Norco Bicycles"/>
    <s v="Road"/>
    <s v="medium"/>
    <s v="medium"/>
    <n v="544.04999999999995"/>
    <n v="376.84"/>
    <n v="167.21"/>
    <d v="2005-10-22T00:00:00"/>
    <n v="317"/>
  </r>
  <r>
    <s v="16899"/>
    <s v="97"/>
    <x v="193"/>
    <d v="2017-09-18T00:00:00"/>
    <b v="0"/>
    <s v="Approved"/>
    <s v="Solex"/>
    <s v="Standard"/>
    <s v="medium"/>
    <s v="large"/>
    <n v="202.62"/>
    <n v="151.96"/>
    <n v="50.66"/>
    <d v="2016-03-29T00:00:00"/>
    <n v="103"/>
  </r>
  <r>
    <s v="16900"/>
    <s v="42"/>
    <x v="1351"/>
    <d v="2017-08-16T00:00:00"/>
    <b v="1"/>
    <s v="Approved"/>
    <s v="OHM Cycles"/>
    <s v="Road"/>
    <s v="medium"/>
    <s v="small"/>
    <n v="1810"/>
    <n v="1610.9"/>
    <n v="199.1"/>
    <d v="2008-03-19T00:00:00"/>
    <n v="136"/>
  </r>
  <r>
    <s v="16901"/>
    <s v="88"/>
    <x v="3023"/>
    <d v="2017-02-08T00:00:00"/>
    <b v="1"/>
    <s v="Approved"/>
    <s v="Norco Bicycles"/>
    <s v="Standard"/>
    <s v="medium"/>
    <s v="medium"/>
    <n v="1198.46"/>
    <n v="381.1"/>
    <n v="817.36"/>
    <d v="2003-01-05T00:00:00"/>
    <n v="325"/>
  </r>
  <r>
    <s v="16902"/>
    <s v="51"/>
    <x v="3453"/>
    <d v="2017-09-08T00:00:00"/>
    <b v="1"/>
    <s v="Approved"/>
    <s v="OHM Cycles"/>
    <s v="Standard"/>
    <s v="high"/>
    <s v="medium"/>
    <n v="2005.66"/>
    <n v="1203.4000000000001"/>
    <n v="802.26"/>
    <d v="1993-07-20T00:00:00"/>
    <n v="113"/>
  </r>
  <r>
    <s v="16903"/>
    <s v="82"/>
    <x v="3184"/>
    <d v="2017-06-27T00:00:00"/>
    <b v="0"/>
    <s v="Approved"/>
    <s v="Norco Bicycles"/>
    <s v="Standard"/>
    <s v="high"/>
    <s v="medium"/>
    <n v="1148.6400000000001"/>
    <n v="689.18"/>
    <n v="459.46"/>
    <d v="2015-08-10T00:00:00"/>
    <n v="186"/>
  </r>
  <r>
    <s v="16904"/>
    <s v="92"/>
    <x v="3243"/>
    <d v="2017-03-02T00:00:00"/>
    <b v="1"/>
    <s v="Approved"/>
    <s v="WeareA2B"/>
    <s v="Standard"/>
    <s v="medium"/>
    <s v="small"/>
    <n v="1415.01"/>
    <n v="1259.3599999999999"/>
    <n v="155.65"/>
    <d v="2000-11-03T00:00:00"/>
    <n v="303"/>
  </r>
  <r>
    <s v="16905"/>
    <s v="73"/>
    <x v="1399"/>
    <d v="2017-05-04T00:00:00"/>
    <b v="1"/>
    <s v="Approved"/>
    <s v="Solex"/>
    <s v="Standard"/>
    <s v="medium"/>
    <s v="medium"/>
    <n v="1945.43"/>
    <n v="333.18"/>
    <n v="1612.25"/>
    <d v="1991-07-10T00:00:00"/>
    <n v="240"/>
  </r>
  <r>
    <s v="16907"/>
    <s v="0"/>
    <x v="718"/>
    <d v="2017-01-26T00:00:00"/>
    <b v="0"/>
    <s v="Approved"/>
    <m/>
    <m/>
    <m/>
    <m/>
    <n v="731.41"/>
    <m/>
    <m/>
    <m/>
    <n v="338"/>
  </r>
  <r>
    <s v="16908"/>
    <s v="63"/>
    <x v="658"/>
    <d v="2017-09-23T00:00:00"/>
    <b v="1"/>
    <s v="Approved"/>
    <s v="Solex"/>
    <s v="Standard"/>
    <s v="medium"/>
    <s v="medium"/>
    <n v="1483.2"/>
    <n v="99.59"/>
    <n v="1383.61"/>
    <d v="1998-12-17T00:00:00"/>
    <n v="98"/>
  </r>
  <r>
    <s v="16909"/>
    <s v="7"/>
    <x v="386"/>
    <d v="2017-12-05T00:00:00"/>
    <b v="1"/>
    <s v="Approved"/>
    <s v="Trek Bicycles"/>
    <s v="Road"/>
    <s v="low"/>
    <s v="medium"/>
    <n v="980.37"/>
    <n v="234.43"/>
    <n v="745.94"/>
    <d v="2007-08-04T00:00:00"/>
    <n v="25"/>
  </r>
  <r>
    <s v="16910"/>
    <s v="41"/>
    <x v="2839"/>
    <d v="2017-03-09T00:00:00"/>
    <b v="0"/>
    <s v="Approved"/>
    <s v="Solex"/>
    <s v="Road"/>
    <s v="medium"/>
    <s v="medium"/>
    <n v="416.98"/>
    <n v="312.74"/>
    <n v="104.24"/>
    <d v="1997-05-10T00:00:00"/>
    <n v="296"/>
  </r>
  <r>
    <s v="16911"/>
    <s v="68"/>
    <x v="1265"/>
    <d v="2017-11-04T00:00:00"/>
    <b v="0"/>
    <s v="Approved"/>
    <s v="OHM Cycles"/>
    <s v="Standard"/>
    <s v="medium"/>
    <s v="medium"/>
    <n v="1636.9"/>
    <n v="44.71"/>
    <n v="1592.19"/>
    <d v="2010-08-20T00:00:00"/>
    <n v="56"/>
  </r>
  <r>
    <s v="16912"/>
    <s v="16"/>
    <x v="1924"/>
    <d v="2017-01-05T00:00:00"/>
    <b v="0"/>
    <s v="Approved"/>
    <s v="Norco Bicycles"/>
    <s v="Standard"/>
    <s v="high"/>
    <s v="small"/>
    <n v="1661.92"/>
    <n v="1479.11"/>
    <n v="182.81"/>
    <d v="2013-03-12T00:00:00"/>
    <n v="359"/>
  </r>
  <r>
    <s v="16913"/>
    <s v="53"/>
    <x v="2094"/>
    <d v="2017-02-05T00:00:00"/>
    <b v="1"/>
    <s v="Approved"/>
    <s v="OHM Cycles"/>
    <s v="Standard"/>
    <s v="medium"/>
    <s v="medium"/>
    <n v="795.34"/>
    <n v="101.58"/>
    <n v="693.76"/>
    <d v="1997-02-09T00:00:00"/>
    <n v="328"/>
  </r>
  <r>
    <s v="16914"/>
    <s v="73"/>
    <x v="2507"/>
    <d v="2017-04-08T00:00:00"/>
    <b v="1"/>
    <s v="Approved"/>
    <s v="Solex"/>
    <s v="Standard"/>
    <s v="medium"/>
    <s v="medium"/>
    <n v="1945.43"/>
    <n v="333.18"/>
    <n v="1612.25"/>
    <d v="2000-05-22T00:00:00"/>
    <n v="266"/>
  </r>
  <r>
    <s v="16915"/>
    <s v="75"/>
    <x v="474"/>
    <d v="2017-04-03T00:00:00"/>
    <b v="1"/>
    <s v="Approved"/>
    <s v="Giant Bicycles"/>
    <s v="Touring"/>
    <s v="medium"/>
    <s v="large"/>
    <n v="1873.97"/>
    <n v="863.95"/>
    <n v="1010.02"/>
    <d v="2004-07-25T00:00:00"/>
    <n v="271"/>
  </r>
  <r>
    <s v="16916"/>
    <s v="17"/>
    <x v="1052"/>
    <d v="2017-06-07T00:00:00"/>
    <b v="0"/>
    <s v="Approved"/>
    <s v="WeareA2B"/>
    <s v="Touring"/>
    <s v="medium"/>
    <s v="large"/>
    <n v="1362.99"/>
    <n v="57.74"/>
    <n v="1305.25"/>
    <d v="1993-04-20T00:00:00"/>
    <n v="206"/>
  </r>
  <r>
    <s v="16917"/>
    <s v="42"/>
    <x v="2404"/>
    <d v="2017-07-22T00:00:00"/>
    <b v="0"/>
    <s v="Approved"/>
    <s v="OHM Cycles"/>
    <s v="Road"/>
    <s v="medium"/>
    <s v="small"/>
    <n v="1810"/>
    <n v="1610.9"/>
    <n v="199.1"/>
    <d v="2008-03-19T00:00:00"/>
    <n v="161"/>
  </r>
  <r>
    <s v="16918"/>
    <s v="2"/>
    <x v="1012"/>
    <d v="2017-06-22T00:00:00"/>
    <b v="1"/>
    <s v="Approved"/>
    <s v="Giant Bicycles"/>
    <s v="Road"/>
    <s v="low"/>
    <s v="small"/>
    <n v="590.26"/>
    <n v="525.33000000000004"/>
    <n v="64.930000000000007"/>
    <d v="2010-11-05T00:00:00"/>
    <n v="191"/>
  </r>
  <r>
    <s v="16920"/>
    <s v="18"/>
    <x v="2491"/>
    <d v="2017-01-01T00:00:00"/>
    <b v="0"/>
    <s v="Approved"/>
    <s v="Solex"/>
    <s v="Standard"/>
    <s v="medium"/>
    <s v="medium"/>
    <n v="575.27"/>
    <n v="431.45"/>
    <n v="143.82"/>
    <d v="2013-03-12T00:00:00"/>
    <n v="363"/>
  </r>
  <r>
    <s v="16921"/>
    <s v="46"/>
    <x v="1525"/>
    <d v="2017-08-13T00:00:00"/>
    <b v="0"/>
    <s v="Approved"/>
    <s v="Solex"/>
    <s v="Standard"/>
    <s v="low"/>
    <s v="medium"/>
    <n v="1289.8499999999999"/>
    <n v="74.510000000000005"/>
    <n v="1215.3399999999999"/>
    <d v="2007-12-11T00:00:00"/>
    <n v="139"/>
  </r>
  <r>
    <s v="16922"/>
    <s v="50"/>
    <x v="1467"/>
    <d v="2017-07-15T00:00:00"/>
    <b v="0"/>
    <s v="Approved"/>
    <s v="WeareA2B"/>
    <s v="Standard"/>
    <s v="medium"/>
    <s v="small"/>
    <n v="175.89"/>
    <n v="131.91999999999999"/>
    <n v="43.97"/>
    <d v="2012-04-10T00:00:00"/>
    <n v="168"/>
  </r>
  <r>
    <s v="16923"/>
    <s v="12"/>
    <x v="1057"/>
    <d v="2017-12-06T00:00:00"/>
    <b v="0"/>
    <s v="Approved"/>
    <s v="WeareA2B"/>
    <s v="Standard"/>
    <s v="medium"/>
    <s v="medium"/>
    <n v="1231.1500000000001"/>
    <n v="161.6"/>
    <n v="1069.55"/>
    <d v="2004-08-17T00:00:00"/>
    <n v="24"/>
  </r>
  <r>
    <s v="16924"/>
    <s v="7"/>
    <x v="1956"/>
    <d v="2017-09-27T00:00:00"/>
    <b v="1"/>
    <s v="Approved"/>
    <s v="Trek Bicycles"/>
    <s v="Road"/>
    <s v="low"/>
    <s v="medium"/>
    <n v="980.37"/>
    <n v="234.43"/>
    <n v="745.94"/>
    <d v="2014-03-03T00:00:00"/>
    <n v="94"/>
  </r>
  <r>
    <s v="16925"/>
    <s v="32"/>
    <x v="854"/>
    <d v="2017-01-16T00:00:00"/>
    <b v="0"/>
    <s v="Approved"/>
    <s v="Giant Bicycles"/>
    <s v="Standard"/>
    <s v="medium"/>
    <s v="medium"/>
    <n v="642.70000000000005"/>
    <n v="211.37"/>
    <n v="431.33"/>
    <d v="2002-03-22T00:00:00"/>
    <n v="348"/>
  </r>
  <r>
    <s v="16926"/>
    <s v="84"/>
    <x v="3307"/>
    <d v="2017-06-27T00:00:00"/>
    <b v="0"/>
    <s v="Approved"/>
    <s v="Trek Bicycles"/>
    <s v="Road"/>
    <s v="medium"/>
    <s v="medium"/>
    <n v="290.62"/>
    <n v="215.14"/>
    <n v="75.48"/>
    <d v="2004-12-18T00:00:00"/>
    <n v="186"/>
  </r>
  <r>
    <s v="16927"/>
    <s v="54"/>
    <x v="1800"/>
    <d v="2017-04-18T00:00:00"/>
    <b v="0"/>
    <s v="Approved"/>
    <s v="WeareA2B"/>
    <s v="Standard"/>
    <s v="medium"/>
    <s v="medium"/>
    <n v="1292.8399999999999"/>
    <n v="13.44"/>
    <n v="1279.4000000000001"/>
    <d v="1991-01-21T00:00:00"/>
    <n v="256"/>
  </r>
  <r>
    <s v="16928"/>
    <s v="50"/>
    <x v="1560"/>
    <d v="2017-12-02T00:00:00"/>
    <b v="1"/>
    <s v="Approved"/>
    <s v="Giant Bicycles"/>
    <s v="Standard"/>
    <s v="medium"/>
    <s v="medium"/>
    <n v="642.70000000000005"/>
    <n v="211.37"/>
    <n v="431.33"/>
    <d v="2002-03-22T00:00:00"/>
    <n v="28"/>
  </r>
  <r>
    <s v="16929"/>
    <s v="70"/>
    <x v="154"/>
    <d v="2017-09-13T00:00:00"/>
    <b v="1"/>
    <s v="Approved"/>
    <s v="Trek Bicycles"/>
    <s v="Standard"/>
    <s v="high"/>
    <s v="medium"/>
    <n v="495.72"/>
    <n v="297.43"/>
    <n v="198.29"/>
    <d v="2016-12-06T00:00:00"/>
    <n v="108"/>
  </r>
  <r>
    <s v="16930"/>
    <s v="4"/>
    <x v="1283"/>
    <d v="2017-03-03T00:00:00"/>
    <b v="0"/>
    <s v="Approved"/>
    <s v="Giant Bicycles"/>
    <s v="Standard"/>
    <s v="high"/>
    <s v="medium"/>
    <n v="1129.1300000000001"/>
    <n v="677.48"/>
    <n v="451.65"/>
    <d v="2011-04-16T00:00:00"/>
    <n v="302"/>
  </r>
  <r>
    <s v="16931"/>
    <s v="38"/>
    <x v="49"/>
    <d v="2017-03-24T00:00:00"/>
    <b v="1"/>
    <s v="Approved"/>
    <s v="Trek Bicycles"/>
    <s v="Standard"/>
    <s v="medium"/>
    <s v="large"/>
    <n v="2091.4699999999998"/>
    <n v="388.92"/>
    <n v="1702.55"/>
    <d v="1993-05-26T00:00:00"/>
    <n v="281"/>
  </r>
  <r>
    <s v="16932"/>
    <s v="2"/>
    <x v="913"/>
    <d v="2017-05-26T00:00:00"/>
    <b v="0"/>
    <s v="Approved"/>
    <s v="Giant Bicycles"/>
    <s v="Road"/>
    <s v="low"/>
    <s v="small"/>
    <n v="590.26"/>
    <n v="525.33000000000004"/>
    <n v="64.930000000000007"/>
    <d v="2005-10-22T00:00:00"/>
    <n v="218"/>
  </r>
  <r>
    <s v="16933"/>
    <s v="59"/>
    <x v="71"/>
    <d v="2017-09-27T00:00:00"/>
    <b v="1"/>
    <s v="Approved"/>
    <s v="Solex"/>
    <s v="Standard"/>
    <s v="medium"/>
    <s v="large"/>
    <n v="1061.56"/>
    <n v="733.58"/>
    <n v="327.98"/>
    <d v="1993-07-20T00:00:00"/>
    <n v="94"/>
  </r>
  <r>
    <s v="16934"/>
    <s v="49"/>
    <x v="1623"/>
    <d v="2017-09-07T00:00:00"/>
    <b v="0"/>
    <s v="Approved"/>
    <s v="Trek Bicycles"/>
    <s v="Road"/>
    <s v="medium"/>
    <s v="medium"/>
    <n v="533.51"/>
    <n v="400.13"/>
    <n v="133.38"/>
    <d v="2012-06-04T00:00:00"/>
    <n v="114"/>
  </r>
  <r>
    <s v="16935"/>
    <s v="0"/>
    <x v="888"/>
    <d v="2017-02-14T00:00:00"/>
    <b v="0"/>
    <s v="Approved"/>
    <m/>
    <m/>
    <m/>
    <m/>
    <n v="1034.17"/>
    <m/>
    <m/>
    <m/>
    <n v="319"/>
  </r>
  <r>
    <s v="16936"/>
    <s v="78"/>
    <x v="1244"/>
    <d v="2017-07-16T00:00:00"/>
    <b v="1"/>
    <s v="Approved"/>
    <s v="Giant Bicycles"/>
    <s v="Standard"/>
    <s v="medium"/>
    <s v="large"/>
    <n v="1765.3"/>
    <n v="709.48"/>
    <n v="1055.82"/>
    <d v="2013-09-16T00:00:00"/>
    <n v="167"/>
  </r>
  <r>
    <s v="16937"/>
    <s v="0"/>
    <x v="2140"/>
    <d v="2017-02-17T00:00:00"/>
    <b v="1"/>
    <s v="Approved"/>
    <s v="Solex"/>
    <s v="Standard"/>
    <s v="medium"/>
    <s v="medium"/>
    <n v="478.16"/>
    <n v="298.72000000000003"/>
    <n v="179.44"/>
    <d v="1993-06-23T00:00:00"/>
    <n v="316"/>
  </r>
  <r>
    <s v="16938"/>
    <s v="9"/>
    <x v="1330"/>
    <d v="2017-06-22T00:00:00"/>
    <b v="1"/>
    <s v="Approved"/>
    <s v="Norco Bicycles"/>
    <s v="Standard"/>
    <s v="medium"/>
    <s v="small"/>
    <n v="1216.1400000000001"/>
    <n v="1082.3599999999999"/>
    <n v="133.78"/>
    <d v="2003-03-18T00:00:00"/>
    <n v="191"/>
  </r>
  <r>
    <s v="16939"/>
    <s v="40"/>
    <x v="2835"/>
    <d v="2017-12-20T00:00:00"/>
    <b v="0"/>
    <s v="Approved"/>
    <s v="OHM Cycles"/>
    <s v="Standard"/>
    <s v="high"/>
    <s v="medium"/>
    <n v="1458.17"/>
    <n v="874.9"/>
    <n v="583.27"/>
    <d v="2006-02-02T00:00:00"/>
    <n v="10"/>
  </r>
  <r>
    <s v="16940"/>
    <s v="36"/>
    <x v="1810"/>
    <d v="2017-04-06T00:00:00"/>
    <b v="1"/>
    <s v="Approved"/>
    <s v="Solex"/>
    <s v="Standard"/>
    <s v="low"/>
    <s v="medium"/>
    <n v="945.04"/>
    <n v="507.58"/>
    <n v="437.46"/>
    <d v="2008-03-19T00:00:00"/>
    <n v="268"/>
  </r>
  <r>
    <s v="16941"/>
    <s v="3"/>
    <x v="2614"/>
    <d v="2017-11-17T00:00:00"/>
    <b v="0"/>
    <s v="Approved"/>
    <s v="Trek Bicycles"/>
    <s v="Standard"/>
    <s v="medium"/>
    <s v="large"/>
    <n v="2091.4699999999998"/>
    <n v="388.92"/>
    <n v="1702.55"/>
    <d v="1999-07-20T00:00:00"/>
    <n v="43"/>
  </r>
  <r>
    <s v="16942"/>
    <s v="86"/>
    <x v="1581"/>
    <d v="2017-07-06T00:00:00"/>
    <b v="1"/>
    <s v="Approved"/>
    <s v="OHM Cycles"/>
    <s v="Standard"/>
    <s v="medium"/>
    <s v="medium"/>
    <n v="235.63"/>
    <n v="125.07"/>
    <n v="110.56"/>
    <d v="1998-12-16T00:00:00"/>
    <n v="177"/>
  </r>
  <r>
    <s v="16943"/>
    <s v="13"/>
    <x v="2088"/>
    <d v="2017-06-13T00:00:00"/>
    <b v="0"/>
    <s v="Approved"/>
    <s v="Solex"/>
    <s v="Standard"/>
    <s v="medium"/>
    <s v="medium"/>
    <n v="1163.8900000000001"/>
    <n v="589.27"/>
    <n v="574.62"/>
    <d v="2016-07-09T00:00:00"/>
    <n v="200"/>
  </r>
  <r>
    <s v="16944"/>
    <s v="63"/>
    <x v="1137"/>
    <d v="2017-11-09T00:00:00"/>
    <b v="0"/>
    <s v="Approved"/>
    <s v="Solex"/>
    <s v="Standard"/>
    <s v="medium"/>
    <s v="medium"/>
    <n v="1483.2"/>
    <n v="99.59"/>
    <n v="1383.61"/>
    <d v="1998-12-17T00:00:00"/>
    <n v="51"/>
  </r>
  <r>
    <s v="16945"/>
    <s v="85"/>
    <x v="1395"/>
    <d v="2017-07-28T00:00:00"/>
    <b v="1"/>
    <s v="Approved"/>
    <s v="WeareA2B"/>
    <s v="Standard"/>
    <s v="medium"/>
    <s v="medium"/>
    <n v="1228.07"/>
    <n v="400.91"/>
    <n v="827.16"/>
    <d v="2000-05-22T00:00:00"/>
    <n v="155"/>
  </r>
  <r>
    <s v="16946"/>
    <s v="9"/>
    <x v="261"/>
    <d v="2017-07-13T00:00:00"/>
    <b v="0"/>
    <s v="Approved"/>
    <s v="OHM Cycles"/>
    <s v="Road"/>
    <s v="medium"/>
    <s v="medium"/>
    <n v="742.54"/>
    <n v="667.4"/>
    <n v="75.14"/>
    <d v="2014-03-03T00:00:00"/>
    <n v="170"/>
  </r>
  <r>
    <s v="16947"/>
    <s v="20"/>
    <x v="3119"/>
    <d v="2017-01-18T00:00:00"/>
    <b v="0"/>
    <s v="Approved"/>
    <s v="Trek Bicycles"/>
    <s v="Standard"/>
    <s v="medium"/>
    <s v="small"/>
    <n v="1775.81"/>
    <n v="1580.47"/>
    <n v="195.34"/>
    <d v="2010-05-05T00:00:00"/>
    <n v="346"/>
  </r>
  <r>
    <s v="16948"/>
    <s v="87"/>
    <x v="1905"/>
    <d v="2017-01-08T00:00:00"/>
    <b v="1"/>
    <s v="Approved"/>
    <s v="Giant Bicycles"/>
    <s v="Standard"/>
    <s v="high"/>
    <s v="medium"/>
    <n v="1179"/>
    <n v="707.4"/>
    <n v="471.6"/>
    <d v="1998-12-16T00:00:00"/>
    <n v="356"/>
  </r>
  <r>
    <s v="16949"/>
    <s v="39"/>
    <x v="2866"/>
    <d v="2017-05-04T00:00:00"/>
    <b v="0"/>
    <s v="Approved"/>
    <s v="Giant Bicycles"/>
    <s v="Standard"/>
    <s v="medium"/>
    <s v="large"/>
    <n v="1812.75"/>
    <n v="582.48"/>
    <n v="1230.27"/>
    <d v="2010-06-07T00:00:00"/>
    <n v="240"/>
  </r>
  <r>
    <s v="16950"/>
    <s v="51"/>
    <x v="603"/>
    <d v="2017-10-15T00:00:00"/>
    <b v="0"/>
    <s v="Approved"/>
    <s v="OHM Cycles"/>
    <s v="Standard"/>
    <s v="high"/>
    <s v="medium"/>
    <n v="2005.66"/>
    <n v="1203.4000000000001"/>
    <n v="802.26"/>
    <d v="1991-01-21T00:00:00"/>
    <n v="76"/>
  </r>
  <r>
    <s v="16951"/>
    <s v="54"/>
    <x v="1404"/>
    <d v="2017-04-21T00:00:00"/>
    <b v="1"/>
    <s v="Approved"/>
    <s v="WeareA2B"/>
    <s v="Standard"/>
    <s v="medium"/>
    <s v="medium"/>
    <n v="1807.45"/>
    <n v="778.69"/>
    <n v="1028.76"/>
    <d v="2015-05-21T00:00:00"/>
    <n v="253"/>
  </r>
  <r>
    <s v="16952"/>
    <s v="91"/>
    <x v="3001"/>
    <d v="2017-06-02T00:00:00"/>
    <b v="0"/>
    <s v="Approved"/>
    <s v="WeareA2B"/>
    <s v="Standard"/>
    <s v="low"/>
    <s v="medium"/>
    <n v="642.30999999999995"/>
    <n v="513.85"/>
    <n v="128.46"/>
    <d v="2004-12-18T00:00:00"/>
    <n v="211"/>
  </r>
  <r>
    <s v="16953"/>
    <s v="67"/>
    <x v="1177"/>
    <d v="2017-09-01T00:00:00"/>
    <b v="1"/>
    <s v="Approved"/>
    <s v="Norco Bicycles"/>
    <s v="Road"/>
    <s v="medium"/>
    <s v="medium"/>
    <n v="544.04999999999995"/>
    <n v="376.84"/>
    <n v="167.21"/>
    <d v="2003-02-07T00:00:00"/>
    <n v="120"/>
  </r>
  <r>
    <s v="16954"/>
    <s v="63"/>
    <x v="1213"/>
    <d v="2017-06-07T00:00:00"/>
    <b v="0"/>
    <s v="Approved"/>
    <s v="WeareA2B"/>
    <s v="Standard"/>
    <s v="medium"/>
    <s v="medium"/>
    <n v="1992.93"/>
    <n v="762.63"/>
    <n v="1230.3"/>
    <d v="1991-11-10T00:00:00"/>
    <n v="206"/>
  </r>
  <r>
    <s v="16955"/>
    <s v="10"/>
    <x v="2884"/>
    <d v="2017-09-11T00:00:00"/>
    <b v="0"/>
    <s v="Approved"/>
    <s v="Solex"/>
    <s v="Standard"/>
    <s v="medium"/>
    <s v="medium"/>
    <n v="1945.43"/>
    <n v="333.18"/>
    <n v="1612.25"/>
    <d v="1991-07-10T00:00:00"/>
    <n v="110"/>
  </r>
  <r>
    <s v="16956"/>
    <s v="0"/>
    <x v="697"/>
    <d v="2017-02-26T00:00:00"/>
    <b v="0"/>
    <s v="Approved"/>
    <s v="WeareA2B"/>
    <s v="Standard"/>
    <s v="medium"/>
    <s v="medium"/>
    <n v="60.34"/>
    <n v="45.26"/>
    <n v="15.08"/>
    <d v="2011-05-07T00:00:00"/>
    <n v="307"/>
  </r>
  <r>
    <s v="16957"/>
    <s v="34"/>
    <x v="573"/>
    <d v="2017-01-05T00:00:00"/>
    <b v="1"/>
    <s v="Approved"/>
    <s v="Norco Bicycles"/>
    <s v="Road"/>
    <s v="high"/>
    <s v="large"/>
    <n v="774.53"/>
    <n v="464.72"/>
    <n v="309.81"/>
    <d v="2003-03-18T00:00:00"/>
    <n v="359"/>
  </r>
  <r>
    <s v="16958"/>
    <s v="35"/>
    <x v="64"/>
    <d v="2017-06-16T00:00:00"/>
    <b v="0"/>
    <s v="Approved"/>
    <s v="Trek Bicycles"/>
    <s v="Standard"/>
    <s v="low"/>
    <s v="medium"/>
    <n v="1057.51"/>
    <n v="154.4"/>
    <n v="903.11"/>
    <d v="1994-07-12T00:00:00"/>
    <n v="197"/>
  </r>
  <r>
    <s v="16959"/>
    <s v="57"/>
    <x v="1244"/>
    <d v="2017-12-21T00:00:00"/>
    <b v="0"/>
    <s v="Approved"/>
    <s v="WeareA2B"/>
    <s v="Touring"/>
    <s v="medium"/>
    <s v="large"/>
    <n v="1890.39"/>
    <n v="260.14"/>
    <n v="1630.25"/>
    <d v="2015-06-17T00:00:00"/>
    <n v="9"/>
  </r>
  <r>
    <s v="16960"/>
    <s v="90"/>
    <x v="2948"/>
    <d v="2017-03-29T00:00:00"/>
    <b v="1"/>
    <s v="Approved"/>
    <s v="Norco Bicycles"/>
    <s v="Standard"/>
    <s v="low"/>
    <s v="medium"/>
    <n v="363.01"/>
    <n v="290.41000000000003"/>
    <n v="72.599999999999994"/>
    <d v="2005-05-10T00:00:00"/>
    <n v="276"/>
  </r>
  <r>
    <s v="16961"/>
    <s v="55"/>
    <x v="2432"/>
    <d v="2017-09-10T00:00:00"/>
    <b v="0"/>
    <s v="Approved"/>
    <s v="Trek Bicycles"/>
    <s v="Road"/>
    <s v="medium"/>
    <s v="large"/>
    <n v="1894.19"/>
    <n v="598.76"/>
    <n v="1295.43"/>
    <d v="1994-09-09T00:00:00"/>
    <n v="111"/>
  </r>
  <r>
    <s v="16962"/>
    <s v="56"/>
    <x v="1861"/>
    <d v="2017-11-17T00:00:00"/>
    <b v="0"/>
    <s v="Approved"/>
    <s v="Norco Bicycles"/>
    <s v="Mountain"/>
    <s v="low"/>
    <s v="small"/>
    <n v="688.63"/>
    <n v="612.88"/>
    <n v="75.75"/>
    <d v="1993-05-26T00:00:00"/>
    <n v="43"/>
  </r>
  <r>
    <s v="16963"/>
    <s v="7"/>
    <x v="2034"/>
    <d v="2017-02-22T00:00:00"/>
    <b v="0"/>
    <s v="Approved"/>
    <s v="Trek Bicycles"/>
    <s v="Road"/>
    <s v="low"/>
    <s v="medium"/>
    <n v="980.37"/>
    <n v="234.43"/>
    <n v="745.94"/>
    <d v="2004-09-28T00:00:00"/>
    <n v="311"/>
  </r>
  <r>
    <s v="16964"/>
    <s v="36"/>
    <x v="838"/>
    <d v="2017-02-19T00:00:00"/>
    <b v="1"/>
    <s v="Approved"/>
    <s v="Solex"/>
    <s v="Standard"/>
    <s v="low"/>
    <s v="medium"/>
    <n v="945.04"/>
    <n v="507.58"/>
    <n v="437.46"/>
    <d v="1995-12-19T00:00:00"/>
    <n v="314"/>
  </r>
  <r>
    <s v="16965"/>
    <s v="38"/>
    <x v="2069"/>
    <d v="2017-10-18T00:00:00"/>
    <b v="1"/>
    <s v="Approved"/>
    <s v="Solex"/>
    <s v="Standard"/>
    <s v="medium"/>
    <s v="medium"/>
    <n v="1577.53"/>
    <n v="826.51"/>
    <n v="751.02"/>
    <d v="1999-12-04T00:00:00"/>
    <n v="73"/>
  </r>
  <r>
    <s v="16966"/>
    <s v="49"/>
    <x v="2548"/>
    <d v="2017-12-03T00:00:00"/>
    <b v="0"/>
    <s v="Approved"/>
    <s v="Trek Bicycles"/>
    <s v="Road"/>
    <s v="medium"/>
    <s v="medium"/>
    <n v="533.51"/>
    <n v="400.13"/>
    <n v="133.38"/>
    <d v="2012-06-04T00:00:00"/>
    <n v="27"/>
  </r>
  <r>
    <s v="16967"/>
    <s v="75"/>
    <x v="178"/>
    <d v="2017-12-11T00:00:00"/>
    <b v="0"/>
    <s v="Approved"/>
    <s v="Giant Bicycles"/>
    <s v="Touring"/>
    <s v="medium"/>
    <s v="large"/>
    <n v="1873.97"/>
    <n v="863.95"/>
    <n v="1010.02"/>
    <d v="2014-10-10T00:00:00"/>
    <n v="19"/>
  </r>
  <r>
    <s v="16968"/>
    <s v="62"/>
    <x v="1956"/>
    <d v="2017-08-03T00:00:00"/>
    <b v="1"/>
    <s v="Approved"/>
    <s v="Solex"/>
    <s v="Standard"/>
    <s v="medium"/>
    <s v="medium"/>
    <n v="478.16"/>
    <n v="298.72000000000003"/>
    <n v="179.44"/>
    <d v="2010-08-20T00:00:00"/>
    <n v="149"/>
  </r>
  <r>
    <s v="16969"/>
    <s v="6"/>
    <x v="3477"/>
    <d v="2017-11-07T00:00:00"/>
    <b v="0"/>
    <s v="Approved"/>
    <s v="OHM Cycles"/>
    <s v="Standard"/>
    <s v="high"/>
    <s v="medium"/>
    <n v="227.88"/>
    <n v="136.72999999999999"/>
    <n v="91.15"/>
    <d v="2003-02-07T00:00:00"/>
    <n v="53"/>
  </r>
  <r>
    <s v="16970"/>
    <s v="2"/>
    <x v="183"/>
    <d v="2017-01-19T00:00:00"/>
    <b v="0"/>
    <s v="Approved"/>
    <s v="Solex"/>
    <s v="Standard"/>
    <s v="medium"/>
    <s v="medium"/>
    <n v="71.489999999999995"/>
    <n v="53.62"/>
    <n v="17.87"/>
    <d v="2014-03-03T00:00:00"/>
    <n v="345"/>
  </r>
  <r>
    <s v="16971"/>
    <s v="1"/>
    <x v="889"/>
    <d v="2017-01-07T00:00:00"/>
    <b v="0"/>
    <s v="Approved"/>
    <s v="Giant Bicycles"/>
    <s v="Standard"/>
    <s v="medium"/>
    <s v="medium"/>
    <n v="1403.5"/>
    <n v="954.82"/>
    <n v="448.68"/>
    <d v="2016-11-14T00:00:00"/>
    <n v="357"/>
  </r>
  <r>
    <s v="16972"/>
    <s v="17"/>
    <x v="1964"/>
    <d v="2017-10-22T00:00:00"/>
    <b v="1"/>
    <s v="Approved"/>
    <s v="Solex"/>
    <s v="Standard"/>
    <s v="high"/>
    <s v="medium"/>
    <n v="1024.6600000000001"/>
    <n v="614.79999999999995"/>
    <n v="409.86"/>
    <d v="1996-11-09T00:00:00"/>
    <n v="69"/>
  </r>
  <r>
    <s v="16973"/>
    <s v="5"/>
    <x v="1638"/>
    <d v="2017-04-21T00:00:00"/>
    <b v="1"/>
    <s v="Approved"/>
    <s v="Trek Bicycles"/>
    <s v="Mountain"/>
    <s v="low"/>
    <s v="medium"/>
    <n v="574.64"/>
    <n v="459.71"/>
    <n v="114.93"/>
    <d v="2014-03-03T00:00:00"/>
    <n v="253"/>
  </r>
  <r>
    <s v="16974"/>
    <s v="0"/>
    <x v="2711"/>
    <d v="2017-05-29T00:00:00"/>
    <b v="1"/>
    <s v="Approved"/>
    <s v="Solex"/>
    <s v="Standard"/>
    <s v="medium"/>
    <s v="medium"/>
    <n v="441.49"/>
    <n v="84.99"/>
    <n v="356.5"/>
    <d v="2007-12-11T00:00:00"/>
    <n v="215"/>
  </r>
  <r>
    <s v="16975"/>
    <s v="50"/>
    <x v="3115"/>
    <d v="2017-10-20T00:00:00"/>
    <b v="0"/>
    <s v="Approved"/>
    <s v="WeareA2B"/>
    <s v="Standard"/>
    <s v="medium"/>
    <s v="small"/>
    <n v="175.89"/>
    <n v="131.91999999999999"/>
    <n v="43.97"/>
    <d v="1991-01-21T00:00:00"/>
    <n v="71"/>
  </r>
  <r>
    <s v="16976"/>
    <s v="100"/>
    <x v="1364"/>
    <d v="2017-04-14T00:00:00"/>
    <b v="0"/>
    <s v="Approved"/>
    <s v="Trek Bicycles"/>
    <s v="Standard"/>
    <s v="medium"/>
    <s v="small"/>
    <n v="1386.84"/>
    <n v="1234.29"/>
    <n v="152.55000000000001"/>
    <d v="2009-03-08T00:00:00"/>
    <n v="260"/>
  </r>
  <r>
    <s v="16977"/>
    <s v="6"/>
    <x v="2891"/>
    <d v="2017-03-01T00:00:00"/>
    <b v="1"/>
    <s v="Approved"/>
    <s v="OHM Cycles"/>
    <s v="Standard"/>
    <s v="high"/>
    <s v="medium"/>
    <n v="227.88"/>
    <n v="136.72999999999999"/>
    <n v="91.15"/>
    <d v="2004-09-28T00:00:00"/>
    <n v="304"/>
  </r>
  <r>
    <s v="16978"/>
    <s v="99"/>
    <x v="1581"/>
    <d v="2017-02-16T00:00:00"/>
    <b v="1"/>
    <s v="Approved"/>
    <s v="OHM Cycles"/>
    <s v="Standard"/>
    <s v="medium"/>
    <s v="medium"/>
    <n v="1227.3399999999999"/>
    <n v="770.89"/>
    <n v="456.45"/>
    <d v="1991-05-06T00:00:00"/>
    <n v="317"/>
  </r>
  <r>
    <s v="16979"/>
    <s v="27"/>
    <x v="466"/>
    <d v="2017-12-08T00:00:00"/>
    <b v="1"/>
    <s v="Approved"/>
    <s v="Trek Bicycles"/>
    <s v="Standard"/>
    <s v="medium"/>
    <s v="medium"/>
    <n v="499.53"/>
    <n v="388.72"/>
    <n v="110.81"/>
    <d v="2016-11-22T00:00:00"/>
    <n v="22"/>
  </r>
  <r>
    <s v="16980"/>
    <s v="8"/>
    <x v="2409"/>
    <d v="2017-02-16T00:00:00"/>
    <b v="0"/>
    <s v="Approved"/>
    <s v="Solex"/>
    <s v="Road"/>
    <s v="medium"/>
    <s v="small"/>
    <n v="1703.52"/>
    <n v="1516.13"/>
    <n v="187.39"/>
    <d v="2011-04-16T00:00:00"/>
    <n v="317"/>
  </r>
  <r>
    <s v="16981"/>
    <s v="61"/>
    <x v="2000"/>
    <d v="2017-03-20T00:00:00"/>
    <b v="1"/>
    <s v="Approved"/>
    <s v="OHM Cycles"/>
    <s v="Standard"/>
    <s v="low"/>
    <s v="medium"/>
    <n v="71.16"/>
    <n v="56.93"/>
    <n v="14.23"/>
    <d v="1998-12-17T00:00:00"/>
    <n v="285"/>
  </r>
  <r>
    <s v="16982"/>
    <s v="57"/>
    <x v="2068"/>
    <d v="2017-04-06T00:00:00"/>
    <b v="0"/>
    <s v="Approved"/>
    <s v="WeareA2B"/>
    <s v="Touring"/>
    <s v="medium"/>
    <s v="large"/>
    <n v="1890.39"/>
    <n v="260.14"/>
    <n v="1630.25"/>
    <d v="1998-12-17T00:00:00"/>
    <n v="268"/>
  </r>
  <r>
    <s v="16983"/>
    <s v="14"/>
    <x v="1992"/>
    <d v="2017-04-20T00:00:00"/>
    <b v="1"/>
    <s v="Approved"/>
    <s v="Trek Bicycles"/>
    <s v="Standard"/>
    <s v="medium"/>
    <s v="small"/>
    <n v="1386.84"/>
    <n v="1234.29"/>
    <n v="152.55000000000001"/>
    <d v="2003-08-05T00:00:00"/>
    <n v="254"/>
  </r>
  <r>
    <s v="16984"/>
    <s v="34"/>
    <x v="1468"/>
    <d v="2017-10-05T00:00:00"/>
    <b v="1"/>
    <s v="Approved"/>
    <s v="Norco Bicycles"/>
    <s v="Road"/>
    <s v="high"/>
    <s v="large"/>
    <n v="774.53"/>
    <n v="464.72"/>
    <n v="309.81"/>
    <d v="1995-12-19T00:00:00"/>
    <n v="86"/>
  </r>
  <r>
    <s v="16985"/>
    <s v="57"/>
    <x v="130"/>
    <d v="2017-08-06T00:00:00"/>
    <b v="1"/>
    <s v="Approved"/>
    <s v="WeareA2B"/>
    <s v="Touring"/>
    <s v="medium"/>
    <s v="large"/>
    <n v="1890.39"/>
    <n v="260.14"/>
    <n v="1630.25"/>
    <d v="2015-06-17T00:00:00"/>
    <n v="146"/>
  </r>
  <r>
    <s v="16986"/>
    <s v="28"/>
    <x v="2311"/>
    <d v="2017-01-25T00:00:00"/>
    <b v="0"/>
    <s v="Approved"/>
    <s v="Norco Bicycles"/>
    <s v="Standard"/>
    <s v="medium"/>
    <s v="small"/>
    <n v="1216.1400000000001"/>
    <n v="1082.3599999999999"/>
    <n v="133.78"/>
    <d v="1996-11-09T00:00:00"/>
    <n v="339"/>
  </r>
  <r>
    <s v="16987"/>
    <s v="23"/>
    <x v="1088"/>
    <d v="2017-02-13T00:00:00"/>
    <b v="0"/>
    <s v="Approved"/>
    <s v="Norco Bicycles"/>
    <s v="Mountain"/>
    <s v="low"/>
    <s v="small"/>
    <n v="688.63"/>
    <n v="612.88"/>
    <n v="75.75"/>
    <d v="1997-02-09T00:00:00"/>
    <n v="320"/>
  </r>
  <r>
    <s v="16988"/>
    <s v="0"/>
    <x v="1939"/>
    <d v="2017-03-13T00:00:00"/>
    <b v="1"/>
    <s v="Approved"/>
    <s v="Norco Bicycles"/>
    <s v="Standard"/>
    <s v="medium"/>
    <s v="medium"/>
    <n v="360.4"/>
    <n v="270.3"/>
    <n v="90.1"/>
    <d v="2016-12-06T00:00:00"/>
    <n v="292"/>
  </r>
  <r>
    <s v="16989"/>
    <s v="19"/>
    <x v="1434"/>
    <d v="2017-06-22T00:00:00"/>
    <b v="1"/>
    <s v="Approved"/>
    <s v="OHM Cycles"/>
    <s v="Road"/>
    <s v="high"/>
    <s v="large"/>
    <n v="12.01"/>
    <n v="7.21"/>
    <n v="4.8"/>
    <d v="2009-03-08T00:00:00"/>
    <n v="191"/>
  </r>
  <r>
    <s v="16990"/>
    <s v="37"/>
    <x v="629"/>
    <d v="2017-06-07T00:00:00"/>
    <b v="1"/>
    <s v="Approved"/>
    <s v="OHM Cycles"/>
    <s v="Standard"/>
    <s v="low"/>
    <s v="medium"/>
    <n v="1793.43"/>
    <n v="248.82"/>
    <n v="1544.61"/>
    <d v="1999-07-20T00:00:00"/>
    <n v="206"/>
  </r>
  <r>
    <s v="16991"/>
    <s v="40"/>
    <x v="1324"/>
    <d v="2017-04-06T00:00:00"/>
    <b v="1"/>
    <s v="Approved"/>
    <s v="Trek Bicycles"/>
    <s v="Road"/>
    <s v="medium"/>
    <s v="large"/>
    <n v="1894.19"/>
    <n v="598.76"/>
    <n v="1295.43"/>
    <d v="1993-07-20T00:00:00"/>
    <n v="268"/>
  </r>
  <r>
    <s v="16992"/>
    <s v="47"/>
    <x v="163"/>
    <d v="2017-02-01T00:00:00"/>
    <b v="1"/>
    <s v="Approved"/>
    <s v="Trek Bicycles"/>
    <s v="Road"/>
    <s v="low"/>
    <s v="small"/>
    <n v="1720.7"/>
    <n v="1531.42"/>
    <n v="189.28"/>
    <d v="2012-06-04T00:00:00"/>
    <n v="332"/>
  </r>
  <r>
    <s v="16993"/>
    <s v="26"/>
    <x v="145"/>
    <d v="2017-02-05T00:00:00"/>
    <b v="1"/>
    <s v="Approved"/>
    <s v="WeareA2B"/>
    <s v="Standard"/>
    <s v="medium"/>
    <s v="medium"/>
    <n v="1992.93"/>
    <n v="762.63"/>
    <n v="1230.3"/>
    <d v="1992-10-11T00:00:00"/>
    <n v="328"/>
  </r>
  <r>
    <s v="16994"/>
    <s v="17"/>
    <x v="1627"/>
    <d v="2017-03-03T00:00:00"/>
    <b v="1"/>
    <s v="Approved"/>
    <s v="Solex"/>
    <s v="Standard"/>
    <s v="high"/>
    <s v="medium"/>
    <n v="1024.6600000000001"/>
    <n v="614.79999999999995"/>
    <n v="409.86"/>
    <d v="2016-02-04T00:00:00"/>
    <n v="302"/>
  </r>
  <r>
    <s v="16995"/>
    <s v="12"/>
    <x v="3067"/>
    <d v="2017-10-17T00:00:00"/>
    <b v="0"/>
    <s v="Approved"/>
    <s v="WeareA2B"/>
    <s v="Standard"/>
    <s v="medium"/>
    <s v="medium"/>
    <n v="1231.1500000000001"/>
    <n v="161.6"/>
    <n v="1069.55"/>
    <d v="2005-12-07T00:00:00"/>
    <n v="74"/>
  </r>
  <r>
    <s v="16996"/>
    <s v="98"/>
    <x v="1712"/>
    <d v="2017-01-06T00:00:00"/>
    <b v="1"/>
    <s v="Approved"/>
    <s v="Trek Bicycles"/>
    <s v="Standard"/>
    <s v="high"/>
    <s v="medium"/>
    <n v="358.39"/>
    <n v="215.03"/>
    <n v="143.36000000000001"/>
    <d v="2004-01-16T00:00:00"/>
    <n v="358"/>
  </r>
  <r>
    <s v="16997"/>
    <s v="35"/>
    <x v="3454"/>
    <d v="2017-06-07T00:00:00"/>
    <b v="1"/>
    <s v="Approved"/>
    <s v="Trek Bicycles"/>
    <s v="Standard"/>
    <s v="low"/>
    <s v="medium"/>
    <n v="1057.51"/>
    <n v="154.4"/>
    <n v="903.11"/>
    <d v="1999-07-20T00:00:00"/>
    <n v="206"/>
  </r>
  <r>
    <s v="16998"/>
    <s v="14"/>
    <x v="1051"/>
    <d v="2017-05-13T00:00:00"/>
    <b v="1"/>
    <s v="Approved"/>
    <s v="Trek Bicycles"/>
    <s v="Standard"/>
    <s v="medium"/>
    <s v="small"/>
    <n v="1386.84"/>
    <n v="1234.29"/>
    <n v="152.55000000000001"/>
    <d v="2002-10-10T00:00:00"/>
    <n v="231"/>
  </r>
  <r>
    <s v="16999"/>
    <s v="0"/>
    <x v="148"/>
    <d v="2017-03-17T00:00:00"/>
    <b v="0"/>
    <s v="Approved"/>
    <s v="Trek Bicycles"/>
    <s v="Standard"/>
    <s v="medium"/>
    <s v="medium"/>
    <n v="499.53"/>
    <n v="388.72"/>
    <n v="110.81"/>
    <d v="2003-02-16T00:00:00"/>
    <n v="288"/>
  </r>
  <r>
    <s v="17000"/>
    <s v="72"/>
    <x v="118"/>
    <d v="2017-09-04T00:00:00"/>
    <b v="1"/>
    <s v="Approved"/>
    <s v="OHM Cycles"/>
    <s v="Standard"/>
    <s v="medium"/>
    <s v="medium"/>
    <n v="912.52"/>
    <n v="141.4"/>
    <n v="771.12"/>
    <d v="2015-10-18T00:00:00"/>
    <n v="117"/>
  </r>
  <r>
    <s v="17001"/>
    <s v="73"/>
    <x v="1491"/>
    <d v="2017-04-09T00:00:00"/>
    <b v="1"/>
    <s v="Approved"/>
    <s v="Solex"/>
    <s v="Standard"/>
    <s v="medium"/>
    <s v="medium"/>
    <n v="1945.43"/>
    <n v="333.18"/>
    <n v="1612.25"/>
    <d v="2011-01-10T00:00:00"/>
    <n v="265"/>
  </r>
  <r>
    <s v="17003"/>
    <s v="28"/>
    <x v="657"/>
    <d v="2017-07-03T00:00:00"/>
    <b v="0"/>
    <s v="Approved"/>
    <s v="Norco Bicycles"/>
    <s v="Standard"/>
    <s v="medium"/>
    <s v="small"/>
    <n v="1216.1400000000001"/>
    <n v="1082.3599999999999"/>
    <n v="133.78"/>
    <d v="1991-11-10T00:00:00"/>
    <n v="180"/>
  </r>
  <r>
    <s v="17004"/>
    <s v="1"/>
    <x v="2178"/>
    <d v="2017-04-10T00:00:00"/>
    <b v="0"/>
    <s v="Approved"/>
    <s v="Giant Bicycles"/>
    <s v="Standard"/>
    <s v="medium"/>
    <s v="medium"/>
    <n v="1403.5"/>
    <n v="954.82"/>
    <n v="448.68"/>
    <d v="1991-11-07T00:00:00"/>
    <n v="264"/>
  </r>
  <r>
    <s v="17005"/>
    <s v="78"/>
    <x v="2153"/>
    <d v="2017-07-25T00:00:00"/>
    <b v="0"/>
    <s v="Approved"/>
    <s v="Giant Bicycles"/>
    <s v="Standard"/>
    <s v="medium"/>
    <s v="large"/>
    <n v="1765.3"/>
    <n v="709.48"/>
    <n v="1055.82"/>
    <d v="2015-08-10T00:00:00"/>
    <n v="158"/>
  </r>
  <r>
    <s v="17006"/>
    <s v="58"/>
    <x v="2965"/>
    <d v="2017-07-10T00:00:00"/>
    <b v="0"/>
    <s v="Approved"/>
    <s v="OHM Cycles"/>
    <s v="Standard"/>
    <s v="medium"/>
    <s v="medium"/>
    <n v="912.52"/>
    <n v="141.4"/>
    <n v="771.12"/>
    <d v="2012-05-18T00:00:00"/>
    <n v="173"/>
  </r>
  <r>
    <s v="17007"/>
    <s v="3"/>
    <x v="2975"/>
    <d v="2017-02-08T00:00:00"/>
    <b v="1"/>
    <s v="Approved"/>
    <s v="Trek Bicycles"/>
    <s v="Standard"/>
    <s v="medium"/>
    <s v="large"/>
    <n v="2091.4699999999998"/>
    <n v="388.92"/>
    <n v="1702.55"/>
    <d v="2006-05-22T00:00:00"/>
    <n v="325"/>
  </r>
  <r>
    <s v="17008"/>
    <s v="5"/>
    <x v="3167"/>
    <d v="2017-10-01T00:00:00"/>
    <b v="1"/>
    <s v="Approved"/>
    <s v="Trek Bicycles"/>
    <s v="Mountain"/>
    <s v="low"/>
    <s v="medium"/>
    <n v="574.64"/>
    <n v="459.71"/>
    <n v="114.93"/>
    <d v="2011-08-29T00:00:00"/>
    <n v="90"/>
  </r>
  <r>
    <s v="17009"/>
    <s v="33"/>
    <x v="2976"/>
    <d v="2017-01-09T00:00:00"/>
    <b v="0"/>
    <s v="Approved"/>
    <s v="Giant Bicycles"/>
    <s v="Standard"/>
    <s v="medium"/>
    <s v="small"/>
    <n v="1311.44"/>
    <n v="1167.18"/>
    <n v="144.26"/>
    <d v="2006-02-02T00:00:00"/>
    <n v="355"/>
  </r>
  <r>
    <s v="17010"/>
    <s v="43"/>
    <x v="151"/>
    <d v="2017-07-09T00:00:00"/>
    <b v="1"/>
    <s v="Approved"/>
    <s v="Solex"/>
    <s v="Standard"/>
    <s v="medium"/>
    <s v="medium"/>
    <n v="1151.96"/>
    <n v="649.49"/>
    <n v="502.47"/>
    <d v="1999-12-04T00:00:00"/>
    <n v="174"/>
  </r>
  <r>
    <s v="17011"/>
    <s v="54"/>
    <x v="1365"/>
    <d v="2017-03-27T00:00:00"/>
    <b v="1"/>
    <s v="Approved"/>
    <s v="WeareA2B"/>
    <s v="Standard"/>
    <s v="medium"/>
    <s v="medium"/>
    <n v="1807.45"/>
    <n v="778.69"/>
    <n v="1028.76"/>
    <d v="2015-05-21T00:00:00"/>
    <n v="278"/>
  </r>
  <r>
    <s v="17012"/>
    <s v="35"/>
    <x v="1740"/>
    <d v="2017-01-23T00:00:00"/>
    <b v="1"/>
    <s v="Approved"/>
    <s v="Giant Bicycles"/>
    <s v="Standard"/>
    <s v="medium"/>
    <s v="medium"/>
    <n v="1403.5"/>
    <n v="954.82"/>
    <n v="448.68"/>
    <d v="2016-11-14T00:00:00"/>
    <n v="341"/>
  </r>
  <r>
    <s v="17013"/>
    <s v="41"/>
    <x v="2828"/>
    <d v="2017-06-25T00:00:00"/>
    <b v="0"/>
    <s v="Approved"/>
    <s v="Solex"/>
    <s v="Road"/>
    <s v="medium"/>
    <s v="medium"/>
    <n v="416.98"/>
    <n v="312.74"/>
    <n v="104.24"/>
    <d v="1997-05-10T00:00:00"/>
    <n v="188"/>
  </r>
  <r>
    <s v="17014"/>
    <s v="6"/>
    <x v="621"/>
    <d v="2017-04-03T00:00:00"/>
    <b v="1"/>
    <s v="Approved"/>
    <s v="OHM Cycles"/>
    <s v="Standard"/>
    <s v="high"/>
    <s v="medium"/>
    <n v="227.88"/>
    <n v="136.72999999999999"/>
    <n v="91.15"/>
    <d v="2007-08-04T00:00:00"/>
    <n v="271"/>
  </r>
  <r>
    <s v="17015"/>
    <s v="75"/>
    <x v="3053"/>
    <d v="2017-10-26T00:00:00"/>
    <b v="1"/>
    <s v="Approved"/>
    <s v="Giant Bicycles"/>
    <s v="Touring"/>
    <s v="medium"/>
    <s v="large"/>
    <n v="1873.97"/>
    <n v="863.95"/>
    <n v="1010.02"/>
    <d v="2006-05-22T00:00:00"/>
    <n v="65"/>
  </r>
  <r>
    <s v="17016"/>
    <s v="91"/>
    <x v="3229"/>
    <d v="2017-01-25T00:00:00"/>
    <b v="0"/>
    <s v="Approved"/>
    <s v="Solex"/>
    <s v="Standard"/>
    <s v="medium"/>
    <s v="medium"/>
    <n v="100.35"/>
    <n v="75.260000000000005"/>
    <n v="25.09"/>
    <d v="1999-07-26T00:00:00"/>
    <n v="339"/>
  </r>
  <r>
    <s v="17017"/>
    <s v="26"/>
    <x v="1072"/>
    <d v="2017-09-11T00:00:00"/>
    <b v="1"/>
    <s v="Approved"/>
    <s v="WeareA2B"/>
    <s v="Standard"/>
    <s v="medium"/>
    <s v="medium"/>
    <n v="1992.93"/>
    <n v="762.63"/>
    <n v="1230.3"/>
    <d v="1993-05-26T00:00:00"/>
    <n v="110"/>
  </r>
  <r>
    <s v="17018"/>
    <s v="23"/>
    <x v="2714"/>
    <d v="2017-06-21T00:00:00"/>
    <b v="1"/>
    <s v="Approved"/>
    <s v="Norco Bicycles"/>
    <s v="Standard"/>
    <s v="medium"/>
    <s v="medium"/>
    <n v="1198.46"/>
    <n v="381.1"/>
    <n v="817.36"/>
    <d v="1998-12-16T00:00:00"/>
    <n v="192"/>
  </r>
  <r>
    <s v="17019"/>
    <s v="94"/>
    <x v="3331"/>
    <d v="2017-06-22T00:00:00"/>
    <b v="1"/>
    <s v="Approved"/>
    <s v="Giant Bicycles"/>
    <s v="Standard"/>
    <s v="medium"/>
    <s v="large"/>
    <n v="1635.3"/>
    <n v="993.66"/>
    <n v="641.64"/>
    <d v="2004-01-16T00:00:00"/>
    <n v="191"/>
  </r>
  <r>
    <s v="17020"/>
    <s v="53"/>
    <x v="581"/>
    <d v="2017-01-18T00:00:00"/>
    <b v="1"/>
    <s v="Approved"/>
    <s v="OHM Cycles"/>
    <s v="Standard"/>
    <s v="medium"/>
    <s v="medium"/>
    <n v="795.34"/>
    <n v="101.58"/>
    <n v="693.76"/>
    <d v="2016-12-06T00:00:00"/>
    <n v="346"/>
  </r>
  <r>
    <s v="17021"/>
    <s v="0"/>
    <x v="1600"/>
    <d v="2017-05-23T00:00:00"/>
    <b v="1"/>
    <s v="Approved"/>
    <s v="Giant Bicycles"/>
    <s v="Standard"/>
    <s v="medium"/>
    <s v="medium"/>
    <n v="230.91"/>
    <n v="173.18"/>
    <n v="57.73"/>
    <d v="2006-11-10T00:00:00"/>
    <n v="221"/>
  </r>
  <r>
    <s v="17022"/>
    <s v="18"/>
    <x v="1584"/>
    <d v="2017-02-25T00:00:00"/>
    <b v="0"/>
    <s v="Approved"/>
    <s v="Solex"/>
    <s v="Standard"/>
    <s v="medium"/>
    <s v="medium"/>
    <n v="575.27"/>
    <n v="431.45"/>
    <n v="143.82"/>
    <d v="1993-07-15T00:00:00"/>
    <n v="308"/>
  </r>
  <r>
    <s v="17023"/>
    <s v="0"/>
    <x v="34"/>
    <d v="2017-03-30T00:00:00"/>
    <b v="0"/>
    <s v="Approved"/>
    <s v="WeareA2B"/>
    <s v="Standard"/>
    <s v="medium"/>
    <s v="medium"/>
    <n v="60.34"/>
    <n v="45.26"/>
    <n v="15.08"/>
    <d v="1993-07-15T00:00:00"/>
    <n v="275"/>
  </r>
  <r>
    <s v="17024"/>
    <s v="25"/>
    <x v="2113"/>
    <d v="2017-07-18T00:00:00"/>
    <b v="0"/>
    <s v="Approved"/>
    <s v="Giant Bicycles"/>
    <s v="Road"/>
    <s v="medium"/>
    <s v="medium"/>
    <n v="1538.99"/>
    <n v="829.65"/>
    <n v="709.34"/>
    <d v="2016-02-04T00:00:00"/>
    <n v="165"/>
  </r>
  <r>
    <s v="17025"/>
    <s v="16"/>
    <x v="1544"/>
    <d v="2017-12-21T00:00:00"/>
    <b v="0"/>
    <s v="Approved"/>
    <s v="Norco Bicycles"/>
    <s v="Standard"/>
    <s v="high"/>
    <s v="small"/>
    <n v="1661.92"/>
    <n v="1479.11"/>
    <n v="182.81"/>
    <d v="2010-05-05T00:00:00"/>
    <n v="9"/>
  </r>
  <r>
    <s v="17026"/>
    <s v="59"/>
    <x v="2105"/>
    <d v="2017-01-16T00:00:00"/>
    <b v="0"/>
    <s v="Approved"/>
    <s v="WeareA2B"/>
    <s v="Standard"/>
    <s v="medium"/>
    <s v="small"/>
    <n v="1415.01"/>
    <n v="1259.3599999999999"/>
    <n v="155.65"/>
    <d v="2003-01-05T00:00:00"/>
    <n v="348"/>
  </r>
  <r>
    <s v="17027"/>
    <s v="16"/>
    <x v="1992"/>
    <d v="2017-01-22T00:00:00"/>
    <b v="0"/>
    <s v="Approved"/>
    <s v="Norco Bicycles"/>
    <s v="Standard"/>
    <s v="high"/>
    <s v="small"/>
    <n v="1661.92"/>
    <n v="1479.11"/>
    <n v="182.81"/>
    <d v="1994-09-09T00:00:00"/>
    <n v="342"/>
  </r>
  <r>
    <s v="17028"/>
    <s v="14"/>
    <x v="2060"/>
    <d v="2017-05-20T00:00:00"/>
    <b v="1"/>
    <s v="Approved"/>
    <s v="Trek Bicycles"/>
    <s v="Standard"/>
    <s v="medium"/>
    <s v="small"/>
    <n v="1386.84"/>
    <n v="1234.29"/>
    <n v="152.55000000000001"/>
    <d v="2003-08-05T00:00:00"/>
    <n v="224"/>
  </r>
  <r>
    <s v="17029"/>
    <s v="51"/>
    <x v="1379"/>
    <d v="2017-12-02T00:00:00"/>
    <b v="1"/>
    <s v="Approved"/>
    <s v="OHM Cycles"/>
    <s v="Standard"/>
    <s v="high"/>
    <s v="medium"/>
    <n v="2005.66"/>
    <n v="1203.4000000000001"/>
    <n v="802.26"/>
    <d v="2012-04-10T00:00:00"/>
    <n v="28"/>
  </r>
  <r>
    <s v="17030"/>
    <s v="24"/>
    <x v="602"/>
    <d v="2017-05-24T00:00:00"/>
    <b v="0"/>
    <s v="Approved"/>
    <s v="Solex"/>
    <s v="Road"/>
    <s v="medium"/>
    <s v="large"/>
    <n v="1777.8"/>
    <n v="820.78"/>
    <n v="957.02"/>
    <d v="2011-05-07T00:00:00"/>
    <n v="220"/>
  </r>
  <r>
    <s v="17031"/>
    <s v="99"/>
    <x v="416"/>
    <d v="2017-05-30T00:00:00"/>
    <b v="1"/>
    <s v="Approved"/>
    <s v="Trek Bicycles"/>
    <s v="Road"/>
    <s v="low"/>
    <s v="small"/>
    <n v="1720.7"/>
    <n v="1531.42"/>
    <n v="189.28"/>
    <d v="2001-11-25T00:00:00"/>
    <n v="214"/>
  </r>
  <r>
    <s v="17032"/>
    <s v="9"/>
    <x v="3182"/>
    <d v="2017-05-27T00:00:00"/>
    <b v="1"/>
    <s v="Approved"/>
    <s v="OHM Cycles"/>
    <s v="Road"/>
    <s v="medium"/>
    <s v="medium"/>
    <n v="742.54"/>
    <n v="667.4"/>
    <n v="75.14"/>
    <d v="1991-11-07T00:00:00"/>
    <n v="217"/>
  </r>
  <r>
    <s v="17033"/>
    <s v="50"/>
    <x v="2795"/>
    <d v="2017-01-31T00:00:00"/>
    <b v="0"/>
    <s v="Approved"/>
    <s v="WeareA2B"/>
    <s v="Standard"/>
    <s v="medium"/>
    <s v="small"/>
    <n v="175.89"/>
    <n v="131.91999999999999"/>
    <n v="43.97"/>
    <d v="2001-11-25T00:00:00"/>
    <n v="333"/>
  </r>
  <r>
    <s v="17034"/>
    <s v="12"/>
    <x v="301"/>
    <d v="2017-04-29T00:00:00"/>
    <b v="1"/>
    <s v="Approved"/>
    <s v="WeareA2B"/>
    <s v="Standard"/>
    <s v="medium"/>
    <s v="medium"/>
    <n v="1231.1500000000001"/>
    <n v="161.6"/>
    <n v="1069.55"/>
    <d v="2003-08-05T00:00:00"/>
    <n v="245"/>
  </r>
  <r>
    <s v="17035"/>
    <s v="5"/>
    <x v="603"/>
    <d v="2017-07-08T00:00:00"/>
    <b v="0"/>
    <s v="Approved"/>
    <s v="Trek Bicycles"/>
    <s v="Mountain"/>
    <s v="low"/>
    <s v="medium"/>
    <n v="574.64"/>
    <n v="459.71"/>
    <n v="114.93"/>
    <d v="1991-11-07T00:00:00"/>
    <n v="175"/>
  </r>
  <r>
    <s v="17036"/>
    <s v="17"/>
    <x v="2874"/>
    <d v="2017-11-25T00:00:00"/>
    <b v="0"/>
    <s v="Approved"/>
    <s v="Solex"/>
    <s v="Standard"/>
    <s v="high"/>
    <s v="medium"/>
    <n v="1024.6600000000001"/>
    <n v="614.79999999999995"/>
    <n v="409.86"/>
    <d v="2009-03-08T00:00:00"/>
    <n v="35"/>
  </r>
  <r>
    <s v="17037"/>
    <s v="12"/>
    <x v="1429"/>
    <d v="2017-04-19T00:00:00"/>
    <b v="0"/>
    <s v="Approved"/>
    <s v="WeareA2B"/>
    <s v="Standard"/>
    <s v="medium"/>
    <s v="medium"/>
    <n v="1231.1500000000001"/>
    <n v="161.6"/>
    <n v="1069.55"/>
    <d v="2009-03-08T00:00:00"/>
    <n v="255"/>
  </r>
  <r>
    <s v="17038"/>
    <s v="64"/>
    <x v="383"/>
    <d v="2017-05-17T00:00:00"/>
    <b v="1"/>
    <s v="Approved"/>
    <s v="Giant Bicycles"/>
    <s v="Standard"/>
    <s v="high"/>
    <s v="small"/>
    <n v="1977.36"/>
    <n v="1759.85"/>
    <n v="217.51"/>
    <d v="2011-08-24T00:00:00"/>
    <n v="227"/>
  </r>
  <r>
    <s v="17039"/>
    <s v="99"/>
    <x v="1560"/>
    <d v="2017-10-30T00:00:00"/>
    <b v="1"/>
    <s v="Approved"/>
    <s v="Trek Bicycles"/>
    <s v="Road"/>
    <s v="low"/>
    <s v="small"/>
    <n v="1720.7"/>
    <n v="1531.42"/>
    <n v="189.28"/>
    <d v="2006-10-01T00:00:00"/>
    <n v="61"/>
  </r>
  <r>
    <s v="17040"/>
    <s v="90"/>
    <x v="2275"/>
    <d v="2017-10-14T00:00:00"/>
    <b v="1"/>
    <s v="Approved"/>
    <s v="Norco Bicycles"/>
    <s v="Standard"/>
    <s v="low"/>
    <s v="medium"/>
    <n v="363.01"/>
    <n v="290.41000000000003"/>
    <n v="72.599999999999994"/>
    <d v="2002-10-10T00:00:00"/>
    <n v="77"/>
  </r>
  <r>
    <s v="17041"/>
    <s v="0"/>
    <x v="1245"/>
    <d v="2017-02-11T00:00:00"/>
    <b v="1"/>
    <s v="Approved"/>
    <s v="OHM Cycles"/>
    <s v="Standard"/>
    <s v="high"/>
    <s v="medium"/>
    <n v="227.88"/>
    <n v="136.72999999999999"/>
    <n v="91.15"/>
    <d v="2003-02-07T00:00:00"/>
    <n v="322"/>
  </r>
  <r>
    <s v="17042"/>
    <s v="4"/>
    <x v="3199"/>
    <d v="2017-12-26T00:00:00"/>
    <b v="1"/>
    <s v="Approved"/>
    <s v="Giant Bicycles"/>
    <s v="Standard"/>
    <s v="high"/>
    <s v="medium"/>
    <n v="1129.1300000000001"/>
    <n v="677.48"/>
    <n v="451.65"/>
    <d v="1991-11-07T00:00:00"/>
    <n v="4"/>
  </r>
  <r>
    <s v="17043"/>
    <s v="72"/>
    <x v="2859"/>
    <d v="2017-07-30T00:00:00"/>
    <b v="0"/>
    <s v="Approved"/>
    <s v="Norco Bicycles"/>
    <s v="Standard"/>
    <s v="medium"/>
    <s v="medium"/>
    <n v="360.4"/>
    <n v="270.3"/>
    <n v="90.1"/>
    <d v="2011-01-10T00:00:00"/>
    <n v="153"/>
  </r>
  <r>
    <s v="17044"/>
    <s v="9"/>
    <x v="922"/>
    <d v="2017-07-25T00:00:00"/>
    <b v="0"/>
    <s v="Approved"/>
    <s v="OHM Cycles"/>
    <s v="Road"/>
    <s v="medium"/>
    <s v="medium"/>
    <n v="742.54"/>
    <n v="667.4"/>
    <n v="75.14"/>
    <d v="1991-11-07T00:00:00"/>
    <n v="158"/>
  </r>
  <r>
    <s v="17045"/>
    <s v="49"/>
    <x v="1450"/>
    <d v="2017-04-12T00:00:00"/>
    <b v="0"/>
    <s v="Approved"/>
    <s v="Trek Bicycles"/>
    <s v="Road"/>
    <s v="medium"/>
    <s v="medium"/>
    <n v="533.51"/>
    <n v="400.13"/>
    <n v="133.38"/>
    <d v="1997-10-04T00:00:00"/>
    <n v="262"/>
  </r>
  <r>
    <s v="17046"/>
    <s v="10"/>
    <x v="1932"/>
    <d v="2017-06-06T00:00:00"/>
    <b v="0"/>
    <s v="Approved"/>
    <s v="WeareA2B"/>
    <s v="Touring"/>
    <s v="medium"/>
    <s v="medium"/>
    <n v="1466.68"/>
    <n v="363.25"/>
    <n v="1103.43"/>
    <d v="2014-03-03T00:00:00"/>
    <n v="207"/>
  </r>
  <r>
    <s v="17047"/>
    <s v="100"/>
    <x v="872"/>
    <d v="2017-05-10T00:00:00"/>
    <b v="1"/>
    <s v="Approved"/>
    <s v="Trek Bicycles"/>
    <s v="Standard"/>
    <s v="medium"/>
    <s v="small"/>
    <n v="1386.84"/>
    <n v="1234.29"/>
    <n v="152.55000000000001"/>
    <d v="2009-03-08T00:00:00"/>
    <n v="234"/>
  </r>
  <r>
    <s v="17048"/>
    <s v="38"/>
    <x v="973"/>
    <d v="2017-01-18T00:00:00"/>
    <b v="1"/>
    <s v="Approved"/>
    <s v="Solex"/>
    <s v="Standard"/>
    <s v="medium"/>
    <s v="medium"/>
    <n v="1577.53"/>
    <n v="826.51"/>
    <n v="751.02"/>
    <d v="2006-02-02T00:00:00"/>
    <n v="346"/>
  </r>
  <r>
    <s v="17049"/>
    <s v="75"/>
    <x v="227"/>
    <d v="2017-08-26T00:00:00"/>
    <b v="1"/>
    <s v="Approved"/>
    <s v="Giant Bicycles"/>
    <s v="Touring"/>
    <s v="medium"/>
    <s v="large"/>
    <n v="1873.97"/>
    <n v="863.95"/>
    <n v="1010.02"/>
    <d v="2003-09-09T00:00:00"/>
    <n v="126"/>
  </r>
  <r>
    <s v="17050"/>
    <s v="2"/>
    <x v="1497"/>
    <d v="2017-11-24T00:00:00"/>
    <b v="1"/>
    <s v="Approved"/>
    <s v="Solex"/>
    <s v="Standard"/>
    <s v="medium"/>
    <s v="medium"/>
    <n v="71.489999999999995"/>
    <n v="53.62"/>
    <n v="17.87"/>
    <d v="2012-12-02T00:00:00"/>
    <n v="36"/>
  </r>
  <r>
    <s v="17051"/>
    <s v="12"/>
    <x v="1728"/>
    <d v="2017-09-20T00:00:00"/>
    <b v="0"/>
    <s v="Approved"/>
    <s v="WeareA2B"/>
    <s v="Standard"/>
    <s v="medium"/>
    <s v="medium"/>
    <n v="1231.1500000000001"/>
    <n v="161.6"/>
    <n v="1069.55"/>
    <d v="2004-08-17T00:00:00"/>
    <n v="101"/>
  </r>
  <r>
    <s v="17052"/>
    <s v="38"/>
    <x v="430"/>
    <d v="2017-07-02T00:00:00"/>
    <b v="1"/>
    <s v="Approved"/>
    <s v="Solex"/>
    <s v="Standard"/>
    <s v="medium"/>
    <s v="medium"/>
    <n v="1577.53"/>
    <n v="826.51"/>
    <n v="751.02"/>
    <d v="2009-04-12T00:00:00"/>
    <n v="181"/>
  </r>
  <r>
    <s v="17054"/>
    <s v="0"/>
    <x v="2703"/>
    <d v="2017-11-30T00:00:00"/>
    <b v="0"/>
    <s v="Approved"/>
    <s v="Trek Bicycles"/>
    <s v="Road"/>
    <s v="medium"/>
    <s v="medium"/>
    <n v="533.51"/>
    <n v="400.13"/>
    <n v="133.38"/>
    <d v="2012-06-04T00:00:00"/>
    <n v="30"/>
  </r>
  <r>
    <s v="17055"/>
    <s v="43"/>
    <x v="3148"/>
    <d v="2017-02-26T00:00:00"/>
    <b v="0"/>
    <s v="Approved"/>
    <s v="Solex"/>
    <s v="Standard"/>
    <s v="medium"/>
    <s v="medium"/>
    <n v="1151.96"/>
    <n v="649.49"/>
    <n v="502.47"/>
    <d v="2007-12-11T00:00:00"/>
    <n v="307"/>
  </r>
  <r>
    <s v="17056"/>
    <s v="62"/>
    <x v="1053"/>
    <d v="2017-01-29T00:00:00"/>
    <b v="0"/>
    <s v="Approved"/>
    <s v="Solex"/>
    <s v="Standard"/>
    <s v="medium"/>
    <s v="medium"/>
    <n v="478.16"/>
    <n v="298.72000000000003"/>
    <n v="179.44"/>
    <d v="1993-06-23T00:00:00"/>
    <n v="335"/>
  </r>
  <r>
    <s v="17057"/>
    <s v="81"/>
    <x v="946"/>
    <d v="2017-09-17T00:00:00"/>
    <b v="1"/>
    <s v="Approved"/>
    <s v="Norco Bicycles"/>
    <s v="Standard"/>
    <s v="medium"/>
    <s v="small"/>
    <n v="586.45000000000005"/>
    <n v="521.94000000000005"/>
    <n v="64.510000000000005"/>
    <d v="1991-07-10T00:00:00"/>
    <n v="104"/>
  </r>
  <r>
    <s v="17058"/>
    <s v="45"/>
    <x v="3401"/>
    <d v="2017-07-18T00:00:00"/>
    <b v="0"/>
    <s v="Approved"/>
    <s v="Solex"/>
    <s v="Standard"/>
    <s v="medium"/>
    <s v="medium"/>
    <n v="441.49"/>
    <n v="84.99"/>
    <n v="356.5"/>
    <d v="1993-04-12T00:00:00"/>
    <n v="165"/>
  </r>
  <r>
    <s v="17059"/>
    <s v="96"/>
    <x v="2822"/>
    <d v="2017-12-16T00:00:00"/>
    <b v="0"/>
    <s v="Approved"/>
    <s v="WeareA2B"/>
    <s v="Road"/>
    <s v="low"/>
    <s v="small"/>
    <n v="1172.78"/>
    <n v="1043.77"/>
    <n v="129.01"/>
    <d v="2002-10-10T00:00:00"/>
    <n v="14"/>
  </r>
  <r>
    <s v="17060"/>
    <s v="52"/>
    <x v="3049"/>
    <d v="2017-01-31T00:00:00"/>
    <b v="1"/>
    <s v="Approved"/>
    <s v="Solex"/>
    <s v="Road"/>
    <s v="medium"/>
    <s v="large"/>
    <n v="1777.8"/>
    <n v="820.78"/>
    <n v="957.02"/>
    <d v="1991-08-05T00:00:00"/>
    <n v="333"/>
  </r>
  <r>
    <s v="17062"/>
    <s v="47"/>
    <x v="1468"/>
    <d v="2017-10-22T00:00:00"/>
    <b v="1"/>
    <s v="Approved"/>
    <s v="Trek Bicycles"/>
    <s v="Road"/>
    <s v="low"/>
    <s v="small"/>
    <n v="1720.7"/>
    <n v="1531.42"/>
    <n v="189.28"/>
    <d v="2012-04-10T00:00:00"/>
    <n v="69"/>
  </r>
  <r>
    <s v="17063"/>
    <s v="21"/>
    <x v="3019"/>
    <d v="2017-09-26T00:00:00"/>
    <b v="0"/>
    <s v="Approved"/>
    <s v="Solex"/>
    <s v="Standard"/>
    <s v="medium"/>
    <s v="large"/>
    <n v="1071.23"/>
    <n v="380.74"/>
    <n v="690.49"/>
    <d v="1991-11-10T00:00:00"/>
    <n v="95"/>
  </r>
  <r>
    <s v="17064"/>
    <s v="29"/>
    <x v="647"/>
    <d v="2017-08-16T00:00:00"/>
    <b v="0"/>
    <s v="Approved"/>
    <s v="Norco Bicycles"/>
    <s v="Road"/>
    <s v="medium"/>
    <s v="medium"/>
    <n v="543.39"/>
    <n v="407.54"/>
    <n v="135.85"/>
    <d v="2016-11-22T00:00:00"/>
    <n v="136"/>
  </r>
  <r>
    <s v="17065"/>
    <s v="49"/>
    <x v="326"/>
    <d v="2017-05-17T00:00:00"/>
    <b v="0"/>
    <s v="Approved"/>
    <s v="Solex"/>
    <s v="Standard"/>
    <s v="medium"/>
    <s v="large"/>
    <n v="1061.56"/>
    <n v="733.58"/>
    <n v="327.98"/>
    <d v="1993-07-20T00:00:00"/>
    <n v="227"/>
  </r>
  <r>
    <s v="17066"/>
    <s v="38"/>
    <x v="437"/>
    <d v="2017-05-27T00:00:00"/>
    <b v="0"/>
    <s v="Approved"/>
    <s v="Solex"/>
    <s v="Standard"/>
    <s v="medium"/>
    <s v="medium"/>
    <n v="1577.53"/>
    <n v="826.51"/>
    <n v="751.02"/>
    <d v="2006-02-02T00:00:00"/>
    <n v="217"/>
  </r>
  <r>
    <s v="17067"/>
    <s v="6"/>
    <x v="120"/>
    <d v="2017-06-12T00:00:00"/>
    <b v="1"/>
    <s v="Approved"/>
    <s v="Solex"/>
    <s v="Standard"/>
    <s v="high"/>
    <s v="medium"/>
    <n v="748.17"/>
    <n v="448.9"/>
    <n v="299.27"/>
    <d v="1991-11-10T00:00:00"/>
    <n v="201"/>
  </r>
  <r>
    <s v="17068"/>
    <s v="57"/>
    <x v="3375"/>
    <d v="2017-01-18T00:00:00"/>
    <b v="1"/>
    <s v="Approved"/>
    <s v="WeareA2B"/>
    <s v="Touring"/>
    <s v="medium"/>
    <s v="large"/>
    <n v="1890.39"/>
    <n v="260.14"/>
    <n v="1630.25"/>
    <d v="1993-07-20T00:00:00"/>
    <n v="346"/>
  </r>
  <r>
    <s v="17069"/>
    <s v="19"/>
    <x v="1122"/>
    <d v="2017-09-01T00:00:00"/>
    <b v="0"/>
    <s v="Approved"/>
    <s v="Trek Bicycles"/>
    <s v="Mountain"/>
    <s v="low"/>
    <s v="medium"/>
    <n v="574.64"/>
    <n v="459.71"/>
    <n v="114.93"/>
    <d v="2011-08-29T00:00:00"/>
    <n v="120"/>
  </r>
  <r>
    <s v="17070"/>
    <s v="27"/>
    <x v="2423"/>
    <d v="2017-04-25T00:00:00"/>
    <b v="1"/>
    <s v="Approved"/>
    <s v="Trek Bicycles"/>
    <s v="Standard"/>
    <s v="medium"/>
    <s v="medium"/>
    <n v="499.53"/>
    <n v="388.72"/>
    <n v="110.81"/>
    <d v="1999-06-23T00:00:00"/>
    <n v="249"/>
  </r>
  <r>
    <s v="17071"/>
    <s v="14"/>
    <x v="1284"/>
    <d v="2017-03-23T00:00:00"/>
    <b v="1"/>
    <s v="Approved"/>
    <s v="Trek Bicycles"/>
    <s v="Standard"/>
    <s v="medium"/>
    <s v="small"/>
    <n v="1386.84"/>
    <n v="1234.29"/>
    <n v="152.55000000000001"/>
    <d v="1994-09-09T00:00:00"/>
    <n v="282"/>
  </r>
  <r>
    <s v="17073"/>
    <s v="9"/>
    <x v="2056"/>
    <d v="2017-12-06T00:00:00"/>
    <b v="0"/>
    <s v="Approved"/>
    <s v="OHM Cycles"/>
    <s v="Road"/>
    <s v="medium"/>
    <s v="medium"/>
    <n v="742.54"/>
    <n v="667.4"/>
    <n v="75.14"/>
    <d v="1991-11-07T00:00:00"/>
    <n v="24"/>
  </r>
  <r>
    <s v="17074"/>
    <s v="2"/>
    <x v="1174"/>
    <d v="2017-07-13T00:00:00"/>
    <b v="1"/>
    <s v="Approved"/>
    <s v="Giant Bicycles"/>
    <s v="Road"/>
    <s v="low"/>
    <s v="small"/>
    <n v="590.26"/>
    <n v="525.33000000000004"/>
    <n v="64.930000000000007"/>
    <d v="2010-11-05T00:00:00"/>
    <n v="170"/>
  </r>
  <r>
    <s v="17075"/>
    <s v="0"/>
    <x v="2481"/>
    <d v="2017-11-16T00:00:00"/>
    <b v="0"/>
    <s v="Approved"/>
    <s v="Norco Bicycles"/>
    <s v="Standard"/>
    <s v="medium"/>
    <s v="medium"/>
    <n v="360.4"/>
    <n v="270.3"/>
    <n v="90.1"/>
    <d v="2016-12-06T00:00:00"/>
    <n v="44"/>
  </r>
  <r>
    <s v="17076"/>
    <s v="96"/>
    <x v="3471"/>
    <d v="2017-02-16T00:00:00"/>
    <b v="0"/>
    <s v="Approved"/>
    <s v="WeareA2B"/>
    <s v="Road"/>
    <s v="low"/>
    <s v="small"/>
    <n v="1172.78"/>
    <n v="1043.77"/>
    <n v="129.01"/>
    <d v="1994-08-10T00:00:00"/>
    <n v="317"/>
  </r>
  <r>
    <s v="17077"/>
    <s v="19"/>
    <x v="3421"/>
    <d v="2017-08-03T00:00:00"/>
    <b v="1"/>
    <s v="Approved"/>
    <s v="OHM Cycles"/>
    <s v="Road"/>
    <s v="high"/>
    <s v="large"/>
    <n v="12.01"/>
    <n v="7.21"/>
    <n v="4.8"/>
    <d v="2009-03-08T00:00:00"/>
    <n v="149"/>
  </r>
  <r>
    <s v="17078"/>
    <s v="50"/>
    <x v="1700"/>
    <d v="2017-08-08T00:00:00"/>
    <b v="0"/>
    <s v="Approved"/>
    <s v="WeareA2B"/>
    <s v="Standard"/>
    <s v="medium"/>
    <s v="small"/>
    <n v="175.89"/>
    <n v="131.91999999999999"/>
    <n v="43.97"/>
    <d v="2009-04-12T00:00:00"/>
    <n v="144"/>
  </r>
  <r>
    <s v="17080"/>
    <s v="66"/>
    <x v="1757"/>
    <d v="2017-02-10T00:00:00"/>
    <b v="1"/>
    <s v="Approved"/>
    <s v="Solex"/>
    <s v="Standard"/>
    <s v="medium"/>
    <s v="medium"/>
    <n v="1163.8900000000001"/>
    <n v="589.27"/>
    <n v="574.62"/>
    <d v="2016-07-09T00:00:00"/>
    <n v="323"/>
  </r>
  <r>
    <s v="17081"/>
    <s v="48"/>
    <x v="1142"/>
    <d v="2017-03-13T00:00:00"/>
    <b v="1"/>
    <s v="Approved"/>
    <s v="WeareA2B"/>
    <s v="Standard"/>
    <s v="medium"/>
    <s v="medium"/>
    <n v="1762.96"/>
    <n v="950.52"/>
    <n v="812.44"/>
    <d v="2003-02-16T00:00:00"/>
    <n v="292"/>
  </r>
  <r>
    <s v="17082"/>
    <s v="13"/>
    <x v="2156"/>
    <d v="2017-04-03T00:00:00"/>
    <b v="1"/>
    <s v="Approved"/>
    <s v="Solex"/>
    <s v="Standard"/>
    <s v="medium"/>
    <s v="medium"/>
    <n v="1577.53"/>
    <n v="826.51"/>
    <n v="751.02"/>
    <d v="2011-03-16T00:00:00"/>
    <n v="271"/>
  </r>
  <r>
    <s v="17083"/>
    <s v="48"/>
    <x v="1974"/>
    <d v="2017-04-08T00:00:00"/>
    <b v="1"/>
    <s v="Approved"/>
    <s v="WeareA2B"/>
    <s v="Standard"/>
    <s v="medium"/>
    <s v="medium"/>
    <n v="1762.96"/>
    <n v="950.52"/>
    <n v="812.44"/>
    <d v="2014-07-28T00:00:00"/>
    <n v="266"/>
  </r>
  <r>
    <s v="17084"/>
    <s v="69"/>
    <x v="2481"/>
    <d v="2017-12-09T00:00:00"/>
    <b v="1"/>
    <s v="Approved"/>
    <s v="Norco Bicycles"/>
    <s v="Road"/>
    <s v="medium"/>
    <s v="large"/>
    <n v="1240.31"/>
    <n v="795.1"/>
    <n v="445.21"/>
    <d v="2011-01-10T00:00:00"/>
    <n v="21"/>
  </r>
  <r>
    <s v="17086"/>
    <s v="59"/>
    <x v="3002"/>
    <d v="2017-11-02T00:00:00"/>
    <b v="1"/>
    <s v="Approved"/>
    <s v="Solex"/>
    <s v="Standard"/>
    <s v="medium"/>
    <s v="large"/>
    <n v="1061.56"/>
    <n v="733.58"/>
    <n v="327.98"/>
    <d v="1993-07-20T00:00:00"/>
    <n v="58"/>
  </r>
  <r>
    <s v="17087"/>
    <s v="82"/>
    <x v="1367"/>
    <d v="2017-05-01T00:00:00"/>
    <b v="0"/>
    <s v="Approved"/>
    <s v="Giant Bicycles"/>
    <s v="Road"/>
    <s v="medium"/>
    <s v="medium"/>
    <n v="1538.99"/>
    <n v="829.65"/>
    <n v="709.34"/>
    <d v="2016-02-04T00:00:00"/>
    <n v="243"/>
  </r>
  <r>
    <s v="17088"/>
    <s v="0"/>
    <x v="1880"/>
    <d v="2017-02-28T00:00:00"/>
    <b v="0"/>
    <s v="Approved"/>
    <s v="Norco Bicycles"/>
    <s v="Standard"/>
    <s v="medium"/>
    <s v="medium"/>
    <n v="360.4"/>
    <n v="270.3"/>
    <n v="90.1"/>
    <d v="2016-12-06T00:00:00"/>
    <n v="305"/>
  </r>
  <r>
    <s v="17089"/>
    <s v="41"/>
    <x v="1017"/>
    <d v="2017-04-20T00:00:00"/>
    <b v="1"/>
    <s v="Approved"/>
    <s v="Solex"/>
    <s v="Road"/>
    <s v="medium"/>
    <s v="medium"/>
    <n v="416.98"/>
    <n v="312.74"/>
    <n v="104.24"/>
    <d v="1997-05-10T00:00:00"/>
    <n v="254"/>
  </r>
  <r>
    <s v="17090"/>
    <s v="19"/>
    <x v="103"/>
    <d v="2017-09-27T00:00:00"/>
    <b v="1"/>
    <s v="Approved"/>
    <s v="OHM Cycles"/>
    <s v="Road"/>
    <s v="high"/>
    <s v="large"/>
    <n v="12.01"/>
    <n v="7.21"/>
    <n v="4.8"/>
    <d v="2009-03-08T00:00:00"/>
    <n v="94"/>
  </r>
  <r>
    <s v="17091"/>
    <s v="68"/>
    <x v="473"/>
    <d v="2017-07-10T00:00:00"/>
    <b v="0"/>
    <s v="Approved"/>
    <s v="OHM Cycles"/>
    <s v="Standard"/>
    <s v="medium"/>
    <s v="medium"/>
    <n v="1636.9"/>
    <n v="44.71"/>
    <n v="1592.19"/>
    <d v="1993-07-20T00:00:00"/>
    <n v="173"/>
  </r>
  <r>
    <s v="17092"/>
    <s v="74"/>
    <x v="2730"/>
    <d v="2017-03-22T00:00:00"/>
    <b v="0"/>
    <s v="Approved"/>
    <s v="WeareA2B"/>
    <s v="Standard"/>
    <s v="medium"/>
    <s v="medium"/>
    <n v="1762.96"/>
    <n v="950.52"/>
    <n v="812.44"/>
    <d v="2014-07-28T00:00:00"/>
    <n v="283"/>
  </r>
  <r>
    <s v="17093"/>
    <s v="45"/>
    <x v="1993"/>
    <d v="2017-11-10T00:00:00"/>
    <b v="0"/>
    <s v="Approved"/>
    <s v="Solex"/>
    <s v="Standard"/>
    <s v="medium"/>
    <s v="medium"/>
    <n v="441.49"/>
    <n v="84.99"/>
    <n v="356.5"/>
    <d v="1993-04-12T00:00:00"/>
    <n v="50"/>
  </r>
  <r>
    <s v="17094"/>
    <s v="95"/>
    <x v="833"/>
    <d v="2017-03-08T00:00:00"/>
    <b v="1"/>
    <s v="Approved"/>
    <s v="Giant Bicycles"/>
    <s v="Standard"/>
    <s v="medium"/>
    <s v="large"/>
    <n v="569.55999999999995"/>
    <n v="528.42999999999995"/>
    <n v="41.13"/>
    <d v="2002-10-10T00:00:00"/>
    <n v="297"/>
  </r>
  <r>
    <s v="17095"/>
    <s v="22"/>
    <x v="2852"/>
    <d v="2017-09-06T00:00:00"/>
    <b v="1"/>
    <s v="Approved"/>
    <s v="Solex"/>
    <s v="Standard"/>
    <s v="medium"/>
    <s v="medium"/>
    <n v="575.27"/>
    <n v="431.45"/>
    <n v="143.82"/>
    <d v="2013-03-12T00:00:00"/>
    <n v="115"/>
  </r>
  <r>
    <s v="17096"/>
    <s v="16"/>
    <x v="208"/>
    <d v="2017-06-28T00:00:00"/>
    <b v="1"/>
    <s v="Approved"/>
    <s v="Norco Bicycles"/>
    <s v="Standard"/>
    <s v="high"/>
    <s v="small"/>
    <n v="1661.92"/>
    <n v="1479.11"/>
    <n v="182.81"/>
    <d v="1994-09-09T00:00:00"/>
    <n v="185"/>
  </r>
  <r>
    <s v="17097"/>
    <s v="0"/>
    <x v="913"/>
    <d v="2017-06-19T00:00:00"/>
    <b v="0"/>
    <s v="Approved"/>
    <s v="WeareA2B"/>
    <s v="Standard"/>
    <s v="medium"/>
    <s v="medium"/>
    <n v="60.34"/>
    <n v="45.26"/>
    <n v="15.08"/>
    <d v="1991-11-10T00:00:00"/>
    <n v="194"/>
  </r>
  <r>
    <s v="17098"/>
    <s v="92"/>
    <x v="2483"/>
    <d v="2017-09-06T00:00:00"/>
    <b v="1"/>
    <s v="Approved"/>
    <s v="WeareA2B"/>
    <s v="Touring"/>
    <s v="medium"/>
    <s v="large"/>
    <n v="1890.39"/>
    <n v="260.14"/>
    <n v="1630.25"/>
    <d v="1991-01-21T00:00:00"/>
    <n v="115"/>
  </r>
  <r>
    <s v="17099"/>
    <s v="84"/>
    <x v="2309"/>
    <d v="2017-07-08T00:00:00"/>
    <b v="1"/>
    <s v="Approved"/>
    <s v="Trek Bicycles"/>
    <s v="Road"/>
    <s v="medium"/>
    <s v="medium"/>
    <n v="290.62"/>
    <n v="215.14"/>
    <n v="75.48"/>
    <d v="2004-12-18T00:00:00"/>
    <n v="175"/>
  </r>
  <r>
    <s v="17100"/>
    <s v="67"/>
    <x v="2457"/>
    <d v="2017-11-05T00:00:00"/>
    <b v="0"/>
    <s v="Approved"/>
    <s v="Norco Bicycles"/>
    <s v="Road"/>
    <s v="medium"/>
    <s v="medium"/>
    <n v="544.04999999999995"/>
    <n v="376.84"/>
    <n v="167.21"/>
    <d v="2005-10-22T00:00:00"/>
    <n v="55"/>
  </r>
  <r>
    <s v="17101"/>
    <s v="65"/>
    <x v="1732"/>
    <d v="2017-10-09T00:00:00"/>
    <b v="1"/>
    <s v="Approved"/>
    <s v="WeareA2B"/>
    <s v="Standard"/>
    <s v="medium"/>
    <s v="medium"/>
    <n v="1807.45"/>
    <n v="778.69"/>
    <n v="1028.76"/>
    <d v="2015-05-21T00:00:00"/>
    <n v="82"/>
  </r>
  <r>
    <s v="17102"/>
    <s v="89"/>
    <x v="434"/>
    <d v="2017-05-05T00:00:00"/>
    <b v="0"/>
    <s v="Approved"/>
    <s v="WeareA2B"/>
    <s v="Touring"/>
    <s v="medium"/>
    <s v="large"/>
    <n v="1362.99"/>
    <n v="57.74"/>
    <n v="1305.25"/>
    <d v="1993-04-20T00:00:00"/>
    <n v="239"/>
  </r>
  <r>
    <s v="17103"/>
    <s v="8"/>
    <x v="1229"/>
    <d v="2017-10-22T00:00:00"/>
    <b v="1"/>
    <s v="Approved"/>
    <s v="Solex"/>
    <s v="Road"/>
    <s v="medium"/>
    <s v="small"/>
    <n v="1703.52"/>
    <n v="1516.13"/>
    <n v="187.39"/>
    <d v="2003-09-10T00:00:00"/>
    <n v="69"/>
  </r>
  <r>
    <s v="17104"/>
    <s v="89"/>
    <x v="1761"/>
    <d v="2017-11-08T00:00:00"/>
    <b v="1"/>
    <s v="Approved"/>
    <s v="WeareA2B"/>
    <s v="Touring"/>
    <s v="medium"/>
    <s v="large"/>
    <n v="1362.99"/>
    <n v="57.74"/>
    <n v="1305.25"/>
    <d v="1999-07-26T00:00:00"/>
    <n v="52"/>
  </r>
  <r>
    <s v="17105"/>
    <s v="93"/>
    <x v="858"/>
    <d v="2017-03-27T00:00:00"/>
    <b v="1"/>
    <s v="Approved"/>
    <s v="WeareA2B"/>
    <s v="Standard"/>
    <s v="medium"/>
    <s v="medium"/>
    <n v="1065.03"/>
    <n v="230.09"/>
    <n v="834.94"/>
    <d v="1991-11-07T00:00:00"/>
    <n v="278"/>
  </r>
  <r>
    <s v="17107"/>
    <s v="45"/>
    <x v="2675"/>
    <d v="2017-08-23T00:00:00"/>
    <b v="0"/>
    <s v="Approved"/>
    <s v="Trek Bicycles"/>
    <s v="Road"/>
    <s v="low"/>
    <s v="medium"/>
    <n v="980.37"/>
    <n v="234.43"/>
    <n v="745.94"/>
    <d v="2004-09-28T00:00:00"/>
    <n v="129"/>
  </r>
  <r>
    <s v="17108"/>
    <s v="94"/>
    <x v="1639"/>
    <d v="2017-04-02T00:00:00"/>
    <b v="1"/>
    <s v="Approved"/>
    <s v="Giant Bicycles"/>
    <s v="Standard"/>
    <s v="medium"/>
    <s v="large"/>
    <n v="1635.3"/>
    <n v="993.66"/>
    <n v="641.64"/>
    <d v="2013-06-09T00:00:00"/>
    <n v="272"/>
  </r>
  <r>
    <s v="17109"/>
    <s v="50"/>
    <x v="694"/>
    <d v="2017-02-07T00:00:00"/>
    <b v="1"/>
    <s v="Approved"/>
    <s v="WeareA2B"/>
    <s v="Standard"/>
    <s v="medium"/>
    <s v="small"/>
    <n v="175.89"/>
    <n v="131.91999999999999"/>
    <n v="43.97"/>
    <d v="2003-07-21T00:00:00"/>
    <n v="326"/>
  </r>
  <r>
    <s v="17110"/>
    <s v="35"/>
    <x v="3292"/>
    <d v="2017-04-16T00:00:00"/>
    <b v="0"/>
    <s v="Approved"/>
    <s v="Giant Bicycles"/>
    <s v="Standard"/>
    <s v="medium"/>
    <s v="medium"/>
    <n v="1403.5"/>
    <n v="954.82"/>
    <n v="448.68"/>
    <d v="2004-09-28T00:00:00"/>
    <n v="258"/>
  </r>
  <r>
    <s v="17111"/>
    <s v="70"/>
    <x v="1624"/>
    <d v="2017-08-05T00:00:00"/>
    <b v="0"/>
    <s v="Approved"/>
    <s v="Trek Bicycles"/>
    <s v="Standard"/>
    <s v="high"/>
    <s v="medium"/>
    <n v="495.72"/>
    <n v="297.43"/>
    <n v="198.29"/>
    <d v="2016-12-06T00:00:00"/>
    <n v="147"/>
  </r>
  <r>
    <s v="17112"/>
    <s v="6"/>
    <x v="424"/>
    <d v="2017-07-17T00:00:00"/>
    <b v="0"/>
    <s v="Approved"/>
    <s v="OHM Cycles"/>
    <s v="Standard"/>
    <s v="high"/>
    <s v="medium"/>
    <n v="227.88"/>
    <n v="136.72999999999999"/>
    <n v="91.15"/>
    <d v="2003-02-07T00:00:00"/>
    <n v="166"/>
  </r>
  <r>
    <s v="17113"/>
    <s v="73"/>
    <x v="2315"/>
    <d v="2017-08-23T00:00:00"/>
    <b v="0"/>
    <s v="Approved"/>
    <s v="Solex"/>
    <s v="Standard"/>
    <s v="medium"/>
    <s v="medium"/>
    <n v="1945.43"/>
    <n v="333.18"/>
    <n v="1612.25"/>
    <d v="1997-01-25T00:00:00"/>
    <n v="129"/>
  </r>
  <r>
    <s v="17114"/>
    <s v="81"/>
    <x v="1565"/>
    <d v="2017-04-28T00:00:00"/>
    <b v="0"/>
    <s v="Approved"/>
    <s v="Norco Bicycles"/>
    <s v="Standard"/>
    <s v="medium"/>
    <s v="small"/>
    <n v="586.45000000000005"/>
    <n v="521.94000000000005"/>
    <n v="64.510000000000005"/>
    <d v="1991-07-10T00:00:00"/>
    <n v="246"/>
  </r>
  <r>
    <s v="17115"/>
    <s v="54"/>
    <x v="3026"/>
    <d v="2017-04-20T00:00:00"/>
    <b v="1"/>
    <s v="Approved"/>
    <s v="WeareA2B"/>
    <s v="Standard"/>
    <s v="medium"/>
    <s v="medium"/>
    <n v="1292.8399999999999"/>
    <n v="13.44"/>
    <n v="1279.4000000000001"/>
    <d v="2009-04-12T00:00:00"/>
    <n v="254"/>
  </r>
  <r>
    <s v="17116"/>
    <s v="61"/>
    <x v="2049"/>
    <d v="2017-08-18T00:00:00"/>
    <b v="1"/>
    <s v="Approved"/>
    <s v="OHM Cycles"/>
    <s v="Standard"/>
    <s v="low"/>
    <s v="medium"/>
    <n v="71.16"/>
    <n v="56.93"/>
    <n v="14.23"/>
    <d v="1993-06-23T00:00:00"/>
    <n v="134"/>
  </r>
  <r>
    <s v="17117"/>
    <s v="89"/>
    <x v="456"/>
    <d v="2017-07-24T00:00:00"/>
    <b v="0"/>
    <s v="Approved"/>
    <s v="Giant Bicycles"/>
    <s v="Standard"/>
    <s v="medium"/>
    <s v="large"/>
    <n v="1812.75"/>
    <n v="582.48"/>
    <n v="1230.27"/>
    <d v="2010-06-07T00:00:00"/>
    <n v="159"/>
  </r>
  <r>
    <s v="17118"/>
    <s v="54"/>
    <x v="1113"/>
    <d v="2017-10-31T00:00:00"/>
    <b v="1"/>
    <s v="Approved"/>
    <s v="WeareA2B"/>
    <s v="Standard"/>
    <s v="medium"/>
    <s v="medium"/>
    <n v="1292.8399999999999"/>
    <n v="13.44"/>
    <n v="1279.4000000000001"/>
    <d v="2009-04-12T00:00:00"/>
    <n v="60"/>
  </r>
  <r>
    <s v="17119"/>
    <s v="27"/>
    <x v="197"/>
    <d v="2017-08-17T00:00:00"/>
    <b v="1"/>
    <s v="Approved"/>
    <s v="Trek Bicycles"/>
    <s v="Standard"/>
    <s v="low"/>
    <s v="medium"/>
    <n v="1057.51"/>
    <n v="154.4"/>
    <n v="903.11"/>
    <d v="1999-12-04T00:00:00"/>
    <n v="135"/>
  </r>
  <r>
    <s v="17120"/>
    <s v="10"/>
    <x v="1019"/>
    <d v="2017-06-21T00:00:00"/>
    <b v="1"/>
    <s v="Approved"/>
    <s v="Solex"/>
    <s v="Standard"/>
    <s v="medium"/>
    <s v="medium"/>
    <n v="1945.43"/>
    <n v="333.18"/>
    <n v="1612.25"/>
    <d v="2002-08-31T00:00:00"/>
    <n v="192"/>
  </r>
  <r>
    <s v="17121"/>
    <s v="92"/>
    <x v="3039"/>
    <d v="2017-11-05T00:00:00"/>
    <b v="1"/>
    <s v="Approved"/>
    <s v="WeareA2B"/>
    <s v="Standard"/>
    <s v="medium"/>
    <s v="small"/>
    <n v="1415.01"/>
    <n v="1259.3599999999999"/>
    <n v="155.65"/>
    <d v="1991-05-06T00:00:00"/>
    <n v="55"/>
  </r>
  <r>
    <s v="17122"/>
    <s v="63"/>
    <x v="1683"/>
    <d v="2017-08-10T00:00:00"/>
    <b v="0"/>
    <s v="Approved"/>
    <s v="Solex"/>
    <s v="Standard"/>
    <s v="medium"/>
    <s v="medium"/>
    <n v="1483.2"/>
    <n v="99.59"/>
    <n v="1383.61"/>
    <d v="2015-05-21T00:00:00"/>
    <n v="142"/>
  </r>
  <r>
    <s v="17123"/>
    <s v="0"/>
    <x v="775"/>
    <d v="2017-07-18T00:00:00"/>
    <b v="0"/>
    <s v="Approved"/>
    <s v="Solex"/>
    <s v="Road"/>
    <s v="medium"/>
    <s v="medium"/>
    <n v="416.98"/>
    <n v="312.74"/>
    <n v="104.24"/>
    <d v="2006-10-01T00:00:00"/>
    <n v="165"/>
  </r>
  <r>
    <s v="17124"/>
    <s v="89"/>
    <x v="1677"/>
    <d v="2017-03-08T00:00:00"/>
    <b v="0"/>
    <s v="Approved"/>
    <s v="WeareA2B"/>
    <s v="Touring"/>
    <s v="medium"/>
    <s v="large"/>
    <n v="1362.99"/>
    <n v="57.74"/>
    <n v="1305.25"/>
    <d v="1993-04-20T00:00:00"/>
    <n v="297"/>
  </r>
  <r>
    <s v="17126"/>
    <s v="12"/>
    <x v="790"/>
    <d v="2017-02-23T00:00:00"/>
    <b v="1"/>
    <s v="Approved"/>
    <s v="WeareA2B"/>
    <s v="Standard"/>
    <s v="medium"/>
    <s v="medium"/>
    <n v="1231.1500000000001"/>
    <n v="161.6"/>
    <n v="1069.55"/>
    <d v="2013-03-12T00:00:00"/>
    <n v="310"/>
  </r>
  <r>
    <s v="17127"/>
    <s v="3"/>
    <x v="2"/>
    <d v="2017-01-29T00:00:00"/>
    <b v="0"/>
    <s v="Approved"/>
    <s v="Trek Bicycles"/>
    <s v="Standard"/>
    <s v="medium"/>
    <s v="large"/>
    <n v="2091.4699999999998"/>
    <n v="388.92"/>
    <n v="1702.55"/>
    <d v="2012-09-15T00:00:00"/>
    <n v="335"/>
  </r>
  <r>
    <s v="17128"/>
    <s v="89"/>
    <x v="156"/>
    <d v="2017-03-08T00:00:00"/>
    <b v="1"/>
    <s v="Approved"/>
    <s v="WeareA2B"/>
    <s v="Touring"/>
    <s v="medium"/>
    <s v="large"/>
    <n v="1362.99"/>
    <n v="57.74"/>
    <n v="1305.25"/>
    <d v="2003-01-05T00:00:00"/>
    <n v="297"/>
  </r>
  <r>
    <s v="17129"/>
    <s v="91"/>
    <x v="1454"/>
    <d v="2017-07-23T00:00:00"/>
    <b v="0"/>
    <s v="Approved"/>
    <s v="Solex"/>
    <s v="Standard"/>
    <s v="medium"/>
    <s v="medium"/>
    <n v="100.35"/>
    <n v="75.260000000000005"/>
    <n v="25.09"/>
    <d v="2016-03-29T00:00:00"/>
    <n v="160"/>
  </r>
  <r>
    <s v="17130"/>
    <s v="0"/>
    <x v="1577"/>
    <d v="2017-10-17T00:00:00"/>
    <b v="0"/>
    <s v="Approved"/>
    <s v="OHM Cycles"/>
    <s v="Standard"/>
    <s v="low"/>
    <s v="medium"/>
    <n v="71.16"/>
    <n v="56.93"/>
    <n v="14.23"/>
    <d v="2015-06-17T00:00:00"/>
    <n v="74"/>
  </r>
  <r>
    <s v="17131"/>
    <s v="95"/>
    <x v="3359"/>
    <d v="2017-11-24T00:00:00"/>
    <b v="0"/>
    <s v="Approved"/>
    <s v="Giant Bicycles"/>
    <s v="Standard"/>
    <s v="medium"/>
    <s v="large"/>
    <n v="569.55999999999995"/>
    <n v="528.42999999999995"/>
    <n v="41.13"/>
    <d v="1991-05-06T00:00:00"/>
    <n v="36"/>
  </r>
  <r>
    <s v="17132"/>
    <s v="43"/>
    <x v="734"/>
    <d v="2017-06-14T00:00:00"/>
    <b v="1"/>
    <s v="Approved"/>
    <s v="Solex"/>
    <s v="Standard"/>
    <s v="medium"/>
    <s v="medium"/>
    <n v="1151.96"/>
    <n v="649.49"/>
    <n v="502.47"/>
    <d v="1999-12-04T00:00:00"/>
    <n v="199"/>
  </r>
  <r>
    <s v="17133"/>
    <s v="91"/>
    <x v="2331"/>
    <d v="2017-04-10T00:00:00"/>
    <b v="0"/>
    <s v="Approved"/>
    <s v="Solex"/>
    <s v="Standard"/>
    <s v="medium"/>
    <s v="medium"/>
    <n v="100.35"/>
    <n v="75.260000000000005"/>
    <n v="25.09"/>
    <d v="1999-07-26T00:00:00"/>
    <n v="264"/>
  </r>
  <r>
    <s v="17134"/>
    <s v="28"/>
    <x v="1849"/>
    <d v="2017-06-07T00:00:00"/>
    <b v="1"/>
    <s v="Approved"/>
    <s v="Solex"/>
    <s v="Road"/>
    <s v="medium"/>
    <s v="small"/>
    <n v="1703.52"/>
    <n v="1516.13"/>
    <n v="187.39"/>
    <d v="2011-04-16T00:00:00"/>
    <n v="206"/>
  </r>
  <r>
    <s v="17135"/>
    <s v="49"/>
    <x v="1146"/>
    <d v="2017-12-30T00:00:00"/>
    <b v="0"/>
    <s v="Approved"/>
    <s v="Trek Bicycles"/>
    <s v="Road"/>
    <s v="medium"/>
    <s v="medium"/>
    <n v="533.51"/>
    <n v="400.13"/>
    <n v="133.38"/>
    <d v="1997-10-04T00:00:00"/>
    <n v="0"/>
  </r>
  <r>
    <s v="17136"/>
    <s v="49"/>
    <x v="1340"/>
    <d v="2017-04-10T00:00:00"/>
    <b v="1"/>
    <s v="Approved"/>
    <s v="Trek Bicycles"/>
    <s v="Road"/>
    <s v="medium"/>
    <s v="medium"/>
    <n v="533.51"/>
    <n v="400.13"/>
    <n v="133.38"/>
    <d v="1991-01-21T00:00:00"/>
    <n v="264"/>
  </r>
  <r>
    <s v="17137"/>
    <s v="2"/>
    <x v="603"/>
    <d v="2017-03-18T00:00:00"/>
    <b v="0"/>
    <s v="Approved"/>
    <s v="Solex"/>
    <s v="Standard"/>
    <s v="medium"/>
    <s v="medium"/>
    <n v="71.489999999999995"/>
    <n v="53.62"/>
    <n v="17.87"/>
    <d v="2011-04-16T00:00:00"/>
    <n v="287"/>
  </r>
  <r>
    <s v="17138"/>
    <s v="50"/>
    <x v="39"/>
    <d v="2017-05-10T00:00:00"/>
    <b v="1"/>
    <s v="Approved"/>
    <s v="Giant Bicycles"/>
    <s v="Standard"/>
    <s v="medium"/>
    <s v="medium"/>
    <n v="642.70000000000005"/>
    <n v="211.37"/>
    <n v="431.33"/>
    <d v="2002-03-22T00:00:00"/>
    <n v="234"/>
  </r>
  <r>
    <s v="17139"/>
    <s v="90"/>
    <x v="1114"/>
    <d v="2017-04-03T00:00:00"/>
    <b v="1"/>
    <s v="Approved"/>
    <s v="Norco Bicycles"/>
    <s v="Standard"/>
    <s v="low"/>
    <s v="medium"/>
    <n v="363.01"/>
    <n v="290.41000000000003"/>
    <n v="72.599999999999994"/>
    <d v="2005-05-10T00:00:00"/>
    <n v="271"/>
  </r>
  <r>
    <s v="17140"/>
    <s v="1"/>
    <x v="1784"/>
    <d v="2017-01-12T00:00:00"/>
    <b v="1"/>
    <s v="Approved"/>
    <s v="Giant Bicycles"/>
    <s v="Touring"/>
    <s v="medium"/>
    <s v="large"/>
    <n v="1873.97"/>
    <n v="863.95"/>
    <n v="1010.02"/>
    <d v="1997-01-25T00:00:00"/>
    <n v="352"/>
  </r>
  <r>
    <s v="17141"/>
    <s v="4"/>
    <x v="1398"/>
    <d v="2017-11-17T00:00:00"/>
    <b v="1"/>
    <s v="Approved"/>
    <s v="Giant Bicycles"/>
    <s v="Standard"/>
    <s v="high"/>
    <s v="medium"/>
    <n v="1129.1300000000001"/>
    <n v="677.48"/>
    <n v="451.65"/>
    <d v="2005-08-09T00:00:00"/>
    <n v="43"/>
  </r>
  <r>
    <s v="17142"/>
    <s v="51"/>
    <x v="2754"/>
    <d v="2017-04-04T00:00:00"/>
    <b v="1"/>
    <s v="Approved"/>
    <s v="OHM Cycles"/>
    <s v="Standard"/>
    <s v="high"/>
    <s v="medium"/>
    <n v="2005.66"/>
    <n v="1203.4000000000001"/>
    <n v="802.26"/>
    <d v="2012-04-10T00:00:00"/>
    <n v="270"/>
  </r>
  <r>
    <s v="17143"/>
    <s v="80"/>
    <x v="18"/>
    <d v="2017-04-07T00:00:00"/>
    <b v="0"/>
    <s v="Approved"/>
    <s v="OHM Cycles"/>
    <s v="Touring"/>
    <s v="low"/>
    <s v="medium"/>
    <n v="1073.07"/>
    <n v="933.84"/>
    <n v="139.22999999999999"/>
    <d v="1997-01-25T00:00:00"/>
    <n v="267"/>
  </r>
  <r>
    <s v="17144"/>
    <s v="66"/>
    <x v="973"/>
    <d v="2017-04-25T00:00:00"/>
    <b v="1"/>
    <s v="Approved"/>
    <s v="Giant Bicycles"/>
    <s v="Road"/>
    <s v="low"/>
    <s v="small"/>
    <n v="590.26"/>
    <n v="525.33000000000004"/>
    <n v="64.930000000000007"/>
    <d v="1992-10-02T00:00:00"/>
    <n v="249"/>
  </r>
  <r>
    <s v="17145"/>
    <s v="29"/>
    <x v="2441"/>
    <d v="2017-02-17T00:00:00"/>
    <b v="0"/>
    <s v="Approved"/>
    <s v="Norco Bicycles"/>
    <s v="Road"/>
    <s v="medium"/>
    <s v="medium"/>
    <n v="543.39"/>
    <n v="407.54"/>
    <n v="135.85"/>
    <d v="2016-11-22T00:00:00"/>
    <n v="316"/>
  </r>
  <r>
    <s v="17146"/>
    <s v="10"/>
    <x v="935"/>
    <d v="2017-06-11T00:00:00"/>
    <b v="0"/>
    <s v="Approved"/>
    <s v="Solex"/>
    <s v="Standard"/>
    <s v="medium"/>
    <s v="medium"/>
    <n v="1945.43"/>
    <n v="333.18"/>
    <n v="1612.25"/>
    <d v="2002-08-31T00:00:00"/>
    <n v="202"/>
  </r>
  <r>
    <s v="17147"/>
    <s v="4"/>
    <x v="2888"/>
    <d v="2017-05-27T00:00:00"/>
    <b v="0"/>
    <s v="Approved"/>
    <s v="Solex"/>
    <s v="Standard"/>
    <s v="medium"/>
    <s v="medium"/>
    <n v="1483.2"/>
    <n v="99.59"/>
    <n v="1383.61"/>
    <d v="1992-10-02T00:00:00"/>
    <n v="217"/>
  </r>
  <r>
    <s v="17148"/>
    <s v="66"/>
    <x v="825"/>
    <d v="2017-11-04T00:00:00"/>
    <b v="0"/>
    <s v="Approved"/>
    <s v="Solex"/>
    <s v="Standard"/>
    <s v="medium"/>
    <s v="medium"/>
    <n v="1163.8900000000001"/>
    <n v="589.27"/>
    <n v="574.62"/>
    <d v="2016-07-09T00:00:00"/>
    <n v="56"/>
  </r>
  <r>
    <s v="17149"/>
    <s v="59"/>
    <x v="1704"/>
    <d v="2017-01-08T00:00:00"/>
    <b v="0"/>
    <s v="Approved"/>
    <s v="Solex"/>
    <s v="Standard"/>
    <s v="medium"/>
    <s v="large"/>
    <n v="1061.56"/>
    <n v="733.58"/>
    <n v="327.98"/>
    <d v="2010-11-05T00:00:00"/>
    <n v="356"/>
  </r>
  <r>
    <s v="17150"/>
    <s v="0"/>
    <x v="2085"/>
    <d v="2017-04-06T00:00:00"/>
    <b v="1"/>
    <s v="Approved"/>
    <m/>
    <m/>
    <m/>
    <m/>
    <n v="156.56"/>
    <m/>
    <m/>
    <m/>
    <n v="268"/>
  </r>
  <r>
    <s v="17151"/>
    <s v="0"/>
    <x v="2162"/>
    <d v="2017-05-25T00:00:00"/>
    <b v="0"/>
    <s v="Approved"/>
    <s v="Norco Bicycles"/>
    <s v="Standard"/>
    <s v="low"/>
    <s v="medium"/>
    <n v="363.01"/>
    <n v="290.41000000000003"/>
    <n v="72.599999999999994"/>
    <d v="2005-05-10T00:00:00"/>
    <n v="219"/>
  </r>
  <r>
    <s v="17152"/>
    <s v="1"/>
    <x v="281"/>
    <d v="2017-11-30T00:00:00"/>
    <b v="0"/>
    <s v="Approved"/>
    <s v="Giant Bicycles"/>
    <s v="Standard"/>
    <s v="medium"/>
    <s v="medium"/>
    <n v="1403.5"/>
    <n v="954.82"/>
    <n v="448.68"/>
    <d v="2016-11-14T00:00:00"/>
    <n v="30"/>
  </r>
  <r>
    <s v="17153"/>
    <s v="39"/>
    <x v="2919"/>
    <d v="2017-08-14T00:00:00"/>
    <b v="1"/>
    <s v="Approved"/>
    <s v="Giant Bicycles"/>
    <s v="Standard"/>
    <s v="medium"/>
    <s v="large"/>
    <n v="1812.75"/>
    <n v="582.48"/>
    <n v="1230.27"/>
    <d v="2010-06-07T00:00:00"/>
    <n v="138"/>
  </r>
  <r>
    <s v="17154"/>
    <s v="86"/>
    <x v="501"/>
    <d v="2017-03-13T00:00:00"/>
    <b v="0"/>
    <s v="Approved"/>
    <s v="Norco Bicycles"/>
    <s v="Road"/>
    <s v="high"/>
    <s v="large"/>
    <n v="774.53"/>
    <n v="464.72"/>
    <n v="309.81"/>
    <d v="2003-03-18T00:00:00"/>
    <n v="292"/>
  </r>
  <r>
    <s v="17155"/>
    <s v="54"/>
    <x v="576"/>
    <d v="2017-10-29T00:00:00"/>
    <b v="0"/>
    <s v="Approved"/>
    <s v="WeareA2B"/>
    <s v="Standard"/>
    <s v="medium"/>
    <s v="medium"/>
    <n v="1292.8399999999999"/>
    <n v="13.44"/>
    <n v="1279.4000000000001"/>
    <d v="1997-10-04T00:00:00"/>
    <n v="62"/>
  </r>
  <r>
    <s v="17156"/>
    <s v="36"/>
    <x v="1198"/>
    <d v="2017-04-17T00:00:00"/>
    <b v="0"/>
    <s v="Approved"/>
    <s v="Solex"/>
    <s v="Standard"/>
    <s v="low"/>
    <s v="medium"/>
    <n v="945.04"/>
    <n v="507.58"/>
    <n v="437.46"/>
    <d v="2006-02-02T00:00:00"/>
    <n v="257"/>
  </r>
  <r>
    <s v="17157"/>
    <s v="17"/>
    <x v="1351"/>
    <d v="2017-04-09T00:00:00"/>
    <b v="0"/>
    <s v="Approved"/>
    <s v="Solex"/>
    <s v="Standard"/>
    <s v="high"/>
    <s v="medium"/>
    <n v="1024.6600000000001"/>
    <n v="614.79999999999995"/>
    <n v="409.86"/>
    <d v="1996-11-09T00:00:00"/>
    <n v="265"/>
  </r>
  <r>
    <s v="17158"/>
    <s v="27"/>
    <x v="997"/>
    <d v="2017-03-07T00:00:00"/>
    <b v="1"/>
    <s v="Approved"/>
    <s v="Trek Bicycles"/>
    <s v="Standard"/>
    <s v="medium"/>
    <s v="medium"/>
    <n v="499.53"/>
    <n v="388.72"/>
    <n v="110.81"/>
    <d v="1999-06-23T00:00:00"/>
    <n v="298"/>
  </r>
  <r>
    <s v="17159"/>
    <s v="73"/>
    <x v="1940"/>
    <d v="2017-10-25T00:00:00"/>
    <b v="1"/>
    <s v="Approved"/>
    <s v="Solex"/>
    <s v="Standard"/>
    <s v="medium"/>
    <s v="medium"/>
    <n v="1945.43"/>
    <n v="333.18"/>
    <n v="1612.25"/>
    <d v="2014-07-28T00:00:00"/>
    <n v="66"/>
  </r>
  <r>
    <s v="17160"/>
    <s v="78"/>
    <x v="128"/>
    <d v="2017-03-10T00:00:00"/>
    <b v="0"/>
    <s v="Approved"/>
    <s v="Giant Bicycles"/>
    <s v="Standard"/>
    <s v="medium"/>
    <s v="large"/>
    <n v="1765.3"/>
    <n v="709.48"/>
    <n v="1055.82"/>
    <d v="1991-07-10T00:00:00"/>
    <n v="295"/>
  </r>
  <r>
    <s v="17161"/>
    <s v="0"/>
    <x v="2024"/>
    <d v="2017-05-13T00:00:00"/>
    <b v="0"/>
    <s v="Approved"/>
    <s v="OHM Cycles"/>
    <s v="Standard"/>
    <s v="low"/>
    <s v="medium"/>
    <n v="71.16"/>
    <n v="56.93"/>
    <n v="14.23"/>
    <d v="2015-06-17T00:00:00"/>
    <n v="231"/>
  </r>
  <r>
    <s v="17162"/>
    <s v="56"/>
    <x v="780"/>
    <d v="2017-02-07T00:00:00"/>
    <b v="1"/>
    <s v="Approved"/>
    <s v="OHM Cycles"/>
    <s v="Standard"/>
    <s v="medium"/>
    <s v="medium"/>
    <n v="183.86"/>
    <n v="137.9"/>
    <n v="45.96"/>
    <d v="1997-10-04T00:00:00"/>
    <n v="326"/>
  </r>
  <r>
    <s v="17163"/>
    <s v="13"/>
    <x v="411"/>
    <d v="2017-06-01T00:00:00"/>
    <b v="0"/>
    <s v="Approved"/>
    <s v="Solex"/>
    <s v="Standard"/>
    <s v="medium"/>
    <s v="medium"/>
    <n v="1163.8900000000001"/>
    <n v="589.27"/>
    <n v="574.62"/>
    <d v="2016-07-09T00:00:00"/>
    <n v="212"/>
  </r>
  <r>
    <s v="17165"/>
    <s v="1"/>
    <x v="2183"/>
    <d v="2017-04-05T00:00:00"/>
    <b v="0"/>
    <s v="Approved"/>
    <s v="Giant Bicycles"/>
    <s v="Touring"/>
    <s v="medium"/>
    <s v="large"/>
    <n v="1873.97"/>
    <n v="863.95"/>
    <n v="1010.02"/>
    <d v="2006-05-22T00:00:00"/>
    <n v="269"/>
  </r>
  <r>
    <s v="17166"/>
    <s v="44"/>
    <x v="2137"/>
    <d v="2017-03-17T00:00:00"/>
    <b v="1"/>
    <s v="Approved"/>
    <s v="WeareA2B"/>
    <s v="Standard"/>
    <s v="medium"/>
    <s v="medium"/>
    <n v="1769.64"/>
    <n v="108.76"/>
    <n v="1660.88"/>
    <d v="2011-05-09T00:00:00"/>
    <n v="288"/>
  </r>
  <r>
    <s v="17167"/>
    <s v="4"/>
    <x v="2995"/>
    <d v="2017-01-16T00:00:00"/>
    <b v="0"/>
    <s v="Approved"/>
    <s v="Giant Bicycles"/>
    <s v="Standard"/>
    <s v="high"/>
    <s v="medium"/>
    <n v="1129.1300000000001"/>
    <n v="677.48"/>
    <n v="451.65"/>
    <d v="2003-03-18T00:00:00"/>
    <n v="348"/>
  </r>
  <r>
    <s v="17168"/>
    <s v="3"/>
    <x v="2598"/>
    <d v="2017-04-09T00:00:00"/>
    <b v="0"/>
    <s v="Approved"/>
    <s v="Trek Bicycles"/>
    <s v="Standard"/>
    <s v="medium"/>
    <s v="large"/>
    <n v="2091.4699999999998"/>
    <n v="388.92"/>
    <n v="1702.55"/>
    <d v="2011-05-09T00:00:00"/>
    <n v="265"/>
  </r>
  <r>
    <s v="17169"/>
    <s v="0"/>
    <x v="777"/>
    <d v="2017-04-08T00:00:00"/>
    <b v="1"/>
    <s v="Approved"/>
    <s v="Giant Bicycles"/>
    <s v="Standard"/>
    <s v="medium"/>
    <s v="large"/>
    <n v="569.55999999999995"/>
    <n v="528.42999999999995"/>
    <n v="41.13"/>
    <d v="1994-08-10T00:00:00"/>
    <n v="266"/>
  </r>
  <r>
    <s v="17170"/>
    <s v="70"/>
    <x v="3068"/>
    <d v="2017-10-19T00:00:00"/>
    <b v="0"/>
    <s v="Approved"/>
    <s v="Trek Bicycles"/>
    <s v="Standard"/>
    <s v="high"/>
    <s v="medium"/>
    <n v="495.72"/>
    <n v="297.43"/>
    <n v="198.29"/>
    <d v="2015-04-11T00:00:00"/>
    <n v="72"/>
  </r>
  <r>
    <s v="17171"/>
    <s v="82"/>
    <x v="3194"/>
    <d v="2017-09-15T00:00:00"/>
    <b v="0"/>
    <s v="Approved"/>
    <s v="Norco Bicycles"/>
    <s v="Standard"/>
    <s v="high"/>
    <s v="medium"/>
    <n v="1148.6400000000001"/>
    <n v="689.18"/>
    <n v="459.46"/>
    <d v="1997-08-25T00:00:00"/>
    <n v="106"/>
  </r>
  <r>
    <s v="17172"/>
    <s v="67"/>
    <x v="3039"/>
    <d v="2017-12-13T00:00:00"/>
    <b v="0"/>
    <s v="Approved"/>
    <s v="Norco Bicycles"/>
    <s v="Road"/>
    <s v="medium"/>
    <s v="medium"/>
    <n v="544.04999999999995"/>
    <n v="376.84"/>
    <n v="167.21"/>
    <d v="1992-10-02T00:00:00"/>
    <n v="17"/>
  </r>
  <r>
    <s v="17173"/>
    <s v="23"/>
    <x v="1187"/>
    <d v="2017-10-05T00:00:00"/>
    <b v="1"/>
    <s v="Approved"/>
    <s v="Norco Bicycles"/>
    <s v="Standard"/>
    <s v="medium"/>
    <s v="medium"/>
    <n v="1198.46"/>
    <n v="381.1"/>
    <n v="817.36"/>
    <d v="1993-04-20T00:00:00"/>
    <n v="86"/>
  </r>
  <r>
    <s v="17174"/>
    <s v="38"/>
    <x v="2015"/>
    <d v="2017-03-28T00:00:00"/>
    <b v="1"/>
    <s v="Approved"/>
    <s v="Trek Bicycles"/>
    <s v="Standard"/>
    <s v="medium"/>
    <s v="large"/>
    <n v="2091.4699999999998"/>
    <n v="388.92"/>
    <n v="1702.55"/>
    <d v="2012-09-15T00:00:00"/>
    <n v="277"/>
  </r>
  <r>
    <s v="17175"/>
    <s v="94"/>
    <x v="509"/>
    <d v="2017-12-15T00:00:00"/>
    <b v="1"/>
    <s v="Approved"/>
    <s v="Giant Bicycles"/>
    <s v="Standard"/>
    <s v="medium"/>
    <s v="large"/>
    <n v="1635.3"/>
    <n v="993.66"/>
    <n v="641.64"/>
    <d v="2004-01-16T00:00:00"/>
    <n v="15"/>
  </r>
  <r>
    <s v="17176"/>
    <s v="0"/>
    <x v="1466"/>
    <d v="2017-11-11T00:00:00"/>
    <b v="1"/>
    <s v="Approved"/>
    <s v="Giant Bicycles"/>
    <s v="Standard"/>
    <s v="medium"/>
    <s v="medium"/>
    <n v="230.91"/>
    <n v="173.18"/>
    <n v="57.73"/>
    <d v="2006-11-10T00:00:00"/>
    <n v="49"/>
  </r>
  <r>
    <s v="17177"/>
    <s v="43"/>
    <x v="574"/>
    <d v="2017-08-09T00:00:00"/>
    <b v="1"/>
    <s v="Approved"/>
    <s v="Solex"/>
    <s v="Standard"/>
    <s v="medium"/>
    <s v="medium"/>
    <n v="1151.96"/>
    <n v="649.49"/>
    <n v="502.47"/>
    <d v="1997-02-09T00:00:00"/>
    <n v="143"/>
  </r>
  <r>
    <s v="17178"/>
    <s v="75"/>
    <x v="240"/>
    <d v="2017-03-20T00:00:00"/>
    <b v="1"/>
    <s v="Approved"/>
    <s v="Giant Bicycles"/>
    <s v="Touring"/>
    <s v="medium"/>
    <s v="large"/>
    <n v="1873.97"/>
    <n v="863.95"/>
    <n v="1010.02"/>
    <d v="2002-08-31T00:00:00"/>
    <n v="285"/>
  </r>
  <r>
    <s v="17179"/>
    <s v="28"/>
    <x v="675"/>
    <d v="2017-06-22T00:00:00"/>
    <b v="1"/>
    <s v="Approved"/>
    <s v="Norco Bicycles"/>
    <s v="Standard"/>
    <s v="medium"/>
    <s v="small"/>
    <n v="1216.1400000000001"/>
    <n v="1082.3599999999999"/>
    <n v="133.78"/>
    <d v="1991-11-10T00:00:00"/>
    <n v="191"/>
  </r>
  <r>
    <s v="17180"/>
    <s v="79"/>
    <x v="356"/>
    <d v="2017-06-26T00:00:00"/>
    <b v="1"/>
    <s v="Approved"/>
    <s v="Norco Bicycles"/>
    <s v="Standard"/>
    <s v="medium"/>
    <s v="medium"/>
    <n v="1555.58"/>
    <n v="818.01"/>
    <n v="737.57"/>
    <d v="2003-09-09T00:00:00"/>
    <n v="187"/>
  </r>
  <r>
    <s v="17181"/>
    <s v="15"/>
    <x v="1255"/>
    <d v="2017-08-02T00:00:00"/>
    <b v="1"/>
    <s v="Approved"/>
    <s v="WeareA2B"/>
    <s v="Standard"/>
    <s v="medium"/>
    <s v="medium"/>
    <n v="1292.8399999999999"/>
    <n v="13.44"/>
    <n v="1279.4000000000001"/>
    <d v="1993-06-23T00:00:00"/>
    <n v="150"/>
  </r>
  <r>
    <s v="17182"/>
    <s v="26"/>
    <x v="1299"/>
    <d v="2017-12-30T00:00:00"/>
    <b v="1"/>
    <s v="Approved"/>
    <s v="WeareA2B"/>
    <s v="Standard"/>
    <s v="medium"/>
    <s v="medium"/>
    <n v="1992.93"/>
    <n v="762.63"/>
    <n v="1230.3"/>
    <d v="2016-11-22T00:00:00"/>
    <n v="0"/>
  </r>
  <r>
    <s v="17183"/>
    <s v="9"/>
    <x v="3401"/>
    <d v="2017-05-28T00:00:00"/>
    <b v="1"/>
    <s v="Approved"/>
    <s v="OHM Cycles"/>
    <s v="Road"/>
    <s v="medium"/>
    <s v="medium"/>
    <n v="742.54"/>
    <n v="667.4"/>
    <n v="75.14"/>
    <d v="1991-11-07T00:00:00"/>
    <n v="216"/>
  </r>
  <r>
    <s v="17184"/>
    <s v="77"/>
    <x v="1162"/>
    <d v="2017-08-05T00:00:00"/>
    <b v="0"/>
    <s v="Approved"/>
    <s v="Norco Bicycles"/>
    <s v="Road"/>
    <s v="medium"/>
    <s v="large"/>
    <n v="1240.31"/>
    <n v="795.1"/>
    <n v="445.21"/>
    <d v="2011-01-10T00:00:00"/>
    <n v="147"/>
  </r>
  <r>
    <s v="17185"/>
    <s v="62"/>
    <x v="1639"/>
    <d v="2017-08-28T00:00:00"/>
    <b v="1"/>
    <s v="Approved"/>
    <s v="Solex"/>
    <s v="Standard"/>
    <s v="medium"/>
    <s v="medium"/>
    <n v="478.16"/>
    <n v="298.72000000000003"/>
    <n v="179.44"/>
    <d v="1993-06-23T00:00:00"/>
    <n v="124"/>
  </r>
  <r>
    <s v="17186"/>
    <s v="85"/>
    <x v="1425"/>
    <d v="2017-10-04T00:00:00"/>
    <b v="1"/>
    <s v="Approved"/>
    <s v="WeareA2B"/>
    <s v="Standard"/>
    <s v="medium"/>
    <s v="medium"/>
    <n v="1228.07"/>
    <n v="400.91"/>
    <n v="827.16"/>
    <d v="2004-07-25T00:00:00"/>
    <n v="87"/>
  </r>
  <r>
    <s v="17187"/>
    <s v="73"/>
    <x v="1309"/>
    <d v="2017-05-06T00:00:00"/>
    <b v="1"/>
    <s v="Approved"/>
    <s v="Solex"/>
    <s v="Standard"/>
    <s v="medium"/>
    <s v="medium"/>
    <n v="1945.43"/>
    <n v="333.18"/>
    <n v="1612.25"/>
    <d v="2006-10-01T00:00:00"/>
    <n v="238"/>
  </r>
  <r>
    <s v="17188"/>
    <s v="21"/>
    <x v="600"/>
    <d v="2017-04-22T00:00:00"/>
    <b v="0"/>
    <s v="Approved"/>
    <s v="Solex"/>
    <s v="Standard"/>
    <s v="medium"/>
    <s v="large"/>
    <n v="1071.23"/>
    <n v="380.74"/>
    <n v="690.49"/>
    <d v="1996-04-05T00:00:00"/>
    <n v="252"/>
  </r>
  <r>
    <s v="17189"/>
    <s v="88"/>
    <x v="1301"/>
    <d v="2017-08-03T00:00:00"/>
    <b v="1"/>
    <s v="Approved"/>
    <s v="Norco Bicycles"/>
    <s v="Standard"/>
    <s v="medium"/>
    <s v="medium"/>
    <n v="1198.46"/>
    <n v="381.1"/>
    <n v="817.36"/>
    <d v="1998-12-16T00:00:00"/>
    <n v="149"/>
  </r>
  <r>
    <s v="17190"/>
    <s v="0"/>
    <x v="2588"/>
    <d v="2017-06-30T00:00:00"/>
    <b v="0"/>
    <s v="Approved"/>
    <s v="OHM Cycles"/>
    <s v="Standard"/>
    <s v="medium"/>
    <s v="medium"/>
    <n v="183.86"/>
    <n v="137.9"/>
    <n v="45.96"/>
    <d v="1997-10-04T00:00:00"/>
    <n v="183"/>
  </r>
  <r>
    <s v="17191"/>
    <s v="6"/>
    <x v="2695"/>
    <d v="2017-12-22T00:00:00"/>
    <b v="0"/>
    <s v="Approved"/>
    <s v="Solex"/>
    <s v="Standard"/>
    <s v="high"/>
    <s v="medium"/>
    <n v="748.17"/>
    <n v="448.9"/>
    <n v="299.27"/>
    <d v="1991-11-10T00:00:00"/>
    <n v="8"/>
  </r>
  <r>
    <s v="17192"/>
    <s v="82"/>
    <x v="3286"/>
    <d v="2017-03-09T00:00:00"/>
    <b v="1"/>
    <s v="Approved"/>
    <s v="Norco Bicycles"/>
    <s v="Standard"/>
    <s v="high"/>
    <s v="medium"/>
    <n v="1148.6400000000001"/>
    <n v="689.18"/>
    <n v="459.46"/>
    <d v="1992-10-02T00:00:00"/>
    <n v="296"/>
  </r>
  <r>
    <s v="17193"/>
    <s v="97"/>
    <x v="3479"/>
    <d v="2017-11-01T00:00:00"/>
    <b v="0"/>
    <s v="Approved"/>
    <s v="Solex"/>
    <s v="Standard"/>
    <s v="medium"/>
    <s v="large"/>
    <n v="202.62"/>
    <n v="151.96"/>
    <n v="50.66"/>
    <d v="2004-01-16T00:00:00"/>
    <n v="59"/>
  </r>
  <r>
    <s v="17194"/>
    <s v="24"/>
    <x v="833"/>
    <d v="2017-10-20T00:00:00"/>
    <b v="1"/>
    <s v="Approved"/>
    <s v="Solex"/>
    <s v="Road"/>
    <s v="medium"/>
    <s v="large"/>
    <n v="1777.8"/>
    <n v="820.78"/>
    <n v="957.02"/>
    <d v="2016-11-22T00:00:00"/>
    <n v="71"/>
  </r>
  <r>
    <s v="17195"/>
    <s v="96"/>
    <x v="2529"/>
    <d v="2017-02-15T00:00:00"/>
    <b v="0"/>
    <s v="Approved"/>
    <s v="WeareA2B"/>
    <s v="Road"/>
    <s v="low"/>
    <s v="small"/>
    <n v="1172.78"/>
    <n v="1043.77"/>
    <n v="129.01"/>
    <d v="1991-05-06T00:00:00"/>
    <n v="318"/>
  </r>
  <r>
    <s v="17196"/>
    <s v="19"/>
    <x v="660"/>
    <d v="2017-02-13T00:00:00"/>
    <b v="0"/>
    <s v="Approved"/>
    <s v="Trek Bicycles"/>
    <s v="Mountain"/>
    <s v="low"/>
    <s v="medium"/>
    <n v="574.64"/>
    <n v="459.71"/>
    <n v="114.93"/>
    <d v="2011-08-29T00:00:00"/>
    <n v="320"/>
  </r>
  <r>
    <s v="17197"/>
    <s v="88"/>
    <x v="3239"/>
    <d v="2017-04-15T00:00:00"/>
    <b v="0"/>
    <s v="Approved"/>
    <s v="Norco Bicycles"/>
    <s v="Standard"/>
    <s v="medium"/>
    <s v="medium"/>
    <n v="1198.46"/>
    <n v="381.1"/>
    <n v="817.36"/>
    <d v="1998-12-16T00:00:00"/>
    <n v="259"/>
  </r>
  <r>
    <s v="17198"/>
    <s v="99"/>
    <x v="239"/>
    <d v="2017-04-17T00:00:00"/>
    <b v="0"/>
    <s v="Approved"/>
    <s v="OHM Cycles"/>
    <s v="Standard"/>
    <s v="medium"/>
    <s v="medium"/>
    <n v="1227.3399999999999"/>
    <n v="770.89"/>
    <n v="456.45"/>
    <d v="1994-08-10T00:00:00"/>
    <n v="257"/>
  </r>
  <r>
    <s v="17199"/>
    <s v="45"/>
    <x v="2265"/>
    <d v="2017-08-11T00:00:00"/>
    <b v="0"/>
    <s v="Approved"/>
    <s v="Solex"/>
    <s v="Standard"/>
    <s v="medium"/>
    <s v="medium"/>
    <n v="441.49"/>
    <n v="84.99"/>
    <n v="356.5"/>
    <d v="2015-06-17T00:00:00"/>
    <n v="141"/>
  </r>
  <r>
    <s v="17200"/>
    <s v="89"/>
    <x v="3046"/>
    <d v="2017-08-08T00:00:00"/>
    <b v="1"/>
    <s v="Approved"/>
    <s v="WeareA2B"/>
    <s v="Touring"/>
    <s v="medium"/>
    <s v="large"/>
    <n v="1362.99"/>
    <n v="57.74"/>
    <n v="1305.25"/>
    <d v="2016-03-29T00:00:00"/>
    <n v="144"/>
  </r>
  <r>
    <s v="17201"/>
    <s v="61"/>
    <x v="1764"/>
    <d v="2017-06-02T00:00:00"/>
    <b v="1"/>
    <s v="Approved"/>
    <s v="OHM Cycles"/>
    <s v="Standard"/>
    <s v="low"/>
    <s v="medium"/>
    <n v="71.16"/>
    <n v="56.93"/>
    <n v="14.23"/>
    <d v="2015-06-17T00:00:00"/>
    <n v="211"/>
  </r>
  <r>
    <s v="17202"/>
    <s v="34"/>
    <x v="2716"/>
    <d v="2017-09-06T00:00:00"/>
    <b v="0"/>
    <s v="Approved"/>
    <s v="Norco Bicycles"/>
    <s v="Road"/>
    <s v="high"/>
    <s v="large"/>
    <n v="774.53"/>
    <n v="464.72"/>
    <n v="309.81"/>
    <d v="2006-02-02T00:00:00"/>
    <n v="115"/>
  </r>
  <r>
    <s v="17203"/>
    <s v="94"/>
    <x v="929"/>
    <d v="2017-05-17T00:00:00"/>
    <b v="1"/>
    <s v="Approved"/>
    <s v="Giant Bicycles"/>
    <s v="Standard"/>
    <s v="medium"/>
    <s v="large"/>
    <n v="1635.3"/>
    <n v="993.66"/>
    <n v="641.64"/>
    <d v="2013-06-09T00:00:00"/>
    <n v="227"/>
  </r>
  <r>
    <s v="17204"/>
    <s v="71"/>
    <x v="1630"/>
    <d v="2017-05-12T00:00:00"/>
    <b v="1"/>
    <s v="Approved"/>
    <s v="Solex"/>
    <s v="Standard"/>
    <s v="high"/>
    <s v="large"/>
    <n v="1842.92"/>
    <n v="1105.75"/>
    <n v="737.17"/>
    <d v="2004-07-25T00:00:00"/>
    <n v="232"/>
  </r>
  <r>
    <s v="17205"/>
    <s v="46"/>
    <x v="3480"/>
    <d v="2017-02-14T00:00:00"/>
    <b v="0"/>
    <s v="Approved"/>
    <s v="Solex"/>
    <s v="Standard"/>
    <s v="low"/>
    <s v="medium"/>
    <n v="1289.8499999999999"/>
    <n v="74.510000000000005"/>
    <n v="1215.3399999999999"/>
    <d v="2007-12-11T00:00:00"/>
    <n v="319"/>
  </r>
  <r>
    <s v="17206"/>
    <s v="86"/>
    <x v="653"/>
    <d v="2017-02-22T00:00:00"/>
    <b v="0"/>
    <s v="Approved"/>
    <s v="Norco Bicycles"/>
    <s v="Road"/>
    <s v="high"/>
    <s v="large"/>
    <n v="774.53"/>
    <n v="464.72"/>
    <n v="309.81"/>
    <d v="1995-12-19T00:00:00"/>
    <n v="311"/>
  </r>
  <r>
    <s v="17207"/>
    <s v="36"/>
    <x v="2890"/>
    <d v="2017-01-27T00:00:00"/>
    <b v="1"/>
    <s v="Approved"/>
    <s v="Solex"/>
    <s v="Standard"/>
    <s v="low"/>
    <s v="medium"/>
    <n v="945.04"/>
    <n v="507.58"/>
    <n v="437.46"/>
    <d v="2010-06-07T00:00:00"/>
    <n v="337"/>
  </r>
  <r>
    <s v="17208"/>
    <s v="28"/>
    <x v="569"/>
    <d v="2017-09-23T00:00:00"/>
    <b v="0"/>
    <s v="Approved"/>
    <s v="Norco Bicycles"/>
    <s v="Standard"/>
    <s v="medium"/>
    <s v="small"/>
    <n v="1216.1400000000001"/>
    <n v="1082.3599999999999"/>
    <n v="133.78"/>
    <d v="2003-03-18T00:00:00"/>
    <n v="98"/>
  </r>
  <r>
    <s v="17209"/>
    <s v="3"/>
    <x v="1720"/>
    <d v="2017-06-06T00:00:00"/>
    <b v="0"/>
    <s v="Approved"/>
    <s v="Trek Bicycles"/>
    <s v="Standard"/>
    <s v="medium"/>
    <s v="large"/>
    <n v="2091.4699999999998"/>
    <n v="388.92"/>
    <n v="1702.55"/>
    <d v="2007-08-04T00:00:00"/>
    <n v="207"/>
  </r>
  <r>
    <s v="17210"/>
    <s v="68"/>
    <x v="1732"/>
    <d v="2017-01-16T00:00:00"/>
    <b v="1"/>
    <s v="Approved"/>
    <s v="OHM Cycles"/>
    <s v="Standard"/>
    <s v="medium"/>
    <s v="medium"/>
    <n v="1636.9"/>
    <n v="44.71"/>
    <n v="1592.19"/>
    <d v="2010-08-20T00:00:00"/>
    <n v="348"/>
  </r>
  <r>
    <s v="17211"/>
    <s v="11"/>
    <x v="1788"/>
    <d v="2017-08-23T00:00:00"/>
    <b v="0"/>
    <s v="Approved"/>
    <s v="Giant Bicycles"/>
    <s v="Standard"/>
    <s v="high"/>
    <s v="medium"/>
    <n v="1274.93"/>
    <n v="764.96"/>
    <n v="509.97"/>
    <d v="2005-12-07T00:00:00"/>
    <n v="129"/>
  </r>
  <r>
    <s v="17212"/>
    <s v="49"/>
    <x v="505"/>
    <d v="2017-11-15T00:00:00"/>
    <b v="1"/>
    <s v="Approved"/>
    <s v="Trek Bicycles"/>
    <s v="Road"/>
    <s v="medium"/>
    <s v="medium"/>
    <n v="533.51"/>
    <n v="400.13"/>
    <n v="133.38"/>
    <d v="1991-01-21T00:00:00"/>
    <n v="45"/>
  </r>
  <r>
    <s v="17213"/>
    <s v="13"/>
    <x v="686"/>
    <d v="2017-07-14T00:00:00"/>
    <b v="1"/>
    <s v="Approved"/>
    <s v="Solex"/>
    <s v="Standard"/>
    <s v="medium"/>
    <s v="medium"/>
    <n v="1163.8900000000001"/>
    <n v="589.27"/>
    <n v="574.62"/>
    <d v="2016-07-09T00:00:00"/>
    <n v="169"/>
  </r>
  <r>
    <s v="17214"/>
    <s v="2"/>
    <x v="2008"/>
    <d v="2017-08-28T00:00:00"/>
    <b v="0"/>
    <s v="Approved"/>
    <s v="Solex"/>
    <s v="Standard"/>
    <s v="medium"/>
    <s v="medium"/>
    <n v="71.489999999999995"/>
    <n v="53.62"/>
    <n v="17.87"/>
    <d v="2012-09-15T00:00:00"/>
    <n v="124"/>
  </r>
  <r>
    <s v="17215"/>
    <s v="4"/>
    <x v="938"/>
    <d v="2017-04-15T00:00:00"/>
    <b v="1"/>
    <s v="Approved"/>
    <s v="Giant Bicycles"/>
    <s v="Standard"/>
    <s v="high"/>
    <s v="medium"/>
    <n v="1129.1300000000001"/>
    <n v="677.48"/>
    <n v="451.65"/>
    <d v="2005-08-09T00:00:00"/>
    <n v="259"/>
  </r>
  <r>
    <s v="17216"/>
    <s v="98"/>
    <x v="2872"/>
    <d v="2017-11-07T00:00:00"/>
    <b v="1"/>
    <s v="Approved"/>
    <s v="Trek Bicycles"/>
    <s v="Standard"/>
    <s v="high"/>
    <s v="medium"/>
    <n v="358.39"/>
    <n v="215.03"/>
    <n v="143.36000000000001"/>
    <d v="2004-01-16T00:00:00"/>
    <n v="53"/>
  </r>
  <r>
    <s v="17217"/>
    <s v="40"/>
    <x v="3263"/>
    <d v="2017-07-13T00:00:00"/>
    <b v="1"/>
    <s v="Approved"/>
    <s v="Trek Bicycles"/>
    <s v="Road"/>
    <s v="medium"/>
    <s v="large"/>
    <n v="1894.19"/>
    <n v="598.76"/>
    <n v="1295.43"/>
    <d v="2003-07-21T00:00:00"/>
    <n v="170"/>
  </r>
  <r>
    <s v="17218"/>
    <s v="23"/>
    <x v="742"/>
    <d v="2017-10-17T00:00:00"/>
    <b v="1"/>
    <s v="Approved"/>
    <s v="Norco Bicycles"/>
    <s v="Mountain"/>
    <s v="low"/>
    <s v="small"/>
    <n v="688.63"/>
    <n v="612.88"/>
    <n v="75.75"/>
    <d v="2011-05-07T00:00:00"/>
    <n v="74"/>
  </r>
  <r>
    <s v="17219"/>
    <s v="0"/>
    <x v="2375"/>
    <d v="2017-05-21T00:00:00"/>
    <b v="1"/>
    <s v="Approved"/>
    <s v="Trek Bicycles"/>
    <s v="Road"/>
    <s v="medium"/>
    <s v="medium"/>
    <n v="290.62"/>
    <n v="215.14"/>
    <n v="75.48"/>
    <d v="2004-12-18T00:00:00"/>
    <n v="223"/>
  </r>
  <r>
    <s v="17220"/>
    <s v="12"/>
    <x v="2716"/>
    <d v="2017-10-23T00:00:00"/>
    <b v="1"/>
    <s v="Approved"/>
    <s v="WeareA2B"/>
    <s v="Standard"/>
    <s v="medium"/>
    <s v="medium"/>
    <n v="1231.1500000000001"/>
    <n v="161.6"/>
    <n v="1069.55"/>
    <d v="2016-07-09T00:00:00"/>
    <n v="68"/>
  </r>
  <r>
    <s v="17221"/>
    <s v="0"/>
    <x v="2385"/>
    <d v="2017-05-07T00:00:00"/>
    <b v="0"/>
    <s v="Approved"/>
    <s v="Trek Bicycles"/>
    <s v="Standard"/>
    <s v="high"/>
    <s v="medium"/>
    <n v="358.39"/>
    <n v="215.03"/>
    <n v="143.36000000000001"/>
    <d v="2004-01-16T00:00:00"/>
    <n v="237"/>
  </r>
  <r>
    <s v="17222"/>
    <s v="7"/>
    <x v="63"/>
    <d v="2017-05-22T00:00:00"/>
    <b v="1"/>
    <s v="Approved"/>
    <s v="Trek Bicycles"/>
    <s v="Road"/>
    <s v="low"/>
    <s v="medium"/>
    <n v="980.37"/>
    <n v="234.43"/>
    <n v="745.94"/>
    <d v="2007-08-04T00:00:00"/>
    <n v="222"/>
  </r>
  <r>
    <s v="17223"/>
    <s v="39"/>
    <x v="2585"/>
    <d v="2017-09-07T00:00:00"/>
    <b v="1"/>
    <s v="Approved"/>
    <s v="Giant Bicycles"/>
    <s v="Standard"/>
    <s v="medium"/>
    <s v="large"/>
    <n v="1812.75"/>
    <n v="582.48"/>
    <n v="1230.27"/>
    <d v="2011-05-09T00:00:00"/>
    <n v="114"/>
  </r>
  <r>
    <s v="17224"/>
    <s v="42"/>
    <x v="32"/>
    <d v="2017-02-26T00:00:00"/>
    <b v="1"/>
    <s v="Approved"/>
    <s v="OHM Cycles"/>
    <s v="Road"/>
    <s v="medium"/>
    <s v="small"/>
    <n v="1810"/>
    <n v="1610.9"/>
    <n v="199.1"/>
    <d v="2008-03-19T00:00:00"/>
    <n v="307"/>
  </r>
  <r>
    <s v="17225"/>
    <s v="67"/>
    <x v="2973"/>
    <d v="2017-03-27T00:00:00"/>
    <b v="1"/>
    <s v="Approved"/>
    <s v="Norco Bicycles"/>
    <s v="Road"/>
    <s v="medium"/>
    <s v="medium"/>
    <n v="544.04999999999995"/>
    <n v="376.84"/>
    <n v="167.21"/>
    <d v="2005-10-22T00:00:00"/>
    <n v="278"/>
  </r>
  <r>
    <s v="17226"/>
    <s v="0"/>
    <x v="824"/>
    <d v="2017-10-25T00:00:00"/>
    <b v="0"/>
    <s v="Approved"/>
    <s v="Solex"/>
    <s v="Standard"/>
    <s v="medium"/>
    <s v="large"/>
    <n v="202.62"/>
    <n v="151.96"/>
    <n v="50.66"/>
    <d v="2016-03-29T00:00:00"/>
    <n v="66"/>
  </r>
  <r>
    <s v="17227"/>
    <s v="8"/>
    <x v="3481"/>
    <d v="2017-02-15T00:00:00"/>
    <b v="1"/>
    <s v="Approved"/>
    <s v="Solex"/>
    <s v="Road"/>
    <s v="medium"/>
    <s v="small"/>
    <n v="1703.52"/>
    <n v="1516.13"/>
    <n v="187.39"/>
    <d v="2011-04-16T00:00:00"/>
    <n v="318"/>
  </r>
  <r>
    <s v="17228"/>
    <s v="30"/>
    <x v="1670"/>
    <d v="2017-10-01T00:00:00"/>
    <b v="1"/>
    <s v="Approved"/>
    <s v="Solex"/>
    <s v="Standard"/>
    <s v="high"/>
    <s v="medium"/>
    <n v="748.17"/>
    <n v="448.9"/>
    <n v="299.27"/>
    <d v="2011-03-16T00:00:00"/>
    <n v="90"/>
  </r>
  <r>
    <s v="17229"/>
    <s v="14"/>
    <x v="2628"/>
    <d v="2017-08-04T00:00:00"/>
    <b v="0"/>
    <s v="Approved"/>
    <s v="Solex"/>
    <s v="Standard"/>
    <s v="high"/>
    <s v="large"/>
    <n v="1842.92"/>
    <n v="1105.75"/>
    <n v="737.17"/>
    <d v="2000-05-22T00:00:00"/>
    <n v="148"/>
  </r>
  <r>
    <s v="17230"/>
    <s v="45"/>
    <x v="3017"/>
    <d v="2017-08-13T00:00:00"/>
    <b v="1"/>
    <s v="Approved"/>
    <s v="Solex"/>
    <s v="Standard"/>
    <s v="medium"/>
    <s v="medium"/>
    <n v="441.49"/>
    <n v="84.99"/>
    <n v="356.5"/>
    <d v="1993-04-12T00:00:00"/>
    <n v="139"/>
  </r>
  <r>
    <s v="17231"/>
    <s v="56"/>
    <x v="2159"/>
    <d v="2017-08-24T00:00:00"/>
    <b v="1"/>
    <s v="Approved"/>
    <s v="OHM Cycles"/>
    <s v="Standard"/>
    <s v="medium"/>
    <s v="medium"/>
    <n v="183.86"/>
    <n v="137.9"/>
    <n v="45.96"/>
    <d v="2011-08-24T00:00:00"/>
    <n v="128"/>
  </r>
  <r>
    <s v="17232"/>
    <s v="81"/>
    <x v="2656"/>
    <d v="2017-02-20T00:00:00"/>
    <b v="0"/>
    <s v="Approved"/>
    <s v="Solex"/>
    <s v="Standard"/>
    <s v="medium"/>
    <s v="medium"/>
    <n v="1151.96"/>
    <n v="649.49"/>
    <n v="502.47"/>
    <d v="2011-08-24T00:00:00"/>
    <n v="313"/>
  </r>
  <r>
    <s v="17234"/>
    <s v="46"/>
    <x v="1854"/>
    <d v="2017-07-10T00:00:00"/>
    <b v="0"/>
    <s v="Approved"/>
    <s v="Solex"/>
    <s v="Standard"/>
    <s v="low"/>
    <s v="medium"/>
    <n v="1289.8499999999999"/>
    <n v="74.510000000000005"/>
    <n v="1215.3399999999999"/>
    <d v="2007-12-11T00:00:00"/>
    <n v="173"/>
  </r>
  <r>
    <s v="17235"/>
    <s v="67"/>
    <x v="1909"/>
    <d v="2017-10-07T00:00:00"/>
    <b v="1"/>
    <s v="Approved"/>
    <s v="Norco Bicycles"/>
    <s v="Road"/>
    <s v="medium"/>
    <s v="medium"/>
    <n v="544.04999999999995"/>
    <n v="376.84"/>
    <n v="167.21"/>
    <d v="2005-10-22T00:00:00"/>
    <n v="84"/>
  </r>
  <r>
    <s v="17236"/>
    <s v="0"/>
    <x v="1263"/>
    <d v="2017-11-16T00:00:00"/>
    <b v="1"/>
    <s v="Approved"/>
    <m/>
    <m/>
    <m/>
    <m/>
    <n v="643.95000000000005"/>
    <m/>
    <m/>
    <m/>
    <n v="44"/>
  </r>
  <r>
    <s v="17237"/>
    <s v="40"/>
    <x v="1456"/>
    <d v="2017-05-04T00:00:00"/>
    <b v="1"/>
    <s v="Approved"/>
    <s v="OHM Cycles"/>
    <s v="Standard"/>
    <s v="high"/>
    <s v="medium"/>
    <n v="1458.17"/>
    <n v="874.9"/>
    <n v="583.27"/>
    <d v="2006-02-02T00:00:00"/>
    <n v="240"/>
  </r>
  <r>
    <s v="17238"/>
    <s v="22"/>
    <x v="2049"/>
    <d v="2017-07-21T00:00:00"/>
    <b v="0"/>
    <s v="Approved"/>
    <s v="WeareA2B"/>
    <s v="Standard"/>
    <s v="medium"/>
    <s v="medium"/>
    <n v="60.34"/>
    <n v="45.26"/>
    <n v="15.08"/>
    <d v="2016-02-04T00:00:00"/>
    <n v="162"/>
  </r>
  <r>
    <s v="17239"/>
    <s v="39"/>
    <x v="3474"/>
    <d v="2017-09-05T00:00:00"/>
    <b v="1"/>
    <s v="Approved"/>
    <s v="Giant Bicycles"/>
    <s v="Standard"/>
    <s v="medium"/>
    <s v="large"/>
    <n v="1812.75"/>
    <n v="582.48"/>
    <n v="1230.27"/>
    <d v="2010-06-07T00:00:00"/>
    <n v="116"/>
  </r>
  <r>
    <s v="17240"/>
    <s v="54"/>
    <x v="303"/>
    <d v="2017-01-02T00:00:00"/>
    <b v="0"/>
    <s v="Approved"/>
    <s v="WeareA2B"/>
    <s v="Standard"/>
    <s v="medium"/>
    <s v="medium"/>
    <n v="1292.8399999999999"/>
    <n v="13.44"/>
    <n v="1279.4000000000001"/>
    <d v="2011-08-24T00:00:00"/>
    <n v="362"/>
  </r>
  <r>
    <s v="17241"/>
    <s v="80"/>
    <x v="2847"/>
    <d v="2017-08-31T00:00:00"/>
    <b v="0"/>
    <s v="Approved"/>
    <s v="Trek Bicycles"/>
    <s v="Standard"/>
    <s v="medium"/>
    <s v="large"/>
    <n v="1469.44"/>
    <n v="596.54999999999995"/>
    <n v="872.89"/>
    <d v="2012-05-18T00:00:00"/>
    <n v="121"/>
  </r>
  <r>
    <s v="17242"/>
    <s v="76"/>
    <x v="3119"/>
    <d v="2017-05-03T00:00:00"/>
    <b v="1"/>
    <s v="Approved"/>
    <s v="WeareA2B"/>
    <s v="Standard"/>
    <s v="low"/>
    <s v="medium"/>
    <n v="642.30999999999995"/>
    <n v="513.85"/>
    <n v="128.46"/>
    <d v="2014-10-10T00:00:00"/>
    <n v="241"/>
  </r>
  <r>
    <s v="17243"/>
    <s v="50"/>
    <x v="2912"/>
    <d v="2017-04-25T00:00:00"/>
    <b v="1"/>
    <s v="Approved"/>
    <s v="WeareA2B"/>
    <s v="Standard"/>
    <s v="medium"/>
    <s v="small"/>
    <n v="175.89"/>
    <n v="131.91999999999999"/>
    <n v="43.97"/>
    <d v="2003-02-16T00:00:00"/>
    <n v="249"/>
  </r>
  <r>
    <s v="17244"/>
    <s v="11"/>
    <x v="1171"/>
    <d v="2017-07-11T00:00:00"/>
    <b v="1"/>
    <s v="Approved"/>
    <s v="Giant Bicycles"/>
    <s v="Standard"/>
    <s v="high"/>
    <s v="medium"/>
    <n v="1274.93"/>
    <n v="764.96"/>
    <n v="509.97"/>
    <d v="2007-08-04T00:00:00"/>
    <n v="172"/>
  </r>
  <r>
    <s v="17245"/>
    <s v="20"/>
    <x v="335"/>
    <d v="2017-09-02T00:00:00"/>
    <b v="1"/>
    <s v="Approved"/>
    <s v="Trek Bicycles"/>
    <s v="Standard"/>
    <s v="medium"/>
    <s v="small"/>
    <n v="1775.81"/>
    <n v="1580.47"/>
    <n v="195.34"/>
    <d v="1993-05-26T00:00:00"/>
    <n v="119"/>
  </r>
  <r>
    <s v="17246"/>
    <s v="27"/>
    <x v="168"/>
    <d v="2017-02-24T00:00:00"/>
    <b v="1"/>
    <s v="Approved"/>
    <s v="Trek Bicycles"/>
    <s v="Standard"/>
    <s v="medium"/>
    <s v="medium"/>
    <n v="499.53"/>
    <n v="388.72"/>
    <n v="110.81"/>
    <d v="1994-07-12T00:00:00"/>
    <n v="309"/>
  </r>
  <r>
    <s v="17247"/>
    <s v="0"/>
    <x v="643"/>
    <d v="2017-01-12T00:00:00"/>
    <b v="0"/>
    <s v="Approved"/>
    <s v="Norco Bicycles"/>
    <s v="Standard"/>
    <s v="medium"/>
    <s v="medium"/>
    <n v="360.4"/>
    <n v="270.3"/>
    <n v="90.1"/>
    <d v="1997-01-25T00:00:00"/>
    <n v="352"/>
  </r>
  <r>
    <s v="17248"/>
    <s v="59"/>
    <x v="3333"/>
    <d v="2017-08-04T00:00:00"/>
    <b v="1"/>
    <s v="Approved"/>
    <s v="Solex"/>
    <s v="Standard"/>
    <s v="medium"/>
    <s v="large"/>
    <n v="1061.56"/>
    <n v="733.58"/>
    <n v="327.98"/>
    <d v="2011-08-24T00:00:00"/>
    <n v="148"/>
  </r>
  <r>
    <s v="17249"/>
    <s v="0"/>
    <x v="2170"/>
    <d v="2017-10-06T00:00:00"/>
    <b v="1"/>
    <s v="Approved"/>
    <s v="OHM Cycles"/>
    <s v="Standard"/>
    <s v="low"/>
    <s v="medium"/>
    <n v="71.16"/>
    <n v="56.93"/>
    <n v="14.23"/>
    <d v="2015-06-17T00:00:00"/>
    <n v="85"/>
  </r>
  <r>
    <s v="17250"/>
    <s v="68"/>
    <x v="2339"/>
    <d v="2017-12-24T00:00:00"/>
    <b v="0"/>
    <s v="Approved"/>
    <s v="OHM Cycles"/>
    <s v="Standard"/>
    <s v="medium"/>
    <s v="medium"/>
    <n v="1636.9"/>
    <n v="44.71"/>
    <n v="1592.19"/>
    <d v="2000-05-22T00:00:00"/>
    <n v="6"/>
  </r>
  <r>
    <s v="17251"/>
    <s v="2"/>
    <x v="2562"/>
    <d v="2017-03-05T00:00:00"/>
    <b v="0"/>
    <s v="Approved"/>
    <s v="Solex"/>
    <s v="Standard"/>
    <s v="medium"/>
    <s v="medium"/>
    <n v="71.489999999999995"/>
    <n v="53.62"/>
    <n v="17.87"/>
    <d v="2012-12-02T00:00:00"/>
    <n v="300"/>
  </r>
  <r>
    <s v="17252"/>
    <s v="26"/>
    <x v="1037"/>
    <d v="2017-06-05T00:00:00"/>
    <b v="1"/>
    <s v="Approved"/>
    <s v="WeareA2B"/>
    <s v="Standard"/>
    <s v="medium"/>
    <s v="medium"/>
    <n v="1992.93"/>
    <n v="762.63"/>
    <n v="1230.3"/>
    <d v="1993-05-26T00:00:00"/>
    <n v="208"/>
  </r>
  <r>
    <s v="17253"/>
    <s v="61"/>
    <x v="1174"/>
    <d v="2017-01-29T00:00:00"/>
    <b v="1"/>
    <s v="Approved"/>
    <s v="Norco Bicycles"/>
    <s v="Standard"/>
    <s v="medium"/>
    <s v="small"/>
    <n v="586.45000000000005"/>
    <n v="521.94000000000005"/>
    <n v="64.510000000000005"/>
    <d v="1991-07-10T00:00:00"/>
    <n v="335"/>
  </r>
  <r>
    <s v="17254"/>
    <s v="84"/>
    <x v="2544"/>
    <d v="2017-10-01T00:00:00"/>
    <b v="1"/>
    <s v="Approved"/>
    <s v="Trek Bicycles"/>
    <s v="Road"/>
    <s v="medium"/>
    <s v="medium"/>
    <n v="290.62"/>
    <n v="215.14"/>
    <n v="75.48"/>
    <d v="2004-12-18T00:00:00"/>
    <n v="90"/>
  </r>
  <r>
    <s v="17255"/>
    <s v="42"/>
    <x v="1162"/>
    <d v="2017-04-02T00:00:00"/>
    <b v="0"/>
    <s v="Approved"/>
    <s v="OHM Cycles"/>
    <s v="Road"/>
    <s v="medium"/>
    <s v="small"/>
    <n v="1810"/>
    <n v="1610.9"/>
    <n v="199.1"/>
    <d v="2008-03-19T00:00:00"/>
    <n v="272"/>
  </r>
  <r>
    <s v="17256"/>
    <s v="63"/>
    <x v="2738"/>
    <d v="2017-05-17T00:00:00"/>
    <b v="0"/>
    <s v="Approved"/>
    <s v="Solex"/>
    <s v="Standard"/>
    <s v="medium"/>
    <s v="medium"/>
    <n v="1483.2"/>
    <n v="99.59"/>
    <n v="1383.61"/>
    <d v="1998-12-17T00:00:00"/>
    <n v="227"/>
  </r>
  <r>
    <s v="17257"/>
    <s v="76"/>
    <x v="1631"/>
    <d v="2017-07-17T00:00:00"/>
    <b v="0"/>
    <s v="Approved"/>
    <s v="WeareA2B"/>
    <s v="Road"/>
    <s v="low"/>
    <s v="small"/>
    <n v="1172.78"/>
    <n v="1043.77"/>
    <n v="129.01"/>
    <d v="2002-10-10T00:00:00"/>
    <n v="166"/>
  </r>
  <r>
    <s v="17258"/>
    <s v="49"/>
    <x v="2617"/>
    <d v="2017-01-02T00:00:00"/>
    <b v="0"/>
    <s v="Approved"/>
    <s v="Trek Bicycles"/>
    <s v="Road"/>
    <s v="medium"/>
    <s v="medium"/>
    <n v="533.51"/>
    <n v="400.13"/>
    <n v="133.38"/>
    <d v="2012-06-04T00:00:00"/>
    <n v="362"/>
  </r>
  <r>
    <s v="17259"/>
    <s v="80"/>
    <x v="3454"/>
    <d v="2017-05-14T00:00:00"/>
    <b v="1"/>
    <s v="Approved"/>
    <s v="OHM Cycles"/>
    <s v="Touring"/>
    <s v="low"/>
    <s v="medium"/>
    <n v="1073.07"/>
    <n v="933.84"/>
    <n v="139.22999999999999"/>
    <d v="2015-08-02T00:00:00"/>
    <n v="230"/>
  </r>
  <r>
    <s v="17260"/>
    <s v="36"/>
    <x v="1966"/>
    <d v="2017-05-21T00:00:00"/>
    <b v="1"/>
    <s v="Approved"/>
    <s v="Solex"/>
    <s v="Standard"/>
    <s v="low"/>
    <s v="medium"/>
    <n v="945.04"/>
    <n v="507.58"/>
    <n v="437.46"/>
    <d v="1995-12-19T00:00:00"/>
    <n v="223"/>
  </r>
  <r>
    <s v="17261"/>
    <s v="74"/>
    <x v="3465"/>
    <d v="2017-03-15T00:00:00"/>
    <b v="1"/>
    <s v="Approved"/>
    <s v="WeareA2B"/>
    <s v="Standard"/>
    <s v="medium"/>
    <s v="medium"/>
    <n v="1228.07"/>
    <n v="400.91"/>
    <n v="827.16"/>
    <d v="2000-05-22T00:00:00"/>
    <n v="290"/>
  </r>
  <r>
    <s v="17262"/>
    <s v="38"/>
    <x v="1747"/>
    <d v="2017-05-28T00:00:00"/>
    <b v="0"/>
    <s v="Approved"/>
    <s v="Trek Bicycles"/>
    <s v="Standard"/>
    <s v="medium"/>
    <s v="large"/>
    <n v="2091.4699999999998"/>
    <n v="388.92"/>
    <n v="1702.55"/>
    <d v="2003-02-07T00:00:00"/>
    <n v="216"/>
  </r>
  <r>
    <s v="17263"/>
    <s v="84"/>
    <x v="405"/>
    <d v="2017-02-23T00:00:00"/>
    <b v="1"/>
    <s v="Approved"/>
    <s v="Trek Bicycles"/>
    <s v="Road"/>
    <s v="medium"/>
    <s v="medium"/>
    <n v="290.62"/>
    <n v="215.14"/>
    <n v="75.48"/>
    <d v="2004-12-18T00:00:00"/>
    <n v="310"/>
  </r>
  <r>
    <s v="17264"/>
    <s v="36"/>
    <x v="3202"/>
    <d v="2017-05-11T00:00:00"/>
    <b v="0"/>
    <s v="Approved"/>
    <s v="Solex"/>
    <s v="Standard"/>
    <s v="low"/>
    <s v="medium"/>
    <n v="945.04"/>
    <n v="507.58"/>
    <n v="437.46"/>
    <d v="1995-12-19T00:00:00"/>
    <n v="233"/>
  </r>
  <r>
    <s v="17265"/>
    <s v="88"/>
    <x v="1820"/>
    <d v="2017-07-20T00:00:00"/>
    <b v="0"/>
    <s v="Approved"/>
    <s v="Norco Bicycles"/>
    <s v="Standard"/>
    <s v="high"/>
    <s v="small"/>
    <n v="1661.92"/>
    <n v="1479.11"/>
    <n v="182.81"/>
    <d v="1994-09-09T00:00:00"/>
    <n v="163"/>
  </r>
  <r>
    <s v="17266"/>
    <s v="15"/>
    <x v="3331"/>
    <d v="2017-04-06T00:00:00"/>
    <b v="1"/>
    <s v="Approved"/>
    <s v="Norco Bicycles"/>
    <s v="Standard"/>
    <s v="low"/>
    <s v="medium"/>
    <n v="958.74"/>
    <n v="748.9"/>
    <n v="209.84"/>
    <d v="2009-03-08T00:00:00"/>
    <n v="268"/>
  </r>
  <r>
    <s v="17267"/>
    <s v="27"/>
    <x v="3428"/>
    <d v="2017-12-26T00:00:00"/>
    <b v="0"/>
    <s v="Approved"/>
    <s v="Trek Bicycles"/>
    <s v="Standard"/>
    <s v="medium"/>
    <s v="medium"/>
    <n v="499.53"/>
    <n v="388.72"/>
    <n v="110.81"/>
    <d v="1997-10-04T00:00:00"/>
    <n v="4"/>
  </r>
  <r>
    <s v="17268"/>
    <s v="52"/>
    <x v="2399"/>
    <d v="2017-01-25T00:00:00"/>
    <b v="1"/>
    <s v="Approved"/>
    <s v="OHM Cycles"/>
    <s v="Road"/>
    <s v="medium"/>
    <s v="medium"/>
    <n v="1280.28"/>
    <n v="829.51"/>
    <n v="450.77"/>
    <d v="2001-11-25T00:00:00"/>
    <n v="339"/>
  </r>
  <r>
    <s v="17269"/>
    <s v="31"/>
    <x v="793"/>
    <d v="2017-04-18T00:00:00"/>
    <b v="1"/>
    <s v="Approved"/>
    <s v="Giant Bicycles"/>
    <s v="Standard"/>
    <s v="medium"/>
    <s v="medium"/>
    <n v="230.91"/>
    <n v="173.18"/>
    <n v="57.73"/>
    <d v="1994-07-12T00:00:00"/>
    <n v="256"/>
  </r>
  <r>
    <s v="17270"/>
    <s v="51"/>
    <x v="1193"/>
    <d v="2017-05-22T00:00:00"/>
    <b v="1"/>
    <s v="Approved"/>
    <s v="OHM Cycles"/>
    <s v="Standard"/>
    <s v="high"/>
    <s v="medium"/>
    <n v="2005.66"/>
    <n v="1203.4000000000001"/>
    <n v="802.26"/>
    <d v="2012-04-10T00:00:00"/>
    <n v="222"/>
  </r>
  <r>
    <s v="17271"/>
    <s v="96"/>
    <x v="3045"/>
    <d v="2017-07-28T00:00:00"/>
    <b v="1"/>
    <s v="Approved"/>
    <s v="Giant Bicycles"/>
    <s v="Standard"/>
    <s v="medium"/>
    <s v="large"/>
    <n v="1635.3"/>
    <n v="993.66"/>
    <n v="641.64"/>
    <d v="2002-10-10T00:00:00"/>
    <n v="155"/>
  </r>
  <r>
    <s v="17272"/>
    <s v="0"/>
    <x v="120"/>
    <d v="2017-05-16T00:00:00"/>
    <b v="0"/>
    <s v="Approved"/>
    <s v="Giant Bicycles"/>
    <s v="Standard"/>
    <s v="medium"/>
    <s v="large"/>
    <n v="569.55999999999995"/>
    <n v="528.42999999999995"/>
    <n v="41.13"/>
    <d v="2003-09-10T00:00:00"/>
    <n v="228"/>
  </r>
  <r>
    <s v="17273"/>
    <s v="93"/>
    <x v="2009"/>
    <d v="2017-07-31T00:00:00"/>
    <b v="0"/>
    <s v="Approved"/>
    <s v="OHM Cycles"/>
    <s v="Standard"/>
    <s v="high"/>
    <s v="medium"/>
    <n v="1458.17"/>
    <n v="874.9"/>
    <n v="583.27"/>
    <d v="2006-02-02T00:00:00"/>
    <n v="152"/>
  </r>
  <r>
    <s v="17274"/>
    <s v="11"/>
    <x v="2409"/>
    <d v="2017-08-22T00:00:00"/>
    <b v="0"/>
    <s v="Approved"/>
    <s v="Giant Bicycles"/>
    <s v="Standard"/>
    <s v="high"/>
    <s v="medium"/>
    <n v="1274.93"/>
    <n v="764.96"/>
    <n v="509.97"/>
    <d v="2007-08-04T00:00:00"/>
    <n v="130"/>
  </r>
  <r>
    <s v="17275"/>
    <s v="84"/>
    <x v="3476"/>
    <d v="2017-01-08T00:00:00"/>
    <b v="0"/>
    <s v="Approved"/>
    <s v="Trek Bicycles"/>
    <s v="Road"/>
    <s v="medium"/>
    <s v="medium"/>
    <n v="290.62"/>
    <n v="215.14"/>
    <n v="75.48"/>
    <d v="2015-08-02T00:00:00"/>
    <n v="356"/>
  </r>
  <r>
    <s v="17276"/>
    <s v="0"/>
    <x v="527"/>
    <d v="2017-09-21T00:00:00"/>
    <b v="0"/>
    <s v="Approved"/>
    <s v="Solex"/>
    <s v="Standard"/>
    <s v="medium"/>
    <s v="medium"/>
    <n v="100.35"/>
    <n v="75.260000000000005"/>
    <n v="25.09"/>
    <d v="2003-09-10T00:00:00"/>
    <n v="100"/>
  </r>
  <r>
    <s v="17277"/>
    <s v="76"/>
    <x v="1256"/>
    <d v="2017-11-27T00:00:00"/>
    <b v="1"/>
    <s v="Approved"/>
    <s v="WeareA2B"/>
    <s v="Standard"/>
    <s v="low"/>
    <s v="medium"/>
    <n v="642.30999999999995"/>
    <n v="513.85"/>
    <n v="128.46"/>
    <d v="2011-01-10T00:00:00"/>
    <n v="33"/>
  </r>
  <r>
    <s v="17278"/>
    <s v="0"/>
    <x v="3442"/>
    <d v="2017-01-14T00:00:00"/>
    <b v="1"/>
    <s v="Approved"/>
    <s v="Norco Bicycles"/>
    <s v="Road"/>
    <s v="medium"/>
    <s v="medium"/>
    <n v="544.04999999999995"/>
    <n v="376.84"/>
    <n v="167.21"/>
    <d v="2002-08-31T00:00:00"/>
    <n v="350"/>
  </r>
  <r>
    <s v="17279"/>
    <s v="52"/>
    <x v="2076"/>
    <d v="2017-09-04T00:00:00"/>
    <b v="0"/>
    <s v="Approved"/>
    <s v="OHM Cycles"/>
    <s v="Road"/>
    <s v="medium"/>
    <s v="medium"/>
    <n v="1280.28"/>
    <n v="829.51"/>
    <n v="450.77"/>
    <d v="2009-04-12T00:00:00"/>
    <n v="117"/>
  </r>
  <r>
    <s v="17280"/>
    <s v="60"/>
    <x v="2849"/>
    <d v="2017-08-20T00:00:00"/>
    <b v="0"/>
    <s v="Approved"/>
    <s v="Giant Bicycles"/>
    <s v="Standard"/>
    <s v="high"/>
    <s v="small"/>
    <n v="1977.36"/>
    <n v="1759.85"/>
    <n v="217.51"/>
    <d v="2014-07-28T00:00:00"/>
    <n v="132"/>
  </r>
  <r>
    <s v="17281"/>
    <s v="12"/>
    <x v="675"/>
    <d v="2017-11-11T00:00:00"/>
    <b v="0"/>
    <s v="Approved"/>
    <s v="WeareA2B"/>
    <s v="Standard"/>
    <s v="medium"/>
    <s v="medium"/>
    <n v="1231.1500000000001"/>
    <n v="161.6"/>
    <n v="1069.55"/>
    <d v="1996-11-09T00:00:00"/>
    <n v="49"/>
  </r>
  <r>
    <s v="17282"/>
    <s v="16"/>
    <x v="2202"/>
    <d v="2017-08-18T00:00:00"/>
    <b v="0"/>
    <s v="Approved"/>
    <s v="Norco Bicycles"/>
    <s v="Standard"/>
    <s v="high"/>
    <s v="small"/>
    <n v="1661.92"/>
    <n v="1479.11"/>
    <n v="182.81"/>
    <d v="1994-09-09T00:00:00"/>
    <n v="134"/>
  </r>
  <r>
    <s v="17283"/>
    <s v="0"/>
    <x v="1233"/>
    <d v="2017-07-25T00:00:00"/>
    <b v="0"/>
    <s v="Approved"/>
    <s v="Trek Bicycles"/>
    <s v="Road"/>
    <s v="medium"/>
    <s v="medium"/>
    <n v="533.51"/>
    <n v="400.13"/>
    <n v="133.38"/>
    <d v="2003-02-16T00:00:00"/>
    <n v="158"/>
  </r>
  <r>
    <s v="17284"/>
    <s v="32"/>
    <x v="1536"/>
    <d v="2017-09-03T00:00:00"/>
    <b v="0"/>
    <s v="Approved"/>
    <s v="Giant Bicycles"/>
    <s v="Standard"/>
    <s v="medium"/>
    <s v="medium"/>
    <n v="642.70000000000005"/>
    <n v="211.37"/>
    <n v="431.33"/>
    <d v="2002-03-22T00:00:00"/>
    <n v="118"/>
  </r>
  <r>
    <s v="17285"/>
    <s v="18"/>
    <x v="814"/>
    <d v="2017-08-02T00:00:00"/>
    <b v="1"/>
    <s v="Approved"/>
    <s v="Solex"/>
    <s v="Standard"/>
    <s v="medium"/>
    <s v="medium"/>
    <n v="575.27"/>
    <n v="431.45"/>
    <n v="143.82"/>
    <d v="2013-03-12T00:00:00"/>
    <n v="150"/>
  </r>
  <r>
    <s v="17286"/>
    <s v="39"/>
    <x v="1274"/>
    <d v="2017-08-11T00:00:00"/>
    <b v="1"/>
    <s v="Approved"/>
    <s v="Giant Bicycles"/>
    <s v="Standard"/>
    <s v="medium"/>
    <s v="large"/>
    <n v="1812.75"/>
    <n v="582.48"/>
    <n v="1230.27"/>
    <d v="2006-02-02T00:00:00"/>
    <n v="141"/>
  </r>
  <r>
    <s v="17287"/>
    <s v="18"/>
    <x v="3029"/>
    <d v="2017-04-30T00:00:00"/>
    <b v="1"/>
    <s v="Approved"/>
    <s v="Norco Bicycles"/>
    <s v="Standard"/>
    <s v="high"/>
    <s v="medium"/>
    <n v="1148.6400000000001"/>
    <n v="689.18"/>
    <n v="459.46"/>
    <d v="2005-05-10T00:00:00"/>
    <n v="244"/>
  </r>
  <r>
    <s v="17288"/>
    <s v="50"/>
    <x v="30"/>
    <d v="2017-07-11T00:00:00"/>
    <b v="1"/>
    <s v="Approved"/>
    <s v="WeareA2B"/>
    <s v="Standard"/>
    <s v="medium"/>
    <s v="small"/>
    <n v="175.89"/>
    <n v="131.91999999999999"/>
    <n v="43.97"/>
    <d v="2009-04-12T00:00:00"/>
    <n v="172"/>
  </r>
  <r>
    <s v="17289"/>
    <s v="15"/>
    <x v="3227"/>
    <d v="2017-10-04T00:00:00"/>
    <b v="0"/>
    <s v="Approved"/>
    <s v="Norco Bicycles"/>
    <s v="Standard"/>
    <s v="low"/>
    <s v="medium"/>
    <n v="958.74"/>
    <n v="748.9"/>
    <n v="209.84"/>
    <d v="1996-04-05T00:00:00"/>
    <n v="87"/>
  </r>
  <r>
    <s v="17290"/>
    <s v="43"/>
    <x v="643"/>
    <d v="2017-09-08T00:00:00"/>
    <b v="1"/>
    <s v="Approved"/>
    <s v="Norco Bicycles"/>
    <s v="Standard"/>
    <s v="medium"/>
    <s v="medium"/>
    <n v="1555.58"/>
    <n v="818.01"/>
    <n v="737.57"/>
    <d v="2004-08-07T00:00:00"/>
    <n v="113"/>
  </r>
  <r>
    <s v="17291"/>
    <s v="66"/>
    <x v="607"/>
    <d v="2017-10-23T00:00:00"/>
    <b v="0"/>
    <s v="Approved"/>
    <s v="Giant Bicycles"/>
    <s v="Road"/>
    <s v="low"/>
    <s v="small"/>
    <n v="590.26"/>
    <n v="525.33000000000004"/>
    <n v="64.930000000000007"/>
    <d v="2010-11-05T00:00:00"/>
    <n v="68"/>
  </r>
  <r>
    <s v="17292"/>
    <s v="0"/>
    <x v="2139"/>
    <d v="2017-05-30T00:00:00"/>
    <b v="1"/>
    <s v="Approved"/>
    <m/>
    <m/>
    <m/>
    <m/>
    <n v="517.53"/>
    <m/>
    <m/>
    <m/>
    <n v="214"/>
  </r>
  <r>
    <s v="17293"/>
    <s v="72"/>
    <x v="3091"/>
    <d v="2017-12-07T00:00:00"/>
    <b v="0"/>
    <s v="Approved"/>
    <s v="Norco Bicycles"/>
    <s v="Standard"/>
    <s v="medium"/>
    <s v="medium"/>
    <n v="360.4"/>
    <n v="270.3"/>
    <n v="90.1"/>
    <d v="2006-05-22T00:00:00"/>
    <n v="23"/>
  </r>
  <r>
    <s v="17294"/>
    <s v="50"/>
    <x v="77"/>
    <d v="2017-02-04T00:00:00"/>
    <b v="0"/>
    <s v="Approved"/>
    <s v="WeareA2B"/>
    <s v="Standard"/>
    <s v="medium"/>
    <s v="small"/>
    <n v="175.89"/>
    <n v="131.91999999999999"/>
    <n v="43.97"/>
    <d v="2003-02-16T00:00:00"/>
    <n v="329"/>
  </r>
  <r>
    <s v="17295"/>
    <s v="49"/>
    <x v="2602"/>
    <d v="2017-08-06T00:00:00"/>
    <b v="0"/>
    <s v="Approved"/>
    <s v="Trek Bicycles"/>
    <s v="Road"/>
    <s v="medium"/>
    <s v="medium"/>
    <n v="533.51"/>
    <n v="400.13"/>
    <n v="133.38"/>
    <d v="1997-10-04T00:00:00"/>
    <n v="146"/>
  </r>
  <r>
    <s v="17296"/>
    <s v="36"/>
    <x v="3337"/>
    <d v="2017-03-11T00:00:00"/>
    <b v="0"/>
    <s v="Approved"/>
    <s v="Solex"/>
    <s v="Standard"/>
    <s v="low"/>
    <s v="medium"/>
    <n v="945.04"/>
    <n v="507.58"/>
    <n v="437.46"/>
    <d v="2008-03-19T00:00:00"/>
    <n v="294"/>
  </r>
  <r>
    <s v="17297"/>
    <s v="51"/>
    <x v="1026"/>
    <d v="2017-08-10T00:00:00"/>
    <b v="0"/>
    <s v="Approved"/>
    <s v="OHM Cycles"/>
    <s v="Standard"/>
    <s v="high"/>
    <s v="medium"/>
    <n v="2005.66"/>
    <n v="1203.4000000000001"/>
    <n v="802.26"/>
    <d v="2012-04-10T00:00:00"/>
    <n v="142"/>
  </r>
  <r>
    <s v="17298"/>
    <s v="61"/>
    <x v="1614"/>
    <d v="2017-02-17T00:00:00"/>
    <b v="0"/>
    <s v="Approved"/>
    <s v="OHM Cycles"/>
    <s v="Standard"/>
    <s v="low"/>
    <s v="medium"/>
    <n v="71.16"/>
    <n v="56.93"/>
    <n v="14.23"/>
    <d v="2015-06-17T00:00:00"/>
    <n v="316"/>
  </r>
  <r>
    <s v="17299"/>
    <s v="15"/>
    <x v="2661"/>
    <d v="2017-05-06T00:00:00"/>
    <b v="1"/>
    <s v="Approved"/>
    <s v="Norco Bicycles"/>
    <s v="Standard"/>
    <s v="low"/>
    <s v="medium"/>
    <n v="958.74"/>
    <n v="748.9"/>
    <n v="209.84"/>
    <d v="1996-04-05T00:00:00"/>
    <n v="238"/>
  </r>
  <r>
    <s v="17300"/>
    <s v="59"/>
    <x v="1356"/>
    <d v="2017-10-29T00:00:00"/>
    <b v="1"/>
    <s v="Approved"/>
    <s v="Solex"/>
    <s v="Standard"/>
    <s v="medium"/>
    <s v="large"/>
    <n v="1061.56"/>
    <n v="733.58"/>
    <n v="327.98"/>
    <d v="1993-07-20T00:00:00"/>
    <n v="62"/>
  </r>
  <r>
    <s v="17301"/>
    <s v="71"/>
    <x v="3095"/>
    <d v="2017-09-12T00:00:00"/>
    <b v="0"/>
    <s v="Approved"/>
    <s v="Solex"/>
    <s v="Standard"/>
    <s v="high"/>
    <s v="large"/>
    <n v="1842.92"/>
    <n v="1105.75"/>
    <n v="737.17"/>
    <d v="1995-10-24T00:00:00"/>
    <n v="109"/>
  </r>
  <r>
    <s v="17302"/>
    <s v="24"/>
    <x v="2574"/>
    <d v="2017-03-09T00:00:00"/>
    <b v="0"/>
    <s v="Approved"/>
    <s v="Solex"/>
    <s v="Road"/>
    <s v="medium"/>
    <s v="large"/>
    <n v="1777.8"/>
    <n v="820.78"/>
    <n v="957.02"/>
    <d v="2011-05-07T00:00:00"/>
    <n v="296"/>
  </r>
  <r>
    <s v="17303"/>
    <s v="0"/>
    <x v="738"/>
    <d v="2017-05-25T00:00:00"/>
    <b v="1"/>
    <s v="Approved"/>
    <s v="Solex"/>
    <s v="Standard"/>
    <s v="medium"/>
    <s v="medium"/>
    <n v="478.16"/>
    <n v="298.72000000000003"/>
    <n v="179.44"/>
    <d v="1993-06-23T00:00:00"/>
    <n v="219"/>
  </r>
  <r>
    <s v="17304"/>
    <s v="52"/>
    <x v="2717"/>
    <d v="2017-08-11T00:00:00"/>
    <b v="0"/>
    <s v="Approved"/>
    <s v="OHM Cycles"/>
    <s v="Road"/>
    <s v="medium"/>
    <s v="medium"/>
    <n v="1280.28"/>
    <n v="829.51"/>
    <n v="450.77"/>
    <d v="1997-10-04T00:00:00"/>
    <n v="141"/>
  </r>
  <r>
    <s v="17305"/>
    <s v="27"/>
    <x v="850"/>
    <d v="2017-06-10T00:00:00"/>
    <b v="0"/>
    <s v="Approved"/>
    <s v="Trek Bicycles"/>
    <s v="Standard"/>
    <s v="medium"/>
    <s v="medium"/>
    <n v="499.53"/>
    <n v="388.72"/>
    <n v="110.81"/>
    <d v="1997-02-09T00:00:00"/>
    <n v="203"/>
  </r>
  <r>
    <s v="17306"/>
    <s v="9"/>
    <x v="3297"/>
    <d v="2017-06-27T00:00:00"/>
    <b v="1"/>
    <s v="Approved"/>
    <s v="Norco Bicycles"/>
    <s v="Standard"/>
    <s v="medium"/>
    <s v="small"/>
    <n v="1216.1400000000001"/>
    <n v="1082.3599999999999"/>
    <n v="133.78"/>
    <d v="1991-11-10T00:00:00"/>
    <n v="186"/>
  </r>
  <r>
    <s v="17307"/>
    <s v="98"/>
    <x v="3333"/>
    <d v="2017-02-13T00:00:00"/>
    <b v="0"/>
    <s v="Approved"/>
    <s v="Trek Bicycles"/>
    <s v="Standard"/>
    <s v="high"/>
    <s v="medium"/>
    <n v="358.39"/>
    <n v="215.03"/>
    <n v="143.36000000000001"/>
    <d v="2004-01-16T00:00:00"/>
    <n v="320"/>
  </r>
  <r>
    <s v="17308"/>
    <s v="35"/>
    <x v="1602"/>
    <d v="2017-04-15T00:00:00"/>
    <b v="0"/>
    <s v="Approved"/>
    <s v="Giant Bicycles"/>
    <s v="Standard"/>
    <s v="medium"/>
    <s v="medium"/>
    <n v="1403.5"/>
    <n v="954.82"/>
    <n v="448.68"/>
    <d v="2012-12-02T00:00:00"/>
    <n v="259"/>
  </r>
  <r>
    <s v="17309"/>
    <s v="2"/>
    <x v="2323"/>
    <d v="2017-04-22T00:00:00"/>
    <b v="0"/>
    <s v="Approved"/>
    <s v="Solex"/>
    <s v="Standard"/>
    <s v="medium"/>
    <s v="medium"/>
    <n v="71.489999999999995"/>
    <n v="53.62"/>
    <n v="17.87"/>
    <d v="2011-08-29T00:00:00"/>
    <n v="252"/>
  </r>
  <r>
    <s v="17310"/>
    <s v="40"/>
    <x v="2118"/>
    <d v="2017-09-10T00:00:00"/>
    <b v="1"/>
    <s v="Approved"/>
    <s v="OHM Cycles"/>
    <s v="Standard"/>
    <s v="high"/>
    <s v="medium"/>
    <n v="1458.17"/>
    <n v="874.9"/>
    <n v="583.27"/>
    <d v="2008-03-19T00:00:00"/>
    <n v="111"/>
  </r>
  <r>
    <s v="17311"/>
    <s v="44"/>
    <x v="3202"/>
    <d v="2017-05-20T00:00:00"/>
    <b v="0"/>
    <s v="Approved"/>
    <s v="WeareA2B"/>
    <s v="Standard"/>
    <s v="medium"/>
    <s v="medium"/>
    <n v="1769.64"/>
    <n v="108.76"/>
    <n v="1660.88"/>
    <d v="2011-05-09T00:00:00"/>
    <n v="224"/>
  </r>
  <r>
    <s v="17312"/>
    <s v="8"/>
    <x v="1087"/>
    <d v="2017-01-15T00:00:00"/>
    <b v="0"/>
    <s v="Approved"/>
    <s v="Solex"/>
    <s v="Road"/>
    <s v="medium"/>
    <s v="small"/>
    <n v="1703.52"/>
    <n v="1516.13"/>
    <n v="187.39"/>
    <d v="2011-04-16T00:00:00"/>
    <n v="349"/>
  </r>
  <r>
    <s v="17313"/>
    <s v="25"/>
    <x v="1653"/>
    <d v="2017-01-08T00:00:00"/>
    <b v="0"/>
    <s v="Approved"/>
    <s v="Giant Bicycles"/>
    <s v="Road"/>
    <s v="medium"/>
    <s v="medium"/>
    <n v="1538.99"/>
    <n v="829.65"/>
    <n v="709.34"/>
    <d v="2016-02-04T00:00:00"/>
    <n v="356"/>
  </r>
  <r>
    <s v="17314"/>
    <s v="32"/>
    <x v="2791"/>
    <d v="2017-06-11T00:00:00"/>
    <b v="1"/>
    <s v="Approved"/>
    <s v="Giant Bicycles"/>
    <s v="Standard"/>
    <s v="medium"/>
    <s v="medium"/>
    <n v="642.70000000000005"/>
    <n v="211.37"/>
    <n v="431.33"/>
    <d v="2002-03-22T00:00:00"/>
    <n v="202"/>
  </r>
  <r>
    <s v="17315"/>
    <s v="50"/>
    <x v="3373"/>
    <d v="2017-08-12T00:00:00"/>
    <b v="1"/>
    <s v="Approved"/>
    <s v="WeareA2B"/>
    <s v="Standard"/>
    <s v="medium"/>
    <s v="small"/>
    <n v="175.89"/>
    <n v="131.91999999999999"/>
    <n v="43.97"/>
    <d v="2009-04-12T00:00:00"/>
    <n v="140"/>
  </r>
  <r>
    <s v="17316"/>
    <s v="0"/>
    <x v="1523"/>
    <d v="2017-01-29T00:00:00"/>
    <b v="1"/>
    <s v="Approved"/>
    <s v="Trek Bicycles"/>
    <s v="Road"/>
    <s v="medium"/>
    <s v="medium"/>
    <n v="290.62"/>
    <n v="215.14"/>
    <n v="75.48"/>
    <d v="2005-05-10T00:00:00"/>
    <n v="335"/>
  </r>
  <r>
    <s v="17317"/>
    <s v="82"/>
    <x v="603"/>
    <d v="2017-05-16T00:00:00"/>
    <b v="0"/>
    <s v="Approved"/>
    <s v="Norco Bicycles"/>
    <s v="Standard"/>
    <s v="high"/>
    <s v="medium"/>
    <n v="1148.6400000000001"/>
    <n v="689.18"/>
    <n v="459.46"/>
    <d v="2005-05-10T00:00:00"/>
    <n v="228"/>
  </r>
  <r>
    <s v="17318"/>
    <s v="13"/>
    <x v="2547"/>
    <d v="2017-10-15T00:00:00"/>
    <b v="1"/>
    <s v="Approved"/>
    <s v="Solex"/>
    <s v="Standard"/>
    <s v="medium"/>
    <s v="medium"/>
    <n v="1163.8900000000001"/>
    <n v="589.27"/>
    <n v="574.62"/>
    <d v="2005-12-07T00:00:00"/>
    <n v="76"/>
  </r>
  <r>
    <s v="17319"/>
    <s v="63"/>
    <x v="2099"/>
    <d v="2017-03-05T00:00:00"/>
    <b v="1"/>
    <s v="Approved"/>
    <s v="Solex"/>
    <s v="Standard"/>
    <s v="medium"/>
    <s v="medium"/>
    <n v="1483.2"/>
    <n v="99.59"/>
    <n v="1383.61"/>
    <d v="2012-05-18T00:00:00"/>
    <n v="300"/>
  </r>
  <r>
    <s v="17320"/>
    <s v="51"/>
    <x v="3482"/>
    <d v="2017-12-29T00:00:00"/>
    <b v="1"/>
    <s v="Approved"/>
    <s v="OHM Cycles"/>
    <s v="Standard"/>
    <s v="high"/>
    <s v="medium"/>
    <n v="2005.66"/>
    <n v="1203.4000000000001"/>
    <n v="802.26"/>
    <d v="1997-10-04T00:00:00"/>
    <n v="1"/>
  </r>
  <r>
    <s v="17321"/>
    <s v="59"/>
    <x v="297"/>
    <d v="2017-10-15T00:00:00"/>
    <b v="0"/>
    <s v="Approved"/>
    <s v="WeareA2B"/>
    <s v="Standard"/>
    <s v="medium"/>
    <s v="small"/>
    <n v="1415.01"/>
    <n v="1259.3599999999999"/>
    <n v="155.65"/>
    <d v="2003-01-05T00:00:00"/>
    <n v="76"/>
  </r>
  <r>
    <s v="17322"/>
    <s v="61"/>
    <x v="18"/>
    <d v="2017-08-21T00:00:00"/>
    <b v="1"/>
    <s v="Approved"/>
    <s v="OHM Cycles"/>
    <s v="Standard"/>
    <s v="low"/>
    <s v="medium"/>
    <n v="71.16"/>
    <n v="56.93"/>
    <n v="14.23"/>
    <d v="2015-06-17T00:00:00"/>
    <n v="131"/>
  </r>
  <r>
    <s v="17323"/>
    <s v="19"/>
    <x v="1937"/>
    <d v="2017-12-16T00:00:00"/>
    <b v="0"/>
    <s v="Approved"/>
    <s v="OHM Cycles"/>
    <s v="Road"/>
    <s v="high"/>
    <s v="large"/>
    <n v="12.01"/>
    <n v="7.21"/>
    <n v="4.8"/>
    <d v="2009-03-08T00:00:00"/>
    <n v="14"/>
  </r>
  <r>
    <s v="17324"/>
    <s v="71"/>
    <x v="1609"/>
    <d v="2017-08-13T00:00:00"/>
    <b v="0"/>
    <s v="Approved"/>
    <s v="Solex"/>
    <s v="Standard"/>
    <s v="high"/>
    <s v="large"/>
    <n v="1842.92"/>
    <n v="1105.75"/>
    <n v="737.17"/>
    <d v="2013-06-09T00:00:00"/>
    <n v="139"/>
  </r>
  <r>
    <s v="17325"/>
    <s v="8"/>
    <x v="3276"/>
    <d v="2017-04-25T00:00:00"/>
    <b v="1"/>
    <s v="Approved"/>
    <s v="Solex"/>
    <s v="Road"/>
    <s v="medium"/>
    <s v="small"/>
    <n v="1703.52"/>
    <n v="1516.13"/>
    <n v="187.39"/>
    <d v="1991-11-07T00:00:00"/>
    <n v="249"/>
  </r>
  <r>
    <s v="17326"/>
    <s v="66"/>
    <x v="784"/>
    <d v="2017-09-11T00:00:00"/>
    <b v="1"/>
    <s v="Approved"/>
    <s v="Giant Bicycles"/>
    <s v="Road"/>
    <s v="low"/>
    <s v="small"/>
    <n v="590.26"/>
    <n v="525.33000000000004"/>
    <n v="64.930000000000007"/>
    <d v="2010-11-05T00:00:00"/>
    <n v="110"/>
  </r>
  <r>
    <s v="17327"/>
    <s v="31"/>
    <x v="2484"/>
    <d v="2017-09-30T00:00:00"/>
    <b v="1"/>
    <s v="Approved"/>
    <s v="WeareA2B"/>
    <s v="Standard"/>
    <s v="medium"/>
    <s v="medium"/>
    <n v="752.64"/>
    <n v="205.36"/>
    <n v="547.28"/>
    <d v="2004-08-07T00:00:00"/>
    <n v="91"/>
  </r>
  <r>
    <s v="17328"/>
    <s v="80"/>
    <x v="945"/>
    <d v="2017-06-09T00:00:00"/>
    <b v="0"/>
    <s v="Approved"/>
    <s v="OHM Cycles"/>
    <s v="Touring"/>
    <s v="low"/>
    <s v="medium"/>
    <n v="1073.07"/>
    <n v="933.84"/>
    <n v="139.22999999999999"/>
    <d v="2005-05-10T00:00:00"/>
    <n v="204"/>
  </r>
  <r>
    <s v="17329"/>
    <s v="42"/>
    <x v="1981"/>
    <d v="2017-09-30T00:00:00"/>
    <b v="0"/>
    <s v="Approved"/>
    <s v="OHM Cycles"/>
    <s v="Road"/>
    <s v="medium"/>
    <s v="small"/>
    <n v="1810"/>
    <n v="1610.9"/>
    <n v="199.1"/>
    <d v="2008-03-19T00:00:00"/>
    <n v="91"/>
  </r>
  <r>
    <s v="17330"/>
    <s v="33"/>
    <x v="3119"/>
    <d v="2017-08-12T00:00:00"/>
    <b v="0"/>
    <s v="Approved"/>
    <s v="Giant Bicycles"/>
    <s v="Standard"/>
    <s v="medium"/>
    <s v="small"/>
    <n v="1311.44"/>
    <n v="1167.18"/>
    <n v="144.26"/>
    <d v="1992-10-11T00:00:00"/>
    <n v="140"/>
  </r>
  <r>
    <s v="17331"/>
    <s v="26"/>
    <x v="3482"/>
    <d v="2017-04-14T00:00:00"/>
    <b v="1"/>
    <s v="Approved"/>
    <s v="WeareA2B"/>
    <s v="Standard"/>
    <s v="medium"/>
    <s v="medium"/>
    <n v="1992.93"/>
    <n v="762.63"/>
    <n v="1230.3"/>
    <d v="2003-03-18T00:00:00"/>
    <n v="260"/>
  </r>
  <r>
    <s v="17332"/>
    <s v="0"/>
    <x v="2814"/>
    <d v="2017-02-20T00:00:00"/>
    <b v="1"/>
    <s v="Approved"/>
    <m/>
    <m/>
    <m/>
    <m/>
    <n v="226.94"/>
    <m/>
    <m/>
    <m/>
    <n v="313"/>
  </r>
  <r>
    <s v="17333"/>
    <s v="11"/>
    <x v="1484"/>
    <d v="2017-11-14T00:00:00"/>
    <b v="0"/>
    <s v="Approved"/>
    <s v="Giant Bicycles"/>
    <s v="Standard"/>
    <s v="high"/>
    <s v="medium"/>
    <n v="1274.93"/>
    <n v="764.96"/>
    <n v="509.97"/>
    <d v="2013-03-12T00:00:00"/>
    <n v="46"/>
  </r>
  <r>
    <s v="17334"/>
    <s v="69"/>
    <x v="778"/>
    <d v="2017-08-28T00:00:00"/>
    <b v="0"/>
    <s v="Approved"/>
    <s v="Giant Bicycles"/>
    <s v="Road"/>
    <s v="medium"/>
    <s v="medium"/>
    <n v="792.9"/>
    <n v="594.67999999999995"/>
    <n v="198.22"/>
    <d v="1992-10-02T00:00:00"/>
    <n v="124"/>
  </r>
  <r>
    <s v="17336"/>
    <s v="61"/>
    <x v="3182"/>
    <d v="2017-12-06T00:00:00"/>
    <b v="1"/>
    <s v="Approved"/>
    <s v="OHM Cycles"/>
    <s v="Standard"/>
    <s v="low"/>
    <s v="medium"/>
    <n v="71.16"/>
    <n v="56.93"/>
    <n v="14.23"/>
    <d v="2015-06-17T00:00:00"/>
    <n v="24"/>
  </r>
  <r>
    <s v="17337"/>
    <s v="89"/>
    <x v="3448"/>
    <d v="2017-01-27T00:00:00"/>
    <b v="0"/>
    <s v="Approved"/>
    <s v="Giant Bicycles"/>
    <s v="Standard"/>
    <s v="medium"/>
    <s v="large"/>
    <n v="1812.75"/>
    <n v="582.48"/>
    <n v="1230.27"/>
    <d v="1999-12-04T00:00:00"/>
    <n v="337"/>
  </r>
  <r>
    <s v="17338"/>
    <s v="77"/>
    <x v="3064"/>
    <d v="2017-04-19T00:00:00"/>
    <b v="0"/>
    <s v="Approved"/>
    <s v="Norco Bicycles"/>
    <s v="Road"/>
    <s v="medium"/>
    <s v="large"/>
    <n v="1240.31"/>
    <n v="795.1"/>
    <n v="445.21"/>
    <d v="2015-08-10T00:00:00"/>
    <n v="255"/>
  </r>
  <r>
    <s v="17339"/>
    <s v="4"/>
    <x v="735"/>
    <d v="2017-07-02T00:00:00"/>
    <b v="1"/>
    <s v="Approved"/>
    <s v="Solex"/>
    <s v="Standard"/>
    <s v="medium"/>
    <s v="medium"/>
    <n v="1483.2"/>
    <n v="99.59"/>
    <n v="1383.61"/>
    <d v="1998-12-17T00:00:00"/>
    <n v="181"/>
  </r>
  <r>
    <s v="17340"/>
    <s v="0"/>
    <x v="2541"/>
    <d v="2017-10-28T00:00:00"/>
    <b v="1"/>
    <s v="Approved"/>
    <s v="OHM Cycles"/>
    <s v="Standard"/>
    <s v="medium"/>
    <s v="medium"/>
    <n v="183.86"/>
    <n v="137.9"/>
    <n v="45.96"/>
    <d v="1997-10-04T00:00:00"/>
    <n v="63"/>
  </r>
  <r>
    <s v="17341"/>
    <s v="6"/>
    <x v="398"/>
    <d v="2017-03-02T00:00:00"/>
    <b v="0"/>
    <s v="Approved"/>
    <s v="OHM Cycles"/>
    <s v="Standard"/>
    <s v="high"/>
    <s v="medium"/>
    <n v="227.88"/>
    <n v="136.72999999999999"/>
    <n v="91.15"/>
    <d v="2003-02-07T00:00:00"/>
    <n v="303"/>
  </r>
  <r>
    <s v="17342"/>
    <s v="25"/>
    <x v="779"/>
    <d v="2017-02-13T00:00:00"/>
    <b v="1"/>
    <s v="Approved"/>
    <s v="Giant Bicycles"/>
    <s v="Road"/>
    <s v="medium"/>
    <s v="medium"/>
    <n v="1538.99"/>
    <n v="829.65"/>
    <n v="709.34"/>
    <d v="2016-11-22T00:00:00"/>
    <n v="320"/>
  </r>
  <r>
    <s v="17343"/>
    <s v="85"/>
    <x v="684"/>
    <d v="2017-08-18T00:00:00"/>
    <b v="0"/>
    <s v="Approved"/>
    <s v="WeareA2B"/>
    <s v="Standard"/>
    <s v="medium"/>
    <s v="medium"/>
    <n v="752.64"/>
    <n v="205.36"/>
    <n v="547.28"/>
    <d v="2015-08-02T00:00:00"/>
    <n v="134"/>
  </r>
  <r>
    <s v="17344"/>
    <s v="69"/>
    <x v="2454"/>
    <d v="2017-09-22T00:00:00"/>
    <b v="0"/>
    <s v="Approved"/>
    <s v="Giant Bicycles"/>
    <s v="Road"/>
    <s v="medium"/>
    <s v="medium"/>
    <n v="792.9"/>
    <n v="594.67999999999995"/>
    <n v="198.22"/>
    <d v="2006-05-22T00:00:00"/>
    <n v="99"/>
  </r>
  <r>
    <s v="17345"/>
    <s v="9"/>
    <x v="1395"/>
    <d v="2017-06-11T00:00:00"/>
    <b v="0"/>
    <s v="Approved"/>
    <s v="Norco Bicycles"/>
    <s v="Standard"/>
    <s v="medium"/>
    <s v="small"/>
    <n v="1216.1400000000001"/>
    <n v="1082.3599999999999"/>
    <n v="133.78"/>
    <d v="1991-08-05T00:00:00"/>
    <n v="202"/>
  </r>
  <r>
    <s v="17346"/>
    <s v="8"/>
    <x v="2116"/>
    <d v="2017-09-16T00:00:00"/>
    <b v="0"/>
    <s v="Approved"/>
    <s v="Solex"/>
    <s v="Road"/>
    <s v="medium"/>
    <s v="small"/>
    <n v="1703.52"/>
    <n v="1516.13"/>
    <n v="187.39"/>
    <d v="2014-03-03T00:00:00"/>
    <n v="105"/>
  </r>
  <r>
    <s v="17347"/>
    <s v="22"/>
    <x v="512"/>
    <d v="2017-08-27T00:00:00"/>
    <b v="1"/>
    <s v="Approved"/>
    <s v="WeareA2B"/>
    <s v="Standard"/>
    <s v="medium"/>
    <s v="medium"/>
    <n v="60.34"/>
    <n v="45.26"/>
    <n v="15.08"/>
    <d v="2011-05-07T00:00:00"/>
    <n v="125"/>
  </r>
  <r>
    <s v="17348"/>
    <s v="70"/>
    <x v="675"/>
    <d v="2017-09-23T00:00:00"/>
    <b v="0"/>
    <s v="Approved"/>
    <s v="Trek Bicycles"/>
    <s v="Standard"/>
    <s v="high"/>
    <s v="medium"/>
    <n v="495.72"/>
    <n v="297.43"/>
    <n v="198.29"/>
    <d v="2014-10-10T00:00:00"/>
    <n v="98"/>
  </r>
  <r>
    <s v="17349"/>
    <s v="58"/>
    <x v="1973"/>
    <d v="2017-03-19T00:00:00"/>
    <b v="0"/>
    <s v="Approved"/>
    <s v="OHM Cycles"/>
    <s v="Standard"/>
    <s v="medium"/>
    <s v="medium"/>
    <n v="912.52"/>
    <n v="141.4"/>
    <n v="771.12"/>
    <d v="2012-05-18T00:00:00"/>
    <n v="286"/>
  </r>
  <r>
    <s v="17350"/>
    <s v="52"/>
    <x v="3468"/>
    <d v="2017-07-16T00:00:00"/>
    <b v="0"/>
    <s v="Approved"/>
    <s v="OHM Cycles"/>
    <s v="Road"/>
    <s v="medium"/>
    <s v="medium"/>
    <n v="1280.28"/>
    <n v="829.51"/>
    <n v="450.77"/>
    <d v="2009-04-12T00:00:00"/>
    <n v="167"/>
  </r>
  <r>
    <s v="17351"/>
    <s v="82"/>
    <x v="2641"/>
    <d v="2017-10-01T00:00:00"/>
    <b v="0"/>
    <s v="Approved"/>
    <s v="Norco Bicycles"/>
    <s v="Standard"/>
    <s v="high"/>
    <s v="medium"/>
    <n v="1148.6400000000001"/>
    <n v="689.18"/>
    <n v="459.46"/>
    <d v="2015-08-10T00:00:00"/>
    <n v="90"/>
  </r>
  <r>
    <s v="17352"/>
    <s v="48"/>
    <x v="2240"/>
    <d v="2017-06-10T00:00:00"/>
    <b v="1"/>
    <s v="Approved"/>
    <s v="WeareA2B"/>
    <s v="Standard"/>
    <s v="medium"/>
    <s v="medium"/>
    <n v="1762.96"/>
    <n v="950.52"/>
    <n v="812.44"/>
    <d v="2012-04-10T00:00:00"/>
    <n v="203"/>
  </r>
  <r>
    <s v="17353"/>
    <s v="69"/>
    <x v="3345"/>
    <d v="2017-10-31T00:00:00"/>
    <b v="0"/>
    <s v="Approved"/>
    <s v="Giant Bicycles"/>
    <s v="Road"/>
    <s v="medium"/>
    <s v="medium"/>
    <n v="792.9"/>
    <n v="594.67999999999995"/>
    <n v="198.22"/>
    <d v="1992-10-02T00:00:00"/>
    <n v="60"/>
  </r>
  <r>
    <s v="17354"/>
    <s v="51"/>
    <x v="1171"/>
    <d v="2017-02-24T00:00:00"/>
    <b v="0"/>
    <s v="Approved"/>
    <s v="OHM Cycles"/>
    <s v="Standard"/>
    <s v="high"/>
    <s v="medium"/>
    <n v="2005.66"/>
    <n v="1203.4000000000001"/>
    <n v="802.26"/>
    <d v="2012-04-10T00:00:00"/>
    <n v="309"/>
  </r>
  <r>
    <s v="17355"/>
    <s v="78"/>
    <x v="1688"/>
    <d v="2017-10-02T00:00:00"/>
    <b v="1"/>
    <s v="Approved"/>
    <s v="Giant Bicycles"/>
    <s v="Standard"/>
    <s v="medium"/>
    <s v="large"/>
    <n v="1765.3"/>
    <n v="709.48"/>
    <n v="1055.82"/>
    <d v="2015-08-02T00:00:00"/>
    <n v="89"/>
  </r>
  <r>
    <s v="17356"/>
    <s v="0"/>
    <x v="1555"/>
    <d v="2017-08-23T00:00:00"/>
    <b v="0"/>
    <s v="Approved"/>
    <s v="Norco Bicycles"/>
    <s v="Standard"/>
    <s v="low"/>
    <s v="medium"/>
    <n v="363.01"/>
    <n v="290.41000000000003"/>
    <n v="72.599999999999994"/>
    <d v="2013-06-09T00:00:00"/>
    <n v="129"/>
  </r>
  <r>
    <s v="17357"/>
    <s v="76"/>
    <x v="1526"/>
    <d v="2017-08-14T00:00:00"/>
    <b v="0"/>
    <s v="Approved"/>
    <s v="WeareA2B"/>
    <s v="Standard"/>
    <s v="low"/>
    <s v="medium"/>
    <n v="642.30999999999995"/>
    <n v="513.85"/>
    <n v="128.46"/>
    <d v="2014-10-10T00:00:00"/>
    <n v="138"/>
  </r>
  <r>
    <s v="17358"/>
    <s v="100"/>
    <x v="744"/>
    <d v="2017-03-08T00:00:00"/>
    <b v="1"/>
    <s v="Approved"/>
    <s v="Trek Bicycles"/>
    <s v="Standard"/>
    <s v="medium"/>
    <s v="small"/>
    <n v="1386.84"/>
    <n v="1234.29"/>
    <n v="152.55000000000001"/>
    <d v="2003-08-05T00:00:00"/>
    <n v="297"/>
  </r>
  <r>
    <s v="17359"/>
    <s v="13"/>
    <x v="1601"/>
    <d v="2017-07-25T00:00:00"/>
    <b v="0"/>
    <s v="Approved"/>
    <s v="Solex"/>
    <s v="Standard"/>
    <s v="medium"/>
    <s v="medium"/>
    <n v="1163.8900000000001"/>
    <n v="589.27"/>
    <n v="574.62"/>
    <d v="2016-07-09T00:00:00"/>
    <n v="158"/>
  </r>
  <r>
    <s v="17360"/>
    <s v="18"/>
    <x v="2684"/>
    <d v="2017-08-27T00:00:00"/>
    <b v="0"/>
    <s v="Approved"/>
    <s v="Solex"/>
    <s v="Standard"/>
    <s v="medium"/>
    <s v="medium"/>
    <n v="575.27"/>
    <n v="431.45"/>
    <n v="143.82"/>
    <d v="2013-03-12T00:00:00"/>
    <n v="125"/>
  </r>
  <r>
    <s v="17361"/>
    <s v="56"/>
    <x v="2577"/>
    <d v="2017-02-25T00:00:00"/>
    <b v="1"/>
    <s v="Approved"/>
    <s v="OHM Cycles"/>
    <s v="Standard"/>
    <s v="medium"/>
    <s v="medium"/>
    <n v="183.86"/>
    <n v="137.9"/>
    <n v="45.96"/>
    <d v="1997-10-04T00:00:00"/>
    <n v="308"/>
  </r>
  <r>
    <s v="17362"/>
    <s v="43"/>
    <x v="2234"/>
    <d v="2017-01-20T00:00:00"/>
    <b v="1"/>
    <s v="Approved"/>
    <s v="Solex"/>
    <s v="Standard"/>
    <s v="medium"/>
    <s v="medium"/>
    <n v="1151.96"/>
    <n v="649.49"/>
    <n v="502.47"/>
    <d v="1999-12-04T00:00:00"/>
    <n v="344"/>
  </r>
  <r>
    <s v="17363"/>
    <s v="0"/>
    <x v="2414"/>
    <d v="2017-07-24T00:00:00"/>
    <b v="1"/>
    <s v="Approved"/>
    <s v="Solex"/>
    <s v="Standard"/>
    <s v="medium"/>
    <s v="medium"/>
    <n v="478.16"/>
    <n v="298.72000000000003"/>
    <n v="179.44"/>
    <d v="1993-06-23T00:00:00"/>
    <n v="159"/>
  </r>
  <r>
    <s v="17364"/>
    <s v="49"/>
    <x v="2913"/>
    <d v="2017-07-17T00:00:00"/>
    <b v="0"/>
    <s v="Approved"/>
    <s v="Solex"/>
    <s v="Standard"/>
    <s v="medium"/>
    <s v="large"/>
    <n v="1061.56"/>
    <n v="733.58"/>
    <n v="327.98"/>
    <d v="2006-11-10T00:00:00"/>
    <n v="166"/>
  </r>
  <r>
    <s v="17365"/>
    <s v="0"/>
    <x v="3430"/>
    <d v="2017-06-18T00:00:00"/>
    <b v="1"/>
    <s v="Approved"/>
    <s v="Solex"/>
    <s v="Standard"/>
    <s v="medium"/>
    <s v="medium"/>
    <n v="100.35"/>
    <n v="75.260000000000005"/>
    <n v="25.09"/>
    <d v="1999-07-26T00:00:00"/>
    <n v="195"/>
  </r>
  <r>
    <s v="17366"/>
    <s v="18"/>
    <x v="2497"/>
    <d v="2017-03-14T00:00:00"/>
    <b v="1"/>
    <s v="Approved"/>
    <s v="Norco Bicycles"/>
    <s v="Standard"/>
    <s v="high"/>
    <s v="medium"/>
    <n v="1148.6400000000001"/>
    <n v="689.18"/>
    <n v="459.46"/>
    <d v="1997-08-25T00:00:00"/>
    <n v="291"/>
  </r>
  <r>
    <s v="17367"/>
    <s v="27"/>
    <x v="63"/>
    <d v="2017-02-27T00:00:00"/>
    <b v="0"/>
    <s v="Approved"/>
    <s v="Trek Bicycles"/>
    <s v="Standard"/>
    <s v="medium"/>
    <s v="medium"/>
    <n v="499.53"/>
    <n v="388.72"/>
    <n v="110.81"/>
    <d v="2003-03-18T00:00:00"/>
    <n v="306"/>
  </r>
  <r>
    <s v="17368"/>
    <s v="29"/>
    <x v="2822"/>
    <d v="2017-07-20T00:00:00"/>
    <b v="1"/>
    <s v="Approved"/>
    <s v="Norco Bicycles"/>
    <s v="Road"/>
    <s v="medium"/>
    <s v="medium"/>
    <n v="543.39"/>
    <n v="407.54"/>
    <n v="135.85"/>
    <d v="2016-11-22T00:00:00"/>
    <n v="163"/>
  </r>
  <r>
    <s v="17369"/>
    <s v="91"/>
    <x v="2538"/>
    <d v="2017-07-03T00:00:00"/>
    <b v="1"/>
    <s v="Approved"/>
    <s v="Solex"/>
    <s v="Standard"/>
    <s v="medium"/>
    <s v="medium"/>
    <n v="100.35"/>
    <n v="75.260000000000005"/>
    <n v="25.09"/>
    <d v="2000-11-03T00:00:00"/>
    <n v="180"/>
  </r>
  <r>
    <s v="17370"/>
    <s v="0"/>
    <x v="2981"/>
    <d v="2017-10-24T00:00:00"/>
    <b v="1"/>
    <s v="Approved"/>
    <s v="OHM Cycles"/>
    <s v="Standard"/>
    <s v="high"/>
    <s v="medium"/>
    <n v="227.88"/>
    <n v="136.72999999999999"/>
    <n v="91.15"/>
    <d v="2003-02-07T00:00:00"/>
    <n v="67"/>
  </r>
  <r>
    <s v="17371"/>
    <s v="19"/>
    <x v="2839"/>
    <d v="2017-04-16T00:00:00"/>
    <b v="0"/>
    <s v="Approved"/>
    <s v="OHM Cycles"/>
    <s v="Road"/>
    <s v="high"/>
    <s v="large"/>
    <n v="12.01"/>
    <n v="7.21"/>
    <n v="4.8"/>
    <d v="2009-03-08T00:00:00"/>
    <n v="258"/>
  </r>
  <r>
    <s v="17372"/>
    <s v="4"/>
    <x v="2379"/>
    <d v="2017-04-10T00:00:00"/>
    <b v="1"/>
    <s v="Approved"/>
    <s v="Giant Bicycles"/>
    <s v="Standard"/>
    <s v="high"/>
    <s v="medium"/>
    <n v="1129.1300000000001"/>
    <n v="677.48"/>
    <n v="451.65"/>
    <d v="2003-03-18T00:00:00"/>
    <n v="264"/>
  </r>
  <r>
    <s v="17373"/>
    <s v="45"/>
    <x v="2610"/>
    <d v="2017-01-07T00:00:00"/>
    <b v="0"/>
    <s v="Approved"/>
    <s v="Solex"/>
    <s v="Standard"/>
    <s v="medium"/>
    <s v="medium"/>
    <n v="441.49"/>
    <n v="84.99"/>
    <n v="356.5"/>
    <d v="2006-10-01T00:00:00"/>
    <n v="357"/>
  </r>
  <r>
    <s v="17374"/>
    <s v="26"/>
    <x v="259"/>
    <d v="2017-08-15T00:00:00"/>
    <b v="1"/>
    <s v="Approved"/>
    <s v="WeareA2B"/>
    <s v="Standard"/>
    <s v="medium"/>
    <s v="medium"/>
    <n v="1992.93"/>
    <n v="762.63"/>
    <n v="1230.3"/>
    <d v="2016-11-22T00:00:00"/>
    <n v="137"/>
  </r>
  <r>
    <s v="17375"/>
    <s v="42"/>
    <x v="3020"/>
    <d v="2017-06-04T00:00:00"/>
    <b v="1"/>
    <s v="Approved"/>
    <s v="OHM Cycles"/>
    <s v="Road"/>
    <s v="medium"/>
    <s v="small"/>
    <n v="1810"/>
    <n v="1610.9"/>
    <n v="199.1"/>
    <d v="2008-03-19T00:00:00"/>
    <n v="209"/>
  </r>
  <r>
    <s v="17376"/>
    <s v="63"/>
    <x v="83"/>
    <d v="2017-05-04T00:00:00"/>
    <b v="1"/>
    <s v="Approved"/>
    <s v="Solex"/>
    <s v="Standard"/>
    <s v="medium"/>
    <s v="medium"/>
    <n v="1483.2"/>
    <n v="99.59"/>
    <n v="1383.61"/>
    <d v="1992-10-02T00:00:00"/>
    <n v="240"/>
  </r>
  <r>
    <s v="17377"/>
    <s v="63"/>
    <x v="2920"/>
    <d v="2017-06-10T00:00:00"/>
    <b v="0"/>
    <s v="Approved"/>
    <s v="Solex"/>
    <s v="Standard"/>
    <s v="medium"/>
    <s v="medium"/>
    <n v="1483.2"/>
    <n v="99.59"/>
    <n v="1383.61"/>
    <d v="1998-12-17T00:00:00"/>
    <n v="203"/>
  </r>
  <r>
    <s v="17379"/>
    <s v="82"/>
    <x v="3167"/>
    <d v="2017-05-14T00:00:00"/>
    <b v="0"/>
    <s v="Approved"/>
    <s v="Norco Bicycles"/>
    <s v="Standard"/>
    <s v="high"/>
    <s v="medium"/>
    <n v="1148.6400000000001"/>
    <n v="689.18"/>
    <n v="459.46"/>
    <d v="2015-08-10T00:00:00"/>
    <n v="230"/>
  </r>
  <r>
    <s v="17380"/>
    <s v="73"/>
    <x v="81"/>
    <d v="2017-04-05T00:00:00"/>
    <b v="1"/>
    <s v="Approved"/>
    <s v="Solex"/>
    <s v="Standard"/>
    <s v="medium"/>
    <s v="medium"/>
    <n v="1945.43"/>
    <n v="333.18"/>
    <n v="1612.25"/>
    <d v="2002-08-31T00:00:00"/>
    <n v="269"/>
  </r>
  <r>
    <s v="17381"/>
    <s v="2"/>
    <x v="3155"/>
    <d v="2017-11-22T00:00:00"/>
    <b v="0"/>
    <s v="Approved"/>
    <s v="Solex"/>
    <s v="Standard"/>
    <s v="medium"/>
    <s v="medium"/>
    <n v="71.489999999999995"/>
    <n v="53.62"/>
    <n v="17.87"/>
    <d v="2012-09-15T00:00:00"/>
    <n v="38"/>
  </r>
  <r>
    <s v="17382"/>
    <s v="38"/>
    <x v="2082"/>
    <d v="2017-02-25T00:00:00"/>
    <b v="1"/>
    <s v="Approved"/>
    <s v="Solex"/>
    <s v="Standard"/>
    <s v="medium"/>
    <s v="medium"/>
    <n v="1577.53"/>
    <n v="826.51"/>
    <n v="751.02"/>
    <d v="2001-11-25T00:00:00"/>
    <n v="308"/>
  </r>
  <r>
    <s v="17383"/>
    <s v="43"/>
    <x v="1649"/>
    <d v="2017-07-12T00:00:00"/>
    <b v="0"/>
    <s v="Approved"/>
    <s v="Solex"/>
    <s v="Standard"/>
    <s v="medium"/>
    <s v="medium"/>
    <n v="1151.96"/>
    <n v="649.49"/>
    <n v="502.47"/>
    <d v="1999-12-04T00:00:00"/>
    <n v="171"/>
  </r>
  <r>
    <s v="17384"/>
    <s v="58"/>
    <x v="2313"/>
    <d v="2017-08-27T00:00:00"/>
    <b v="0"/>
    <s v="Approved"/>
    <s v="OHM Cycles"/>
    <s v="Standard"/>
    <s v="medium"/>
    <s v="medium"/>
    <n v="912.52"/>
    <n v="141.4"/>
    <n v="771.12"/>
    <d v="2015-10-18T00:00:00"/>
    <n v="125"/>
  </r>
  <r>
    <s v="17385"/>
    <s v="96"/>
    <x v="623"/>
    <d v="2017-05-13T00:00:00"/>
    <b v="1"/>
    <s v="Approved"/>
    <s v="Giant Bicycles"/>
    <s v="Standard"/>
    <s v="medium"/>
    <s v="large"/>
    <n v="1635.3"/>
    <n v="993.66"/>
    <n v="641.64"/>
    <d v="2013-06-09T00:00:00"/>
    <n v="231"/>
  </r>
  <r>
    <s v="17386"/>
    <s v="91"/>
    <x v="1525"/>
    <d v="2017-07-25T00:00:00"/>
    <b v="0"/>
    <s v="Approved"/>
    <s v="Solex"/>
    <s v="Standard"/>
    <s v="medium"/>
    <s v="medium"/>
    <n v="100.35"/>
    <n v="75.260000000000005"/>
    <n v="25.09"/>
    <d v="1999-07-26T00:00:00"/>
    <n v="158"/>
  </r>
  <r>
    <s v="17387"/>
    <s v="72"/>
    <x v="230"/>
    <d v="2017-11-24T00:00:00"/>
    <b v="1"/>
    <s v="Approved"/>
    <s v="Norco Bicycles"/>
    <s v="Standard"/>
    <s v="medium"/>
    <s v="medium"/>
    <n v="360.4"/>
    <n v="270.3"/>
    <n v="90.1"/>
    <d v="2000-05-22T00:00:00"/>
    <n v="36"/>
  </r>
  <r>
    <s v="17388"/>
    <s v="83"/>
    <x v="809"/>
    <d v="2017-03-17T00:00:00"/>
    <b v="1"/>
    <s v="Approved"/>
    <s v="Solex"/>
    <s v="Touring"/>
    <s v="medium"/>
    <s v="large"/>
    <n v="2083.94"/>
    <n v="675.03"/>
    <n v="1408.91"/>
    <d v="2013-09-16T00:00:00"/>
    <n v="288"/>
  </r>
  <r>
    <s v="17389"/>
    <s v="38"/>
    <x v="653"/>
    <d v="2017-10-21T00:00:00"/>
    <b v="1"/>
    <s v="Approved"/>
    <s v="Trek Bicycles"/>
    <s v="Standard"/>
    <s v="medium"/>
    <s v="large"/>
    <n v="2091.4699999999998"/>
    <n v="388.92"/>
    <n v="1702.55"/>
    <d v="2011-08-29T00:00:00"/>
    <n v="70"/>
  </r>
  <r>
    <s v="17390"/>
    <s v="85"/>
    <x v="635"/>
    <d v="2017-11-16T00:00:00"/>
    <b v="1"/>
    <s v="Approved"/>
    <s v="WeareA2B"/>
    <s v="Standard"/>
    <s v="medium"/>
    <s v="medium"/>
    <n v="752.64"/>
    <n v="205.36"/>
    <n v="547.28"/>
    <d v="1999-06-23T00:00:00"/>
    <n v="44"/>
  </r>
  <r>
    <s v="17391"/>
    <s v="83"/>
    <x v="153"/>
    <d v="2017-09-20T00:00:00"/>
    <b v="1"/>
    <s v="Approved"/>
    <s v="Solex"/>
    <s v="Touring"/>
    <s v="medium"/>
    <s v="large"/>
    <n v="2083.94"/>
    <n v="675.03"/>
    <n v="1408.91"/>
    <d v="2013-09-16T00:00:00"/>
    <n v="101"/>
  </r>
  <r>
    <s v="17392"/>
    <s v="0"/>
    <x v="2824"/>
    <d v="2017-12-23T00:00:00"/>
    <b v="0"/>
    <s v="Approved"/>
    <s v="Solex"/>
    <s v="Standard"/>
    <s v="medium"/>
    <s v="medium"/>
    <n v="478.16"/>
    <n v="298.72000000000003"/>
    <n v="179.44"/>
    <d v="1993-06-23T00:00:00"/>
    <n v="7"/>
  </r>
  <r>
    <s v="17393"/>
    <s v="56"/>
    <x v="2509"/>
    <d v="2017-06-16T00:00:00"/>
    <b v="1"/>
    <s v="Approved"/>
    <s v="OHM Cycles"/>
    <s v="Standard"/>
    <s v="medium"/>
    <s v="medium"/>
    <n v="183.86"/>
    <n v="137.9"/>
    <n v="45.96"/>
    <d v="1991-01-21T00:00:00"/>
    <n v="197"/>
  </r>
  <r>
    <s v="17394"/>
    <s v="20"/>
    <x v="3303"/>
    <d v="2017-12-30T00:00:00"/>
    <b v="0"/>
    <s v="Approved"/>
    <s v="Trek Bicycles"/>
    <s v="Standard"/>
    <s v="medium"/>
    <s v="small"/>
    <n v="1775.81"/>
    <n v="1580.47"/>
    <n v="195.34"/>
    <d v="1996-04-05T00:00:00"/>
    <n v="0"/>
  </r>
  <r>
    <s v="17395"/>
    <s v="91"/>
    <x v="2904"/>
    <d v="2017-08-09T00:00:00"/>
    <b v="1"/>
    <s v="Approved"/>
    <s v="Solex"/>
    <s v="Standard"/>
    <s v="medium"/>
    <s v="medium"/>
    <n v="100.35"/>
    <n v="75.260000000000005"/>
    <n v="25.09"/>
    <d v="1999-07-26T00:00:00"/>
    <n v="143"/>
  </r>
  <r>
    <s v="17396"/>
    <s v="100"/>
    <x v="1903"/>
    <d v="2017-03-30T00:00:00"/>
    <b v="0"/>
    <s v="Approved"/>
    <s v="Trek Bicycles"/>
    <s v="Standard"/>
    <s v="medium"/>
    <s v="small"/>
    <n v="1386.84"/>
    <n v="1234.29"/>
    <n v="152.55000000000001"/>
    <d v="2003-08-05T00:00:00"/>
    <n v="275"/>
  </r>
  <r>
    <s v="17397"/>
    <s v="40"/>
    <x v="2529"/>
    <d v="2017-05-06T00:00:00"/>
    <b v="0"/>
    <s v="Approved"/>
    <s v="OHM Cycles"/>
    <s v="Standard"/>
    <s v="high"/>
    <s v="medium"/>
    <n v="1458.17"/>
    <n v="874.9"/>
    <n v="583.27"/>
    <d v="2006-02-02T00:00:00"/>
    <n v="238"/>
  </r>
  <r>
    <s v="17398"/>
    <s v="79"/>
    <x v="3480"/>
    <d v="2017-01-06T00:00:00"/>
    <b v="0"/>
    <s v="Approved"/>
    <s v="Norco Bicycles"/>
    <s v="Standard"/>
    <s v="medium"/>
    <s v="medium"/>
    <n v="1555.58"/>
    <n v="818.01"/>
    <n v="737.57"/>
    <d v="2003-09-09T00:00:00"/>
    <n v="358"/>
  </r>
  <r>
    <s v="17399"/>
    <s v="0"/>
    <x v="1865"/>
    <d v="2017-02-17T00:00:00"/>
    <b v="1"/>
    <s v="Approved"/>
    <s v="Solex"/>
    <s v="Standard"/>
    <s v="medium"/>
    <s v="medium"/>
    <n v="100.35"/>
    <n v="75.260000000000005"/>
    <n v="25.09"/>
    <d v="1999-07-26T00:00:00"/>
    <n v="316"/>
  </r>
  <r>
    <s v="17400"/>
    <s v="75"/>
    <x v="2116"/>
    <d v="2017-02-04T00:00:00"/>
    <b v="0"/>
    <s v="Approved"/>
    <s v="Giant Bicycles"/>
    <s v="Touring"/>
    <s v="medium"/>
    <s v="large"/>
    <n v="1873.97"/>
    <n v="863.95"/>
    <n v="1010.02"/>
    <d v="2015-08-10T00:00:00"/>
    <n v="329"/>
  </r>
  <r>
    <s v="17401"/>
    <s v="69"/>
    <x v="1005"/>
    <d v="2017-08-22T00:00:00"/>
    <b v="0"/>
    <s v="Approved"/>
    <s v="Giant Bicycles"/>
    <s v="Road"/>
    <s v="medium"/>
    <s v="medium"/>
    <n v="792.9"/>
    <n v="594.67999999999995"/>
    <n v="198.22"/>
    <d v="1995-10-24T00:00:00"/>
    <n v="130"/>
  </r>
  <r>
    <s v="17402"/>
    <s v="91"/>
    <x v="2874"/>
    <d v="2017-08-27T00:00:00"/>
    <b v="1"/>
    <s v="Approved"/>
    <s v="Solex"/>
    <s v="Standard"/>
    <s v="medium"/>
    <s v="medium"/>
    <n v="100.35"/>
    <n v="75.260000000000005"/>
    <n v="25.09"/>
    <d v="2013-06-09T00:00:00"/>
    <n v="125"/>
  </r>
  <r>
    <s v="17403"/>
    <s v="64"/>
    <x v="1568"/>
    <d v="2017-08-19T00:00:00"/>
    <b v="0"/>
    <s v="Approved"/>
    <s v="Trek Bicycles"/>
    <s v="Standard"/>
    <s v="medium"/>
    <s v="large"/>
    <n v="1469.44"/>
    <n v="596.54999999999995"/>
    <n v="872.89"/>
    <d v="2015-05-21T00:00:00"/>
    <n v="133"/>
  </r>
  <r>
    <s v="17404"/>
    <s v="56"/>
    <x v="1315"/>
    <d v="2017-07-06T00:00:00"/>
    <b v="1"/>
    <s v="Approved"/>
    <s v="Norco Bicycles"/>
    <s v="Mountain"/>
    <s v="low"/>
    <s v="small"/>
    <n v="688.63"/>
    <n v="612.88"/>
    <n v="75.75"/>
    <d v="1993-10-02T00:00:00"/>
    <n v="177"/>
  </r>
  <r>
    <s v="17405"/>
    <s v="8"/>
    <x v="923"/>
    <d v="2017-10-02T00:00:00"/>
    <b v="0"/>
    <s v="Approved"/>
    <s v="Solex"/>
    <s v="Road"/>
    <s v="medium"/>
    <s v="small"/>
    <n v="1703.52"/>
    <n v="1516.13"/>
    <n v="187.39"/>
    <d v="2011-04-16T00:00:00"/>
    <n v="89"/>
  </r>
  <r>
    <s v="17406"/>
    <s v="52"/>
    <x v="2755"/>
    <d v="2017-05-23T00:00:00"/>
    <b v="1"/>
    <s v="Approved"/>
    <s v="OHM Cycles"/>
    <s v="Road"/>
    <s v="medium"/>
    <s v="medium"/>
    <n v="1280.28"/>
    <n v="829.51"/>
    <n v="450.77"/>
    <d v="2001-11-25T00:00:00"/>
    <n v="221"/>
  </r>
  <r>
    <s v="17407"/>
    <s v="61"/>
    <x v="2558"/>
    <d v="2017-04-02T00:00:00"/>
    <b v="1"/>
    <s v="Approved"/>
    <s v="OHM Cycles"/>
    <s v="Standard"/>
    <s v="low"/>
    <s v="medium"/>
    <n v="71.16"/>
    <n v="56.93"/>
    <n v="14.23"/>
    <d v="2015-06-17T00:00:00"/>
    <n v="272"/>
  </r>
  <r>
    <s v="17408"/>
    <s v="75"/>
    <x v="63"/>
    <d v="2017-04-16T00:00:00"/>
    <b v="0"/>
    <s v="Approved"/>
    <s v="Giant Bicycles"/>
    <s v="Touring"/>
    <s v="medium"/>
    <s v="large"/>
    <n v="1873.97"/>
    <n v="863.95"/>
    <n v="1010.02"/>
    <d v="2006-05-22T00:00:00"/>
    <n v="258"/>
  </r>
  <r>
    <s v="17409"/>
    <s v="92"/>
    <x v="704"/>
    <d v="2017-06-04T00:00:00"/>
    <b v="0"/>
    <s v="Approved"/>
    <s v="WeareA2B"/>
    <s v="Standard"/>
    <s v="medium"/>
    <s v="small"/>
    <n v="1415.01"/>
    <n v="1259.3599999999999"/>
    <n v="155.65"/>
    <d v="2002-10-10T00:00:00"/>
    <n v="209"/>
  </r>
  <r>
    <s v="17410"/>
    <s v="89"/>
    <x v="1840"/>
    <d v="2017-05-09T00:00:00"/>
    <b v="0"/>
    <s v="Approved"/>
    <s v="WeareA2B"/>
    <s v="Touring"/>
    <s v="medium"/>
    <s v="large"/>
    <n v="1362.99"/>
    <n v="57.74"/>
    <n v="1305.25"/>
    <d v="1993-04-20T00:00:00"/>
    <n v="235"/>
  </r>
  <r>
    <s v="17411"/>
    <s v="9"/>
    <x v="216"/>
    <d v="2017-12-16T00:00:00"/>
    <b v="0"/>
    <s v="Approved"/>
    <s v="OHM Cycles"/>
    <s v="Road"/>
    <s v="medium"/>
    <s v="medium"/>
    <n v="742.54"/>
    <n v="667.4"/>
    <n v="75.14"/>
    <d v="1991-11-07T00:00:00"/>
    <n v="14"/>
  </r>
  <r>
    <s v="17412"/>
    <s v="44"/>
    <x v="2172"/>
    <d v="2017-10-20T00:00:00"/>
    <b v="1"/>
    <s v="Approved"/>
    <s v="WeareA2B"/>
    <s v="Standard"/>
    <s v="medium"/>
    <s v="medium"/>
    <n v="1769.64"/>
    <n v="108.76"/>
    <n v="1660.88"/>
    <d v="2011-05-09T00:00:00"/>
    <n v="71"/>
  </r>
  <r>
    <s v="17413"/>
    <s v="80"/>
    <x v="393"/>
    <d v="2017-04-16T00:00:00"/>
    <b v="1"/>
    <s v="Approved"/>
    <s v="OHM Cycles"/>
    <s v="Touring"/>
    <s v="low"/>
    <s v="medium"/>
    <n v="1073.07"/>
    <n v="933.84"/>
    <n v="139.22999999999999"/>
    <d v="1997-01-25T00:00:00"/>
    <n v="258"/>
  </r>
  <r>
    <s v="17414"/>
    <s v="64"/>
    <x v="628"/>
    <d v="2017-06-30T00:00:00"/>
    <b v="1"/>
    <s v="Approved"/>
    <s v="Trek Bicycles"/>
    <s v="Standard"/>
    <s v="medium"/>
    <s v="large"/>
    <n v="1469.44"/>
    <n v="596.54999999999995"/>
    <n v="872.89"/>
    <d v="2010-08-20T00:00:00"/>
    <n v="183"/>
  </r>
  <r>
    <s v="17416"/>
    <s v="69"/>
    <x v="1868"/>
    <d v="2017-07-19T00:00:00"/>
    <b v="1"/>
    <s v="Approved"/>
    <s v="Norco Bicycles"/>
    <s v="Road"/>
    <s v="medium"/>
    <s v="large"/>
    <n v="1240.31"/>
    <n v="795.1"/>
    <n v="445.21"/>
    <d v="2011-01-10T00:00:00"/>
    <n v="164"/>
  </r>
  <r>
    <s v="17418"/>
    <s v="49"/>
    <x v="2158"/>
    <d v="2017-10-09T00:00:00"/>
    <b v="1"/>
    <s v="Approved"/>
    <s v="Trek Bicycles"/>
    <s v="Road"/>
    <s v="medium"/>
    <s v="medium"/>
    <n v="533.51"/>
    <n v="400.13"/>
    <n v="133.38"/>
    <d v="1997-10-04T00:00:00"/>
    <n v="82"/>
  </r>
  <r>
    <s v="17419"/>
    <s v="93"/>
    <x v="1239"/>
    <d v="2017-02-14T00:00:00"/>
    <b v="0"/>
    <s v="Approved"/>
    <s v="OHM Cycles"/>
    <s v="Standard"/>
    <s v="high"/>
    <s v="medium"/>
    <n v="1458.17"/>
    <n v="874.9"/>
    <n v="583.27"/>
    <d v="2007-12-11T00:00:00"/>
    <n v="319"/>
  </r>
  <r>
    <s v="17420"/>
    <s v="0"/>
    <x v="2873"/>
    <d v="2017-12-21T00:00:00"/>
    <b v="1"/>
    <s v="Approved"/>
    <s v="OHM Cycles"/>
    <s v="Standard"/>
    <s v="medium"/>
    <s v="medium"/>
    <n v="235.63"/>
    <n v="125.07"/>
    <n v="110.56"/>
    <d v="1997-08-25T00:00:00"/>
    <n v="9"/>
  </r>
  <r>
    <s v="17421"/>
    <s v="17"/>
    <x v="1569"/>
    <d v="2017-10-23T00:00:00"/>
    <b v="0"/>
    <s v="Approved"/>
    <s v="Solex"/>
    <s v="Standard"/>
    <s v="high"/>
    <s v="medium"/>
    <n v="1024.6600000000001"/>
    <n v="614.79999999999995"/>
    <n v="409.86"/>
    <d v="1996-11-09T00:00:00"/>
    <n v="68"/>
  </r>
  <r>
    <s v="17422"/>
    <s v="1"/>
    <x v="1788"/>
    <d v="2017-02-22T00:00:00"/>
    <b v="1"/>
    <s v="Approved"/>
    <s v="Giant Bicycles"/>
    <s v="Standard"/>
    <s v="medium"/>
    <s v="medium"/>
    <n v="1403.5"/>
    <n v="954.82"/>
    <n v="448.68"/>
    <d v="2016-11-14T00:00:00"/>
    <n v="311"/>
  </r>
  <r>
    <s v="17423"/>
    <s v="80"/>
    <x v="2422"/>
    <d v="2017-09-21T00:00:00"/>
    <b v="0"/>
    <s v="Approved"/>
    <s v="OHM Cycles"/>
    <s v="Touring"/>
    <s v="low"/>
    <s v="medium"/>
    <n v="1073.07"/>
    <n v="933.84"/>
    <n v="139.22999999999999"/>
    <d v="1997-01-25T00:00:00"/>
    <n v="100"/>
  </r>
  <r>
    <s v="17424"/>
    <s v="21"/>
    <x v="3211"/>
    <d v="2017-12-20T00:00:00"/>
    <b v="0"/>
    <s v="Approved"/>
    <s v="Solex"/>
    <s v="Standard"/>
    <s v="medium"/>
    <s v="large"/>
    <n v="1071.23"/>
    <n v="380.74"/>
    <n v="690.49"/>
    <d v="1991-11-10T00:00:00"/>
    <n v="10"/>
  </r>
  <r>
    <s v="17425"/>
    <s v="0"/>
    <x v="2291"/>
    <d v="2017-11-01T00:00:00"/>
    <b v="0"/>
    <s v="Approved"/>
    <s v="OHM Cycles"/>
    <s v="Standard"/>
    <s v="high"/>
    <s v="medium"/>
    <n v="227.88"/>
    <n v="136.72999999999999"/>
    <n v="91.15"/>
    <d v="2003-02-07T00:00:00"/>
    <n v="59"/>
  </r>
  <r>
    <s v="17426"/>
    <s v="0"/>
    <x v="1500"/>
    <d v="2017-05-03T00:00:00"/>
    <b v="0"/>
    <s v="Approved"/>
    <s v="Solex"/>
    <s v="Standard"/>
    <s v="medium"/>
    <s v="medium"/>
    <n v="478.16"/>
    <n v="298.72000000000003"/>
    <n v="179.44"/>
    <d v="2005-10-22T00:00:00"/>
    <n v="241"/>
  </r>
  <r>
    <s v="17427"/>
    <s v="0"/>
    <x v="1302"/>
    <d v="2017-01-05T00:00:00"/>
    <b v="0"/>
    <s v="Approved"/>
    <s v="Solex"/>
    <s v="Standard"/>
    <s v="medium"/>
    <s v="medium"/>
    <n v="478.16"/>
    <n v="298.72000000000003"/>
    <n v="179.44"/>
    <d v="2012-05-18T00:00:00"/>
    <n v="359"/>
  </r>
  <r>
    <s v="17428"/>
    <s v="48"/>
    <x v="694"/>
    <d v="2017-02-28T00:00:00"/>
    <b v="1"/>
    <s v="Approved"/>
    <s v="WeareA2B"/>
    <s v="Standard"/>
    <s v="medium"/>
    <s v="medium"/>
    <n v="1762.96"/>
    <n v="950.52"/>
    <n v="812.44"/>
    <d v="2003-02-16T00:00:00"/>
    <n v="305"/>
  </r>
  <r>
    <s v="17429"/>
    <s v="88"/>
    <x v="1743"/>
    <d v="2017-09-23T00:00:00"/>
    <b v="0"/>
    <s v="Approved"/>
    <s v="Norco Bicycles"/>
    <s v="Standard"/>
    <s v="high"/>
    <s v="small"/>
    <n v="1661.92"/>
    <n v="1479.11"/>
    <n v="182.81"/>
    <d v="1994-09-09T00:00:00"/>
    <n v="98"/>
  </r>
  <r>
    <s v="17430"/>
    <s v="52"/>
    <x v="688"/>
    <d v="2017-07-09T00:00:00"/>
    <b v="0"/>
    <s v="Approved"/>
    <s v="OHM Cycles"/>
    <s v="Road"/>
    <s v="medium"/>
    <s v="medium"/>
    <n v="1280.28"/>
    <n v="829.51"/>
    <n v="450.77"/>
    <d v="2009-04-12T00:00:00"/>
    <n v="174"/>
  </r>
  <r>
    <s v="17431"/>
    <s v="89"/>
    <x v="1508"/>
    <d v="2017-12-09T00:00:00"/>
    <b v="0"/>
    <s v="Approved"/>
    <s v="WeareA2B"/>
    <s v="Touring"/>
    <s v="medium"/>
    <s v="large"/>
    <n v="1362.99"/>
    <n v="57.74"/>
    <n v="1305.25"/>
    <d v="2016-03-29T00:00:00"/>
    <n v="21"/>
  </r>
  <r>
    <s v="17432"/>
    <s v="0"/>
    <x v="136"/>
    <d v="2017-08-15T00:00:00"/>
    <b v="1"/>
    <s v="Approved"/>
    <m/>
    <m/>
    <m/>
    <m/>
    <n v="1196.6500000000001"/>
    <m/>
    <m/>
    <m/>
    <n v="137"/>
  </r>
  <r>
    <s v="17433"/>
    <s v="52"/>
    <x v="3037"/>
    <d v="2017-10-20T00:00:00"/>
    <b v="1"/>
    <s v="Approved"/>
    <s v="OHM Cycles"/>
    <s v="Road"/>
    <s v="medium"/>
    <s v="medium"/>
    <n v="1280.28"/>
    <n v="829.51"/>
    <n v="450.77"/>
    <d v="2009-04-12T00:00:00"/>
    <n v="71"/>
  </r>
  <r>
    <s v="17434"/>
    <s v="49"/>
    <x v="49"/>
    <d v="2017-05-20T00:00:00"/>
    <b v="1"/>
    <s v="Approved"/>
    <s v="Solex"/>
    <s v="Standard"/>
    <s v="medium"/>
    <s v="large"/>
    <n v="1061.56"/>
    <n v="733.58"/>
    <n v="327.98"/>
    <d v="1993-10-02T00:00:00"/>
    <n v="224"/>
  </r>
  <r>
    <s v="17436"/>
    <s v="97"/>
    <x v="1797"/>
    <d v="2017-03-17T00:00:00"/>
    <b v="0"/>
    <s v="Approved"/>
    <s v="Solex"/>
    <s v="Standard"/>
    <s v="medium"/>
    <s v="large"/>
    <n v="202.62"/>
    <n v="151.96"/>
    <n v="50.66"/>
    <d v="2016-03-29T00:00:00"/>
    <n v="288"/>
  </r>
  <r>
    <s v="17437"/>
    <s v="54"/>
    <x v="127"/>
    <d v="2017-05-04T00:00:00"/>
    <b v="1"/>
    <s v="Approved"/>
    <s v="WeareA2B"/>
    <s v="Standard"/>
    <s v="medium"/>
    <s v="medium"/>
    <n v="1292.8399999999999"/>
    <n v="13.44"/>
    <n v="1279.4000000000001"/>
    <d v="1993-07-20T00:00:00"/>
    <n v="240"/>
  </r>
  <r>
    <s v="17438"/>
    <s v="44"/>
    <x v="1042"/>
    <d v="2017-03-20T00:00:00"/>
    <b v="1"/>
    <s v="Approved"/>
    <s v="WeareA2B"/>
    <s v="Standard"/>
    <s v="medium"/>
    <s v="medium"/>
    <n v="1769.64"/>
    <n v="108.76"/>
    <n v="1660.88"/>
    <d v="2011-05-09T00:00:00"/>
    <n v="285"/>
  </r>
  <r>
    <s v="17439"/>
    <s v="0"/>
    <x v="7"/>
    <d v="2017-04-10T00:00:00"/>
    <b v="0"/>
    <s v="Approved"/>
    <s v="Norco Bicycles"/>
    <s v="Road"/>
    <s v="medium"/>
    <s v="medium"/>
    <n v="544.04999999999995"/>
    <n v="376.84"/>
    <n v="167.21"/>
    <d v="2005-10-22T00:00:00"/>
    <n v="264"/>
  </r>
  <r>
    <s v="17440"/>
    <s v="3"/>
    <x v="2817"/>
    <d v="2017-09-29T00:00:00"/>
    <b v="1"/>
    <s v="Approved"/>
    <s v="Trek Bicycles"/>
    <s v="Standard"/>
    <s v="medium"/>
    <s v="large"/>
    <n v="2091.4699999999998"/>
    <n v="388.92"/>
    <n v="1702.55"/>
    <d v="2004-09-28T00:00:00"/>
    <n v="92"/>
  </r>
  <r>
    <s v="17441"/>
    <s v="43"/>
    <x v="2174"/>
    <d v="2017-10-02T00:00:00"/>
    <b v="0"/>
    <s v="Approved"/>
    <s v="Solex"/>
    <s v="Standard"/>
    <s v="medium"/>
    <s v="medium"/>
    <n v="1151.96"/>
    <n v="649.49"/>
    <n v="502.47"/>
    <d v="2012-06-04T00:00:00"/>
    <n v="89"/>
  </r>
  <r>
    <s v="17442"/>
    <s v="80"/>
    <x v="1505"/>
    <d v="2017-03-04T00:00:00"/>
    <b v="1"/>
    <s v="Approved"/>
    <s v="Trek Bicycles"/>
    <s v="Standard"/>
    <s v="medium"/>
    <s v="large"/>
    <n v="1469.44"/>
    <n v="596.54999999999995"/>
    <n v="872.89"/>
    <d v="2012-05-18T00:00:00"/>
    <n v="301"/>
  </r>
  <r>
    <s v="17443"/>
    <s v="85"/>
    <x v="1362"/>
    <d v="2017-08-04T00:00:00"/>
    <b v="1"/>
    <s v="Approved"/>
    <s v="WeareA2B"/>
    <s v="Standard"/>
    <s v="medium"/>
    <s v="medium"/>
    <n v="752.64"/>
    <n v="205.36"/>
    <n v="547.28"/>
    <d v="2000-11-03T00:00:00"/>
    <n v="148"/>
  </r>
  <r>
    <s v="17444"/>
    <s v="51"/>
    <x v="1891"/>
    <d v="2017-01-27T00:00:00"/>
    <b v="0"/>
    <s v="Approved"/>
    <s v="OHM Cycles"/>
    <s v="Standard"/>
    <s v="high"/>
    <s v="medium"/>
    <n v="2005.66"/>
    <n v="1203.4000000000001"/>
    <n v="802.26"/>
    <d v="1993-07-20T00:00:00"/>
    <n v="337"/>
  </r>
  <r>
    <s v="17445"/>
    <s v="85"/>
    <x v="536"/>
    <d v="2017-03-06T00:00:00"/>
    <b v="1"/>
    <s v="Approved"/>
    <s v="WeareA2B"/>
    <s v="Standard"/>
    <s v="medium"/>
    <s v="medium"/>
    <n v="1228.07"/>
    <n v="400.91"/>
    <n v="827.16"/>
    <d v="2004-07-25T00:00:00"/>
    <n v="299"/>
  </r>
  <r>
    <s v="17446"/>
    <s v="47"/>
    <x v="3040"/>
    <d v="2017-02-16T00:00:00"/>
    <b v="0"/>
    <s v="Approved"/>
    <s v="Trek Bicycles"/>
    <s v="Road"/>
    <s v="low"/>
    <s v="small"/>
    <n v="1720.7"/>
    <n v="1531.42"/>
    <n v="189.28"/>
    <d v="2003-02-16T00:00:00"/>
    <n v="317"/>
  </r>
  <r>
    <s v="17447"/>
    <s v="3"/>
    <x v="1394"/>
    <d v="2017-12-13T00:00:00"/>
    <b v="1"/>
    <s v="Approved"/>
    <s v="Trek Bicycles"/>
    <s v="Standard"/>
    <s v="medium"/>
    <s v="large"/>
    <n v="2091.4699999999998"/>
    <n v="388.92"/>
    <n v="1702.55"/>
    <d v="1999-07-20T00:00:00"/>
    <n v="17"/>
  </r>
  <r>
    <s v="17448"/>
    <s v="5"/>
    <x v="1749"/>
    <d v="2017-01-25T00:00:00"/>
    <b v="0"/>
    <s v="Approved"/>
    <s v="Trek Bicycles"/>
    <s v="Mountain"/>
    <s v="low"/>
    <s v="medium"/>
    <n v="574.64"/>
    <n v="459.71"/>
    <n v="114.93"/>
    <d v="2011-08-29T00:00:00"/>
    <n v="339"/>
  </r>
  <r>
    <s v="17449"/>
    <s v="46"/>
    <x v="3483"/>
    <d v="2017-03-26T00:00:00"/>
    <b v="1"/>
    <s v="Approved"/>
    <s v="Solex"/>
    <s v="Standard"/>
    <s v="low"/>
    <s v="medium"/>
    <n v="1289.8499999999999"/>
    <n v="74.510000000000005"/>
    <n v="1215.3399999999999"/>
    <d v="1997-02-09T00:00:00"/>
    <n v="279"/>
  </r>
  <r>
    <s v="17450"/>
    <s v="85"/>
    <x v="727"/>
    <d v="2017-02-03T00:00:00"/>
    <b v="1"/>
    <s v="Approved"/>
    <s v="WeareA2B"/>
    <s v="Standard"/>
    <s v="medium"/>
    <s v="medium"/>
    <n v="752.64"/>
    <n v="205.36"/>
    <n v="547.28"/>
    <d v="2015-08-02T00:00:00"/>
    <n v="330"/>
  </r>
  <r>
    <s v="17451"/>
    <s v="48"/>
    <x v="3484"/>
    <d v="2017-08-14T00:00:00"/>
    <b v="1"/>
    <s v="Approved"/>
    <s v="WeareA2B"/>
    <s v="Standard"/>
    <s v="medium"/>
    <s v="medium"/>
    <n v="1762.96"/>
    <n v="950.52"/>
    <n v="812.44"/>
    <d v="2012-06-04T00:00:00"/>
    <n v="138"/>
  </r>
  <r>
    <s v="17452"/>
    <s v="76"/>
    <x v="3365"/>
    <d v="2017-09-11T00:00:00"/>
    <b v="0"/>
    <s v="Approved"/>
    <s v="WeareA2B"/>
    <s v="Standard"/>
    <s v="low"/>
    <s v="medium"/>
    <n v="642.30999999999995"/>
    <n v="513.85"/>
    <n v="128.46"/>
    <d v="2003-09-09T00:00:00"/>
    <n v="110"/>
  </r>
  <r>
    <s v="17453"/>
    <s v="14"/>
    <x v="3274"/>
    <d v="2017-04-02T00:00:00"/>
    <b v="1"/>
    <s v="Approved"/>
    <s v="Trek Bicycles"/>
    <s v="Standard"/>
    <s v="medium"/>
    <s v="small"/>
    <n v="1386.84"/>
    <n v="1234.29"/>
    <n v="152.55000000000001"/>
    <d v="2013-03-12T00:00:00"/>
    <n v="272"/>
  </r>
  <r>
    <s v="17454"/>
    <s v="21"/>
    <x v="1737"/>
    <d v="2017-07-30T00:00:00"/>
    <b v="1"/>
    <s v="Approved"/>
    <s v="Solex"/>
    <s v="Standard"/>
    <s v="medium"/>
    <s v="large"/>
    <n v="1071.23"/>
    <n v="380.74"/>
    <n v="690.49"/>
    <d v="1993-05-26T00:00:00"/>
    <n v="153"/>
  </r>
  <r>
    <s v="17455"/>
    <s v="10"/>
    <x v="775"/>
    <d v="2017-02-12T00:00:00"/>
    <b v="1"/>
    <s v="Approved"/>
    <s v="Solex"/>
    <s v="Standard"/>
    <s v="medium"/>
    <s v="medium"/>
    <n v="1945.43"/>
    <n v="333.18"/>
    <n v="1612.25"/>
    <d v="2011-01-10T00:00:00"/>
    <n v="321"/>
  </r>
  <r>
    <s v="17456"/>
    <s v="48"/>
    <x v="398"/>
    <d v="2017-04-05T00:00:00"/>
    <b v="1"/>
    <s v="Approved"/>
    <s v="WeareA2B"/>
    <s v="Standard"/>
    <s v="medium"/>
    <s v="medium"/>
    <n v="1762.96"/>
    <n v="950.52"/>
    <n v="812.44"/>
    <d v="2014-07-28T00:00:00"/>
    <n v="269"/>
  </r>
  <r>
    <s v="17457"/>
    <s v="48"/>
    <x v="3444"/>
    <d v="2017-05-25T00:00:00"/>
    <b v="0"/>
    <s v="Approved"/>
    <s v="WeareA2B"/>
    <s v="Standard"/>
    <s v="medium"/>
    <s v="medium"/>
    <n v="1762.96"/>
    <n v="950.52"/>
    <n v="812.44"/>
    <d v="2009-04-12T00:00:00"/>
    <n v="219"/>
  </r>
  <r>
    <s v="17458"/>
    <s v="18"/>
    <x v="2137"/>
    <d v="2017-05-08T00:00:00"/>
    <b v="0"/>
    <s v="Approved"/>
    <s v="Solex"/>
    <s v="Standard"/>
    <s v="medium"/>
    <s v="medium"/>
    <n v="575.27"/>
    <n v="431.45"/>
    <n v="143.82"/>
    <d v="2013-03-12T00:00:00"/>
    <n v="236"/>
  </r>
  <r>
    <s v="17459"/>
    <s v="71"/>
    <x v="252"/>
    <d v="2017-11-11T00:00:00"/>
    <b v="0"/>
    <s v="Approved"/>
    <s v="Solex"/>
    <s v="Standard"/>
    <s v="high"/>
    <s v="large"/>
    <n v="1842.92"/>
    <n v="1105.75"/>
    <n v="737.17"/>
    <d v="2006-05-22T00:00:00"/>
    <n v="49"/>
  </r>
  <r>
    <s v="17460"/>
    <s v="29"/>
    <x v="209"/>
    <d v="2017-09-09T00:00:00"/>
    <b v="1"/>
    <s v="Approved"/>
    <s v="Norco Bicycles"/>
    <s v="Road"/>
    <s v="medium"/>
    <s v="medium"/>
    <n v="543.39"/>
    <n v="407.54"/>
    <n v="135.85"/>
    <d v="2016-11-22T00:00:00"/>
    <n v="112"/>
  </r>
  <r>
    <s v="17461"/>
    <s v="84"/>
    <x v="921"/>
    <d v="2017-03-22T00:00:00"/>
    <b v="0"/>
    <s v="Approved"/>
    <s v="Trek Bicycles"/>
    <s v="Road"/>
    <s v="medium"/>
    <s v="medium"/>
    <n v="290.62"/>
    <n v="215.14"/>
    <n v="75.48"/>
    <d v="2004-12-18T00:00:00"/>
    <n v="283"/>
  </r>
  <r>
    <s v="17462"/>
    <s v="0"/>
    <x v="1946"/>
    <d v="2017-11-09T00:00:00"/>
    <b v="0"/>
    <s v="Approved"/>
    <s v="Solex"/>
    <s v="Standard"/>
    <s v="medium"/>
    <s v="medium"/>
    <n v="478.16"/>
    <n v="298.72000000000003"/>
    <n v="179.44"/>
    <d v="2011-04-16T00:00:00"/>
    <n v="51"/>
  </r>
  <r>
    <s v="17463"/>
    <s v="48"/>
    <x v="485"/>
    <d v="2017-05-02T00:00:00"/>
    <b v="0"/>
    <s v="Approved"/>
    <s v="WeareA2B"/>
    <s v="Standard"/>
    <s v="medium"/>
    <s v="medium"/>
    <n v="1762.96"/>
    <n v="950.52"/>
    <n v="812.44"/>
    <d v="2016-11-14T00:00:00"/>
    <n v="242"/>
  </r>
  <r>
    <s v="17464"/>
    <s v="64"/>
    <x v="1672"/>
    <d v="2017-11-27T00:00:00"/>
    <b v="0"/>
    <s v="Approved"/>
    <s v="Giant Bicycles"/>
    <s v="Standard"/>
    <s v="high"/>
    <s v="small"/>
    <n v="1977.36"/>
    <n v="1759.85"/>
    <n v="217.51"/>
    <d v="2011-08-24T00:00:00"/>
    <n v="33"/>
  </r>
  <r>
    <s v="17465"/>
    <s v="83"/>
    <x v="2186"/>
    <d v="2017-06-28T00:00:00"/>
    <b v="1"/>
    <s v="Approved"/>
    <s v="Solex"/>
    <s v="Touring"/>
    <s v="medium"/>
    <s v="large"/>
    <n v="2083.94"/>
    <n v="675.03"/>
    <n v="1408.91"/>
    <d v="1997-08-25T00:00:00"/>
    <n v="185"/>
  </r>
  <r>
    <s v="17466"/>
    <s v="1"/>
    <x v="2020"/>
    <d v="2017-01-12T00:00:00"/>
    <b v="1"/>
    <s v="Approved"/>
    <s v="Giant Bicycles"/>
    <s v="Standard"/>
    <s v="medium"/>
    <s v="medium"/>
    <n v="1403.5"/>
    <n v="954.82"/>
    <n v="448.68"/>
    <d v="2012-12-02T00:00:00"/>
    <n v="352"/>
  </r>
  <r>
    <s v="17467"/>
    <s v="93"/>
    <x v="2131"/>
    <d v="2017-08-08T00:00:00"/>
    <b v="0"/>
    <s v="Approved"/>
    <s v="WeareA2B"/>
    <s v="Standard"/>
    <s v="medium"/>
    <s v="medium"/>
    <n v="1065.03"/>
    <n v="230.09"/>
    <n v="834.94"/>
    <d v="1991-05-06T00:00:00"/>
    <n v="144"/>
  </r>
  <r>
    <s v="17468"/>
    <s v="93"/>
    <x v="441"/>
    <d v="2017-06-02T00:00:00"/>
    <b v="0"/>
    <s v="Approved"/>
    <s v="WeareA2B"/>
    <s v="Standard"/>
    <s v="medium"/>
    <s v="medium"/>
    <n v="1065.03"/>
    <n v="230.09"/>
    <n v="834.94"/>
    <d v="1996-11-09T00:00:00"/>
    <n v="211"/>
  </r>
  <r>
    <s v="17469"/>
    <s v="0"/>
    <x v="3226"/>
    <d v="2017-01-03T00:00:00"/>
    <b v="0"/>
    <s v="Approved"/>
    <s v="OHM Cycles"/>
    <s v="Road"/>
    <s v="medium"/>
    <s v="medium"/>
    <n v="742.54"/>
    <n v="667.4"/>
    <n v="75.14"/>
    <d v="1992-10-02T00:00:00"/>
    <n v="361"/>
  </r>
  <r>
    <s v="17470"/>
    <s v="31"/>
    <x v="1573"/>
    <d v="2017-10-06T00:00:00"/>
    <b v="0"/>
    <s v="Approved"/>
    <s v="Giant Bicycles"/>
    <s v="Standard"/>
    <s v="medium"/>
    <s v="medium"/>
    <n v="230.91"/>
    <n v="173.18"/>
    <n v="57.73"/>
    <d v="1999-07-20T00:00:00"/>
    <n v="85"/>
  </r>
  <r>
    <s v="17471"/>
    <s v="80"/>
    <x v="2317"/>
    <d v="2017-12-07T00:00:00"/>
    <b v="0"/>
    <s v="Approved"/>
    <s v="OHM Cycles"/>
    <s v="Touring"/>
    <s v="low"/>
    <s v="medium"/>
    <n v="1073.07"/>
    <n v="933.84"/>
    <n v="139.22999999999999"/>
    <d v="1997-01-25T00:00:00"/>
    <n v="23"/>
  </r>
  <r>
    <s v="17472"/>
    <s v="36"/>
    <x v="988"/>
    <d v="2017-10-02T00:00:00"/>
    <b v="1"/>
    <s v="Approved"/>
    <s v="Solex"/>
    <s v="Standard"/>
    <s v="low"/>
    <s v="medium"/>
    <n v="945.04"/>
    <n v="507.58"/>
    <n v="437.46"/>
    <d v="1995-12-19T00:00:00"/>
    <n v="89"/>
  </r>
  <r>
    <s v="17473"/>
    <s v="49"/>
    <x v="2381"/>
    <d v="2017-07-02T00:00:00"/>
    <b v="0"/>
    <s v="Approved"/>
    <s v="Trek Bicycles"/>
    <s v="Road"/>
    <s v="medium"/>
    <s v="medium"/>
    <n v="533.51"/>
    <n v="400.13"/>
    <n v="133.38"/>
    <d v="2009-04-12T00:00:00"/>
    <n v="181"/>
  </r>
  <r>
    <s v="17474"/>
    <s v="4"/>
    <x v="2741"/>
    <d v="2017-06-09T00:00:00"/>
    <b v="1"/>
    <s v="Approved"/>
    <s v="Giant Bicycles"/>
    <s v="Standard"/>
    <s v="high"/>
    <s v="medium"/>
    <n v="1129.1300000000001"/>
    <n v="677.48"/>
    <n v="451.65"/>
    <d v="2005-08-09T00:00:00"/>
    <n v="204"/>
  </r>
  <r>
    <s v="17475"/>
    <s v="92"/>
    <x v="3456"/>
    <d v="2017-08-20T00:00:00"/>
    <b v="1"/>
    <s v="Approved"/>
    <s v="WeareA2B"/>
    <s v="Touring"/>
    <s v="medium"/>
    <s v="large"/>
    <n v="1890.39"/>
    <n v="260.14"/>
    <n v="1630.25"/>
    <d v="1993-06-23T00:00:00"/>
    <n v="132"/>
  </r>
  <r>
    <s v="17476"/>
    <s v="49"/>
    <x v="2861"/>
    <d v="2017-11-15T00:00:00"/>
    <b v="0"/>
    <s v="Approved"/>
    <s v="Trek Bicycles"/>
    <s v="Road"/>
    <s v="medium"/>
    <s v="medium"/>
    <n v="533.51"/>
    <n v="400.13"/>
    <n v="133.38"/>
    <d v="2012-06-04T00:00:00"/>
    <n v="45"/>
  </r>
  <r>
    <s v="17477"/>
    <s v="30"/>
    <x v="1418"/>
    <d v="2017-02-17T00:00:00"/>
    <b v="1"/>
    <s v="Approved"/>
    <s v="Solex"/>
    <s v="Standard"/>
    <s v="high"/>
    <s v="medium"/>
    <n v="748.17"/>
    <n v="448.9"/>
    <n v="299.27"/>
    <d v="1991-11-10T00:00:00"/>
    <n v="316"/>
  </r>
  <r>
    <s v="17478"/>
    <s v="72"/>
    <x v="780"/>
    <d v="2017-10-10T00:00:00"/>
    <b v="0"/>
    <s v="Approved"/>
    <s v="Norco Bicycles"/>
    <s v="Standard"/>
    <s v="medium"/>
    <s v="medium"/>
    <n v="360.4"/>
    <n v="270.3"/>
    <n v="90.1"/>
    <d v="2016-12-06T00:00:00"/>
    <n v="81"/>
  </r>
  <r>
    <s v="17479"/>
    <s v="14"/>
    <x v="807"/>
    <d v="2017-06-11T00:00:00"/>
    <b v="1"/>
    <s v="Approved"/>
    <s v="Solex"/>
    <s v="Standard"/>
    <s v="high"/>
    <s v="large"/>
    <n v="1842.92"/>
    <n v="1105.75"/>
    <n v="737.17"/>
    <d v="1995-10-24T00:00:00"/>
    <n v="202"/>
  </r>
  <r>
    <s v="17480"/>
    <s v="63"/>
    <x v="1481"/>
    <d v="2017-12-16T00:00:00"/>
    <b v="0"/>
    <s v="Approved"/>
    <s v="WeareA2B"/>
    <s v="Standard"/>
    <s v="medium"/>
    <s v="medium"/>
    <n v="1992.93"/>
    <n v="762.63"/>
    <n v="1230.3"/>
    <d v="1999-06-23T00:00:00"/>
    <n v="14"/>
  </r>
  <r>
    <s v="17481"/>
    <s v="15"/>
    <x v="1432"/>
    <d v="2017-04-23T00:00:00"/>
    <b v="1"/>
    <s v="Approved"/>
    <s v="Norco Bicycles"/>
    <s v="Standard"/>
    <s v="low"/>
    <s v="medium"/>
    <n v="958.74"/>
    <n v="748.9"/>
    <n v="209.84"/>
    <d v="1996-04-05T00:00:00"/>
    <n v="251"/>
  </r>
  <r>
    <s v="17482"/>
    <s v="13"/>
    <x v="1715"/>
    <d v="2017-04-15T00:00:00"/>
    <b v="0"/>
    <s v="Approved"/>
    <s v="Solex"/>
    <s v="Standard"/>
    <s v="medium"/>
    <s v="medium"/>
    <n v="1577.53"/>
    <n v="826.51"/>
    <n v="751.02"/>
    <d v="1993-04-12T00:00:00"/>
    <n v="259"/>
  </r>
  <r>
    <s v="17483"/>
    <s v="4"/>
    <x v="2454"/>
    <d v="2017-10-16T00:00:00"/>
    <b v="0"/>
    <s v="Approved"/>
    <s v="Giant Bicycles"/>
    <s v="Standard"/>
    <s v="high"/>
    <s v="medium"/>
    <n v="1129.1300000000001"/>
    <n v="677.48"/>
    <n v="451.65"/>
    <d v="2004-09-28T00:00:00"/>
    <n v="75"/>
  </r>
  <r>
    <s v="17484"/>
    <s v="30"/>
    <x v="2705"/>
    <d v="2017-08-18T00:00:00"/>
    <b v="0"/>
    <s v="Approved"/>
    <s v="Solex"/>
    <s v="Standard"/>
    <s v="high"/>
    <s v="medium"/>
    <n v="748.17"/>
    <n v="448.9"/>
    <n v="299.27"/>
    <d v="1991-11-10T00:00:00"/>
    <n v="134"/>
  </r>
  <r>
    <s v="17485"/>
    <s v="97"/>
    <x v="2453"/>
    <d v="2017-05-12T00:00:00"/>
    <b v="0"/>
    <s v="Approved"/>
    <s v="Solex"/>
    <s v="Standard"/>
    <s v="medium"/>
    <s v="large"/>
    <n v="202.62"/>
    <n v="151.96"/>
    <n v="50.66"/>
    <d v="1991-05-06T00:00:00"/>
    <n v="232"/>
  </r>
  <r>
    <s v="17486"/>
    <s v="61"/>
    <x v="663"/>
    <d v="2017-09-10T00:00:00"/>
    <b v="0"/>
    <s v="Approved"/>
    <s v="OHM Cycles"/>
    <s v="Standard"/>
    <s v="low"/>
    <s v="medium"/>
    <n v="71.16"/>
    <n v="56.93"/>
    <n v="14.23"/>
    <d v="1998-12-17T00:00:00"/>
    <n v="111"/>
  </r>
  <r>
    <s v="17487"/>
    <s v="26"/>
    <x v="3453"/>
    <d v="2017-02-27T00:00:00"/>
    <b v="0"/>
    <s v="Approved"/>
    <s v="WeareA2B"/>
    <s v="Standard"/>
    <s v="medium"/>
    <s v="medium"/>
    <n v="1992.93"/>
    <n v="762.63"/>
    <n v="1230.3"/>
    <d v="1992-10-11T00:00:00"/>
    <n v="306"/>
  </r>
  <r>
    <s v="17488"/>
    <s v="1"/>
    <x v="1572"/>
    <d v="2017-07-19T00:00:00"/>
    <b v="1"/>
    <s v="Approved"/>
    <s v="Giant Bicycles"/>
    <s v="Standard"/>
    <s v="medium"/>
    <s v="medium"/>
    <n v="1403.5"/>
    <n v="954.82"/>
    <n v="448.68"/>
    <d v="2016-11-14T00:00:00"/>
    <n v="164"/>
  </r>
  <r>
    <s v="17489"/>
    <s v="90"/>
    <x v="3343"/>
    <d v="2017-09-04T00:00:00"/>
    <b v="0"/>
    <s v="Approved"/>
    <s v="Norco Bicycles"/>
    <s v="Standard"/>
    <s v="low"/>
    <s v="medium"/>
    <n v="363.01"/>
    <n v="290.41000000000003"/>
    <n v="72.599999999999994"/>
    <d v="2005-05-10T00:00:00"/>
    <n v="117"/>
  </r>
  <r>
    <s v="17490"/>
    <s v="17"/>
    <x v="3053"/>
    <d v="2017-12-01T00:00:00"/>
    <b v="1"/>
    <s v="Approved"/>
    <s v="Solex"/>
    <s v="Standard"/>
    <s v="high"/>
    <s v="medium"/>
    <n v="1024.6600000000001"/>
    <n v="614.79999999999995"/>
    <n v="409.86"/>
    <d v="1996-11-09T00:00:00"/>
    <n v="29"/>
  </r>
  <r>
    <s v="17491"/>
    <s v="34"/>
    <x v="1299"/>
    <d v="2017-06-27T00:00:00"/>
    <b v="1"/>
    <s v="Approved"/>
    <s v="Norco Bicycles"/>
    <s v="Road"/>
    <s v="high"/>
    <s v="large"/>
    <n v="774.53"/>
    <n v="464.72"/>
    <n v="309.81"/>
    <d v="2006-02-02T00:00:00"/>
    <n v="186"/>
  </r>
  <r>
    <s v="17492"/>
    <s v="59"/>
    <x v="172"/>
    <d v="2017-10-31T00:00:00"/>
    <b v="1"/>
    <s v="Approved"/>
    <s v="WeareA2B"/>
    <s v="Standard"/>
    <s v="medium"/>
    <s v="small"/>
    <n v="1415.01"/>
    <n v="1259.3599999999999"/>
    <n v="155.65"/>
    <d v="2002-10-10T00:00:00"/>
    <n v="60"/>
  </r>
  <r>
    <s v="17493"/>
    <s v="50"/>
    <x v="633"/>
    <d v="2017-11-12T00:00:00"/>
    <b v="1"/>
    <s v="Approved"/>
    <s v="WeareA2B"/>
    <s v="Standard"/>
    <s v="medium"/>
    <s v="small"/>
    <n v="175.89"/>
    <n v="131.91999999999999"/>
    <n v="43.97"/>
    <d v="1991-01-21T00:00:00"/>
    <n v="48"/>
  </r>
  <r>
    <s v="17494"/>
    <s v="2"/>
    <x v="1518"/>
    <d v="2017-12-22T00:00:00"/>
    <b v="1"/>
    <s v="Approved"/>
    <s v="Solex"/>
    <s v="Standard"/>
    <s v="medium"/>
    <s v="medium"/>
    <n v="71.489999999999995"/>
    <n v="53.62"/>
    <n v="17.87"/>
    <d v="2012-12-02T00:00:00"/>
    <n v="8"/>
  </r>
  <r>
    <s v="17495"/>
    <s v="23"/>
    <x v="231"/>
    <d v="2017-08-25T00:00:00"/>
    <b v="1"/>
    <s v="Approved"/>
    <s v="Norco Bicycles"/>
    <s v="Mountain"/>
    <s v="low"/>
    <s v="small"/>
    <n v="688.63"/>
    <n v="612.88"/>
    <n v="75.75"/>
    <d v="1993-10-02T00:00:00"/>
    <n v="127"/>
  </r>
  <r>
    <s v="17496"/>
    <s v="23"/>
    <x v="24"/>
    <d v="2017-05-02T00:00:00"/>
    <b v="1"/>
    <s v="Approved"/>
    <s v="Norco Bicycles"/>
    <s v="Mountain"/>
    <s v="low"/>
    <s v="small"/>
    <n v="688.63"/>
    <n v="612.88"/>
    <n v="75.75"/>
    <d v="1993-10-02T00:00:00"/>
    <n v="242"/>
  </r>
  <r>
    <s v="17497"/>
    <s v="32"/>
    <x v="3298"/>
    <d v="2017-07-23T00:00:00"/>
    <b v="0"/>
    <s v="Approved"/>
    <s v="Giant Bicycles"/>
    <s v="Standard"/>
    <s v="medium"/>
    <s v="medium"/>
    <n v="642.70000000000005"/>
    <n v="211.37"/>
    <n v="431.33"/>
    <d v="1994-07-12T00:00:00"/>
    <n v="160"/>
  </r>
  <r>
    <s v="17498"/>
    <s v="35"/>
    <x v="1182"/>
    <d v="2017-03-29T00:00:00"/>
    <b v="1"/>
    <s v="Approved"/>
    <s v="Trek Bicycles"/>
    <s v="Standard"/>
    <s v="low"/>
    <s v="medium"/>
    <n v="1057.51"/>
    <n v="154.4"/>
    <n v="903.11"/>
    <d v="1995-12-19T00:00:00"/>
    <n v="276"/>
  </r>
  <r>
    <s v="17499"/>
    <s v="86"/>
    <x v="2303"/>
    <d v="2017-06-17T00:00:00"/>
    <b v="1"/>
    <s v="Approved"/>
    <s v="OHM Cycles"/>
    <s v="Standard"/>
    <s v="medium"/>
    <s v="medium"/>
    <n v="235.63"/>
    <n v="125.07"/>
    <n v="110.56"/>
    <d v="2004-08-07T00:00:00"/>
    <n v="196"/>
  </r>
  <r>
    <s v="17500"/>
    <s v="76"/>
    <x v="2803"/>
    <d v="2017-03-29T00:00:00"/>
    <b v="1"/>
    <s v="Approved"/>
    <s v="WeareA2B"/>
    <s v="Standard"/>
    <s v="low"/>
    <s v="medium"/>
    <n v="642.30999999999995"/>
    <n v="513.85"/>
    <n v="128.46"/>
    <d v="2014-10-10T00:00:00"/>
    <n v="276"/>
  </r>
  <r>
    <s v="17501"/>
    <s v="92"/>
    <x v="334"/>
    <d v="2017-09-04T00:00:00"/>
    <b v="0"/>
    <s v="Approved"/>
    <s v="WeareA2B"/>
    <s v="Standard"/>
    <s v="medium"/>
    <s v="small"/>
    <n v="1415.01"/>
    <n v="1259.3599999999999"/>
    <n v="155.65"/>
    <d v="2003-01-05T00:00:00"/>
    <n v="117"/>
  </r>
  <r>
    <s v="17502"/>
    <s v="22"/>
    <x v="2231"/>
    <d v="2017-09-23T00:00:00"/>
    <b v="1"/>
    <s v="Approved"/>
    <s v="WeareA2B"/>
    <s v="Standard"/>
    <s v="medium"/>
    <s v="medium"/>
    <n v="60.34"/>
    <n v="45.26"/>
    <n v="15.08"/>
    <d v="1993-07-15T00:00:00"/>
    <n v="98"/>
  </r>
  <r>
    <s v="17503"/>
    <s v="94"/>
    <x v="577"/>
    <d v="2017-11-27T00:00:00"/>
    <b v="1"/>
    <s v="Approved"/>
    <s v="Giant Bicycles"/>
    <s v="Standard"/>
    <s v="medium"/>
    <s v="large"/>
    <n v="1635.3"/>
    <n v="993.66"/>
    <n v="641.64"/>
    <d v="2013-06-09T00:00:00"/>
    <n v="33"/>
  </r>
  <r>
    <s v="17504"/>
    <s v="56"/>
    <x v="162"/>
    <d v="2017-07-09T00:00:00"/>
    <b v="0"/>
    <s v="Approved"/>
    <s v="OHM Cycles"/>
    <s v="Standard"/>
    <s v="medium"/>
    <s v="medium"/>
    <n v="183.86"/>
    <n v="137.9"/>
    <n v="45.96"/>
    <d v="2011-08-24T00:00:00"/>
    <n v="174"/>
  </r>
  <r>
    <s v="17505"/>
    <s v="69"/>
    <x v="2939"/>
    <d v="2017-05-06T00:00:00"/>
    <b v="0"/>
    <s v="Approved"/>
    <s v="Giant Bicycles"/>
    <s v="Road"/>
    <s v="medium"/>
    <s v="medium"/>
    <n v="792.9"/>
    <n v="594.67999999999995"/>
    <n v="198.22"/>
    <d v="1995-10-24T00:00:00"/>
    <n v="238"/>
  </r>
  <r>
    <s v="17506"/>
    <s v="88"/>
    <x v="1198"/>
    <d v="2017-03-04T00:00:00"/>
    <b v="0"/>
    <s v="Approved"/>
    <s v="Norco Bicycles"/>
    <s v="Standard"/>
    <s v="medium"/>
    <s v="medium"/>
    <n v="1198.46"/>
    <n v="381.1"/>
    <n v="817.36"/>
    <d v="1998-12-16T00:00:00"/>
    <n v="301"/>
  </r>
  <r>
    <s v="17507"/>
    <s v="27"/>
    <x v="1740"/>
    <d v="2017-06-12T00:00:00"/>
    <b v="1"/>
    <s v="Approved"/>
    <s v="Trek Bicycles"/>
    <s v="Standard"/>
    <s v="low"/>
    <s v="medium"/>
    <n v="1057.51"/>
    <n v="154.4"/>
    <n v="903.11"/>
    <d v="1995-12-19T00:00:00"/>
    <n v="201"/>
  </r>
  <r>
    <s v="17508"/>
    <s v="99"/>
    <x v="301"/>
    <d v="2017-09-17T00:00:00"/>
    <b v="0"/>
    <s v="Approved"/>
    <s v="OHM Cycles"/>
    <s v="Standard"/>
    <s v="medium"/>
    <s v="medium"/>
    <n v="1227.3399999999999"/>
    <n v="770.89"/>
    <n v="456.45"/>
    <d v="1994-08-10T00:00:00"/>
    <n v="104"/>
  </r>
  <r>
    <s v="17509"/>
    <s v="51"/>
    <x v="3011"/>
    <d v="2017-02-20T00:00:00"/>
    <b v="1"/>
    <s v="Approved"/>
    <s v="OHM Cycles"/>
    <s v="Standard"/>
    <s v="high"/>
    <s v="medium"/>
    <n v="2005.66"/>
    <n v="1203.4000000000001"/>
    <n v="802.26"/>
    <d v="2012-04-10T00:00:00"/>
    <n v="313"/>
  </r>
  <r>
    <s v="17510"/>
    <s v="2"/>
    <x v="474"/>
    <d v="2017-08-16T00:00:00"/>
    <b v="1"/>
    <s v="Approved"/>
    <s v="Solex"/>
    <s v="Standard"/>
    <s v="medium"/>
    <s v="medium"/>
    <n v="71.489999999999995"/>
    <n v="53.62"/>
    <n v="17.87"/>
    <d v="2012-12-02T00:00:00"/>
    <n v="136"/>
  </r>
  <r>
    <s v="17511"/>
    <s v="79"/>
    <x v="1082"/>
    <d v="2017-06-07T00:00:00"/>
    <b v="0"/>
    <s v="Approved"/>
    <s v="Norco Bicycles"/>
    <s v="Standard"/>
    <s v="medium"/>
    <s v="medium"/>
    <n v="1555.58"/>
    <n v="818.01"/>
    <n v="737.57"/>
    <d v="2004-08-07T00:00:00"/>
    <n v="206"/>
  </r>
  <r>
    <s v="17512"/>
    <s v="80"/>
    <x v="587"/>
    <d v="2017-08-14T00:00:00"/>
    <b v="0"/>
    <s v="Approved"/>
    <s v="OHM Cycles"/>
    <s v="Touring"/>
    <s v="low"/>
    <s v="medium"/>
    <n v="1073.07"/>
    <n v="933.84"/>
    <n v="139.22999999999999"/>
    <d v="1997-01-25T00:00:00"/>
    <n v="138"/>
  </r>
  <r>
    <s v="17513"/>
    <s v="59"/>
    <x v="874"/>
    <d v="2017-08-20T00:00:00"/>
    <b v="0"/>
    <s v="Approved"/>
    <s v="WeareA2B"/>
    <s v="Standard"/>
    <s v="medium"/>
    <s v="small"/>
    <n v="1415.01"/>
    <n v="1259.3599999999999"/>
    <n v="155.65"/>
    <d v="2002-10-10T00:00:00"/>
    <n v="132"/>
  </r>
  <r>
    <s v="17515"/>
    <s v="92"/>
    <x v="1171"/>
    <d v="2017-05-22T00:00:00"/>
    <b v="1"/>
    <s v="Approved"/>
    <s v="WeareA2B"/>
    <s v="Standard"/>
    <s v="medium"/>
    <s v="small"/>
    <n v="1415.01"/>
    <n v="1259.3599999999999"/>
    <n v="155.65"/>
    <d v="2003-01-05T00:00:00"/>
    <n v="222"/>
  </r>
  <r>
    <s v="17516"/>
    <s v="22"/>
    <x v="929"/>
    <d v="2017-02-07T00:00:00"/>
    <b v="0"/>
    <s v="Approved"/>
    <s v="WeareA2B"/>
    <s v="Standard"/>
    <s v="medium"/>
    <s v="medium"/>
    <n v="60.34"/>
    <n v="45.26"/>
    <n v="15.08"/>
    <d v="2016-11-22T00:00:00"/>
    <n v="326"/>
  </r>
  <r>
    <s v="17517"/>
    <s v="46"/>
    <x v="2805"/>
    <d v="2017-04-07T00:00:00"/>
    <b v="1"/>
    <s v="Approved"/>
    <s v="OHM Cycles"/>
    <s v="Standard"/>
    <s v="low"/>
    <s v="medium"/>
    <n v="1793.43"/>
    <n v="248.82"/>
    <n v="1544.61"/>
    <d v="1999-12-04T00:00:00"/>
    <n v="267"/>
  </r>
  <r>
    <s v="17518"/>
    <s v="49"/>
    <x v="356"/>
    <d v="2017-02-07T00:00:00"/>
    <b v="0"/>
    <s v="Approved"/>
    <s v="Trek Bicycles"/>
    <s v="Road"/>
    <s v="medium"/>
    <s v="medium"/>
    <n v="533.51"/>
    <n v="400.13"/>
    <n v="133.38"/>
    <d v="2012-06-04T00:00:00"/>
    <n v="326"/>
  </r>
  <r>
    <s v="17519"/>
    <s v="3"/>
    <x v="222"/>
    <d v="2017-08-05T00:00:00"/>
    <b v="0"/>
    <s v="Approved"/>
    <s v="Trek Bicycles"/>
    <s v="Standard"/>
    <s v="medium"/>
    <s v="large"/>
    <n v="2091.4699999999998"/>
    <n v="388.92"/>
    <n v="1702.55"/>
    <d v="2003-09-09T00:00:00"/>
    <n v="147"/>
  </r>
  <r>
    <s v="17520"/>
    <s v="91"/>
    <x v="2917"/>
    <d v="2017-08-14T00:00:00"/>
    <b v="1"/>
    <s v="Approved"/>
    <s v="WeareA2B"/>
    <s v="Standard"/>
    <s v="low"/>
    <s v="medium"/>
    <n v="642.30999999999995"/>
    <n v="513.85"/>
    <n v="128.46"/>
    <d v="1997-01-25T00:00:00"/>
    <n v="138"/>
  </r>
  <r>
    <s v="17521"/>
    <s v="4"/>
    <x v="120"/>
    <d v="2017-01-27T00:00:00"/>
    <b v="1"/>
    <s v="Approved"/>
    <s v="Solex"/>
    <s v="Standard"/>
    <s v="medium"/>
    <s v="medium"/>
    <n v="1483.2"/>
    <n v="99.59"/>
    <n v="1383.61"/>
    <d v="1998-12-17T00:00:00"/>
    <n v="337"/>
  </r>
  <r>
    <s v="17522"/>
    <s v="87"/>
    <x v="738"/>
    <d v="2017-08-05T00:00:00"/>
    <b v="0"/>
    <s v="Approved"/>
    <s v="OHM Cycles"/>
    <s v="Standard"/>
    <s v="medium"/>
    <s v="medium"/>
    <n v="1636.9"/>
    <n v="44.71"/>
    <n v="1592.19"/>
    <d v="2010-08-20T00:00:00"/>
    <n v="147"/>
  </r>
  <r>
    <s v="17523"/>
    <s v="36"/>
    <x v="3440"/>
    <d v="2017-04-30T00:00:00"/>
    <b v="0"/>
    <s v="Approved"/>
    <s v="Solex"/>
    <s v="Standard"/>
    <s v="low"/>
    <s v="medium"/>
    <n v="945.04"/>
    <n v="507.58"/>
    <n v="437.46"/>
    <d v="1995-12-19T00:00:00"/>
    <n v="244"/>
  </r>
  <r>
    <s v="17524"/>
    <s v="16"/>
    <x v="3266"/>
    <d v="2017-11-09T00:00:00"/>
    <b v="0"/>
    <s v="Approved"/>
    <s v="Norco Bicycles"/>
    <s v="Standard"/>
    <s v="high"/>
    <s v="small"/>
    <n v="1661.92"/>
    <n v="1479.11"/>
    <n v="182.81"/>
    <d v="2010-05-05T00:00:00"/>
    <n v="51"/>
  </r>
  <r>
    <s v="17525"/>
    <s v="56"/>
    <x v="3275"/>
    <d v="2017-08-05T00:00:00"/>
    <b v="0"/>
    <s v="Approved"/>
    <s v="OHM Cycles"/>
    <s v="Standard"/>
    <s v="medium"/>
    <s v="medium"/>
    <n v="183.86"/>
    <n v="137.9"/>
    <n v="45.96"/>
    <d v="1997-10-04T00:00:00"/>
    <n v="147"/>
  </r>
  <r>
    <s v="17526"/>
    <s v="53"/>
    <x v="3481"/>
    <d v="2017-03-20T00:00:00"/>
    <b v="0"/>
    <s v="Approved"/>
    <s v="OHM Cycles"/>
    <s v="Standard"/>
    <s v="medium"/>
    <s v="medium"/>
    <n v="795.34"/>
    <n v="101.58"/>
    <n v="693.76"/>
    <d v="1997-02-09T00:00:00"/>
    <n v="285"/>
  </r>
  <r>
    <s v="17527"/>
    <s v="39"/>
    <x v="1911"/>
    <d v="2017-05-16T00:00:00"/>
    <b v="0"/>
    <s v="Approved"/>
    <s v="Giant Bicycles"/>
    <s v="Standard"/>
    <s v="medium"/>
    <s v="large"/>
    <n v="1812.75"/>
    <n v="582.48"/>
    <n v="1230.27"/>
    <d v="1997-05-10T00:00:00"/>
    <n v="228"/>
  </r>
  <r>
    <s v="17528"/>
    <s v="2"/>
    <x v="394"/>
    <d v="2017-01-20T00:00:00"/>
    <b v="0"/>
    <s v="Approved"/>
    <s v="Solex"/>
    <s v="Standard"/>
    <s v="medium"/>
    <s v="medium"/>
    <n v="71.489999999999995"/>
    <n v="53.62"/>
    <n v="17.87"/>
    <d v="2012-12-02T00:00:00"/>
    <n v="344"/>
  </r>
  <r>
    <s v="17529"/>
    <s v="58"/>
    <x v="2325"/>
    <d v="2017-07-05T00:00:00"/>
    <b v="1"/>
    <s v="Approved"/>
    <s v="OHM Cycles"/>
    <s v="Road"/>
    <s v="medium"/>
    <s v="medium"/>
    <n v="1280.28"/>
    <n v="829.51"/>
    <n v="450.77"/>
    <d v="2009-04-12T00:00:00"/>
    <n v="178"/>
  </r>
  <r>
    <s v="17530"/>
    <s v="45"/>
    <x v="2673"/>
    <d v="2017-11-10T00:00:00"/>
    <b v="0"/>
    <s v="Approved"/>
    <s v="Solex"/>
    <s v="Standard"/>
    <s v="medium"/>
    <s v="medium"/>
    <n v="441.49"/>
    <n v="84.99"/>
    <n v="356.5"/>
    <d v="1993-04-12T00:00:00"/>
    <n v="50"/>
  </r>
  <r>
    <s v="17531"/>
    <s v="35"/>
    <x v="2616"/>
    <d v="2017-03-01T00:00:00"/>
    <b v="1"/>
    <s v="Approved"/>
    <s v="Trek Bicycles"/>
    <s v="Standard"/>
    <s v="low"/>
    <s v="medium"/>
    <n v="1057.51"/>
    <n v="154.4"/>
    <n v="903.11"/>
    <d v="1997-05-10T00:00:00"/>
    <n v="304"/>
  </r>
  <r>
    <s v="17532"/>
    <s v="97"/>
    <x v="2462"/>
    <d v="2017-05-29T00:00:00"/>
    <b v="1"/>
    <s v="Approved"/>
    <s v="Solex"/>
    <s v="Standard"/>
    <s v="medium"/>
    <s v="large"/>
    <n v="202.62"/>
    <n v="151.96"/>
    <n v="50.66"/>
    <d v="2016-03-29T00:00:00"/>
    <n v="215"/>
  </r>
  <r>
    <s v="17533"/>
    <s v="0"/>
    <x v="3255"/>
    <d v="2017-09-13T00:00:00"/>
    <b v="1"/>
    <s v="Approved"/>
    <s v="Trek Bicycles"/>
    <s v="Road"/>
    <s v="medium"/>
    <s v="medium"/>
    <n v="533.51"/>
    <n v="400.13"/>
    <n v="133.38"/>
    <d v="1993-07-20T00:00:00"/>
    <n v="108"/>
  </r>
  <r>
    <s v="17534"/>
    <s v="77"/>
    <x v="291"/>
    <d v="2017-10-21T00:00:00"/>
    <b v="0"/>
    <s v="Approved"/>
    <s v="Norco Bicycles"/>
    <s v="Road"/>
    <s v="medium"/>
    <s v="large"/>
    <n v="1240.31"/>
    <n v="795.1"/>
    <n v="445.21"/>
    <d v="2004-12-18T00:00:00"/>
    <n v="70"/>
  </r>
  <r>
    <s v="17535"/>
    <s v="0"/>
    <x v="665"/>
    <d v="2017-07-29T00:00:00"/>
    <b v="1"/>
    <s v="Approved"/>
    <m/>
    <m/>
    <m/>
    <m/>
    <n v="634.57000000000005"/>
    <m/>
    <m/>
    <m/>
    <n v="154"/>
  </r>
  <r>
    <s v="17536"/>
    <s v="9"/>
    <x v="590"/>
    <d v="2017-07-21T00:00:00"/>
    <b v="0"/>
    <s v="Approved"/>
    <s v="OHM Cycles"/>
    <s v="Road"/>
    <s v="medium"/>
    <s v="medium"/>
    <n v="742.54"/>
    <n v="667.4"/>
    <n v="75.14"/>
    <d v="1991-11-07T00:00:00"/>
    <n v="162"/>
  </r>
  <r>
    <s v="17537"/>
    <s v="0"/>
    <x v="1949"/>
    <d v="2017-01-15T00:00:00"/>
    <b v="1"/>
    <s v="Approved"/>
    <s v="Solex"/>
    <s v="Standard"/>
    <s v="medium"/>
    <s v="large"/>
    <n v="202.62"/>
    <n v="151.96"/>
    <n v="50.66"/>
    <d v="2016-03-29T00:00:00"/>
    <n v="349"/>
  </r>
  <r>
    <s v="17538"/>
    <s v="1"/>
    <x v="1649"/>
    <d v="2017-05-25T00:00:00"/>
    <b v="0"/>
    <s v="Approved"/>
    <s v="Giant Bicycles"/>
    <s v="Standard"/>
    <s v="medium"/>
    <s v="medium"/>
    <n v="1403.5"/>
    <n v="954.82"/>
    <n v="448.68"/>
    <d v="2016-11-14T00:00:00"/>
    <n v="219"/>
  </r>
  <r>
    <s v="17539"/>
    <s v="43"/>
    <x v="2598"/>
    <d v="2017-05-30T00:00:00"/>
    <b v="1"/>
    <s v="Approved"/>
    <s v="Solex"/>
    <s v="Standard"/>
    <s v="medium"/>
    <s v="medium"/>
    <n v="1151.96"/>
    <n v="649.49"/>
    <n v="502.47"/>
    <d v="1997-02-09T00:00:00"/>
    <n v="214"/>
  </r>
  <r>
    <s v="17540"/>
    <s v="40"/>
    <x v="500"/>
    <d v="2017-05-23T00:00:00"/>
    <b v="1"/>
    <s v="Approved"/>
    <s v="Trek Bicycles"/>
    <s v="Road"/>
    <s v="medium"/>
    <s v="large"/>
    <n v="1894.19"/>
    <n v="598.76"/>
    <n v="1295.43"/>
    <d v="2003-07-21T00:00:00"/>
    <n v="221"/>
  </r>
  <r>
    <s v="17541"/>
    <s v="40"/>
    <x v="1446"/>
    <d v="2017-12-19T00:00:00"/>
    <b v="0"/>
    <s v="Approved"/>
    <s v="OHM Cycles"/>
    <s v="Standard"/>
    <s v="high"/>
    <s v="medium"/>
    <n v="1458.17"/>
    <n v="874.9"/>
    <n v="583.27"/>
    <d v="1997-05-10T00:00:00"/>
    <n v="11"/>
  </r>
  <r>
    <s v="17542"/>
    <s v="74"/>
    <x v="281"/>
    <d v="2017-04-01T00:00:00"/>
    <b v="1"/>
    <s v="Approved"/>
    <s v="WeareA2B"/>
    <s v="Standard"/>
    <s v="medium"/>
    <s v="medium"/>
    <n v="1228.07"/>
    <n v="400.91"/>
    <n v="827.16"/>
    <d v="2014-10-10T00:00:00"/>
    <n v="273"/>
  </r>
  <r>
    <s v="17543"/>
    <s v="34"/>
    <x v="615"/>
    <d v="2017-10-19T00:00:00"/>
    <b v="1"/>
    <s v="Approved"/>
    <s v="Norco Bicycles"/>
    <s v="Road"/>
    <s v="high"/>
    <s v="large"/>
    <n v="774.53"/>
    <n v="464.72"/>
    <n v="309.81"/>
    <d v="2010-06-07T00:00:00"/>
    <n v="72"/>
  </r>
  <r>
    <s v="17544"/>
    <s v="79"/>
    <x v="3048"/>
    <d v="2017-04-21T00:00:00"/>
    <b v="0"/>
    <s v="Approved"/>
    <s v="Norco Bicycles"/>
    <s v="Standard"/>
    <s v="medium"/>
    <s v="medium"/>
    <n v="1555.58"/>
    <n v="818.01"/>
    <n v="737.57"/>
    <d v="2007-08-04T00:00:00"/>
    <n v="253"/>
  </r>
  <r>
    <s v="17545"/>
    <s v="45"/>
    <x v="1396"/>
    <d v="2017-12-15T00:00:00"/>
    <b v="0"/>
    <s v="Approved"/>
    <s v="Solex"/>
    <s v="Standard"/>
    <s v="medium"/>
    <s v="medium"/>
    <n v="441.49"/>
    <n v="84.99"/>
    <n v="356.5"/>
    <d v="2003-02-16T00:00:00"/>
    <n v="15"/>
  </r>
  <r>
    <s v="17546"/>
    <s v="56"/>
    <x v="1073"/>
    <d v="2017-05-03T00:00:00"/>
    <b v="1"/>
    <s v="Approved"/>
    <s v="OHM Cycles"/>
    <s v="Standard"/>
    <s v="medium"/>
    <s v="medium"/>
    <n v="183.86"/>
    <n v="137.9"/>
    <n v="45.96"/>
    <d v="1993-06-23T00:00:00"/>
    <n v="241"/>
  </r>
  <r>
    <s v="17547"/>
    <s v="57"/>
    <x v="3201"/>
    <d v="2017-11-29T00:00:00"/>
    <b v="1"/>
    <s v="Approved"/>
    <s v="WeareA2B"/>
    <s v="Touring"/>
    <s v="medium"/>
    <s v="large"/>
    <n v="1890.39"/>
    <n v="260.14"/>
    <n v="1630.25"/>
    <d v="2011-08-24T00:00:00"/>
    <n v="31"/>
  </r>
  <r>
    <s v="17548"/>
    <s v="30"/>
    <x v="3111"/>
    <d v="2017-06-07T00:00:00"/>
    <b v="1"/>
    <s v="Approved"/>
    <s v="Solex"/>
    <s v="Standard"/>
    <s v="high"/>
    <s v="medium"/>
    <n v="748.17"/>
    <n v="448.9"/>
    <n v="299.27"/>
    <d v="1991-11-10T00:00:00"/>
    <n v="206"/>
  </r>
  <r>
    <s v="17549"/>
    <s v="35"/>
    <x v="3208"/>
    <d v="2017-09-14T00:00:00"/>
    <b v="1"/>
    <s v="Approved"/>
    <s v="Trek Bicycles"/>
    <s v="Standard"/>
    <s v="low"/>
    <s v="medium"/>
    <n v="1057.51"/>
    <n v="154.4"/>
    <n v="903.11"/>
    <d v="1994-07-12T00:00:00"/>
    <n v="107"/>
  </r>
  <r>
    <s v="17550"/>
    <s v="63"/>
    <x v="2555"/>
    <d v="2017-07-08T00:00:00"/>
    <b v="1"/>
    <s v="Approved"/>
    <s v="Solex"/>
    <s v="Standard"/>
    <s v="medium"/>
    <s v="medium"/>
    <n v="1483.2"/>
    <n v="99.59"/>
    <n v="1383.61"/>
    <d v="1998-12-17T00:00:00"/>
    <n v="175"/>
  </r>
  <r>
    <s v="17551"/>
    <s v="25"/>
    <x v="2946"/>
    <d v="2017-04-23T00:00:00"/>
    <b v="1"/>
    <s v="Approved"/>
    <s v="Giant Bicycles"/>
    <s v="Road"/>
    <s v="medium"/>
    <s v="medium"/>
    <n v="1538.99"/>
    <n v="829.65"/>
    <n v="709.34"/>
    <d v="2016-02-04T00:00:00"/>
    <n v="251"/>
  </r>
  <r>
    <s v="17552"/>
    <s v="14"/>
    <x v="3303"/>
    <d v="2017-07-15T00:00:00"/>
    <b v="1"/>
    <s v="Approved"/>
    <s v="Trek Bicycles"/>
    <s v="Standard"/>
    <s v="medium"/>
    <s v="small"/>
    <n v="1386.84"/>
    <n v="1234.29"/>
    <n v="152.55000000000001"/>
    <d v="1993-07-15T00:00:00"/>
    <n v="168"/>
  </r>
  <r>
    <s v="17553"/>
    <s v="71"/>
    <x v="524"/>
    <d v="2017-08-18T00:00:00"/>
    <b v="0"/>
    <s v="Approved"/>
    <s v="Solex"/>
    <s v="Standard"/>
    <s v="high"/>
    <s v="large"/>
    <n v="1842.92"/>
    <n v="1105.75"/>
    <n v="737.17"/>
    <d v="1995-10-24T00:00:00"/>
    <n v="134"/>
  </r>
  <r>
    <s v="17554"/>
    <s v="68"/>
    <x v="3443"/>
    <d v="2017-12-04T00:00:00"/>
    <b v="1"/>
    <s v="Approved"/>
    <s v="OHM Cycles"/>
    <s v="Standard"/>
    <s v="medium"/>
    <s v="medium"/>
    <n v="1636.9"/>
    <n v="44.71"/>
    <n v="1592.19"/>
    <d v="2015-04-11T00:00:00"/>
    <n v="26"/>
  </r>
  <r>
    <s v="17555"/>
    <s v="60"/>
    <x v="460"/>
    <d v="2017-12-27T00:00:00"/>
    <b v="0"/>
    <s v="Approved"/>
    <s v="Giant Bicycles"/>
    <s v="Standard"/>
    <s v="high"/>
    <s v="small"/>
    <n v="1977.36"/>
    <n v="1759.85"/>
    <n v="217.51"/>
    <d v="2011-08-24T00:00:00"/>
    <n v="3"/>
  </r>
  <r>
    <s v="17556"/>
    <s v="18"/>
    <x v="2887"/>
    <d v="2017-11-19T00:00:00"/>
    <b v="1"/>
    <s v="Approved"/>
    <s v="Solex"/>
    <s v="Standard"/>
    <s v="medium"/>
    <s v="medium"/>
    <n v="575.27"/>
    <n v="431.45"/>
    <n v="143.82"/>
    <d v="2013-03-12T00:00:00"/>
    <n v="41"/>
  </r>
  <r>
    <s v="17557"/>
    <s v="79"/>
    <x v="1418"/>
    <d v="2017-01-05T00:00:00"/>
    <b v="0"/>
    <s v="Approved"/>
    <s v="Norco Bicycles"/>
    <s v="Standard"/>
    <s v="medium"/>
    <s v="medium"/>
    <n v="1555.58"/>
    <n v="818.01"/>
    <n v="737.57"/>
    <d v="2004-08-07T00:00:00"/>
    <n v="359"/>
  </r>
  <r>
    <s v="17558"/>
    <s v="79"/>
    <x v="769"/>
    <d v="2017-08-16T00:00:00"/>
    <b v="0"/>
    <s v="Approved"/>
    <s v="Solex"/>
    <s v="Touring"/>
    <s v="medium"/>
    <s v="large"/>
    <n v="2083.94"/>
    <n v="675.03"/>
    <n v="1408.91"/>
    <d v="2013-09-16T00:00:00"/>
    <n v="136"/>
  </r>
  <r>
    <s v="17559"/>
    <s v="0"/>
    <x v="233"/>
    <d v="2017-01-10T00:00:00"/>
    <b v="1"/>
    <s v="Approved"/>
    <s v="OHM Cycles"/>
    <s v="Standard"/>
    <s v="high"/>
    <s v="medium"/>
    <n v="227.88"/>
    <n v="136.72999999999999"/>
    <n v="91.15"/>
    <d v="2003-02-07T00:00:00"/>
    <n v="354"/>
  </r>
  <r>
    <s v="17561"/>
    <s v="88"/>
    <x v="2282"/>
    <d v="2017-11-20T00:00:00"/>
    <b v="1"/>
    <s v="Approved"/>
    <s v="Norco Bicycles"/>
    <s v="Standard"/>
    <s v="medium"/>
    <s v="medium"/>
    <n v="1198.46"/>
    <n v="381.1"/>
    <n v="817.36"/>
    <d v="1999-07-26T00:00:00"/>
    <n v="40"/>
  </r>
  <r>
    <s v="17562"/>
    <s v="20"/>
    <x v="1167"/>
    <d v="2017-04-10T00:00:00"/>
    <b v="1"/>
    <s v="Approved"/>
    <s v="Trek Bicycles"/>
    <s v="Standard"/>
    <s v="medium"/>
    <s v="small"/>
    <n v="1775.81"/>
    <n v="1580.47"/>
    <n v="195.34"/>
    <d v="1996-04-05T00:00:00"/>
    <n v="264"/>
  </r>
  <r>
    <s v="17563"/>
    <s v="72"/>
    <x v="1647"/>
    <d v="2017-02-17T00:00:00"/>
    <b v="1"/>
    <s v="Approved"/>
    <s v="OHM Cycles"/>
    <s v="Standard"/>
    <s v="medium"/>
    <s v="medium"/>
    <n v="912.52"/>
    <n v="141.4"/>
    <n v="771.12"/>
    <d v="2015-10-18T00:00:00"/>
    <n v="316"/>
  </r>
  <r>
    <s v="17564"/>
    <s v="22"/>
    <x v="3264"/>
    <d v="2017-03-10T00:00:00"/>
    <b v="1"/>
    <s v="Approved"/>
    <s v="WeareA2B"/>
    <s v="Standard"/>
    <s v="medium"/>
    <s v="medium"/>
    <n v="60.34"/>
    <n v="45.26"/>
    <n v="15.08"/>
    <d v="2011-05-07T00:00:00"/>
    <n v="295"/>
  </r>
  <r>
    <s v="17565"/>
    <s v="20"/>
    <x v="347"/>
    <d v="2017-05-17T00:00:00"/>
    <b v="1"/>
    <s v="Approved"/>
    <s v="Trek Bicycles"/>
    <s v="Standard"/>
    <s v="medium"/>
    <s v="small"/>
    <n v="1775.81"/>
    <n v="1580.47"/>
    <n v="195.34"/>
    <d v="1999-06-23T00:00:00"/>
    <n v="227"/>
  </r>
  <r>
    <s v="17566"/>
    <s v="63"/>
    <x v="1928"/>
    <d v="2017-02-04T00:00:00"/>
    <b v="1"/>
    <s v="Approved"/>
    <s v="Solex"/>
    <s v="Standard"/>
    <s v="medium"/>
    <s v="medium"/>
    <n v="1483.2"/>
    <n v="99.59"/>
    <n v="1383.61"/>
    <d v="1998-12-17T00:00:00"/>
    <n v="329"/>
  </r>
  <r>
    <s v="17567"/>
    <s v="82"/>
    <x v="2059"/>
    <d v="2017-08-25T00:00:00"/>
    <b v="0"/>
    <s v="Approved"/>
    <s v="Norco Bicycles"/>
    <s v="Standard"/>
    <s v="high"/>
    <s v="medium"/>
    <n v="1148.6400000000001"/>
    <n v="689.18"/>
    <n v="459.46"/>
    <d v="2015-08-10T00:00:00"/>
    <n v="127"/>
  </r>
  <r>
    <s v="17568"/>
    <s v="80"/>
    <x v="552"/>
    <d v="2017-08-01T00:00:00"/>
    <b v="1"/>
    <s v="Approved"/>
    <s v="OHM Cycles"/>
    <s v="Touring"/>
    <s v="low"/>
    <s v="medium"/>
    <n v="1073.07"/>
    <n v="933.84"/>
    <n v="139.22999999999999"/>
    <d v="2015-08-02T00:00:00"/>
    <n v="151"/>
  </r>
  <r>
    <s v="17569"/>
    <s v="0"/>
    <x v="1189"/>
    <d v="2017-07-20T00:00:00"/>
    <b v="1"/>
    <s v="Approved"/>
    <s v="Solex"/>
    <s v="Standard"/>
    <s v="medium"/>
    <s v="medium"/>
    <n v="71.489999999999995"/>
    <n v="53.62"/>
    <n v="17.87"/>
    <d v="2014-03-03T00:00:00"/>
    <n v="163"/>
  </r>
  <r>
    <s v="17570"/>
    <s v="96"/>
    <x v="2074"/>
    <d v="2017-03-21T00:00:00"/>
    <b v="0"/>
    <s v="Approved"/>
    <s v="WeareA2B"/>
    <s v="Road"/>
    <s v="low"/>
    <s v="small"/>
    <n v="1172.78"/>
    <n v="1043.77"/>
    <n v="129.01"/>
    <d v="2002-10-10T00:00:00"/>
    <n v="284"/>
  </r>
  <r>
    <s v="17571"/>
    <s v="61"/>
    <x v="714"/>
    <d v="2017-03-06T00:00:00"/>
    <b v="1"/>
    <s v="Approved"/>
    <s v="OHM Cycles"/>
    <s v="Standard"/>
    <s v="low"/>
    <s v="medium"/>
    <n v="71.16"/>
    <n v="56.93"/>
    <n v="14.23"/>
    <d v="1992-10-02T00:00:00"/>
    <n v="299"/>
  </r>
  <r>
    <s v="17572"/>
    <s v="25"/>
    <x v="1209"/>
    <d v="2017-08-24T00:00:00"/>
    <b v="0"/>
    <s v="Approved"/>
    <s v="Giant Bicycles"/>
    <s v="Road"/>
    <s v="medium"/>
    <s v="medium"/>
    <n v="1538.99"/>
    <n v="829.65"/>
    <n v="709.34"/>
    <d v="1993-05-26T00:00:00"/>
    <n v="128"/>
  </r>
  <r>
    <s v="17573"/>
    <s v="48"/>
    <x v="1859"/>
    <d v="2017-05-13T00:00:00"/>
    <b v="0"/>
    <s v="Approved"/>
    <s v="WeareA2B"/>
    <s v="Standard"/>
    <s v="medium"/>
    <s v="medium"/>
    <n v="1762.96"/>
    <n v="950.52"/>
    <n v="812.44"/>
    <d v="2014-07-28T00:00:00"/>
    <n v="231"/>
  </r>
  <r>
    <s v="17574"/>
    <s v="34"/>
    <x v="1655"/>
    <d v="2017-12-28T00:00:00"/>
    <b v="0"/>
    <s v="Approved"/>
    <s v="Norco Bicycles"/>
    <s v="Road"/>
    <s v="high"/>
    <s v="large"/>
    <n v="774.53"/>
    <n v="464.72"/>
    <n v="309.81"/>
    <d v="1995-12-19T00:00:00"/>
    <n v="2"/>
  </r>
  <r>
    <s v="17575"/>
    <s v="74"/>
    <x v="703"/>
    <d v="2017-11-17T00:00:00"/>
    <b v="1"/>
    <s v="Approved"/>
    <s v="WeareA2B"/>
    <s v="Standard"/>
    <s v="medium"/>
    <s v="medium"/>
    <n v="1228.07"/>
    <n v="400.91"/>
    <n v="827.16"/>
    <d v="2006-05-22T00:00:00"/>
    <n v="43"/>
  </r>
  <r>
    <s v="17576"/>
    <s v="91"/>
    <x v="3208"/>
    <d v="2017-03-15T00:00:00"/>
    <b v="1"/>
    <s v="Approved"/>
    <s v="Solex"/>
    <s v="Standard"/>
    <s v="medium"/>
    <s v="medium"/>
    <n v="100.35"/>
    <n v="75.260000000000005"/>
    <n v="25.09"/>
    <d v="1999-07-26T00:00:00"/>
    <n v="290"/>
  </r>
  <r>
    <s v="17577"/>
    <s v="86"/>
    <x v="1832"/>
    <d v="2017-07-09T00:00:00"/>
    <b v="1"/>
    <s v="Approved"/>
    <s v="OHM Cycles"/>
    <s v="Standard"/>
    <s v="medium"/>
    <s v="medium"/>
    <n v="235.63"/>
    <n v="125.07"/>
    <n v="110.56"/>
    <d v="2004-08-07T00:00:00"/>
    <n v="174"/>
  </r>
  <r>
    <s v="17578"/>
    <s v="93"/>
    <x v="2792"/>
    <d v="2017-01-22T00:00:00"/>
    <b v="0"/>
    <s v="Approved"/>
    <s v="WeareA2B"/>
    <s v="Standard"/>
    <s v="medium"/>
    <s v="medium"/>
    <n v="1065.03"/>
    <n v="230.09"/>
    <n v="834.94"/>
    <d v="2000-11-03T00:00:00"/>
    <n v="342"/>
  </r>
  <r>
    <s v="17579"/>
    <s v="0"/>
    <x v="1004"/>
    <d v="2017-12-25T00:00:00"/>
    <b v="1"/>
    <s v="Approved"/>
    <s v="OHM Cycles"/>
    <s v="Standard"/>
    <s v="high"/>
    <s v="medium"/>
    <n v="227.88"/>
    <n v="136.72999999999999"/>
    <n v="91.15"/>
    <d v="2004-09-28T00:00:00"/>
    <n v="5"/>
  </r>
  <r>
    <s v="17580"/>
    <s v="100"/>
    <x v="977"/>
    <d v="2017-09-23T00:00:00"/>
    <b v="1"/>
    <s v="Approved"/>
    <s v="Norco Bicycles"/>
    <s v="Road"/>
    <s v="medium"/>
    <s v="medium"/>
    <n v="1036.5899999999999"/>
    <n v="206.35"/>
    <n v="830.24"/>
    <d v="1991-05-06T00:00:00"/>
    <n v="98"/>
  </r>
  <r>
    <s v="17581"/>
    <s v="66"/>
    <x v="2234"/>
    <d v="2017-09-06T00:00:00"/>
    <b v="1"/>
    <s v="Approved"/>
    <s v="Giant Bicycles"/>
    <s v="Road"/>
    <s v="low"/>
    <s v="small"/>
    <n v="590.26"/>
    <n v="525.33000000000004"/>
    <n v="64.930000000000007"/>
    <d v="2010-11-05T00:00:00"/>
    <n v="115"/>
  </r>
  <r>
    <s v="17582"/>
    <s v="49"/>
    <x v="3443"/>
    <d v="2017-09-19T00:00:00"/>
    <b v="0"/>
    <s v="Approved"/>
    <s v="Trek Bicycles"/>
    <s v="Road"/>
    <s v="medium"/>
    <s v="medium"/>
    <n v="533.51"/>
    <n v="400.13"/>
    <n v="133.38"/>
    <d v="2003-07-21T00:00:00"/>
    <n v="102"/>
  </r>
  <r>
    <s v="17583"/>
    <s v="7"/>
    <x v="1308"/>
    <d v="2017-05-01T00:00:00"/>
    <b v="0"/>
    <s v="Approved"/>
    <s v="Trek Bicycles"/>
    <s v="Road"/>
    <s v="low"/>
    <s v="medium"/>
    <n v="980.37"/>
    <n v="234.43"/>
    <n v="745.94"/>
    <d v="2014-03-03T00:00:00"/>
    <n v="243"/>
  </r>
  <r>
    <s v="17584"/>
    <s v="52"/>
    <x v="2685"/>
    <d v="2017-08-31T00:00:00"/>
    <b v="1"/>
    <s v="Approved"/>
    <s v="Solex"/>
    <s v="Road"/>
    <s v="medium"/>
    <s v="large"/>
    <n v="1777.8"/>
    <n v="820.78"/>
    <n v="957.02"/>
    <d v="1991-08-05T00:00:00"/>
    <n v="121"/>
  </r>
  <r>
    <s v="17585"/>
    <s v="9"/>
    <x v="3130"/>
    <d v="2017-12-15T00:00:00"/>
    <b v="1"/>
    <s v="Approved"/>
    <s v="OHM Cycles"/>
    <s v="Road"/>
    <s v="medium"/>
    <s v="medium"/>
    <n v="742.54"/>
    <n v="667.4"/>
    <n v="75.14"/>
    <d v="1991-11-07T00:00:00"/>
    <n v="15"/>
  </r>
  <r>
    <s v="17586"/>
    <s v="1"/>
    <x v="516"/>
    <d v="2017-11-27T00:00:00"/>
    <b v="0"/>
    <s v="Approved"/>
    <s v="Giant Bicycles"/>
    <s v="Touring"/>
    <s v="medium"/>
    <s v="large"/>
    <n v="1873.97"/>
    <n v="863.95"/>
    <n v="1010.02"/>
    <d v="2004-07-25T00:00:00"/>
    <n v="33"/>
  </r>
  <r>
    <s v="17587"/>
    <s v="0"/>
    <x v="2639"/>
    <d v="2017-06-17T00:00:00"/>
    <b v="0"/>
    <s v="Approved"/>
    <s v="OHM Cycles"/>
    <s v="Standard"/>
    <s v="medium"/>
    <s v="medium"/>
    <n v="183.86"/>
    <n v="137.9"/>
    <n v="45.96"/>
    <d v="2015-06-17T00:00:00"/>
    <n v="196"/>
  </r>
  <r>
    <s v="17588"/>
    <s v="54"/>
    <x v="1025"/>
    <d v="2017-08-23T00:00:00"/>
    <b v="1"/>
    <s v="Approved"/>
    <s v="WeareA2B"/>
    <s v="Standard"/>
    <s v="medium"/>
    <s v="medium"/>
    <n v="1292.8399999999999"/>
    <n v="13.44"/>
    <n v="1279.4000000000001"/>
    <d v="2009-04-12T00:00:00"/>
    <n v="129"/>
  </r>
  <r>
    <s v="17589"/>
    <s v="90"/>
    <x v="2403"/>
    <d v="2017-07-13T00:00:00"/>
    <b v="1"/>
    <s v="Approved"/>
    <s v="Norco Bicycles"/>
    <s v="Standard"/>
    <s v="low"/>
    <s v="medium"/>
    <n v="363.01"/>
    <n v="290.41000000000003"/>
    <n v="72.599999999999994"/>
    <d v="1999-07-26T00:00:00"/>
    <n v="170"/>
  </r>
  <r>
    <s v="17590"/>
    <s v="60"/>
    <x v="2948"/>
    <d v="2017-02-26T00:00:00"/>
    <b v="1"/>
    <s v="Approved"/>
    <s v="Giant Bicycles"/>
    <s v="Standard"/>
    <s v="high"/>
    <s v="small"/>
    <n v="1977.36"/>
    <n v="1759.85"/>
    <n v="217.51"/>
    <d v="2011-08-24T00:00:00"/>
    <n v="307"/>
  </r>
  <r>
    <s v="17591"/>
    <s v="23"/>
    <x v="3263"/>
    <d v="2017-05-21T00:00:00"/>
    <b v="1"/>
    <s v="Approved"/>
    <s v="Norco Bicycles"/>
    <s v="Standard"/>
    <s v="medium"/>
    <s v="medium"/>
    <n v="1198.46"/>
    <n v="381.1"/>
    <n v="817.36"/>
    <d v="1998-12-16T00:00:00"/>
    <n v="223"/>
  </r>
  <r>
    <s v="17592"/>
    <s v="79"/>
    <x v="1287"/>
    <d v="2017-05-22T00:00:00"/>
    <b v="0"/>
    <s v="Approved"/>
    <s v="Norco Bicycles"/>
    <s v="Standard"/>
    <s v="medium"/>
    <s v="medium"/>
    <n v="1555.58"/>
    <n v="818.01"/>
    <n v="737.57"/>
    <d v="1997-01-25T00:00:00"/>
    <n v="222"/>
  </r>
  <r>
    <s v="17593"/>
    <s v="64"/>
    <x v="2430"/>
    <d v="2017-01-13T00:00:00"/>
    <b v="0"/>
    <s v="Approved"/>
    <s v="Giant Bicycles"/>
    <s v="Standard"/>
    <s v="high"/>
    <s v="small"/>
    <n v="1977.36"/>
    <n v="1759.85"/>
    <n v="217.51"/>
    <d v="1998-12-17T00:00:00"/>
    <n v="351"/>
  </r>
  <r>
    <s v="17594"/>
    <s v="94"/>
    <x v="2874"/>
    <d v="2017-05-20T00:00:00"/>
    <b v="0"/>
    <s v="Approved"/>
    <s v="Giant Bicycles"/>
    <s v="Standard"/>
    <s v="medium"/>
    <s v="large"/>
    <n v="1635.3"/>
    <n v="993.66"/>
    <n v="641.64"/>
    <d v="2004-01-16T00:00:00"/>
    <n v="224"/>
  </r>
  <r>
    <s v="17595"/>
    <s v="10"/>
    <x v="556"/>
    <d v="2017-11-23T00:00:00"/>
    <b v="0"/>
    <s v="Approved"/>
    <s v="Solex"/>
    <s v="Standard"/>
    <s v="medium"/>
    <s v="medium"/>
    <n v="1945.43"/>
    <n v="333.18"/>
    <n v="1612.25"/>
    <d v="2006-10-01T00:00:00"/>
    <n v="37"/>
  </r>
  <r>
    <s v="17596"/>
    <s v="10"/>
    <x v="3485"/>
    <d v="2017-11-07T00:00:00"/>
    <b v="1"/>
    <s v="Approved"/>
    <s v="WeareA2B"/>
    <s v="Touring"/>
    <s v="medium"/>
    <s v="medium"/>
    <n v="1466.68"/>
    <n v="363.25"/>
    <n v="1103.43"/>
    <d v="2014-03-03T00:00:00"/>
    <n v="53"/>
  </r>
  <r>
    <s v="17597"/>
    <s v="0"/>
    <x v="775"/>
    <d v="2017-11-05T00:00:00"/>
    <b v="1"/>
    <s v="Approved"/>
    <s v="WeareA2B"/>
    <s v="Standard"/>
    <s v="medium"/>
    <s v="medium"/>
    <n v="60.34"/>
    <n v="45.26"/>
    <n v="15.08"/>
    <d v="1991-11-10T00:00:00"/>
    <n v="55"/>
  </r>
  <r>
    <s v="17598"/>
    <s v="81"/>
    <x v="398"/>
    <d v="2017-05-05T00:00:00"/>
    <b v="1"/>
    <s v="Approved"/>
    <s v="Norco Bicycles"/>
    <s v="Standard"/>
    <s v="medium"/>
    <s v="small"/>
    <n v="586.45000000000005"/>
    <n v="521.94000000000005"/>
    <n v="64.510000000000005"/>
    <d v="1991-07-10T00:00:00"/>
    <n v="239"/>
  </r>
  <r>
    <s v="17599"/>
    <s v="75"/>
    <x v="572"/>
    <d v="2017-11-24T00:00:00"/>
    <b v="1"/>
    <s v="Approved"/>
    <s v="Giant Bicycles"/>
    <s v="Touring"/>
    <s v="medium"/>
    <s v="large"/>
    <n v="1873.97"/>
    <n v="863.95"/>
    <n v="1010.02"/>
    <d v="2006-05-22T00:00:00"/>
    <n v="36"/>
  </r>
  <r>
    <s v="17600"/>
    <s v="76"/>
    <x v="1212"/>
    <d v="2017-05-23T00:00:00"/>
    <b v="1"/>
    <s v="Approved"/>
    <s v="WeareA2B"/>
    <s v="Standard"/>
    <s v="low"/>
    <s v="medium"/>
    <n v="642.30999999999995"/>
    <n v="513.85"/>
    <n v="128.46"/>
    <d v="2005-05-10T00:00:00"/>
    <n v="221"/>
  </r>
  <r>
    <s v="17601"/>
    <s v="0"/>
    <x v="1662"/>
    <d v="2017-12-11T00:00:00"/>
    <b v="0"/>
    <s v="Approved"/>
    <s v="Norco Bicycles"/>
    <s v="Standard"/>
    <s v="low"/>
    <s v="medium"/>
    <n v="363.01"/>
    <n v="290.41000000000003"/>
    <n v="72.599999999999994"/>
    <d v="1993-07-15T00:00:00"/>
    <n v="19"/>
  </r>
  <r>
    <s v="17602"/>
    <s v="20"/>
    <x v="1229"/>
    <d v="2017-11-18T00:00:00"/>
    <b v="0"/>
    <s v="Approved"/>
    <s v="Trek Bicycles"/>
    <s v="Standard"/>
    <s v="medium"/>
    <s v="small"/>
    <n v="1775.81"/>
    <n v="1580.47"/>
    <n v="195.34"/>
    <d v="2003-08-05T00:00:00"/>
    <n v="42"/>
  </r>
  <r>
    <s v="17603"/>
    <s v="0"/>
    <x v="174"/>
    <d v="2017-01-13T00:00:00"/>
    <b v="0"/>
    <s v="Approved"/>
    <s v="Norco Bicycles"/>
    <s v="Standard"/>
    <s v="medium"/>
    <s v="medium"/>
    <n v="360.4"/>
    <n v="270.3"/>
    <n v="90.1"/>
    <d v="2004-07-25T00:00:00"/>
    <n v="351"/>
  </r>
  <r>
    <s v="17604"/>
    <s v="80"/>
    <x v="820"/>
    <d v="2017-01-23T00:00:00"/>
    <b v="0"/>
    <s v="Approved"/>
    <s v="OHM Cycles"/>
    <s v="Touring"/>
    <s v="low"/>
    <s v="medium"/>
    <n v="1073.07"/>
    <n v="933.84"/>
    <n v="139.22999999999999"/>
    <d v="1997-01-25T00:00:00"/>
    <n v="341"/>
  </r>
  <r>
    <s v="17605"/>
    <s v="88"/>
    <x v="2806"/>
    <d v="2017-08-02T00:00:00"/>
    <b v="1"/>
    <s v="Approved"/>
    <s v="Norco Bicycles"/>
    <s v="Standard"/>
    <s v="medium"/>
    <s v="medium"/>
    <n v="1198.46"/>
    <n v="381.1"/>
    <n v="817.36"/>
    <d v="2000-11-03T00:00:00"/>
    <n v="150"/>
  </r>
  <r>
    <s v="17606"/>
    <s v="0"/>
    <x v="3369"/>
    <d v="2017-01-11T00:00:00"/>
    <b v="1"/>
    <s v="Approved"/>
    <s v="OHM Cycles"/>
    <s v="Standard"/>
    <s v="medium"/>
    <s v="medium"/>
    <n v="235.63"/>
    <n v="125.07"/>
    <n v="110.56"/>
    <d v="2004-08-07T00:00:00"/>
    <n v="353"/>
  </r>
  <r>
    <s v="17607"/>
    <s v="0"/>
    <x v="280"/>
    <d v="2017-01-10T00:00:00"/>
    <b v="1"/>
    <s v="Approved"/>
    <s v="Solex"/>
    <s v="Standard"/>
    <s v="medium"/>
    <s v="medium"/>
    <n v="100.35"/>
    <n v="75.260000000000005"/>
    <n v="25.09"/>
    <d v="1999-07-26T00:00:00"/>
    <n v="354"/>
  </r>
  <r>
    <s v="17608"/>
    <s v="0"/>
    <x v="2629"/>
    <d v="2017-07-07T00:00:00"/>
    <b v="0"/>
    <s v="Approved"/>
    <s v="Solex"/>
    <s v="Standard"/>
    <s v="medium"/>
    <s v="medium"/>
    <n v="100.35"/>
    <n v="75.260000000000005"/>
    <n v="25.09"/>
    <d v="2004-01-16T00:00:00"/>
    <n v="176"/>
  </r>
  <r>
    <s v="17609"/>
    <s v="13"/>
    <x v="1098"/>
    <d v="2017-10-28T00:00:00"/>
    <b v="1"/>
    <s v="Approved"/>
    <s v="Solex"/>
    <s v="Standard"/>
    <s v="medium"/>
    <s v="medium"/>
    <n v="1163.8900000000001"/>
    <n v="589.27"/>
    <n v="574.62"/>
    <d v="2016-07-09T00:00:00"/>
    <n v="63"/>
  </r>
  <r>
    <s v="17610"/>
    <s v="27"/>
    <x v="451"/>
    <d v="2017-08-14T00:00:00"/>
    <b v="0"/>
    <s v="Approved"/>
    <s v="Trek Bicycles"/>
    <s v="Standard"/>
    <s v="low"/>
    <s v="medium"/>
    <n v="1057.51"/>
    <n v="154.4"/>
    <n v="903.11"/>
    <d v="1994-07-12T00:00:00"/>
    <n v="138"/>
  </r>
  <r>
    <s v="17611"/>
    <s v="47"/>
    <x v="674"/>
    <d v="2017-02-02T00:00:00"/>
    <b v="0"/>
    <s v="Approved"/>
    <s v="Trek Bicycles"/>
    <s v="Road"/>
    <s v="low"/>
    <s v="small"/>
    <n v="1720.7"/>
    <n v="1531.42"/>
    <n v="189.28"/>
    <d v="2006-10-01T00:00:00"/>
    <n v="331"/>
  </r>
  <r>
    <s v="17612"/>
    <s v="65"/>
    <x v="370"/>
    <d v="2017-07-16T00:00:00"/>
    <b v="1"/>
    <s v="Approved"/>
    <s v="WeareA2B"/>
    <s v="Standard"/>
    <s v="medium"/>
    <s v="medium"/>
    <n v="1807.45"/>
    <n v="778.69"/>
    <n v="1028.76"/>
    <d v="2016-02-04T00:00:00"/>
    <n v="167"/>
  </r>
  <r>
    <s v="17613"/>
    <s v="89"/>
    <x v="3270"/>
    <d v="2017-11-24T00:00:00"/>
    <b v="0"/>
    <s v="Approved"/>
    <s v="WeareA2B"/>
    <s v="Touring"/>
    <s v="medium"/>
    <s v="large"/>
    <n v="1362.99"/>
    <n v="57.74"/>
    <n v="1305.25"/>
    <d v="1993-04-20T00:00:00"/>
    <n v="36"/>
  </r>
  <r>
    <s v="17614"/>
    <s v="21"/>
    <x v="745"/>
    <d v="2017-09-11T00:00:00"/>
    <b v="0"/>
    <s v="Approved"/>
    <s v="Solex"/>
    <s v="Standard"/>
    <s v="medium"/>
    <s v="large"/>
    <n v="1071.23"/>
    <n v="380.74"/>
    <n v="690.49"/>
    <d v="2016-02-04T00:00:00"/>
    <n v="110"/>
  </r>
  <r>
    <s v="17615"/>
    <s v="74"/>
    <x v="1305"/>
    <d v="2017-03-07T00:00:00"/>
    <b v="0"/>
    <s v="Approved"/>
    <s v="WeareA2B"/>
    <s v="Standard"/>
    <s v="medium"/>
    <s v="medium"/>
    <n v="1228.07"/>
    <n v="400.91"/>
    <n v="827.16"/>
    <d v="2011-01-10T00:00:00"/>
    <n v="298"/>
  </r>
  <r>
    <s v="17616"/>
    <s v="5"/>
    <x v="129"/>
    <d v="2017-08-16T00:00:00"/>
    <b v="1"/>
    <s v="Approved"/>
    <s v="Giant Bicycles"/>
    <s v="Standard"/>
    <s v="high"/>
    <s v="medium"/>
    <n v="1129.1300000000001"/>
    <n v="677.48"/>
    <n v="451.65"/>
    <d v="2004-09-28T00:00:00"/>
    <n v="136"/>
  </r>
  <r>
    <s v="17617"/>
    <s v="67"/>
    <x v="3417"/>
    <d v="2017-05-12T00:00:00"/>
    <b v="1"/>
    <s v="Approved"/>
    <s v="Norco Bicycles"/>
    <s v="Road"/>
    <s v="medium"/>
    <s v="medium"/>
    <n v="544.04999999999995"/>
    <n v="376.84"/>
    <n v="167.21"/>
    <d v="1992-10-02T00:00:00"/>
    <n v="232"/>
  </r>
  <r>
    <s v="17619"/>
    <s v="11"/>
    <x v="2084"/>
    <d v="2017-03-31T00:00:00"/>
    <b v="1"/>
    <s v="Approved"/>
    <s v="Trek Bicycles"/>
    <s v="Standard"/>
    <s v="medium"/>
    <s v="small"/>
    <n v="1775.81"/>
    <n v="1580.47"/>
    <n v="195.34"/>
    <d v="1996-11-09T00:00:00"/>
    <n v="274"/>
  </r>
  <r>
    <s v="17620"/>
    <s v="98"/>
    <x v="414"/>
    <d v="2017-08-10T00:00:00"/>
    <b v="1"/>
    <s v="Approved"/>
    <s v="Trek Bicycles"/>
    <s v="Standard"/>
    <s v="high"/>
    <s v="medium"/>
    <n v="358.39"/>
    <n v="215.03"/>
    <n v="143.36000000000001"/>
    <d v="2004-01-16T00:00:00"/>
    <n v="142"/>
  </r>
  <r>
    <s v="17621"/>
    <s v="79"/>
    <x v="3035"/>
    <d v="2017-08-06T00:00:00"/>
    <b v="0"/>
    <s v="Approved"/>
    <s v="Norco Bicycles"/>
    <s v="Standard"/>
    <s v="medium"/>
    <s v="medium"/>
    <n v="1555.58"/>
    <n v="818.01"/>
    <n v="737.57"/>
    <d v="1991-07-10T00:00:00"/>
    <n v="146"/>
  </r>
  <r>
    <s v="17622"/>
    <s v="89"/>
    <x v="662"/>
    <d v="2017-05-11T00:00:00"/>
    <b v="1"/>
    <s v="Approved"/>
    <s v="WeareA2B"/>
    <s v="Touring"/>
    <s v="medium"/>
    <s v="large"/>
    <n v="1362.99"/>
    <n v="57.74"/>
    <n v="1305.25"/>
    <d v="1993-04-20T00:00:00"/>
    <n v="233"/>
  </r>
  <r>
    <s v="17623"/>
    <s v="43"/>
    <x v="3073"/>
    <d v="2017-06-23T00:00:00"/>
    <b v="1"/>
    <s v="Approved"/>
    <s v="Norco Bicycles"/>
    <s v="Standard"/>
    <s v="medium"/>
    <s v="medium"/>
    <n v="1555.58"/>
    <n v="818.01"/>
    <n v="737.57"/>
    <d v="2003-09-09T00:00:00"/>
    <n v="190"/>
  </r>
  <r>
    <s v="17624"/>
    <s v="13"/>
    <x v="408"/>
    <d v="2017-06-15T00:00:00"/>
    <b v="1"/>
    <s v="Approved"/>
    <s v="Solex"/>
    <s v="Standard"/>
    <s v="medium"/>
    <s v="medium"/>
    <n v="1163.8900000000001"/>
    <n v="589.27"/>
    <n v="574.62"/>
    <d v="2016-07-09T00:00:00"/>
    <n v="198"/>
  </r>
  <r>
    <s v="17625"/>
    <s v="1"/>
    <x v="1836"/>
    <d v="2017-09-13T00:00:00"/>
    <b v="0"/>
    <s v="Approved"/>
    <s v="Giant Bicycles"/>
    <s v="Standard"/>
    <s v="medium"/>
    <s v="medium"/>
    <n v="1403.5"/>
    <n v="954.82"/>
    <n v="448.68"/>
    <d v="2016-11-14T00:00:00"/>
    <n v="108"/>
  </r>
  <r>
    <s v="17626"/>
    <s v="0"/>
    <x v="1543"/>
    <d v="2017-04-22T00:00:00"/>
    <b v="0"/>
    <s v="Approved"/>
    <s v="Trek Bicycles"/>
    <s v="Standard"/>
    <s v="medium"/>
    <s v="medium"/>
    <n v="499.53"/>
    <n v="388.72"/>
    <n v="110.81"/>
    <d v="1999-06-23T00:00:00"/>
    <n v="252"/>
  </r>
  <r>
    <s v="17627"/>
    <s v="36"/>
    <x v="1692"/>
    <d v="2017-01-12T00:00:00"/>
    <b v="1"/>
    <s v="Approved"/>
    <s v="Solex"/>
    <s v="Standard"/>
    <s v="low"/>
    <s v="medium"/>
    <n v="1289.8499999999999"/>
    <n v="74.510000000000005"/>
    <n v="1215.3399999999999"/>
    <d v="2007-12-11T00:00:00"/>
    <n v="352"/>
  </r>
  <r>
    <s v="17628"/>
    <s v="65"/>
    <x v="3486"/>
    <d v="2017-06-10T00:00:00"/>
    <b v="0"/>
    <s v="Approved"/>
    <s v="WeareA2B"/>
    <s v="Standard"/>
    <s v="medium"/>
    <s v="medium"/>
    <n v="1807.45"/>
    <n v="778.69"/>
    <n v="1028.76"/>
    <d v="2015-04-11T00:00:00"/>
    <n v="203"/>
  </r>
  <r>
    <s v="17629"/>
    <s v="65"/>
    <x v="2391"/>
    <d v="2017-04-27T00:00:00"/>
    <b v="1"/>
    <s v="Approved"/>
    <s v="WeareA2B"/>
    <s v="Standard"/>
    <s v="medium"/>
    <s v="medium"/>
    <n v="1807.45"/>
    <n v="778.69"/>
    <n v="1028.76"/>
    <d v="2015-05-21T00:00:00"/>
    <n v="247"/>
  </r>
  <r>
    <s v="17630"/>
    <s v="38"/>
    <x v="656"/>
    <d v="2017-11-11T00:00:00"/>
    <b v="0"/>
    <s v="Approved"/>
    <s v="Solex"/>
    <s v="Standard"/>
    <s v="medium"/>
    <s v="medium"/>
    <n v="1577.53"/>
    <n v="826.51"/>
    <n v="751.02"/>
    <d v="2011-03-16T00:00:00"/>
    <n v="49"/>
  </r>
  <r>
    <s v="17631"/>
    <s v="96"/>
    <x v="1876"/>
    <d v="2017-09-08T00:00:00"/>
    <b v="1"/>
    <s v="Approved"/>
    <s v="WeareA2B"/>
    <s v="Road"/>
    <s v="low"/>
    <s v="small"/>
    <n v="1172.78"/>
    <n v="1043.77"/>
    <n v="129.01"/>
    <d v="2002-10-10T00:00:00"/>
    <n v="113"/>
  </r>
  <r>
    <s v="17632"/>
    <s v="12"/>
    <x v="404"/>
    <d v="2017-09-13T00:00:00"/>
    <b v="0"/>
    <s v="Approved"/>
    <s v="WeareA2B"/>
    <s v="Standard"/>
    <s v="medium"/>
    <s v="medium"/>
    <n v="1231.1500000000001"/>
    <n v="161.6"/>
    <n v="1069.55"/>
    <d v="1996-11-09T00:00:00"/>
    <n v="108"/>
  </r>
  <r>
    <s v="17633"/>
    <s v="27"/>
    <x v="1505"/>
    <d v="2017-12-13T00:00:00"/>
    <b v="1"/>
    <s v="Approved"/>
    <s v="Trek Bicycles"/>
    <s v="Standard"/>
    <s v="low"/>
    <s v="medium"/>
    <n v="1057.51"/>
    <n v="154.4"/>
    <n v="903.11"/>
    <d v="1994-07-12T00:00:00"/>
    <n v="17"/>
  </r>
  <r>
    <s v="17634"/>
    <s v="72"/>
    <x v="2044"/>
    <d v="2017-07-17T00:00:00"/>
    <b v="0"/>
    <s v="Approved"/>
    <s v="Norco Bicycles"/>
    <s v="Standard"/>
    <s v="medium"/>
    <s v="medium"/>
    <n v="360.4"/>
    <n v="270.3"/>
    <n v="90.1"/>
    <d v="2016-12-06T00:00:00"/>
    <n v="166"/>
  </r>
  <r>
    <s v="17635"/>
    <s v="34"/>
    <x v="376"/>
    <d v="2017-03-29T00:00:00"/>
    <b v="0"/>
    <s v="Approved"/>
    <s v="Norco Bicycles"/>
    <s v="Road"/>
    <s v="high"/>
    <s v="large"/>
    <n v="774.53"/>
    <n v="464.72"/>
    <n v="309.81"/>
    <d v="2006-02-02T00:00:00"/>
    <n v="276"/>
  </r>
  <r>
    <s v="17636"/>
    <s v="98"/>
    <x v="947"/>
    <d v="2017-09-18T00:00:00"/>
    <b v="0"/>
    <s v="Approved"/>
    <s v="OHM Cycles"/>
    <s v="Standard"/>
    <s v="medium"/>
    <s v="medium"/>
    <n v="795.34"/>
    <n v="101.58"/>
    <n v="693.76"/>
    <d v="1997-02-09T00:00:00"/>
    <n v="103"/>
  </r>
  <r>
    <s v="17637"/>
    <s v="69"/>
    <x v="3443"/>
    <d v="2017-10-11T00:00:00"/>
    <b v="1"/>
    <s v="Approved"/>
    <s v="Giant Bicycles"/>
    <s v="Road"/>
    <s v="medium"/>
    <s v="medium"/>
    <n v="792.9"/>
    <n v="594.67999999999995"/>
    <n v="198.22"/>
    <d v="2002-08-31T00:00:00"/>
    <n v="80"/>
  </r>
  <r>
    <s v="17638"/>
    <s v="11"/>
    <x v="1862"/>
    <d v="2017-05-10T00:00:00"/>
    <b v="1"/>
    <s v="Approved"/>
    <s v="Giant Bicycles"/>
    <s v="Standard"/>
    <s v="high"/>
    <s v="medium"/>
    <n v="1274.93"/>
    <n v="764.96"/>
    <n v="509.97"/>
    <d v="2007-08-04T00:00:00"/>
    <n v="234"/>
  </r>
  <r>
    <s v="17639"/>
    <s v="0"/>
    <x v="3244"/>
    <d v="2017-12-03T00:00:00"/>
    <b v="1"/>
    <s v="Approved"/>
    <s v="Trek Bicycles"/>
    <s v="Standard"/>
    <s v="high"/>
    <s v="medium"/>
    <n v="495.72"/>
    <n v="297.43"/>
    <n v="198.29"/>
    <d v="2014-10-10T00:00:00"/>
    <n v="27"/>
  </r>
  <r>
    <s v="17640"/>
    <s v="57"/>
    <x v="1574"/>
    <d v="2017-11-26T00:00:00"/>
    <b v="1"/>
    <s v="Approved"/>
    <s v="WeareA2B"/>
    <s v="Touring"/>
    <s v="medium"/>
    <s v="large"/>
    <n v="1890.39"/>
    <n v="260.14"/>
    <n v="1630.25"/>
    <d v="1991-01-21T00:00:00"/>
    <n v="34"/>
  </r>
  <r>
    <s v="17641"/>
    <s v="25"/>
    <x v="2571"/>
    <d v="2017-06-06T00:00:00"/>
    <b v="0"/>
    <s v="Approved"/>
    <s v="Giant Bicycles"/>
    <s v="Road"/>
    <s v="medium"/>
    <s v="medium"/>
    <n v="1538.99"/>
    <n v="829.65"/>
    <n v="709.34"/>
    <d v="1992-10-11T00:00:00"/>
    <n v="207"/>
  </r>
  <r>
    <s v="17643"/>
    <s v="32"/>
    <x v="2899"/>
    <d v="2017-11-05T00:00:00"/>
    <b v="1"/>
    <s v="Approved"/>
    <s v="Giant Bicycles"/>
    <s v="Standard"/>
    <s v="medium"/>
    <s v="medium"/>
    <n v="642.70000000000005"/>
    <n v="211.37"/>
    <n v="431.33"/>
    <d v="1999-07-20T00:00:00"/>
    <n v="55"/>
  </r>
  <r>
    <s v="17644"/>
    <s v="66"/>
    <x v="1998"/>
    <d v="2017-01-19T00:00:00"/>
    <b v="0"/>
    <s v="Approved"/>
    <s v="Giant Bicycles"/>
    <s v="Road"/>
    <s v="low"/>
    <s v="small"/>
    <n v="590.26"/>
    <n v="525.33000000000004"/>
    <n v="64.930000000000007"/>
    <d v="2010-11-05T00:00:00"/>
    <n v="345"/>
  </r>
  <r>
    <s v="17645"/>
    <s v="72"/>
    <x v="3282"/>
    <d v="2017-02-06T00:00:00"/>
    <b v="1"/>
    <s v="Approved"/>
    <s v="Norco Bicycles"/>
    <s v="Standard"/>
    <s v="medium"/>
    <s v="medium"/>
    <n v="360.4"/>
    <n v="270.3"/>
    <n v="90.1"/>
    <d v="2011-01-10T00:00:00"/>
    <n v="327"/>
  </r>
  <r>
    <s v="17646"/>
    <s v="74"/>
    <x v="416"/>
    <d v="2017-05-03T00:00:00"/>
    <b v="0"/>
    <s v="Approved"/>
    <s v="WeareA2B"/>
    <s v="Standard"/>
    <s v="medium"/>
    <s v="medium"/>
    <n v="1762.96"/>
    <n v="950.52"/>
    <n v="812.44"/>
    <d v="1997-02-09T00:00:00"/>
    <n v="241"/>
  </r>
  <r>
    <s v="17647"/>
    <s v="0"/>
    <x v="2079"/>
    <d v="2017-04-25T00:00:00"/>
    <b v="1"/>
    <s v="Approved"/>
    <s v="Solex"/>
    <s v="Standard"/>
    <s v="medium"/>
    <s v="medium"/>
    <n v="71.489999999999995"/>
    <n v="53.62"/>
    <n v="17.87"/>
    <d v="2011-08-29T00:00:00"/>
    <n v="249"/>
  </r>
  <r>
    <s v="17648"/>
    <s v="17"/>
    <x v="922"/>
    <d v="2017-05-28T00:00:00"/>
    <b v="1"/>
    <s v="Approved"/>
    <s v="Solex"/>
    <s v="Standard"/>
    <s v="high"/>
    <s v="medium"/>
    <n v="1024.6600000000001"/>
    <n v="614.79999999999995"/>
    <n v="409.86"/>
    <d v="1996-11-09T00:00:00"/>
    <n v="216"/>
  </r>
  <r>
    <s v="17649"/>
    <s v="0"/>
    <x v="744"/>
    <d v="2017-12-23T00:00:00"/>
    <b v="1"/>
    <s v="Approved"/>
    <s v="Giant Bicycles"/>
    <s v="Standard"/>
    <s v="medium"/>
    <s v="medium"/>
    <n v="230.91"/>
    <n v="173.18"/>
    <n v="57.73"/>
    <d v="2006-11-10T00:00:00"/>
    <n v="7"/>
  </r>
  <r>
    <s v="17650"/>
    <s v="52"/>
    <x v="1151"/>
    <d v="2017-09-25T00:00:00"/>
    <b v="1"/>
    <s v="Approved"/>
    <s v="OHM Cycles"/>
    <s v="Road"/>
    <s v="medium"/>
    <s v="medium"/>
    <n v="1280.28"/>
    <n v="829.51"/>
    <n v="450.77"/>
    <d v="1991-01-21T00:00:00"/>
    <n v="96"/>
  </r>
  <r>
    <s v="17651"/>
    <s v="14"/>
    <x v="224"/>
    <d v="2017-08-07T00:00:00"/>
    <b v="0"/>
    <s v="Approved"/>
    <s v="Trek Bicycles"/>
    <s v="Standard"/>
    <s v="medium"/>
    <s v="small"/>
    <n v="1386.84"/>
    <n v="1234.29"/>
    <n v="152.55000000000001"/>
    <d v="2005-12-07T00:00:00"/>
    <n v="145"/>
  </r>
  <r>
    <s v="17652"/>
    <s v="76"/>
    <x v="2458"/>
    <d v="2017-04-07T00:00:00"/>
    <b v="0"/>
    <s v="Approved"/>
    <s v="WeareA2B"/>
    <s v="Road"/>
    <s v="low"/>
    <s v="small"/>
    <n v="1172.78"/>
    <n v="1043.77"/>
    <n v="129.01"/>
    <d v="1995-12-19T00:00:00"/>
    <n v="267"/>
  </r>
  <r>
    <s v="17653"/>
    <s v="86"/>
    <x v="3166"/>
    <d v="2017-11-05T00:00:00"/>
    <b v="0"/>
    <s v="Approved"/>
    <s v="Norco Bicycles"/>
    <s v="Road"/>
    <s v="high"/>
    <s v="large"/>
    <n v="774.53"/>
    <n v="464.72"/>
    <n v="309.81"/>
    <d v="2003-03-18T00:00:00"/>
    <n v="55"/>
  </r>
  <r>
    <s v="17654"/>
    <s v="69"/>
    <x v="1239"/>
    <d v="2017-04-29T00:00:00"/>
    <b v="1"/>
    <s v="Approved"/>
    <s v="Norco Bicycles"/>
    <s v="Road"/>
    <s v="medium"/>
    <s v="large"/>
    <n v="1240.31"/>
    <n v="795.1"/>
    <n v="445.21"/>
    <d v="2011-01-10T00:00:00"/>
    <n v="245"/>
  </r>
  <r>
    <s v="17655"/>
    <s v="26"/>
    <x v="438"/>
    <d v="2017-10-10T00:00:00"/>
    <b v="1"/>
    <s v="Approved"/>
    <s v="WeareA2B"/>
    <s v="Standard"/>
    <s v="medium"/>
    <s v="medium"/>
    <n v="1992.93"/>
    <n v="762.63"/>
    <n v="1230.3"/>
    <d v="2003-03-18T00:00:00"/>
    <n v="81"/>
  </r>
  <r>
    <s v="17656"/>
    <s v="50"/>
    <x v="2637"/>
    <d v="2017-02-18T00:00:00"/>
    <b v="0"/>
    <s v="Approved"/>
    <s v="WeareA2B"/>
    <s v="Standard"/>
    <s v="medium"/>
    <s v="small"/>
    <n v="175.89"/>
    <n v="131.91999999999999"/>
    <n v="43.97"/>
    <d v="2012-04-10T00:00:00"/>
    <n v="315"/>
  </r>
  <r>
    <s v="17657"/>
    <s v="6"/>
    <x v="3347"/>
    <d v="2017-05-16T00:00:00"/>
    <b v="0"/>
    <s v="Approved"/>
    <s v="OHM Cycles"/>
    <s v="Standard"/>
    <s v="high"/>
    <s v="medium"/>
    <n v="227.88"/>
    <n v="136.72999999999999"/>
    <n v="91.15"/>
    <d v="2003-02-07T00:00:00"/>
    <n v="228"/>
  </r>
  <r>
    <s v="17658"/>
    <s v="34"/>
    <x v="362"/>
    <d v="2017-03-01T00:00:00"/>
    <b v="0"/>
    <s v="Approved"/>
    <s v="WeareA2B"/>
    <s v="Standard"/>
    <s v="medium"/>
    <s v="medium"/>
    <n v="1231.1500000000001"/>
    <n v="161.6"/>
    <n v="1069.55"/>
    <d v="2009-03-08T00:00:00"/>
    <n v="304"/>
  </r>
  <r>
    <s v="17659"/>
    <s v="65"/>
    <x v="2600"/>
    <d v="2017-06-22T00:00:00"/>
    <b v="0"/>
    <s v="Approved"/>
    <s v="WeareA2B"/>
    <s v="Standard"/>
    <s v="medium"/>
    <s v="medium"/>
    <n v="1807.45"/>
    <n v="778.69"/>
    <n v="1028.76"/>
    <d v="2015-05-21T00:00:00"/>
    <n v="191"/>
  </r>
  <r>
    <s v="17660"/>
    <s v="12"/>
    <x v="1783"/>
    <d v="2017-04-01T00:00:00"/>
    <b v="1"/>
    <s v="Approved"/>
    <s v="WeareA2B"/>
    <s v="Standard"/>
    <s v="medium"/>
    <s v="medium"/>
    <n v="1231.1500000000001"/>
    <n v="161.6"/>
    <n v="1069.55"/>
    <d v="2016-07-09T00:00:00"/>
    <n v="273"/>
  </r>
  <r>
    <s v="17661"/>
    <s v="54"/>
    <x v="1192"/>
    <d v="2017-06-16T00:00:00"/>
    <b v="0"/>
    <s v="Approved"/>
    <s v="WeareA2B"/>
    <s v="Standard"/>
    <s v="medium"/>
    <s v="medium"/>
    <n v="1807.45"/>
    <n v="778.69"/>
    <n v="1028.76"/>
    <d v="2015-04-11T00:00:00"/>
    <n v="197"/>
  </r>
  <r>
    <s v="17662"/>
    <s v="59"/>
    <x v="18"/>
    <d v="2017-02-17T00:00:00"/>
    <b v="0"/>
    <s v="Approved"/>
    <s v="Solex"/>
    <s v="Standard"/>
    <s v="medium"/>
    <s v="large"/>
    <n v="1061.56"/>
    <n v="733.58"/>
    <n v="327.98"/>
    <d v="1993-07-20T00:00:00"/>
    <n v="316"/>
  </r>
  <r>
    <s v="17663"/>
    <s v="82"/>
    <x v="513"/>
    <d v="2017-03-12T00:00:00"/>
    <b v="0"/>
    <s v="Approved"/>
    <s v="Giant Bicycles"/>
    <s v="Road"/>
    <s v="medium"/>
    <s v="medium"/>
    <n v="1538.99"/>
    <n v="829.65"/>
    <n v="709.34"/>
    <d v="2016-02-04T00:00:00"/>
    <n v="293"/>
  </r>
  <r>
    <s v="17664"/>
    <s v="39"/>
    <x v="3417"/>
    <d v="2017-11-01T00:00:00"/>
    <b v="0"/>
    <s v="Approved"/>
    <s v="Giant Bicycles"/>
    <s v="Standard"/>
    <s v="medium"/>
    <s v="large"/>
    <n v="1812.75"/>
    <n v="582.48"/>
    <n v="1230.27"/>
    <d v="2008-03-19T00:00:00"/>
    <n v="59"/>
  </r>
  <r>
    <s v="17665"/>
    <s v="50"/>
    <x v="1151"/>
    <d v="2017-09-17T00:00:00"/>
    <b v="0"/>
    <s v="Approved"/>
    <s v="WeareA2B"/>
    <s v="Standard"/>
    <s v="medium"/>
    <s v="small"/>
    <n v="175.89"/>
    <n v="131.91999999999999"/>
    <n v="43.97"/>
    <d v="2012-04-10T00:00:00"/>
    <n v="104"/>
  </r>
  <r>
    <s v="17666"/>
    <s v="3"/>
    <x v="2946"/>
    <d v="2017-02-06T00:00:00"/>
    <b v="0"/>
    <s v="Approved"/>
    <s v="Trek Bicycles"/>
    <s v="Standard"/>
    <s v="medium"/>
    <s v="large"/>
    <n v="2091.4699999999998"/>
    <n v="388.92"/>
    <n v="1702.55"/>
    <d v="2004-09-28T00:00:00"/>
    <n v="327"/>
  </r>
  <r>
    <s v="17667"/>
    <s v="12"/>
    <x v="486"/>
    <d v="2017-11-25T00:00:00"/>
    <b v="0"/>
    <s v="Approved"/>
    <s v="Giant Bicycles"/>
    <s v="Standard"/>
    <s v="medium"/>
    <s v="large"/>
    <n v="1765.3"/>
    <n v="709.48"/>
    <n v="1055.82"/>
    <d v="2004-12-18T00:00:00"/>
    <n v="35"/>
  </r>
  <r>
    <s v="17668"/>
    <s v="8"/>
    <x v="1159"/>
    <d v="2017-06-19T00:00:00"/>
    <b v="1"/>
    <s v="Approved"/>
    <s v="Solex"/>
    <s v="Road"/>
    <s v="medium"/>
    <s v="small"/>
    <n v="1703.52"/>
    <n v="1516.13"/>
    <n v="187.39"/>
    <d v="1991-11-07T00:00:00"/>
    <n v="194"/>
  </r>
  <r>
    <s v="17669"/>
    <s v="8"/>
    <x v="3487"/>
    <d v="2017-10-15T00:00:00"/>
    <b v="0"/>
    <s v="Approved"/>
    <s v="Solex"/>
    <s v="Road"/>
    <s v="medium"/>
    <s v="small"/>
    <n v="1703.52"/>
    <n v="1516.13"/>
    <n v="187.39"/>
    <d v="2011-04-16T00:00:00"/>
    <n v="76"/>
  </r>
  <r>
    <s v="17670"/>
    <s v="55"/>
    <x v="1717"/>
    <d v="2017-11-09T00:00:00"/>
    <b v="0"/>
    <s v="Approved"/>
    <s v="Trek Bicycles"/>
    <s v="Road"/>
    <s v="medium"/>
    <s v="large"/>
    <n v="1894.19"/>
    <n v="598.76"/>
    <n v="1295.43"/>
    <d v="2003-07-21T00:00:00"/>
    <n v="51"/>
  </r>
  <r>
    <s v="17671"/>
    <s v="46"/>
    <x v="3396"/>
    <d v="2017-12-18T00:00:00"/>
    <b v="1"/>
    <s v="Approved"/>
    <s v="Solex"/>
    <s v="Standard"/>
    <s v="low"/>
    <s v="medium"/>
    <n v="1289.8499999999999"/>
    <n v="74.510000000000005"/>
    <n v="1215.3399999999999"/>
    <d v="2007-12-11T00:00:00"/>
    <n v="12"/>
  </r>
  <r>
    <s v="17672"/>
    <s v="55"/>
    <x v="6"/>
    <d v="2017-05-29T00:00:00"/>
    <b v="0"/>
    <s v="Approved"/>
    <s v="Trek Bicycles"/>
    <s v="Road"/>
    <s v="medium"/>
    <s v="large"/>
    <n v="1894.19"/>
    <n v="598.76"/>
    <n v="1295.43"/>
    <d v="1991-01-21T00:00:00"/>
    <n v="215"/>
  </r>
  <r>
    <s v="17673"/>
    <s v="6"/>
    <x v="3037"/>
    <d v="2017-06-04T00:00:00"/>
    <b v="0"/>
    <s v="Approved"/>
    <s v="OHM Cycles"/>
    <s v="Standard"/>
    <s v="high"/>
    <s v="medium"/>
    <n v="227.88"/>
    <n v="136.72999999999999"/>
    <n v="91.15"/>
    <d v="2016-07-09T00:00:00"/>
    <n v="209"/>
  </r>
  <r>
    <s v="17674"/>
    <s v="41"/>
    <x v="1514"/>
    <d v="2017-08-18T00:00:00"/>
    <b v="0"/>
    <s v="Approved"/>
    <s v="Solex"/>
    <s v="Road"/>
    <s v="medium"/>
    <s v="medium"/>
    <n v="416.98"/>
    <n v="312.74"/>
    <n v="104.24"/>
    <d v="1997-05-10T00:00:00"/>
    <n v="134"/>
  </r>
  <r>
    <s v="17675"/>
    <s v="43"/>
    <x v="2241"/>
    <d v="2017-07-02T00:00:00"/>
    <b v="1"/>
    <s v="Approved"/>
    <s v="Solex"/>
    <s v="Standard"/>
    <s v="medium"/>
    <s v="medium"/>
    <n v="1151.96"/>
    <n v="649.49"/>
    <n v="502.47"/>
    <d v="1999-12-04T00:00:00"/>
    <n v="181"/>
  </r>
  <r>
    <s v="17676"/>
    <s v="92"/>
    <x v="1401"/>
    <d v="2017-11-18T00:00:00"/>
    <b v="1"/>
    <s v="Approved"/>
    <s v="WeareA2B"/>
    <s v="Standard"/>
    <s v="medium"/>
    <s v="small"/>
    <n v="1415.01"/>
    <n v="1259.3599999999999"/>
    <n v="155.65"/>
    <d v="1998-12-16T00:00:00"/>
    <n v="42"/>
  </r>
  <r>
    <s v="17677"/>
    <s v="74"/>
    <x v="955"/>
    <d v="2017-09-23T00:00:00"/>
    <b v="1"/>
    <s v="Approved"/>
    <s v="WeareA2B"/>
    <s v="Standard"/>
    <s v="medium"/>
    <s v="medium"/>
    <n v="1762.96"/>
    <n v="950.52"/>
    <n v="812.44"/>
    <d v="2014-07-28T00:00:00"/>
    <n v="98"/>
  </r>
  <r>
    <s v="17678"/>
    <s v="0"/>
    <x v="1822"/>
    <d v="2017-09-22T00:00:00"/>
    <b v="0"/>
    <s v="Approved"/>
    <s v="Solex"/>
    <s v="Standard"/>
    <s v="medium"/>
    <s v="medium"/>
    <n v="71.489999999999995"/>
    <n v="53.62"/>
    <n v="17.87"/>
    <d v="2012-12-02T00:00:00"/>
    <n v="99"/>
  </r>
  <r>
    <s v="17679"/>
    <s v="33"/>
    <x v="972"/>
    <d v="2017-09-06T00:00:00"/>
    <b v="1"/>
    <s v="Approved"/>
    <s v="Giant Bicycles"/>
    <s v="Standard"/>
    <s v="medium"/>
    <s v="small"/>
    <n v="1311.44"/>
    <n v="1167.18"/>
    <n v="144.26"/>
    <d v="1992-10-11T00:00:00"/>
    <n v="115"/>
  </r>
  <r>
    <s v="17680"/>
    <s v="94"/>
    <x v="1135"/>
    <d v="2017-10-07T00:00:00"/>
    <b v="1"/>
    <s v="Approved"/>
    <s v="Giant Bicycles"/>
    <s v="Standard"/>
    <s v="medium"/>
    <s v="large"/>
    <n v="1635.3"/>
    <n v="993.66"/>
    <n v="641.64"/>
    <d v="2013-06-09T00:00:00"/>
    <n v="84"/>
  </r>
  <r>
    <s v="17681"/>
    <s v="62"/>
    <x v="1142"/>
    <d v="2017-04-07T00:00:00"/>
    <b v="0"/>
    <s v="Approved"/>
    <s v="Solex"/>
    <s v="Standard"/>
    <s v="medium"/>
    <s v="medium"/>
    <n v="478.16"/>
    <n v="298.72000000000003"/>
    <n v="179.44"/>
    <d v="2012-05-18T00:00:00"/>
    <n v="267"/>
  </r>
  <r>
    <s v="17682"/>
    <s v="12"/>
    <x v="1204"/>
    <d v="2017-05-17T00:00:00"/>
    <b v="1"/>
    <s v="Approved"/>
    <s v="WeareA2B"/>
    <s v="Standard"/>
    <s v="medium"/>
    <s v="medium"/>
    <n v="1231.1500000000001"/>
    <n v="161.6"/>
    <n v="1069.55"/>
    <d v="2004-08-17T00:00:00"/>
    <n v="227"/>
  </r>
  <r>
    <s v="17683"/>
    <s v="30"/>
    <x v="662"/>
    <d v="2017-07-19T00:00:00"/>
    <b v="0"/>
    <s v="Approved"/>
    <s v="Solex"/>
    <s v="Standard"/>
    <s v="high"/>
    <s v="medium"/>
    <n v="748.17"/>
    <n v="448.9"/>
    <n v="299.27"/>
    <d v="1991-11-10T00:00:00"/>
    <n v="164"/>
  </r>
  <r>
    <s v="17684"/>
    <s v="46"/>
    <x v="882"/>
    <d v="2017-02-23T00:00:00"/>
    <b v="0"/>
    <s v="Approved"/>
    <s v="Solex"/>
    <s v="Standard"/>
    <s v="low"/>
    <s v="medium"/>
    <n v="1289.8499999999999"/>
    <n v="74.510000000000005"/>
    <n v="1215.3399999999999"/>
    <d v="2007-12-11T00:00:00"/>
    <n v="310"/>
  </r>
  <r>
    <s v="17685"/>
    <s v="33"/>
    <x v="466"/>
    <d v="2017-02-16T00:00:00"/>
    <b v="0"/>
    <s v="Approved"/>
    <s v="Giant Bicycles"/>
    <s v="Standard"/>
    <s v="medium"/>
    <s v="small"/>
    <n v="1311.44"/>
    <n v="1167.18"/>
    <n v="144.26"/>
    <d v="1994-07-12T00:00:00"/>
    <n v="317"/>
  </r>
  <r>
    <s v="17686"/>
    <s v="99"/>
    <x v="2322"/>
    <d v="2017-11-04T00:00:00"/>
    <b v="0"/>
    <s v="Approved"/>
    <s v="OHM Cycles"/>
    <s v="Standard"/>
    <s v="medium"/>
    <s v="medium"/>
    <n v="1227.3399999999999"/>
    <n v="770.89"/>
    <n v="456.45"/>
    <d v="1994-08-10T00:00:00"/>
    <n v="56"/>
  </r>
  <r>
    <s v="17687"/>
    <s v="90"/>
    <x v="3440"/>
    <d v="2017-11-13T00:00:00"/>
    <b v="1"/>
    <s v="Approved"/>
    <s v="Norco Bicycles"/>
    <s v="Standard"/>
    <s v="low"/>
    <s v="medium"/>
    <n v="363.01"/>
    <n v="290.41000000000003"/>
    <n v="72.599999999999994"/>
    <d v="2005-05-10T00:00:00"/>
    <n v="47"/>
  </r>
  <r>
    <s v="17688"/>
    <s v="23"/>
    <x v="848"/>
    <d v="2017-07-02T00:00:00"/>
    <b v="0"/>
    <s v="Approved"/>
    <s v="Norco Bicycles"/>
    <s v="Standard"/>
    <s v="medium"/>
    <s v="medium"/>
    <n v="1198.46"/>
    <n v="381.1"/>
    <n v="817.36"/>
    <d v="1998-12-16T00:00:00"/>
    <n v="181"/>
  </r>
  <r>
    <s v="17689"/>
    <s v="56"/>
    <x v="187"/>
    <d v="2017-09-16T00:00:00"/>
    <b v="0"/>
    <s v="Approved"/>
    <s v="OHM Cycles"/>
    <s v="Standard"/>
    <s v="medium"/>
    <s v="medium"/>
    <n v="183.86"/>
    <n v="137.9"/>
    <n v="45.96"/>
    <d v="2011-08-24T00:00:00"/>
    <n v="105"/>
  </r>
  <r>
    <s v="17690"/>
    <s v="0"/>
    <x v="2820"/>
    <d v="2017-03-05T00:00:00"/>
    <b v="1"/>
    <s v="Approved"/>
    <s v="OHM Cycles"/>
    <s v="Standard"/>
    <s v="high"/>
    <s v="medium"/>
    <n v="227.88"/>
    <n v="136.72999999999999"/>
    <n v="91.15"/>
    <d v="2003-08-05T00:00:00"/>
    <n v="300"/>
  </r>
  <r>
    <s v="17691"/>
    <s v="84"/>
    <x v="2033"/>
    <d v="2017-08-31T00:00:00"/>
    <b v="0"/>
    <s v="Approved"/>
    <s v="Trek Bicycles"/>
    <s v="Road"/>
    <s v="medium"/>
    <s v="medium"/>
    <n v="290.62"/>
    <n v="215.14"/>
    <n v="75.48"/>
    <d v="2004-12-18T00:00:00"/>
    <n v="121"/>
  </r>
  <r>
    <s v="17692"/>
    <s v="6"/>
    <x v="1181"/>
    <d v="2017-04-22T00:00:00"/>
    <b v="0"/>
    <s v="Approved"/>
    <s v="OHM Cycles"/>
    <s v="Standard"/>
    <s v="high"/>
    <s v="medium"/>
    <n v="227.88"/>
    <n v="136.72999999999999"/>
    <n v="91.15"/>
    <d v="2004-09-28T00:00:00"/>
    <n v="252"/>
  </r>
  <r>
    <s v="17693"/>
    <s v="18"/>
    <x v="1551"/>
    <d v="2017-12-12T00:00:00"/>
    <b v="0"/>
    <s v="Approved"/>
    <s v="Solex"/>
    <s v="Standard"/>
    <s v="medium"/>
    <s v="medium"/>
    <n v="575.27"/>
    <n v="431.45"/>
    <n v="143.82"/>
    <d v="2013-03-12T00:00:00"/>
    <n v="18"/>
  </r>
  <r>
    <s v="17694"/>
    <s v="60"/>
    <x v="3466"/>
    <d v="2017-08-24T00:00:00"/>
    <b v="1"/>
    <s v="Approved"/>
    <s v="Giant Bicycles"/>
    <s v="Standard"/>
    <s v="high"/>
    <s v="small"/>
    <n v="1977.36"/>
    <n v="1759.85"/>
    <n v="217.51"/>
    <d v="2011-08-24T00:00:00"/>
    <n v="128"/>
  </r>
  <r>
    <s v="17695"/>
    <s v="17"/>
    <x v="2022"/>
    <d v="2017-12-08T00:00:00"/>
    <b v="0"/>
    <s v="Approved"/>
    <s v="WeareA2B"/>
    <s v="Touring"/>
    <s v="medium"/>
    <s v="large"/>
    <n v="1362.99"/>
    <n v="57.74"/>
    <n v="1305.25"/>
    <d v="1993-04-20T00:00:00"/>
    <n v="22"/>
  </r>
  <r>
    <s v="17696"/>
    <s v="76"/>
    <x v="3321"/>
    <d v="2017-07-28T00:00:00"/>
    <b v="0"/>
    <s v="Approved"/>
    <s v="WeareA2B"/>
    <s v="Road"/>
    <s v="low"/>
    <s v="small"/>
    <n v="1172.78"/>
    <n v="1043.77"/>
    <n v="129.01"/>
    <d v="2002-10-10T00:00:00"/>
    <n v="155"/>
  </r>
  <r>
    <s v="17697"/>
    <s v="31"/>
    <x v="649"/>
    <d v="2017-12-08T00:00:00"/>
    <b v="1"/>
    <s v="Approved"/>
    <s v="WeareA2B"/>
    <s v="Standard"/>
    <s v="medium"/>
    <s v="medium"/>
    <n v="752.64"/>
    <n v="205.36"/>
    <n v="547.28"/>
    <d v="2015-08-02T00:00:00"/>
    <n v="22"/>
  </r>
  <r>
    <s v="17698"/>
    <s v="98"/>
    <x v="2796"/>
    <d v="2017-05-16T00:00:00"/>
    <b v="0"/>
    <s v="Approved"/>
    <s v="OHM Cycles"/>
    <s v="Standard"/>
    <s v="medium"/>
    <s v="medium"/>
    <n v="795.34"/>
    <n v="101.58"/>
    <n v="693.76"/>
    <d v="1993-07-20T00:00:00"/>
    <n v="228"/>
  </r>
  <r>
    <s v="17699"/>
    <s v="51"/>
    <x v="2046"/>
    <d v="2017-07-09T00:00:00"/>
    <b v="1"/>
    <s v="Approved"/>
    <s v="OHM Cycles"/>
    <s v="Standard"/>
    <s v="high"/>
    <s v="medium"/>
    <n v="2005.66"/>
    <n v="1203.4000000000001"/>
    <n v="802.26"/>
    <d v="2009-04-12T00:00:00"/>
    <n v="174"/>
  </r>
  <r>
    <s v="17700"/>
    <s v="12"/>
    <x v="2353"/>
    <d v="2017-04-24T00:00:00"/>
    <b v="1"/>
    <s v="Approved"/>
    <s v="WeareA2B"/>
    <s v="Standard"/>
    <s v="medium"/>
    <s v="medium"/>
    <n v="1231.1500000000001"/>
    <n v="161.6"/>
    <n v="1069.55"/>
    <d v="2004-08-17T00:00:00"/>
    <n v="250"/>
  </r>
  <r>
    <s v="17701"/>
    <s v="21"/>
    <x v="1799"/>
    <d v="2017-10-06T00:00:00"/>
    <b v="1"/>
    <s v="Approved"/>
    <s v="Solex"/>
    <s v="Standard"/>
    <s v="medium"/>
    <s v="large"/>
    <n v="1071.23"/>
    <n v="380.74"/>
    <n v="690.49"/>
    <d v="1996-04-05T00:00:00"/>
    <n v="85"/>
  </r>
  <r>
    <s v="17702"/>
    <s v="3"/>
    <x v="28"/>
    <d v="2017-10-04T00:00:00"/>
    <b v="1"/>
    <s v="Approved"/>
    <s v="Trek Bicycles"/>
    <s v="Standard"/>
    <s v="medium"/>
    <s v="large"/>
    <n v="2091.4699999999998"/>
    <n v="388.92"/>
    <n v="1702.55"/>
    <d v="2012-09-15T00:00:00"/>
    <n v="87"/>
  </r>
  <r>
    <s v="17703"/>
    <s v="79"/>
    <x v="895"/>
    <d v="2017-04-30T00:00:00"/>
    <b v="1"/>
    <s v="Approved"/>
    <s v="Solex"/>
    <s v="Touring"/>
    <s v="medium"/>
    <s v="large"/>
    <n v="2083.94"/>
    <n v="675.03"/>
    <n v="1408.91"/>
    <d v="2013-09-16T00:00:00"/>
    <n v="244"/>
  </r>
  <r>
    <s v="17704"/>
    <s v="12"/>
    <x v="2838"/>
    <d v="2017-04-02T00:00:00"/>
    <b v="0"/>
    <s v="Approved"/>
    <s v="WeareA2B"/>
    <s v="Standard"/>
    <s v="medium"/>
    <s v="medium"/>
    <n v="1231.1500000000001"/>
    <n v="161.6"/>
    <n v="1069.55"/>
    <d v="2004-08-17T00:00:00"/>
    <n v="272"/>
  </r>
  <r>
    <s v="17705"/>
    <s v="10"/>
    <x v="2718"/>
    <d v="2017-11-16T00:00:00"/>
    <b v="1"/>
    <s v="Approved"/>
    <s v="WeareA2B"/>
    <s v="Touring"/>
    <s v="medium"/>
    <s v="medium"/>
    <n v="1466.68"/>
    <n v="363.25"/>
    <n v="1103.43"/>
    <d v="2016-07-09T00:00:00"/>
    <n v="44"/>
  </r>
  <r>
    <s v="17707"/>
    <s v="87"/>
    <x v="1956"/>
    <d v="2017-04-29T00:00:00"/>
    <b v="0"/>
    <s v="Approved"/>
    <s v="Giant Bicycles"/>
    <s v="Standard"/>
    <s v="high"/>
    <s v="medium"/>
    <n v="1179"/>
    <n v="707.4"/>
    <n v="471.6"/>
    <d v="1999-07-26T00:00:00"/>
    <n v="245"/>
  </r>
  <r>
    <s v="17708"/>
    <s v="52"/>
    <x v="3311"/>
    <d v="2017-02-02T00:00:00"/>
    <b v="1"/>
    <s v="Approved"/>
    <s v="OHM Cycles"/>
    <s v="Road"/>
    <s v="medium"/>
    <s v="medium"/>
    <n v="1280.28"/>
    <n v="829.51"/>
    <n v="450.77"/>
    <d v="1997-08-25T00:00:00"/>
    <n v="331"/>
  </r>
  <r>
    <s v="17709"/>
    <s v="50"/>
    <x v="116"/>
    <d v="2017-01-17T00:00:00"/>
    <b v="0"/>
    <s v="Approved"/>
    <s v="WeareA2B"/>
    <s v="Standard"/>
    <s v="medium"/>
    <s v="small"/>
    <n v="175.89"/>
    <n v="131.91999999999999"/>
    <n v="43.97"/>
    <d v="2012-04-10T00:00:00"/>
    <n v="347"/>
  </r>
  <r>
    <s v="17710"/>
    <s v="49"/>
    <x v="1994"/>
    <d v="2017-09-16T00:00:00"/>
    <b v="1"/>
    <s v="Approved"/>
    <s v="Trek Bicycles"/>
    <s v="Road"/>
    <s v="medium"/>
    <s v="medium"/>
    <n v="533.51"/>
    <n v="400.13"/>
    <n v="133.38"/>
    <d v="2012-06-04T00:00:00"/>
    <n v="105"/>
  </r>
  <r>
    <s v="17711"/>
    <s v="13"/>
    <x v="1178"/>
    <d v="2017-09-23T00:00:00"/>
    <b v="0"/>
    <s v="Approved"/>
    <s v="Solex"/>
    <s v="Standard"/>
    <s v="medium"/>
    <s v="medium"/>
    <n v="1163.8900000000001"/>
    <n v="589.27"/>
    <n v="574.62"/>
    <d v="2016-07-09T00:00:00"/>
    <n v="98"/>
  </r>
  <r>
    <s v="17712"/>
    <s v="90"/>
    <x v="974"/>
    <d v="2017-06-04T00:00:00"/>
    <b v="0"/>
    <s v="Approved"/>
    <s v="Norco Bicycles"/>
    <s v="Standard"/>
    <s v="low"/>
    <s v="medium"/>
    <n v="363.01"/>
    <n v="290.41000000000003"/>
    <n v="72.599999999999994"/>
    <d v="2005-05-10T00:00:00"/>
    <n v="209"/>
  </r>
  <r>
    <s v="17713"/>
    <s v="49"/>
    <x v="1104"/>
    <d v="2017-04-10T00:00:00"/>
    <b v="1"/>
    <s v="Approved"/>
    <s v="Trek Bicycles"/>
    <s v="Road"/>
    <s v="medium"/>
    <s v="medium"/>
    <n v="533.51"/>
    <n v="400.13"/>
    <n v="133.38"/>
    <d v="2012-06-04T00:00:00"/>
    <n v="264"/>
  </r>
  <r>
    <s v="17714"/>
    <s v="80"/>
    <x v="2166"/>
    <d v="2017-04-05T00:00:00"/>
    <b v="1"/>
    <s v="Approved"/>
    <s v="OHM Cycles"/>
    <s v="Touring"/>
    <s v="low"/>
    <s v="medium"/>
    <n v="1073.07"/>
    <n v="933.84"/>
    <n v="139.22999999999999"/>
    <d v="1997-08-25T00:00:00"/>
    <n v="269"/>
  </r>
  <r>
    <s v="17715"/>
    <s v="67"/>
    <x v="970"/>
    <d v="2017-11-25T00:00:00"/>
    <b v="1"/>
    <s v="Approved"/>
    <s v="Solex"/>
    <s v="Standard"/>
    <s v="medium"/>
    <s v="large"/>
    <n v="1071.23"/>
    <n v="380.74"/>
    <n v="690.49"/>
    <d v="1991-08-05T00:00:00"/>
    <n v="35"/>
  </r>
  <r>
    <s v="17717"/>
    <s v="43"/>
    <x v="1408"/>
    <d v="2017-11-18T00:00:00"/>
    <b v="0"/>
    <s v="Approved"/>
    <s v="Solex"/>
    <s v="Standard"/>
    <s v="medium"/>
    <s v="medium"/>
    <n v="1151.96"/>
    <n v="649.49"/>
    <n v="502.47"/>
    <d v="1999-12-04T00:00:00"/>
    <n v="42"/>
  </r>
  <r>
    <s v="17718"/>
    <s v="3"/>
    <x v="2609"/>
    <d v="2017-07-25T00:00:00"/>
    <b v="0"/>
    <s v="Approved"/>
    <s v="Trek Bicycles"/>
    <s v="Standard"/>
    <s v="medium"/>
    <s v="large"/>
    <n v="2091.4699999999998"/>
    <n v="388.92"/>
    <n v="1702.55"/>
    <d v="2005-08-09T00:00:00"/>
    <n v="158"/>
  </r>
  <r>
    <s v="17719"/>
    <s v="82"/>
    <x v="2755"/>
    <d v="2017-08-28T00:00:00"/>
    <b v="1"/>
    <s v="Approved"/>
    <s v="Norco Bicycles"/>
    <s v="Standard"/>
    <s v="high"/>
    <s v="medium"/>
    <n v="1148.6400000000001"/>
    <n v="689.18"/>
    <n v="459.46"/>
    <d v="2015-08-10T00:00:00"/>
    <n v="124"/>
  </r>
  <r>
    <s v="17720"/>
    <s v="0"/>
    <x v="1288"/>
    <d v="2017-05-05T00:00:00"/>
    <b v="1"/>
    <s v="Approved"/>
    <s v="Solex"/>
    <s v="Road"/>
    <s v="medium"/>
    <s v="medium"/>
    <n v="416.98"/>
    <n v="312.74"/>
    <n v="104.24"/>
    <d v="1997-05-10T00:00:00"/>
    <n v="239"/>
  </r>
  <r>
    <s v="17721"/>
    <s v="30"/>
    <x v="392"/>
    <d v="2017-07-24T00:00:00"/>
    <b v="1"/>
    <s v="Approved"/>
    <s v="Solex"/>
    <s v="Standard"/>
    <s v="high"/>
    <s v="medium"/>
    <n v="748.17"/>
    <n v="448.9"/>
    <n v="299.27"/>
    <d v="1991-11-10T00:00:00"/>
    <n v="159"/>
  </r>
  <r>
    <s v="17722"/>
    <s v="49"/>
    <x v="407"/>
    <d v="2017-12-27T00:00:00"/>
    <b v="0"/>
    <s v="Approved"/>
    <s v="Solex"/>
    <s v="Standard"/>
    <s v="medium"/>
    <s v="large"/>
    <n v="1061.56"/>
    <n v="733.58"/>
    <n v="327.98"/>
    <d v="1993-07-20T00:00:00"/>
    <n v="3"/>
  </r>
  <r>
    <s v="17723"/>
    <s v="61"/>
    <x v="3232"/>
    <d v="2017-03-02T00:00:00"/>
    <b v="1"/>
    <s v="Approved"/>
    <s v="Norco Bicycles"/>
    <s v="Standard"/>
    <s v="medium"/>
    <s v="small"/>
    <n v="586.45000000000005"/>
    <n v="521.94000000000005"/>
    <n v="64.510000000000005"/>
    <d v="2015-08-10T00:00:00"/>
    <n v="303"/>
  </r>
  <r>
    <s v="17724"/>
    <s v="62"/>
    <x v="1272"/>
    <d v="2017-06-29T00:00:00"/>
    <b v="0"/>
    <s v="Approved"/>
    <s v="Solex"/>
    <s v="Standard"/>
    <s v="high"/>
    <s v="medium"/>
    <n v="1024.6600000000001"/>
    <n v="614.79999999999995"/>
    <n v="409.86"/>
    <d v="1996-11-09T00:00:00"/>
    <n v="184"/>
  </r>
  <r>
    <s v="17725"/>
    <s v="86"/>
    <x v="3124"/>
    <d v="2017-08-12T00:00:00"/>
    <b v="1"/>
    <s v="Approved"/>
    <s v="OHM Cycles"/>
    <s v="Standard"/>
    <s v="medium"/>
    <s v="medium"/>
    <n v="235.63"/>
    <n v="125.07"/>
    <n v="110.56"/>
    <d v="2000-11-03T00:00:00"/>
    <n v="140"/>
  </r>
  <r>
    <s v="17726"/>
    <s v="12"/>
    <x v="3448"/>
    <d v="2017-12-14T00:00:00"/>
    <b v="0"/>
    <s v="Approved"/>
    <s v="Giant Bicycles"/>
    <s v="Standard"/>
    <s v="medium"/>
    <s v="large"/>
    <n v="1765.3"/>
    <n v="709.48"/>
    <n v="1055.82"/>
    <d v="2003-09-09T00:00:00"/>
    <n v="16"/>
  </r>
  <r>
    <s v="17727"/>
    <s v="0"/>
    <x v="1979"/>
    <d v="2017-08-07T00:00:00"/>
    <b v="0"/>
    <s v="Approved"/>
    <s v="WeareA2B"/>
    <s v="Standard"/>
    <s v="medium"/>
    <s v="medium"/>
    <n v="60.34"/>
    <n v="45.26"/>
    <n v="15.08"/>
    <d v="1993-07-15T00:00:00"/>
    <n v="145"/>
  </r>
  <r>
    <s v="17728"/>
    <s v="35"/>
    <x v="2365"/>
    <d v="2017-07-30T00:00:00"/>
    <b v="0"/>
    <s v="Approved"/>
    <s v="Trek Bicycles"/>
    <s v="Standard"/>
    <s v="low"/>
    <s v="medium"/>
    <n v="1057.51"/>
    <n v="154.4"/>
    <n v="903.11"/>
    <d v="1997-05-10T00:00:00"/>
    <n v="153"/>
  </r>
  <r>
    <s v="17729"/>
    <s v="54"/>
    <x v="1898"/>
    <d v="2017-04-11T00:00:00"/>
    <b v="0"/>
    <s v="Approved"/>
    <s v="WeareA2B"/>
    <s v="Standard"/>
    <s v="medium"/>
    <s v="medium"/>
    <n v="1292.8399999999999"/>
    <n v="13.44"/>
    <n v="1279.4000000000001"/>
    <d v="1993-06-23T00:00:00"/>
    <n v="263"/>
  </r>
  <r>
    <s v="17730"/>
    <s v="13"/>
    <x v="950"/>
    <d v="2017-09-08T00:00:00"/>
    <b v="0"/>
    <s v="Approved"/>
    <s v="Solex"/>
    <s v="Standard"/>
    <s v="medium"/>
    <s v="medium"/>
    <n v="1163.8900000000001"/>
    <n v="589.27"/>
    <n v="574.62"/>
    <d v="1993-07-20T00:00:00"/>
    <n v="113"/>
  </r>
  <r>
    <s v="17731"/>
    <s v="24"/>
    <x v="2686"/>
    <d v="2017-01-18T00:00:00"/>
    <b v="1"/>
    <s v="Approved"/>
    <s v="Solex"/>
    <s v="Road"/>
    <s v="medium"/>
    <s v="large"/>
    <n v="1777.8"/>
    <n v="820.78"/>
    <n v="957.02"/>
    <d v="2011-05-07T00:00:00"/>
    <n v="346"/>
  </r>
  <r>
    <s v="17732"/>
    <s v="91"/>
    <x v="2761"/>
    <d v="2017-12-10T00:00:00"/>
    <b v="1"/>
    <s v="Approved"/>
    <s v="Solex"/>
    <s v="Standard"/>
    <s v="medium"/>
    <s v="medium"/>
    <n v="100.35"/>
    <n v="75.260000000000005"/>
    <n v="25.09"/>
    <d v="1999-07-26T00:00:00"/>
    <n v="20"/>
  </r>
  <r>
    <s v="17733"/>
    <s v="40"/>
    <x v="1457"/>
    <d v="2017-04-20T00:00:00"/>
    <b v="0"/>
    <s v="Approved"/>
    <s v="OHM Cycles"/>
    <s v="Standard"/>
    <s v="high"/>
    <s v="medium"/>
    <n v="1458.17"/>
    <n v="874.9"/>
    <n v="583.27"/>
    <d v="2006-02-02T00:00:00"/>
    <n v="254"/>
  </r>
  <r>
    <s v="17735"/>
    <s v="11"/>
    <x v="199"/>
    <d v="2017-07-20T00:00:00"/>
    <b v="0"/>
    <s v="Approved"/>
    <s v="Giant Bicycles"/>
    <s v="Standard"/>
    <s v="high"/>
    <s v="medium"/>
    <n v="1274.93"/>
    <n v="764.96"/>
    <n v="509.97"/>
    <d v="2007-08-04T00:00:00"/>
    <n v="163"/>
  </r>
  <r>
    <s v="17736"/>
    <s v="41"/>
    <x v="1962"/>
    <d v="2017-03-24T00:00:00"/>
    <b v="1"/>
    <s v="Approved"/>
    <s v="Solex"/>
    <s v="Road"/>
    <s v="medium"/>
    <s v="medium"/>
    <n v="416.98"/>
    <n v="312.74"/>
    <n v="104.24"/>
    <d v="1997-05-10T00:00:00"/>
    <n v="281"/>
  </r>
  <r>
    <s v="17737"/>
    <s v="10"/>
    <x v="472"/>
    <d v="2017-04-02T00:00:00"/>
    <b v="0"/>
    <s v="Approved"/>
    <s v="Solex"/>
    <s v="Standard"/>
    <s v="medium"/>
    <s v="medium"/>
    <n v="1945.43"/>
    <n v="333.18"/>
    <n v="1612.25"/>
    <d v="2002-08-31T00:00:00"/>
    <n v="272"/>
  </r>
  <r>
    <s v="17738"/>
    <s v="74"/>
    <x v="511"/>
    <d v="2017-05-02T00:00:00"/>
    <b v="1"/>
    <s v="Approved"/>
    <s v="WeareA2B"/>
    <s v="Standard"/>
    <s v="medium"/>
    <s v="medium"/>
    <n v="1228.07"/>
    <n v="400.91"/>
    <n v="827.16"/>
    <d v="1991-07-10T00:00:00"/>
    <n v="242"/>
  </r>
  <r>
    <s v="17739"/>
    <s v="93"/>
    <x v="2043"/>
    <d v="2017-05-23T00:00:00"/>
    <b v="0"/>
    <s v="Approved"/>
    <s v="WeareA2B"/>
    <s v="Standard"/>
    <s v="medium"/>
    <s v="medium"/>
    <n v="1065.03"/>
    <n v="230.09"/>
    <n v="834.94"/>
    <d v="1994-08-10T00:00:00"/>
    <n v="221"/>
  </r>
  <r>
    <s v="17740"/>
    <s v="82"/>
    <x v="3325"/>
    <d v="2017-05-03T00:00:00"/>
    <b v="0"/>
    <s v="Approved"/>
    <s v="Giant Bicycles"/>
    <s v="Road"/>
    <s v="medium"/>
    <s v="medium"/>
    <n v="1538.99"/>
    <n v="829.65"/>
    <n v="709.34"/>
    <d v="2016-02-04T00:00:00"/>
    <n v="241"/>
  </r>
  <r>
    <s v="17741"/>
    <s v="35"/>
    <x v="3050"/>
    <d v="2017-04-08T00:00:00"/>
    <b v="1"/>
    <s v="Approved"/>
    <s v="Trek Bicycles"/>
    <s v="Standard"/>
    <s v="low"/>
    <s v="medium"/>
    <n v="1057.51"/>
    <n v="154.4"/>
    <n v="903.11"/>
    <d v="1994-07-12T00:00:00"/>
    <n v="266"/>
  </r>
  <r>
    <s v="17742"/>
    <s v="26"/>
    <x v="3130"/>
    <d v="2017-02-19T00:00:00"/>
    <b v="1"/>
    <s v="Approved"/>
    <s v="WeareA2B"/>
    <s v="Standard"/>
    <s v="medium"/>
    <s v="medium"/>
    <n v="1992.93"/>
    <n v="762.63"/>
    <n v="1230.3"/>
    <d v="1993-05-26T00:00:00"/>
    <n v="314"/>
  </r>
  <r>
    <s v="17743"/>
    <s v="82"/>
    <x v="2342"/>
    <d v="2017-05-16T00:00:00"/>
    <b v="0"/>
    <s v="Approved"/>
    <s v="Norco Bicycles"/>
    <s v="Standard"/>
    <s v="high"/>
    <s v="medium"/>
    <n v="1148.6400000000001"/>
    <n v="689.18"/>
    <n v="459.46"/>
    <d v="2015-08-10T00:00:00"/>
    <n v="228"/>
  </r>
  <r>
    <s v="17744"/>
    <s v="64"/>
    <x v="1609"/>
    <d v="2017-07-11T00:00:00"/>
    <b v="1"/>
    <s v="Approved"/>
    <s v="Trek Bicycles"/>
    <s v="Standard"/>
    <s v="medium"/>
    <s v="large"/>
    <n v="1469.44"/>
    <n v="596.54999999999995"/>
    <n v="872.89"/>
    <d v="2004-07-25T00:00:00"/>
    <n v="172"/>
  </r>
  <r>
    <s v="17745"/>
    <s v="60"/>
    <x v="2432"/>
    <d v="2017-12-11T00:00:00"/>
    <b v="1"/>
    <s v="Approved"/>
    <s v="Giant Bicycles"/>
    <s v="Standard"/>
    <s v="high"/>
    <s v="small"/>
    <n v="1977.36"/>
    <n v="1759.85"/>
    <n v="217.51"/>
    <d v="2012-04-10T00:00:00"/>
    <n v="19"/>
  </r>
  <r>
    <s v="17746"/>
    <s v="0"/>
    <x v="2194"/>
    <d v="2017-07-16T00:00:00"/>
    <b v="1"/>
    <s v="Approved"/>
    <s v="OHM Cycles"/>
    <s v="Standard"/>
    <s v="high"/>
    <s v="medium"/>
    <n v="227.88"/>
    <n v="136.72999999999999"/>
    <n v="91.15"/>
    <d v="2003-02-07T00:00:00"/>
    <n v="167"/>
  </r>
  <r>
    <s v="17747"/>
    <s v="1"/>
    <x v="1453"/>
    <d v="2017-08-12T00:00:00"/>
    <b v="0"/>
    <s v="Approved"/>
    <s v="Giant Bicycles"/>
    <s v="Standard"/>
    <s v="medium"/>
    <s v="medium"/>
    <n v="1403.5"/>
    <n v="954.82"/>
    <n v="448.68"/>
    <d v="2016-11-14T00:00:00"/>
    <n v="140"/>
  </r>
  <r>
    <s v="17748"/>
    <s v="71"/>
    <x v="1301"/>
    <d v="2017-06-10T00:00:00"/>
    <b v="1"/>
    <s v="Approved"/>
    <s v="Solex"/>
    <s v="Standard"/>
    <s v="high"/>
    <s v="large"/>
    <n v="1842.92"/>
    <n v="1105.75"/>
    <n v="737.17"/>
    <d v="1995-10-24T00:00:00"/>
    <n v="203"/>
  </r>
  <r>
    <s v="17749"/>
    <s v="0"/>
    <x v="1384"/>
    <d v="2017-05-01T00:00:00"/>
    <b v="0"/>
    <s v="Approved"/>
    <s v="WeareA2B"/>
    <s v="Standard"/>
    <s v="medium"/>
    <s v="small"/>
    <n v="175.89"/>
    <n v="131.91999999999999"/>
    <n v="43.97"/>
    <d v="2003-02-16T00:00:00"/>
    <n v="243"/>
  </r>
  <r>
    <s v="17750"/>
    <s v="56"/>
    <x v="2391"/>
    <d v="2017-10-13T00:00:00"/>
    <b v="1"/>
    <s v="Approved"/>
    <s v="OHM Cycles"/>
    <s v="Standard"/>
    <s v="medium"/>
    <s v="medium"/>
    <n v="183.86"/>
    <n v="137.9"/>
    <n v="45.96"/>
    <d v="1997-10-04T00:00:00"/>
    <n v="78"/>
  </r>
  <r>
    <s v="17751"/>
    <s v="66"/>
    <x v="2716"/>
    <d v="2017-03-30T00:00:00"/>
    <b v="1"/>
    <s v="Approved"/>
    <s v="Giant Bicycles"/>
    <s v="Road"/>
    <s v="low"/>
    <s v="small"/>
    <n v="590.26"/>
    <n v="525.33000000000004"/>
    <n v="64.930000000000007"/>
    <d v="1992-10-02T00:00:00"/>
    <n v="275"/>
  </r>
  <r>
    <s v="17752"/>
    <s v="90"/>
    <x v="3408"/>
    <d v="2017-11-17T00:00:00"/>
    <b v="0"/>
    <s v="Approved"/>
    <s v="Solex"/>
    <s v="Standard"/>
    <s v="low"/>
    <s v="medium"/>
    <n v="945.04"/>
    <n v="507.58"/>
    <n v="437.46"/>
    <d v="1995-12-19T00:00:00"/>
    <n v="43"/>
  </r>
  <r>
    <s v="17753"/>
    <s v="76"/>
    <x v="1563"/>
    <d v="2017-05-04T00:00:00"/>
    <b v="1"/>
    <s v="Approved"/>
    <s v="WeareA2B"/>
    <s v="Standard"/>
    <s v="low"/>
    <s v="medium"/>
    <n v="642.30999999999995"/>
    <n v="513.85"/>
    <n v="128.46"/>
    <d v="2011-01-10T00:00:00"/>
    <n v="240"/>
  </r>
  <r>
    <s v="17754"/>
    <s v="62"/>
    <x v="3154"/>
    <d v="2017-09-17T00:00:00"/>
    <b v="0"/>
    <s v="Approved"/>
    <s v="Solex"/>
    <s v="Standard"/>
    <s v="medium"/>
    <s v="medium"/>
    <n v="478.16"/>
    <n v="298.72000000000003"/>
    <n v="179.44"/>
    <d v="1992-10-02T00:00:00"/>
    <n v="104"/>
  </r>
  <r>
    <s v="17755"/>
    <s v="42"/>
    <x v="3133"/>
    <d v="2017-12-24T00:00:00"/>
    <b v="1"/>
    <s v="Approved"/>
    <s v="OHM Cycles"/>
    <s v="Road"/>
    <s v="medium"/>
    <s v="small"/>
    <n v="1810"/>
    <n v="1610.9"/>
    <n v="199.1"/>
    <d v="2008-03-19T00:00:00"/>
    <n v="6"/>
  </r>
  <r>
    <s v="17756"/>
    <s v="46"/>
    <x v="2668"/>
    <d v="2017-08-31T00:00:00"/>
    <b v="1"/>
    <s v="Approved"/>
    <s v="Solex"/>
    <s v="Standard"/>
    <s v="low"/>
    <s v="medium"/>
    <n v="1289.8499999999999"/>
    <n v="74.510000000000005"/>
    <n v="1215.3399999999999"/>
    <d v="2007-12-11T00:00:00"/>
    <n v="121"/>
  </r>
  <r>
    <s v="17757"/>
    <s v="41"/>
    <x v="468"/>
    <d v="2017-05-13T00:00:00"/>
    <b v="1"/>
    <s v="Approved"/>
    <s v="Solex"/>
    <s v="Road"/>
    <s v="medium"/>
    <s v="medium"/>
    <n v="416.98"/>
    <n v="312.74"/>
    <n v="104.24"/>
    <d v="1997-05-10T00:00:00"/>
    <n v="231"/>
  </r>
  <r>
    <s v="17758"/>
    <s v="36"/>
    <x v="2207"/>
    <d v="2017-08-01T00:00:00"/>
    <b v="1"/>
    <s v="Approved"/>
    <s v="Solex"/>
    <s v="Standard"/>
    <s v="low"/>
    <s v="medium"/>
    <n v="945.04"/>
    <n v="507.58"/>
    <n v="437.46"/>
    <d v="2011-03-16T00:00:00"/>
    <n v="151"/>
  </r>
  <r>
    <s v="17759"/>
    <s v="36"/>
    <x v="2058"/>
    <d v="2017-03-09T00:00:00"/>
    <b v="0"/>
    <s v="Approved"/>
    <s v="Solex"/>
    <s v="Standard"/>
    <s v="low"/>
    <s v="medium"/>
    <n v="945.04"/>
    <n v="507.58"/>
    <n v="437.46"/>
    <d v="1995-12-19T00:00:00"/>
    <n v="296"/>
  </r>
  <r>
    <s v="17760"/>
    <s v="88"/>
    <x v="2406"/>
    <d v="2017-01-31T00:00:00"/>
    <b v="1"/>
    <s v="Approved"/>
    <s v="Norco Bicycles"/>
    <s v="Standard"/>
    <s v="medium"/>
    <s v="medium"/>
    <n v="1198.46"/>
    <n v="381.1"/>
    <n v="817.36"/>
    <d v="2003-09-10T00:00:00"/>
    <n v="333"/>
  </r>
  <r>
    <s v="17761"/>
    <s v="0"/>
    <x v="605"/>
    <d v="2017-06-24T00:00:00"/>
    <b v="1"/>
    <s v="Approved"/>
    <s v="Solex"/>
    <s v="Standard"/>
    <s v="medium"/>
    <s v="medium"/>
    <n v="100.35"/>
    <n v="75.260000000000005"/>
    <n v="25.09"/>
    <d v="1999-07-26T00:00:00"/>
    <n v="189"/>
  </r>
  <r>
    <s v="17762"/>
    <s v="91"/>
    <x v="1082"/>
    <d v="2017-04-08T00:00:00"/>
    <b v="0"/>
    <s v="Approved"/>
    <s v="Solex"/>
    <s v="Standard"/>
    <s v="medium"/>
    <s v="medium"/>
    <n v="100.35"/>
    <n v="75.260000000000005"/>
    <n v="25.09"/>
    <d v="2002-10-10T00:00:00"/>
    <n v="266"/>
  </r>
  <r>
    <s v="17763"/>
    <s v="92"/>
    <x v="3244"/>
    <d v="2017-01-06T00:00:00"/>
    <b v="0"/>
    <s v="Approved"/>
    <s v="WeareA2B"/>
    <s v="Touring"/>
    <s v="medium"/>
    <s v="large"/>
    <n v="1890.39"/>
    <n v="260.14"/>
    <n v="1630.25"/>
    <d v="1998-12-17T00:00:00"/>
    <n v="358"/>
  </r>
  <r>
    <s v="17764"/>
    <s v="49"/>
    <x v="2950"/>
    <d v="2017-12-04T00:00:00"/>
    <b v="1"/>
    <s v="Approved"/>
    <s v="Trek Bicycles"/>
    <s v="Road"/>
    <s v="medium"/>
    <s v="medium"/>
    <n v="533.51"/>
    <n v="400.13"/>
    <n v="133.38"/>
    <d v="1991-01-21T00:00:00"/>
    <n v="26"/>
  </r>
  <r>
    <s v="17765"/>
    <s v="0"/>
    <x v="1946"/>
    <d v="2017-03-08T00:00:00"/>
    <b v="1"/>
    <s v="Approved"/>
    <s v="Solex"/>
    <s v="Standard"/>
    <s v="medium"/>
    <s v="medium"/>
    <n v="478.16"/>
    <n v="298.72000000000003"/>
    <n v="179.44"/>
    <d v="2004-09-28T00:00:00"/>
    <n v="297"/>
  </r>
  <r>
    <s v="17766"/>
    <s v="31"/>
    <x v="1190"/>
    <d v="2017-08-19T00:00:00"/>
    <b v="1"/>
    <s v="Approved"/>
    <s v="Giant Bicycles"/>
    <s v="Standard"/>
    <s v="medium"/>
    <s v="medium"/>
    <n v="230.91"/>
    <n v="173.18"/>
    <n v="57.73"/>
    <d v="2010-06-07T00:00:00"/>
    <n v="133"/>
  </r>
  <r>
    <s v="17767"/>
    <s v="53"/>
    <x v="2041"/>
    <d v="2017-04-20T00:00:00"/>
    <b v="0"/>
    <s v="Approved"/>
    <s v="OHM Cycles"/>
    <s v="Standard"/>
    <s v="medium"/>
    <s v="medium"/>
    <n v="795.34"/>
    <n v="101.58"/>
    <n v="693.76"/>
    <d v="1993-07-20T00:00:00"/>
    <n v="254"/>
  </r>
  <r>
    <s v="17768"/>
    <s v="0"/>
    <x v="1339"/>
    <d v="2017-03-13T00:00:00"/>
    <b v="0"/>
    <s v="Approved"/>
    <m/>
    <m/>
    <m/>
    <m/>
    <n v="1571.83"/>
    <m/>
    <m/>
    <m/>
    <n v="292"/>
  </r>
  <r>
    <s v="17769"/>
    <s v="47"/>
    <x v="2143"/>
    <d v="2017-04-12T00:00:00"/>
    <b v="1"/>
    <s v="Approved"/>
    <s v="Trek Bicycles"/>
    <s v="Road"/>
    <s v="low"/>
    <s v="small"/>
    <n v="1720.7"/>
    <n v="1531.42"/>
    <n v="189.28"/>
    <d v="2006-10-01T00:00:00"/>
    <n v="262"/>
  </r>
  <r>
    <s v="17770"/>
    <s v="74"/>
    <x v="1315"/>
    <d v="2017-01-18T00:00:00"/>
    <b v="1"/>
    <s v="Approved"/>
    <s v="WeareA2B"/>
    <s v="Standard"/>
    <s v="medium"/>
    <s v="medium"/>
    <n v="1762.96"/>
    <n v="950.52"/>
    <n v="812.44"/>
    <d v="2014-07-28T00:00:00"/>
    <n v="346"/>
  </r>
  <r>
    <s v="17771"/>
    <s v="66"/>
    <x v="237"/>
    <d v="2017-08-26T00:00:00"/>
    <b v="0"/>
    <s v="Approved"/>
    <s v="Giant Bicycles"/>
    <s v="Road"/>
    <s v="low"/>
    <s v="small"/>
    <n v="590.26"/>
    <n v="525.33000000000004"/>
    <n v="64.930000000000007"/>
    <d v="2010-11-05T00:00:00"/>
    <n v="126"/>
  </r>
  <r>
    <s v="17772"/>
    <s v="19"/>
    <x v="526"/>
    <d v="2017-10-08T00:00:00"/>
    <b v="0"/>
    <s v="Approved"/>
    <s v="OHM Cycles"/>
    <s v="Road"/>
    <s v="high"/>
    <s v="large"/>
    <n v="12.01"/>
    <n v="7.21"/>
    <n v="4.8"/>
    <d v="2009-03-08T00:00:00"/>
    <n v="83"/>
  </r>
  <r>
    <s v="17773"/>
    <s v="32"/>
    <x v="2251"/>
    <d v="2017-12-11T00:00:00"/>
    <b v="0"/>
    <s v="Approved"/>
    <s v="Giant Bicycles"/>
    <s v="Standard"/>
    <s v="medium"/>
    <s v="medium"/>
    <n v="642.70000000000005"/>
    <n v="211.37"/>
    <n v="431.33"/>
    <d v="2010-06-07T00:00:00"/>
    <n v="19"/>
  </r>
  <r>
    <s v="17774"/>
    <s v="70"/>
    <x v="2396"/>
    <d v="2017-02-06T00:00:00"/>
    <b v="1"/>
    <s v="Approved"/>
    <s v="Trek Bicycles"/>
    <s v="Standard"/>
    <s v="high"/>
    <s v="medium"/>
    <n v="495.72"/>
    <n v="297.43"/>
    <n v="198.29"/>
    <d v="2016-12-06T00:00:00"/>
    <n v="327"/>
  </r>
  <r>
    <s v="17775"/>
    <s v="2"/>
    <x v="299"/>
    <d v="2017-07-16T00:00:00"/>
    <b v="1"/>
    <s v="Approved"/>
    <s v="Solex"/>
    <s v="Standard"/>
    <s v="medium"/>
    <s v="medium"/>
    <n v="71.489999999999995"/>
    <n v="53.62"/>
    <n v="17.87"/>
    <d v="2011-08-29T00:00:00"/>
    <n v="167"/>
  </r>
  <r>
    <s v="17776"/>
    <s v="73"/>
    <x v="2842"/>
    <d v="2017-03-05T00:00:00"/>
    <b v="0"/>
    <s v="Approved"/>
    <s v="Solex"/>
    <s v="Standard"/>
    <s v="medium"/>
    <s v="medium"/>
    <n v="1945.43"/>
    <n v="333.18"/>
    <n v="1612.25"/>
    <d v="2002-08-31T00:00:00"/>
    <n v="300"/>
  </r>
  <r>
    <s v="17777"/>
    <s v="0"/>
    <x v="1596"/>
    <d v="2017-07-31T00:00:00"/>
    <b v="0"/>
    <s v="Approved"/>
    <s v="Solex"/>
    <s v="Road"/>
    <s v="medium"/>
    <s v="medium"/>
    <n v="416.98"/>
    <n v="312.74"/>
    <n v="104.24"/>
    <d v="1997-05-10T00:00:00"/>
    <n v="152"/>
  </r>
  <r>
    <s v="17778"/>
    <s v="41"/>
    <x v="2471"/>
    <d v="2017-06-04T00:00:00"/>
    <b v="0"/>
    <s v="Approved"/>
    <s v="Solex"/>
    <s v="Road"/>
    <s v="medium"/>
    <s v="medium"/>
    <n v="416.98"/>
    <n v="312.74"/>
    <n v="104.24"/>
    <d v="2007-12-11T00:00:00"/>
    <n v="209"/>
  </r>
  <r>
    <s v="17779"/>
    <s v="26"/>
    <x v="1572"/>
    <d v="2017-05-18T00:00:00"/>
    <b v="0"/>
    <s v="Approved"/>
    <s v="WeareA2B"/>
    <s v="Standard"/>
    <s v="medium"/>
    <s v="medium"/>
    <n v="1992.93"/>
    <n v="762.63"/>
    <n v="1230.3"/>
    <d v="1992-10-11T00:00:00"/>
    <n v="226"/>
  </r>
  <r>
    <s v="17780"/>
    <s v="59"/>
    <x v="1169"/>
    <d v="2017-03-23T00:00:00"/>
    <b v="1"/>
    <s v="Approved"/>
    <s v="Solex"/>
    <s v="Standard"/>
    <s v="medium"/>
    <s v="large"/>
    <n v="1061.56"/>
    <n v="733.58"/>
    <n v="327.98"/>
    <d v="1993-07-20T00:00:00"/>
    <n v="282"/>
  </r>
  <r>
    <s v="17781"/>
    <s v="53"/>
    <x v="1025"/>
    <d v="2017-10-10T00:00:00"/>
    <b v="0"/>
    <s v="Approved"/>
    <s v="OHM Cycles"/>
    <s v="Standard"/>
    <s v="medium"/>
    <s v="medium"/>
    <n v="795.34"/>
    <n v="101.58"/>
    <n v="693.76"/>
    <d v="1997-02-09T00:00:00"/>
    <n v="81"/>
  </r>
  <r>
    <s v="17782"/>
    <s v="30"/>
    <x v="3162"/>
    <d v="2017-02-26T00:00:00"/>
    <b v="0"/>
    <s v="Approved"/>
    <s v="Solex"/>
    <s v="Standard"/>
    <s v="high"/>
    <s v="medium"/>
    <n v="748.17"/>
    <n v="448.9"/>
    <n v="299.27"/>
    <d v="1991-11-10T00:00:00"/>
    <n v="307"/>
  </r>
  <r>
    <s v="17783"/>
    <s v="7"/>
    <x v="3488"/>
    <d v="2017-04-20T00:00:00"/>
    <b v="1"/>
    <s v="Approved"/>
    <s v="Trek Bicycles"/>
    <s v="Road"/>
    <s v="low"/>
    <s v="medium"/>
    <n v="980.37"/>
    <n v="234.43"/>
    <n v="745.94"/>
    <d v="2016-07-09T00:00:00"/>
    <n v="254"/>
  </r>
  <r>
    <s v="17784"/>
    <s v="61"/>
    <x v="3373"/>
    <d v="2017-08-19T00:00:00"/>
    <b v="1"/>
    <s v="Approved"/>
    <s v="OHM Cycles"/>
    <s v="Standard"/>
    <s v="low"/>
    <s v="medium"/>
    <n v="71.16"/>
    <n v="56.93"/>
    <n v="14.23"/>
    <d v="2010-11-05T00:00:00"/>
    <n v="133"/>
  </r>
  <r>
    <s v="17785"/>
    <s v="33"/>
    <x v="2999"/>
    <d v="2017-05-25T00:00:00"/>
    <b v="0"/>
    <s v="Approved"/>
    <s v="Giant Bicycles"/>
    <s v="Standard"/>
    <s v="medium"/>
    <s v="small"/>
    <n v="1311.44"/>
    <n v="1167.18"/>
    <n v="144.26"/>
    <d v="1992-10-11T00:00:00"/>
    <n v="219"/>
  </r>
  <r>
    <s v="17786"/>
    <s v="0"/>
    <x v="2869"/>
    <d v="2017-02-15T00:00:00"/>
    <b v="0"/>
    <s v="Approved"/>
    <s v="Solex"/>
    <s v="Standard"/>
    <s v="medium"/>
    <s v="medium"/>
    <n v="71.489999999999995"/>
    <n v="53.62"/>
    <n v="17.87"/>
    <d v="2012-12-02T00:00:00"/>
    <n v="318"/>
  </r>
  <r>
    <s v="17787"/>
    <s v="85"/>
    <x v="246"/>
    <d v="2017-12-14T00:00:00"/>
    <b v="0"/>
    <s v="Approved"/>
    <s v="WeareA2B"/>
    <s v="Standard"/>
    <s v="medium"/>
    <s v="medium"/>
    <n v="752.64"/>
    <n v="205.36"/>
    <n v="547.28"/>
    <d v="1997-08-25T00:00:00"/>
    <n v="16"/>
  </r>
  <r>
    <s v="17788"/>
    <s v="85"/>
    <x v="921"/>
    <d v="2017-01-31T00:00:00"/>
    <b v="0"/>
    <s v="Approved"/>
    <s v="WeareA2B"/>
    <s v="Standard"/>
    <s v="medium"/>
    <s v="medium"/>
    <n v="752.64"/>
    <n v="205.36"/>
    <n v="547.28"/>
    <d v="2015-08-02T00:00:00"/>
    <n v="333"/>
  </r>
  <r>
    <s v="17789"/>
    <s v="6"/>
    <x v="2012"/>
    <d v="2017-09-09T00:00:00"/>
    <b v="0"/>
    <s v="Approved"/>
    <s v="Solex"/>
    <s v="Standard"/>
    <s v="high"/>
    <s v="medium"/>
    <n v="748.17"/>
    <n v="448.9"/>
    <n v="299.27"/>
    <d v="1991-11-10T00:00:00"/>
    <n v="112"/>
  </r>
  <r>
    <s v="17790"/>
    <s v="13"/>
    <x v="1617"/>
    <d v="2017-05-28T00:00:00"/>
    <b v="0"/>
    <s v="Approved"/>
    <s v="Solex"/>
    <s v="Standard"/>
    <s v="medium"/>
    <s v="medium"/>
    <n v="1163.8900000000001"/>
    <n v="589.27"/>
    <n v="574.62"/>
    <d v="2016-07-09T00:00:00"/>
    <n v="216"/>
  </r>
  <r>
    <s v="17791"/>
    <s v="22"/>
    <x v="2079"/>
    <d v="2017-10-12T00:00:00"/>
    <b v="0"/>
    <s v="Approved"/>
    <s v="Solex"/>
    <s v="Standard"/>
    <s v="medium"/>
    <s v="medium"/>
    <n v="575.27"/>
    <n v="431.45"/>
    <n v="143.82"/>
    <d v="2010-05-05T00:00:00"/>
    <n v="79"/>
  </r>
  <r>
    <s v="17792"/>
    <s v="39"/>
    <x v="698"/>
    <d v="2017-07-16T00:00:00"/>
    <b v="0"/>
    <s v="Approved"/>
    <s v="Giant Bicycles"/>
    <s v="Standard"/>
    <s v="medium"/>
    <s v="large"/>
    <n v="1812.75"/>
    <n v="582.48"/>
    <n v="1230.27"/>
    <d v="1993-04-12T00:00:00"/>
    <n v="167"/>
  </r>
  <r>
    <s v="17793"/>
    <s v="79"/>
    <x v="1935"/>
    <d v="2017-02-28T00:00:00"/>
    <b v="0"/>
    <s v="Approved"/>
    <s v="Norco Bicycles"/>
    <s v="Standard"/>
    <s v="medium"/>
    <s v="medium"/>
    <n v="1555.58"/>
    <n v="818.01"/>
    <n v="737.57"/>
    <d v="2003-09-09T00:00:00"/>
    <n v="305"/>
  </r>
  <r>
    <s v="17794"/>
    <s v="5"/>
    <x v="1678"/>
    <d v="2017-03-20T00:00:00"/>
    <b v="1"/>
    <s v="Approved"/>
    <s v="Trek Bicycles"/>
    <s v="Mountain"/>
    <s v="low"/>
    <s v="medium"/>
    <n v="574.64"/>
    <n v="459.71"/>
    <n v="114.93"/>
    <d v="2011-08-29T00:00:00"/>
    <n v="285"/>
  </r>
  <r>
    <s v="17795"/>
    <s v="64"/>
    <x v="1858"/>
    <d v="2017-12-02T00:00:00"/>
    <b v="1"/>
    <s v="Approved"/>
    <s v="Trek Bicycles"/>
    <s v="Standard"/>
    <s v="medium"/>
    <s v="large"/>
    <n v="1469.44"/>
    <n v="596.54999999999995"/>
    <n v="872.89"/>
    <d v="2012-05-18T00:00:00"/>
    <n v="28"/>
  </r>
  <r>
    <s v="17796"/>
    <s v="6"/>
    <x v="3482"/>
    <d v="2017-11-11T00:00:00"/>
    <b v="0"/>
    <s v="Approved"/>
    <s v="OHM Cycles"/>
    <s v="Standard"/>
    <s v="high"/>
    <s v="medium"/>
    <n v="227.88"/>
    <n v="136.72999999999999"/>
    <n v="91.15"/>
    <d v="2003-02-07T00:00:00"/>
    <n v="49"/>
  </r>
  <r>
    <s v="17797"/>
    <s v="2"/>
    <x v="1848"/>
    <d v="2017-09-14T00:00:00"/>
    <b v="0"/>
    <s v="Approved"/>
    <s v="Solex"/>
    <s v="Standard"/>
    <s v="medium"/>
    <s v="medium"/>
    <n v="71.489999999999995"/>
    <n v="53.62"/>
    <n v="17.87"/>
    <d v="2012-12-02T00:00:00"/>
    <n v="107"/>
  </r>
  <r>
    <s v="17798"/>
    <s v="77"/>
    <x v="2686"/>
    <d v="2017-07-09T00:00:00"/>
    <b v="0"/>
    <s v="Approved"/>
    <s v="Norco Bicycles"/>
    <s v="Road"/>
    <s v="medium"/>
    <s v="large"/>
    <n v="1240.31"/>
    <n v="795.1"/>
    <n v="445.21"/>
    <d v="2011-01-10T00:00:00"/>
    <n v="174"/>
  </r>
  <r>
    <s v="17799"/>
    <s v="48"/>
    <x v="1090"/>
    <d v="2017-06-20T00:00:00"/>
    <b v="1"/>
    <s v="Approved"/>
    <s v="WeareA2B"/>
    <s v="Standard"/>
    <s v="medium"/>
    <s v="medium"/>
    <n v="1762.96"/>
    <n v="950.52"/>
    <n v="812.44"/>
    <d v="2012-06-04T00:00:00"/>
    <n v="193"/>
  </r>
  <r>
    <s v="17800"/>
    <s v="86"/>
    <x v="346"/>
    <d v="2017-12-21T00:00:00"/>
    <b v="1"/>
    <s v="Approved"/>
    <s v="OHM Cycles"/>
    <s v="Standard"/>
    <s v="medium"/>
    <s v="medium"/>
    <n v="235.63"/>
    <n v="125.07"/>
    <n v="110.56"/>
    <d v="2004-08-07T00:00:00"/>
    <n v="9"/>
  </r>
  <r>
    <s v="17801"/>
    <s v="69"/>
    <x v="2289"/>
    <d v="2017-04-16T00:00:00"/>
    <b v="1"/>
    <s v="Approved"/>
    <s v="Giant Bicycles"/>
    <s v="Road"/>
    <s v="medium"/>
    <s v="medium"/>
    <n v="792.9"/>
    <n v="594.67999999999995"/>
    <n v="198.22"/>
    <d v="1992-10-02T00:00:00"/>
    <n v="258"/>
  </r>
  <r>
    <s v="17802"/>
    <s v="36"/>
    <x v="727"/>
    <d v="2017-11-03T00:00:00"/>
    <b v="1"/>
    <s v="Approved"/>
    <s v="Solex"/>
    <s v="Standard"/>
    <s v="low"/>
    <s v="medium"/>
    <n v="945.04"/>
    <n v="507.58"/>
    <n v="437.46"/>
    <d v="1995-12-19T00:00:00"/>
    <n v="57"/>
  </r>
  <r>
    <s v="17803"/>
    <s v="94"/>
    <x v="1767"/>
    <d v="2017-05-22T00:00:00"/>
    <b v="0"/>
    <s v="Approved"/>
    <s v="Giant Bicycles"/>
    <s v="Standard"/>
    <s v="medium"/>
    <s v="large"/>
    <n v="1635.3"/>
    <n v="993.66"/>
    <n v="641.64"/>
    <d v="2013-06-09T00:00:00"/>
    <n v="222"/>
  </r>
  <r>
    <s v="17804"/>
    <s v="74"/>
    <x v="1157"/>
    <d v="2017-02-28T00:00:00"/>
    <b v="0"/>
    <s v="Approved"/>
    <s v="WeareA2B"/>
    <s v="Standard"/>
    <s v="medium"/>
    <s v="medium"/>
    <n v="1228.07"/>
    <n v="400.91"/>
    <n v="827.16"/>
    <d v="1997-01-25T00:00:00"/>
    <n v="305"/>
  </r>
  <r>
    <s v="17805"/>
    <s v="3"/>
    <x v="494"/>
    <d v="2017-03-26T00:00:00"/>
    <b v="1"/>
    <s v="Approved"/>
    <s v="Trek Bicycles"/>
    <s v="Standard"/>
    <s v="medium"/>
    <s v="large"/>
    <n v="2091.4699999999998"/>
    <n v="388.92"/>
    <n v="1702.55"/>
    <d v="2014-03-03T00:00:00"/>
    <n v="279"/>
  </r>
  <r>
    <s v="17806"/>
    <s v="3"/>
    <x v="2395"/>
    <d v="2017-07-01T00:00:00"/>
    <b v="1"/>
    <s v="Approved"/>
    <s v="Trek Bicycles"/>
    <s v="Standard"/>
    <s v="medium"/>
    <s v="large"/>
    <n v="2091.4699999999998"/>
    <n v="388.92"/>
    <n v="1702.55"/>
    <d v="2002-08-31T00:00:00"/>
    <n v="182"/>
  </r>
  <r>
    <s v="17807"/>
    <s v="21"/>
    <x v="1086"/>
    <d v="2017-06-29T00:00:00"/>
    <b v="1"/>
    <s v="Approved"/>
    <s v="WeareA2B"/>
    <s v="Touring"/>
    <s v="medium"/>
    <s v="medium"/>
    <n v="1466.68"/>
    <n v="363.25"/>
    <n v="1103.43"/>
    <d v="2016-07-09T00:00:00"/>
    <n v="184"/>
  </r>
  <r>
    <s v="17808"/>
    <s v="96"/>
    <x v="888"/>
    <d v="2017-04-10T00:00:00"/>
    <b v="1"/>
    <s v="Approved"/>
    <s v="WeareA2B"/>
    <s v="Road"/>
    <s v="low"/>
    <s v="small"/>
    <n v="1172.78"/>
    <n v="1043.77"/>
    <n v="129.01"/>
    <d v="2002-10-10T00:00:00"/>
    <n v="264"/>
  </r>
  <r>
    <s v="17809"/>
    <s v="21"/>
    <x v="1669"/>
    <d v="2017-12-06T00:00:00"/>
    <b v="1"/>
    <s v="Approved"/>
    <s v="Solex"/>
    <s v="Standard"/>
    <s v="medium"/>
    <s v="large"/>
    <n v="1071.23"/>
    <n v="380.74"/>
    <n v="690.49"/>
    <d v="1996-04-05T00:00:00"/>
    <n v="24"/>
  </r>
  <r>
    <s v="17810"/>
    <s v="92"/>
    <x v="1459"/>
    <d v="2017-05-07T00:00:00"/>
    <b v="0"/>
    <s v="Approved"/>
    <s v="WeareA2B"/>
    <s v="Standard"/>
    <s v="medium"/>
    <s v="small"/>
    <n v="1415.01"/>
    <n v="1259.3599999999999"/>
    <n v="155.65"/>
    <d v="1998-12-16T00:00:00"/>
    <n v="237"/>
  </r>
  <r>
    <s v="17811"/>
    <s v="27"/>
    <x v="3014"/>
    <d v="2017-11-25T00:00:00"/>
    <b v="1"/>
    <s v="Approved"/>
    <s v="Trek Bicycles"/>
    <s v="Standard"/>
    <s v="medium"/>
    <s v="medium"/>
    <n v="499.53"/>
    <n v="388.72"/>
    <n v="110.81"/>
    <d v="1994-07-12T00:00:00"/>
    <n v="35"/>
  </r>
  <r>
    <s v="17812"/>
    <s v="89"/>
    <x v="148"/>
    <d v="2017-05-28T00:00:00"/>
    <b v="0"/>
    <s v="Approved"/>
    <s v="Giant Bicycles"/>
    <s v="Standard"/>
    <s v="medium"/>
    <s v="large"/>
    <n v="1812.75"/>
    <n v="582.48"/>
    <n v="1230.27"/>
    <d v="2011-03-16T00:00:00"/>
    <n v="216"/>
  </r>
  <r>
    <s v="17813"/>
    <s v="59"/>
    <x v="2805"/>
    <d v="2017-04-11T00:00:00"/>
    <b v="1"/>
    <s v="Approved"/>
    <s v="WeareA2B"/>
    <s v="Standard"/>
    <s v="medium"/>
    <s v="small"/>
    <n v="1415.01"/>
    <n v="1259.3599999999999"/>
    <n v="155.65"/>
    <d v="2000-11-03T00:00:00"/>
    <n v="263"/>
  </r>
  <r>
    <s v="17814"/>
    <s v="69"/>
    <x v="1545"/>
    <d v="2017-05-16T00:00:00"/>
    <b v="1"/>
    <s v="Approved"/>
    <s v="Giant Bicycles"/>
    <s v="Road"/>
    <s v="medium"/>
    <s v="medium"/>
    <n v="792.9"/>
    <n v="594.67999999999995"/>
    <n v="198.22"/>
    <d v="2015-04-11T00:00:00"/>
    <n v="228"/>
  </r>
  <r>
    <s v="17815"/>
    <s v="85"/>
    <x v="1628"/>
    <d v="2017-05-22T00:00:00"/>
    <b v="0"/>
    <s v="Approved"/>
    <s v="WeareA2B"/>
    <s v="Standard"/>
    <s v="medium"/>
    <s v="medium"/>
    <n v="1228.07"/>
    <n v="400.91"/>
    <n v="827.16"/>
    <d v="2000-05-22T00:00:00"/>
    <n v="222"/>
  </r>
  <r>
    <s v="17816"/>
    <s v="62"/>
    <x v="3348"/>
    <d v="2017-11-11T00:00:00"/>
    <b v="0"/>
    <s v="Approved"/>
    <s v="Solex"/>
    <s v="Standard"/>
    <s v="medium"/>
    <s v="medium"/>
    <n v="478.16"/>
    <n v="298.72000000000003"/>
    <n v="179.44"/>
    <d v="1992-10-02T00:00:00"/>
    <n v="49"/>
  </r>
  <r>
    <s v="17817"/>
    <s v="71"/>
    <x v="1292"/>
    <d v="2017-01-03T00:00:00"/>
    <b v="0"/>
    <s v="Approved"/>
    <s v="Solex"/>
    <s v="Standard"/>
    <s v="high"/>
    <s v="large"/>
    <n v="1842.92"/>
    <n v="1105.75"/>
    <n v="737.17"/>
    <d v="1995-10-24T00:00:00"/>
    <n v="361"/>
  </r>
  <r>
    <s v="17818"/>
    <s v="9"/>
    <x v="2170"/>
    <d v="2017-07-17T00:00:00"/>
    <b v="1"/>
    <s v="Approved"/>
    <s v="Norco Bicycles"/>
    <s v="Standard"/>
    <s v="medium"/>
    <s v="small"/>
    <n v="1216.1400000000001"/>
    <n v="1082.3599999999999"/>
    <n v="133.78"/>
    <d v="1991-08-05T00:00:00"/>
    <n v="166"/>
  </r>
  <r>
    <s v="17819"/>
    <s v="23"/>
    <x v="2289"/>
    <d v="2017-03-08T00:00:00"/>
    <b v="0"/>
    <s v="Approved"/>
    <s v="Norco Bicycles"/>
    <s v="Mountain"/>
    <s v="low"/>
    <s v="small"/>
    <n v="688.63"/>
    <n v="612.88"/>
    <n v="75.75"/>
    <d v="1993-10-02T00:00:00"/>
    <n v="297"/>
  </r>
  <r>
    <s v="17820"/>
    <s v="89"/>
    <x v="519"/>
    <d v="2017-12-27T00:00:00"/>
    <b v="0"/>
    <s v="Approved"/>
    <s v="Giant Bicycles"/>
    <s v="Standard"/>
    <s v="medium"/>
    <s v="large"/>
    <n v="1812.75"/>
    <n v="582.48"/>
    <n v="1230.27"/>
    <d v="2010-06-07T00:00:00"/>
    <n v="3"/>
  </r>
  <r>
    <s v="17821"/>
    <s v="58"/>
    <x v="1037"/>
    <d v="2017-09-08T00:00:00"/>
    <b v="1"/>
    <s v="Approved"/>
    <s v="OHM Cycles"/>
    <s v="Standard"/>
    <s v="medium"/>
    <s v="medium"/>
    <n v="912.52"/>
    <n v="141.4"/>
    <n v="771.12"/>
    <d v="2015-10-18T00:00:00"/>
    <n v="113"/>
  </r>
  <r>
    <s v="17822"/>
    <s v="45"/>
    <x v="2679"/>
    <d v="2017-12-26T00:00:00"/>
    <b v="0"/>
    <s v="Approved"/>
    <s v="Solex"/>
    <s v="Standard"/>
    <s v="medium"/>
    <s v="medium"/>
    <n v="441.49"/>
    <n v="84.99"/>
    <n v="356.5"/>
    <d v="2012-06-04T00:00:00"/>
    <n v="4"/>
  </r>
  <r>
    <s v="17823"/>
    <s v="0"/>
    <x v="641"/>
    <d v="2017-07-25T00:00:00"/>
    <b v="1"/>
    <s v="Approved"/>
    <s v="Solex"/>
    <s v="Standard"/>
    <s v="medium"/>
    <s v="medium"/>
    <n v="478.16"/>
    <n v="298.72000000000003"/>
    <n v="179.44"/>
    <d v="2010-11-05T00:00:00"/>
    <n v="158"/>
  </r>
  <r>
    <s v="17824"/>
    <s v="61"/>
    <x v="2"/>
    <d v="2017-05-05T00:00:00"/>
    <b v="1"/>
    <s v="Approved"/>
    <s v="OHM Cycles"/>
    <s v="Standard"/>
    <s v="low"/>
    <s v="medium"/>
    <n v="71.16"/>
    <n v="56.93"/>
    <n v="14.23"/>
    <d v="2015-06-17T00:00:00"/>
    <n v="239"/>
  </r>
  <r>
    <s v="17825"/>
    <s v="0"/>
    <x v="2480"/>
    <d v="2017-08-10T00:00:00"/>
    <b v="1"/>
    <s v="Approved"/>
    <s v="Norco Bicycles"/>
    <s v="Standard"/>
    <s v="medium"/>
    <s v="medium"/>
    <n v="360.4"/>
    <n v="270.3"/>
    <n v="90.1"/>
    <d v="1997-01-25T00:00:00"/>
    <n v="142"/>
  </r>
  <r>
    <s v="17826"/>
    <s v="78"/>
    <x v="1695"/>
    <d v="2017-12-25T00:00:00"/>
    <b v="1"/>
    <s v="Approved"/>
    <s v="Giant Bicycles"/>
    <s v="Standard"/>
    <s v="medium"/>
    <s v="large"/>
    <n v="1765.3"/>
    <n v="709.48"/>
    <n v="1055.82"/>
    <d v="1997-01-25T00:00:00"/>
    <n v="5"/>
  </r>
  <r>
    <s v="17827"/>
    <s v="40"/>
    <x v="1837"/>
    <d v="2017-08-15T00:00:00"/>
    <b v="1"/>
    <s v="Approved"/>
    <s v="OHM Cycles"/>
    <s v="Standard"/>
    <s v="high"/>
    <s v="medium"/>
    <n v="1458.17"/>
    <n v="874.9"/>
    <n v="583.27"/>
    <d v="1995-12-19T00:00:00"/>
    <n v="137"/>
  </r>
  <r>
    <s v="17828"/>
    <s v="34"/>
    <x v="1470"/>
    <d v="2017-05-30T00:00:00"/>
    <b v="1"/>
    <s v="Approved"/>
    <s v="WeareA2B"/>
    <s v="Standard"/>
    <s v="medium"/>
    <s v="medium"/>
    <n v="1231.1500000000001"/>
    <n v="161.6"/>
    <n v="1069.55"/>
    <d v="2013-03-12T00:00:00"/>
    <n v="214"/>
  </r>
  <r>
    <s v="17829"/>
    <s v="12"/>
    <x v="713"/>
    <d v="2017-12-15T00:00:00"/>
    <b v="0"/>
    <s v="Approved"/>
    <s v="WeareA2B"/>
    <s v="Standard"/>
    <s v="medium"/>
    <s v="medium"/>
    <n v="1231.1500000000001"/>
    <n v="161.6"/>
    <n v="1069.55"/>
    <d v="2004-08-17T00:00:00"/>
    <n v="15"/>
  </r>
  <r>
    <s v="17830"/>
    <s v="90"/>
    <x v="2754"/>
    <d v="2017-04-25T00:00:00"/>
    <b v="1"/>
    <s v="Approved"/>
    <s v="Norco Bicycles"/>
    <s v="Standard"/>
    <s v="low"/>
    <s v="medium"/>
    <n v="363.01"/>
    <n v="290.41000000000003"/>
    <n v="72.599999999999994"/>
    <d v="2005-05-10T00:00:00"/>
    <n v="249"/>
  </r>
  <r>
    <s v="17831"/>
    <s v="52"/>
    <x v="1438"/>
    <d v="2017-03-08T00:00:00"/>
    <b v="1"/>
    <s v="Approved"/>
    <s v="Solex"/>
    <s v="Road"/>
    <s v="medium"/>
    <s v="large"/>
    <n v="1777.8"/>
    <n v="820.78"/>
    <n v="957.02"/>
    <d v="2011-05-07T00:00:00"/>
    <n v="297"/>
  </r>
  <r>
    <s v="17832"/>
    <s v="24"/>
    <x v="680"/>
    <d v="2017-03-19T00:00:00"/>
    <b v="0"/>
    <s v="Approved"/>
    <s v="Solex"/>
    <s v="Road"/>
    <s v="medium"/>
    <s v="large"/>
    <n v="1777.8"/>
    <n v="820.78"/>
    <n v="957.02"/>
    <d v="2011-05-07T00:00:00"/>
    <n v="286"/>
  </r>
  <r>
    <s v="17833"/>
    <s v="63"/>
    <x v="2708"/>
    <d v="2017-06-13T00:00:00"/>
    <b v="0"/>
    <s v="Approved"/>
    <s v="Solex"/>
    <s v="Standard"/>
    <s v="medium"/>
    <s v="medium"/>
    <n v="1483.2"/>
    <n v="99.59"/>
    <n v="1383.61"/>
    <d v="2015-05-21T00:00:00"/>
    <n v="200"/>
  </r>
  <r>
    <s v="17834"/>
    <s v="45"/>
    <x v="1044"/>
    <d v="2017-04-07T00:00:00"/>
    <b v="0"/>
    <s v="Approved"/>
    <s v="Solex"/>
    <s v="Standard"/>
    <s v="medium"/>
    <s v="medium"/>
    <n v="441.49"/>
    <n v="84.99"/>
    <n v="356.5"/>
    <d v="2006-10-01T00:00:00"/>
    <n v="267"/>
  </r>
  <r>
    <s v="17835"/>
    <s v="81"/>
    <x v="2006"/>
    <d v="2017-05-16T00:00:00"/>
    <b v="1"/>
    <s v="Approved"/>
    <s v="Norco Bicycles"/>
    <s v="Standard"/>
    <s v="medium"/>
    <s v="small"/>
    <n v="586.45000000000005"/>
    <n v="521.94000000000005"/>
    <n v="64.510000000000005"/>
    <d v="2004-08-07T00:00:00"/>
    <n v="228"/>
  </r>
  <r>
    <s v="17836"/>
    <s v="43"/>
    <x v="3093"/>
    <d v="2017-07-22T00:00:00"/>
    <b v="0"/>
    <s v="Approved"/>
    <s v="Solex"/>
    <s v="Standard"/>
    <s v="medium"/>
    <s v="medium"/>
    <n v="1151.96"/>
    <n v="649.49"/>
    <n v="502.47"/>
    <d v="1997-02-09T00:00:00"/>
    <n v="161"/>
  </r>
  <r>
    <s v="17837"/>
    <s v="85"/>
    <x v="1216"/>
    <d v="2017-06-26T00:00:00"/>
    <b v="1"/>
    <s v="Approved"/>
    <s v="WeareA2B"/>
    <s v="Standard"/>
    <s v="medium"/>
    <s v="medium"/>
    <n v="752.64"/>
    <n v="205.36"/>
    <n v="547.28"/>
    <d v="2003-01-05T00:00:00"/>
    <n v="187"/>
  </r>
  <r>
    <s v="17838"/>
    <s v="31"/>
    <x v="2383"/>
    <d v="2017-10-05T00:00:00"/>
    <b v="1"/>
    <s v="Approved"/>
    <s v="Giant Bicycles"/>
    <s v="Standard"/>
    <s v="medium"/>
    <s v="medium"/>
    <n v="230.91"/>
    <n v="173.18"/>
    <n v="57.73"/>
    <d v="2006-11-10T00:00:00"/>
    <n v="86"/>
  </r>
  <r>
    <s v="17839"/>
    <s v="57"/>
    <x v="3182"/>
    <d v="2017-01-01T00:00:00"/>
    <b v="0"/>
    <s v="Approved"/>
    <s v="WeareA2B"/>
    <s v="Touring"/>
    <s v="medium"/>
    <s v="large"/>
    <n v="1890.39"/>
    <n v="260.14"/>
    <n v="1630.25"/>
    <d v="1991-01-21T00:00:00"/>
    <n v="363"/>
  </r>
  <r>
    <s v="17840"/>
    <s v="84"/>
    <x v="1549"/>
    <d v="2017-05-13T00:00:00"/>
    <b v="1"/>
    <s v="Approved"/>
    <s v="Trek Bicycles"/>
    <s v="Road"/>
    <s v="medium"/>
    <s v="medium"/>
    <n v="290.62"/>
    <n v="215.14"/>
    <n v="75.48"/>
    <d v="2004-12-18T00:00:00"/>
    <n v="231"/>
  </r>
  <r>
    <s v="17841"/>
    <s v="5"/>
    <x v="3048"/>
    <d v="2017-04-27T00:00:00"/>
    <b v="1"/>
    <s v="Approved"/>
    <s v="Trek Bicycles"/>
    <s v="Mountain"/>
    <s v="low"/>
    <s v="medium"/>
    <n v="574.64"/>
    <n v="459.71"/>
    <n v="114.93"/>
    <d v="2004-08-07T00:00:00"/>
    <n v="247"/>
  </r>
  <r>
    <s v="17842"/>
    <s v="81"/>
    <x v="2430"/>
    <d v="2017-02-07T00:00:00"/>
    <b v="1"/>
    <s v="Approved"/>
    <s v="Solex"/>
    <s v="Standard"/>
    <s v="medium"/>
    <s v="medium"/>
    <n v="1151.96"/>
    <n v="649.49"/>
    <n v="502.47"/>
    <d v="2012-04-10T00:00:00"/>
    <n v="326"/>
  </r>
  <r>
    <s v="17843"/>
    <s v="100"/>
    <x v="2929"/>
    <d v="2017-11-15T00:00:00"/>
    <b v="1"/>
    <s v="Approved"/>
    <s v="Norco Bicycles"/>
    <s v="Road"/>
    <s v="medium"/>
    <s v="medium"/>
    <n v="1036.5899999999999"/>
    <n v="206.35"/>
    <n v="830.24"/>
    <d v="1991-05-06T00:00:00"/>
    <n v="45"/>
  </r>
  <r>
    <s v="17844"/>
    <s v="49"/>
    <x v="279"/>
    <d v="2017-04-03T00:00:00"/>
    <b v="1"/>
    <s v="Approved"/>
    <s v="Solex"/>
    <s v="Standard"/>
    <s v="medium"/>
    <s v="large"/>
    <n v="1061.56"/>
    <n v="733.58"/>
    <n v="327.98"/>
    <d v="2015-06-17T00:00:00"/>
    <n v="271"/>
  </r>
  <r>
    <s v="17845"/>
    <s v="53"/>
    <x v="57"/>
    <d v="2017-05-19T00:00:00"/>
    <b v="0"/>
    <s v="Approved"/>
    <s v="OHM Cycles"/>
    <s v="Standard"/>
    <s v="medium"/>
    <s v="medium"/>
    <n v="795.34"/>
    <n v="101.58"/>
    <n v="693.76"/>
    <d v="2005-10-22T00:00:00"/>
    <n v="225"/>
  </r>
  <r>
    <s v="17846"/>
    <s v="61"/>
    <x v="3300"/>
    <d v="2017-02-12T00:00:00"/>
    <b v="1"/>
    <s v="Approved"/>
    <s v="OHM Cycles"/>
    <s v="Standard"/>
    <s v="low"/>
    <s v="medium"/>
    <n v="71.16"/>
    <n v="56.93"/>
    <n v="14.23"/>
    <d v="2010-11-05T00:00:00"/>
    <n v="321"/>
  </r>
  <r>
    <s v="17847"/>
    <s v="21"/>
    <x v="976"/>
    <d v="2017-06-07T00:00:00"/>
    <b v="1"/>
    <s v="Approved"/>
    <s v="Solex"/>
    <s v="Standard"/>
    <s v="medium"/>
    <s v="large"/>
    <n v="1071.23"/>
    <n v="380.74"/>
    <n v="690.49"/>
    <d v="1996-04-05T00:00:00"/>
    <n v="206"/>
  </r>
  <r>
    <s v="17848"/>
    <s v="72"/>
    <x v="1935"/>
    <d v="2017-10-03T00:00:00"/>
    <b v="0"/>
    <s v="Approved"/>
    <s v="Norco Bicycles"/>
    <s v="Standard"/>
    <s v="medium"/>
    <s v="medium"/>
    <n v="360.4"/>
    <n v="270.3"/>
    <n v="90.1"/>
    <d v="2016-12-06T00:00:00"/>
    <n v="88"/>
  </r>
  <r>
    <s v="17850"/>
    <s v="71"/>
    <x v="59"/>
    <d v="2017-08-21T00:00:00"/>
    <b v="1"/>
    <s v="Approved"/>
    <s v="Solex"/>
    <s v="Standard"/>
    <s v="high"/>
    <s v="large"/>
    <n v="1842.92"/>
    <n v="1105.75"/>
    <n v="737.17"/>
    <d v="2011-01-10T00:00:00"/>
    <n v="131"/>
  </r>
  <r>
    <s v="17851"/>
    <s v="79"/>
    <x v="3035"/>
    <d v="2017-07-12T00:00:00"/>
    <b v="0"/>
    <s v="Approved"/>
    <s v="Norco Bicycles"/>
    <s v="Standard"/>
    <s v="medium"/>
    <s v="medium"/>
    <n v="1555.58"/>
    <n v="818.01"/>
    <n v="737.57"/>
    <d v="1991-07-10T00:00:00"/>
    <n v="171"/>
  </r>
  <r>
    <s v="17852"/>
    <s v="5"/>
    <x v="885"/>
    <d v="2017-04-23T00:00:00"/>
    <b v="0"/>
    <s v="Approved"/>
    <s v="Trek Bicycles"/>
    <s v="Mountain"/>
    <s v="low"/>
    <s v="medium"/>
    <n v="574.64"/>
    <n v="459.71"/>
    <n v="114.93"/>
    <d v="2004-08-07T00:00:00"/>
    <n v="251"/>
  </r>
  <r>
    <s v="17853"/>
    <s v="60"/>
    <x v="3087"/>
    <d v="2017-01-19T00:00:00"/>
    <b v="1"/>
    <s v="Approved"/>
    <s v="Giant Bicycles"/>
    <s v="Standard"/>
    <s v="high"/>
    <s v="small"/>
    <n v="1977.36"/>
    <n v="1759.85"/>
    <n v="217.51"/>
    <d v="2011-08-24T00:00:00"/>
    <n v="345"/>
  </r>
  <r>
    <s v="17854"/>
    <s v="82"/>
    <x v="299"/>
    <d v="2017-09-14T00:00:00"/>
    <b v="1"/>
    <s v="Approved"/>
    <s v="Norco Bicycles"/>
    <s v="Standard"/>
    <s v="high"/>
    <s v="medium"/>
    <n v="1148.6400000000001"/>
    <n v="689.18"/>
    <n v="459.46"/>
    <d v="2015-08-02T00:00:00"/>
    <n v="107"/>
  </r>
  <r>
    <s v="17855"/>
    <s v="0"/>
    <x v="805"/>
    <d v="2017-06-26T00:00:00"/>
    <b v="0"/>
    <s v="Approved"/>
    <s v="OHM Cycles"/>
    <s v="Standard"/>
    <s v="low"/>
    <s v="medium"/>
    <n v="71.16"/>
    <n v="56.93"/>
    <n v="14.23"/>
    <d v="2015-06-17T00:00:00"/>
    <n v="187"/>
  </r>
  <r>
    <s v="17856"/>
    <s v="48"/>
    <x v="2116"/>
    <d v="2017-06-13T00:00:00"/>
    <b v="0"/>
    <s v="Approved"/>
    <s v="WeareA2B"/>
    <s v="Standard"/>
    <s v="medium"/>
    <s v="medium"/>
    <n v="1762.96"/>
    <n v="950.52"/>
    <n v="812.44"/>
    <d v="2003-02-16T00:00:00"/>
    <n v="200"/>
  </r>
  <r>
    <s v="17857"/>
    <s v="0"/>
    <x v="895"/>
    <d v="2017-01-31T00:00:00"/>
    <b v="0"/>
    <s v="Approved"/>
    <s v="Trek Bicycles"/>
    <s v="Standard"/>
    <s v="high"/>
    <s v="medium"/>
    <n v="358.39"/>
    <n v="215.03"/>
    <n v="143.36000000000001"/>
    <d v="2004-01-16T00:00:00"/>
    <n v="333"/>
  </r>
  <r>
    <s v="17858"/>
    <s v="64"/>
    <x v="262"/>
    <d v="2017-12-23T00:00:00"/>
    <b v="1"/>
    <s v="Approved"/>
    <s v="Trek Bicycles"/>
    <s v="Standard"/>
    <s v="medium"/>
    <s v="large"/>
    <n v="1469.44"/>
    <n v="596.54999999999995"/>
    <n v="872.89"/>
    <d v="2010-11-05T00:00:00"/>
    <n v="7"/>
  </r>
  <r>
    <s v="17859"/>
    <s v="45"/>
    <x v="1014"/>
    <d v="2017-02-23T00:00:00"/>
    <b v="0"/>
    <s v="Approved"/>
    <s v="Solex"/>
    <s v="Standard"/>
    <s v="medium"/>
    <s v="medium"/>
    <n v="441.49"/>
    <n v="84.99"/>
    <n v="356.5"/>
    <d v="1993-04-12T00:00:00"/>
    <n v="310"/>
  </r>
  <r>
    <s v="17860"/>
    <s v="11"/>
    <x v="1457"/>
    <d v="2017-07-26T00:00:00"/>
    <b v="0"/>
    <s v="Approved"/>
    <s v="Giant Bicycles"/>
    <s v="Standard"/>
    <s v="high"/>
    <s v="medium"/>
    <n v="1274.93"/>
    <n v="764.96"/>
    <n v="509.97"/>
    <d v="2003-08-05T00:00:00"/>
    <n v="157"/>
  </r>
  <r>
    <s v="17861"/>
    <s v="75"/>
    <x v="624"/>
    <d v="2017-09-17T00:00:00"/>
    <b v="0"/>
    <s v="Approved"/>
    <s v="Giant Bicycles"/>
    <s v="Touring"/>
    <s v="medium"/>
    <s v="large"/>
    <n v="1873.97"/>
    <n v="863.95"/>
    <n v="1010.02"/>
    <d v="2014-10-10T00:00:00"/>
    <n v="104"/>
  </r>
  <r>
    <s v="17863"/>
    <s v="96"/>
    <x v="1048"/>
    <d v="2017-01-16T00:00:00"/>
    <b v="1"/>
    <s v="Approved"/>
    <s v="Giant Bicycles"/>
    <s v="Standard"/>
    <s v="medium"/>
    <s v="large"/>
    <n v="1635.3"/>
    <n v="993.66"/>
    <n v="641.64"/>
    <d v="2013-06-09T00:00:00"/>
    <n v="348"/>
  </r>
  <r>
    <s v="17864"/>
    <s v="33"/>
    <x v="1303"/>
    <d v="2017-08-18T00:00:00"/>
    <b v="1"/>
    <s v="Approved"/>
    <s v="Giant Bicycles"/>
    <s v="Standard"/>
    <s v="medium"/>
    <s v="small"/>
    <n v="1311.44"/>
    <n v="1167.18"/>
    <n v="144.26"/>
    <d v="1992-10-11T00:00:00"/>
    <n v="134"/>
  </r>
  <r>
    <s v="17865"/>
    <s v="7"/>
    <x v="2838"/>
    <d v="2017-05-12T00:00:00"/>
    <b v="1"/>
    <s v="Approved"/>
    <s v="Trek Bicycles"/>
    <s v="Road"/>
    <s v="low"/>
    <s v="medium"/>
    <n v="980.37"/>
    <n v="234.43"/>
    <n v="745.94"/>
    <d v="2004-09-28T00:00:00"/>
    <n v="232"/>
  </r>
  <r>
    <s v="17866"/>
    <s v="98"/>
    <x v="1040"/>
    <d v="2017-02-10T00:00:00"/>
    <b v="1"/>
    <s v="Approved"/>
    <s v="Trek Bicycles"/>
    <s v="Standard"/>
    <s v="high"/>
    <s v="medium"/>
    <n v="358.39"/>
    <n v="215.03"/>
    <n v="143.36000000000001"/>
    <d v="2004-01-16T00:00:00"/>
    <n v="323"/>
  </r>
  <r>
    <s v="17867"/>
    <s v="96"/>
    <x v="395"/>
    <d v="2017-03-25T00:00:00"/>
    <b v="0"/>
    <s v="Approved"/>
    <s v="Giant Bicycles"/>
    <s v="Standard"/>
    <s v="medium"/>
    <s v="large"/>
    <n v="1635.3"/>
    <n v="993.66"/>
    <n v="641.64"/>
    <d v="2002-10-10T00:00:00"/>
    <n v="280"/>
  </r>
  <r>
    <s v="17868"/>
    <s v="83"/>
    <x v="2204"/>
    <d v="2017-06-18T00:00:00"/>
    <b v="1"/>
    <s v="Approved"/>
    <s v="Solex"/>
    <s v="Touring"/>
    <s v="medium"/>
    <s v="large"/>
    <n v="2083.94"/>
    <n v="675.03"/>
    <n v="1408.91"/>
    <d v="2013-09-16T00:00:00"/>
    <n v="195"/>
  </r>
  <r>
    <s v="17869"/>
    <s v="39"/>
    <x v="2821"/>
    <d v="2017-02-21T00:00:00"/>
    <b v="0"/>
    <s v="Approved"/>
    <s v="Giant Bicycles"/>
    <s v="Standard"/>
    <s v="medium"/>
    <s v="large"/>
    <n v="1812.75"/>
    <n v="582.48"/>
    <n v="1230.27"/>
    <d v="2010-06-07T00:00:00"/>
    <n v="312"/>
  </r>
  <r>
    <s v="17870"/>
    <s v="86"/>
    <x v="138"/>
    <d v="2017-06-03T00:00:00"/>
    <b v="0"/>
    <s v="Approved"/>
    <s v="OHM Cycles"/>
    <s v="Standard"/>
    <s v="medium"/>
    <s v="medium"/>
    <n v="235.63"/>
    <n v="125.07"/>
    <n v="110.56"/>
    <d v="2003-01-05T00:00:00"/>
    <n v="210"/>
  </r>
  <r>
    <s v="17871"/>
    <s v="17"/>
    <x v="3170"/>
    <d v="2017-07-31T00:00:00"/>
    <b v="1"/>
    <s v="Approved"/>
    <s v="Solex"/>
    <s v="Standard"/>
    <s v="high"/>
    <s v="medium"/>
    <n v="1024.6600000000001"/>
    <n v="614.79999999999995"/>
    <n v="409.86"/>
    <d v="2016-02-04T00:00:00"/>
    <n v="152"/>
  </r>
  <r>
    <s v="17872"/>
    <s v="88"/>
    <x v="2888"/>
    <d v="2017-08-18T00:00:00"/>
    <b v="1"/>
    <s v="Approved"/>
    <s v="Norco Bicycles"/>
    <s v="Standard"/>
    <s v="high"/>
    <s v="small"/>
    <n v="1661.92"/>
    <n v="1479.11"/>
    <n v="182.81"/>
    <d v="1993-10-02T00:00:00"/>
    <n v="134"/>
  </r>
  <r>
    <s v="17873"/>
    <s v="0"/>
    <x v="96"/>
    <d v="2017-08-10T00:00:00"/>
    <b v="1"/>
    <s v="Approved"/>
    <s v="Trek Bicycles"/>
    <s v="Road"/>
    <s v="medium"/>
    <s v="medium"/>
    <n v="290.62"/>
    <n v="215.14"/>
    <n v="75.48"/>
    <d v="2004-12-18T00:00:00"/>
    <n v="142"/>
  </r>
  <r>
    <s v="17874"/>
    <s v="30"/>
    <x v="2729"/>
    <d v="2017-07-21T00:00:00"/>
    <b v="1"/>
    <s v="Approved"/>
    <s v="OHM Cycles"/>
    <s v="Standard"/>
    <s v="medium"/>
    <s v="medium"/>
    <n v="1227.3399999999999"/>
    <n v="770.89"/>
    <n v="456.45"/>
    <d v="1994-08-10T00:00:00"/>
    <n v="162"/>
  </r>
  <r>
    <s v="17875"/>
    <s v="63"/>
    <x v="2704"/>
    <d v="2017-06-08T00:00:00"/>
    <b v="1"/>
    <s v="Approved"/>
    <s v="Solex"/>
    <s v="Standard"/>
    <s v="medium"/>
    <s v="medium"/>
    <n v="1483.2"/>
    <n v="99.59"/>
    <n v="1383.61"/>
    <d v="1998-12-17T00:00:00"/>
    <n v="205"/>
  </r>
  <r>
    <s v="17876"/>
    <s v="88"/>
    <x v="1922"/>
    <d v="2017-04-23T00:00:00"/>
    <b v="0"/>
    <s v="Approved"/>
    <s v="Norco Bicycles"/>
    <s v="Standard"/>
    <s v="medium"/>
    <s v="medium"/>
    <n v="1198.46"/>
    <n v="381.1"/>
    <n v="817.36"/>
    <d v="2002-10-10T00:00:00"/>
    <n v="251"/>
  </r>
  <r>
    <s v="17877"/>
    <s v="92"/>
    <x v="3379"/>
    <d v="2017-05-09T00:00:00"/>
    <b v="0"/>
    <s v="Approved"/>
    <s v="WeareA2B"/>
    <s v="Touring"/>
    <s v="medium"/>
    <s v="large"/>
    <n v="1890.39"/>
    <n v="260.14"/>
    <n v="1630.25"/>
    <d v="1991-01-21T00:00:00"/>
    <n v="235"/>
  </r>
  <r>
    <s v="17878"/>
    <s v="87"/>
    <x v="1057"/>
    <d v="2017-08-26T00:00:00"/>
    <b v="1"/>
    <s v="Approved"/>
    <s v="Giant Bicycles"/>
    <s v="Standard"/>
    <s v="high"/>
    <s v="medium"/>
    <n v="1179"/>
    <n v="707.4"/>
    <n v="471.6"/>
    <d v="1997-08-25T00:00:00"/>
    <n v="126"/>
  </r>
  <r>
    <s v="17879"/>
    <s v="0"/>
    <x v="1008"/>
    <d v="2017-01-28T00:00:00"/>
    <b v="1"/>
    <s v="Approved"/>
    <s v="Giant Bicycles"/>
    <s v="Standard"/>
    <s v="medium"/>
    <s v="medium"/>
    <n v="230.91"/>
    <n v="173.18"/>
    <n v="57.73"/>
    <d v="2003-03-18T00:00:00"/>
    <n v="336"/>
  </r>
  <r>
    <s v="17880"/>
    <s v="74"/>
    <x v="2368"/>
    <d v="2017-02-18T00:00:00"/>
    <b v="0"/>
    <s v="Approved"/>
    <s v="WeareA2B"/>
    <s v="Standard"/>
    <s v="medium"/>
    <s v="medium"/>
    <n v="1762.96"/>
    <n v="950.52"/>
    <n v="812.44"/>
    <d v="2003-02-16T00:00:00"/>
    <n v="315"/>
  </r>
  <r>
    <s v="17881"/>
    <s v="69"/>
    <x v="2960"/>
    <d v="2017-05-30T00:00:00"/>
    <b v="0"/>
    <s v="Approved"/>
    <s v="Norco Bicycles"/>
    <s v="Road"/>
    <s v="medium"/>
    <s v="large"/>
    <n v="1240.31"/>
    <n v="795.1"/>
    <n v="445.21"/>
    <d v="2004-12-18T00:00:00"/>
    <n v="214"/>
  </r>
  <r>
    <s v="17882"/>
    <s v="53"/>
    <x v="15"/>
    <d v="2017-10-25T00:00:00"/>
    <b v="0"/>
    <s v="Approved"/>
    <s v="OHM Cycles"/>
    <s v="Standard"/>
    <s v="medium"/>
    <s v="medium"/>
    <n v="795.34"/>
    <n v="101.58"/>
    <n v="693.76"/>
    <d v="2010-08-20T00:00:00"/>
    <n v="66"/>
  </r>
  <r>
    <s v="17883"/>
    <s v="4"/>
    <x v="2727"/>
    <d v="2017-05-22T00:00:00"/>
    <b v="1"/>
    <s v="Approved"/>
    <s v="Giant Bicycles"/>
    <s v="Standard"/>
    <s v="high"/>
    <s v="medium"/>
    <n v="1129.1300000000001"/>
    <n v="677.48"/>
    <n v="451.65"/>
    <d v="2011-08-29T00:00:00"/>
    <n v="222"/>
  </r>
  <r>
    <s v="17884"/>
    <s v="38"/>
    <x v="1617"/>
    <d v="2017-06-15T00:00:00"/>
    <b v="1"/>
    <s v="Approved"/>
    <s v="Solex"/>
    <s v="Standard"/>
    <s v="medium"/>
    <s v="medium"/>
    <n v="1577.53"/>
    <n v="826.51"/>
    <n v="751.02"/>
    <d v="2011-03-16T00:00:00"/>
    <n v="198"/>
  </r>
  <r>
    <s v="17885"/>
    <s v="52"/>
    <x v="2119"/>
    <d v="2017-02-13T00:00:00"/>
    <b v="1"/>
    <s v="Approved"/>
    <s v="OHM Cycles"/>
    <s v="Road"/>
    <s v="medium"/>
    <s v="medium"/>
    <n v="1280.28"/>
    <n v="829.51"/>
    <n v="450.77"/>
    <d v="1997-02-09T00:00:00"/>
    <n v="320"/>
  </r>
  <r>
    <s v="17886"/>
    <s v="98"/>
    <x v="2163"/>
    <d v="2017-03-05T00:00:00"/>
    <b v="0"/>
    <s v="Approved"/>
    <s v="OHM Cycles"/>
    <s v="Standard"/>
    <s v="medium"/>
    <s v="medium"/>
    <n v="795.34"/>
    <n v="101.58"/>
    <n v="693.76"/>
    <d v="1997-02-09T00:00:00"/>
    <n v="300"/>
  </r>
  <r>
    <s v="17887"/>
    <s v="29"/>
    <x v="2618"/>
    <d v="2017-08-01T00:00:00"/>
    <b v="0"/>
    <s v="Approved"/>
    <s v="Norco Bicycles"/>
    <s v="Road"/>
    <s v="medium"/>
    <s v="medium"/>
    <n v="543.39"/>
    <n v="407.54"/>
    <n v="135.85"/>
    <d v="2016-11-22T00:00:00"/>
    <n v="151"/>
  </r>
  <r>
    <s v="17888"/>
    <s v="5"/>
    <x v="2702"/>
    <d v="2017-08-04T00:00:00"/>
    <b v="0"/>
    <s v="Approved"/>
    <s v="Trek Bicycles"/>
    <s v="Mountain"/>
    <s v="low"/>
    <s v="medium"/>
    <n v="574.64"/>
    <n v="459.71"/>
    <n v="114.93"/>
    <d v="1998-12-16T00:00:00"/>
    <n v="148"/>
  </r>
  <r>
    <s v="17889"/>
    <s v="61"/>
    <x v="2087"/>
    <d v="2017-05-18T00:00:00"/>
    <b v="0"/>
    <s v="Approved"/>
    <s v="OHM Cycles"/>
    <s v="Standard"/>
    <s v="low"/>
    <s v="medium"/>
    <n v="71.16"/>
    <n v="56.93"/>
    <n v="14.23"/>
    <d v="2015-06-17T00:00:00"/>
    <n v="226"/>
  </r>
  <r>
    <s v="17891"/>
    <s v="27"/>
    <x v="2173"/>
    <d v="2017-09-29T00:00:00"/>
    <b v="0"/>
    <s v="Approved"/>
    <s v="Trek Bicycles"/>
    <s v="Standard"/>
    <s v="low"/>
    <s v="medium"/>
    <n v="1057.51"/>
    <n v="154.4"/>
    <n v="903.11"/>
    <d v="1995-12-19T00:00:00"/>
    <n v="92"/>
  </r>
  <r>
    <s v="17892"/>
    <s v="59"/>
    <x v="2910"/>
    <d v="2017-03-08T00:00:00"/>
    <b v="0"/>
    <s v="Approved"/>
    <s v="Solex"/>
    <s v="Standard"/>
    <s v="medium"/>
    <s v="large"/>
    <n v="1061.56"/>
    <n v="733.58"/>
    <n v="327.98"/>
    <d v="2015-05-21T00:00:00"/>
    <n v="297"/>
  </r>
  <r>
    <s v="17893"/>
    <s v="67"/>
    <x v="2652"/>
    <d v="2017-12-09T00:00:00"/>
    <b v="0"/>
    <s v="Approved"/>
    <s v="Norco Bicycles"/>
    <s v="Road"/>
    <s v="medium"/>
    <s v="medium"/>
    <n v="544.04999999999995"/>
    <n v="376.84"/>
    <n v="167.21"/>
    <d v="2005-10-22T00:00:00"/>
    <n v="21"/>
  </r>
  <r>
    <s v="17894"/>
    <s v="0"/>
    <x v="383"/>
    <d v="2017-11-17T00:00:00"/>
    <b v="1"/>
    <s v="Approved"/>
    <s v="Trek Bicycles"/>
    <s v="Road"/>
    <s v="medium"/>
    <s v="medium"/>
    <n v="290.62"/>
    <n v="215.14"/>
    <n v="75.48"/>
    <d v="2004-12-18T00:00:00"/>
    <n v="43"/>
  </r>
  <r>
    <s v="17895"/>
    <s v="2"/>
    <x v="731"/>
    <d v="2017-02-19T00:00:00"/>
    <b v="0"/>
    <s v="Approved"/>
    <s v="Solex"/>
    <s v="Standard"/>
    <s v="medium"/>
    <s v="medium"/>
    <n v="71.489999999999995"/>
    <n v="53.62"/>
    <n v="17.87"/>
    <d v="2012-12-02T00:00:00"/>
    <n v="314"/>
  </r>
  <r>
    <s v="17896"/>
    <s v="10"/>
    <x v="2034"/>
    <d v="2017-08-30T00:00:00"/>
    <b v="0"/>
    <s v="Approved"/>
    <s v="WeareA2B"/>
    <s v="Touring"/>
    <s v="medium"/>
    <s v="medium"/>
    <n v="1466.68"/>
    <n v="363.25"/>
    <n v="1103.43"/>
    <d v="2014-03-03T00:00:00"/>
    <n v="122"/>
  </r>
  <r>
    <s v="17897"/>
    <s v="71"/>
    <x v="1877"/>
    <d v="2017-03-16T00:00:00"/>
    <b v="1"/>
    <s v="Approved"/>
    <s v="Solex"/>
    <s v="Standard"/>
    <s v="high"/>
    <s v="large"/>
    <n v="1842.92"/>
    <n v="1105.75"/>
    <n v="737.17"/>
    <d v="2016-12-06T00:00:00"/>
    <n v="289"/>
  </r>
  <r>
    <s v="17898"/>
    <s v="98"/>
    <x v="2185"/>
    <d v="2017-09-02T00:00:00"/>
    <b v="1"/>
    <s v="Approved"/>
    <s v="Trek Bicycles"/>
    <s v="Standard"/>
    <s v="high"/>
    <s v="medium"/>
    <n v="358.39"/>
    <n v="215.03"/>
    <n v="143.36000000000001"/>
    <d v="1991-05-06T00:00:00"/>
    <n v="119"/>
  </r>
  <r>
    <s v="17899"/>
    <s v="53"/>
    <x v="960"/>
    <d v="2017-03-09T00:00:00"/>
    <b v="1"/>
    <s v="Approved"/>
    <s v="OHM Cycles"/>
    <s v="Standard"/>
    <s v="medium"/>
    <s v="medium"/>
    <n v="795.34"/>
    <n v="101.58"/>
    <n v="693.76"/>
    <d v="2009-04-12T00:00:00"/>
    <n v="296"/>
  </r>
  <r>
    <s v="17900"/>
    <s v="18"/>
    <x v="691"/>
    <d v="2017-02-18T00:00:00"/>
    <b v="0"/>
    <s v="Approved"/>
    <s v="Solex"/>
    <s v="Standard"/>
    <s v="medium"/>
    <s v="medium"/>
    <n v="575.27"/>
    <n v="431.45"/>
    <n v="143.82"/>
    <d v="2013-03-12T00:00:00"/>
    <n v="315"/>
  </r>
  <r>
    <s v="17901"/>
    <s v="67"/>
    <x v="3339"/>
    <d v="2017-05-25T00:00:00"/>
    <b v="1"/>
    <s v="Approved"/>
    <s v="Solex"/>
    <s v="Standard"/>
    <s v="medium"/>
    <s v="large"/>
    <n v="1071.23"/>
    <n v="380.74"/>
    <n v="690.49"/>
    <d v="1996-04-05T00:00:00"/>
    <n v="219"/>
  </r>
  <r>
    <s v="17902"/>
    <s v="19"/>
    <x v="1033"/>
    <d v="2017-04-27T00:00:00"/>
    <b v="0"/>
    <s v="Approved"/>
    <s v="OHM Cycles"/>
    <s v="Road"/>
    <s v="high"/>
    <s v="large"/>
    <n v="12.01"/>
    <n v="7.21"/>
    <n v="4.8"/>
    <d v="1993-07-15T00:00:00"/>
    <n v="247"/>
  </r>
  <r>
    <s v="17903"/>
    <s v="96"/>
    <x v="1289"/>
    <d v="2017-12-10T00:00:00"/>
    <b v="1"/>
    <s v="Approved"/>
    <s v="Giant Bicycles"/>
    <s v="Standard"/>
    <s v="medium"/>
    <s v="large"/>
    <n v="1635.3"/>
    <n v="993.66"/>
    <n v="641.64"/>
    <d v="2004-01-16T00:00:00"/>
    <n v="20"/>
  </r>
  <r>
    <s v="17904"/>
    <s v="82"/>
    <x v="1576"/>
    <d v="2017-08-01T00:00:00"/>
    <b v="0"/>
    <s v="Approved"/>
    <s v="Norco Bicycles"/>
    <s v="Standard"/>
    <s v="high"/>
    <s v="medium"/>
    <n v="1148.6400000000001"/>
    <n v="689.18"/>
    <n v="459.46"/>
    <d v="2015-08-10T00:00:00"/>
    <n v="151"/>
  </r>
  <r>
    <s v="17905"/>
    <s v="0"/>
    <x v="1246"/>
    <d v="2017-05-15T00:00:00"/>
    <b v="0"/>
    <s v="Approved"/>
    <s v="Trek Bicycles"/>
    <s v="Standard"/>
    <s v="medium"/>
    <s v="medium"/>
    <n v="499.53"/>
    <n v="388.72"/>
    <n v="110.81"/>
    <d v="1999-06-23T00:00:00"/>
    <n v="229"/>
  </r>
  <r>
    <s v="17906"/>
    <s v="43"/>
    <x v="2653"/>
    <d v="2017-03-03T00:00:00"/>
    <b v="1"/>
    <s v="Approved"/>
    <s v="Solex"/>
    <s v="Standard"/>
    <s v="medium"/>
    <s v="medium"/>
    <n v="1151.96"/>
    <n v="649.49"/>
    <n v="502.47"/>
    <d v="2011-05-09T00:00:00"/>
    <n v="302"/>
  </r>
  <r>
    <s v="17908"/>
    <s v="0"/>
    <x v="3178"/>
    <d v="2017-07-22T00:00:00"/>
    <b v="0"/>
    <s v="Approved"/>
    <s v="Giant Bicycles"/>
    <s v="Standard"/>
    <s v="medium"/>
    <s v="large"/>
    <n v="569.55999999999995"/>
    <n v="528.42999999999995"/>
    <n v="41.13"/>
    <d v="1991-05-06T00:00:00"/>
    <n v="161"/>
  </r>
  <r>
    <s v="17909"/>
    <s v="15"/>
    <x v="2600"/>
    <d v="2017-02-23T00:00:00"/>
    <b v="1"/>
    <s v="Approved"/>
    <s v="Norco Bicycles"/>
    <s v="Standard"/>
    <s v="low"/>
    <s v="medium"/>
    <n v="958.74"/>
    <n v="748.9"/>
    <n v="209.84"/>
    <d v="2005-12-07T00:00:00"/>
    <n v="310"/>
  </r>
  <r>
    <s v="17910"/>
    <s v="81"/>
    <x v="1529"/>
    <d v="2017-10-25T00:00:00"/>
    <b v="1"/>
    <s v="Approved"/>
    <s v="Solex"/>
    <s v="Standard"/>
    <s v="medium"/>
    <s v="medium"/>
    <n v="1151.96"/>
    <n v="649.49"/>
    <n v="502.47"/>
    <d v="2012-06-04T00:00:00"/>
    <n v="66"/>
  </r>
  <r>
    <s v="17911"/>
    <s v="50"/>
    <x v="1070"/>
    <d v="2017-07-27T00:00:00"/>
    <b v="1"/>
    <s v="Approved"/>
    <s v="WeareA2B"/>
    <s v="Standard"/>
    <s v="medium"/>
    <s v="small"/>
    <n v="175.89"/>
    <n v="131.91999999999999"/>
    <n v="43.97"/>
    <d v="2012-04-10T00:00:00"/>
    <n v="156"/>
  </r>
  <r>
    <s v="17912"/>
    <s v="64"/>
    <x v="374"/>
    <d v="2017-05-15T00:00:00"/>
    <b v="0"/>
    <s v="Approved"/>
    <s v="Trek Bicycles"/>
    <s v="Standard"/>
    <s v="medium"/>
    <s v="large"/>
    <n v="1469.44"/>
    <n v="596.54999999999995"/>
    <n v="872.89"/>
    <d v="2000-05-22T00:00:00"/>
    <n v="229"/>
  </r>
  <r>
    <s v="17913"/>
    <s v="90"/>
    <x v="2015"/>
    <d v="2017-10-22T00:00:00"/>
    <b v="1"/>
    <s v="Approved"/>
    <s v="Solex"/>
    <s v="Standard"/>
    <s v="low"/>
    <s v="medium"/>
    <n v="945.04"/>
    <n v="507.58"/>
    <n v="437.46"/>
    <d v="1995-12-19T00:00:00"/>
    <n v="69"/>
  </r>
  <r>
    <s v="17914"/>
    <s v="91"/>
    <x v="1359"/>
    <d v="2017-03-23T00:00:00"/>
    <b v="1"/>
    <s v="Approved"/>
    <s v="WeareA2B"/>
    <s v="Standard"/>
    <s v="low"/>
    <s v="medium"/>
    <n v="642.30999999999995"/>
    <n v="513.85"/>
    <n v="128.46"/>
    <d v="2014-10-10T00:00:00"/>
    <n v="282"/>
  </r>
  <r>
    <s v="17915"/>
    <s v="68"/>
    <x v="1347"/>
    <d v="2017-05-01T00:00:00"/>
    <b v="1"/>
    <s v="Approved"/>
    <s v="OHM Cycles"/>
    <s v="Standard"/>
    <s v="medium"/>
    <s v="medium"/>
    <n v="1636.9"/>
    <n v="44.71"/>
    <n v="1592.19"/>
    <d v="2010-08-20T00:00:00"/>
    <n v="243"/>
  </r>
  <r>
    <s v="17916"/>
    <s v="14"/>
    <x v="60"/>
    <d v="2017-03-10T00:00:00"/>
    <b v="0"/>
    <s v="Approved"/>
    <s v="Solex"/>
    <s v="Standard"/>
    <s v="high"/>
    <s v="large"/>
    <n v="1842.92"/>
    <n v="1105.75"/>
    <n v="737.17"/>
    <d v="1995-10-24T00:00:00"/>
    <n v="295"/>
  </r>
  <r>
    <s v="17917"/>
    <s v="86"/>
    <x v="2405"/>
    <d v="2017-12-22T00:00:00"/>
    <b v="0"/>
    <s v="Approved"/>
    <s v="OHM Cycles"/>
    <s v="Standard"/>
    <s v="medium"/>
    <s v="medium"/>
    <n v="235.63"/>
    <n v="125.07"/>
    <n v="110.56"/>
    <d v="2005-05-10T00:00:00"/>
    <n v="8"/>
  </r>
  <r>
    <s v="17918"/>
    <s v="86"/>
    <x v="1885"/>
    <d v="2017-03-28T00:00:00"/>
    <b v="0"/>
    <s v="Approved"/>
    <s v="OHM Cycles"/>
    <s v="Standard"/>
    <s v="medium"/>
    <s v="medium"/>
    <n v="235.63"/>
    <n v="125.07"/>
    <n v="110.56"/>
    <d v="2004-08-07T00:00:00"/>
    <n v="277"/>
  </r>
  <r>
    <s v="17919"/>
    <s v="0"/>
    <x v="2225"/>
    <d v="2017-11-10T00:00:00"/>
    <b v="1"/>
    <s v="Approved"/>
    <m/>
    <m/>
    <m/>
    <m/>
    <n v="1999.54"/>
    <m/>
    <m/>
    <m/>
    <n v="50"/>
  </r>
  <r>
    <s v="17920"/>
    <s v="72"/>
    <x v="1587"/>
    <d v="2017-06-14T00:00:00"/>
    <b v="0"/>
    <s v="Approved"/>
    <s v="OHM Cycles"/>
    <s v="Standard"/>
    <s v="medium"/>
    <s v="medium"/>
    <n v="912.52"/>
    <n v="141.4"/>
    <n v="771.12"/>
    <d v="1993-07-20T00:00:00"/>
    <n v="199"/>
  </r>
  <r>
    <s v="17921"/>
    <s v="29"/>
    <x v="2393"/>
    <d v="2017-12-16T00:00:00"/>
    <b v="1"/>
    <s v="Approved"/>
    <s v="Norco Bicycles"/>
    <s v="Road"/>
    <s v="medium"/>
    <s v="medium"/>
    <n v="543.39"/>
    <n v="407.54"/>
    <n v="135.85"/>
    <d v="2016-11-22T00:00:00"/>
    <n v="14"/>
  </r>
  <r>
    <s v="17922"/>
    <s v="69"/>
    <x v="430"/>
    <d v="2017-03-11T00:00:00"/>
    <b v="0"/>
    <s v="Approved"/>
    <s v="Giant Bicycles"/>
    <s v="Road"/>
    <s v="medium"/>
    <s v="medium"/>
    <n v="792.9"/>
    <n v="594.67999999999995"/>
    <n v="198.22"/>
    <d v="1992-10-11T00:00:00"/>
    <n v="294"/>
  </r>
  <r>
    <s v="17923"/>
    <s v="6"/>
    <x v="1383"/>
    <d v="2017-01-09T00:00:00"/>
    <b v="1"/>
    <s v="Approved"/>
    <s v="OHM Cycles"/>
    <s v="Standard"/>
    <s v="high"/>
    <s v="medium"/>
    <n v="227.88"/>
    <n v="136.72999999999999"/>
    <n v="91.15"/>
    <d v="2003-02-07T00:00:00"/>
    <n v="355"/>
  </r>
  <r>
    <s v="17924"/>
    <s v="9"/>
    <x v="526"/>
    <d v="2017-04-30T00:00:00"/>
    <b v="0"/>
    <s v="Approved"/>
    <s v="OHM Cycles"/>
    <s v="Road"/>
    <s v="medium"/>
    <s v="medium"/>
    <n v="742.54"/>
    <n v="667.4"/>
    <n v="75.14"/>
    <d v="1991-11-07T00:00:00"/>
    <n v="244"/>
  </r>
  <r>
    <s v="17925"/>
    <s v="26"/>
    <x v="1571"/>
    <d v="2017-02-06T00:00:00"/>
    <b v="1"/>
    <s v="Approved"/>
    <s v="WeareA2B"/>
    <s v="Standard"/>
    <s v="medium"/>
    <s v="medium"/>
    <n v="1992.93"/>
    <n v="762.63"/>
    <n v="1230.3"/>
    <d v="1999-06-23T00:00:00"/>
    <n v="327"/>
  </r>
  <r>
    <s v="17926"/>
    <s v="0"/>
    <x v="3411"/>
    <d v="2017-08-06T00:00:00"/>
    <b v="1"/>
    <s v="Approved"/>
    <s v="OHM Cycles"/>
    <s v="Standard"/>
    <s v="high"/>
    <s v="medium"/>
    <n v="227.88"/>
    <n v="136.72999999999999"/>
    <n v="91.15"/>
    <d v="2003-02-07T00:00:00"/>
    <n v="146"/>
  </r>
  <r>
    <s v="17927"/>
    <s v="78"/>
    <x v="2817"/>
    <d v="2017-05-08T00:00:00"/>
    <b v="1"/>
    <s v="Approved"/>
    <s v="Giant Bicycles"/>
    <s v="Standard"/>
    <s v="medium"/>
    <s v="large"/>
    <n v="1765.3"/>
    <n v="709.48"/>
    <n v="1055.82"/>
    <d v="2013-09-16T00:00:00"/>
    <n v="236"/>
  </r>
  <r>
    <s v="17928"/>
    <s v="94"/>
    <x v="797"/>
    <d v="2017-07-19T00:00:00"/>
    <b v="0"/>
    <s v="Approved"/>
    <s v="Giant Bicycles"/>
    <s v="Standard"/>
    <s v="medium"/>
    <s v="large"/>
    <n v="1635.3"/>
    <n v="993.66"/>
    <n v="641.64"/>
    <d v="2013-06-09T00:00:00"/>
    <n v="164"/>
  </r>
  <r>
    <s v="17929"/>
    <s v="33"/>
    <x v="2482"/>
    <d v="2017-02-15T00:00:00"/>
    <b v="1"/>
    <s v="Approved"/>
    <s v="Giant Bicycles"/>
    <s v="Standard"/>
    <s v="medium"/>
    <s v="small"/>
    <n v="1311.44"/>
    <n v="1167.18"/>
    <n v="144.26"/>
    <d v="1995-12-19T00:00:00"/>
    <n v="318"/>
  </r>
  <r>
    <s v="17930"/>
    <s v="54"/>
    <x v="1550"/>
    <d v="2017-02-24T00:00:00"/>
    <b v="1"/>
    <s v="Approved"/>
    <s v="WeareA2B"/>
    <s v="Standard"/>
    <s v="medium"/>
    <s v="medium"/>
    <n v="1292.8399999999999"/>
    <n v="13.44"/>
    <n v="1279.4000000000001"/>
    <d v="2009-04-12T00:00:00"/>
    <n v="309"/>
  </r>
  <r>
    <s v="17931"/>
    <s v="53"/>
    <x v="2862"/>
    <d v="2017-06-13T00:00:00"/>
    <b v="0"/>
    <s v="Approved"/>
    <s v="OHM Cycles"/>
    <s v="Standard"/>
    <s v="medium"/>
    <s v="medium"/>
    <n v="795.34"/>
    <n v="101.58"/>
    <n v="693.76"/>
    <d v="1997-02-09T00:00:00"/>
    <n v="200"/>
  </r>
  <r>
    <s v="17932"/>
    <s v="72"/>
    <x v="2934"/>
    <d v="2017-06-04T00:00:00"/>
    <b v="0"/>
    <s v="Approved"/>
    <s v="Norco Bicycles"/>
    <s v="Standard"/>
    <s v="medium"/>
    <s v="medium"/>
    <n v="360.4"/>
    <n v="270.3"/>
    <n v="90.1"/>
    <d v="2016-12-06T00:00:00"/>
    <n v="209"/>
  </r>
  <r>
    <s v="17933"/>
    <s v="43"/>
    <x v="1329"/>
    <d v="2017-07-24T00:00:00"/>
    <b v="0"/>
    <s v="Approved"/>
    <s v="Solex"/>
    <s v="Standard"/>
    <s v="medium"/>
    <s v="medium"/>
    <n v="1151.96"/>
    <n v="649.49"/>
    <n v="502.47"/>
    <d v="1997-02-09T00:00:00"/>
    <n v="159"/>
  </r>
  <r>
    <s v="17934"/>
    <s v="56"/>
    <x v="237"/>
    <d v="2017-01-08T00:00:00"/>
    <b v="0"/>
    <s v="Approved"/>
    <s v="OHM Cycles"/>
    <s v="Standard"/>
    <s v="medium"/>
    <s v="medium"/>
    <n v="183.86"/>
    <n v="137.9"/>
    <n v="45.96"/>
    <d v="1997-10-04T00:00:00"/>
    <n v="356"/>
  </r>
  <r>
    <s v="17935"/>
    <s v="99"/>
    <x v="1147"/>
    <d v="2017-07-31T00:00:00"/>
    <b v="0"/>
    <s v="Approved"/>
    <s v="OHM Cycles"/>
    <s v="Standard"/>
    <s v="medium"/>
    <s v="medium"/>
    <n v="1227.3399999999999"/>
    <n v="770.89"/>
    <n v="456.45"/>
    <d v="1991-05-06T00:00:00"/>
    <n v="152"/>
  </r>
  <r>
    <s v="17936"/>
    <s v="3"/>
    <x v="705"/>
    <d v="2017-07-20T00:00:00"/>
    <b v="0"/>
    <s v="Approved"/>
    <s v="Trek Bicycles"/>
    <s v="Standard"/>
    <s v="medium"/>
    <s v="large"/>
    <n v="2091.4699999999998"/>
    <n v="388.92"/>
    <n v="1702.55"/>
    <d v="1991-01-21T00:00:00"/>
    <n v="163"/>
  </r>
  <r>
    <s v="17937"/>
    <s v="64"/>
    <x v="746"/>
    <d v="2017-07-18T00:00:00"/>
    <b v="0"/>
    <s v="Approved"/>
    <s v="Trek Bicycles"/>
    <s v="Standard"/>
    <s v="medium"/>
    <s v="large"/>
    <n v="1469.44"/>
    <n v="596.54999999999995"/>
    <n v="872.89"/>
    <d v="2012-05-18T00:00:00"/>
    <n v="165"/>
  </r>
  <r>
    <s v="17938"/>
    <s v="23"/>
    <x v="770"/>
    <d v="2017-08-02T00:00:00"/>
    <b v="1"/>
    <s v="Approved"/>
    <s v="Norco Bicycles"/>
    <s v="Mountain"/>
    <s v="low"/>
    <s v="small"/>
    <n v="688.63"/>
    <n v="612.88"/>
    <n v="75.75"/>
    <d v="2006-11-10T00:00:00"/>
    <n v="150"/>
  </r>
  <r>
    <s v="17939"/>
    <s v="3"/>
    <x v="1838"/>
    <d v="2017-06-27T00:00:00"/>
    <b v="0"/>
    <s v="Approved"/>
    <s v="Trek Bicycles"/>
    <s v="Standard"/>
    <s v="medium"/>
    <s v="large"/>
    <n v="2091.4699999999998"/>
    <n v="388.92"/>
    <n v="1702.55"/>
    <d v="2005-08-09T00:00:00"/>
    <n v="186"/>
  </r>
  <r>
    <s v="17940"/>
    <s v="53"/>
    <x v="3395"/>
    <d v="2017-12-10T00:00:00"/>
    <b v="1"/>
    <s v="Approved"/>
    <s v="Giant Bicycles"/>
    <s v="Standard"/>
    <s v="high"/>
    <s v="medium"/>
    <n v="1274.93"/>
    <n v="764.96"/>
    <n v="509.97"/>
    <d v="2005-12-07T00:00:00"/>
    <n v="20"/>
  </r>
  <r>
    <s v="17941"/>
    <s v="46"/>
    <x v="1322"/>
    <d v="2017-08-16T00:00:00"/>
    <b v="0"/>
    <s v="Approved"/>
    <s v="Solex"/>
    <s v="Standard"/>
    <s v="low"/>
    <s v="medium"/>
    <n v="1289.8499999999999"/>
    <n v="74.510000000000005"/>
    <n v="1215.3399999999999"/>
    <d v="2007-12-11T00:00:00"/>
    <n v="136"/>
  </r>
  <r>
    <s v="17942"/>
    <s v="43"/>
    <x v="2965"/>
    <d v="2017-05-03T00:00:00"/>
    <b v="1"/>
    <s v="Approved"/>
    <s v="Solex"/>
    <s v="Standard"/>
    <s v="medium"/>
    <s v="medium"/>
    <n v="1151.96"/>
    <n v="649.49"/>
    <n v="502.47"/>
    <d v="2006-10-01T00:00:00"/>
    <n v="241"/>
  </r>
  <r>
    <s v="17943"/>
    <s v="85"/>
    <x v="3414"/>
    <d v="2017-02-11T00:00:00"/>
    <b v="0"/>
    <s v="Approved"/>
    <s v="WeareA2B"/>
    <s v="Standard"/>
    <s v="medium"/>
    <s v="medium"/>
    <n v="752.64"/>
    <n v="205.36"/>
    <n v="547.28"/>
    <d v="2000-11-03T00:00:00"/>
    <n v="322"/>
  </r>
  <r>
    <s v="17944"/>
    <s v="1"/>
    <x v="2459"/>
    <d v="2017-05-31T00:00:00"/>
    <b v="1"/>
    <s v="Approved"/>
    <s v="Giant Bicycles"/>
    <s v="Touring"/>
    <s v="medium"/>
    <s v="large"/>
    <n v="1873.97"/>
    <n v="863.95"/>
    <n v="1010.02"/>
    <d v="2006-05-22T00:00:00"/>
    <n v="213"/>
  </r>
  <r>
    <s v="17945"/>
    <s v="83"/>
    <x v="2442"/>
    <d v="2017-04-05T00:00:00"/>
    <b v="1"/>
    <s v="Approved"/>
    <s v="Solex"/>
    <s v="Touring"/>
    <s v="medium"/>
    <s v="large"/>
    <n v="2083.94"/>
    <n v="675.03"/>
    <n v="1408.91"/>
    <d v="2010-05-05T00:00:00"/>
    <n v="269"/>
  </r>
  <r>
    <s v="17946"/>
    <s v="2"/>
    <x v="2998"/>
    <d v="2017-05-08T00:00:00"/>
    <b v="1"/>
    <s v="Approved"/>
    <s v="Solex"/>
    <s v="Standard"/>
    <s v="medium"/>
    <s v="medium"/>
    <n v="71.489999999999995"/>
    <n v="53.62"/>
    <n v="17.87"/>
    <d v="2003-02-07T00:00:00"/>
    <n v="236"/>
  </r>
  <r>
    <s v="17947"/>
    <s v="33"/>
    <x v="1777"/>
    <d v="2017-02-21T00:00:00"/>
    <b v="0"/>
    <s v="Approved"/>
    <s v="OHM Cycles"/>
    <s v="Road"/>
    <s v="medium"/>
    <s v="small"/>
    <n v="1810"/>
    <n v="1610.9"/>
    <n v="199.1"/>
    <d v="2008-03-19T00:00:00"/>
    <n v="312"/>
  </r>
  <r>
    <s v="17948"/>
    <s v="45"/>
    <x v="688"/>
    <d v="2017-01-09T00:00:00"/>
    <b v="0"/>
    <s v="Approved"/>
    <s v="Solex"/>
    <s v="Standard"/>
    <s v="medium"/>
    <s v="medium"/>
    <n v="441.49"/>
    <n v="84.99"/>
    <n v="356.5"/>
    <d v="1993-04-12T00:00:00"/>
    <n v="355"/>
  </r>
  <r>
    <s v="17949"/>
    <s v="55"/>
    <x v="2511"/>
    <d v="2017-10-21T00:00:00"/>
    <b v="1"/>
    <s v="Approved"/>
    <s v="Trek Bicycles"/>
    <s v="Road"/>
    <s v="medium"/>
    <s v="large"/>
    <n v="1894.19"/>
    <n v="598.76"/>
    <n v="1295.43"/>
    <d v="2003-07-21T00:00:00"/>
    <n v="70"/>
  </r>
  <r>
    <s v="17950"/>
    <s v="84"/>
    <x v="2523"/>
    <d v="2017-08-06T00:00:00"/>
    <b v="0"/>
    <s v="Approved"/>
    <s v="Trek Bicycles"/>
    <s v="Road"/>
    <s v="medium"/>
    <s v="medium"/>
    <n v="290.62"/>
    <n v="215.14"/>
    <n v="75.48"/>
    <d v="2004-12-18T00:00:00"/>
    <n v="146"/>
  </r>
  <r>
    <s v="17951"/>
    <s v="76"/>
    <x v="311"/>
    <d v="2017-01-15T00:00:00"/>
    <b v="1"/>
    <s v="Approved"/>
    <s v="WeareA2B"/>
    <s v="Standard"/>
    <s v="low"/>
    <s v="medium"/>
    <n v="642.30999999999995"/>
    <n v="513.85"/>
    <n v="128.46"/>
    <d v="2014-10-10T00:00:00"/>
    <n v="349"/>
  </r>
  <r>
    <s v="17952"/>
    <s v="3"/>
    <x v="722"/>
    <d v="2017-11-18T00:00:00"/>
    <b v="0"/>
    <s v="Approved"/>
    <s v="Trek Bicycles"/>
    <s v="Standard"/>
    <s v="medium"/>
    <s v="large"/>
    <n v="2091.4699999999998"/>
    <n v="388.92"/>
    <n v="1702.55"/>
    <d v="1997-05-10T00:00:00"/>
    <n v="42"/>
  </r>
  <r>
    <s v="17953"/>
    <s v="97"/>
    <x v="2917"/>
    <d v="2017-11-21T00:00:00"/>
    <b v="1"/>
    <s v="Approved"/>
    <s v="OHM Cycles"/>
    <s v="Road"/>
    <s v="medium"/>
    <s v="medium"/>
    <n v="742.54"/>
    <n v="667.4"/>
    <n v="75.14"/>
    <d v="2004-08-17T00:00:00"/>
    <n v="39"/>
  </r>
  <r>
    <s v="17954"/>
    <s v="47"/>
    <x v="1473"/>
    <d v="2017-07-07T00:00:00"/>
    <b v="1"/>
    <s v="Approved"/>
    <s v="Trek Bicycles"/>
    <s v="Road"/>
    <s v="low"/>
    <s v="small"/>
    <n v="1720.7"/>
    <n v="1531.42"/>
    <n v="189.28"/>
    <d v="2006-10-01T00:00:00"/>
    <n v="176"/>
  </r>
  <r>
    <s v="17955"/>
    <s v="85"/>
    <x v="1912"/>
    <d v="2017-11-30T00:00:00"/>
    <b v="0"/>
    <s v="Approved"/>
    <s v="WeareA2B"/>
    <s v="Standard"/>
    <s v="medium"/>
    <s v="medium"/>
    <n v="1228.07"/>
    <n v="400.91"/>
    <n v="827.16"/>
    <d v="1991-07-10T00:00:00"/>
    <n v="30"/>
  </r>
  <r>
    <s v="17956"/>
    <s v="80"/>
    <x v="2324"/>
    <d v="2017-09-30T00:00:00"/>
    <b v="1"/>
    <s v="Approved"/>
    <s v="OHM Cycles"/>
    <s v="Touring"/>
    <s v="low"/>
    <s v="medium"/>
    <n v="1073.07"/>
    <n v="933.84"/>
    <n v="139.22999999999999"/>
    <d v="1997-08-25T00:00:00"/>
    <n v="91"/>
  </r>
  <r>
    <s v="17957"/>
    <s v="93"/>
    <x v="1245"/>
    <d v="2017-09-16T00:00:00"/>
    <b v="1"/>
    <s v="Approved"/>
    <s v="OHM Cycles"/>
    <s v="Standard"/>
    <s v="high"/>
    <s v="medium"/>
    <n v="1458.17"/>
    <n v="874.9"/>
    <n v="583.27"/>
    <d v="2006-02-02T00:00:00"/>
    <n v="105"/>
  </r>
  <r>
    <s v="17958"/>
    <s v="71"/>
    <x v="1449"/>
    <d v="2017-03-27T00:00:00"/>
    <b v="1"/>
    <s v="Approved"/>
    <s v="Solex"/>
    <s v="Standard"/>
    <s v="high"/>
    <s v="large"/>
    <n v="1842.92"/>
    <n v="1105.75"/>
    <n v="737.17"/>
    <d v="2006-05-22T00:00:00"/>
    <n v="278"/>
  </r>
  <r>
    <s v="17959"/>
    <s v="93"/>
    <x v="2419"/>
    <d v="2017-12-08T00:00:00"/>
    <b v="1"/>
    <s v="Approved"/>
    <s v="WeareA2B"/>
    <s v="Standard"/>
    <s v="medium"/>
    <s v="medium"/>
    <n v="1065.03"/>
    <n v="230.09"/>
    <n v="834.94"/>
    <d v="2003-09-10T00:00:00"/>
    <n v="22"/>
  </r>
  <r>
    <s v="17960"/>
    <s v="74"/>
    <x v="135"/>
    <d v="2017-09-01T00:00:00"/>
    <b v="0"/>
    <s v="Approved"/>
    <s v="WeareA2B"/>
    <s v="Standard"/>
    <s v="medium"/>
    <s v="medium"/>
    <n v="1228.07"/>
    <n v="400.91"/>
    <n v="827.16"/>
    <d v="2015-08-10T00:00:00"/>
    <n v="120"/>
  </r>
  <r>
    <s v="17961"/>
    <s v="45"/>
    <x v="137"/>
    <d v="2017-11-07T00:00:00"/>
    <b v="1"/>
    <s v="Approved"/>
    <s v="Trek Bicycles"/>
    <s v="Road"/>
    <s v="low"/>
    <s v="medium"/>
    <n v="980.37"/>
    <n v="234.43"/>
    <n v="745.94"/>
    <d v="2004-09-28T00:00:00"/>
    <n v="53"/>
  </r>
  <r>
    <s v="17962"/>
    <s v="6"/>
    <x v="700"/>
    <d v="2017-07-09T00:00:00"/>
    <b v="1"/>
    <s v="Approved"/>
    <s v="OHM Cycles"/>
    <s v="Standard"/>
    <s v="high"/>
    <s v="medium"/>
    <n v="227.88"/>
    <n v="136.72999999999999"/>
    <n v="91.15"/>
    <d v="2016-07-09T00:00:00"/>
    <n v="174"/>
  </r>
  <r>
    <s v="17963"/>
    <s v="81"/>
    <x v="394"/>
    <d v="2017-11-25T00:00:00"/>
    <b v="1"/>
    <s v="Approved"/>
    <s v="Norco Bicycles"/>
    <s v="Standard"/>
    <s v="medium"/>
    <s v="small"/>
    <n v="586.45000000000005"/>
    <n v="521.94000000000005"/>
    <n v="64.510000000000005"/>
    <d v="1991-07-10T00:00:00"/>
    <n v="35"/>
  </r>
  <r>
    <s v="17964"/>
    <s v="77"/>
    <x v="2554"/>
    <d v="2017-03-13T00:00:00"/>
    <b v="0"/>
    <s v="Approved"/>
    <s v="Norco Bicycles"/>
    <s v="Road"/>
    <s v="medium"/>
    <s v="large"/>
    <n v="1240.31"/>
    <n v="795.1"/>
    <n v="445.21"/>
    <d v="2004-07-25T00:00:00"/>
    <n v="292"/>
  </r>
  <r>
    <s v="17965"/>
    <s v="4"/>
    <x v="2887"/>
    <d v="2017-09-09T00:00:00"/>
    <b v="0"/>
    <s v="Approved"/>
    <s v="Giant Bicycles"/>
    <s v="Standard"/>
    <s v="high"/>
    <s v="medium"/>
    <n v="1129.1300000000001"/>
    <n v="677.48"/>
    <n v="451.65"/>
    <d v="2005-08-09T00:00:00"/>
    <n v="112"/>
  </r>
  <r>
    <s v="17966"/>
    <s v="17"/>
    <x v="3489"/>
    <d v="2017-12-06T00:00:00"/>
    <b v="0"/>
    <s v="Approved"/>
    <s v="Solex"/>
    <s v="Standard"/>
    <s v="high"/>
    <s v="medium"/>
    <n v="1024.6600000000001"/>
    <n v="614.79999999999995"/>
    <n v="409.86"/>
    <d v="1996-11-09T00:00:00"/>
    <n v="24"/>
  </r>
  <r>
    <s v="17967"/>
    <s v="87"/>
    <x v="1735"/>
    <d v="2017-11-07T00:00:00"/>
    <b v="0"/>
    <s v="Approved"/>
    <s v="OHM Cycles"/>
    <s v="Standard"/>
    <s v="medium"/>
    <s v="medium"/>
    <n v="1636.9"/>
    <n v="44.71"/>
    <n v="1592.19"/>
    <d v="1995-10-24T00:00:00"/>
    <n v="53"/>
  </r>
  <r>
    <s v="17968"/>
    <s v="19"/>
    <x v="1318"/>
    <d v="2017-11-12T00:00:00"/>
    <b v="1"/>
    <s v="Approved"/>
    <s v="Trek Bicycles"/>
    <s v="Mountain"/>
    <s v="low"/>
    <s v="medium"/>
    <n v="574.64"/>
    <n v="459.71"/>
    <n v="114.93"/>
    <d v="2011-04-16T00:00:00"/>
    <n v="48"/>
  </r>
  <r>
    <s v="17969"/>
    <s v="7"/>
    <x v="1456"/>
    <d v="2017-06-15T00:00:00"/>
    <b v="1"/>
    <s v="Approved"/>
    <s v="Trek Bicycles"/>
    <s v="Road"/>
    <s v="low"/>
    <s v="medium"/>
    <n v="980.37"/>
    <n v="234.43"/>
    <n v="745.94"/>
    <d v="2004-09-28T00:00:00"/>
    <n v="198"/>
  </r>
  <r>
    <s v="17970"/>
    <s v="0"/>
    <x v="2579"/>
    <d v="2017-09-28T00:00:00"/>
    <b v="1"/>
    <s v="Approved"/>
    <s v="OHM Cycles"/>
    <s v="Standard"/>
    <s v="low"/>
    <s v="medium"/>
    <n v="71.16"/>
    <n v="56.93"/>
    <n v="14.23"/>
    <d v="2015-06-17T00:00:00"/>
    <n v="93"/>
  </r>
  <r>
    <s v="17971"/>
    <s v="2"/>
    <x v="1760"/>
    <d v="2017-03-24T00:00:00"/>
    <b v="1"/>
    <s v="Approved"/>
    <s v="Solex"/>
    <s v="Standard"/>
    <s v="medium"/>
    <s v="medium"/>
    <n v="71.489999999999995"/>
    <n v="53.62"/>
    <n v="17.87"/>
    <d v="2012-12-02T00:00:00"/>
    <n v="281"/>
  </r>
  <r>
    <s v="17972"/>
    <s v="76"/>
    <x v="3408"/>
    <d v="2017-09-27T00:00:00"/>
    <b v="0"/>
    <s v="Approved"/>
    <s v="WeareA2B"/>
    <s v="Road"/>
    <s v="low"/>
    <s v="small"/>
    <n v="1172.78"/>
    <n v="1043.77"/>
    <n v="129.01"/>
    <d v="2002-10-10T00:00:00"/>
    <n v="94"/>
  </r>
  <r>
    <s v="17973"/>
    <s v="47"/>
    <x v="2823"/>
    <d v="2017-10-09T00:00:00"/>
    <b v="1"/>
    <s v="Approved"/>
    <s v="Trek Bicycles"/>
    <s v="Road"/>
    <s v="low"/>
    <s v="small"/>
    <n v="1720.7"/>
    <n v="1531.42"/>
    <n v="189.28"/>
    <d v="2006-10-01T00:00:00"/>
    <n v="82"/>
  </r>
  <r>
    <s v="17974"/>
    <s v="69"/>
    <x v="2983"/>
    <d v="2017-05-14T00:00:00"/>
    <b v="0"/>
    <s v="Approved"/>
    <s v="Giant Bicycles"/>
    <s v="Road"/>
    <s v="medium"/>
    <s v="medium"/>
    <n v="792.9"/>
    <n v="594.67999999999995"/>
    <n v="198.22"/>
    <d v="1992-10-02T00:00:00"/>
    <n v="230"/>
  </r>
  <r>
    <s v="17975"/>
    <s v="0"/>
    <x v="3149"/>
    <d v="2017-06-14T00:00:00"/>
    <b v="0"/>
    <s v="Approved"/>
    <s v="OHM Cycles"/>
    <s v="Standard"/>
    <s v="medium"/>
    <s v="medium"/>
    <n v="235.63"/>
    <n v="125.07"/>
    <n v="110.56"/>
    <d v="1993-04-20T00:00:00"/>
    <n v="199"/>
  </r>
  <r>
    <s v="17976"/>
    <s v="92"/>
    <x v="757"/>
    <d v="2017-02-23T00:00:00"/>
    <b v="0"/>
    <s v="Approved"/>
    <s v="WeareA2B"/>
    <s v="Standard"/>
    <s v="medium"/>
    <s v="small"/>
    <n v="1415.01"/>
    <n v="1259.3599999999999"/>
    <n v="155.65"/>
    <d v="2003-01-05T00:00:00"/>
    <n v="310"/>
  </r>
  <r>
    <s v="17977"/>
    <s v="1"/>
    <x v="1980"/>
    <d v="2017-02-04T00:00:00"/>
    <b v="1"/>
    <s v="Approved"/>
    <s v="Giant Bicycles"/>
    <s v="Standard"/>
    <s v="medium"/>
    <s v="medium"/>
    <n v="1403.5"/>
    <n v="954.82"/>
    <n v="448.68"/>
    <d v="1997-08-25T00:00:00"/>
    <n v="329"/>
  </r>
  <r>
    <s v="17978"/>
    <s v="34"/>
    <x v="3128"/>
    <d v="2017-03-26T00:00:00"/>
    <b v="1"/>
    <s v="Approved"/>
    <s v="WeareA2B"/>
    <s v="Standard"/>
    <s v="medium"/>
    <s v="medium"/>
    <n v="1231.1500000000001"/>
    <n v="161.6"/>
    <n v="1069.55"/>
    <d v="1993-07-20T00:00:00"/>
    <n v="279"/>
  </r>
  <r>
    <s v="17979"/>
    <s v="69"/>
    <x v="585"/>
    <d v="2017-12-16T00:00:00"/>
    <b v="1"/>
    <s v="Approved"/>
    <s v="Giant Bicycles"/>
    <s v="Road"/>
    <s v="medium"/>
    <s v="medium"/>
    <n v="792.9"/>
    <n v="594.67999999999995"/>
    <n v="198.22"/>
    <d v="2011-01-10T00:00:00"/>
    <n v="14"/>
  </r>
  <r>
    <s v="17980"/>
    <s v="62"/>
    <x v="3462"/>
    <d v="2017-02-14T00:00:00"/>
    <b v="0"/>
    <s v="Approved"/>
    <s v="Solex"/>
    <s v="Standard"/>
    <s v="medium"/>
    <s v="medium"/>
    <n v="478.16"/>
    <n v="298.72000000000003"/>
    <n v="179.44"/>
    <d v="1992-10-02T00:00:00"/>
    <n v="319"/>
  </r>
  <r>
    <s v="17981"/>
    <s v="69"/>
    <x v="3490"/>
    <d v="2017-12-26T00:00:00"/>
    <b v="1"/>
    <s v="Approved"/>
    <s v="Giant Bicycles"/>
    <s v="Road"/>
    <s v="medium"/>
    <s v="medium"/>
    <n v="792.9"/>
    <n v="594.67999999999995"/>
    <n v="198.22"/>
    <d v="1992-10-02T00:00:00"/>
    <n v="4"/>
  </r>
  <r>
    <s v="17982"/>
    <s v="40"/>
    <x v="867"/>
    <d v="2017-04-15T00:00:00"/>
    <b v="1"/>
    <s v="Approved"/>
    <s v="OHM Cycles"/>
    <s v="Standard"/>
    <s v="high"/>
    <s v="medium"/>
    <n v="1458.17"/>
    <n v="874.9"/>
    <n v="583.27"/>
    <d v="2006-02-02T00:00:00"/>
    <n v="259"/>
  </r>
  <r>
    <s v="17983"/>
    <s v="10"/>
    <x v="1124"/>
    <d v="2017-01-03T00:00:00"/>
    <b v="1"/>
    <s v="Approved"/>
    <s v="WeareA2B"/>
    <s v="Touring"/>
    <s v="medium"/>
    <s v="medium"/>
    <n v="1466.68"/>
    <n v="363.25"/>
    <n v="1103.43"/>
    <d v="2003-08-05T00:00:00"/>
    <n v="361"/>
  </r>
  <r>
    <s v="17984"/>
    <s v="0"/>
    <x v="2012"/>
    <d v="2017-09-28T00:00:00"/>
    <b v="0"/>
    <s v="Approved"/>
    <s v="Giant Bicycles"/>
    <s v="Standard"/>
    <s v="medium"/>
    <s v="large"/>
    <n v="569.55999999999995"/>
    <n v="528.42999999999995"/>
    <n v="41.13"/>
    <d v="2003-09-10T00:00:00"/>
    <n v="93"/>
  </r>
  <r>
    <s v="17985"/>
    <s v="2"/>
    <x v="1148"/>
    <d v="2017-02-24T00:00:00"/>
    <b v="1"/>
    <s v="Approved"/>
    <s v="Solex"/>
    <s v="Standard"/>
    <s v="medium"/>
    <s v="medium"/>
    <n v="71.489999999999995"/>
    <n v="53.62"/>
    <n v="17.87"/>
    <d v="1991-11-07T00:00:00"/>
    <n v="309"/>
  </r>
  <r>
    <s v="17986"/>
    <s v="2"/>
    <x v="3021"/>
    <d v="2017-02-04T00:00:00"/>
    <b v="0"/>
    <s v="Approved"/>
    <s v="Solex"/>
    <s v="Standard"/>
    <s v="medium"/>
    <s v="medium"/>
    <n v="71.489999999999995"/>
    <n v="53.62"/>
    <n v="17.87"/>
    <d v="2004-09-28T00:00:00"/>
    <n v="329"/>
  </r>
  <r>
    <s v="17987"/>
    <s v="39"/>
    <x v="3447"/>
    <d v="2017-12-20T00:00:00"/>
    <b v="0"/>
    <s v="Approved"/>
    <s v="Giant Bicycles"/>
    <s v="Standard"/>
    <s v="medium"/>
    <s v="large"/>
    <n v="1812.75"/>
    <n v="582.48"/>
    <n v="1230.27"/>
    <d v="2006-02-02T00:00:00"/>
    <n v="10"/>
  </r>
  <r>
    <s v="17988"/>
    <s v="0"/>
    <x v="2358"/>
    <d v="2017-03-11T00:00:00"/>
    <b v="0"/>
    <s v="Approved"/>
    <m/>
    <m/>
    <m/>
    <m/>
    <n v="1562.88"/>
    <m/>
    <m/>
    <m/>
    <n v="294"/>
  </r>
  <r>
    <s v="17989"/>
    <s v="80"/>
    <x v="1634"/>
    <d v="2017-11-03T00:00:00"/>
    <b v="1"/>
    <s v="Approved"/>
    <s v="OHM Cycles"/>
    <s v="Touring"/>
    <s v="low"/>
    <s v="medium"/>
    <n v="1073.07"/>
    <n v="933.84"/>
    <n v="139.22999999999999"/>
    <d v="1997-08-25T00:00:00"/>
    <n v="57"/>
  </r>
  <r>
    <s v="17990"/>
    <s v="32"/>
    <x v="2895"/>
    <d v="2017-02-07T00:00:00"/>
    <b v="0"/>
    <s v="Approved"/>
    <s v="Giant Bicycles"/>
    <s v="Standard"/>
    <s v="medium"/>
    <s v="medium"/>
    <n v="642.70000000000005"/>
    <n v="211.37"/>
    <n v="431.33"/>
    <d v="2002-03-22T00:00:00"/>
    <n v="326"/>
  </r>
  <r>
    <s v="17991"/>
    <s v="74"/>
    <x v="2298"/>
    <d v="2017-06-24T00:00:00"/>
    <b v="0"/>
    <s v="Approved"/>
    <s v="WeareA2B"/>
    <s v="Standard"/>
    <s v="medium"/>
    <s v="medium"/>
    <n v="1228.07"/>
    <n v="400.91"/>
    <n v="827.16"/>
    <d v="1999-12-04T00:00:00"/>
    <n v="189"/>
  </r>
  <r>
    <s v="17992"/>
    <s v="25"/>
    <x v="2479"/>
    <d v="2017-08-10T00:00:00"/>
    <b v="1"/>
    <s v="Approved"/>
    <s v="Giant Bicycles"/>
    <s v="Road"/>
    <s v="medium"/>
    <s v="medium"/>
    <n v="1538.99"/>
    <n v="829.65"/>
    <n v="709.34"/>
    <d v="2016-02-04T00:00:00"/>
    <n v="142"/>
  </r>
  <r>
    <s v="17993"/>
    <s v="95"/>
    <x v="2685"/>
    <d v="2017-12-29T00:00:00"/>
    <b v="0"/>
    <s v="Approved"/>
    <s v="OHM Cycles"/>
    <s v="Touring"/>
    <s v="low"/>
    <s v="medium"/>
    <n v="1073.07"/>
    <n v="933.84"/>
    <n v="139.22999999999999"/>
    <d v="1997-08-25T00:00:00"/>
    <n v="1"/>
  </r>
  <r>
    <s v="17994"/>
    <s v="55"/>
    <x v="1265"/>
    <d v="2017-02-19T00:00:00"/>
    <b v="1"/>
    <s v="Approved"/>
    <s v="Trek Bicycles"/>
    <s v="Road"/>
    <s v="medium"/>
    <s v="large"/>
    <n v="1894.19"/>
    <n v="598.76"/>
    <n v="1295.43"/>
    <d v="2003-07-21T00:00:00"/>
    <n v="314"/>
  </r>
  <r>
    <s v="17995"/>
    <s v="58"/>
    <x v="2676"/>
    <d v="2017-07-13T00:00:00"/>
    <b v="1"/>
    <s v="Approved"/>
    <s v="OHM Cycles"/>
    <s v="Road"/>
    <s v="medium"/>
    <s v="medium"/>
    <n v="1280.28"/>
    <n v="829.51"/>
    <n v="450.77"/>
    <d v="2001-11-25T00:00:00"/>
    <n v="170"/>
  </r>
  <r>
    <s v="17996"/>
    <s v="68"/>
    <x v="598"/>
    <d v="2017-08-20T00:00:00"/>
    <b v="0"/>
    <s v="Approved"/>
    <s v="OHM Cycles"/>
    <s v="Standard"/>
    <s v="medium"/>
    <s v="medium"/>
    <n v="1636.9"/>
    <n v="44.71"/>
    <n v="1592.19"/>
    <d v="1995-10-24T00:00:00"/>
    <n v="132"/>
  </r>
  <r>
    <s v="17997"/>
    <s v="9"/>
    <x v="2456"/>
    <d v="2017-02-10T00:00:00"/>
    <b v="0"/>
    <s v="Approved"/>
    <s v="Norco Bicycles"/>
    <s v="Standard"/>
    <s v="medium"/>
    <s v="small"/>
    <n v="1216.1400000000001"/>
    <n v="1082.3599999999999"/>
    <n v="133.78"/>
    <d v="2006-11-10T00:00:00"/>
    <n v="323"/>
  </r>
  <r>
    <s v="17998"/>
    <s v="0"/>
    <x v="1533"/>
    <d v="2017-01-08T00:00:00"/>
    <b v="0"/>
    <s v="Approved"/>
    <s v="Trek Bicycles"/>
    <s v="Standard"/>
    <s v="high"/>
    <s v="medium"/>
    <n v="495.72"/>
    <n v="297.43"/>
    <n v="198.29"/>
    <d v="2016-12-06T00:00:00"/>
    <n v="356"/>
  </r>
  <r>
    <s v="17999"/>
    <s v="14"/>
    <x v="915"/>
    <d v="2017-10-07T00:00:00"/>
    <b v="1"/>
    <s v="Approved"/>
    <s v="Solex"/>
    <s v="Standard"/>
    <s v="high"/>
    <s v="large"/>
    <n v="1842.92"/>
    <n v="1105.75"/>
    <n v="737.17"/>
    <d v="2016-12-06T00:00:00"/>
    <n v="84"/>
  </r>
  <r>
    <s v="18000"/>
    <s v="86"/>
    <x v="632"/>
    <d v="2017-09-25T00:00:00"/>
    <b v="0"/>
    <s v="Approved"/>
    <s v="Norco Bicycles"/>
    <s v="Road"/>
    <s v="high"/>
    <s v="large"/>
    <n v="774.53"/>
    <n v="464.72"/>
    <n v="309.81"/>
    <d v="2003-03-18T00:00:00"/>
    <n v="96"/>
  </r>
  <r>
    <s v="18001"/>
    <s v="35"/>
    <x v="2037"/>
    <d v="2017-07-01T00:00:00"/>
    <b v="1"/>
    <s v="Approved"/>
    <s v="Trek Bicycles"/>
    <s v="Standard"/>
    <s v="low"/>
    <s v="medium"/>
    <n v="1057.51"/>
    <n v="154.4"/>
    <n v="903.11"/>
    <d v="1999-07-20T00:00:00"/>
    <n v="182"/>
  </r>
  <r>
    <s v="18002"/>
    <s v="29"/>
    <x v="859"/>
    <d v="2017-03-07T00:00:00"/>
    <b v="1"/>
    <s v="Approved"/>
    <s v="Norco Bicycles"/>
    <s v="Road"/>
    <s v="medium"/>
    <s v="medium"/>
    <n v="543.39"/>
    <n v="407.54"/>
    <n v="135.85"/>
    <d v="2016-11-22T00:00:00"/>
    <n v="298"/>
  </r>
  <r>
    <s v="18003"/>
    <s v="64"/>
    <x v="3132"/>
    <d v="2017-11-07T00:00:00"/>
    <b v="1"/>
    <s v="Approved"/>
    <s v="Giant Bicycles"/>
    <s v="Standard"/>
    <s v="high"/>
    <s v="small"/>
    <n v="1977.36"/>
    <n v="1759.85"/>
    <n v="217.51"/>
    <d v="2011-08-24T00:00:00"/>
    <n v="53"/>
  </r>
  <r>
    <s v="18004"/>
    <s v="15"/>
    <x v="2473"/>
    <d v="2017-02-05T00:00:00"/>
    <b v="1"/>
    <s v="Approved"/>
    <s v="WeareA2B"/>
    <s v="Standard"/>
    <s v="medium"/>
    <s v="medium"/>
    <n v="1292.8399999999999"/>
    <n v="13.44"/>
    <n v="1279.4000000000001"/>
    <d v="2015-10-18T00:00:00"/>
    <n v="328"/>
  </r>
  <r>
    <s v="18005"/>
    <s v="33"/>
    <x v="1117"/>
    <d v="2017-08-13T00:00:00"/>
    <b v="0"/>
    <s v="Approved"/>
    <s v="Giant Bicycles"/>
    <s v="Standard"/>
    <s v="medium"/>
    <s v="small"/>
    <n v="1311.44"/>
    <n v="1167.18"/>
    <n v="144.26"/>
    <d v="1992-10-11T00:00:00"/>
    <n v="139"/>
  </r>
  <r>
    <s v="18006"/>
    <s v="84"/>
    <x v="1127"/>
    <d v="2017-08-28T00:00:00"/>
    <b v="1"/>
    <s v="Approved"/>
    <s v="Trek Bicycles"/>
    <s v="Road"/>
    <s v="medium"/>
    <s v="medium"/>
    <n v="290.62"/>
    <n v="215.14"/>
    <n v="75.48"/>
    <d v="2004-12-18T00:00:00"/>
    <n v="124"/>
  </r>
  <r>
    <s v="18007"/>
    <s v="1"/>
    <x v="2301"/>
    <d v="2017-06-28T00:00:00"/>
    <b v="1"/>
    <s v="Approved"/>
    <s v="Giant Bicycles"/>
    <s v="Standard"/>
    <s v="medium"/>
    <s v="medium"/>
    <n v="1403.5"/>
    <n v="954.82"/>
    <n v="448.68"/>
    <d v="2011-04-16T00:00:00"/>
    <n v="185"/>
  </r>
  <r>
    <s v="18008"/>
    <s v="81"/>
    <x v="1645"/>
    <d v="2017-09-13T00:00:00"/>
    <b v="0"/>
    <s v="Approved"/>
    <s v="Norco Bicycles"/>
    <s v="Standard"/>
    <s v="medium"/>
    <s v="small"/>
    <n v="586.45000000000005"/>
    <n v="521.94000000000005"/>
    <n v="64.510000000000005"/>
    <d v="1993-04-20T00:00:00"/>
    <n v="108"/>
  </r>
  <r>
    <s v="18009"/>
    <s v="54"/>
    <x v="2621"/>
    <d v="2017-08-20T00:00:00"/>
    <b v="1"/>
    <s v="Approved"/>
    <s v="WeareA2B"/>
    <s v="Standard"/>
    <s v="medium"/>
    <s v="medium"/>
    <n v="1292.8399999999999"/>
    <n v="13.44"/>
    <n v="1279.4000000000001"/>
    <d v="2009-04-12T00:00:00"/>
    <n v="132"/>
  </r>
  <r>
    <s v="18010"/>
    <s v="80"/>
    <x v="558"/>
    <d v="2017-11-14T00:00:00"/>
    <b v="1"/>
    <s v="Approved"/>
    <s v="Trek Bicycles"/>
    <s v="Standard"/>
    <s v="medium"/>
    <s v="large"/>
    <n v="1469.44"/>
    <n v="596.54999999999995"/>
    <n v="872.89"/>
    <d v="2010-11-05T00:00:00"/>
    <n v="46"/>
  </r>
  <r>
    <s v="18012"/>
    <s v="23"/>
    <x v="4"/>
    <d v="2017-05-30T00:00:00"/>
    <b v="1"/>
    <s v="Approved"/>
    <s v="Norco Bicycles"/>
    <s v="Mountain"/>
    <s v="low"/>
    <s v="small"/>
    <n v="688.63"/>
    <n v="612.88"/>
    <n v="75.75"/>
    <d v="2011-05-07T00:00:00"/>
    <n v="214"/>
  </r>
  <r>
    <s v="18013"/>
    <s v="48"/>
    <x v="1121"/>
    <d v="2017-07-23T00:00:00"/>
    <b v="1"/>
    <s v="Approved"/>
    <s v="WeareA2B"/>
    <s v="Standard"/>
    <s v="medium"/>
    <s v="medium"/>
    <n v="1762.96"/>
    <n v="950.52"/>
    <n v="812.44"/>
    <d v="2016-11-14T00:00:00"/>
    <n v="160"/>
  </r>
  <r>
    <s v="18014"/>
    <s v="15"/>
    <x v="1356"/>
    <d v="2017-09-08T00:00:00"/>
    <b v="0"/>
    <s v="Approved"/>
    <s v="Norco Bicycles"/>
    <s v="Standard"/>
    <s v="low"/>
    <s v="medium"/>
    <n v="958.74"/>
    <n v="748.9"/>
    <n v="209.84"/>
    <d v="2005-12-07T00:00:00"/>
    <n v="113"/>
  </r>
  <r>
    <s v="18015"/>
    <s v="0"/>
    <x v="1903"/>
    <d v="2017-08-31T00:00:00"/>
    <b v="0"/>
    <s v="Approved"/>
    <s v="WeareA2B"/>
    <s v="Standard"/>
    <s v="medium"/>
    <s v="medium"/>
    <n v="60.34"/>
    <n v="45.26"/>
    <n v="15.08"/>
    <d v="1993-07-15T00:00:00"/>
    <n v="121"/>
  </r>
  <r>
    <s v="18016"/>
    <s v="30"/>
    <x v="2577"/>
    <d v="2017-06-01T00:00:00"/>
    <b v="0"/>
    <s v="Approved"/>
    <s v="Solex"/>
    <s v="Standard"/>
    <s v="high"/>
    <s v="medium"/>
    <n v="748.17"/>
    <n v="448.9"/>
    <n v="299.27"/>
    <d v="1991-11-10T00:00:00"/>
    <n v="212"/>
  </r>
  <r>
    <s v="18017"/>
    <s v="42"/>
    <x v="2939"/>
    <d v="2017-04-03T00:00:00"/>
    <b v="1"/>
    <s v="Approved"/>
    <s v="OHM Cycles"/>
    <s v="Road"/>
    <s v="medium"/>
    <s v="small"/>
    <n v="1810"/>
    <n v="1610.9"/>
    <n v="199.1"/>
    <d v="2006-10-01T00:00:00"/>
    <n v="271"/>
  </r>
  <r>
    <s v="18018"/>
    <s v="0"/>
    <x v="249"/>
    <d v="2017-07-18T00:00:00"/>
    <b v="0"/>
    <s v="Approved"/>
    <s v="Norco Bicycles"/>
    <s v="Road"/>
    <s v="medium"/>
    <s v="medium"/>
    <n v="543.39"/>
    <n v="407.54"/>
    <n v="135.85"/>
    <d v="2016-11-22T00:00:00"/>
    <n v="165"/>
  </r>
  <r>
    <s v="18019"/>
    <s v="77"/>
    <x v="1098"/>
    <d v="2017-02-10T00:00:00"/>
    <b v="1"/>
    <s v="Approved"/>
    <s v="Norco Bicycles"/>
    <s v="Road"/>
    <s v="medium"/>
    <s v="large"/>
    <n v="1240.31"/>
    <n v="795.1"/>
    <n v="445.21"/>
    <d v="2011-01-10T00:00:00"/>
    <n v="323"/>
  </r>
  <r>
    <s v="18020"/>
    <s v="5"/>
    <x v="333"/>
    <d v="2017-06-26T00:00:00"/>
    <b v="1"/>
    <s v="Approved"/>
    <s v="Giant Bicycles"/>
    <s v="Standard"/>
    <s v="high"/>
    <s v="medium"/>
    <n v="1129.1300000000001"/>
    <n v="677.48"/>
    <n v="451.65"/>
    <d v="2005-08-09T00:00:00"/>
    <n v="187"/>
  </r>
  <r>
    <s v="18021"/>
    <s v="41"/>
    <x v="2854"/>
    <d v="2017-01-05T00:00:00"/>
    <b v="1"/>
    <s v="Approved"/>
    <s v="Norco Bicycles"/>
    <s v="Standard"/>
    <s v="low"/>
    <s v="medium"/>
    <n v="958.74"/>
    <n v="748.9"/>
    <n v="209.84"/>
    <d v="1994-09-09T00:00:00"/>
    <n v="359"/>
  </r>
  <r>
    <s v="18022"/>
    <s v="0"/>
    <x v="3342"/>
    <d v="2017-05-21T00:00:00"/>
    <b v="0"/>
    <s v="Approved"/>
    <m/>
    <m/>
    <m/>
    <m/>
    <n v="1150.5899999999999"/>
    <m/>
    <m/>
    <m/>
    <n v="223"/>
  </r>
  <r>
    <s v="18024"/>
    <s v="0"/>
    <x v="2230"/>
    <d v="2017-09-21T00:00:00"/>
    <b v="1"/>
    <s v="Approved"/>
    <s v="OHM Cycles"/>
    <s v="Standard"/>
    <s v="medium"/>
    <s v="medium"/>
    <n v="183.86"/>
    <n v="137.9"/>
    <n v="45.96"/>
    <d v="2015-06-17T00:00:00"/>
    <n v="100"/>
  </r>
  <r>
    <s v="18025"/>
    <s v="86"/>
    <x v="714"/>
    <d v="2017-07-01T00:00:00"/>
    <b v="0"/>
    <s v="Approved"/>
    <s v="OHM Cycles"/>
    <s v="Standard"/>
    <s v="medium"/>
    <s v="medium"/>
    <n v="235.63"/>
    <n v="125.07"/>
    <n v="110.56"/>
    <d v="2000-11-03T00:00:00"/>
    <n v="182"/>
  </r>
  <r>
    <s v="18026"/>
    <s v="23"/>
    <x v="3143"/>
    <d v="2017-06-16T00:00:00"/>
    <b v="0"/>
    <s v="Approved"/>
    <s v="Norco Bicycles"/>
    <s v="Standard"/>
    <s v="medium"/>
    <s v="medium"/>
    <n v="1198.46"/>
    <n v="381.1"/>
    <n v="817.36"/>
    <d v="1998-12-16T00:00:00"/>
    <n v="197"/>
  </r>
  <r>
    <s v="18027"/>
    <s v="35"/>
    <x v="2653"/>
    <d v="2017-01-26T00:00:00"/>
    <b v="0"/>
    <s v="Approved"/>
    <s v="Trek Bicycles"/>
    <s v="Standard"/>
    <s v="low"/>
    <s v="medium"/>
    <n v="1057.51"/>
    <n v="154.4"/>
    <n v="903.11"/>
    <d v="2008-03-19T00:00:00"/>
    <n v="338"/>
  </r>
  <r>
    <s v="18028"/>
    <s v="0"/>
    <x v="527"/>
    <d v="2017-09-27T00:00:00"/>
    <b v="0"/>
    <s v="Approved"/>
    <s v="Solex"/>
    <s v="Road"/>
    <s v="medium"/>
    <s v="medium"/>
    <n v="416.98"/>
    <n v="312.74"/>
    <n v="104.24"/>
    <d v="2008-03-19T00:00:00"/>
    <n v="94"/>
  </r>
  <r>
    <s v="18029"/>
    <s v="45"/>
    <x v="1627"/>
    <d v="2017-01-08T00:00:00"/>
    <b v="0"/>
    <s v="Approved"/>
    <s v="Solex"/>
    <s v="Standard"/>
    <s v="medium"/>
    <s v="medium"/>
    <n v="441.49"/>
    <n v="84.99"/>
    <n v="356.5"/>
    <d v="2003-02-16T00:00:00"/>
    <n v="356"/>
  </r>
  <r>
    <s v="18030"/>
    <s v="3"/>
    <x v="2988"/>
    <d v="2017-06-11T00:00:00"/>
    <b v="0"/>
    <s v="Approved"/>
    <s v="Trek Bicycles"/>
    <s v="Standard"/>
    <s v="medium"/>
    <s v="large"/>
    <n v="2091.4699999999998"/>
    <n v="388.92"/>
    <n v="1702.55"/>
    <d v="2002-08-31T00:00:00"/>
    <n v="202"/>
  </r>
  <r>
    <s v="18031"/>
    <s v="18"/>
    <x v="2309"/>
    <d v="2017-10-31T00:00:00"/>
    <b v="0"/>
    <s v="Approved"/>
    <s v="Solex"/>
    <s v="Standard"/>
    <s v="medium"/>
    <s v="medium"/>
    <n v="575.27"/>
    <n v="431.45"/>
    <n v="143.82"/>
    <d v="2013-03-12T00:00:00"/>
    <n v="60"/>
  </r>
  <r>
    <s v="18032"/>
    <s v="64"/>
    <x v="685"/>
    <d v="2017-10-14T00:00:00"/>
    <b v="0"/>
    <s v="Approved"/>
    <s v="Trek Bicycles"/>
    <s v="Standard"/>
    <s v="medium"/>
    <s v="large"/>
    <n v="1469.44"/>
    <n v="596.54999999999995"/>
    <n v="872.89"/>
    <d v="2012-05-18T00:00:00"/>
    <n v="77"/>
  </r>
  <r>
    <s v="18033"/>
    <s v="3"/>
    <x v="3058"/>
    <d v="2017-05-17T00:00:00"/>
    <b v="0"/>
    <s v="Approved"/>
    <s v="Trek Bicycles"/>
    <s v="Standard"/>
    <s v="medium"/>
    <s v="large"/>
    <n v="2091.4699999999998"/>
    <n v="388.92"/>
    <n v="1702.55"/>
    <d v="2005-08-09T00:00:00"/>
    <n v="227"/>
  </r>
  <r>
    <s v="18034"/>
    <s v="60"/>
    <x v="2052"/>
    <d v="2017-03-11T00:00:00"/>
    <b v="0"/>
    <s v="Approved"/>
    <s v="Giant Bicycles"/>
    <s v="Standard"/>
    <s v="high"/>
    <s v="small"/>
    <n v="1977.36"/>
    <n v="1759.85"/>
    <n v="217.51"/>
    <d v="2010-11-05T00:00:00"/>
    <n v="294"/>
  </r>
  <r>
    <s v="18035"/>
    <s v="0"/>
    <x v="2492"/>
    <d v="2017-01-13T00:00:00"/>
    <b v="1"/>
    <s v="Approved"/>
    <s v="Norco Bicycles"/>
    <s v="Road"/>
    <s v="medium"/>
    <s v="medium"/>
    <n v="544.04999999999995"/>
    <n v="376.84"/>
    <n v="167.21"/>
    <d v="2005-10-22T00:00:00"/>
    <n v="351"/>
  </r>
  <r>
    <s v="18036"/>
    <s v="3"/>
    <x v="89"/>
    <d v="2017-04-27T00:00:00"/>
    <b v="1"/>
    <s v="Approved"/>
    <s v="Trek Bicycles"/>
    <s v="Standard"/>
    <s v="medium"/>
    <s v="large"/>
    <n v="2091.4699999999998"/>
    <n v="388.92"/>
    <n v="1702.55"/>
    <d v="1997-05-10T00:00:00"/>
    <n v="247"/>
  </r>
  <r>
    <s v="18037"/>
    <s v="96"/>
    <x v="3311"/>
    <d v="2017-01-29T00:00:00"/>
    <b v="0"/>
    <s v="Approved"/>
    <s v="WeareA2B"/>
    <s v="Road"/>
    <s v="low"/>
    <s v="small"/>
    <n v="1172.78"/>
    <n v="1043.77"/>
    <n v="129.01"/>
    <d v="1997-05-10T00:00:00"/>
    <n v="335"/>
  </r>
  <r>
    <s v="18038"/>
    <s v="34"/>
    <x v="1078"/>
    <d v="2017-07-09T00:00:00"/>
    <b v="0"/>
    <s v="Approved"/>
    <s v="WeareA2B"/>
    <s v="Standard"/>
    <s v="medium"/>
    <s v="medium"/>
    <n v="1231.1500000000001"/>
    <n v="161.6"/>
    <n v="1069.55"/>
    <d v="2004-08-17T00:00:00"/>
    <n v="174"/>
  </r>
  <r>
    <s v="18039"/>
    <s v="17"/>
    <x v="2640"/>
    <d v="2017-12-13T00:00:00"/>
    <b v="1"/>
    <s v="Approved"/>
    <s v="Solex"/>
    <s v="Standard"/>
    <s v="high"/>
    <s v="medium"/>
    <n v="1024.6600000000001"/>
    <n v="614.79999999999995"/>
    <n v="409.86"/>
    <d v="2016-02-04T00:00:00"/>
    <n v="17"/>
  </r>
  <r>
    <s v="18040"/>
    <s v="59"/>
    <x v="3130"/>
    <d v="2017-08-24T00:00:00"/>
    <b v="0"/>
    <s v="Approved"/>
    <s v="Solex"/>
    <s v="Standard"/>
    <s v="medium"/>
    <s v="large"/>
    <n v="1061.56"/>
    <n v="733.58"/>
    <n v="327.98"/>
    <d v="1993-07-20T00:00:00"/>
    <n v="128"/>
  </r>
  <r>
    <s v="18041"/>
    <s v="27"/>
    <x v="590"/>
    <d v="2017-04-01T00:00:00"/>
    <b v="1"/>
    <s v="Approved"/>
    <s v="Trek Bicycles"/>
    <s v="Standard"/>
    <s v="medium"/>
    <s v="medium"/>
    <n v="499.53"/>
    <n v="388.72"/>
    <n v="110.81"/>
    <d v="1999-06-23T00:00:00"/>
    <n v="273"/>
  </r>
  <r>
    <s v="18042"/>
    <s v="25"/>
    <x v="1376"/>
    <d v="2017-11-04T00:00:00"/>
    <b v="0"/>
    <s v="Approved"/>
    <s v="Giant Bicycles"/>
    <s v="Road"/>
    <s v="medium"/>
    <s v="medium"/>
    <n v="1538.99"/>
    <n v="829.65"/>
    <n v="709.34"/>
    <d v="1992-10-11T00:00:00"/>
    <n v="56"/>
  </r>
  <r>
    <s v="18044"/>
    <s v="0"/>
    <x v="2916"/>
    <d v="2017-07-17T00:00:00"/>
    <b v="1"/>
    <s v="Approved"/>
    <s v="Trek Bicycles"/>
    <s v="Standard"/>
    <s v="high"/>
    <s v="medium"/>
    <n v="495.72"/>
    <n v="297.43"/>
    <n v="198.29"/>
    <d v="2015-04-11T00:00:00"/>
    <n v="166"/>
  </r>
  <r>
    <s v="18045"/>
    <s v="32"/>
    <x v="3363"/>
    <d v="2017-01-19T00:00:00"/>
    <b v="1"/>
    <s v="Approved"/>
    <s v="Giant Bicycles"/>
    <s v="Standard"/>
    <s v="medium"/>
    <s v="medium"/>
    <n v="642.70000000000005"/>
    <n v="211.37"/>
    <n v="431.33"/>
    <d v="1999-07-20T00:00:00"/>
    <n v="345"/>
  </r>
  <r>
    <s v="18046"/>
    <s v="60"/>
    <x v="1606"/>
    <d v="2017-03-08T00:00:00"/>
    <b v="1"/>
    <s v="Approved"/>
    <s v="Giant Bicycles"/>
    <s v="Standard"/>
    <s v="high"/>
    <s v="small"/>
    <n v="1977.36"/>
    <n v="1759.85"/>
    <n v="217.51"/>
    <d v="2014-07-28T00:00:00"/>
    <n v="297"/>
  </r>
  <r>
    <s v="18047"/>
    <s v="98"/>
    <x v="2852"/>
    <d v="2017-01-12T00:00:00"/>
    <b v="1"/>
    <s v="Approved"/>
    <s v="OHM Cycles"/>
    <s v="Standard"/>
    <s v="medium"/>
    <s v="medium"/>
    <n v="795.34"/>
    <n v="101.58"/>
    <n v="693.76"/>
    <d v="1997-02-09T00:00:00"/>
    <n v="352"/>
  </r>
  <r>
    <s v="18048"/>
    <s v="3"/>
    <x v="3475"/>
    <d v="2017-12-14T00:00:00"/>
    <b v="0"/>
    <s v="Approved"/>
    <s v="Trek Bicycles"/>
    <s v="Standard"/>
    <s v="medium"/>
    <s v="large"/>
    <n v="2091.4699999999998"/>
    <n v="388.92"/>
    <n v="1702.55"/>
    <d v="2012-09-15T00:00:00"/>
    <n v="16"/>
  </r>
  <r>
    <s v="18049"/>
    <s v="39"/>
    <x v="343"/>
    <d v="2017-08-30T00:00:00"/>
    <b v="1"/>
    <s v="Approved"/>
    <s v="Giant Bicycles"/>
    <s v="Standard"/>
    <s v="medium"/>
    <s v="large"/>
    <n v="1812.75"/>
    <n v="582.48"/>
    <n v="1230.27"/>
    <d v="2010-06-07T00:00:00"/>
    <n v="122"/>
  </r>
  <r>
    <s v="18050"/>
    <s v="39"/>
    <x v="1826"/>
    <d v="2017-12-19T00:00:00"/>
    <b v="1"/>
    <s v="Approved"/>
    <s v="Giant Bicycles"/>
    <s v="Standard"/>
    <s v="medium"/>
    <s v="large"/>
    <n v="1812.75"/>
    <n v="582.48"/>
    <n v="1230.27"/>
    <d v="2010-06-07T00:00:00"/>
    <n v="11"/>
  </r>
  <r>
    <s v="18051"/>
    <s v="1"/>
    <x v="1396"/>
    <d v="2017-09-12T00:00:00"/>
    <b v="0"/>
    <s v="Approved"/>
    <s v="Giant Bicycles"/>
    <s v="Standard"/>
    <s v="medium"/>
    <s v="medium"/>
    <n v="1403.5"/>
    <n v="954.82"/>
    <n v="448.68"/>
    <d v="2016-11-14T00:00:00"/>
    <n v="109"/>
  </r>
  <r>
    <s v="18052"/>
    <s v="0"/>
    <x v="1111"/>
    <d v="2017-06-22T00:00:00"/>
    <b v="1"/>
    <s v="Approved"/>
    <m/>
    <m/>
    <m/>
    <m/>
    <n v="356.05"/>
    <m/>
    <m/>
    <m/>
    <n v="191"/>
  </r>
  <r>
    <s v="18053"/>
    <s v="53"/>
    <x v="3346"/>
    <d v="2017-01-03T00:00:00"/>
    <b v="0"/>
    <s v="Approved"/>
    <s v="OHM Cycles"/>
    <s v="Standard"/>
    <s v="medium"/>
    <s v="medium"/>
    <n v="795.34"/>
    <n v="101.58"/>
    <n v="693.76"/>
    <d v="1991-01-21T00:00:00"/>
    <n v="361"/>
  </r>
  <r>
    <s v="18054"/>
    <s v="61"/>
    <x v="1023"/>
    <d v="2017-10-23T00:00:00"/>
    <b v="1"/>
    <s v="Approved"/>
    <s v="OHM Cycles"/>
    <s v="Standard"/>
    <s v="low"/>
    <s v="medium"/>
    <n v="71.16"/>
    <n v="56.93"/>
    <n v="14.23"/>
    <d v="2015-06-17T00:00:00"/>
    <n v="68"/>
  </r>
  <r>
    <s v="18055"/>
    <s v="88"/>
    <x v="2665"/>
    <d v="2017-02-11T00:00:00"/>
    <b v="0"/>
    <s v="Approved"/>
    <s v="Norco Bicycles"/>
    <s v="Standard"/>
    <s v="medium"/>
    <s v="medium"/>
    <n v="1198.46"/>
    <n v="381.1"/>
    <n v="817.36"/>
    <d v="1998-12-16T00:00:00"/>
    <n v="322"/>
  </r>
  <r>
    <s v="18056"/>
    <s v="1"/>
    <x v="2480"/>
    <d v="2017-11-01T00:00:00"/>
    <b v="0"/>
    <s v="Approved"/>
    <s v="Giant Bicycles"/>
    <s v="Touring"/>
    <s v="medium"/>
    <s v="large"/>
    <n v="1873.97"/>
    <n v="863.95"/>
    <n v="1010.02"/>
    <d v="2013-09-16T00:00:00"/>
    <n v="59"/>
  </r>
  <r>
    <s v="18057"/>
    <s v="90"/>
    <x v="3005"/>
    <d v="2017-12-16T00:00:00"/>
    <b v="1"/>
    <s v="Approved"/>
    <s v="Norco Bicycles"/>
    <s v="Standard"/>
    <s v="low"/>
    <s v="medium"/>
    <n v="363.01"/>
    <n v="290.41000000000003"/>
    <n v="72.599999999999994"/>
    <d v="2005-05-10T00:00:00"/>
    <n v="14"/>
  </r>
  <r>
    <s v="18058"/>
    <s v="37"/>
    <x v="2801"/>
    <d v="2017-05-12T00:00:00"/>
    <b v="1"/>
    <s v="Approved"/>
    <s v="OHM Cycles"/>
    <s v="Standard"/>
    <s v="low"/>
    <s v="medium"/>
    <n v="1793.43"/>
    <n v="248.82"/>
    <n v="1544.61"/>
    <d v="1999-07-20T00:00:00"/>
    <n v="232"/>
  </r>
  <r>
    <s v="18059"/>
    <s v="21"/>
    <x v="3156"/>
    <d v="2017-08-02T00:00:00"/>
    <b v="1"/>
    <s v="Approved"/>
    <s v="WeareA2B"/>
    <s v="Touring"/>
    <s v="medium"/>
    <s v="medium"/>
    <n v="1466.68"/>
    <n v="363.25"/>
    <n v="1103.43"/>
    <d v="2014-03-03T00:00:00"/>
    <n v="150"/>
  </r>
  <r>
    <s v="18060"/>
    <s v="41"/>
    <x v="1667"/>
    <d v="2017-05-15T00:00:00"/>
    <b v="0"/>
    <s v="Approved"/>
    <s v="Solex"/>
    <s v="Road"/>
    <s v="medium"/>
    <s v="medium"/>
    <n v="416.98"/>
    <n v="312.74"/>
    <n v="104.24"/>
    <d v="1999-12-04T00:00:00"/>
    <n v="229"/>
  </r>
  <r>
    <s v="18061"/>
    <s v="85"/>
    <x v="448"/>
    <d v="2017-10-17T00:00:00"/>
    <b v="1"/>
    <s v="Approved"/>
    <s v="WeareA2B"/>
    <s v="Standard"/>
    <s v="medium"/>
    <s v="medium"/>
    <n v="752.64"/>
    <n v="205.36"/>
    <n v="547.28"/>
    <d v="2015-08-02T00:00:00"/>
    <n v="74"/>
  </r>
  <r>
    <s v="18062"/>
    <s v="98"/>
    <x v="2681"/>
    <d v="2017-07-25T00:00:00"/>
    <b v="1"/>
    <s v="Approved"/>
    <s v="Trek Bicycles"/>
    <s v="Standard"/>
    <s v="high"/>
    <s v="medium"/>
    <n v="358.39"/>
    <n v="215.03"/>
    <n v="143.36000000000001"/>
    <d v="2004-01-16T00:00:00"/>
    <n v="158"/>
  </r>
  <r>
    <s v="18063"/>
    <s v="93"/>
    <x v="46"/>
    <d v="2017-03-09T00:00:00"/>
    <b v="0"/>
    <s v="Approved"/>
    <s v="WeareA2B"/>
    <s v="Standard"/>
    <s v="medium"/>
    <s v="medium"/>
    <n v="1065.03"/>
    <n v="230.09"/>
    <n v="834.94"/>
    <d v="2000-11-03T00:00:00"/>
    <n v="296"/>
  </r>
  <r>
    <s v="18064"/>
    <s v="78"/>
    <x v="861"/>
    <d v="2017-12-10T00:00:00"/>
    <b v="0"/>
    <s v="Approved"/>
    <s v="Giant Bicycles"/>
    <s v="Standard"/>
    <s v="medium"/>
    <s v="large"/>
    <n v="1765.3"/>
    <n v="709.48"/>
    <n v="1055.82"/>
    <d v="2004-07-25T00:00:00"/>
    <n v="20"/>
  </r>
  <r>
    <s v="18065"/>
    <s v="1"/>
    <x v="27"/>
    <d v="2017-12-17T00:00:00"/>
    <b v="0"/>
    <s v="Approved"/>
    <s v="Giant Bicycles"/>
    <s v="Touring"/>
    <s v="medium"/>
    <s v="large"/>
    <n v="1873.97"/>
    <n v="863.95"/>
    <n v="1010.02"/>
    <d v="1997-01-25T00:00:00"/>
    <n v="13"/>
  </r>
  <r>
    <s v="18066"/>
    <s v="1"/>
    <x v="1855"/>
    <d v="2017-01-04T00:00:00"/>
    <b v="0"/>
    <s v="Approved"/>
    <s v="Giant Bicycles"/>
    <s v="Standard"/>
    <s v="medium"/>
    <s v="medium"/>
    <n v="1403.5"/>
    <n v="954.82"/>
    <n v="448.68"/>
    <d v="2016-11-14T00:00:00"/>
    <n v="360"/>
  </r>
  <r>
    <s v="18067"/>
    <s v="10"/>
    <x v="3461"/>
    <d v="2017-09-26T00:00:00"/>
    <b v="1"/>
    <s v="Approved"/>
    <s v="Solex"/>
    <s v="Standard"/>
    <s v="medium"/>
    <s v="medium"/>
    <n v="1945.43"/>
    <n v="333.18"/>
    <n v="1612.25"/>
    <d v="2002-08-31T00:00:00"/>
    <n v="95"/>
  </r>
  <r>
    <s v="18068"/>
    <s v="0"/>
    <x v="1019"/>
    <d v="2017-06-04T00:00:00"/>
    <b v="1"/>
    <s v="Approved"/>
    <s v="Giant Bicycles"/>
    <s v="Standard"/>
    <s v="medium"/>
    <s v="medium"/>
    <n v="230.91"/>
    <n v="173.18"/>
    <n v="57.73"/>
    <d v="2011-03-16T00:00:00"/>
    <n v="209"/>
  </r>
  <r>
    <s v="18070"/>
    <s v="97"/>
    <x v="1019"/>
    <d v="2017-03-24T00:00:00"/>
    <b v="0"/>
    <s v="Approved"/>
    <s v="OHM Cycles"/>
    <s v="Road"/>
    <s v="medium"/>
    <s v="medium"/>
    <n v="742.54"/>
    <n v="667.4"/>
    <n v="75.14"/>
    <d v="1996-11-09T00:00:00"/>
    <n v="281"/>
  </r>
  <r>
    <s v="18071"/>
    <s v="25"/>
    <x v="1332"/>
    <d v="2017-06-12T00:00:00"/>
    <b v="0"/>
    <s v="Approved"/>
    <s v="Giant Bicycles"/>
    <s v="Road"/>
    <s v="medium"/>
    <s v="medium"/>
    <n v="1538.99"/>
    <n v="829.65"/>
    <n v="709.34"/>
    <d v="2016-02-04T00:00:00"/>
    <n v="201"/>
  </r>
  <r>
    <s v="18072"/>
    <s v="17"/>
    <x v="3424"/>
    <d v="2017-02-20T00:00:00"/>
    <b v="1"/>
    <s v="Approved"/>
    <s v="Solex"/>
    <s v="Standard"/>
    <s v="high"/>
    <s v="medium"/>
    <n v="1024.6600000000001"/>
    <n v="614.79999999999995"/>
    <n v="409.86"/>
    <d v="1996-11-09T00:00:00"/>
    <n v="313"/>
  </r>
  <r>
    <s v="18073"/>
    <s v="41"/>
    <x v="2154"/>
    <d v="2017-01-22T00:00:00"/>
    <b v="1"/>
    <s v="Approved"/>
    <s v="Solex"/>
    <s v="Road"/>
    <s v="medium"/>
    <s v="medium"/>
    <n v="416.98"/>
    <n v="312.74"/>
    <n v="104.24"/>
    <d v="1997-05-10T00:00:00"/>
    <n v="342"/>
  </r>
  <r>
    <s v="18074"/>
    <s v="45"/>
    <x v="2850"/>
    <d v="2017-06-10T00:00:00"/>
    <b v="1"/>
    <s v="Approved"/>
    <s v="Trek Bicycles"/>
    <s v="Road"/>
    <s v="low"/>
    <s v="medium"/>
    <n v="980.37"/>
    <n v="234.43"/>
    <n v="745.94"/>
    <d v="2011-04-16T00:00:00"/>
    <n v="203"/>
  </r>
  <r>
    <s v="18075"/>
    <s v="54"/>
    <x v="3117"/>
    <d v="2017-09-08T00:00:00"/>
    <b v="1"/>
    <s v="Approved"/>
    <s v="WeareA2B"/>
    <s v="Standard"/>
    <s v="medium"/>
    <s v="medium"/>
    <n v="1292.8399999999999"/>
    <n v="13.44"/>
    <n v="1279.4000000000001"/>
    <d v="2009-04-12T00:00:00"/>
    <n v="113"/>
  </r>
  <r>
    <s v="18076"/>
    <s v="38"/>
    <x v="1799"/>
    <d v="2017-11-24T00:00:00"/>
    <b v="0"/>
    <s v="Approved"/>
    <s v="Solex"/>
    <s v="Standard"/>
    <s v="medium"/>
    <s v="medium"/>
    <n v="1577.53"/>
    <n v="826.51"/>
    <n v="751.02"/>
    <d v="2011-03-16T00:00:00"/>
    <n v="36"/>
  </r>
  <r>
    <s v="18077"/>
    <s v="50"/>
    <x v="2908"/>
    <d v="2017-08-20T00:00:00"/>
    <b v="0"/>
    <s v="Approved"/>
    <s v="WeareA2B"/>
    <s v="Standard"/>
    <s v="medium"/>
    <s v="small"/>
    <n v="175.89"/>
    <n v="131.91999999999999"/>
    <n v="43.97"/>
    <d v="2009-04-12T00:00:00"/>
    <n v="132"/>
  </r>
  <r>
    <s v="18078"/>
    <s v="22"/>
    <x v="2840"/>
    <d v="2017-11-07T00:00:00"/>
    <b v="1"/>
    <s v="Approved"/>
    <s v="WeareA2B"/>
    <s v="Standard"/>
    <s v="medium"/>
    <s v="medium"/>
    <n v="60.34"/>
    <n v="45.26"/>
    <n v="15.08"/>
    <d v="1993-07-15T00:00:00"/>
    <n v="53"/>
  </r>
  <r>
    <s v="18079"/>
    <s v="42"/>
    <x v="1304"/>
    <d v="2017-07-29T00:00:00"/>
    <b v="0"/>
    <s v="Approved"/>
    <s v="OHM Cycles"/>
    <s v="Road"/>
    <s v="medium"/>
    <s v="small"/>
    <n v="1810"/>
    <n v="1610.9"/>
    <n v="199.1"/>
    <d v="2008-03-19T00:00:00"/>
    <n v="154"/>
  </r>
  <r>
    <s v="18080"/>
    <s v="10"/>
    <x v="1477"/>
    <d v="2017-11-19T00:00:00"/>
    <b v="1"/>
    <s v="Approved"/>
    <s v="WeareA2B"/>
    <s v="Touring"/>
    <s v="medium"/>
    <s v="medium"/>
    <n v="1466.68"/>
    <n v="363.25"/>
    <n v="1103.43"/>
    <d v="1994-08-10T00:00:00"/>
    <n v="41"/>
  </r>
  <r>
    <s v="18081"/>
    <s v="25"/>
    <x v="1371"/>
    <d v="2017-03-20T00:00:00"/>
    <b v="1"/>
    <s v="Approved"/>
    <s v="Giant Bicycles"/>
    <s v="Road"/>
    <s v="medium"/>
    <s v="medium"/>
    <n v="1538.99"/>
    <n v="829.65"/>
    <n v="709.34"/>
    <d v="2016-02-04T00:00:00"/>
    <n v="285"/>
  </r>
  <r>
    <s v="18082"/>
    <s v="49"/>
    <x v="996"/>
    <d v="2017-03-03T00:00:00"/>
    <b v="0"/>
    <s v="Approved"/>
    <s v="Trek Bicycles"/>
    <s v="Road"/>
    <s v="medium"/>
    <s v="medium"/>
    <n v="533.51"/>
    <n v="400.13"/>
    <n v="133.38"/>
    <d v="2012-06-04T00:00:00"/>
    <n v="302"/>
  </r>
  <r>
    <s v="18083"/>
    <s v="39"/>
    <x v="613"/>
    <d v="2017-08-15T00:00:00"/>
    <b v="0"/>
    <s v="Approved"/>
    <s v="Giant Bicycles"/>
    <s v="Standard"/>
    <s v="medium"/>
    <s v="large"/>
    <n v="1812.75"/>
    <n v="582.48"/>
    <n v="1230.27"/>
    <d v="2006-10-01T00:00:00"/>
    <n v="137"/>
  </r>
  <r>
    <s v="18084"/>
    <s v="49"/>
    <x v="1549"/>
    <d v="2017-09-24T00:00:00"/>
    <b v="1"/>
    <s v="Approved"/>
    <s v="Trek Bicycles"/>
    <s v="Road"/>
    <s v="medium"/>
    <s v="medium"/>
    <n v="533.51"/>
    <n v="400.13"/>
    <n v="133.38"/>
    <d v="2012-06-04T00:00:00"/>
    <n v="97"/>
  </r>
  <r>
    <s v="18085"/>
    <s v="59"/>
    <x v="1978"/>
    <d v="2017-02-07T00:00:00"/>
    <b v="0"/>
    <s v="Approved"/>
    <s v="WeareA2B"/>
    <s v="Standard"/>
    <s v="medium"/>
    <s v="small"/>
    <n v="1415.01"/>
    <n v="1259.3599999999999"/>
    <n v="155.65"/>
    <d v="1994-08-10T00:00:00"/>
    <n v="326"/>
  </r>
  <r>
    <s v="18087"/>
    <s v="0"/>
    <x v="1188"/>
    <d v="2017-08-28T00:00:00"/>
    <b v="1"/>
    <s v="Approved"/>
    <s v="Solex"/>
    <s v="Standard"/>
    <s v="medium"/>
    <s v="medium"/>
    <n v="100.35"/>
    <n v="75.260000000000005"/>
    <n v="25.09"/>
    <d v="2002-10-10T00:00:00"/>
    <n v="124"/>
  </r>
  <r>
    <s v="18088"/>
    <s v="74"/>
    <x v="1667"/>
    <d v="2017-12-08T00:00:00"/>
    <b v="1"/>
    <s v="Approved"/>
    <s v="WeareA2B"/>
    <s v="Standard"/>
    <s v="medium"/>
    <s v="medium"/>
    <n v="1228.07"/>
    <n v="400.91"/>
    <n v="827.16"/>
    <d v="2003-09-09T00:00:00"/>
    <n v="22"/>
  </r>
  <r>
    <s v="18089"/>
    <s v="49"/>
    <x v="2799"/>
    <d v="2017-09-14T00:00:00"/>
    <b v="0"/>
    <s v="Approved"/>
    <s v="Trek Bicycles"/>
    <s v="Road"/>
    <s v="medium"/>
    <s v="medium"/>
    <n v="533.51"/>
    <n v="400.13"/>
    <n v="133.38"/>
    <d v="2003-07-21T00:00:00"/>
    <n v="107"/>
  </r>
  <r>
    <s v="18090"/>
    <s v="92"/>
    <x v="939"/>
    <d v="2017-04-04T00:00:00"/>
    <b v="1"/>
    <s v="Approved"/>
    <s v="WeareA2B"/>
    <s v="Touring"/>
    <s v="medium"/>
    <s v="large"/>
    <n v="1890.39"/>
    <n v="260.14"/>
    <n v="1630.25"/>
    <d v="1991-01-21T00:00:00"/>
    <n v="270"/>
  </r>
  <r>
    <s v="18091"/>
    <s v="80"/>
    <x v="2330"/>
    <d v="2017-03-19T00:00:00"/>
    <b v="0"/>
    <s v="Approved"/>
    <s v="OHM Cycles"/>
    <s v="Touring"/>
    <s v="low"/>
    <s v="medium"/>
    <n v="1073.07"/>
    <n v="933.84"/>
    <n v="139.22999999999999"/>
    <d v="1997-01-25T00:00:00"/>
    <n v="286"/>
  </r>
  <r>
    <s v="18092"/>
    <s v="32"/>
    <x v="2238"/>
    <d v="2017-08-14T00:00:00"/>
    <b v="1"/>
    <s v="Approved"/>
    <s v="Giant Bicycles"/>
    <s v="Standard"/>
    <s v="medium"/>
    <s v="medium"/>
    <n v="642.70000000000005"/>
    <n v="211.37"/>
    <n v="431.33"/>
    <d v="2006-02-02T00:00:00"/>
    <n v="138"/>
  </r>
  <r>
    <s v="18093"/>
    <s v="31"/>
    <x v="1279"/>
    <d v="2017-11-30T00:00:00"/>
    <b v="1"/>
    <s v="Approved"/>
    <s v="Giant Bicycles"/>
    <s v="Standard"/>
    <s v="medium"/>
    <s v="medium"/>
    <n v="230.91"/>
    <n v="173.18"/>
    <n v="57.73"/>
    <d v="2006-11-10T00:00:00"/>
    <n v="30"/>
  </r>
  <r>
    <s v="18094"/>
    <s v="87"/>
    <x v="862"/>
    <d v="2017-10-22T00:00:00"/>
    <b v="0"/>
    <s v="Approved"/>
    <s v="Giant Bicycles"/>
    <s v="Standard"/>
    <s v="high"/>
    <s v="medium"/>
    <n v="1179"/>
    <n v="707.4"/>
    <n v="471.6"/>
    <d v="1997-08-25T00:00:00"/>
    <n v="69"/>
  </r>
  <r>
    <s v="18095"/>
    <s v="88"/>
    <x v="1470"/>
    <d v="2017-01-07T00:00:00"/>
    <b v="0"/>
    <s v="Approved"/>
    <s v="Norco Bicycles"/>
    <s v="Standard"/>
    <s v="high"/>
    <s v="small"/>
    <n v="1661.92"/>
    <n v="1479.11"/>
    <n v="182.81"/>
    <d v="2010-05-05T00:00:00"/>
    <n v="357"/>
  </r>
  <r>
    <s v="18096"/>
    <s v="33"/>
    <x v="2283"/>
    <d v="2017-02-10T00:00:00"/>
    <b v="1"/>
    <s v="Approved"/>
    <s v="Giant Bicycles"/>
    <s v="Standard"/>
    <s v="medium"/>
    <s v="small"/>
    <n v="1311.44"/>
    <n v="1167.18"/>
    <n v="144.26"/>
    <d v="2010-06-07T00:00:00"/>
    <n v="323"/>
  </r>
  <r>
    <s v="18097"/>
    <s v="92"/>
    <x v="1411"/>
    <d v="2017-02-04T00:00:00"/>
    <b v="0"/>
    <s v="Approved"/>
    <s v="WeareA2B"/>
    <s v="Touring"/>
    <s v="medium"/>
    <s v="large"/>
    <n v="1890.39"/>
    <n v="260.14"/>
    <n v="1630.25"/>
    <d v="2015-05-21T00:00:00"/>
    <n v="329"/>
  </r>
  <r>
    <s v="18098"/>
    <s v="85"/>
    <x v="3246"/>
    <d v="2017-11-20T00:00:00"/>
    <b v="0"/>
    <s v="Approved"/>
    <s v="WeareA2B"/>
    <s v="Standard"/>
    <s v="medium"/>
    <s v="medium"/>
    <n v="1228.07"/>
    <n v="400.91"/>
    <n v="827.16"/>
    <d v="2006-05-22T00:00:00"/>
    <n v="40"/>
  </r>
  <r>
    <s v="18099"/>
    <s v="45"/>
    <x v="1472"/>
    <d v="2017-07-12T00:00:00"/>
    <b v="0"/>
    <s v="Approved"/>
    <s v="Solex"/>
    <s v="Standard"/>
    <s v="medium"/>
    <s v="medium"/>
    <n v="441.49"/>
    <n v="84.99"/>
    <n v="356.5"/>
    <d v="2012-04-10T00:00:00"/>
    <n v="171"/>
  </r>
  <r>
    <s v="18100"/>
    <s v="23"/>
    <x v="1755"/>
    <d v="2017-12-15T00:00:00"/>
    <b v="0"/>
    <s v="Approved"/>
    <s v="Norco Bicycles"/>
    <s v="Mountain"/>
    <s v="low"/>
    <s v="small"/>
    <n v="688.63"/>
    <n v="612.88"/>
    <n v="75.75"/>
    <d v="2006-11-10T00:00:00"/>
    <n v="15"/>
  </r>
  <r>
    <s v="18101"/>
    <s v="77"/>
    <x v="265"/>
    <d v="2017-07-29T00:00:00"/>
    <b v="1"/>
    <s v="Approved"/>
    <s v="Norco Bicycles"/>
    <s v="Road"/>
    <s v="medium"/>
    <s v="large"/>
    <n v="1240.31"/>
    <n v="795.1"/>
    <n v="445.21"/>
    <d v="2011-01-10T00:00:00"/>
    <n v="154"/>
  </r>
  <r>
    <s v="18102"/>
    <s v="21"/>
    <x v="3467"/>
    <d v="2017-05-03T00:00:00"/>
    <b v="1"/>
    <s v="Approved"/>
    <s v="Solex"/>
    <s v="Standard"/>
    <s v="medium"/>
    <s v="large"/>
    <n v="1071.23"/>
    <n v="380.74"/>
    <n v="690.49"/>
    <d v="1996-04-05T00:00:00"/>
    <n v="241"/>
  </r>
  <r>
    <s v="18103"/>
    <s v="69"/>
    <x v="1207"/>
    <d v="2017-01-29T00:00:00"/>
    <b v="1"/>
    <s v="Approved"/>
    <s v="Giant Bicycles"/>
    <s v="Road"/>
    <s v="medium"/>
    <s v="medium"/>
    <n v="792.9"/>
    <n v="594.67999999999995"/>
    <n v="198.22"/>
    <d v="1992-10-02T00:00:00"/>
    <n v="335"/>
  </r>
  <r>
    <s v="18104"/>
    <s v="16"/>
    <x v="3428"/>
    <d v="2017-10-14T00:00:00"/>
    <b v="1"/>
    <s v="Approved"/>
    <s v="Norco Bicycles"/>
    <s v="Standard"/>
    <s v="high"/>
    <s v="small"/>
    <n v="1661.92"/>
    <n v="1479.11"/>
    <n v="182.81"/>
    <d v="2011-03-16T00:00:00"/>
    <n v="77"/>
  </r>
  <r>
    <s v="18105"/>
    <s v="31"/>
    <x v="3287"/>
    <d v="2017-06-25T00:00:00"/>
    <b v="0"/>
    <s v="Approved"/>
    <s v="Giant Bicycles"/>
    <s v="Standard"/>
    <s v="medium"/>
    <s v="medium"/>
    <n v="230.91"/>
    <n v="173.18"/>
    <n v="57.73"/>
    <d v="1999-07-20T00:00:00"/>
    <n v="188"/>
  </r>
  <r>
    <s v="18106"/>
    <s v="41"/>
    <x v="1889"/>
    <d v="2017-08-31T00:00:00"/>
    <b v="0"/>
    <s v="Approved"/>
    <s v="Solex"/>
    <s v="Road"/>
    <s v="medium"/>
    <s v="medium"/>
    <n v="416.98"/>
    <n v="312.74"/>
    <n v="104.24"/>
    <d v="1997-05-10T00:00:00"/>
    <n v="121"/>
  </r>
  <r>
    <s v="18107"/>
    <s v="76"/>
    <x v="1700"/>
    <d v="2017-07-23T00:00:00"/>
    <b v="0"/>
    <s v="Approved"/>
    <s v="WeareA2B"/>
    <s v="Standard"/>
    <s v="low"/>
    <s v="medium"/>
    <n v="642.30999999999995"/>
    <n v="513.85"/>
    <n v="128.46"/>
    <d v="2004-12-18T00:00:00"/>
    <n v="160"/>
  </r>
  <r>
    <s v="18108"/>
    <s v="0"/>
    <x v="3459"/>
    <d v="2017-03-19T00:00:00"/>
    <b v="0"/>
    <s v="Approved"/>
    <s v="Trek Bicycles"/>
    <s v="Standard"/>
    <s v="medium"/>
    <s v="medium"/>
    <n v="499.53"/>
    <n v="388.72"/>
    <n v="110.81"/>
    <d v="1999-06-23T00:00:00"/>
    <n v="286"/>
  </r>
  <r>
    <s v="18109"/>
    <s v="4"/>
    <x v="479"/>
    <d v="2017-10-02T00:00:00"/>
    <b v="0"/>
    <s v="Approved"/>
    <s v="Giant Bicycles"/>
    <s v="Standard"/>
    <s v="high"/>
    <s v="medium"/>
    <n v="1129.1300000000001"/>
    <n v="677.48"/>
    <n v="451.65"/>
    <d v="2011-08-29T00:00:00"/>
    <n v="89"/>
  </r>
  <r>
    <s v="18110"/>
    <s v="27"/>
    <x v="2031"/>
    <d v="2017-09-07T00:00:00"/>
    <b v="1"/>
    <s v="Approved"/>
    <s v="Trek Bicycles"/>
    <s v="Standard"/>
    <s v="low"/>
    <s v="medium"/>
    <n v="1057.51"/>
    <n v="154.4"/>
    <n v="903.11"/>
    <d v="2006-02-02T00:00:00"/>
    <n v="114"/>
  </r>
  <r>
    <s v="18111"/>
    <s v="77"/>
    <x v="452"/>
    <d v="2017-02-05T00:00:00"/>
    <b v="1"/>
    <s v="Approved"/>
    <s v="WeareA2B"/>
    <s v="Standard"/>
    <s v="medium"/>
    <s v="medium"/>
    <n v="1769.64"/>
    <n v="108.76"/>
    <n v="1660.88"/>
    <d v="2003-02-16T00:00:00"/>
    <n v="328"/>
  </r>
  <r>
    <s v="18112"/>
    <s v="60"/>
    <x v="595"/>
    <d v="2017-11-27T00:00:00"/>
    <b v="0"/>
    <s v="Approved"/>
    <s v="Giant Bicycles"/>
    <s v="Standard"/>
    <s v="high"/>
    <s v="small"/>
    <n v="1977.36"/>
    <n v="1759.85"/>
    <n v="217.51"/>
    <d v="2015-06-17T00:00:00"/>
    <n v="33"/>
  </r>
  <r>
    <s v="18113"/>
    <s v="45"/>
    <x v="1731"/>
    <d v="2017-06-23T00:00:00"/>
    <b v="0"/>
    <s v="Approved"/>
    <s v="Solex"/>
    <s v="Standard"/>
    <s v="medium"/>
    <s v="medium"/>
    <n v="441.49"/>
    <n v="84.99"/>
    <n v="356.5"/>
    <d v="1993-04-12T00:00:00"/>
    <n v="190"/>
  </r>
  <r>
    <s v="18114"/>
    <s v="95"/>
    <x v="430"/>
    <d v="2017-06-25T00:00:00"/>
    <b v="0"/>
    <s v="Approved"/>
    <s v="Giant Bicycles"/>
    <s v="Standard"/>
    <s v="medium"/>
    <s v="large"/>
    <n v="569.55999999999995"/>
    <n v="528.42999999999995"/>
    <n v="41.13"/>
    <d v="2002-03-22T00:00:00"/>
    <n v="188"/>
  </r>
  <r>
    <s v="18115"/>
    <s v="0"/>
    <x v="2606"/>
    <d v="2017-02-24T00:00:00"/>
    <b v="0"/>
    <s v="Approved"/>
    <s v="Solex"/>
    <s v="Road"/>
    <s v="medium"/>
    <s v="medium"/>
    <n v="416.98"/>
    <n v="312.74"/>
    <n v="104.24"/>
    <d v="2014-07-28T00:00:00"/>
    <n v="309"/>
  </r>
  <r>
    <s v="18116"/>
    <s v="17"/>
    <x v="2057"/>
    <d v="2017-02-27T00:00:00"/>
    <b v="0"/>
    <s v="Approved"/>
    <s v="Solex"/>
    <s v="Standard"/>
    <s v="high"/>
    <s v="medium"/>
    <n v="1024.6600000000001"/>
    <n v="614.79999999999995"/>
    <n v="409.86"/>
    <d v="1996-11-09T00:00:00"/>
    <n v="306"/>
  </r>
  <r>
    <s v="18117"/>
    <s v="91"/>
    <x v="863"/>
    <d v="2017-06-18T00:00:00"/>
    <b v="0"/>
    <s v="Approved"/>
    <s v="Solex"/>
    <s v="Standard"/>
    <s v="medium"/>
    <s v="medium"/>
    <n v="100.35"/>
    <n v="75.260000000000005"/>
    <n v="25.09"/>
    <d v="2003-01-05T00:00:00"/>
    <n v="195"/>
  </r>
  <r>
    <s v="18118"/>
    <s v="0"/>
    <x v="775"/>
    <d v="2017-10-19T00:00:00"/>
    <b v="0"/>
    <s v="Approved"/>
    <s v="OHM Cycles"/>
    <s v="Road"/>
    <s v="high"/>
    <s v="large"/>
    <n v="12.01"/>
    <n v="7.21"/>
    <n v="4.8"/>
    <d v="2009-03-08T00:00:00"/>
    <n v="72"/>
  </r>
  <r>
    <s v="18119"/>
    <s v="4"/>
    <x v="2884"/>
    <d v="2017-09-17T00:00:00"/>
    <b v="1"/>
    <s v="Approved"/>
    <s v="Solex"/>
    <s v="Standard"/>
    <s v="medium"/>
    <s v="medium"/>
    <n v="1483.2"/>
    <n v="99.59"/>
    <n v="1383.61"/>
    <d v="1995-10-24T00:00:00"/>
    <n v="104"/>
  </r>
  <r>
    <s v="18120"/>
    <s v="58"/>
    <x v="22"/>
    <d v="2017-05-21T00:00:00"/>
    <b v="1"/>
    <s v="Approved"/>
    <s v="OHM Cycles"/>
    <s v="Standard"/>
    <s v="medium"/>
    <s v="medium"/>
    <n v="912.52"/>
    <n v="141.4"/>
    <n v="771.12"/>
    <d v="1994-08-10T00:00:00"/>
    <n v="223"/>
  </r>
  <r>
    <s v="18121"/>
    <s v="21"/>
    <x v="2112"/>
    <d v="2017-06-04T00:00:00"/>
    <b v="1"/>
    <s v="Approved"/>
    <s v="Solex"/>
    <s v="Standard"/>
    <s v="medium"/>
    <s v="large"/>
    <n v="1071.23"/>
    <n v="380.74"/>
    <n v="690.49"/>
    <d v="1993-07-15T00:00:00"/>
    <n v="209"/>
  </r>
  <r>
    <s v="18122"/>
    <s v="32"/>
    <x v="467"/>
    <d v="2017-10-17T00:00:00"/>
    <b v="0"/>
    <s v="Approved"/>
    <s v="Giant Bicycles"/>
    <s v="Standard"/>
    <s v="high"/>
    <s v="medium"/>
    <n v="1179"/>
    <n v="707.4"/>
    <n v="471.6"/>
    <d v="1997-08-25T00:00:00"/>
    <n v="74"/>
  </r>
  <r>
    <s v="18123"/>
    <s v="15"/>
    <x v="2017"/>
    <d v="2017-08-26T00:00:00"/>
    <b v="0"/>
    <s v="Approved"/>
    <s v="WeareA2B"/>
    <s v="Standard"/>
    <s v="medium"/>
    <s v="medium"/>
    <n v="1292.8399999999999"/>
    <n v="13.44"/>
    <n v="1279.4000000000001"/>
    <d v="2009-04-12T00:00:00"/>
    <n v="126"/>
  </r>
  <r>
    <s v="18124"/>
    <s v="98"/>
    <x v="1300"/>
    <d v="2017-11-27T00:00:00"/>
    <b v="1"/>
    <s v="Approved"/>
    <s v="OHM Cycles"/>
    <s v="Standard"/>
    <s v="medium"/>
    <s v="medium"/>
    <n v="795.34"/>
    <n v="101.58"/>
    <n v="693.76"/>
    <d v="1991-01-21T00:00:00"/>
    <n v="33"/>
  </r>
  <r>
    <s v="18125"/>
    <s v="60"/>
    <x v="877"/>
    <d v="2017-02-02T00:00:00"/>
    <b v="1"/>
    <s v="Approved"/>
    <s v="Giant Bicycles"/>
    <s v="Standard"/>
    <s v="high"/>
    <s v="small"/>
    <n v="1977.36"/>
    <n v="1759.85"/>
    <n v="217.51"/>
    <d v="2015-05-21T00:00:00"/>
    <n v="331"/>
  </r>
  <r>
    <s v="18126"/>
    <s v="96"/>
    <x v="2476"/>
    <d v="2017-10-26T00:00:00"/>
    <b v="1"/>
    <s v="Approved"/>
    <s v="WeareA2B"/>
    <s v="Road"/>
    <s v="low"/>
    <s v="small"/>
    <n v="1172.78"/>
    <n v="1043.77"/>
    <n v="129.01"/>
    <d v="2002-10-10T00:00:00"/>
    <n v="65"/>
  </r>
  <r>
    <s v="18127"/>
    <s v="14"/>
    <x v="1883"/>
    <d v="2017-12-20T00:00:00"/>
    <b v="0"/>
    <s v="Approved"/>
    <s v="Trek Bicycles"/>
    <s v="Standard"/>
    <s v="medium"/>
    <s v="small"/>
    <n v="1386.84"/>
    <n v="1234.29"/>
    <n v="152.55000000000001"/>
    <d v="2003-08-05T00:00:00"/>
    <n v="10"/>
  </r>
  <r>
    <s v="18128"/>
    <s v="9"/>
    <x v="473"/>
    <d v="2017-03-15T00:00:00"/>
    <b v="1"/>
    <s v="Approved"/>
    <s v="OHM Cycles"/>
    <s v="Road"/>
    <s v="medium"/>
    <s v="medium"/>
    <n v="742.54"/>
    <n v="667.4"/>
    <n v="75.14"/>
    <d v="2012-05-18T00:00:00"/>
    <n v="290"/>
  </r>
  <r>
    <s v="18129"/>
    <s v="80"/>
    <x v="3003"/>
    <d v="2017-06-10T00:00:00"/>
    <b v="1"/>
    <s v="Approved"/>
    <s v="OHM Cycles"/>
    <s v="Touring"/>
    <s v="low"/>
    <s v="medium"/>
    <n v="1073.07"/>
    <n v="933.84"/>
    <n v="139.22999999999999"/>
    <d v="1997-01-25T00:00:00"/>
    <n v="203"/>
  </r>
  <r>
    <s v="18130"/>
    <s v="25"/>
    <x v="2332"/>
    <d v="2017-09-26T00:00:00"/>
    <b v="0"/>
    <s v="Approved"/>
    <s v="Giant Bicycles"/>
    <s v="Road"/>
    <s v="medium"/>
    <s v="medium"/>
    <n v="1538.99"/>
    <n v="829.65"/>
    <n v="709.34"/>
    <d v="2016-02-04T00:00:00"/>
    <n v="95"/>
  </r>
  <r>
    <s v="18131"/>
    <s v="43"/>
    <x v="1355"/>
    <d v="2017-08-31T00:00:00"/>
    <b v="0"/>
    <s v="Approved"/>
    <s v="Solex"/>
    <s v="Standard"/>
    <s v="medium"/>
    <s v="medium"/>
    <n v="1151.96"/>
    <n v="649.49"/>
    <n v="502.47"/>
    <d v="2014-07-28T00:00:00"/>
    <n v="121"/>
  </r>
  <r>
    <s v="18132"/>
    <s v="33"/>
    <x v="1219"/>
    <d v="2017-12-13T00:00:00"/>
    <b v="0"/>
    <s v="Approved"/>
    <s v="Giant Bicycles"/>
    <s v="Standard"/>
    <s v="medium"/>
    <s v="small"/>
    <n v="1311.44"/>
    <n v="1167.18"/>
    <n v="144.26"/>
    <d v="1997-05-10T00:00:00"/>
    <n v="17"/>
  </r>
  <r>
    <s v="18133"/>
    <s v="95"/>
    <x v="1401"/>
    <d v="2017-03-18T00:00:00"/>
    <b v="0"/>
    <s v="Approved"/>
    <s v="Giant Bicycles"/>
    <s v="Standard"/>
    <s v="medium"/>
    <s v="large"/>
    <n v="569.55999999999995"/>
    <n v="528.42999999999995"/>
    <n v="41.13"/>
    <d v="2006-11-10T00:00:00"/>
    <n v="287"/>
  </r>
  <r>
    <s v="18134"/>
    <s v="60"/>
    <x v="2755"/>
    <d v="2017-06-22T00:00:00"/>
    <b v="1"/>
    <s v="Approved"/>
    <s v="Giant Bicycles"/>
    <s v="Standard"/>
    <s v="high"/>
    <s v="small"/>
    <n v="1977.36"/>
    <n v="1759.85"/>
    <n v="217.51"/>
    <d v="2011-08-24T00:00:00"/>
    <n v="191"/>
  </r>
  <r>
    <s v="18135"/>
    <s v="24"/>
    <x v="1095"/>
    <d v="2017-02-05T00:00:00"/>
    <b v="0"/>
    <s v="Approved"/>
    <s v="Solex"/>
    <s v="Road"/>
    <s v="medium"/>
    <s v="large"/>
    <n v="1777.8"/>
    <n v="820.78"/>
    <n v="957.02"/>
    <d v="2002-03-22T00:00:00"/>
    <n v="328"/>
  </r>
  <r>
    <s v="18136"/>
    <s v="22"/>
    <x v="728"/>
    <d v="2017-08-25T00:00:00"/>
    <b v="0"/>
    <s v="Approved"/>
    <s v="Solex"/>
    <s v="Standard"/>
    <s v="medium"/>
    <s v="medium"/>
    <n v="575.27"/>
    <n v="431.45"/>
    <n v="143.82"/>
    <d v="2013-03-12T00:00:00"/>
    <n v="127"/>
  </r>
  <r>
    <s v="18137"/>
    <s v="72"/>
    <x v="401"/>
    <d v="2017-05-28T00:00:00"/>
    <b v="1"/>
    <s v="Approved"/>
    <s v="Norco Bicycles"/>
    <s v="Standard"/>
    <s v="medium"/>
    <s v="medium"/>
    <n v="360.4"/>
    <n v="270.3"/>
    <n v="90.1"/>
    <d v="2016-12-06T00:00:00"/>
    <n v="216"/>
  </r>
  <r>
    <s v="18138"/>
    <s v="23"/>
    <x v="2614"/>
    <d v="2017-10-03T00:00:00"/>
    <b v="0"/>
    <s v="Approved"/>
    <s v="Norco Bicycles"/>
    <s v="Mountain"/>
    <s v="low"/>
    <s v="small"/>
    <n v="688.63"/>
    <n v="612.88"/>
    <n v="75.75"/>
    <d v="1993-04-12T00:00:00"/>
    <n v="88"/>
  </r>
  <r>
    <s v="18139"/>
    <s v="22"/>
    <x v="2472"/>
    <d v="2017-09-02T00:00:00"/>
    <b v="1"/>
    <s v="Approved"/>
    <s v="WeareA2B"/>
    <s v="Standard"/>
    <s v="medium"/>
    <s v="medium"/>
    <n v="60.34"/>
    <n v="45.26"/>
    <n v="15.08"/>
    <d v="1991-08-05T00:00:00"/>
    <n v="119"/>
  </r>
  <r>
    <s v="18140"/>
    <s v="4"/>
    <x v="1337"/>
    <d v="2017-12-04T00:00:00"/>
    <b v="0"/>
    <s v="Approved"/>
    <s v="Giant Bicycles"/>
    <s v="Standard"/>
    <s v="high"/>
    <s v="medium"/>
    <n v="1129.1300000000001"/>
    <n v="677.48"/>
    <n v="451.65"/>
    <d v="2004-09-28T00:00:00"/>
    <n v="26"/>
  </r>
  <r>
    <s v="18141"/>
    <s v="79"/>
    <x v="195"/>
    <d v="2017-11-18T00:00:00"/>
    <b v="0"/>
    <s v="Approved"/>
    <s v="Solex"/>
    <s v="Touring"/>
    <s v="medium"/>
    <s v="large"/>
    <n v="2083.94"/>
    <n v="675.03"/>
    <n v="1408.91"/>
    <d v="2013-09-16T00:00:00"/>
    <n v="42"/>
  </r>
  <r>
    <s v="18142"/>
    <s v="6"/>
    <x v="2989"/>
    <d v="2017-08-10T00:00:00"/>
    <b v="1"/>
    <s v="Approved"/>
    <s v="OHM Cycles"/>
    <s v="Standard"/>
    <s v="high"/>
    <s v="medium"/>
    <n v="227.88"/>
    <n v="136.72999999999999"/>
    <n v="91.15"/>
    <d v="2014-03-03T00:00:00"/>
    <n v="142"/>
  </r>
  <r>
    <s v="18143"/>
    <s v="32"/>
    <x v="373"/>
    <d v="2017-06-11T00:00:00"/>
    <b v="0"/>
    <s v="Approved"/>
    <s v="Giant Bicycles"/>
    <s v="Standard"/>
    <s v="medium"/>
    <s v="medium"/>
    <n v="642.70000000000005"/>
    <n v="211.37"/>
    <n v="431.33"/>
    <d v="1992-10-11T00:00:00"/>
    <n v="202"/>
  </r>
  <r>
    <s v="18144"/>
    <s v="52"/>
    <x v="289"/>
    <d v="2017-12-12T00:00:00"/>
    <b v="1"/>
    <s v="Approved"/>
    <s v="OHM Cycles"/>
    <s v="Road"/>
    <s v="medium"/>
    <s v="medium"/>
    <n v="1280.28"/>
    <n v="829.51"/>
    <n v="450.77"/>
    <d v="1991-01-21T00:00:00"/>
    <n v="18"/>
  </r>
  <r>
    <s v="18145"/>
    <s v="3"/>
    <x v="1556"/>
    <d v="2017-09-12T00:00:00"/>
    <b v="0"/>
    <s v="Approved"/>
    <s v="Trek Bicycles"/>
    <s v="Standard"/>
    <s v="medium"/>
    <s v="large"/>
    <n v="2091.4699999999998"/>
    <n v="388.92"/>
    <n v="1702.55"/>
    <d v="2012-09-15T00:00:00"/>
    <n v="109"/>
  </r>
  <r>
    <s v="18146"/>
    <s v="34"/>
    <x v="1313"/>
    <d v="2017-03-28T00:00:00"/>
    <b v="1"/>
    <s v="Approved"/>
    <s v="Norco Bicycles"/>
    <s v="Road"/>
    <s v="high"/>
    <s v="large"/>
    <n v="774.53"/>
    <n v="464.72"/>
    <n v="309.81"/>
    <d v="2003-03-18T00:00:00"/>
    <n v="277"/>
  </r>
  <r>
    <s v="18147"/>
    <s v="73"/>
    <x v="1870"/>
    <d v="2017-11-29T00:00:00"/>
    <b v="1"/>
    <s v="Approved"/>
    <s v="Solex"/>
    <s v="Standard"/>
    <s v="medium"/>
    <s v="medium"/>
    <n v="1945.43"/>
    <n v="333.18"/>
    <n v="1612.25"/>
    <d v="2002-08-31T00:00:00"/>
    <n v="31"/>
  </r>
  <r>
    <s v="18148"/>
    <s v="15"/>
    <x v="995"/>
    <d v="2017-12-02T00:00:00"/>
    <b v="0"/>
    <s v="Approved"/>
    <s v="Norco Bicycles"/>
    <s v="Standard"/>
    <s v="low"/>
    <s v="medium"/>
    <n v="958.74"/>
    <n v="748.9"/>
    <n v="209.84"/>
    <d v="2005-12-07T00:00:00"/>
    <n v="28"/>
  </r>
  <r>
    <s v="18149"/>
    <s v="86"/>
    <x v="360"/>
    <d v="2017-12-23T00:00:00"/>
    <b v="0"/>
    <s v="Approved"/>
    <s v="Norco Bicycles"/>
    <s v="Road"/>
    <s v="high"/>
    <s v="large"/>
    <n v="774.53"/>
    <n v="464.72"/>
    <n v="309.81"/>
    <d v="2003-03-18T00:00:00"/>
    <n v="7"/>
  </r>
  <r>
    <s v="18150"/>
    <s v="64"/>
    <x v="1042"/>
    <d v="2017-09-06T00:00:00"/>
    <b v="0"/>
    <s v="Approved"/>
    <s v="Trek Bicycles"/>
    <s v="Standard"/>
    <s v="medium"/>
    <s v="large"/>
    <n v="1469.44"/>
    <n v="596.54999999999995"/>
    <n v="872.89"/>
    <d v="2012-05-18T00:00:00"/>
    <n v="115"/>
  </r>
  <r>
    <s v="18151"/>
    <s v="96"/>
    <x v="974"/>
    <d v="2017-08-22T00:00:00"/>
    <b v="0"/>
    <s v="Approved"/>
    <s v="WeareA2B"/>
    <s v="Road"/>
    <s v="low"/>
    <s v="small"/>
    <n v="1172.78"/>
    <n v="1043.77"/>
    <n v="129.01"/>
    <d v="2002-10-10T00:00:00"/>
    <n v="130"/>
  </r>
  <r>
    <s v="18152"/>
    <s v="87"/>
    <x v="3157"/>
    <d v="2017-02-23T00:00:00"/>
    <b v="0"/>
    <s v="Approved"/>
    <s v="Giant Bicycles"/>
    <s v="Standard"/>
    <s v="high"/>
    <s v="medium"/>
    <n v="1179"/>
    <n v="707.4"/>
    <n v="471.6"/>
    <d v="1997-08-25T00:00:00"/>
    <n v="310"/>
  </r>
  <r>
    <s v="18153"/>
    <s v="60"/>
    <x v="1905"/>
    <d v="2017-11-08T00:00:00"/>
    <b v="1"/>
    <s v="Approved"/>
    <s v="Giant Bicycles"/>
    <s v="Standard"/>
    <s v="high"/>
    <s v="small"/>
    <n v="1977.36"/>
    <n v="1759.85"/>
    <n v="217.51"/>
    <d v="1993-06-23T00:00:00"/>
    <n v="52"/>
  </r>
  <r>
    <s v="18154"/>
    <s v="35"/>
    <x v="2464"/>
    <d v="2017-04-22T00:00:00"/>
    <b v="0"/>
    <s v="Approved"/>
    <s v="Trek Bicycles"/>
    <s v="Standard"/>
    <s v="low"/>
    <s v="medium"/>
    <n v="1057.51"/>
    <n v="154.4"/>
    <n v="903.11"/>
    <d v="1994-07-12T00:00:00"/>
    <n v="252"/>
  </r>
  <r>
    <s v="18155"/>
    <s v="34"/>
    <x v="2323"/>
    <d v="2017-11-04T00:00:00"/>
    <b v="1"/>
    <s v="Approved"/>
    <s v="Norco Bicycles"/>
    <s v="Road"/>
    <s v="high"/>
    <s v="large"/>
    <n v="774.53"/>
    <n v="464.72"/>
    <n v="309.81"/>
    <d v="2008-03-19T00:00:00"/>
    <n v="56"/>
  </r>
  <r>
    <s v="18156"/>
    <s v="15"/>
    <x v="1576"/>
    <d v="2017-04-23T00:00:00"/>
    <b v="1"/>
    <s v="Approved"/>
    <s v="Norco Bicycles"/>
    <s v="Standard"/>
    <s v="low"/>
    <s v="medium"/>
    <n v="958.74"/>
    <n v="748.9"/>
    <n v="209.84"/>
    <d v="2005-12-07T00:00:00"/>
    <n v="251"/>
  </r>
  <r>
    <s v="18157"/>
    <s v="62"/>
    <x v="259"/>
    <d v="2017-02-05T00:00:00"/>
    <b v="0"/>
    <s v="Approved"/>
    <s v="Solex"/>
    <s v="Standard"/>
    <s v="medium"/>
    <s v="medium"/>
    <n v="478.16"/>
    <n v="298.72000000000003"/>
    <n v="179.44"/>
    <d v="1992-10-02T00:00:00"/>
    <n v="328"/>
  </r>
  <r>
    <s v="18158"/>
    <s v="0"/>
    <x v="1698"/>
    <d v="2017-07-15T00:00:00"/>
    <b v="1"/>
    <s v="Approved"/>
    <s v="Norco Bicycles"/>
    <s v="Road"/>
    <s v="medium"/>
    <s v="medium"/>
    <n v="543.39"/>
    <n v="407.54"/>
    <n v="135.85"/>
    <d v="2016-11-22T00:00:00"/>
    <n v="168"/>
  </r>
  <r>
    <s v="18159"/>
    <s v="33"/>
    <x v="2158"/>
    <d v="2017-02-08T00:00:00"/>
    <b v="1"/>
    <s v="Approved"/>
    <s v="Giant Bicycles"/>
    <s v="Standard"/>
    <s v="medium"/>
    <s v="small"/>
    <n v="1311.44"/>
    <n v="1167.18"/>
    <n v="144.26"/>
    <d v="1999-12-04T00:00:00"/>
    <n v="325"/>
  </r>
  <r>
    <s v="18160"/>
    <s v="60"/>
    <x v="1833"/>
    <d v="2017-04-05T00:00:00"/>
    <b v="1"/>
    <s v="Approved"/>
    <s v="Giant Bicycles"/>
    <s v="Standard"/>
    <s v="high"/>
    <s v="small"/>
    <n v="1977.36"/>
    <n v="1759.85"/>
    <n v="217.51"/>
    <d v="2012-05-18T00:00:00"/>
    <n v="269"/>
  </r>
  <r>
    <s v="18161"/>
    <s v="85"/>
    <x v="2952"/>
    <d v="2017-06-10T00:00:00"/>
    <b v="0"/>
    <s v="Approved"/>
    <s v="WeareA2B"/>
    <s v="Standard"/>
    <s v="medium"/>
    <s v="medium"/>
    <n v="752.64"/>
    <n v="205.36"/>
    <n v="547.28"/>
    <d v="2015-08-02T00:00:00"/>
    <n v="203"/>
  </r>
  <r>
    <s v="18162"/>
    <s v="79"/>
    <x v="2545"/>
    <d v="2017-10-12T00:00:00"/>
    <b v="0"/>
    <s v="Approved"/>
    <s v="Norco Bicycles"/>
    <s v="Standard"/>
    <s v="medium"/>
    <s v="medium"/>
    <n v="1555.58"/>
    <n v="818.01"/>
    <n v="737.57"/>
    <d v="2013-09-16T00:00:00"/>
    <n v="79"/>
  </r>
  <r>
    <s v="18163"/>
    <s v="55"/>
    <x v="2304"/>
    <d v="2017-09-16T00:00:00"/>
    <b v="0"/>
    <s v="Approved"/>
    <s v="Trek Bicycles"/>
    <s v="Road"/>
    <s v="medium"/>
    <s v="large"/>
    <n v="1894.19"/>
    <n v="598.76"/>
    <n v="1295.43"/>
    <d v="2003-07-21T00:00:00"/>
    <n v="105"/>
  </r>
  <r>
    <s v="18164"/>
    <s v="47"/>
    <x v="3250"/>
    <d v="2017-10-26T00:00:00"/>
    <b v="0"/>
    <s v="Approved"/>
    <s v="Trek Bicycles"/>
    <s v="Road"/>
    <s v="low"/>
    <s v="small"/>
    <n v="1720.7"/>
    <n v="1531.42"/>
    <n v="189.28"/>
    <d v="2006-10-01T00:00:00"/>
    <n v="65"/>
  </r>
  <r>
    <s v="18165"/>
    <s v="86"/>
    <x v="3490"/>
    <d v="2017-12-03T00:00:00"/>
    <b v="0"/>
    <s v="Approved"/>
    <s v="OHM Cycles"/>
    <s v="Standard"/>
    <s v="medium"/>
    <s v="medium"/>
    <n v="235.63"/>
    <n v="125.07"/>
    <n v="110.56"/>
    <d v="2004-08-07T00:00:00"/>
    <n v="27"/>
  </r>
  <r>
    <s v="18166"/>
    <s v="89"/>
    <x v="77"/>
    <d v="2017-10-14T00:00:00"/>
    <b v="0"/>
    <s v="Approved"/>
    <s v="WeareA2B"/>
    <s v="Touring"/>
    <s v="medium"/>
    <s v="large"/>
    <n v="1362.99"/>
    <n v="57.74"/>
    <n v="1305.25"/>
    <d v="1993-04-20T00:00:00"/>
    <n v="77"/>
  </r>
  <r>
    <s v="18167"/>
    <s v="44"/>
    <x v="1635"/>
    <d v="2017-09-02T00:00:00"/>
    <b v="0"/>
    <s v="Approved"/>
    <s v="WeareA2B"/>
    <s v="Standard"/>
    <s v="medium"/>
    <s v="medium"/>
    <n v="1769.64"/>
    <n v="108.76"/>
    <n v="1660.88"/>
    <d v="2001-11-25T00:00:00"/>
    <n v="119"/>
  </r>
  <r>
    <s v="18168"/>
    <s v="66"/>
    <x v="2359"/>
    <d v="2017-11-03T00:00:00"/>
    <b v="1"/>
    <s v="Approved"/>
    <s v="Giant Bicycles"/>
    <s v="Road"/>
    <s v="low"/>
    <s v="small"/>
    <n v="590.26"/>
    <n v="525.33000000000004"/>
    <n v="64.930000000000007"/>
    <d v="2010-11-05T00:00:00"/>
    <n v="57"/>
  </r>
  <r>
    <s v="18169"/>
    <s v="10"/>
    <x v="989"/>
    <d v="2017-05-14T00:00:00"/>
    <b v="0"/>
    <s v="Approved"/>
    <s v="Solex"/>
    <s v="Standard"/>
    <s v="medium"/>
    <s v="medium"/>
    <n v="1945.43"/>
    <n v="333.18"/>
    <n v="1612.25"/>
    <d v="2000-05-22T00:00:00"/>
    <n v="230"/>
  </r>
  <r>
    <s v="18170"/>
    <s v="62"/>
    <x v="1011"/>
    <d v="2017-01-05T00:00:00"/>
    <b v="1"/>
    <s v="Approved"/>
    <s v="Solex"/>
    <s v="Standard"/>
    <s v="medium"/>
    <s v="medium"/>
    <n v="478.16"/>
    <n v="298.72000000000003"/>
    <n v="179.44"/>
    <d v="1993-06-23T00:00:00"/>
    <n v="359"/>
  </r>
  <r>
    <s v="18171"/>
    <s v="3"/>
    <x v="1006"/>
    <d v="2017-07-04T00:00:00"/>
    <b v="1"/>
    <s v="Approved"/>
    <s v="Trek Bicycles"/>
    <s v="Standard"/>
    <s v="medium"/>
    <s v="large"/>
    <n v="2091.4699999999998"/>
    <n v="388.92"/>
    <n v="1702.55"/>
    <d v="2012-09-15T00:00:00"/>
    <n v="179"/>
  </r>
  <r>
    <s v="18172"/>
    <s v="62"/>
    <x v="1626"/>
    <d v="2017-08-25T00:00:00"/>
    <b v="0"/>
    <s v="Approved"/>
    <s v="Solex"/>
    <s v="Standard"/>
    <s v="medium"/>
    <s v="medium"/>
    <n v="478.16"/>
    <n v="298.72000000000003"/>
    <n v="179.44"/>
    <d v="2010-08-20T00:00:00"/>
    <n v="127"/>
  </r>
  <r>
    <s v="18173"/>
    <s v="47"/>
    <x v="2651"/>
    <d v="2017-12-24T00:00:00"/>
    <b v="1"/>
    <s v="Approved"/>
    <s v="Trek Bicycles"/>
    <s v="Road"/>
    <s v="low"/>
    <s v="small"/>
    <n v="1720.7"/>
    <n v="1531.42"/>
    <n v="189.28"/>
    <d v="2012-04-10T00:00:00"/>
    <n v="6"/>
  </r>
  <r>
    <s v="18174"/>
    <s v="2"/>
    <x v="709"/>
    <d v="2017-12-18T00:00:00"/>
    <b v="0"/>
    <s v="Approved"/>
    <s v="Solex"/>
    <s v="Standard"/>
    <s v="medium"/>
    <s v="medium"/>
    <n v="71.489999999999995"/>
    <n v="53.62"/>
    <n v="17.87"/>
    <d v="2012-12-02T00:00:00"/>
    <n v="12"/>
  </r>
  <r>
    <s v="18175"/>
    <s v="1"/>
    <x v="1682"/>
    <d v="2017-10-24T00:00:00"/>
    <b v="1"/>
    <s v="Approved"/>
    <s v="Giant Bicycles"/>
    <s v="Standard"/>
    <s v="medium"/>
    <s v="medium"/>
    <n v="1403.5"/>
    <n v="954.82"/>
    <n v="448.68"/>
    <d v="2012-09-15T00:00:00"/>
    <n v="67"/>
  </r>
  <r>
    <s v="18176"/>
    <s v="68"/>
    <x v="2327"/>
    <d v="2017-02-21T00:00:00"/>
    <b v="0"/>
    <s v="Approved"/>
    <s v="OHM Cycles"/>
    <s v="Standard"/>
    <s v="medium"/>
    <s v="medium"/>
    <n v="1636.9"/>
    <n v="44.71"/>
    <n v="1592.19"/>
    <d v="2010-08-20T00:00:00"/>
    <n v="312"/>
  </r>
  <r>
    <s v="18177"/>
    <s v="1"/>
    <x v="3190"/>
    <d v="2017-12-17T00:00:00"/>
    <b v="1"/>
    <s v="Approved"/>
    <s v="Giant Bicycles"/>
    <s v="Standard"/>
    <s v="medium"/>
    <s v="medium"/>
    <n v="1403.5"/>
    <n v="954.82"/>
    <n v="448.68"/>
    <d v="2016-11-14T00:00:00"/>
    <n v="13"/>
  </r>
  <r>
    <s v="18178"/>
    <s v="67"/>
    <x v="2492"/>
    <d v="2017-01-24T00:00:00"/>
    <b v="0"/>
    <s v="Approved"/>
    <s v="Solex"/>
    <s v="Standard"/>
    <s v="medium"/>
    <s v="large"/>
    <n v="1071.23"/>
    <n v="380.74"/>
    <n v="690.49"/>
    <d v="1996-04-05T00:00:00"/>
    <n v="340"/>
  </r>
  <r>
    <s v="18179"/>
    <s v="36"/>
    <x v="95"/>
    <d v="2017-10-28T00:00:00"/>
    <b v="1"/>
    <s v="Approved"/>
    <s v="Solex"/>
    <s v="Standard"/>
    <s v="low"/>
    <s v="medium"/>
    <n v="1289.8499999999999"/>
    <n v="74.510000000000005"/>
    <n v="1215.3399999999999"/>
    <d v="2007-12-11T00:00:00"/>
    <n v="63"/>
  </r>
  <r>
    <s v="18180"/>
    <s v="89"/>
    <x v="869"/>
    <d v="2017-11-14T00:00:00"/>
    <b v="0"/>
    <s v="Approved"/>
    <s v="WeareA2B"/>
    <s v="Touring"/>
    <s v="medium"/>
    <s v="large"/>
    <n v="1362.99"/>
    <n v="57.74"/>
    <n v="1305.25"/>
    <d v="1993-04-20T00:00:00"/>
    <n v="46"/>
  </r>
  <r>
    <s v="18181"/>
    <s v="87"/>
    <x v="2082"/>
    <d v="2017-12-25T00:00:00"/>
    <b v="0"/>
    <s v="Approved"/>
    <s v="Giant Bicycles"/>
    <s v="Standard"/>
    <s v="high"/>
    <s v="medium"/>
    <n v="1179"/>
    <n v="707.4"/>
    <n v="471.6"/>
    <d v="2005-12-07T00:00:00"/>
    <n v="5"/>
  </r>
  <r>
    <s v="18182"/>
    <s v="24"/>
    <x v="2959"/>
    <d v="2017-04-13T00:00:00"/>
    <b v="0"/>
    <s v="Approved"/>
    <s v="Solex"/>
    <s v="Road"/>
    <s v="medium"/>
    <s v="large"/>
    <n v="1777.8"/>
    <n v="820.78"/>
    <n v="957.02"/>
    <d v="2011-05-07T00:00:00"/>
    <n v="261"/>
  </r>
  <r>
    <s v="18183"/>
    <s v="59"/>
    <x v="1526"/>
    <d v="2017-03-26T00:00:00"/>
    <b v="0"/>
    <s v="Approved"/>
    <s v="Solex"/>
    <s v="Standard"/>
    <s v="medium"/>
    <s v="large"/>
    <n v="1061.56"/>
    <n v="733.58"/>
    <n v="327.98"/>
    <d v="2005-10-22T00:00:00"/>
    <n v="279"/>
  </r>
  <r>
    <s v="18184"/>
    <s v="68"/>
    <x v="258"/>
    <d v="2017-08-30T00:00:00"/>
    <b v="1"/>
    <s v="Approved"/>
    <s v="OHM Cycles"/>
    <s v="Standard"/>
    <s v="medium"/>
    <s v="medium"/>
    <n v="1636.9"/>
    <n v="44.71"/>
    <n v="1592.19"/>
    <d v="2010-08-20T00:00:00"/>
    <n v="122"/>
  </r>
  <r>
    <s v="18185"/>
    <s v="65"/>
    <x v="1093"/>
    <d v="2017-10-11T00:00:00"/>
    <b v="0"/>
    <s v="Approved"/>
    <s v="WeareA2B"/>
    <s v="Standard"/>
    <s v="medium"/>
    <s v="medium"/>
    <n v="1807.45"/>
    <n v="778.69"/>
    <n v="1028.76"/>
    <d v="2015-05-21T00:00:00"/>
    <n v="80"/>
  </r>
  <r>
    <s v="18186"/>
    <s v="34"/>
    <x v="1904"/>
    <d v="2017-11-26T00:00:00"/>
    <b v="1"/>
    <s v="Approved"/>
    <s v="Norco Bicycles"/>
    <s v="Road"/>
    <s v="high"/>
    <s v="large"/>
    <n v="774.53"/>
    <n v="464.72"/>
    <n v="309.81"/>
    <d v="1997-05-10T00:00:00"/>
    <n v="34"/>
  </r>
  <r>
    <s v="18187"/>
    <s v="97"/>
    <x v="2433"/>
    <d v="2017-02-01T00:00:00"/>
    <b v="1"/>
    <s v="Approved"/>
    <s v="OHM Cycles"/>
    <s v="Road"/>
    <s v="medium"/>
    <s v="medium"/>
    <n v="742.54"/>
    <n v="667.4"/>
    <n v="75.14"/>
    <d v="2003-08-05T00:00:00"/>
    <n v="332"/>
  </r>
  <r>
    <s v="18188"/>
    <s v="85"/>
    <x v="1717"/>
    <d v="2017-03-05T00:00:00"/>
    <b v="0"/>
    <s v="Approved"/>
    <s v="WeareA2B"/>
    <s v="Standard"/>
    <s v="medium"/>
    <s v="medium"/>
    <n v="752.64"/>
    <n v="205.36"/>
    <n v="547.28"/>
    <d v="2015-08-02T00:00:00"/>
    <n v="300"/>
  </r>
  <r>
    <s v="18189"/>
    <s v="14"/>
    <x v="1912"/>
    <d v="2017-03-10T00:00:00"/>
    <b v="1"/>
    <s v="Approved"/>
    <s v="Solex"/>
    <s v="Standard"/>
    <s v="high"/>
    <s v="large"/>
    <n v="1842.92"/>
    <n v="1105.75"/>
    <n v="737.17"/>
    <d v="2014-10-10T00:00:00"/>
    <n v="295"/>
  </r>
  <r>
    <s v="18190"/>
    <s v="68"/>
    <x v="1830"/>
    <d v="2017-11-12T00:00:00"/>
    <b v="1"/>
    <s v="Approved"/>
    <s v="OHM Cycles"/>
    <s v="Standard"/>
    <s v="medium"/>
    <s v="medium"/>
    <n v="1636.9"/>
    <n v="44.71"/>
    <n v="1592.19"/>
    <d v="2010-08-20T00:00:00"/>
    <n v="48"/>
  </r>
  <r>
    <s v="18191"/>
    <s v="84"/>
    <x v="1181"/>
    <d v="2017-10-30T00:00:00"/>
    <b v="0"/>
    <s v="Approved"/>
    <s v="Trek Bicycles"/>
    <s v="Road"/>
    <s v="medium"/>
    <s v="medium"/>
    <n v="290.62"/>
    <n v="215.14"/>
    <n v="75.48"/>
    <d v="1999-07-26T00:00:00"/>
    <n v="61"/>
  </r>
  <r>
    <s v="18192"/>
    <s v="59"/>
    <x v="725"/>
    <d v="2017-01-04T00:00:00"/>
    <b v="1"/>
    <s v="Approved"/>
    <s v="Solex"/>
    <s v="Standard"/>
    <s v="medium"/>
    <s v="large"/>
    <n v="1061.56"/>
    <n v="733.58"/>
    <n v="327.98"/>
    <d v="1993-07-20T00:00:00"/>
    <n v="360"/>
  </r>
  <r>
    <s v="18193"/>
    <s v="23"/>
    <x v="482"/>
    <d v="2017-12-02T00:00:00"/>
    <b v="1"/>
    <s v="Approved"/>
    <s v="Norco Bicycles"/>
    <s v="Mountain"/>
    <s v="low"/>
    <s v="small"/>
    <n v="688.63"/>
    <n v="612.88"/>
    <n v="75.75"/>
    <d v="1993-10-02T00:00:00"/>
    <n v="28"/>
  </r>
  <r>
    <s v="18194"/>
    <s v="70"/>
    <x v="1550"/>
    <d v="2017-09-07T00:00:00"/>
    <b v="1"/>
    <s v="Approved"/>
    <s v="Trek Bicycles"/>
    <s v="Standard"/>
    <s v="high"/>
    <s v="medium"/>
    <n v="495.72"/>
    <n v="297.43"/>
    <n v="198.29"/>
    <d v="2015-04-11T00:00:00"/>
    <n v="114"/>
  </r>
  <r>
    <s v="18195"/>
    <s v="35"/>
    <x v="677"/>
    <d v="2017-12-26T00:00:00"/>
    <b v="1"/>
    <s v="Approved"/>
    <s v="Trek Bicycles"/>
    <s v="Standard"/>
    <s v="low"/>
    <s v="medium"/>
    <n v="1057.51"/>
    <n v="154.4"/>
    <n v="903.11"/>
    <d v="1994-07-12T00:00:00"/>
    <n v="4"/>
  </r>
  <r>
    <s v="18196"/>
    <s v="92"/>
    <x v="1361"/>
    <d v="2017-08-22T00:00:00"/>
    <b v="1"/>
    <s v="Approved"/>
    <s v="WeareA2B"/>
    <s v="Standard"/>
    <s v="medium"/>
    <s v="small"/>
    <n v="1415.01"/>
    <n v="1259.3599999999999"/>
    <n v="155.65"/>
    <d v="2002-10-10T00:00:00"/>
    <n v="130"/>
  </r>
  <r>
    <s v="18197"/>
    <s v="96"/>
    <x v="2334"/>
    <d v="2017-11-06T00:00:00"/>
    <b v="1"/>
    <s v="Approved"/>
    <s v="WeareA2B"/>
    <s v="Road"/>
    <s v="low"/>
    <s v="small"/>
    <n v="1172.78"/>
    <n v="1043.77"/>
    <n v="129.01"/>
    <d v="2002-10-10T00:00:00"/>
    <n v="54"/>
  </r>
  <r>
    <s v="18198"/>
    <s v="92"/>
    <x v="564"/>
    <d v="2017-09-13T00:00:00"/>
    <b v="0"/>
    <s v="Approved"/>
    <s v="WeareA2B"/>
    <s v="Standard"/>
    <s v="medium"/>
    <s v="small"/>
    <n v="1415.01"/>
    <n v="1259.3599999999999"/>
    <n v="155.65"/>
    <d v="2002-10-10T00:00:00"/>
    <n v="108"/>
  </r>
  <r>
    <s v="18199"/>
    <s v="41"/>
    <x v="1411"/>
    <d v="2017-02-06T00:00:00"/>
    <b v="1"/>
    <s v="Approved"/>
    <s v="Norco Bicycles"/>
    <s v="Standard"/>
    <s v="low"/>
    <s v="medium"/>
    <n v="958.74"/>
    <n v="748.9"/>
    <n v="209.84"/>
    <d v="1994-09-09T00:00:00"/>
    <n v="327"/>
  </r>
  <r>
    <s v="18200"/>
    <s v="5"/>
    <x v="813"/>
    <d v="2017-12-29T00:00:00"/>
    <b v="0"/>
    <s v="Approved"/>
    <s v="Giant Bicycles"/>
    <s v="Standard"/>
    <s v="high"/>
    <s v="medium"/>
    <n v="1129.1300000000001"/>
    <n v="677.48"/>
    <n v="451.65"/>
    <d v="2005-08-09T00:00:00"/>
    <n v="1"/>
  </r>
  <r>
    <s v="18201"/>
    <s v="67"/>
    <x v="2291"/>
    <d v="2017-08-29T00:00:00"/>
    <b v="0"/>
    <s v="Approved"/>
    <s v="Solex"/>
    <s v="Standard"/>
    <s v="medium"/>
    <s v="large"/>
    <n v="1071.23"/>
    <n v="380.74"/>
    <n v="690.49"/>
    <d v="1996-04-05T00:00:00"/>
    <n v="123"/>
  </r>
  <r>
    <s v="18202"/>
    <s v="71"/>
    <x v="2782"/>
    <d v="2017-02-25T00:00:00"/>
    <b v="1"/>
    <s v="Approved"/>
    <s v="Solex"/>
    <s v="Standard"/>
    <s v="high"/>
    <s v="large"/>
    <n v="1842.92"/>
    <n v="1105.75"/>
    <n v="737.17"/>
    <d v="1995-10-24T00:00:00"/>
    <n v="308"/>
  </r>
  <r>
    <s v="18203"/>
    <s v="31"/>
    <x v="1534"/>
    <d v="2017-09-25T00:00:00"/>
    <b v="0"/>
    <s v="Approved"/>
    <s v="WeareA2B"/>
    <s v="Standard"/>
    <s v="medium"/>
    <s v="medium"/>
    <n v="752.64"/>
    <n v="205.36"/>
    <n v="547.28"/>
    <d v="2015-08-02T00:00:00"/>
    <n v="96"/>
  </r>
  <r>
    <s v="18204"/>
    <s v="75"/>
    <x v="219"/>
    <d v="2017-01-22T00:00:00"/>
    <b v="0"/>
    <s v="Approved"/>
    <s v="Giant Bicycles"/>
    <s v="Touring"/>
    <s v="medium"/>
    <s v="large"/>
    <n v="1873.97"/>
    <n v="863.95"/>
    <n v="1010.02"/>
    <d v="2006-05-22T00:00:00"/>
    <n v="342"/>
  </r>
  <r>
    <s v="18205"/>
    <s v="88"/>
    <x v="1871"/>
    <d v="2017-03-09T00:00:00"/>
    <b v="1"/>
    <s v="Approved"/>
    <s v="Norco Bicycles"/>
    <s v="Standard"/>
    <s v="medium"/>
    <s v="medium"/>
    <n v="1198.46"/>
    <n v="381.1"/>
    <n v="817.36"/>
    <d v="1998-12-16T00:00:00"/>
    <n v="296"/>
  </r>
  <r>
    <s v="18206"/>
    <s v="79"/>
    <x v="3433"/>
    <d v="2017-10-04T00:00:00"/>
    <b v="1"/>
    <s v="Approved"/>
    <s v="Norco Bicycles"/>
    <s v="Standard"/>
    <s v="medium"/>
    <s v="medium"/>
    <n v="1555.58"/>
    <n v="818.01"/>
    <n v="737.57"/>
    <d v="1997-01-25T00:00:00"/>
    <n v="87"/>
  </r>
  <r>
    <s v="18207"/>
    <s v="0"/>
    <x v="2685"/>
    <d v="2017-08-29T00:00:00"/>
    <b v="0"/>
    <s v="Approved"/>
    <s v="Giant Bicycles"/>
    <s v="Standard"/>
    <s v="medium"/>
    <s v="medium"/>
    <n v="230.91"/>
    <n v="173.18"/>
    <n v="57.73"/>
    <d v="1999-07-20T00:00:00"/>
    <n v="123"/>
  </r>
  <r>
    <s v="18208"/>
    <s v="84"/>
    <x v="1811"/>
    <d v="2017-01-20T00:00:00"/>
    <b v="1"/>
    <s v="Approved"/>
    <s v="Trek Bicycles"/>
    <s v="Road"/>
    <s v="medium"/>
    <s v="medium"/>
    <n v="290.62"/>
    <n v="215.14"/>
    <n v="75.48"/>
    <d v="2004-12-18T00:00:00"/>
    <n v="344"/>
  </r>
  <r>
    <s v="18209"/>
    <s v="12"/>
    <x v="810"/>
    <d v="2017-03-26T00:00:00"/>
    <b v="0"/>
    <s v="Approved"/>
    <s v="WeareA2B"/>
    <s v="Standard"/>
    <s v="medium"/>
    <s v="medium"/>
    <n v="1231.1500000000001"/>
    <n v="161.6"/>
    <n v="1069.55"/>
    <d v="2004-08-17T00:00:00"/>
    <n v="279"/>
  </r>
  <r>
    <s v="18210"/>
    <s v="45"/>
    <x v="3398"/>
    <d v="2017-07-13T00:00:00"/>
    <b v="0"/>
    <s v="Approved"/>
    <s v="Trek Bicycles"/>
    <s v="Road"/>
    <s v="low"/>
    <s v="medium"/>
    <n v="980.37"/>
    <n v="234.43"/>
    <n v="745.94"/>
    <d v="2004-09-28T00:00:00"/>
    <n v="170"/>
  </r>
  <r>
    <s v="18211"/>
    <s v="0"/>
    <x v="1999"/>
    <d v="2017-11-17T00:00:00"/>
    <b v="0"/>
    <s v="Approved"/>
    <s v="Solex"/>
    <s v="Road"/>
    <s v="medium"/>
    <s v="medium"/>
    <n v="416.98"/>
    <n v="312.74"/>
    <n v="104.24"/>
    <d v="1999-12-04T00:00:00"/>
    <n v="43"/>
  </r>
  <r>
    <s v="18212"/>
    <s v="31"/>
    <x v="2574"/>
    <d v="2017-11-30T00:00:00"/>
    <b v="0"/>
    <s v="Approved"/>
    <s v="Giant Bicycles"/>
    <s v="Standard"/>
    <s v="medium"/>
    <s v="medium"/>
    <n v="230.91"/>
    <n v="173.18"/>
    <n v="57.73"/>
    <d v="2006-11-10T00:00:00"/>
    <n v="30"/>
  </r>
  <r>
    <s v="18213"/>
    <s v="91"/>
    <x v="1160"/>
    <d v="2017-01-17T00:00:00"/>
    <b v="1"/>
    <s v="Approved"/>
    <s v="Solex"/>
    <s v="Standard"/>
    <s v="medium"/>
    <s v="medium"/>
    <n v="100.35"/>
    <n v="75.260000000000005"/>
    <n v="25.09"/>
    <d v="2002-10-10T00:00:00"/>
    <n v="347"/>
  </r>
  <r>
    <s v="18214"/>
    <s v="14"/>
    <x v="1314"/>
    <d v="2017-07-15T00:00:00"/>
    <b v="0"/>
    <s v="Approved"/>
    <s v="Trek Bicycles"/>
    <s v="Standard"/>
    <s v="medium"/>
    <s v="small"/>
    <n v="1386.84"/>
    <n v="1234.29"/>
    <n v="152.55000000000001"/>
    <d v="2003-08-05T00:00:00"/>
    <n v="168"/>
  </r>
  <r>
    <s v="18215"/>
    <s v="28"/>
    <x v="1991"/>
    <d v="2017-01-04T00:00:00"/>
    <b v="1"/>
    <s v="Approved"/>
    <s v="Solex"/>
    <s v="Road"/>
    <s v="medium"/>
    <s v="small"/>
    <n v="1703.52"/>
    <n v="1516.13"/>
    <n v="187.39"/>
    <d v="2011-04-16T00:00:00"/>
    <n v="360"/>
  </r>
  <r>
    <s v="18216"/>
    <s v="50"/>
    <x v="652"/>
    <d v="2017-04-21T00:00:00"/>
    <b v="1"/>
    <s v="Approved"/>
    <s v="WeareA2B"/>
    <s v="Standard"/>
    <s v="medium"/>
    <s v="small"/>
    <n v="175.89"/>
    <n v="131.91999999999999"/>
    <n v="43.97"/>
    <d v="2003-02-16T00:00:00"/>
    <n v="253"/>
  </r>
  <r>
    <s v="18217"/>
    <s v="16"/>
    <x v="658"/>
    <d v="2017-09-28T00:00:00"/>
    <b v="0"/>
    <s v="Approved"/>
    <s v="Norco Bicycles"/>
    <s v="Standard"/>
    <s v="high"/>
    <s v="small"/>
    <n v="1661.92"/>
    <n v="1479.11"/>
    <n v="182.81"/>
    <d v="1994-09-09T00:00:00"/>
    <n v="93"/>
  </r>
  <r>
    <s v="18218"/>
    <s v="84"/>
    <x v="3443"/>
    <d v="2017-10-23T00:00:00"/>
    <b v="0"/>
    <s v="Approved"/>
    <s v="Trek Bicycles"/>
    <s v="Road"/>
    <s v="medium"/>
    <s v="medium"/>
    <n v="290.62"/>
    <n v="215.14"/>
    <n v="75.48"/>
    <d v="2004-08-07T00:00:00"/>
    <n v="68"/>
  </r>
  <r>
    <s v="18219"/>
    <s v="0"/>
    <x v="2796"/>
    <d v="2017-03-27T00:00:00"/>
    <b v="1"/>
    <s v="Approved"/>
    <s v="Solex"/>
    <s v="Standard"/>
    <s v="medium"/>
    <s v="large"/>
    <n v="202.62"/>
    <n v="151.96"/>
    <n v="50.66"/>
    <d v="2016-03-29T00:00:00"/>
    <n v="278"/>
  </r>
  <r>
    <s v="18220"/>
    <s v="42"/>
    <x v="549"/>
    <d v="2017-12-03T00:00:00"/>
    <b v="1"/>
    <s v="Approved"/>
    <s v="OHM Cycles"/>
    <s v="Road"/>
    <s v="medium"/>
    <s v="small"/>
    <n v="1810"/>
    <n v="1610.9"/>
    <n v="199.1"/>
    <d v="1993-04-12T00:00:00"/>
    <n v="27"/>
  </r>
  <r>
    <s v="18221"/>
    <s v="98"/>
    <x v="1731"/>
    <d v="2017-12-11T00:00:00"/>
    <b v="0"/>
    <s v="Approved"/>
    <s v="Trek Bicycles"/>
    <s v="Standard"/>
    <s v="high"/>
    <s v="medium"/>
    <n v="358.39"/>
    <n v="215.03"/>
    <n v="143.36000000000001"/>
    <d v="2004-01-16T00:00:00"/>
    <n v="19"/>
  </r>
  <r>
    <s v="18222"/>
    <s v="81"/>
    <x v="2558"/>
    <d v="2017-06-20T00:00:00"/>
    <b v="0"/>
    <s v="Approved"/>
    <s v="Norco Bicycles"/>
    <s v="Standard"/>
    <s v="medium"/>
    <s v="small"/>
    <n v="586.45000000000005"/>
    <n v="521.94000000000005"/>
    <n v="64.510000000000005"/>
    <d v="1991-07-10T00:00:00"/>
    <n v="193"/>
  </r>
  <r>
    <s v="18223"/>
    <s v="12"/>
    <x v="2563"/>
    <d v="2017-08-07T00:00:00"/>
    <b v="1"/>
    <s v="Approved"/>
    <s v="WeareA2B"/>
    <s v="Standard"/>
    <s v="medium"/>
    <s v="medium"/>
    <n v="1231.1500000000001"/>
    <n v="161.6"/>
    <n v="1069.55"/>
    <d v="2004-08-17T00:00:00"/>
    <n v="145"/>
  </r>
  <r>
    <s v="18224"/>
    <s v="38"/>
    <x v="2102"/>
    <d v="2017-05-10T00:00:00"/>
    <b v="0"/>
    <s v="Approved"/>
    <s v="Trek Bicycles"/>
    <s v="Standard"/>
    <s v="medium"/>
    <s v="large"/>
    <n v="2091.4699999999998"/>
    <n v="388.92"/>
    <n v="1702.55"/>
    <d v="1991-11-07T00:00:00"/>
    <n v="234"/>
  </r>
  <r>
    <s v="18225"/>
    <s v="15"/>
    <x v="3236"/>
    <d v="2017-01-24T00:00:00"/>
    <b v="0"/>
    <s v="Approved"/>
    <s v="WeareA2B"/>
    <s v="Standard"/>
    <s v="medium"/>
    <s v="medium"/>
    <n v="1292.8399999999999"/>
    <n v="13.44"/>
    <n v="1279.4000000000001"/>
    <d v="2009-04-12T00:00:00"/>
    <n v="340"/>
  </r>
  <r>
    <s v="18226"/>
    <s v="22"/>
    <x v="1436"/>
    <d v="2017-10-10T00:00:00"/>
    <b v="1"/>
    <s v="Approved"/>
    <s v="Solex"/>
    <s v="Standard"/>
    <s v="medium"/>
    <s v="medium"/>
    <n v="575.27"/>
    <n v="431.45"/>
    <n v="143.82"/>
    <d v="1996-04-05T00:00:00"/>
    <n v="81"/>
  </r>
  <r>
    <s v="18227"/>
    <s v="61"/>
    <x v="704"/>
    <d v="2017-05-12T00:00:00"/>
    <b v="0"/>
    <s v="Approved"/>
    <s v="OHM Cycles"/>
    <s v="Standard"/>
    <s v="low"/>
    <s v="medium"/>
    <n v="71.16"/>
    <n v="56.93"/>
    <n v="14.23"/>
    <d v="1993-06-23T00:00:00"/>
    <n v="232"/>
  </r>
  <r>
    <s v="18228"/>
    <s v="5"/>
    <x v="1540"/>
    <d v="2017-04-11T00:00:00"/>
    <b v="1"/>
    <s v="Approved"/>
    <s v="Giant Bicycles"/>
    <s v="Standard"/>
    <s v="high"/>
    <s v="medium"/>
    <n v="1129.1300000000001"/>
    <n v="677.48"/>
    <n v="451.65"/>
    <d v="2005-08-09T00:00:00"/>
    <n v="263"/>
  </r>
  <r>
    <s v="18229"/>
    <s v="78"/>
    <x v="3247"/>
    <d v="2017-10-31T00:00:00"/>
    <b v="1"/>
    <s v="Approved"/>
    <s v="Giant Bicycles"/>
    <s v="Standard"/>
    <s v="medium"/>
    <s v="large"/>
    <n v="1765.3"/>
    <n v="709.48"/>
    <n v="1055.82"/>
    <d v="2004-07-25T00:00:00"/>
    <n v="60"/>
  </r>
  <r>
    <s v="18230"/>
    <s v="88"/>
    <x v="2698"/>
    <d v="2017-03-22T00:00:00"/>
    <b v="0"/>
    <s v="Approved"/>
    <s v="Norco Bicycles"/>
    <s v="Standard"/>
    <s v="medium"/>
    <s v="medium"/>
    <n v="1198.46"/>
    <n v="381.1"/>
    <n v="817.36"/>
    <d v="2005-05-10T00:00:00"/>
    <n v="283"/>
  </r>
  <r>
    <s v="18231"/>
    <s v="51"/>
    <x v="1615"/>
    <d v="2017-02-18T00:00:00"/>
    <b v="1"/>
    <s v="Approved"/>
    <s v="OHM Cycles"/>
    <s v="Standard"/>
    <s v="high"/>
    <s v="medium"/>
    <n v="2005.66"/>
    <n v="1203.4000000000001"/>
    <n v="802.26"/>
    <d v="2015-10-18T00:00:00"/>
    <n v="315"/>
  </r>
  <r>
    <s v="18232"/>
    <s v="26"/>
    <x v="565"/>
    <d v="2017-10-16T00:00:00"/>
    <b v="0"/>
    <s v="Approved"/>
    <s v="WeareA2B"/>
    <s v="Standard"/>
    <s v="medium"/>
    <s v="medium"/>
    <n v="1992.93"/>
    <n v="762.63"/>
    <n v="1230.3"/>
    <d v="1993-05-26T00:00:00"/>
    <n v="75"/>
  </r>
  <r>
    <s v="18233"/>
    <s v="0"/>
    <x v="1785"/>
    <d v="2017-01-10T00:00:00"/>
    <b v="0"/>
    <s v="Approved"/>
    <s v="Solex"/>
    <s v="Standard"/>
    <s v="medium"/>
    <s v="medium"/>
    <n v="100.35"/>
    <n v="75.260000000000005"/>
    <n v="25.09"/>
    <d v="1999-07-26T00:00:00"/>
    <n v="354"/>
  </r>
  <r>
    <s v="18234"/>
    <s v="79"/>
    <x v="1439"/>
    <d v="2017-08-14T00:00:00"/>
    <b v="1"/>
    <s v="Approved"/>
    <s v="Norco Bicycles"/>
    <s v="Standard"/>
    <s v="medium"/>
    <s v="medium"/>
    <n v="1555.58"/>
    <n v="818.01"/>
    <n v="737.57"/>
    <d v="2004-08-07T00:00:00"/>
    <n v="138"/>
  </r>
  <r>
    <s v="18235"/>
    <s v="0"/>
    <x v="1445"/>
    <d v="2017-09-27T00:00:00"/>
    <b v="0"/>
    <s v="Approved"/>
    <s v="OHM Cycles"/>
    <s v="Road"/>
    <s v="high"/>
    <s v="large"/>
    <n v="12.01"/>
    <n v="7.21"/>
    <n v="4.8"/>
    <d v="2009-03-08T00:00:00"/>
    <n v="94"/>
  </r>
  <r>
    <s v="18236"/>
    <s v="69"/>
    <x v="416"/>
    <d v="2017-11-28T00:00:00"/>
    <b v="0"/>
    <s v="Approved"/>
    <s v="Norco Bicycles"/>
    <s v="Road"/>
    <s v="medium"/>
    <s v="large"/>
    <n v="1240.31"/>
    <n v="795.1"/>
    <n v="445.21"/>
    <d v="2011-01-10T00:00:00"/>
    <n v="32"/>
  </r>
  <r>
    <s v="18237"/>
    <s v="38"/>
    <x v="3179"/>
    <d v="2017-02-21T00:00:00"/>
    <b v="0"/>
    <s v="Approved"/>
    <s v="Solex"/>
    <s v="Standard"/>
    <s v="medium"/>
    <s v="medium"/>
    <n v="1577.53"/>
    <n v="826.51"/>
    <n v="751.02"/>
    <d v="2011-03-16T00:00:00"/>
    <n v="312"/>
  </r>
  <r>
    <s v="18238"/>
    <s v="18"/>
    <x v="2762"/>
    <d v="2017-12-23T00:00:00"/>
    <b v="0"/>
    <s v="Approved"/>
    <s v="Norco Bicycles"/>
    <s v="Standard"/>
    <s v="high"/>
    <s v="medium"/>
    <n v="1148.6400000000001"/>
    <n v="689.18"/>
    <n v="459.46"/>
    <d v="2005-05-10T00:00:00"/>
    <n v="7"/>
  </r>
  <r>
    <s v="18239"/>
    <s v="15"/>
    <x v="161"/>
    <d v="2017-02-05T00:00:00"/>
    <b v="0"/>
    <s v="Approved"/>
    <s v="Norco Bicycles"/>
    <s v="Standard"/>
    <s v="low"/>
    <s v="medium"/>
    <n v="958.74"/>
    <n v="748.9"/>
    <n v="209.84"/>
    <d v="2005-12-07T00:00:00"/>
    <n v="328"/>
  </r>
  <r>
    <s v="18240"/>
    <s v="12"/>
    <x v="2790"/>
    <d v="2017-07-20T00:00:00"/>
    <b v="1"/>
    <s v="Approved"/>
    <s v="Giant Bicycles"/>
    <s v="Standard"/>
    <s v="medium"/>
    <s v="large"/>
    <n v="1765.3"/>
    <n v="709.48"/>
    <n v="1055.82"/>
    <d v="2004-12-18T00:00:00"/>
    <n v="163"/>
  </r>
  <r>
    <s v="18241"/>
    <s v="14"/>
    <x v="592"/>
    <d v="2017-05-16T00:00:00"/>
    <b v="0"/>
    <s v="Approved"/>
    <s v="Solex"/>
    <s v="Standard"/>
    <s v="high"/>
    <s v="large"/>
    <n v="1842.92"/>
    <n v="1105.75"/>
    <n v="737.17"/>
    <d v="2000-05-22T00:00:00"/>
    <n v="228"/>
  </r>
  <r>
    <s v="18242"/>
    <s v="61"/>
    <x v="242"/>
    <d v="2017-04-28T00:00:00"/>
    <b v="1"/>
    <s v="Approved"/>
    <s v="OHM Cycles"/>
    <s v="Standard"/>
    <s v="low"/>
    <s v="medium"/>
    <n v="71.16"/>
    <n v="56.93"/>
    <n v="14.23"/>
    <d v="2015-06-17T00:00:00"/>
    <n v="246"/>
  </r>
  <r>
    <s v="18243"/>
    <s v="99"/>
    <x v="3278"/>
    <d v="2017-11-09T00:00:00"/>
    <b v="0"/>
    <s v="Approved"/>
    <s v="OHM Cycles"/>
    <s v="Standard"/>
    <s v="medium"/>
    <s v="medium"/>
    <n v="1227.3399999999999"/>
    <n v="770.89"/>
    <n v="456.45"/>
    <d v="1994-08-10T00:00:00"/>
    <n v="51"/>
  </r>
  <r>
    <s v="18244"/>
    <s v="57"/>
    <x v="3385"/>
    <d v="2017-10-16T00:00:00"/>
    <b v="0"/>
    <s v="Approved"/>
    <s v="WeareA2B"/>
    <s v="Touring"/>
    <s v="medium"/>
    <s v="large"/>
    <n v="1890.39"/>
    <n v="260.14"/>
    <n v="1630.25"/>
    <d v="2012-05-18T00:00:00"/>
    <n v="75"/>
  </r>
  <r>
    <s v="18245"/>
    <s v="0"/>
    <x v="139"/>
    <d v="2017-05-17T00:00:00"/>
    <b v="1"/>
    <s v="Approved"/>
    <m/>
    <m/>
    <m/>
    <m/>
    <n v="1780.22"/>
    <m/>
    <m/>
    <m/>
    <n v="227"/>
  </r>
  <r>
    <s v="18246"/>
    <s v="33"/>
    <x v="2227"/>
    <d v="2017-11-22T00:00:00"/>
    <b v="0"/>
    <s v="Approved"/>
    <s v="OHM Cycles"/>
    <s v="Road"/>
    <s v="medium"/>
    <s v="small"/>
    <n v="1810"/>
    <n v="1610.9"/>
    <n v="199.1"/>
    <d v="2008-03-19T00:00:00"/>
    <n v="38"/>
  </r>
  <r>
    <s v="18247"/>
    <s v="57"/>
    <x v="105"/>
    <d v="2017-05-27T00:00:00"/>
    <b v="1"/>
    <s v="Approved"/>
    <s v="WeareA2B"/>
    <s v="Touring"/>
    <s v="medium"/>
    <s v="large"/>
    <n v="1890.39"/>
    <n v="260.14"/>
    <n v="1630.25"/>
    <d v="1991-01-21T00:00:00"/>
    <n v="217"/>
  </r>
  <r>
    <s v="18248"/>
    <s v="66"/>
    <x v="3034"/>
    <d v="2017-12-09T00:00:00"/>
    <b v="0"/>
    <s v="Approved"/>
    <s v="Giant Bicycles"/>
    <s v="Road"/>
    <s v="low"/>
    <s v="small"/>
    <n v="590.26"/>
    <n v="525.33000000000004"/>
    <n v="64.930000000000007"/>
    <d v="1995-10-24T00:00:00"/>
    <n v="21"/>
  </r>
  <r>
    <s v="18249"/>
    <s v="0"/>
    <x v="2837"/>
    <d v="2017-02-26T00:00:00"/>
    <b v="1"/>
    <s v="Approved"/>
    <s v="Solex"/>
    <s v="Standard"/>
    <s v="medium"/>
    <s v="medium"/>
    <n v="441.49"/>
    <n v="84.99"/>
    <n v="356.5"/>
    <d v="2012-06-04T00:00:00"/>
    <n v="307"/>
  </r>
  <r>
    <s v="18250"/>
    <s v="23"/>
    <x v="1388"/>
    <d v="2017-01-27T00:00:00"/>
    <b v="1"/>
    <s v="Approved"/>
    <s v="Norco Bicycles"/>
    <s v="Mountain"/>
    <s v="low"/>
    <s v="small"/>
    <n v="688.63"/>
    <n v="612.88"/>
    <n v="75.75"/>
    <d v="1993-10-02T00:00:00"/>
    <n v="337"/>
  </r>
  <r>
    <s v="18251"/>
    <s v="49"/>
    <x v="2700"/>
    <d v="2017-08-30T00:00:00"/>
    <b v="1"/>
    <s v="Approved"/>
    <s v="Solex"/>
    <s v="Standard"/>
    <s v="medium"/>
    <s v="large"/>
    <n v="1061.56"/>
    <n v="733.58"/>
    <n v="327.98"/>
    <d v="1993-07-20T00:00:00"/>
    <n v="122"/>
  </r>
  <r>
    <s v="18252"/>
    <s v="75"/>
    <x v="2029"/>
    <d v="2017-11-25T00:00:00"/>
    <b v="1"/>
    <s v="Approved"/>
    <s v="Giant Bicycles"/>
    <s v="Touring"/>
    <s v="medium"/>
    <s v="large"/>
    <n v="1873.97"/>
    <n v="863.95"/>
    <n v="1010.02"/>
    <d v="2003-09-09T00:00:00"/>
    <n v="35"/>
  </r>
  <r>
    <s v="18253"/>
    <s v="46"/>
    <x v="2406"/>
    <d v="2017-02-01T00:00:00"/>
    <b v="0"/>
    <s v="Approved"/>
    <s v="Solex"/>
    <s v="Standard"/>
    <s v="low"/>
    <s v="medium"/>
    <n v="1289.8499999999999"/>
    <n v="74.510000000000005"/>
    <n v="1215.3399999999999"/>
    <d v="1997-02-09T00:00:00"/>
    <n v="332"/>
  </r>
  <r>
    <s v="18254"/>
    <s v="19"/>
    <x v="1700"/>
    <d v="2017-04-18T00:00:00"/>
    <b v="1"/>
    <s v="Approved"/>
    <s v="OHM Cycles"/>
    <s v="Road"/>
    <s v="high"/>
    <s v="large"/>
    <n v="12.01"/>
    <n v="7.21"/>
    <n v="4.8"/>
    <d v="1996-04-05T00:00:00"/>
    <n v="256"/>
  </r>
  <r>
    <s v="18255"/>
    <s v="72"/>
    <x v="1990"/>
    <d v="2017-05-23T00:00:00"/>
    <b v="0"/>
    <s v="Approved"/>
    <s v="Norco Bicycles"/>
    <s v="Standard"/>
    <s v="medium"/>
    <s v="medium"/>
    <n v="360.4"/>
    <n v="270.3"/>
    <n v="90.1"/>
    <d v="1997-01-25T00:00:00"/>
    <n v="221"/>
  </r>
  <r>
    <s v="18256"/>
    <s v="4"/>
    <x v="93"/>
    <d v="2017-11-17T00:00:00"/>
    <b v="0"/>
    <s v="Approved"/>
    <s v="Giant Bicycles"/>
    <s v="Standard"/>
    <s v="high"/>
    <s v="medium"/>
    <n v="1129.1300000000001"/>
    <n v="677.48"/>
    <n v="451.65"/>
    <d v="2007-08-04T00:00:00"/>
    <n v="43"/>
  </r>
  <r>
    <s v="18257"/>
    <s v="60"/>
    <x v="1026"/>
    <d v="2017-02-02T00:00:00"/>
    <b v="0"/>
    <s v="Approved"/>
    <s v="Giant Bicycles"/>
    <s v="Standard"/>
    <s v="high"/>
    <s v="small"/>
    <n v="1977.36"/>
    <n v="1759.85"/>
    <n v="217.51"/>
    <d v="2011-08-24T00:00:00"/>
    <n v="331"/>
  </r>
  <r>
    <s v="18258"/>
    <s v="13"/>
    <x v="1439"/>
    <d v="2017-03-30T00:00:00"/>
    <b v="1"/>
    <s v="Approved"/>
    <s v="Solex"/>
    <s v="Standard"/>
    <s v="medium"/>
    <s v="medium"/>
    <n v="1163.8900000000001"/>
    <n v="589.27"/>
    <n v="574.62"/>
    <d v="2009-03-08T00:00:00"/>
    <n v="275"/>
  </r>
  <r>
    <s v="18259"/>
    <s v="94"/>
    <x v="1812"/>
    <d v="2017-05-18T00:00:00"/>
    <b v="1"/>
    <s v="Approved"/>
    <s v="Giant Bicycles"/>
    <s v="Standard"/>
    <s v="medium"/>
    <s v="large"/>
    <n v="1635.3"/>
    <n v="993.66"/>
    <n v="641.64"/>
    <d v="2003-09-10T00:00:00"/>
    <n v="226"/>
  </r>
  <r>
    <s v="18260"/>
    <s v="2"/>
    <x v="681"/>
    <d v="2017-10-25T00:00:00"/>
    <b v="0"/>
    <s v="Approved"/>
    <s v="Giant Bicycles"/>
    <s v="Road"/>
    <s v="low"/>
    <s v="small"/>
    <n v="590.26"/>
    <n v="525.33000000000004"/>
    <n v="64.930000000000007"/>
    <d v="2002-08-31T00:00:00"/>
    <n v="66"/>
  </r>
  <r>
    <s v="18261"/>
    <s v="0"/>
    <x v="3123"/>
    <d v="2017-06-28T00:00:00"/>
    <b v="1"/>
    <s v="Approved"/>
    <s v="Giant Bicycles"/>
    <s v="Standard"/>
    <s v="medium"/>
    <s v="medium"/>
    <n v="230.91"/>
    <n v="173.18"/>
    <n v="57.73"/>
    <d v="1994-07-12T00:00:00"/>
    <n v="185"/>
  </r>
  <r>
    <s v="18262"/>
    <s v="77"/>
    <x v="117"/>
    <d v="2017-07-15T00:00:00"/>
    <b v="1"/>
    <s v="Approved"/>
    <s v="Norco Bicycles"/>
    <s v="Road"/>
    <s v="medium"/>
    <s v="large"/>
    <n v="1240.31"/>
    <n v="795.1"/>
    <n v="445.21"/>
    <d v="2003-09-09T00:00:00"/>
    <n v="168"/>
  </r>
  <r>
    <s v="18263"/>
    <s v="42"/>
    <x v="2256"/>
    <d v="2017-11-02T00:00:00"/>
    <b v="0"/>
    <s v="Approved"/>
    <s v="OHM Cycles"/>
    <s v="Road"/>
    <s v="medium"/>
    <s v="small"/>
    <n v="1810"/>
    <n v="1610.9"/>
    <n v="199.1"/>
    <d v="1997-08-25T00:00:00"/>
    <n v="58"/>
  </r>
  <r>
    <s v="18264"/>
    <s v="8"/>
    <x v="3412"/>
    <d v="2017-12-09T00:00:00"/>
    <b v="0"/>
    <s v="Approved"/>
    <s v="Solex"/>
    <s v="Road"/>
    <s v="medium"/>
    <s v="small"/>
    <n v="1703.52"/>
    <n v="1516.13"/>
    <n v="187.39"/>
    <d v="2011-04-16T00:00:00"/>
    <n v="21"/>
  </r>
  <r>
    <s v="18265"/>
    <s v="0"/>
    <x v="27"/>
    <d v="2017-08-08T00:00:00"/>
    <b v="0"/>
    <s v="Approved"/>
    <s v="Solex"/>
    <s v="Standard"/>
    <s v="medium"/>
    <s v="medium"/>
    <n v="71.489999999999995"/>
    <n v="53.62"/>
    <n v="17.87"/>
    <d v="2012-12-02T00:00:00"/>
    <n v="144"/>
  </r>
  <r>
    <s v="18266"/>
    <s v="71"/>
    <x v="1798"/>
    <d v="2017-03-21T00:00:00"/>
    <b v="0"/>
    <s v="Approved"/>
    <s v="Solex"/>
    <s v="Standard"/>
    <s v="high"/>
    <s v="large"/>
    <n v="1842.92"/>
    <n v="1105.75"/>
    <n v="737.17"/>
    <d v="2003-09-09T00:00:00"/>
    <n v="284"/>
  </r>
  <r>
    <s v="18267"/>
    <s v="54"/>
    <x v="552"/>
    <d v="2017-12-23T00:00:00"/>
    <b v="1"/>
    <s v="Approved"/>
    <s v="WeareA2B"/>
    <s v="Standard"/>
    <s v="medium"/>
    <s v="medium"/>
    <n v="1292.8399999999999"/>
    <n v="13.44"/>
    <n v="1279.4000000000001"/>
    <d v="1991-01-21T00:00:00"/>
    <n v="7"/>
  </r>
  <r>
    <s v="18268"/>
    <s v="66"/>
    <x v="2929"/>
    <d v="2017-06-11T00:00:00"/>
    <b v="0"/>
    <s v="Approved"/>
    <s v="Giant Bicycles"/>
    <s v="Road"/>
    <s v="low"/>
    <s v="small"/>
    <n v="590.26"/>
    <n v="525.33000000000004"/>
    <n v="64.930000000000007"/>
    <d v="2010-11-05T00:00:00"/>
    <n v="202"/>
  </r>
  <r>
    <s v="18269"/>
    <s v="11"/>
    <x v="3167"/>
    <d v="2017-10-06T00:00:00"/>
    <b v="0"/>
    <s v="Approved"/>
    <s v="Giant Bicycles"/>
    <s v="Standard"/>
    <s v="high"/>
    <s v="medium"/>
    <n v="1274.93"/>
    <n v="764.96"/>
    <n v="509.97"/>
    <d v="2007-08-04T00:00:00"/>
    <n v="85"/>
  </r>
  <r>
    <s v="18270"/>
    <s v="0"/>
    <x v="3292"/>
    <d v="2017-09-17T00:00:00"/>
    <b v="0"/>
    <s v="Approved"/>
    <s v="Norco Bicycles"/>
    <s v="Road"/>
    <s v="medium"/>
    <s v="medium"/>
    <n v="543.39"/>
    <n v="407.54"/>
    <n v="135.85"/>
    <d v="2002-03-22T00:00:00"/>
    <n v="104"/>
  </r>
  <r>
    <s v="18271"/>
    <s v="60"/>
    <x v="2848"/>
    <d v="2017-08-12T00:00:00"/>
    <b v="0"/>
    <s v="Approved"/>
    <s v="Giant Bicycles"/>
    <s v="Standard"/>
    <s v="high"/>
    <s v="small"/>
    <n v="1977.36"/>
    <n v="1759.85"/>
    <n v="217.51"/>
    <d v="2011-08-24T00:00:00"/>
    <n v="140"/>
  </r>
  <r>
    <s v="18272"/>
    <s v="0"/>
    <x v="3055"/>
    <d v="2017-12-24T00:00:00"/>
    <b v="0"/>
    <s v="Approved"/>
    <s v="OHM Cycles"/>
    <s v="Standard"/>
    <s v="high"/>
    <s v="medium"/>
    <n v="227.88"/>
    <n v="136.72999999999999"/>
    <n v="91.15"/>
    <d v="2003-02-07T00:00:00"/>
    <n v="6"/>
  </r>
  <r>
    <s v="18273"/>
    <s v="26"/>
    <x v="2857"/>
    <d v="2017-10-07T00:00:00"/>
    <b v="0"/>
    <s v="Approved"/>
    <s v="WeareA2B"/>
    <s v="Standard"/>
    <s v="medium"/>
    <s v="medium"/>
    <n v="1992.93"/>
    <n v="762.63"/>
    <n v="1230.3"/>
    <d v="1991-11-10T00:00:00"/>
    <n v="84"/>
  </r>
  <r>
    <s v="18274"/>
    <s v="8"/>
    <x v="1872"/>
    <d v="2017-08-31T00:00:00"/>
    <b v="1"/>
    <s v="Approved"/>
    <s v="Solex"/>
    <s v="Road"/>
    <s v="medium"/>
    <s v="small"/>
    <n v="1703.52"/>
    <n v="1516.13"/>
    <n v="187.39"/>
    <d v="2011-04-16T00:00:00"/>
    <n v="121"/>
  </r>
  <r>
    <s v="18275"/>
    <s v="58"/>
    <x v="2757"/>
    <d v="2017-04-21T00:00:00"/>
    <b v="1"/>
    <s v="Approved"/>
    <s v="OHM Cycles"/>
    <s v="Standard"/>
    <s v="medium"/>
    <s v="medium"/>
    <n v="912.52"/>
    <n v="141.4"/>
    <n v="771.12"/>
    <d v="2015-10-18T00:00:00"/>
    <n v="253"/>
  </r>
  <r>
    <s v="18276"/>
    <s v="7"/>
    <x v="1159"/>
    <d v="2017-09-09T00:00:00"/>
    <b v="1"/>
    <s v="Approved"/>
    <s v="Trek Bicycles"/>
    <s v="Road"/>
    <s v="low"/>
    <s v="medium"/>
    <n v="980.37"/>
    <n v="234.43"/>
    <n v="745.94"/>
    <d v="2007-08-04T00:00:00"/>
    <n v="112"/>
  </r>
  <r>
    <s v="18277"/>
    <s v="20"/>
    <x v="1848"/>
    <d v="2017-07-02T00:00:00"/>
    <b v="1"/>
    <s v="Approved"/>
    <s v="Trek Bicycles"/>
    <s v="Standard"/>
    <s v="medium"/>
    <s v="small"/>
    <n v="1775.81"/>
    <n v="1580.47"/>
    <n v="195.34"/>
    <d v="2010-05-05T00:00:00"/>
    <n v="181"/>
  </r>
  <r>
    <s v="18278"/>
    <s v="0"/>
    <x v="953"/>
    <d v="2017-02-20T00:00:00"/>
    <b v="1"/>
    <s v="Approved"/>
    <m/>
    <m/>
    <m/>
    <m/>
    <n v="1438.9"/>
    <m/>
    <m/>
    <m/>
    <n v="313"/>
  </r>
  <r>
    <s v="18279"/>
    <s v="21"/>
    <x v="111"/>
    <d v="2017-09-06T00:00:00"/>
    <b v="1"/>
    <s v="Approved"/>
    <s v="Solex"/>
    <s v="Standard"/>
    <s v="medium"/>
    <s v="large"/>
    <n v="1071.23"/>
    <n v="380.74"/>
    <n v="690.49"/>
    <d v="1993-10-02T00:00:00"/>
    <n v="115"/>
  </r>
  <r>
    <s v="18280"/>
    <s v="0"/>
    <x v="2619"/>
    <d v="2017-09-17T00:00:00"/>
    <b v="0"/>
    <s v="Approved"/>
    <m/>
    <m/>
    <m/>
    <m/>
    <n v="966.91"/>
    <m/>
    <m/>
    <m/>
    <n v="104"/>
  </r>
  <r>
    <s v="18281"/>
    <s v="85"/>
    <x v="401"/>
    <d v="2017-05-10T00:00:00"/>
    <b v="0"/>
    <s v="Approved"/>
    <s v="WeareA2B"/>
    <s v="Standard"/>
    <s v="medium"/>
    <s v="medium"/>
    <n v="752.64"/>
    <n v="205.36"/>
    <n v="547.28"/>
    <d v="2015-08-02T00:00:00"/>
    <n v="234"/>
  </r>
  <r>
    <s v="18282"/>
    <s v="41"/>
    <x v="2052"/>
    <d v="2017-09-02T00:00:00"/>
    <b v="1"/>
    <s v="Approved"/>
    <s v="Solex"/>
    <s v="Road"/>
    <s v="medium"/>
    <s v="medium"/>
    <n v="416.98"/>
    <n v="312.74"/>
    <n v="104.24"/>
    <d v="2007-12-11T00:00:00"/>
    <n v="119"/>
  </r>
  <r>
    <s v="18283"/>
    <s v="43"/>
    <x v="2941"/>
    <d v="2017-09-30T00:00:00"/>
    <b v="1"/>
    <s v="Approved"/>
    <s v="Solex"/>
    <s v="Standard"/>
    <s v="medium"/>
    <s v="medium"/>
    <n v="1151.96"/>
    <n v="649.49"/>
    <n v="502.47"/>
    <d v="1999-12-04T00:00:00"/>
    <n v="91"/>
  </r>
  <r>
    <s v="18284"/>
    <s v="49"/>
    <x v="1570"/>
    <d v="2017-01-04T00:00:00"/>
    <b v="0"/>
    <s v="Approved"/>
    <s v="Trek Bicycles"/>
    <s v="Road"/>
    <s v="medium"/>
    <s v="medium"/>
    <n v="533.51"/>
    <n v="400.13"/>
    <n v="133.38"/>
    <d v="2009-04-12T00:00:00"/>
    <n v="360"/>
  </r>
  <r>
    <s v="18285"/>
    <s v="14"/>
    <x v="2397"/>
    <d v="2017-08-19T00:00:00"/>
    <b v="0"/>
    <s v="Approved"/>
    <s v="Trek Bicycles"/>
    <s v="Standard"/>
    <s v="medium"/>
    <s v="small"/>
    <n v="1386.84"/>
    <n v="1234.29"/>
    <n v="152.55000000000001"/>
    <d v="2003-08-05T00:00:00"/>
    <n v="133"/>
  </r>
  <r>
    <s v="18286"/>
    <s v="94"/>
    <x v="1569"/>
    <d v="2017-02-08T00:00:00"/>
    <b v="1"/>
    <s v="Approved"/>
    <s v="Giant Bicycles"/>
    <s v="Standard"/>
    <s v="medium"/>
    <s v="large"/>
    <n v="1635.3"/>
    <n v="993.66"/>
    <n v="641.64"/>
    <d v="2013-06-09T00:00:00"/>
    <n v="325"/>
  </r>
  <r>
    <s v="18287"/>
    <s v="26"/>
    <x v="2007"/>
    <d v="2017-05-16T00:00:00"/>
    <b v="0"/>
    <s v="Approved"/>
    <s v="WeareA2B"/>
    <s v="Standard"/>
    <s v="medium"/>
    <s v="medium"/>
    <n v="1992.93"/>
    <n v="762.63"/>
    <n v="1230.3"/>
    <d v="1993-05-26T00:00:00"/>
    <n v="228"/>
  </r>
  <r>
    <s v="18288"/>
    <s v="95"/>
    <x v="1368"/>
    <d v="2017-01-24T00:00:00"/>
    <b v="0"/>
    <s v="Approved"/>
    <s v="OHM Cycles"/>
    <s v="Touring"/>
    <s v="low"/>
    <s v="medium"/>
    <n v="1073.07"/>
    <n v="933.84"/>
    <n v="139.22999999999999"/>
    <d v="1997-01-25T00:00:00"/>
    <n v="340"/>
  </r>
  <r>
    <s v="18289"/>
    <s v="52"/>
    <x v="2892"/>
    <d v="2017-07-27T00:00:00"/>
    <b v="1"/>
    <s v="Approved"/>
    <s v="OHM Cycles"/>
    <s v="Road"/>
    <s v="medium"/>
    <s v="medium"/>
    <n v="1280.28"/>
    <n v="829.51"/>
    <n v="450.77"/>
    <d v="1998-12-16T00:00:00"/>
    <n v="156"/>
  </r>
  <r>
    <s v="18290"/>
    <s v="61"/>
    <x v="3062"/>
    <d v="2017-10-13T00:00:00"/>
    <b v="1"/>
    <s v="Approved"/>
    <s v="OHM Cycles"/>
    <s v="Standard"/>
    <s v="low"/>
    <s v="medium"/>
    <n v="71.16"/>
    <n v="56.93"/>
    <n v="14.23"/>
    <d v="2005-10-22T00:00:00"/>
    <n v="78"/>
  </r>
  <r>
    <s v="18291"/>
    <s v="32"/>
    <x v="1617"/>
    <d v="2017-05-02T00:00:00"/>
    <b v="1"/>
    <s v="Approved"/>
    <s v="Giant Bicycles"/>
    <s v="Standard"/>
    <s v="medium"/>
    <s v="medium"/>
    <n v="642.70000000000005"/>
    <n v="211.37"/>
    <n v="431.33"/>
    <d v="2002-03-22T00:00:00"/>
    <n v="242"/>
  </r>
  <r>
    <s v="18292"/>
    <s v="63"/>
    <x v="2304"/>
    <d v="2017-06-06T00:00:00"/>
    <b v="0"/>
    <s v="Approved"/>
    <s v="Solex"/>
    <s v="Standard"/>
    <s v="medium"/>
    <s v="medium"/>
    <n v="1483.2"/>
    <n v="99.59"/>
    <n v="1383.61"/>
    <d v="1998-12-17T00:00:00"/>
    <n v="207"/>
  </r>
  <r>
    <s v="18293"/>
    <s v="0"/>
    <x v="1250"/>
    <d v="2017-12-27T00:00:00"/>
    <b v="1"/>
    <s v="Approved"/>
    <s v="Solex"/>
    <s v="Standard"/>
    <s v="medium"/>
    <s v="large"/>
    <n v="202.62"/>
    <n v="151.96"/>
    <n v="50.66"/>
    <d v="2016-03-29T00:00:00"/>
    <n v="3"/>
  </r>
  <r>
    <s v="18294"/>
    <s v="49"/>
    <x v="1337"/>
    <d v="2017-07-31T00:00:00"/>
    <b v="0"/>
    <s v="Approved"/>
    <s v="Trek Bicycles"/>
    <s v="Road"/>
    <s v="medium"/>
    <s v="medium"/>
    <n v="533.51"/>
    <n v="400.13"/>
    <n v="133.38"/>
    <d v="2012-04-10T00:00:00"/>
    <n v="152"/>
  </r>
  <r>
    <s v="18295"/>
    <s v="67"/>
    <x v="1841"/>
    <d v="2017-02-13T00:00:00"/>
    <b v="1"/>
    <s v="Approved"/>
    <s v="Norco Bicycles"/>
    <s v="Road"/>
    <s v="medium"/>
    <s v="medium"/>
    <n v="544.04999999999995"/>
    <n v="376.84"/>
    <n v="167.21"/>
    <d v="2005-10-22T00:00:00"/>
    <n v="320"/>
  </r>
  <r>
    <s v="18296"/>
    <s v="43"/>
    <x v="2399"/>
    <d v="2017-10-02T00:00:00"/>
    <b v="1"/>
    <s v="Approved"/>
    <s v="Solex"/>
    <s v="Standard"/>
    <s v="medium"/>
    <s v="medium"/>
    <n v="1151.96"/>
    <n v="649.49"/>
    <n v="502.47"/>
    <d v="1999-12-04T00:00:00"/>
    <n v="89"/>
  </r>
  <r>
    <s v="18297"/>
    <s v="97"/>
    <x v="200"/>
    <d v="2017-08-08T00:00:00"/>
    <b v="0"/>
    <s v="Approved"/>
    <s v="Solex"/>
    <s v="Standard"/>
    <s v="medium"/>
    <s v="large"/>
    <n v="202.62"/>
    <n v="151.96"/>
    <n v="50.66"/>
    <d v="2016-03-29T00:00:00"/>
    <n v="144"/>
  </r>
  <r>
    <s v="18298"/>
    <s v="24"/>
    <x v="101"/>
    <d v="2017-04-06T00:00:00"/>
    <b v="1"/>
    <s v="Approved"/>
    <s v="Solex"/>
    <s v="Road"/>
    <s v="medium"/>
    <s v="large"/>
    <n v="1777.8"/>
    <n v="820.78"/>
    <n v="957.02"/>
    <d v="2011-05-07T00:00:00"/>
    <n v="268"/>
  </r>
  <r>
    <s v="18299"/>
    <s v="54"/>
    <x v="241"/>
    <d v="2017-06-24T00:00:00"/>
    <b v="0"/>
    <s v="Approved"/>
    <s v="WeareA2B"/>
    <s v="Standard"/>
    <s v="medium"/>
    <s v="medium"/>
    <n v="1292.8399999999999"/>
    <n v="13.44"/>
    <n v="1279.4000000000001"/>
    <d v="2005-05-10T00:00:00"/>
    <n v="189"/>
  </r>
  <r>
    <s v="18300"/>
    <s v="5"/>
    <x v="3147"/>
    <d v="2017-12-21T00:00:00"/>
    <b v="1"/>
    <s v="Approved"/>
    <s v="Giant Bicycles"/>
    <s v="Standard"/>
    <s v="high"/>
    <s v="medium"/>
    <n v="1129.1300000000001"/>
    <n v="677.48"/>
    <n v="451.65"/>
    <d v="2005-08-09T00:00:00"/>
    <n v="9"/>
  </r>
  <r>
    <s v="18301"/>
    <s v="15"/>
    <x v="412"/>
    <d v="2017-12-04T00:00:00"/>
    <b v="1"/>
    <s v="Approved"/>
    <s v="WeareA2B"/>
    <s v="Standard"/>
    <s v="medium"/>
    <s v="medium"/>
    <n v="1292.8399999999999"/>
    <n v="13.44"/>
    <n v="1279.4000000000001"/>
    <d v="2009-04-12T00:00:00"/>
    <n v="26"/>
  </r>
  <r>
    <s v="18302"/>
    <s v="0"/>
    <x v="280"/>
    <d v="2017-10-04T00:00:00"/>
    <b v="0"/>
    <s v="Approved"/>
    <s v="Norco Bicycles"/>
    <s v="Road"/>
    <s v="medium"/>
    <s v="medium"/>
    <n v="543.39"/>
    <n v="407.54"/>
    <n v="135.85"/>
    <d v="2016-11-22T00:00:00"/>
    <n v="87"/>
  </r>
  <r>
    <s v="18303"/>
    <s v="75"/>
    <x v="2342"/>
    <d v="2017-06-08T00:00:00"/>
    <b v="1"/>
    <s v="Approved"/>
    <s v="Giant Bicycles"/>
    <s v="Touring"/>
    <s v="medium"/>
    <s v="large"/>
    <n v="1873.97"/>
    <n v="863.95"/>
    <n v="1010.02"/>
    <d v="2006-05-22T00:00:00"/>
    <n v="205"/>
  </r>
  <r>
    <s v="18304"/>
    <s v="31"/>
    <x v="1221"/>
    <d v="2017-06-23T00:00:00"/>
    <b v="1"/>
    <s v="Approved"/>
    <s v="WeareA2B"/>
    <s v="Standard"/>
    <s v="medium"/>
    <s v="medium"/>
    <n v="752.64"/>
    <n v="205.36"/>
    <n v="547.28"/>
    <d v="2015-08-02T00:00:00"/>
    <n v="190"/>
  </r>
  <r>
    <s v="18305"/>
    <s v="77"/>
    <x v="2747"/>
    <d v="2017-09-01T00:00:00"/>
    <b v="1"/>
    <s v="Approved"/>
    <s v="Norco Bicycles"/>
    <s v="Road"/>
    <s v="medium"/>
    <s v="large"/>
    <n v="1240.31"/>
    <n v="795.1"/>
    <n v="445.21"/>
    <d v="2015-08-10T00:00:00"/>
    <n v="120"/>
  </r>
  <r>
    <s v="18306"/>
    <s v="3"/>
    <x v="1372"/>
    <d v="2017-01-18T00:00:00"/>
    <b v="1"/>
    <s v="Approved"/>
    <s v="Trek Bicycles"/>
    <s v="Standard"/>
    <s v="medium"/>
    <s v="large"/>
    <n v="2091.4699999999998"/>
    <n v="388.92"/>
    <n v="1702.55"/>
    <d v="2007-08-04T00:00:00"/>
    <n v="346"/>
  </r>
  <r>
    <s v="18307"/>
    <s v="57"/>
    <x v="2653"/>
    <d v="2017-09-24T00:00:00"/>
    <b v="1"/>
    <s v="Approved"/>
    <s v="WeareA2B"/>
    <s v="Touring"/>
    <s v="medium"/>
    <s v="large"/>
    <n v="1890.39"/>
    <n v="260.14"/>
    <n v="1630.25"/>
    <d v="1993-07-20T00:00:00"/>
    <n v="97"/>
  </r>
  <r>
    <s v="18308"/>
    <s v="23"/>
    <x v="2993"/>
    <d v="2017-06-17T00:00:00"/>
    <b v="0"/>
    <s v="Approved"/>
    <s v="Norco Bicycles"/>
    <s v="Standard"/>
    <s v="medium"/>
    <s v="medium"/>
    <n v="1198.46"/>
    <n v="381.1"/>
    <n v="817.36"/>
    <d v="1998-12-16T00:00:00"/>
    <n v="196"/>
  </r>
  <r>
    <s v="18309"/>
    <s v="23"/>
    <x v="249"/>
    <d v="2017-05-31T00:00:00"/>
    <b v="0"/>
    <s v="Approved"/>
    <s v="Norco Bicycles"/>
    <s v="Standard"/>
    <s v="medium"/>
    <s v="medium"/>
    <n v="1198.46"/>
    <n v="381.1"/>
    <n v="817.36"/>
    <d v="1998-12-16T00:00:00"/>
    <n v="213"/>
  </r>
  <r>
    <s v="18310"/>
    <s v="22"/>
    <x v="2503"/>
    <d v="2017-03-28T00:00:00"/>
    <b v="1"/>
    <s v="Approved"/>
    <s v="Solex"/>
    <s v="Standard"/>
    <s v="medium"/>
    <s v="medium"/>
    <n v="575.27"/>
    <n v="431.45"/>
    <n v="143.82"/>
    <d v="2013-03-12T00:00:00"/>
    <n v="277"/>
  </r>
  <r>
    <s v="18311"/>
    <s v="0"/>
    <x v="3367"/>
    <d v="2017-09-28T00:00:00"/>
    <b v="1"/>
    <s v="Approved"/>
    <s v="OHM Cycles"/>
    <s v="Standard"/>
    <s v="low"/>
    <s v="medium"/>
    <n v="71.16"/>
    <n v="56.93"/>
    <n v="14.23"/>
    <d v="2015-06-17T00:00:00"/>
    <n v="93"/>
  </r>
  <r>
    <s v="18312"/>
    <s v="77"/>
    <x v="2"/>
    <d v="2017-10-03T00:00:00"/>
    <b v="0"/>
    <s v="Approved"/>
    <s v="Norco Bicycles"/>
    <s v="Road"/>
    <s v="medium"/>
    <s v="large"/>
    <n v="1240.31"/>
    <n v="795.1"/>
    <n v="445.21"/>
    <d v="2011-01-10T00:00:00"/>
    <n v="88"/>
  </r>
  <r>
    <s v="18313"/>
    <s v="52"/>
    <x v="1145"/>
    <d v="2017-10-29T00:00:00"/>
    <b v="1"/>
    <s v="Approved"/>
    <s v="Solex"/>
    <s v="Road"/>
    <s v="medium"/>
    <s v="large"/>
    <n v="1777.8"/>
    <n v="820.78"/>
    <n v="957.02"/>
    <d v="1991-08-05T00:00:00"/>
    <n v="62"/>
  </r>
  <r>
    <s v="18314"/>
    <s v="26"/>
    <x v="1684"/>
    <d v="2017-03-25T00:00:00"/>
    <b v="1"/>
    <s v="Approved"/>
    <s v="WeareA2B"/>
    <s v="Standard"/>
    <s v="medium"/>
    <s v="medium"/>
    <n v="1992.93"/>
    <n v="762.63"/>
    <n v="1230.3"/>
    <d v="1993-05-26T00:00:00"/>
    <n v="280"/>
  </r>
  <r>
    <s v="18315"/>
    <s v="72"/>
    <x v="3369"/>
    <d v="2017-12-03T00:00:00"/>
    <b v="1"/>
    <s v="Approved"/>
    <s v="OHM Cycles"/>
    <s v="Standard"/>
    <s v="medium"/>
    <s v="medium"/>
    <n v="912.52"/>
    <n v="141.4"/>
    <n v="771.12"/>
    <d v="2015-10-18T00:00:00"/>
    <n v="27"/>
  </r>
  <r>
    <s v="18316"/>
    <s v="90"/>
    <x v="3203"/>
    <d v="2017-06-09T00:00:00"/>
    <b v="0"/>
    <s v="Approved"/>
    <s v="Norco Bicycles"/>
    <s v="Standard"/>
    <s v="low"/>
    <s v="medium"/>
    <n v="363.01"/>
    <n v="290.41000000000003"/>
    <n v="72.599999999999994"/>
    <d v="2004-01-16T00:00:00"/>
    <n v="204"/>
  </r>
  <r>
    <s v="18317"/>
    <s v="60"/>
    <x v="924"/>
    <d v="2017-10-03T00:00:00"/>
    <b v="0"/>
    <s v="Approved"/>
    <s v="Giant Bicycles"/>
    <s v="Standard"/>
    <s v="high"/>
    <s v="small"/>
    <n v="1977.36"/>
    <n v="1759.85"/>
    <n v="217.51"/>
    <d v="1993-06-23T00:00:00"/>
    <n v="88"/>
  </r>
  <r>
    <s v="18318"/>
    <s v="28"/>
    <x v="1511"/>
    <d v="2017-05-25T00:00:00"/>
    <b v="0"/>
    <s v="Approved"/>
    <s v="Norco Bicycles"/>
    <s v="Standard"/>
    <s v="medium"/>
    <s v="small"/>
    <n v="1216.1400000000001"/>
    <n v="1082.3599999999999"/>
    <n v="133.78"/>
    <d v="1992-10-11T00:00:00"/>
    <n v="219"/>
  </r>
  <r>
    <s v="18319"/>
    <s v="65"/>
    <x v="17"/>
    <d v="2017-01-28T00:00:00"/>
    <b v="1"/>
    <s v="Approved"/>
    <s v="WeareA2B"/>
    <s v="Standard"/>
    <s v="medium"/>
    <s v="medium"/>
    <n v="1807.45"/>
    <n v="778.69"/>
    <n v="1028.76"/>
    <d v="2015-05-21T00:00:00"/>
    <n v="336"/>
  </r>
  <r>
    <s v="18320"/>
    <s v="31"/>
    <x v="3235"/>
    <d v="2017-12-18T00:00:00"/>
    <b v="1"/>
    <s v="Approved"/>
    <s v="Giant Bicycles"/>
    <s v="Standard"/>
    <s v="medium"/>
    <s v="medium"/>
    <n v="230.91"/>
    <n v="173.18"/>
    <n v="57.73"/>
    <d v="2006-11-10T00:00:00"/>
    <n v="12"/>
  </r>
  <r>
    <s v="18321"/>
    <s v="2"/>
    <x v="2200"/>
    <d v="2017-06-14T00:00:00"/>
    <b v="1"/>
    <s v="Approved"/>
    <s v="Solex"/>
    <s v="Standard"/>
    <s v="medium"/>
    <s v="medium"/>
    <n v="71.489999999999995"/>
    <n v="53.62"/>
    <n v="17.87"/>
    <d v="2012-09-15T00:00:00"/>
    <n v="199"/>
  </r>
  <r>
    <s v="18322"/>
    <s v="11"/>
    <x v="966"/>
    <d v="2017-07-24T00:00:00"/>
    <b v="1"/>
    <s v="Approved"/>
    <s v="Trek Bicycles"/>
    <s v="Standard"/>
    <s v="medium"/>
    <s v="small"/>
    <n v="1775.81"/>
    <n v="1580.47"/>
    <n v="195.34"/>
    <d v="2010-05-05T00:00:00"/>
    <n v="159"/>
  </r>
  <r>
    <s v="18323"/>
    <s v="92"/>
    <x v="2671"/>
    <d v="2017-11-17T00:00:00"/>
    <b v="0"/>
    <s v="Approved"/>
    <s v="WeareA2B"/>
    <s v="Standard"/>
    <s v="medium"/>
    <s v="small"/>
    <n v="1415.01"/>
    <n v="1259.3599999999999"/>
    <n v="155.65"/>
    <d v="2016-03-29T00:00:00"/>
    <n v="43"/>
  </r>
  <r>
    <s v="18324"/>
    <s v="0"/>
    <x v="3120"/>
    <d v="2017-07-01T00:00:00"/>
    <b v="1"/>
    <s v="Approved"/>
    <s v="Giant Bicycles"/>
    <s v="Standard"/>
    <s v="medium"/>
    <s v="medium"/>
    <n v="230.91"/>
    <n v="173.18"/>
    <n v="57.73"/>
    <d v="2003-03-18T00:00:00"/>
    <n v="182"/>
  </r>
  <r>
    <s v="18325"/>
    <s v="65"/>
    <x v="1824"/>
    <d v="2017-02-03T00:00:00"/>
    <b v="1"/>
    <s v="Approved"/>
    <s v="WeareA2B"/>
    <s v="Standard"/>
    <s v="medium"/>
    <s v="medium"/>
    <n v="1807.45"/>
    <n v="778.69"/>
    <n v="1028.76"/>
    <d v="2002-08-31T00:00:00"/>
    <n v="330"/>
  </r>
  <r>
    <s v="18326"/>
    <s v="25"/>
    <x v="539"/>
    <d v="2017-12-29T00:00:00"/>
    <b v="1"/>
    <s v="Approved"/>
    <s v="OHM Cycles"/>
    <s v="Standard"/>
    <s v="high"/>
    <s v="medium"/>
    <n v="2005.66"/>
    <n v="1203.4000000000001"/>
    <n v="802.26"/>
    <d v="2012-04-10T00:00:00"/>
    <n v="1"/>
  </r>
  <r>
    <s v="18327"/>
    <s v="24"/>
    <x v="1179"/>
    <d v="2017-03-04T00:00:00"/>
    <b v="0"/>
    <s v="Approved"/>
    <s v="Solex"/>
    <s v="Road"/>
    <s v="medium"/>
    <s v="large"/>
    <n v="1777.8"/>
    <n v="820.78"/>
    <n v="957.02"/>
    <d v="2011-05-07T00:00:00"/>
    <n v="301"/>
  </r>
  <r>
    <s v="18328"/>
    <s v="55"/>
    <x v="2127"/>
    <d v="2017-02-03T00:00:00"/>
    <b v="0"/>
    <s v="Approved"/>
    <s v="Trek Bicycles"/>
    <s v="Road"/>
    <s v="medium"/>
    <s v="large"/>
    <n v="1894.19"/>
    <n v="598.76"/>
    <n v="1295.43"/>
    <d v="2015-06-17T00:00:00"/>
    <n v="330"/>
  </r>
  <r>
    <s v="18329"/>
    <s v="83"/>
    <x v="506"/>
    <d v="2017-12-15T00:00:00"/>
    <b v="0"/>
    <s v="Approved"/>
    <s v="Solex"/>
    <s v="Touring"/>
    <s v="medium"/>
    <s v="large"/>
    <n v="2083.94"/>
    <n v="675.03"/>
    <n v="1408.91"/>
    <d v="1999-07-26T00:00:00"/>
    <n v="15"/>
  </r>
  <r>
    <s v="18330"/>
    <s v="23"/>
    <x v="1829"/>
    <d v="2017-04-27T00:00:00"/>
    <b v="1"/>
    <s v="Approved"/>
    <s v="Norco Bicycles"/>
    <s v="Mountain"/>
    <s v="low"/>
    <s v="small"/>
    <n v="688.63"/>
    <n v="612.88"/>
    <n v="75.75"/>
    <d v="1993-10-02T00:00:00"/>
    <n v="247"/>
  </r>
  <r>
    <s v="18331"/>
    <s v="71"/>
    <x v="2600"/>
    <d v="2017-06-20T00:00:00"/>
    <b v="0"/>
    <s v="Approved"/>
    <s v="Solex"/>
    <s v="Standard"/>
    <s v="high"/>
    <s v="large"/>
    <n v="1842.92"/>
    <n v="1105.75"/>
    <n v="737.17"/>
    <d v="1995-10-24T00:00:00"/>
    <n v="193"/>
  </r>
  <r>
    <s v="18332"/>
    <s v="6"/>
    <x v="3181"/>
    <d v="2017-05-28T00:00:00"/>
    <b v="0"/>
    <s v="Approved"/>
    <s v="OHM Cycles"/>
    <s v="Standard"/>
    <s v="high"/>
    <s v="medium"/>
    <n v="227.88"/>
    <n v="136.72999999999999"/>
    <n v="91.15"/>
    <d v="2004-09-28T00:00:00"/>
    <n v="216"/>
  </r>
  <r>
    <s v="18333"/>
    <s v="50"/>
    <x v="78"/>
    <d v="2017-05-09T00:00:00"/>
    <b v="1"/>
    <s v="Approved"/>
    <s v="Giant Bicycles"/>
    <s v="Standard"/>
    <s v="medium"/>
    <s v="medium"/>
    <n v="642.70000000000005"/>
    <n v="211.37"/>
    <n v="431.33"/>
    <d v="2002-03-22T00:00:00"/>
    <n v="235"/>
  </r>
  <r>
    <s v="18334"/>
    <s v="52"/>
    <x v="892"/>
    <d v="2017-11-11T00:00:00"/>
    <b v="1"/>
    <s v="Approved"/>
    <s v="OHM Cycles"/>
    <s v="Road"/>
    <s v="medium"/>
    <s v="medium"/>
    <n v="1280.28"/>
    <n v="829.51"/>
    <n v="450.77"/>
    <d v="2001-11-25T00:00:00"/>
    <n v="49"/>
  </r>
  <r>
    <s v="18335"/>
    <s v="16"/>
    <x v="1280"/>
    <d v="2017-02-07T00:00:00"/>
    <b v="1"/>
    <s v="Approved"/>
    <s v="Norco Bicycles"/>
    <s v="Standard"/>
    <s v="high"/>
    <s v="small"/>
    <n v="1661.92"/>
    <n v="1479.11"/>
    <n v="182.81"/>
    <d v="1996-11-09T00:00:00"/>
    <n v="326"/>
  </r>
  <r>
    <s v="18338"/>
    <s v="72"/>
    <x v="439"/>
    <d v="2017-03-29T00:00:00"/>
    <b v="0"/>
    <s v="Approved"/>
    <s v="Norco Bicycles"/>
    <s v="Standard"/>
    <s v="medium"/>
    <s v="medium"/>
    <n v="360.4"/>
    <n v="270.3"/>
    <n v="90.1"/>
    <d v="2014-10-10T00:00:00"/>
    <n v="276"/>
  </r>
  <r>
    <s v="18339"/>
    <s v="20"/>
    <x v="237"/>
    <d v="2017-02-22T00:00:00"/>
    <b v="1"/>
    <s v="Approved"/>
    <s v="Trek Bicycles"/>
    <s v="Standard"/>
    <s v="medium"/>
    <s v="small"/>
    <n v="1775.81"/>
    <n v="1580.47"/>
    <n v="195.34"/>
    <d v="2010-05-05T00:00:00"/>
    <n v="311"/>
  </r>
  <r>
    <s v="18340"/>
    <s v="45"/>
    <x v="1021"/>
    <d v="2017-10-11T00:00:00"/>
    <b v="0"/>
    <s v="Approved"/>
    <s v="Trek Bicycles"/>
    <s v="Road"/>
    <s v="low"/>
    <s v="medium"/>
    <n v="980.37"/>
    <n v="234.43"/>
    <n v="745.94"/>
    <d v="2004-09-28T00:00:00"/>
    <n v="80"/>
  </r>
  <r>
    <s v="18341"/>
    <s v="51"/>
    <x v="749"/>
    <d v="2017-11-13T00:00:00"/>
    <b v="1"/>
    <s v="Approved"/>
    <s v="OHM Cycles"/>
    <s v="Standard"/>
    <s v="high"/>
    <s v="medium"/>
    <n v="2005.66"/>
    <n v="1203.4000000000001"/>
    <n v="802.26"/>
    <d v="2003-07-21T00:00:00"/>
    <n v="47"/>
  </r>
  <r>
    <s v="18342"/>
    <s v="45"/>
    <x v="3191"/>
    <d v="2017-11-29T00:00:00"/>
    <b v="0"/>
    <s v="Approved"/>
    <s v="Trek Bicycles"/>
    <s v="Road"/>
    <s v="low"/>
    <s v="medium"/>
    <n v="980.37"/>
    <n v="234.43"/>
    <n v="745.94"/>
    <d v="2004-09-28T00:00:00"/>
    <n v="31"/>
  </r>
  <r>
    <s v="18343"/>
    <s v="100"/>
    <x v="809"/>
    <d v="2017-07-30T00:00:00"/>
    <b v="0"/>
    <s v="Approved"/>
    <s v="Norco Bicycles"/>
    <s v="Road"/>
    <s v="medium"/>
    <s v="medium"/>
    <n v="1036.5899999999999"/>
    <n v="206.35"/>
    <n v="830.24"/>
    <d v="1991-05-06T00:00:00"/>
    <n v="153"/>
  </r>
  <r>
    <s v="18344"/>
    <s v="74"/>
    <x v="2539"/>
    <d v="2017-06-25T00:00:00"/>
    <b v="1"/>
    <s v="Approved"/>
    <s v="WeareA2B"/>
    <s v="Standard"/>
    <s v="medium"/>
    <s v="medium"/>
    <n v="1228.07"/>
    <n v="400.91"/>
    <n v="827.16"/>
    <d v="2000-05-22T00:00:00"/>
    <n v="188"/>
  </r>
  <r>
    <s v="18345"/>
    <s v="0"/>
    <x v="2777"/>
    <d v="2017-06-06T00:00:00"/>
    <b v="0"/>
    <s v="Approved"/>
    <m/>
    <m/>
    <m/>
    <m/>
    <n v="918.43"/>
    <m/>
    <m/>
    <m/>
    <n v="207"/>
  </r>
  <r>
    <s v="18346"/>
    <s v="92"/>
    <x v="2226"/>
    <d v="2017-09-27T00:00:00"/>
    <b v="0"/>
    <s v="Approved"/>
    <s v="WeareA2B"/>
    <s v="Standard"/>
    <s v="medium"/>
    <s v="small"/>
    <n v="1415.01"/>
    <n v="1259.3599999999999"/>
    <n v="155.65"/>
    <d v="2016-03-29T00:00:00"/>
    <n v="94"/>
  </r>
  <r>
    <s v="18347"/>
    <s v="87"/>
    <x v="1031"/>
    <d v="2017-12-19T00:00:00"/>
    <b v="0"/>
    <s v="Approved"/>
    <s v="Giant Bicycles"/>
    <s v="Standard"/>
    <s v="high"/>
    <s v="medium"/>
    <n v="1179"/>
    <n v="707.4"/>
    <n v="471.6"/>
    <d v="2003-01-05T00:00:00"/>
    <n v="11"/>
  </r>
  <r>
    <s v="18348"/>
    <s v="47"/>
    <x v="1290"/>
    <d v="2017-01-10T00:00:00"/>
    <b v="1"/>
    <s v="Approved"/>
    <s v="Trek Bicycles"/>
    <s v="Road"/>
    <s v="low"/>
    <s v="small"/>
    <n v="1720.7"/>
    <n v="1531.42"/>
    <n v="189.28"/>
    <d v="2006-10-01T00:00:00"/>
    <n v="354"/>
  </r>
  <r>
    <s v="18349"/>
    <s v="60"/>
    <x v="2449"/>
    <d v="2017-06-10T00:00:00"/>
    <b v="0"/>
    <s v="Approved"/>
    <s v="Giant Bicycles"/>
    <s v="Standard"/>
    <s v="high"/>
    <s v="small"/>
    <n v="1977.36"/>
    <n v="1759.85"/>
    <n v="217.51"/>
    <d v="2012-05-18T00:00:00"/>
    <n v="203"/>
  </r>
  <r>
    <s v="18350"/>
    <s v="29"/>
    <x v="3042"/>
    <d v="2017-06-15T00:00:00"/>
    <b v="0"/>
    <s v="Approved"/>
    <s v="Norco Bicycles"/>
    <s v="Road"/>
    <s v="medium"/>
    <s v="medium"/>
    <n v="543.39"/>
    <n v="407.54"/>
    <n v="135.85"/>
    <d v="2016-11-22T00:00:00"/>
    <n v="198"/>
  </r>
  <r>
    <s v="18351"/>
    <s v="47"/>
    <x v="2853"/>
    <d v="2017-10-01T00:00:00"/>
    <b v="0"/>
    <s v="Approved"/>
    <s v="Trek Bicycles"/>
    <s v="Road"/>
    <s v="low"/>
    <s v="small"/>
    <n v="1720.7"/>
    <n v="1531.42"/>
    <n v="189.28"/>
    <d v="2006-10-01T00:00:00"/>
    <n v="90"/>
  </r>
  <r>
    <s v="18352"/>
    <s v="57"/>
    <x v="386"/>
    <d v="2017-03-05T00:00:00"/>
    <b v="0"/>
    <s v="Approved"/>
    <s v="WeareA2B"/>
    <s v="Touring"/>
    <s v="medium"/>
    <s v="large"/>
    <n v="1890.39"/>
    <n v="260.14"/>
    <n v="1630.25"/>
    <d v="1993-07-20T00:00:00"/>
    <n v="300"/>
  </r>
  <r>
    <s v="18353"/>
    <s v="23"/>
    <x v="921"/>
    <d v="2017-09-08T00:00:00"/>
    <b v="0"/>
    <s v="Approved"/>
    <s v="Norco Bicycles"/>
    <s v="Mountain"/>
    <s v="low"/>
    <s v="small"/>
    <n v="688.63"/>
    <n v="612.88"/>
    <n v="75.75"/>
    <d v="1993-10-02T00:00:00"/>
    <n v="113"/>
  </r>
  <r>
    <s v="18354"/>
    <s v="37"/>
    <x v="865"/>
    <d v="2017-03-16T00:00:00"/>
    <b v="0"/>
    <s v="Approved"/>
    <s v="OHM Cycles"/>
    <s v="Standard"/>
    <s v="low"/>
    <s v="medium"/>
    <n v="1793.43"/>
    <n v="248.82"/>
    <n v="1544.61"/>
    <d v="2005-10-22T00:00:00"/>
    <n v="289"/>
  </r>
  <r>
    <s v="18355"/>
    <s v="96"/>
    <x v="1473"/>
    <d v="2017-03-07T00:00:00"/>
    <b v="1"/>
    <s v="Approved"/>
    <s v="WeareA2B"/>
    <s v="Road"/>
    <s v="low"/>
    <s v="small"/>
    <n v="1172.78"/>
    <n v="1043.77"/>
    <n v="129.01"/>
    <d v="2002-10-10T00:00:00"/>
    <n v="298"/>
  </r>
  <r>
    <s v="18356"/>
    <s v="6"/>
    <x v="3443"/>
    <d v="2017-07-27T00:00:00"/>
    <b v="0"/>
    <s v="Approved"/>
    <s v="OHM Cycles"/>
    <s v="Standard"/>
    <s v="high"/>
    <s v="medium"/>
    <n v="227.88"/>
    <n v="136.72999999999999"/>
    <n v="91.15"/>
    <d v="2003-02-07T00:00:00"/>
    <n v="156"/>
  </r>
  <r>
    <s v="18357"/>
    <s v="0"/>
    <x v="369"/>
    <d v="2017-01-31T00:00:00"/>
    <b v="0"/>
    <s v="Approved"/>
    <s v="OHM Cycles"/>
    <s v="Road"/>
    <s v="high"/>
    <s v="large"/>
    <n v="12.01"/>
    <n v="7.21"/>
    <n v="4.8"/>
    <d v="2009-03-08T00:00:00"/>
    <n v="333"/>
  </r>
  <r>
    <s v="18358"/>
    <s v="33"/>
    <x v="2037"/>
    <d v="2017-12-14T00:00:00"/>
    <b v="0"/>
    <s v="Approved"/>
    <s v="Giant Bicycles"/>
    <s v="Standard"/>
    <s v="medium"/>
    <s v="small"/>
    <n v="1311.44"/>
    <n v="1167.18"/>
    <n v="144.26"/>
    <d v="2010-06-07T00:00:00"/>
    <n v="16"/>
  </r>
  <r>
    <s v="18359"/>
    <s v="77"/>
    <x v="617"/>
    <d v="2017-02-18T00:00:00"/>
    <b v="1"/>
    <s v="Approved"/>
    <s v="Norco Bicycles"/>
    <s v="Road"/>
    <s v="medium"/>
    <s v="large"/>
    <n v="1240.31"/>
    <n v="795.1"/>
    <n v="445.21"/>
    <d v="2011-01-10T00:00:00"/>
    <n v="315"/>
  </r>
  <r>
    <s v="18360"/>
    <s v="23"/>
    <x v="1848"/>
    <d v="2017-04-29T00:00:00"/>
    <b v="0"/>
    <s v="Approved"/>
    <s v="Norco Bicycles"/>
    <s v="Mountain"/>
    <s v="low"/>
    <s v="small"/>
    <n v="688.63"/>
    <n v="612.88"/>
    <n v="75.75"/>
    <d v="1993-10-02T00:00:00"/>
    <n v="245"/>
  </r>
  <r>
    <s v="18361"/>
    <s v="0"/>
    <x v="327"/>
    <d v="2017-07-09T00:00:00"/>
    <b v="1"/>
    <s v="Approved"/>
    <s v="Giant Bicycles"/>
    <s v="Standard"/>
    <s v="medium"/>
    <s v="medium"/>
    <n v="230.91"/>
    <n v="173.18"/>
    <n v="57.73"/>
    <d v="2006-11-10T00:00:00"/>
    <n v="174"/>
  </r>
  <r>
    <s v="18362"/>
    <s v="64"/>
    <x v="175"/>
    <d v="2017-03-04T00:00:00"/>
    <b v="1"/>
    <s v="Approved"/>
    <s v="Trek Bicycles"/>
    <s v="Standard"/>
    <s v="medium"/>
    <s v="large"/>
    <n v="1469.44"/>
    <n v="596.54999999999995"/>
    <n v="872.89"/>
    <d v="2012-05-18T00:00:00"/>
    <n v="301"/>
  </r>
  <r>
    <s v="18363"/>
    <s v="65"/>
    <x v="3414"/>
    <d v="2017-07-12T00:00:00"/>
    <b v="1"/>
    <s v="Approved"/>
    <s v="WeareA2B"/>
    <s v="Standard"/>
    <s v="medium"/>
    <s v="medium"/>
    <n v="1807.45"/>
    <n v="778.69"/>
    <n v="1028.76"/>
    <d v="2010-08-20T00:00:00"/>
    <n v="171"/>
  </r>
  <r>
    <s v="18364"/>
    <s v="0"/>
    <x v="137"/>
    <d v="2017-11-30T00:00:00"/>
    <b v="0"/>
    <s v="Approved"/>
    <s v="OHM Cycles"/>
    <s v="Standard"/>
    <s v="medium"/>
    <s v="medium"/>
    <n v="183.86"/>
    <n v="137.9"/>
    <n v="45.96"/>
    <d v="1997-10-04T00:00:00"/>
    <n v="30"/>
  </r>
  <r>
    <s v="18365"/>
    <s v="90"/>
    <x v="1074"/>
    <d v="2017-12-07T00:00:00"/>
    <b v="0"/>
    <s v="Approved"/>
    <s v="Norco Bicycles"/>
    <s v="Standard"/>
    <s v="low"/>
    <s v="medium"/>
    <n v="363.01"/>
    <n v="290.41000000000003"/>
    <n v="72.599999999999994"/>
    <d v="2005-05-10T00:00:00"/>
    <n v="23"/>
  </r>
  <r>
    <s v="18366"/>
    <s v="31"/>
    <x v="2116"/>
    <d v="2017-10-05T00:00:00"/>
    <b v="0"/>
    <s v="Approved"/>
    <s v="Giant Bicycles"/>
    <s v="Standard"/>
    <s v="medium"/>
    <s v="medium"/>
    <n v="230.91"/>
    <n v="173.18"/>
    <n v="57.73"/>
    <d v="2002-03-22T00:00:00"/>
    <n v="86"/>
  </r>
  <r>
    <s v="18367"/>
    <s v="100"/>
    <x v="2242"/>
    <d v="2017-12-03T00:00:00"/>
    <b v="1"/>
    <s v="Approved"/>
    <s v="Trek Bicycles"/>
    <s v="Standard"/>
    <s v="medium"/>
    <s v="small"/>
    <n v="1386.84"/>
    <n v="1234.29"/>
    <n v="152.55000000000001"/>
    <d v="2013-03-12T00:00:00"/>
    <n v="27"/>
  </r>
  <r>
    <s v="18368"/>
    <s v="24"/>
    <x v="2381"/>
    <d v="2017-09-03T00:00:00"/>
    <b v="1"/>
    <s v="Approved"/>
    <s v="Solex"/>
    <s v="Road"/>
    <s v="medium"/>
    <s v="large"/>
    <n v="1777.8"/>
    <n v="820.78"/>
    <n v="957.02"/>
    <d v="1999-06-23T00:00:00"/>
    <n v="118"/>
  </r>
  <r>
    <s v="18369"/>
    <s v="72"/>
    <x v="2351"/>
    <d v="2017-02-18T00:00:00"/>
    <b v="1"/>
    <s v="Approved"/>
    <s v="Norco Bicycles"/>
    <s v="Standard"/>
    <s v="medium"/>
    <s v="medium"/>
    <n v="360.4"/>
    <n v="270.3"/>
    <n v="90.1"/>
    <d v="2002-08-31T00:00:00"/>
    <n v="315"/>
  </r>
  <r>
    <s v="18370"/>
    <s v="49"/>
    <x v="954"/>
    <d v="2017-08-01T00:00:00"/>
    <b v="0"/>
    <s v="Approved"/>
    <s v="Solex"/>
    <s v="Standard"/>
    <s v="medium"/>
    <s v="large"/>
    <n v="1061.56"/>
    <n v="733.58"/>
    <n v="327.98"/>
    <d v="1998-12-17T00:00:00"/>
    <n v="151"/>
  </r>
  <r>
    <s v="18371"/>
    <s v="4"/>
    <x v="2014"/>
    <d v="2017-01-10T00:00:00"/>
    <b v="1"/>
    <s v="Approved"/>
    <s v="Solex"/>
    <s v="Standard"/>
    <s v="medium"/>
    <s v="medium"/>
    <n v="1483.2"/>
    <n v="99.59"/>
    <n v="1383.61"/>
    <d v="2010-11-05T00:00:00"/>
    <n v="354"/>
  </r>
  <r>
    <s v="18372"/>
    <s v="64"/>
    <x v="2348"/>
    <d v="2017-03-31T00:00:00"/>
    <b v="1"/>
    <s v="Approved"/>
    <s v="Trek Bicycles"/>
    <s v="Standard"/>
    <s v="medium"/>
    <s v="large"/>
    <n v="1469.44"/>
    <n v="596.54999999999995"/>
    <n v="872.89"/>
    <d v="2012-05-18T00:00:00"/>
    <n v="274"/>
  </r>
  <r>
    <s v="18373"/>
    <s v="82"/>
    <x v="1472"/>
    <d v="2017-03-08T00:00:00"/>
    <b v="1"/>
    <s v="Approved"/>
    <s v="Norco Bicycles"/>
    <s v="Standard"/>
    <s v="high"/>
    <s v="medium"/>
    <n v="1148.6400000000001"/>
    <n v="689.18"/>
    <n v="459.46"/>
    <d v="2015-08-02T00:00:00"/>
    <n v="297"/>
  </r>
  <r>
    <s v="18374"/>
    <s v="73"/>
    <x v="3062"/>
    <d v="2017-06-05T00:00:00"/>
    <b v="0"/>
    <s v="Approved"/>
    <s v="Solex"/>
    <s v="Standard"/>
    <s v="medium"/>
    <s v="medium"/>
    <n v="1945.43"/>
    <n v="333.18"/>
    <n v="1612.25"/>
    <d v="2004-07-25T00:00:00"/>
    <n v="208"/>
  </r>
  <r>
    <s v="18375"/>
    <s v="43"/>
    <x v="3261"/>
    <d v="2017-04-27T00:00:00"/>
    <b v="1"/>
    <s v="Approved"/>
    <s v="Solex"/>
    <s v="Standard"/>
    <s v="medium"/>
    <s v="medium"/>
    <n v="1151.96"/>
    <n v="649.49"/>
    <n v="502.47"/>
    <d v="2012-06-04T00:00:00"/>
    <n v="247"/>
  </r>
  <r>
    <s v="18376"/>
    <s v="48"/>
    <x v="1291"/>
    <d v="2017-04-08T00:00:00"/>
    <b v="0"/>
    <s v="Approved"/>
    <s v="WeareA2B"/>
    <s v="Standard"/>
    <s v="medium"/>
    <s v="medium"/>
    <n v="1762.96"/>
    <n v="950.52"/>
    <n v="812.44"/>
    <d v="2014-07-28T00:00:00"/>
    <n v="266"/>
  </r>
  <r>
    <s v="18377"/>
    <s v="41"/>
    <x v="2939"/>
    <d v="2017-06-02T00:00:00"/>
    <b v="1"/>
    <s v="Approved"/>
    <s v="Solex"/>
    <s v="Road"/>
    <s v="medium"/>
    <s v="medium"/>
    <n v="416.98"/>
    <n v="312.74"/>
    <n v="104.24"/>
    <d v="2007-12-11T00:00:00"/>
    <n v="211"/>
  </r>
  <r>
    <s v="18378"/>
    <s v="73"/>
    <x v="3030"/>
    <d v="2017-10-30T00:00:00"/>
    <b v="0"/>
    <s v="Approved"/>
    <s v="Solex"/>
    <s v="Standard"/>
    <s v="medium"/>
    <s v="medium"/>
    <n v="1945.43"/>
    <n v="333.18"/>
    <n v="1612.25"/>
    <d v="2004-07-25T00:00:00"/>
    <n v="61"/>
  </r>
  <r>
    <s v="18379"/>
    <s v="34"/>
    <x v="1213"/>
    <d v="2017-02-01T00:00:00"/>
    <b v="1"/>
    <s v="Approved"/>
    <s v="WeareA2B"/>
    <s v="Standard"/>
    <s v="medium"/>
    <s v="medium"/>
    <n v="1231.1500000000001"/>
    <n v="161.6"/>
    <n v="1069.55"/>
    <d v="2003-08-05T00:00:00"/>
    <n v="332"/>
  </r>
  <r>
    <s v="18380"/>
    <s v="66"/>
    <x v="954"/>
    <d v="2017-08-07T00:00:00"/>
    <b v="0"/>
    <s v="Approved"/>
    <s v="Solex"/>
    <s v="Standard"/>
    <s v="medium"/>
    <s v="medium"/>
    <n v="1163.8900000000001"/>
    <n v="589.27"/>
    <n v="574.62"/>
    <d v="1996-04-05T00:00:00"/>
    <n v="145"/>
  </r>
  <r>
    <s v="18381"/>
    <s v="77"/>
    <x v="3109"/>
    <d v="2017-07-28T00:00:00"/>
    <b v="0"/>
    <s v="Approved"/>
    <s v="Norco Bicycles"/>
    <s v="Road"/>
    <s v="medium"/>
    <s v="large"/>
    <n v="1240.31"/>
    <n v="795.1"/>
    <n v="445.21"/>
    <d v="2011-01-10T00:00:00"/>
    <n v="155"/>
  </r>
  <r>
    <s v="18382"/>
    <s v="65"/>
    <x v="1526"/>
    <d v="2017-05-19T00:00:00"/>
    <b v="0"/>
    <s v="Approved"/>
    <s v="WeareA2B"/>
    <s v="Standard"/>
    <s v="medium"/>
    <s v="medium"/>
    <n v="1807.45"/>
    <n v="778.69"/>
    <n v="1028.76"/>
    <d v="2016-12-06T00:00:00"/>
    <n v="225"/>
  </r>
  <r>
    <s v="18383"/>
    <s v="23"/>
    <x v="2963"/>
    <d v="2017-02-02T00:00:00"/>
    <b v="0"/>
    <s v="Approved"/>
    <s v="Norco Bicycles"/>
    <s v="Standard"/>
    <s v="medium"/>
    <s v="medium"/>
    <n v="1198.46"/>
    <n v="381.1"/>
    <n v="817.36"/>
    <d v="1998-12-16T00:00:00"/>
    <n v="331"/>
  </r>
  <r>
    <s v="18384"/>
    <s v="92"/>
    <x v="369"/>
    <d v="2017-09-19T00:00:00"/>
    <b v="1"/>
    <s v="Approved"/>
    <s v="WeareA2B"/>
    <s v="Touring"/>
    <s v="medium"/>
    <s v="large"/>
    <n v="1890.39"/>
    <n v="260.14"/>
    <n v="1630.25"/>
    <d v="1991-01-21T00:00:00"/>
    <n v="102"/>
  </r>
  <r>
    <s v="18385"/>
    <s v="91"/>
    <x v="1033"/>
    <d v="2017-07-22T00:00:00"/>
    <b v="0"/>
    <s v="Approved"/>
    <s v="Solex"/>
    <s v="Standard"/>
    <s v="medium"/>
    <s v="medium"/>
    <n v="100.35"/>
    <n v="75.260000000000005"/>
    <n v="25.09"/>
    <d v="1999-07-26T00:00:00"/>
    <n v="161"/>
  </r>
  <r>
    <s v="18386"/>
    <s v="23"/>
    <x v="64"/>
    <d v="2017-10-31T00:00:00"/>
    <b v="1"/>
    <s v="Approved"/>
    <s v="Norco Bicycles"/>
    <s v="Mountain"/>
    <s v="low"/>
    <s v="small"/>
    <n v="688.63"/>
    <n v="612.88"/>
    <n v="75.75"/>
    <d v="1993-10-02T00:00:00"/>
    <n v="60"/>
  </r>
  <r>
    <s v="18387"/>
    <s v="19"/>
    <x v="3364"/>
    <d v="2017-12-05T00:00:00"/>
    <b v="0"/>
    <s v="Approved"/>
    <s v="OHM Cycles"/>
    <s v="Road"/>
    <s v="high"/>
    <s v="large"/>
    <n v="12.01"/>
    <n v="7.21"/>
    <n v="4.8"/>
    <d v="2009-03-08T00:00:00"/>
    <n v="25"/>
  </r>
  <r>
    <s v="18389"/>
    <s v="62"/>
    <x v="2192"/>
    <d v="2017-06-26T00:00:00"/>
    <b v="0"/>
    <s v="Approved"/>
    <s v="Solex"/>
    <s v="Standard"/>
    <s v="medium"/>
    <s v="medium"/>
    <n v="478.16"/>
    <n v="298.72000000000003"/>
    <n v="179.44"/>
    <d v="1993-06-23T00:00:00"/>
    <n v="187"/>
  </r>
  <r>
    <s v="18390"/>
    <s v="74"/>
    <x v="2010"/>
    <d v="2017-10-06T00:00:00"/>
    <b v="1"/>
    <s v="Approved"/>
    <s v="WeareA2B"/>
    <s v="Standard"/>
    <s v="medium"/>
    <s v="medium"/>
    <n v="1228.07"/>
    <n v="400.91"/>
    <n v="827.16"/>
    <d v="2000-05-22T00:00:00"/>
    <n v="85"/>
  </r>
  <r>
    <s v="18391"/>
    <s v="3"/>
    <x v="222"/>
    <d v="2017-07-29T00:00:00"/>
    <b v="1"/>
    <s v="Approved"/>
    <s v="Trek Bicycles"/>
    <s v="Standard"/>
    <s v="medium"/>
    <s v="large"/>
    <n v="2091.4699999999998"/>
    <n v="388.92"/>
    <n v="1702.55"/>
    <d v="2006-11-10T00:00:00"/>
    <n v="154"/>
  </r>
  <r>
    <s v="18392"/>
    <s v="61"/>
    <x v="2418"/>
    <d v="2017-04-23T00:00:00"/>
    <b v="1"/>
    <s v="Approved"/>
    <s v="Norco Bicycles"/>
    <s v="Standard"/>
    <s v="medium"/>
    <s v="small"/>
    <n v="586.45000000000005"/>
    <n v="521.94000000000005"/>
    <n v="64.510000000000005"/>
    <d v="1991-07-10T00:00:00"/>
    <n v="251"/>
  </r>
  <r>
    <s v="18393"/>
    <s v="5"/>
    <x v="7"/>
    <d v="2017-05-22T00:00:00"/>
    <b v="1"/>
    <s v="Approved"/>
    <s v="Giant Bicycles"/>
    <s v="Standard"/>
    <s v="high"/>
    <s v="medium"/>
    <n v="1129.1300000000001"/>
    <n v="677.48"/>
    <n v="451.65"/>
    <d v="2005-08-09T00:00:00"/>
    <n v="222"/>
  </r>
  <r>
    <s v="18394"/>
    <s v="59"/>
    <x v="298"/>
    <d v="2017-05-22T00:00:00"/>
    <b v="0"/>
    <s v="Approved"/>
    <s v="Solex"/>
    <s v="Standard"/>
    <s v="medium"/>
    <s v="large"/>
    <n v="1061.56"/>
    <n v="733.58"/>
    <n v="327.98"/>
    <d v="2011-08-24T00:00:00"/>
    <n v="222"/>
  </r>
  <r>
    <s v="18395"/>
    <s v="58"/>
    <x v="34"/>
    <d v="2017-03-19T00:00:00"/>
    <b v="0"/>
    <s v="Approved"/>
    <s v="OHM Cycles"/>
    <s v="Road"/>
    <s v="medium"/>
    <s v="medium"/>
    <n v="1280.28"/>
    <n v="829.51"/>
    <n v="450.77"/>
    <d v="2001-11-25T00:00:00"/>
    <n v="286"/>
  </r>
  <r>
    <s v="18396"/>
    <s v="57"/>
    <x v="907"/>
    <d v="2017-05-08T00:00:00"/>
    <b v="0"/>
    <s v="Approved"/>
    <s v="WeareA2B"/>
    <s v="Touring"/>
    <s v="medium"/>
    <s v="large"/>
    <n v="1890.39"/>
    <n v="260.14"/>
    <n v="1630.25"/>
    <d v="2012-05-18T00:00:00"/>
    <n v="236"/>
  </r>
  <r>
    <s v="18397"/>
    <s v="65"/>
    <x v="1595"/>
    <d v="2017-02-19T00:00:00"/>
    <b v="1"/>
    <s v="Approved"/>
    <s v="WeareA2B"/>
    <s v="Standard"/>
    <s v="medium"/>
    <s v="medium"/>
    <n v="1807.45"/>
    <n v="778.69"/>
    <n v="1028.76"/>
    <d v="2016-02-04T00:00:00"/>
    <n v="314"/>
  </r>
  <r>
    <s v="18398"/>
    <s v="3"/>
    <x v="244"/>
    <d v="2017-04-11T00:00:00"/>
    <b v="0"/>
    <s v="Approved"/>
    <s v="Trek Bicycles"/>
    <s v="Standard"/>
    <s v="medium"/>
    <s v="large"/>
    <n v="2091.4699999999998"/>
    <n v="388.92"/>
    <n v="1702.55"/>
    <d v="2012-09-15T00:00:00"/>
    <n v="263"/>
  </r>
  <r>
    <s v="18399"/>
    <s v="4"/>
    <x v="848"/>
    <d v="2017-07-31T00:00:00"/>
    <b v="0"/>
    <s v="Approved"/>
    <s v="Solex"/>
    <s v="Standard"/>
    <s v="medium"/>
    <s v="medium"/>
    <n v="1483.2"/>
    <n v="99.59"/>
    <n v="1383.61"/>
    <d v="1998-12-17T00:00:00"/>
    <n v="152"/>
  </r>
  <r>
    <s v="18400"/>
    <s v="55"/>
    <x v="3096"/>
    <d v="2017-12-17T00:00:00"/>
    <b v="1"/>
    <s v="Approved"/>
    <s v="Trek Bicycles"/>
    <s v="Road"/>
    <s v="medium"/>
    <s v="large"/>
    <n v="1894.19"/>
    <n v="598.76"/>
    <n v="1295.43"/>
    <d v="2003-07-21T00:00:00"/>
    <n v="13"/>
  </r>
  <r>
    <s v="18401"/>
    <s v="57"/>
    <x v="988"/>
    <d v="2017-07-14T00:00:00"/>
    <b v="1"/>
    <s v="Approved"/>
    <s v="WeareA2B"/>
    <s v="Touring"/>
    <s v="medium"/>
    <s v="large"/>
    <n v="1890.39"/>
    <n v="260.14"/>
    <n v="1630.25"/>
    <d v="1991-01-21T00:00:00"/>
    <n v="169"/>
  </r>
  <r>
    <s v="18402"/>
    <s v="60"/>
    <x v="2279"/>
    <d v="2017-08-27T00:00:00"/>
    <b v="1"/>
    <s v="Approved"/>
    <s v="Giant Bicycles"/>
    <s v="Standard"/>
    <s v="high"/>
    <s v="small"/>
    <n v="1977.36"/>
    <n v="1759.85"/>
    <n v="217.51"/>
    <d v="2010-08-20T00:00:00"/>
    <n v="125"/>
  </r>
  <r>
    <s v="18403"/>
    <s v="67"/>
    <x v="666"/>
    <d v="2017-11-09T00:00:00"/>
    <b v="1"/>
    <s v="Approved"/>
    <s v="Norco Bicycles"/>
    <s v="Road"/>
    <s v="medium"/>
    <s v="medium"/>
    <n v="544.04999999999995"/>
    <n v="376.84"/>
    <n v="167.21"/>
    <d v="2006-05-22T00:00:00"/>
    <n v="51"/>
  </r>
  <r>
    <s v="18404"/>
    <s v="13"/>
    <x v="1536"/>
    <d v="2017-09-25T00:00:00"/>
    <b v="0"/>
    <s v="Approved"/>
    <s v="Solex"/>
    <s v="Standard"/>
    <s v="medium"/>
    <s v="medium"/>
    <n v="1163.8900000000001"/>
    <n v="589.27"/>
    <n v="574.62"/>
    <d v="2016-07-09T00:00:00"/>
    <n v="96"/>
  </r>
  <r>
    <s v="18405"/>
    <s v="54"/>
    <x v="422"/>
    <d v="2017-11-03T00:00:00"/>
    <b v="1"/>
    <s v="Approved"/>
    <s v="WeareA2B"/>
    <s v="Standard"/>
    <s v="medium"/>
    <s v="medium"/>
    <n v="1292.8399999999999"/>
    <n v="13.44"/>
    <n v="1279.4000000000001"/>
    <d v="2015-10-18T00:00:00"/>
    <n v="57"/>
  </r>
  <r>
    <s v="18406"/>
    <s v="70"/>
    <x v="988"/>
    <d v="2017-01-07T00:00:00"/>
    <b v="0"/>
    <s v="Approved"/>
    <s v="Trek Bicycles"/>
    <s v="Standard"/>
    <s v="high"/>
    <s v="medium"/>
    <n v="495.72"/>
    <n v="297.43"/>
    <n v="198.29"/>
    <d v="2015-04-11T00:00:00"/>
    <n v="357"/>
  </r>
  <r>
    <s v="18407"/>
    <s v="76"/>
    <x v="1848"/>
    <d v="2017-10-27T00:00:00"/>
    <b v="0"/>
    <s v="Approved"/>
    <s v="WeareA2B"/>
    <s v="Standard"/>
    <s v="low"/>
    <s v="medium"/>
    <n v="642.30999999999995"/>
    <n v="513.85"/>
    <n v="128.46"/>
    <d v="2014-10-10T00:00:00"/>
    <n v="64"/>
  </r>
  <r>
    <s v="18408"/>
    <s v="96"/>
    <x v="515"/>
    <d v="2017-11-12T00:00:00"/>
    <b v="0"/>
    <s v="Approved"/>
    <s v="WeareA2B"/>
    <s v="Road"/>
    <s v="low"/>
    <s v="small"/>
    <n v="1172.78"/>
    <n v="1043.77"/>
    <n v="129.01"/>
    <d v="2002-10-10T00:00:00"/>
    <n v="48"/>
  </r>
  <r>
    <s v="18409"/>
    <s v="77"/>
    <x v="2725"/>
    <d v="2017-12-12T00:00:00"/>
    <b v="0"/>
    <s v="Approved"/>
    <s v="Norco Bicycles"/>
    <s v="Road"/>
    <s v="medium"/>
    <s v="large"/>
    <n v="1240.31"/>
    <n v="795.1"/>
    <n v="445.21"/>
    <d v="2004-12-18T00:00:00"/>
    <n v="18"/>
  </r>
  <r>
    <s v="18410"/>
    <s v="60"/>
    <x v="2705"/>
    <d v="2017-02-11T00:00:00"/>
    <b v="1"/>
    <s v="Approved"/>
    <s v="Giant Bicycles"/>
    <s v="Standard"/>
    <s v="high"/>
    <s v="small"/>
    <n v="1977.36"/>
    <n v="1759.85"/>
    <n v="217.51"/>
    <d v="2011-08-24T00:00:00"/>
    <n v="322"/>
  </r>
  <r>
    <s v="18411"/>
    <s v="93"/>
    <x v="1205"/>
    <d v="2017-05-02T00:00:00"/>
    <b v="1"/>
    <s v="Approved"/>
    <s v="OHM Cycles"/>
    <s v="Standard"/>
    <s v="high"/>
    <s v="medium"/>
    <n v="1458.17"/>
    <n v="874.9"/>
    <n v="583.27"/>
    <d v="2014-07-28T00:00:00"/>
    <n v="242"/>
  </r>
  <r>
    <s v="18412"/>
    <s v="1"/>
    <x v="1043"/>
    <d v="2017-10-08T00:00:00"/>
    <b v="1"/>
    <s v="Approved"/>
    <s v="Giant Bicycles"/>
    <s v="Standard"/>
    <s v="medium"/>
    <s v="medium"/>
    <n v="1403.5"/>
    <n v="954.82"/>
    <n v="448.68"/>
    <d v="2012-09-15T00:00:00"/>
    <n v="83"/>
  </r>
  <r>
    <s v="18413"/>
    <s v="25"/>
    <x v="520"/>
    <d v="2017-01-31T00:00:00"/>
    <b v="0"/>
    <s v="Approved"/>
    <s v="OHM Cycles"/>
    <s v="Standard"/>
    <s v="high"/>
    <s v="medium"/>
    <n v="2005.66"/>
    <n v="1203.4000000000001"/>
    <n v="802.26"/>
    <d v="2015-10-18T00:00:00"/>
    <n v="333"/>
  </r>
  <r>
    <s v="18414"/>
    <s v="63"/>
    <x v="1070"/>
    <d v="2017-10-19T00:00:00"/>
    <b v="1"/>
    <s v="Approved"/>
    <s v="Solex"/>
    <s v="Standard"/>
    <s v="medium"/>
    <s v="medium"/>
    <n v="1483.2"/>
    <n v="99.59"/>
    <n v="1383.61"/>
    <d v="2012-05-18T00:00:00"/>
    <n v="72"/>
  </r>
  <r>
    <s v="18415"/>
    <s v="51"/>
    <x v="2718"/>
    <d v="2017-03-18T00:00:00"/>
    <b v="0"/>
    <s v="Approved"/>
    <s v="OHM Cycles"/>
    <s v="Standard"/>
    <s v="high"/>
    <s v="medium"/>
    <n v="2005.66"/>
    <n v="1203.4000000000001"/>
    <n v="802.26"/>
    <d v="2003-07-21T00:00:00"/>
    <n v="287"/>
  </r>
  <r>
    <s v="18416"/>
    <s v="29"/>
    <x v="1056"/>
    <d v="2017-02-28T00:00:00"/>
    <b v="0"/>
    <s v="Approved"/>
    <s v="Norco Bicycles"/>
    <s v="Road"/>
    <s v="medium"/>
    <s v="medium"/>
    <n v="543.39"/>
    <n v="407.54"/>
    <n v="135.85"/>
    <d v="2016-11-22T00:00:00"/>
    <n v="305"/>
  </r>
  <r>
    <s v="18417"/>
    <s v="0"/>
    <x v="707"/>
    <d v="2017-10-12T00:00:00"/>
    <b v="1"/>
    <s v="Approved"/>
    <s v="Solex"/>
    <s v="Standard"/>
    <s v="medium"/>
    <s v="large"/>
    <n v="202.62"/>
    <n v="151.96"/>
    <n v="50.66"/>
    <d v="2016-03-29T00:00:00"/>
    <n v="79"/>
  </r>
  <r>
    <s v="18418"/>
    <s v="7"/>
    <x v="3349"/>
    <d v="2017-08-24T00:00:00"/>
    <b v="1"/>
    <s v="Approved"/>
    <s v="Trek Bicycles"/>
    <s v="Road"/>
    <s v="low"/>
    <s v="medium"/>
    <n v="980.37"/>
    <n v="234.43"/>
    <n v="745.94"/>
    <d v="2004-09-28T00:00:00"/>
    <n v="128"/>
  </r>
  <r>
    <s v="18419"/>
    <s v="78"/>
    <x v="1463"/>
    <d v="2017-07-21T00:00:00"/>
    <b v="1"/>
    <s v="Approved"/>
    <s v="Giant Bicycles"/>
    <s v="Standard"/>
    <s v="medium"/>
    <s v="large"/>
    <n v="1765.3"/>
    <n v="709.48"/>
    <n v="1055.82"/>
    <d v="2004-07-25T00:00:00"/>
    <n v="162"/>
  </r>
  <r>
    <s v="18421"/>
    <s v="34"/>
    <x v="3383"/>
    <d v="2017-03-20T00:00:00"/>
    <b v="1"/>
    <s v="Approved"/>
    <s v="Norco Bicycles"/>
    <s v="Road"/>
    <s v="high"/>
    <s v="large"/>
    <n v="774.53"/>
    <n v="464.72"/>
    <n v="309.81"/>
    <d v="2003-03-18T00:00:00"/>
    <n v="285"/>
  </r>
  <r>
    <s v="18422"/>
    <s v="30"/>
    <x v="1858"/>
    <d v="2017-10-22T00:00:00"/>
    <b v="0"/>
    <s v="Approved"/>
    <s v="Solex"/>
    <s v="Standard"/>
    <s v="high"/>
    <s v="medium"/>
    <n v="748.17"/>
    <n v="448.9"/>
    <n v="299.27"/>
    <d v="1991-11-10T00:00:00"/>
    <n v="69"/>
  </r>
  <r>
    <s v="18423"/>
    <s v="64"/>
    <x v="368"/>
    <d v="2017-07-27T00:00:00"/>
    <b v="1"/>
    <s v="Approved"/>
    <s v="Giant Bicycles"/>
    <s v="Standard"/>
    <s v="high"/>
    <s v="small"/>
    <n v="1977.36"/>
    <n v="1759.85"/>
    <n v="217.51"/>
    <d v="1998-12-17T00:00:00"/>
    <n v="156"/>
  </r>
  <r>
    <s v="18424"/>
    <s v="81"/>
    <x v="104"/>
    <d v="2017-07-09T00:00:00"/>
    <b v="1"/>
    <s v="Approved"/>
    <s v="Norco Bicycles"/>
    <s v="Standard"/>
    <s v="medium"/>
    <s v="small"/>
    <n v="586.45000000000005"/>
    <n v="521.94000000000005"/>
    <n v="64.510000000000005"/>
    <d v="1998-12-16T00:00:00"/>
    <n v="174"/>
  </r>
  <r>
    <s v="18425"/>
    <s v="23"/>
    <x v="419"/>
    <d v="2017-11-09T00:00:00"/>
    <b v="1"/>
    <s v="Approved"/>
    <s v="Norco Bicycles"/>
    <s v="Mountain"/>
    <s v="low"/>
    <s v="small"/>
    <n v="688.63"/>
    <n v="612.88"/>
    <n v="75.75"/>
    <d v="1993-10-02T00:00:00"/>
    <n v="51"/>
  </r>
  <r>
    <s v="18426"/>
    <s v="63"/>
    <x v="2530"/>
    <d v="2017-06-08T00:00:00"/>
    <b v="1"/>
    <s v="Approved"/>
    <s v="Solex"/>
    <s v="Standard"/>
    <s v="medium"/>
    <s v="medium"/>
    <n v="1483.2"/>
    <n v="99.59"/>
    <n v="1383.61"/>
    <d v="2015-05-21T00:00:00"/>
    <n v="205"/>
  </r>
  <r>
    <s v="18427"/>
    <s v="63"/>
    <x v="3161"/>
    <d v="2017-12-25T00:00:00"/>
    <b v="1"/>
    <s v="Approved"/>
    <s v="Solex"/>
    <s v="Standard"/>
    <s v="medium"/>
    <s v="medium"/>
    <n v="1483.2"/>
    <n v="99.59"/>
    <n v="1383.61"/>
    <d v="1998-12-17T00:00:00"/>
    <n v="5"/>
  </r>
  <r>
    <s v="18428"/>
    <s v="34"/>
    <x v="1825"/>
    <d v="2017-12-29T00:00:00"/>
    <b v="0"/>
    <s v="Approved"/>
    <s v="Norco Bicycles"/>
    <s v="Road"/>
    <s v="high"/>
    <s v="large"/>
    <n v="774.53"/>
    <n v="464.72"/>
    <n v="309.81"/>
    <d v="2003-03-18T00:00:00"/>
    <n v="1"/>
  </r>
  <r>
    <s v="18429"/>
    <s v="74"/>
    <x v="3436"/>
    <d v="2017-05-12T00:00:00"/>
    <b v="0"/>
    <s v="Approved"/>
    <s v="WeareA2B"/>
    <s v="Standard"/>
    <s v="medium"/>
    <s v="medium"/>
    <n v="1228.07"/>
    <n v="400.91"/>
    <n v="827.16"/>
    <d v="2003-09-09T00:00:00"/>
    <n v="232"/>
  </r>
  <r>
    <s v="18430"/>
    <s v="27"/>
    <x v="3405"/>
    <d v="2017-02-14T00:00:00"/>
    <b v="0"/>
    <s v="Approved"/>
    <s v="Trek Bicycles"/>
    <s v="Standard"/>
    <s v="medium"/>
    <s v="medium"/>
    <n v="499.53"/>
    <n v="388.72"/>
    <n v="110.81"/>
    <d v="1999-06-23T00:00:00"/>
    <n v="319"/>
  </r>
  <r>
    <s v="18431"/>
    <s v="51"/>
    <x v="1183"/>
    <d v="2017-03-21T00:00:00"/>
    <b v="1"/>
    <s v="Approved"/>
    <s v="OHM Cycles"/>
    <s v="Standard"/>
    <s v="high"/>
    <s v="medium"/>
    <n v="2005.66"/>
    <n v="1203.4000000000001"/>
    <n v="802.26"/>
    <d v="2012-04-10T00:00:00"/>
    <n v="284"/>
  </r>
  <r>
    <s v="18432"/>
    <s v="38"/>
    <x v="2430"/>
    <d v="2017-09-20T00:00:00"/>
    <b v="0"/>
    <s v="Approved"/>
    <s v="Trek Bicycles"/>
    <s v="Standard"/>
    <s v="medium"/>
    <s v="large"/>
    <n v="2091.4699999999998"/>
    <n v="388.92"/>
    <n v="1702.55"/>
    <d v="2012-09-15T00:00:00"/>
    <n v="101"/>
  </r>
  <r>
    <s v="18433"/>
    <s v="92"/>
    <x v="2920"/>
    <d v="2017-11-30T00:00:00"/>
    <b v="0"/>
    <s v="Approved"/>
    <s v="WeareA2B"/>
    <s v="Standard"/>
    <s v="medium"/>
    <s v="small"/>
    <n v="1415.01"/>
    <n v="1259.3599999999999"/>
    <n v="155.65"/>
    <d v="2003-01-05T00:00:00"/>
    <n v="30"/>
  </r>
  <r>
    <s v="18434"/>
    <s v="89"/>
    <x v="2234"/>
    <d v="2017-10-24T00:00:00"/>
    <b v="1"/>
    <s v="Approved"/>
    <s v="WeareA2B"/>
    <s v="Touring"/>
    <s v="medium"/>
    <s v="large"/>
    <n v="1362.99"/>
    <n v="57.74"/>
    <n v="1305.25"/>
    <d v="1993-04-20T00:00:00"/>
    <n v="67"/>
  </r>
  <r>
    <s v="18435"/>
    <s v="33"/>
    <x v="1673"/>
    <d v="2017-01-16T00:00:00"/>
    <b v="0"/>
    <s v="Approved"/>
    <s v="Giant Bicycles"/>
    <s v="Standard"/>
    <s v="medium"/>
    <s v="small"/>
    <n v="1311.44"/>
    <n v="1167.18"/>
    <n v="144.26"/>
    <d v="1992-10-11T00:00:00"/>
    <n v="348"/>
  </r>
  <r>
    <s v="18436"/>
    <s v="0"/>
    <x v="2622"/>
    <d v="2017-01-01T00:00:00"/>
    <b v="1"/>
    <s v="Approved"/>
    <s v="Trek Bicycles"/>
    <s v="Road"/>
    <s v="medium"/>
    <s v="medium"/>
    <n v="290.62"/>
    <n v="215.14"/>
    <n v="75.48"/>
    <d v="2015-08-02T00:00:00"/>
    <n v="363"/>
  </r>
  <r>
    <s v="18437"/>
    <s v="3"/>
    <x v="1088"/>
    <d v="2017-12-21T00:00:00"/>
    <b v="0"/>
    <s v="Approved"/>
    <s v="Trek Bicycles"/>
    <s v="Standard"/>
    <s v="medium"/>
    <s v="large"/>
    <n v="2091.4699999999998"/>
    <n v="388.92"/>
    <n v="1702.55"/>
    <d v="2015-05-21T00:00:00"/>
    <n v="9"/>
  </r>
  <r>
    <s v="18438"/>
    <s v="82"/>
    <x v="2377"/>
    <d v="2017-04-26T00:00:00"/>
    <b v="0"/>
    <s v="Approved"/>
    <s v="Norco Bicycles"/>
    <s v="Standard"/>
    <s v="high"/>
    <s v="medium"/>
    <n v="1148.6400000000001"/>
    <n v="689.18"/>
    <n v="459.46"/>
    <d v="2015-08-02T00:00:00"/>
    <n v="248"/>
  </r>
  <r>
    <s v="18439"/>
    <s v="83"/>
    <x v="3078"/>
    <d v="2017-03-09T00:00:00"/>
    <b v="0"/>
    <s v="Approved"/>
    <s v="Solex"/>
    <s v="Touring"/>
    <s v="medium"/>
    <s v="large"/>
    <n v="2083.94"/>
    <n v="675.03"/>
    <n v="1408.91"/>
    <d v="2013-09-16T00:00:00"/>
    <n v="296"/>
  </r>
  <r>
    <s v="18440"/>
    <s v="53"/>
    <x v="126"/>
    <d v="2017-07-02T00:00:00"/>
    <b v="1"/>
    <s v="Approved"/>
    <s v="OHM Cycles"/>
    <s v="Standard"/>
    <s v="medium"/>
    <s v="medium"/>
    <n v="795.34"/>
    <n v="101.58"/>
    <n v="693.76"/>
    <d v="1997-02-09T00:00:00"/>
    <n v="181"/>
  </r>
  <r>
    <s v="18441"/>
    <s v="29"/>
    <x v="1857"/>
    <d v="2017-07-22T00:00:00"/>
    <b v="1"/>
    <s v="Approved"/>
    <s v="WeareA2B"/>
    <s v="Standard"/>
    <s v="medium"/>
    <s v="medium"/>
    <n v="1065.03"/>
    <n v="230.09"/>
    <n v="834.94"/>
    <d v="2000-11-03T00:00:00"/>
    <n v="161"/>
  </r>
  <r>
    <s v="18442"/>
    <s v="73"/>
    <x v="3419"/>
    <d v="2017-09-25T00:00:00"/>
    <b v="1"/>
    <s v="Approved"/>
    <s v="Solex"/>
    <s v="Standard"/>
    <s v="medium"/>
    <s v="medium"/>
    <n v="1945.43"/>
    <n v="333.18"/>
    <n v="1612.25"/>
    <d v="2002-08-31T00:00:00"/>
    <n v="96"/>
  </r>
  <r>
    <s v="18443"/>
    <s v="0"/>
    <x v="397"/>
    <d v="2017-06-27T00:00:00"/>
    <b v="1"/>
    <s v="Approved"/>
    <s v="Solex"/>
    <s v="Standard"/>
    <s v="medium"/>
    <s v="medium"/>
    <n v="478.16"/>
    <n v="298.72000000000003"/>
    <n v="179.44"/>
    <d v="2012-05-18T00:00:00"/>
    <n v="186"/>
  </r>
  <r>
    <s v="18444"/>
    <s v="86"/>
    <x v="981"/>
    <d v="2017-11-29T00:00:00"/>
    <b v="0"/>
    <s v="Approved"/>
    <s v="OHM Cycles"/>
    <s v="Standard"/>
    <s v="medium"/>
    <s v="medium"/>
    <n v="235.63"/>
    <n v="125.07"/>
    <n v="110.56"/>
    <d v="2004-08-07T00:00:00"/>
    <n v="31"/>
  </r>
  <r>
    <s v="18445"/>
    <s v="57"/>
    <x v="2767"/>
    <d v="2017-05-01T00:00:00"/>
    <b v="1"/>
    <s v="Approved"/>
    <s v="WeareA2B"/>
    <s v="Touring"/>
    <s v="medium"/>
    <s v="large"/>
    <n v="1890.39"/>
    <n v="260.14"/>
    <n v="1630.25"/>
    <d v="1991-01-21T00:00:00"/>
    <n v="243"/>
  </r>
  <r>
    <s v="18446"/>
    <s v="23"/>
    <x v="2614"/>
    <d v="2017-01-06T00:00:00"/>
    <b v="1"/>
    <s v="Approved"/>
    <s v="Norco Bicycles"/>
    <s v="Mountain"/>
    <s v="low"/>
    <s v="small"/>
    <n v="688.63"/>
    <n v="612.88"/>
    <n v="75.75"/>
    <d v="1993-04-12T00:00:00"/>
    <n v="358"/>
  </r>
  <r>
    <s v="18447"/>
    <s v="63"/>
    <x v="1509"/>
    <d v="2017-02-23T00:00:00"/>
    <b v="0"/>
    <s v="Approved"/>
    <s v="Solex"/>
    <s v="Standard"/>
    <s v="medium"/>
    <s v="medium"/>
    <n v="1483.2"/>
    <n v="99.59"/>
    <n v="1383.61"/>
    <d v="2015-05-21T00:00:00"/>
    <n v="310"/>
  </r>
  <r>
    <s v="18448"/>
    <s v="97"/>
    <x v="1134"/>
    <d v="2017-02-04T00:00:00"/>
    <b v="0"/>
    <s v="Approved"/>
    <s v="Solex"/>
    <s v="Standard"/>
    <s v="medium"/>
    <s v="large"/>
    <n v="202.62"/>
    <n v="151.96"/>
    <n v="50.66"/>
    <d v="2016-03-29T00:00:00"/>
    <n v="329"/>
  </r>
  <r>
    <s v="18449"/>
    <s v="0"/>
    <x v="1118"/>
    <d v="2017-01-13T00:00:00"/>
    <b v="0"/>
    <s v="Approved"/>
    <s v="Giant Bicycles"/>
    <s v="Standard"/>
    <s v="medium"/>
    <s v="large"/>
    <n v="569.55999999999995"/>
    <n v="528.42999999999995"/>
    <n v="41.13"/>
    <d v="1994-08-10T00:00:00"/>
    <n v="351"/>
  </r>
  <r>
    <s v="18450"/>
    <s v="42"/>
    <x v="2651"/>
    <d v="2017-08-09T00:00:00"/>
    <b v="1"/>
    <s v="Approved"/>
    <s v="OHM Cycles"/>
    <s v="Road"/>
    <s v="medium"/>
    <s v="small"/>
    <n v="1810"/>
    <n v="1610.9"/>
    <n v="199.1"/>
    <d v="2011-05-09T00:00:00"/>
    <n v="143"/>
  </r>
  <r>
    <s v="18451"/>
    <s v="14"/>
    <x v="18"/>
    <d v="2017-08-09T00:00:00"/>
    <b v="0"/>
    <s v="Approved"/>
    <s v="Trek Bicycles"/>
    <s v="Standard"/>
    <s v="medium"/>
    <s v="small"/>
    <n v="1386.84"/>
    <n v="1234.29"/>
    <n v="152.55000000000001"/>
    <d v="2003-08-05T00:00:00"/>
    <n v="143"/>
  </r>
  <r>
    <s v="18452"/>
    <s v="64"/>
    <x v="3096"/>
    <d v="2017-06-29T00:00:00"/>
    <b v="0"/>
    <s v="Approved"/>
    <s v="Trek Bicycles"/>
    <s v="Standard"/>
    <s v="medium"/>
    <s v="large"/>
    <n v="1469.44"/>
    <n v="596.54999999999995"/>
    <n v="872.89"/>
    <d v="2012-05-18T00:00:00"/>
    <n v="184"/>
  </r>
  <r>
    <s v="18453"/>
    <s v="1"/>
    <x v="1490"/>
    <d v="2017-12-01T00:00:00"/>
    <b v="0"/>
    <s v="Approved"/>
    <s v="Giant Bicycles"/>
    <s v="Standard"/>
    <s v="medium"/>
    <s v="medium"/>
    <n v="1403.5"/>
    <n v="954.82"/>
    <n v="448.68"/>
    <d v="2016-11-14T00:00:00"/>
    <n v="29"/>
  </r>
  <r>
    <s v="18454"/>
    <s v="73"/>
    <x v="770"/>
    <d v="2017-04-19T00:00:00"/>
    <b v="0"/>
    <s v="Approved"/>
    <s v="Solex"/>
    <s v="Standard"/>
    <s v="medium"/>
    <s v="medium"/>
    <n v="1945.43"/>
    <n v="333.18"/>
    <n v="1612.25"/>
    <d v="1991-07-10T00:00:00"/>
    <n v="255"/>
  </r>
  <r>
    <s v="18455"/>
    <s v="40"/>
    <x v="308"/>
    <d v="2017-11-04T00:00:00"/>
    <b v="0"/>
    <s v="Approved"/>
    <s v="OHM Cycles"/>
    <s v="Standard"/>
    <s v="high"/>
    <s v="medium"/>
    <n v="1458.17"/>
    <n v="874.9"/>
    <n v="583.27"/>
    <d v="2006-02-02T00:00:00"/>
    <n v="56"/>
  </r>
  <r>
    <s v="18456"/>
    <s v="0"/>
    <x v="3411"/>
    <d v="2017-02-18T00:00:00"/>
    <b v="0"/>
    <s v="Approved"/>
    <s v="Solex"/>
    <s v="Standard"/>
    <s v="medium"/>
    <s v="medium"/>
    <n v="71.489999999999995"/>
    <n v="53.62"/>
    <n v="17.87"/>
    <d v="2012-12-02T00:00:00"/>
    <n v="315"/>
  </r>
  <r>
    <s v="18457"/>
    <s v="90"/>
    <x v="2595"/>
    <d v="2017-07-28T00:00:00"/>
    <b v="0"/>
    <s v="Approved"/>
    <s v="Solex"/>
    <s v="Standard"/>
    <s v="low"/>
    <s v="medium"/>
    <n v="945.04"/>
    <n v="507.58"/>
    <n v="437.46"/>
    <d v="1995-12-19T00:00:00"/>
    <n v="155"/>
  </r>
  <r>
    <s v="18458"/>
    <s v="51"/>
    <x v="797"/>
    <d v="2017-01-21T00:00:00"/>
    <b v="1"/>
    <s v="Approved"/>
    <s v="OHM Cycles"/>
    <s v="Standard"/>
    <s v="high"/>
    <s v="medium"/>
    <n v="2005.66"/>
    <n v="1203.4000000000001"/>
    <n v="802.26"/>
    <d v="2012-04-10T00:00:00"/>
    <n v="343"/>
  </r>
  <r>
    <s v="18459"/>
    <s v="66"/>
    <x v="203"/>
    <d v="2017-09-03T00:00:00"/>
    <b v="0"/>
    <s v="Approved"/>
    <s v="Solex"/>
    <s v="Standard"/>
    <s v="medium"/>
    <s v="medium"/>
    <n v="1163.8900000000001"/>
    <n v="589.27"/>
    <n v="574.62"/>
    <d v="2016-07-09T00:00:00"/>
    <n v="118"/>
  </r>
  <r>
    <s v="18460"/>
    <s v="72"/>
    <x v="1160"/>
    <d v="2017-05-22T00:00:00"/>
    <b v="1"/>
    <s v="Approved"/>
    <s v="Norco Bicycles"/>
    <s v="Standard"/>
    <s v="medium"/>
    <s v="medium"/>
    <n v="360.4"/>
    <n v="270.3"/>
    <n v="90.1"/>
    <d v="1997-01-25T00:00:00"/>
    <n v="222"/>
  </r>
  <r>
    <s v="18461"/>
    <s v="5"/>
    <x v="317"/>
    <d v="2017-01-25T00:00:00"/>
    <b v="1"/>
    <s v="Approved"/>
    <s v="Trek Bicycles"/>
    <s v="Mountain"/>
    <s v="low"/>
    <s v="medium"/>
    <n v="574.64"/>
    <n v="459.71"/>
    <n v="114.93"/>
    <d v="2011-08-29T00:00:00"/>
    <n v="339"/>
  </r>
  <r>
    <s v="18462"/>
    <s v="80"/>
    <x v="3489"/>
    <d v="2017-06-20T00:00:00"/>
    <b v="0"/>
    <s v="Approved"/>
    <s v="OHM Cycles"/>
    <s v="Touring"/>
    <s v="low"/>
    <s v="medium"/>
    <n v="1073.07"/>
    <n v="933.84"/>
    <n v="139.22999999999999"/>
    <d v="2015-08-10T00:00:00"/>
    <n v="193"/>
  </r>
  <r>
    <s v="18463"/>
    <s v="97"/>
    <x v="2715"/>
    <d v="2017-09-16T00:00:00"/>
    <b v="1"/>
    <s v="Approved"/>
    <s v="OHM Cycles"/>
    <s v="Road"/>
    <s v="medium"/>
    <s v="medium"/>
    <n v="742.54"/>
    <n v="667.4"/>
    <n v="75.14"/>
    <d v="1991-11-07T00:00:00"/>
    <n v="105"/>
  </r>
  <r>
    <s v="18464"/>
    <s v="66"/>
    <x v="2353"/>
    <d v="2017-10-15T00:00:00"/>
    <b v="1"/>
    <s v="Approved"/>
    <s v="Giant Bicycles"/>
    <s v="Road"/>
    <s v="low"/>
    <s v="small"/>
    <n v="590.26"/>
    <n v="525.33000000000004"/>
    <n v="64.930000000000007"/>
    <d v="2010-11-05T00:00:00"/>
    <n v="76"/>
  </r>
  <r>
    <s v="18465"/>
    <s v="65"/>
    <x v="230"/>
    <d v="2017-06-27T00:00:00"/>
    <b v="1"/>
    <s v="Approved"/>
    <s v="WeareA2B"/>
    <s v="Standard"/>
    <s v="medium"/>
    <s v="medium"/>
    <n v="1807.45"/>
    <n v="778.69"/>
    <n v="1028.76"/>
    <d v="2015-04-11T00:00:00"/>
    <n v="186"/>
  </r>
  <r>
    <s v="18466"/>
    <s v="1"/>
    <x v="635"/>
    <d v="2017-06-18T00:00:00"/>
    <b v="1"/>
    <s v="Approved"/>
    <s v="Giant Bicycles"/>
    <s v="Standard"/>
    <s v="medium"/>
    <s v="medium"/>
    <n v="1403.5"/>
    <n v="954.82"/>
    <n v="448.68"/>
    <d v="2000-11-03T00:00:00"/>
    <n v="195"/>
  </r>
  <r>
    <s v="18467"/>
    <s v="10"/>
    <x v="2241"/>
    <d v="2017-08-30T00:00:00"/>
    <b v="1"/>
    <s v="Approved"/>
    <s v="WeareA2B"/>
    <s v="Touring"/>
    <s v="medium"/>
    <s v="medium"/>
    <n v="1466.68"/>
    <n v="363.25"/>
    <n v="1103.43"/>
    <d v="2014-03-03T00:00:00"/>
    <n v="122"/>
  </r>
  <r>
    <s v="18468"/>
    <s v="12"/>
    <x v="1025"/>
    <d v="2017-04-28T00:00:00"/>
    <b v="1"/>
    <s v="Approved"/>
    <s v="WeareA2B"/>
    <s v="Standard"/>
    <s v="medium"/>
    <s v="medium"/>
    <n v="1231.1500000000001"/>
    <n v="161.6"/>
    <n v="1069.55"/>
    <d v="2004-08-17T00:00:00"/>
    <n v="246"/>
  </r>
  <r>
    <s v="18469"/>
    <s v="83"/>
    <x v="2063"/>
    <d v="2017-06-20T00:00:00"/>
    <b v="1"/>
    <s v="Approved"/>
    <s v="Solex"/>
    <s v="Touring"/>
    <s v="medium"/>
    <s v="large"/>
    <n v="2083.94"/>
    <n v="675.03"/>
    <n v="1408.91"/>
    <d v="1993-04-20T00:00:00"/>
    <n v="193"/>
  </r>
  <r>
    <s v="18470"/>
    <s v="38"/>
    <x v="2487"/>
    <d v="2017-04-08T00:00:00"/>
    <b v="0"/>
    <s v="Approved"/>
    <s v="Trek Bicycles"/>
    <s v="Standard"/>
    <s v="medium"/>
    <s v="large"/>
    <n v="2091.4699999999998"/>
    <n v="388.92"/>
    <n v="1702.55"/>
    <d v="2012-09-15T00:00:00"/>
    <n v="266"/>
  </r>
  <r>
    <s v="18471"/>
    <s v="3"/>
    <x v="1780"/>
    <d v="2017-01-29T00:00:00"/>
    <b v="1"/>
    <s v="Approved"/>
    <s v="Trek Bicycles"/>
    <s v="Standard"/>
    <s v="medium"/>
    <s v="large"/>
    <n v="2091.4699999999998"/>
    <n v="388.92"/>
    <n v="1702.55"/>
    <d v="1998-12-17T00:00:00"/>
    <n v="335"/>
  </r>
  <r>
    <s v="18473"/>
    <s v="67"/>
    <x v="341"/>
    <d v="2017-07-29T00:00:00"/>
    <b v="0"/>
    <s v="Approved"/>
    <s v="Norco Bicycles"/>
    <s v="Road"/>
    <s v="medium"/>
    <s v="medium"/>
    <n v="544.04999999999995"/>
    <n v="376.84"/>
    <n v="167.21"/>
    <d v="2005-10-22T00:00:00"/>
    <n v="154"/>
  </r>
  <r>
    <s v="18474"/>
    <s v="43"/>
    <x v="1955"/>
    <d v="2017-06-29T00:00:00"/>
    <b v="0"/>
    <s v="Approved"/>
    <s v="Solex"/>
    <s v="Standard"/>
    <s v="medium"/>
    <s v="medium"/>
    <n v="1151.96"/>
    <n v="649.49"/>
    <n v="502.47"/>
    <d v="1993-04-12T00:00:00"/>
    <n v="184"/>
  </r>
  <r>
    <s v="18475"/>
    <s v="71"/>
    <x v="334"/>
    <d v="2017-05-28T00:00:00"/>
    <b v="0"/>
    <s v="Approved"/>
    <s v="Solex"/>
    <s v="Standard"/>
    <s v="high"/>
    <s v="large"/>
    <n v="1842.92"/>
    <n v="1105.75"/>
    <n v="737.17"/>
    <d v="1995-10-24T00:00:00"/>
    <n v="216"/>
  </r>
  <r>
    <s v="18476"/>
    <s v="2"/>
    <x v="707"/>
    <d v="2017-08-13T00:00:00"/>
    <b v="0"/>
    <s v="Approved"/>
    <s v="Giant Bicycles"/>
    <s v="Road"/>
    <s v="low"/>
    <s v="small"/>
    <n v="590.26"/>
    <n v="525.33000000000004"/>
    <n v="64.930000000000007"/>
    <d v="2010-11-05T00:00:00"/>
    <n v="139"/>
  </r>
  <r>
    <s v="18477"/>
    <s v="73"/>
    <x v="514"/>
    <d v="2017-08-08T00:00:00"/>
    <b v="0"/>
    <s v="Approved"/>
    <s v="Solex"/>
    <s v="Standard"/>
    <s v="medium"/>
    <s v="medium"/>
    <n v="1945.43"/>
    <n v="333.18"/>
    <n v="1612.25"/>
    <d v="2002-08-31T00:00:00"/>
    <n v="144"/>
  </r>
  <r>
    <s v="18478"/>
    <s v="91"/>
    <x v="1386"/>
    <d v="2017-04-09T00:00:00"/>
    <b v="1"/>
    <s v="Approved"/>
    <s v="WeareA2B"/>
    <s v="Standard"/>
    <s v="low"/>
    <s v="medium"/>
    <n v="642.30999999999995"/>
    <n v="513.85"/>
    <n v="128.46"/>
    <d v="2014-10-10T00:00:00"/>
    <n v="265"/>
  </r>
  <r>
    <s v="18479"/>
    <s v="90"/>
    <x v="435"/>
    <d v="2017-03-13T00:00:00"/>
    <b v="0"/>
    <s v="Approved"/>
    <s v="Solex"/>
    <s v="Standard"/>
    <s v="low"/>
    <s v="medium"/>
    <n v="945.04"/>
    <n v="507.58"/>
    <n v="437.46"/>
    <d v="2010-06-07T00:00:00"/>
    <n v="292"/>
  </r>
  <r>
    <s v="18480"/>
    <s v="96"/>
    <x v="3229"/>
    <d v="2017-12-29T00:00:00"/>
    <b v="0"/>
    <s v="Approved"/>
    <s v="WeareA2B"/>
    <s v="Road"/>
    <s v="low"/>
    <s v="small"/>
    <n v="1172.78"/>
    <n v="1043.77"/>
    <n v="129.01"/>
    <d v="2002-10-10T00:00:00"/>
    <n v="1"/>
  </r>
  <r>
    <s v="18481"/>
    <s v="69"/>
    <x v="742"/>
    <d v="2017-06-17T00:00:00"/>
    <b v="0"/>
    <s v="Approved"/>
    <s v="Giant Bicycles"/>
    <s v="Road"/>
    <s v="medium"/>
    <s v="medium"/>
    <n v="792.9"/>
    <n v="594.67999999999995"/>
    <n v="198.22"/>
    <d v="1995-10-24T00:00:00"/>
    <n v="196"/>
  </r>
  <r>
    <s v="18482"/>
    <s v="90"/>
    <x v="1564"/>
    <d v="2017-12-02T00:00:00"/>
    <b v="1"/>
    <s v="Approved"/>
    <s v="Norco Bicycles"/>
    <s v="Standard"/>
    <s v="low"/>
    <s v="medium"/>
    <n v="363.01"/>
    <n v="290.41000000000003"/>
    <n v="72.599999999999994"/>
    <d v="2003-01-05T00:00:00"/>
    <n v="28"/>
  </r>
  <r>
    <s v="18483"/>
    <s v="71"/>
    <x v="3219"/>
    <d v="2017-11-15T00:00:00"/>
    <b v="1"/>
    <s v="Approved"/>
    <s v="Solex"/>
    <s v="Standard"/>
    <s v="high"/>
    <s v="large"/>
    <n v="1842.92"/>
    <n v="1105.75"/>
    <n v="737.17"/>
    <d v="1995-10-24T00:00:00"/>
    <n v="45"/>
  </r>
  <r>
    <s v="18484"/>
    <s v="17"/>
    <x v="1401"/>
    <d v="2017-01-04T00:00:00"/>
    <b v="0"/>
    <s v="Approved"/>
    <s v="Solex"/>
    <s v="Standard"/>
    <s v="high"/>
    <s v="medium"/>
    <n v="1024.6600000000001"/>
    <n v="614.79999999999995"/>
    <n v="409.86"/>
    <d v="2010-11-05T00:00:00"/>
    <n v="360"/>
  </r>
  <r>
    <s v="18485"/>
    <s v="81"/>
    <x v="1844"/>
    <d v="2017-06-08T00:00:00"/>
    <b v="1"/>
    <s v="Approved"/>
    <s v="Solex"/>
    <s v="Standard"/>
    <s v="medium"/>
    <s v="medium"/>
    <n v="1151.96"/>
    <n v="649.49"/>
    <n v="502.47"/>
    <d v="2012-04-10T00:00:00"/>
    <n v="205"/>
  </r>
  <r>
    <s v="18487"/>
    <s v="61"/>
    <x v="272"/>
    <d v="2017-09-25T00:00:00"/>
    <b v="1"/>
    <s v="Approved"/>
    <s v="OHM Cycles"/>
    <s v="Standard"/>
    <s v="low"/>
    <s v="medium"/>
    <n v="71.16"/>
    <n v="56.93"/>
    <n v="14.23"/>
    <d v="2015-06-17T00:00:00"/>
    <n v="96"/>
  </r>
  <r>
    <s v="18488"/>
    <s v="28"/>
    <x v="102"/>
    <d v="2017-12-11T00:00:00"/>
    <b v="0"/>
    <s v="Approved"/>
    <s v="Norco Bicycles"/>
    <s v="Standard"/>
    <s v="medium"/>
    <s v="small"/>
    <n v="1216.1400000000001"/>
    <n v="1082.3599999999999"/>
    <n v="133.78"/>
    <d v="1991-08-05T00:00:00"/>
    <n v="19"/>
  </r>
  <r>
    <s v="18489"/>
    <s v="13"/>
    <x v="3132"/>
    <d v="2017-10-01T00:00:00"/>
    <b v="1"/>
    <s v="Approved"/>
    <s v="Solex"/>
    <s v="Standard"/>
    <s v="medium"/>
    <s v="medium"/>
    <n v="1577.53"/>
    <n v="826.51"/>
    <n v="751.02"/>
    <d v="2011-03-16T00:00:00"/>
    <n v="90"/>
  </r>
  <r>
    <s v="18490"/>
    <s v="80"/>
    <x v="2275"/>
    <d v="2017-04-12T00:00:00"/>
    <b v="0"/>
    <s v="Approved"/>
    <s v="OHM Cycles"/>
    <s v="Touring"/>
    <s v="low"/>
    <s v="medium"/>
    <n v="1073.07"/>
    <n v="933.84"/>
    <n v="139.22999999999999"/>
    <d v="2015-08-10T00:00:00"/>
    <n v="262"/>
  </r>
  <r>
    <s v="18491"/>
    <s v="49"/>
    <x v="2585"/>
    <d v="2017-12-20T00:00:00"/>
    <b v="0"/>
    <s v="Approved"/>
    <s v="Trek Bicycles"/>
    <s v="Road"/>
    <s v="medium"/>
    <s v="medium"/>
    <n v="533.51"/>
    <n v="400.13"/>
    <n v="133.38"/>
    <d v="1997-10-04T00:00:00"/>
    <n v="10"/>
  </r>
  <r>
    <s v="18492"/>
    <s v="45"/>
    <x v="2002"/>
    <d v="2017-09-14T00:00:00"/>
    <b v="0"/>
    <s v="Approved"/>
    <s v="Solex"/>
    <s v="Standard"/>
    <s v="medium"/>
    <s v="medium"/>
    <n v="441.49"/>
    <n v="84.99"/>
    <n v="356.5"/>
    <d v="2003-02-16T00:00:00"/>
    <n v="107"/>
  </r>
  <r>
    <s v="18493"/>
    <s v="0"/>
    <x v="1635"/>
    <d v="2017-02-17T00:00:00"/>
    <b v="1"/>
    <s v="Approved"/>
    <m/>
    <m/>
    <m/>
    <m/>
    <n v="1541.1"/>
    <m/>
    <m/>
    <m/>
    <n v="316"/>
  </r>
  <r>
    <s v="18494"/>
    <s v="9"/>
    <x v="651"/>
    <d v="2017-04-16T00:00:00"/>
    <b v="1"/>
    <s v="Approved"/>
    <s v="OHM Cycles"/>
    <s v="Road"/>
    <s v="medium"/>
    <s v="medium"/>
    <n v="742.54"/>
    <n v="667.4"/>
    <n v="75.14"/>
    <d v="1991-11-07T00:00:00"/>
    <n v="258"/>
  </r>
  <r>
    <s v="18495"/>
    <s v="0"/>
    <x v="1188"/>
    <d v="2017-10-06T00:00:00"/>
    <b v="1"/>
    <s v="Approved"/>
    <s v="Giant Bicycles"/>
    <s v="Standard"/>
    <s v="medium"/>
    <s v="large"/>
    <n v="569.55999999999995"/>
    <n v="528.42999999999995"/>
    <n v="41.13"/>
    <d v="1991-05-06T00:00:00"/>
    <n v="85"/>
  </r>
  <r>
    <s v="18496"/>
    <s v="41"/>
    <x v="2422"/>
    <d v="2017-06-15T00:00:00"/>
    <b v="1"/>
    <s v="Approved"/>
    <s v="Solex"/>
    <s v="Road"/>
    <s v="medium"/>
    <s v="medium"/>
    <n v="416.98"/>
    <n v="312.74"/>
    <n v="104.24"/>
    <d v="1997-05-10T00:00:00"/>
    <n v="198"/>
  </r>
  <r>
    <s v="18497"/>
    <s v="20"/>
    <x v="2552"/>
    <d v="2017-12-25T00:00:00"/>
    <b v="0"/>
    <s v="Approved"/>
    <s v="Trek Bicycles"/>
    <s v="Standard"/>
    <s v="medium"/>
    <s v="small"/>
    <n v="1775.81"/>
    <n v="1580.47"/>
    <n v="195.34"/>
    <d v="1993-05-26T00:00:00"/>
    <n v="5"/>
  </r>
  <r>
    <s v="18498"/>
    <s v="30"/>
    <x v="2054"/>
    <d v="2017-11-06T00:00:00"/>
    <b v="1"/>
    <s v="Approved"/>
    <s v="Solex"/>
    <s v="Standard"/>
    <s v="high"/>
    <s v="medium"/>
    <n v="748.17"/>
    <n v="448.9"/>
    <n v="299.27"/>
    <d v="1992-10-11T00:00:00"/>
    <n v="54"/>
  </r>
  <r>
    <s v="18499"/>
    <s v="1"/>
    <x v="3306"/>
    <d v="2017-02-07T00:00:00"/>
    <b v="0"/>
    <s v="Approved"/>
    <s v="Giant Bicycles"/>
    <s v="Standard"/>
    <s v="medium"/>
    <s v="medium"/>
    <n v="1403.5"/>
    <n v="954.82"/>
    <n v="448.68"/>
    <d v="2012-12-02T00:00:00"/>
    <n v="326"/>
  </r>
  <r>
    <s v="18500"/>
    <s v="58"/>
    <x v="3190"/>
    <d v="2017-07-25T00:00:00"/>
    <b v="1"/>
    <s v="Approved"/>
    <s v="OHM Cycles"/>
    <s v="Standard"/>
    <s v="medium"/>
    <s v="medium"/>
    <n v="912.52"/>
    <n v="141.4"/>
    <n v="771.12"/>
    <d v="2015-10-18T00:00:00"/>
    <n v="158"/>
  </r>
  <r>
    <s v="18501"/>
    <s v="16"/>
    <x v="2052"/>
    <d v="2017-12-01T00:00:00"/>
    <b v="0"/>
    <s v="Approved"/>
    <s v="Norco Bicycles"/>
    <s v="Standard"/>
    <s v="high"/>
    <s v="small"/>
    <n v="1661.92"/>
    <n v="1479.11"/>
    <n v="182.81"/>
    <d v="2013-03-12T00:00:00"/>
    <n v="29"/>
  </r>
  <r>
    <s v="18503"/>
    <s v="4"/>
    <x v="3290"/>
    <d v="2017-04-03T00:00:00"/>
    <b v="1"/>
    <s v="Approved"/>
    <s v="Solex"/>
    <s v="Standard"/>
    <s v="medium"/>
    <s v="medium"/>
    <n v="1483.2"/>
    <n v="99.59"/>
    <n v="1383.61"/>
    <d v="2010-08-20T00:00:00"/>
    <n v="271"/>
  </r>
  <r>
    <s v="18504"/>
    <s v="11"/>
    <x v="1918"/>
    <d v="2017-01-09T00:00:00"/>
    <b v="1"/>
    <s v="Approved"/>
    <s v="Giant Bicycles"/>
    <s v="Standard"/>
    <s v="high"/>
    <s v="medium"/>
    <n v="1274.93"/>
    <n v="764.96"/>
    <n v="509.97"/>
    <d v="2009-03-08T00:00:00"/>
    <n v="355"/>
  </r>
  <r>
    <s v="18505"/>
    <s v="21"/>
    <x v="1700"/>
    <d v="2017-09-18T00:00:00"/>
    <b v="1"/>
    <s v="Approved"/>
    <s v="Solex"/>
    <s v="Standard"/>
    <s v="medium"/>
    <s v="large"/>
    <n v="1071.23"/>
    <n v="380.74"/>
    <n v="690.49"/>
    <d v="2016-11-22T00:00:00"/>
    <n v="103"/>
  </r>
  <r>
    <s v="18506"/>
    <s v="2"/>
    <x v="1885"/>
    <d v="2017-01-18T00:00:00"/>
    <b v="0"/>
    <s v="Approved"/>
    <s v="Solex"/>
    <s v="Standard"/>
    <s v="medium"/>
    <s v="medium"/>
    <n v="71.489999999999995"/>
    <n v="53.62"/>
    <n v="17.87"/>
    <d v="2014-03-03T00:00:00"/>
    <n v="346"/>
  </r>
  <r>
    <s v="18507"/>
    <s v="70"/>
    <x v="2323"/>
    <d v="2017-09-22T00:00:00"/>
    <b v="0"/>
    <s v="Approved"/>
    <s v="Trek Bicycles"/>
    <s v="Standard"/>
    <s v="high"/>
    <s v="medium"/>
    <n v="495.72"/>
    <n v="297.43"/>
    <n v="198.29"/>
    <d v="2004-07-25T00:00:00"/>
    <n v="99"/>
  </r>
  <r>
    <s v="18508"/>
    <s v="64"/>
    <x v="658"/>
    <d v="2017-05-29T00:00:00"/>
    <b v="1"/>
    <s v="Approved"/>
    <s v="Trek Bicycles"/>
    <s v="Standard"/>
    <s v="medium"/>
    <s v="large"/>
    <n v="1469.44"/>
    <n v="596.54999999999995"/>
    <n v="872.89"/>
    <d v="2012-05-18T00:00:00"/>
    <n v="215"/>
  </r>
  <r>
    <s v="18509"/>
    <s v="32"/>
    <x v="239"/>
    <d v="2017-09-08T00:00:00"/>
    <b v="0"/>
    <s v="Approved"/>
    <s v="Giant Bicycles"/>
    <s v="Standard"/>
    <s v="medium"/>
    <s v="medium"/>
    <n v="642.70000000000005"/>
    <n v="211.37"/>
    <n v="431.33"/>
    <d v="2002-03-22T00:00:00"/>
    <n v="113"/>
  </r>
  <r>
    <s v="18510"/>
    <s v="21"/>
    <x v="1646"/>
    <d v="2017-08-19T00:00:00"/>
    <b v="1"/>
    <s v="Approved"/>
    <s v="WeareA2B"/>
    <s v="Touring"/>
    <s v="medium"/>
    <s v="medium"/>
    <n v="1466.68"/>
    <n v="363.25"/>
    <n v="1103.43"/>
    <d v="2014-03-03T00:00:00"/>
    <n v="133"/>
  </r>
  <r>
    <s v="18511"/>
    <s v="55"/>
    <x v="2000"/>
    <d v="2017-10-29T00:00:00"/>
    <b v="1"/>
    <s v="Approved"/>
    <s v="Trek Bicycles"/>
    <s v="Road"/>
    <s v="medium"/>
    <s v="large"/>
    <n v="1894.19"/>
    <n v="598.76"/>
    <n v="1295.43"/>
    <d v="1993-06-23T00:00:00"/>
    <n v="62"/>
  </r>
  <r>
    <s v="18512"/>
    <s v="91"/>
    <x v="1325"/>
    <d v="2017-11-14T00:00:00"/>
    <b v="1"/>
    <s v="Approved"/>
    <s v="Solex"/>
    <s v="Standard"/>
    <s v="medium"/>
    <s v="medium"/>
    <n v="100.35"/>
    <n v="75.260000000000005"/>
    <n v="25.09"/>
    <d v="1999-07-26T00:00:00"/>
    <n v="46"/>
  </r>
  <r>
    <s v="18513"/>
    <s v="0"/>
    <x v="1445"/>
    <d v="2017-01-13T00:00:00"/>
    <b v="1"/>
    <s v="Approved"/>
    <s v="Solex"/>
    <s v="Standard"/>
    <s v="medium"/>
    <s v="medium"/>
    <n v="100.35"/>
    <n v="75.260000000000005"/>
    <n v="25.09"/>
    <d v="1999-07-26T00:00:00"/>
    <n v="351"/>
  </r>
  <r>
    <s v="18514"/>
    <s v="19"/>
    <x v="1768"/>
    <d v="2017-07-28T00:00:00"/>
    <b v="1"/>
    <s v="Approved"/>
    <s v="OHM Cycles"/>
    <s v="Road"/>
    <s v="high"/>
    <s v="large"/>
    <n v="12.01"/>
    <n v="7.21"/>
    <n v="4.8"/>
    <d v="1993-10-02T00:00:00"/>
    <n v="155"/>
  </r>
  <r>
    <s v="18515"/>
    <s v="85"/>
    <x v="1986"/>
    <d v="2017-09-28T00:00:00"/>
    <b v="1"/>
    <s v="Approved"/>
    <s v="WeareA2B"/>
    <s v="Standard"/>
    <s v="medium"/>
    <s v="medium"/>
    <n v="752.64"/>
    <n v="205.36"/>
    <n v="547.28"/>
    <d v="1999-06-23T00:00:00"/>
    <n v="93"/>
  </r>
  <r>
    <s v="18516"/>
    <s v="0"/>
    <x v="3459"/>
    <d v="2017-12-25T00:00:00"/>
    <b v="0"/>
    <s v="Approved"/>
    <s v="WeareA2B"/>
    <s v="Standard"/>
    <s v="medium"/>
    <s v="medium"/>
    <n v="60.34"/>
    <n v="45.26"/>
    <n v="15.08"/>
    <d v="1993-07-15T00:00:00"/>
    <n v="5"/>
  </r>
  <r>
    <s v="18517"/>
    <s v="72"/>
    <x v="1891"/>
    <d v="2017-09-08T00:00:00"/>
    <b v="0"/>
    <s v="Approved"/>
    <s v="Norco Bicycles"/>
    <s v="Standard"/>
    <s v="medium"/>
    <s v="medium"/>
    <n v="360.4"/>
    <n v="270.3"/>
    <n v="90.1"/>
    <d v="1997-01-25T00:00:00"/>
    <n v="113"/>
  </r>
  <r>
    <s v="18518"/>
    <s v="79"/>
    <x v="1756"/>
    <d v="2017-09-25T00:00:00"/>
    <b v="0"/>
    <s v="Approved"/>
    <s v="Norco Bicycles"/>
    <s v="Standard"/>
    <s v="medium"/>
    <s v="medium"/>
    <n v="1555.58"/>
    <n v="818.01"/>
    <n v="737.57"/>
    <d v="2015-08-10T00:00:00"/>
    <n v="96"/>
  </r>
  <r>
    <s v="18519"/>
    <s v="30"/>
    <x v="134"/>
    <d v="2017-11-22T00:00:00"/>
    <b v="1"/>
    <s v="Approved"/>
    <s v="OHM Cycles"/>
    <s v="Standard"/>
    <s v="medium"/>
    <s v="medium"/>
    <n v="1227.3399999999999"/>
    <n v="770.89"/>
    <n v="456.45"/>
    <d v="1994-08-10T00:00:00"/>
    <n v="38"/>
  </r>
  <r>
    <s v="18520"/>
    <s v="27"/>
    <x v="1828"/>
    <d v="2017-05-24T00:00:00"/>
    <b v="0"/>
    <s v="Approved"/>
    <s v="Trek Bicycles"/>
    <s v="Standard"/>
    <s v="low"/>
    <s v="medium"/>
    <n v="1057.51"/>
    <n v="154.4"/>
    <n v="903.11"/>
    <d v="1994-07-12T00:00:00"/>
    <n v="220"/>
  </r>
  <r>
    <s v="18521"/>
    <s v="34"/>
    <x v="2823"/>
    <d v="2017-03-03T00:00:00"/>
    <b v="0"/>
    <s v="Approved"/>
    <s v="Norco Bicycles"/>
    <s v="Road"/>
    <s v="high"/>
    <s v="large"/>
    <n v="774.53"/>
    <n v="464.72"/>
    <n v="309.81"/>
    <d v="2003-03-18T00:00:00"/>
    <n v="302"/>
  </r>
  <r>
    <s v="18522"/>
    <s v="1"/>
    <x v="683"/>
    <d v="2017-01-11T00:00:00"/>
    <b v="0"/>
    <s v="Approved"/>
    <s v="Giant Bicycles"/>
    <s v="Standard"/>
    <s v="medium"/>
    <s v="medium"/>
    <n v="1403.5"/>
    <n v="954.82"/>
    <n v="448.68"/>
    <d v="2005-08-09T00:00:00"/>
    <n v="353"/>
  </r>
  <r>
    <s v="18523"/>
    <s v="82"/>
    <x v="531"/>
    <d v="2017-05-28T00:00:00"/>
    <b v="0"/>
    <s v="Approved"/>
    <s v="Norco Bicycles"/>
    <s v="Standard"/>
    <s v="high"/>
    <s v="medium"/>
    <n v="1148.6400000000001"/>
    <n v="689.18"/>
    <n v="459.46"/>
    <d v="2015-08-02T00:00:00"/>
    <n v="216"/>
  </r>
  <r>
    <s v="18524"/>
    <s v="100"/>
    <x v="2866"/>
    <d v="2017-10-24T00:00:00"/>
    <b v="1"/>
    <s v="Approved"/>
    <s v="Norco Bicycles"/>
    <s v="Road"/>
    <s v="medium"/>
    <s v="medium"/>
    <n v="1036.5899999999999"/>
    <n v="206.35"/>
    <n v="830.24"/>
    <d v="1991-05-06T00:00:00"/>
    <n v="67"/>
  </r>
  <r>
    <s v="18525"/>
    <s v="91"/>
    <x v="1880"/>
    <d v="2017-10-16T00:00:00"/>
    <b v="1"/>
    <s v="Approved"/>
    <s v="WeareA2B"/>
    <s v="Standard"/>
    <s v="low"/>
    <s v="medium"/>
    <n v="642.30999999999995"/>
    <n v="513.85"/>
    <n v="128.46"/>
    <d v="2014-10-10T00:00:00"/>
    <n v="75"/>
  </r>
  <r>
    <s v="18526"/>
    <s v="1"/>
    <x v="378"/>
    <d v="2017-01-19T00:00:00"/>
    <b v="1"/>
    <s v="Approved"/>
    <s v="Giant Bicycles"/>
    <s v="Standard"/>
    <s v="medium"/>
    <s v="medium"/>
    <n v="1403.5"/>
    <n v="954.82"/>
    <n v="448.68"/>
    <d v="2016-11-14T00:00:00"/>
    <n v="345"/>
  </r>
  <r>
    <s v="18527"/>
    <s v="18"/>
    <x v="3325"/>
    <d v="2017-06-09T00:00:00"/>
    <b v="1"/>
    <s v="Approved"/>
    <s v="Norco Bicycles"/>
    <s v="Standard"/>
    <s v="high"/>
    <s v="medium"/>
    <n v="1148.6400000000001"/>
    <n v="689.18"/>
    <n v="459.46"/>
    <d v="2015-08-10T00:00:00"/>
    <n v="204"/>
  </r>
  <r>
    <s v="18528"/>
    <s v="28"/>
    <x v="1223"/>
    <d v="2017-06-28T00:00:00"/>
    <b v="1"/>
    <s v="Approved"/>
    <s v="Norco Bicycles"/>
    <s v="Standard"/>
    <s v="medium"/>
    <s v="small"/>
    <n v="1216.1400000000001"/>
    <n v="1082.3599999999999"/>
    <n v="133.78"/>
    <d v="2002-03-22T00:00:00"/>
    <n v="185"/>
  </r>
  <r>
    <s v="18529"/>
    <s v="32"/>
    <x v="1115"/>
    <d v="2017-04-09T00:00:00"/>
    <b v="0"/>
    <s v="Approved"/>
    <s v="Giant Bicycles"/>
    <s v="Standard"/>
    <s v="high"/>
    <s v="medium"/>
    <n v="1179"/>
    <n v="707.4"/>
    <n v="471.6"/>
    <d v="2005-12-07T00:00:00"/>
    <n v="265"/>
  </r>
  <r>
    <s v="18530"/>
    <s v="85"/>
    <x v="951"/>
    <d v="2017-11-30T00:00:00"/>
    <b v="0"/>
    <s v="Approved"/>
    <s v="WeareA2B"/>
    <s v="Standard"/>
    <s v="medium"/>
    <s v="medium"/>
    <n v="1228.07"/>
    <n v="400.91"/>
    <n v="827.16"/>
    <d v="2006-05-22T00:00:00"/>
    <n v="30"/>
  </r>
  <r>
    <s v="18531"/>
    <s v="67"/>
    <x v="1283"/>
    <d v="2017-02-11T00:00:00"/>
    <b v="1"/>
    <s v="Approved"/>
    <s v="Norco Bicycles"/>
    <s v="Road"/>
    <s v="medium"/>
    <s v="medium"/>
    <n v="544.04999999999995"/>
    <n v="376.84"/>
    <n v="167.21"/>
    <d v="2010-08-20T00:00:00"/>
    <n v="322"/>
  </r>
  <r>
    <s v="18532"/>
    <s v="5"/>
    <x v="2560"/>
    <d v="2017-02-15T00:00:00"/>
    <b v="1"/>
    <s v="Approved"/>
    <s v="Trek Bicycles"/>
    <s v="Mountain"/>
    <s v="low"/>
    <s v="medium"/>
    <n v="574.64"/>
    <n v="459.71"/>
    <n v="114.93"/>
    <d v="2007-08-04T00:00:00"/>
    <n v="318"/>
  </r>
  <r>
    <s v="18533"/>
    <s v="3"/>
    <x v="3432"/>
    <d v="2017-08-22T00:00:00"/>
    <b v="1"/>
    <s v="Approved"/>
    <s v="Trek Bicycles"/>
    <s v="Standard"/>
    <s v="medium"/>
    <s v="large"/>
    <n v="2091.4699999999998"/>
    <n v="388.92"/>
    <n v="1702.55"/>
    <d v="2014-03-03T00:00:00"/>
    <n v="130"/>
  </r>
  <r>
    <s v="18534"/>
    <s v="0"/>
    <x v="2189"/>
    <d v="2017-04-11T00:00:00"/>
    <b v="0"/>
    <s v="Approved"/>
    <s v="Trek Bicycles"/>
    <s v="Standard"/>
    <s v="high"/>
    <s v="medium"/>
    <n v="495.72"/>
    <n v="297.43"/>
    <n v="198.29"/>
    <d v="2015-04-11T00:00:00"/>
    <n v="263"/>
  </r>
  <r>
    <s v="18535"/>
    <s v="0"/>
    <x v="1777"/>
    <d v="2017-11-16T00:00:00"/>
    <b v="1"/>
    <s v="Approved"/>
    <s v="Norco Bicycles"/>
    <s v="Road"/>
    <s v="medium"/>
    <s v="medium"/>
    <n v="543.39"/>
    <n v="407.54"/>
    <n v="135.85"/>
    <d v="2016-11-22T00:00:00"/>
    <n v="44"/>
  </r>
  <r>
    <s v="18536"/>
    <s v="62"/>
    <x v="3264"/>
    <d v="2017-07-09T00:00:00"/>
    <b v="1"/>
    <s v="Approved"/>
    <s v="Solex"/>
    <s v="Standard"/>
    <s v="medium"/>
    <s v="medium"/>
    <n v="478.16"/>
    <n v="298.72000000000003"/>
    <n v="179.44"/>
    <d v="2005-10-22T00:00:00"/>
    <n v="174"/>
  </r>
  <r>
    <s v="18537"/>
    <s v="81"/>
    <x v="373"/>
    <d v="2017-04-30T00:00:00"/>
    <b v="0"/>
    <s v="Approved"/>
    <s v="Norco Bicycles"/>
    <s v="Standard"/>
    <s v="medium"/>
    <s v="small"/>
    <n v="586.45000000000005"/>
    <n v="521.94000000000005"/>
    <n v="64.510000000000005"/>
    <d v="1998-12-16T00:00:00"/>
    <n v="244"/>
  </r>
  <r>
    <s v="18538"/>
    <s v="35"/>
    <x v="2077"/>
    <d v="2017-05-03T00:00:00"/>
    <b v="1"/>
    <s v="Approved"/>
    <s v="Trek Bicycles"/>
    <s v="Standard"/>
    <s v="low"/>
    <s v="medium"/>
    <n v="1057.51"/>
    <n v="154.4"/>
    <n v="903.11"/>
    <d v="1994-07-12T00:00:00"/>
    <n v="241"/>
  </r>
  <r>
    <s v="18539"/>
    <s v="90"/>
    <x v="847"/>
    <d v="2017-04-27T00:00:00"/>
    <b v="0"/>
    <s v="Approved"/>
    <s v="Norco Bicycles"/>
    <s v="Standard"/>
    <s v="low"/>
    <s v="medium"/>
    <n v="363.01"/>
    <n v="290.41000000000003"/>
    <n v="72.599999999999994"/>
    <d v="2005-05-10T00:00:00"/>
    <n v="247"/>
  </r>
  <r>
    <s v="18540"/>
    <s v="92"/>
    <x v="3242"/>
    <d v="2017-05-08T00:00:00"/>
    <b v="1"/>
    <s v="Approved"/>
    <s v="WeareA2B"/>
    <s v="Touring"/>
    <s v="medium"/>
    <s v="large"/>
    <n v="1890.39"/>
    <n v="260.14"/>
    <n v="1630.25"/>
    <d v="1991-01-21T00:00:00"/>
    <n v="236"/>
  </r>
  <r>
    <s v="18541"/>
    <s v="19"/>
    <x v="2006"/>
    <d v="2017-11-01T00:00:00"/>
    <b v="0"/>
    <s v="Approved"/>
    <s v="OHM Cycles"/>
    <s v="Road"/>
    <s v="high"/>
    <s v="large"/>
    <n v="12.01"/>
    <n v="7.21"/>
    <n v="4.8"/>
    <d v="2016-02-04T00:00:00"/>
    <n v="59"/>
  </r>
  <r>
    <s v="18542"/>
    <s v="1"/>
    <x v="2073"/>
    <d v="2017-04-01T00:00:00"/>
    <b v="0"/>
    <s v="Approved"/>
    <s v="Giant Bicycles"/>
    <s v="Standard"/>
    <s v="medium"/>
    <s v="medium"/>
    <n v="1403.5"/>
    <n v="954.82"/>
    <n v="448.68"/>
    <d v="2016-11-14T00:00:00"/>
    <n v="273"/>
  </r>
  <r>
    <s v="18543"/>
    <s v="57"/>
    <x v="2052"/>
    <d v="2017-11-15T00:00:00"/>
    <b v="1"/>
    <s v="Approved"/>
    <s v="WeareA2B"/>
    <s v="Touring"/>
    <s v="medium"/>
    <s v="large"/>
    <n v="1890.39"/>
    <n v="260.14"/>
    <n v="1630.25"/>
    <d v="1998-12-17T00:00:00"/>
    <n v="45"/>
  </r>
  <r>
    <s v="18544"/>
    <s v="0"/>
    <x v="1551"/>
    <d v="2017-01-15T00:00:00"/>
    <b v="1"/>
    <s v="Approved"/>
    <m/>
    <m/>
    <m/>
    <m/>
    <n v="1476.88"/>
    <m/>
    <m/>
    <m/>
    <n v="349"/>
  </r>
  <r>
    <s v="18545"/>
    <s v="53"/>
    <x v="1770"/>
    <d v="2017-08-15T00:00:00"/>
    <b v="1"/>
    <s v="Approved"/>
    <s v="OHM Cycles"/>
    <s v="Standard"/>
    <s v="medium"/>
    <s v="medium"/>
    <n v="795.34"/>
    <n v="101.58"/>
    <n v="693.76"/>
    <d v="1997-02-09T00:00:00"/>
    <n v="137"/>
  </r>
  <r>
    <s v="18546"/>
    <s v="0"/>
    <x v="1587"/>
    <d v="2017-05-08T00:00:00"/>
    <b v="1"/>
    <s v="Approved"/>
    <s v="Trek Bicycles"/>
    <s v="Road"/>
    <s v="medium"/>
    <s v="medium"/>
    <n v="290.62"/>
    <n v="215.14"/>
    <n v="75.48"/>
    <d v="1997-08-25T00:00:00"/>
    <n v="236"/>
  </r>
  <r>
    <s v="18547"/>
    <s v="0"/>
    <x v="235"/>
    <d v="2017-08-21T00:00:00"/>
    <b v="0"/>
    <s v="Approved"/>
    <s v="WeareA2B"/>
    <s v="Standard"/>
    <s v="medium"/>
    <s v="medium"/>
    <n v="60.34"/>
    <n v="45.26"/>
    <n v="15.08"/>
    <d v="1993-07-15T00:00:00"/>
    <n v="131"/>
  </r>
  <r>
    <s v="18548"/>
    <s v="36"/>
    <x v="3432"/>
    <d v="2017-09-21T00:00:00"/>
    <b v="1"/>
    <s v="Approved"/>
    <s v="Solex"/>
    <s v="Standard"/>
    <s v="low"/>
    <s v="medium"/>
    <n v="945.04"/>
    <n v="507.58"/>
    <n v="437.46"/>
    <d v="2008-03-19T00:00:00"/>
    <n v="100"/>
  </r>
  <r>
    <s v="18549"/>
    <s v="22"/>
    <x v="2351"/>
    <d v="2017-02-24T00:00:00"/>
    <b v="1"/>
    <s v="Approved"/>
    <s v="WeareA2B"/>
    <s v="Standard"/>
    <s v="medium"/>
    <s v="medium"/>
    <n v="60.34"/>
    <n v="45.26"/>
    <n v="15.08"/>
    <d v="2016-02-04T00:00:00"/>
    <n v="309"/>
  </r>
  <r>
    <s v="18550"/>
    <s v="28"/>
    <x v="3051"/>
    <d v="2017-12-27T00:00:00"/>
    <b v="0"/>
    <s v="Approved"/>
    <s v="Norco Bicycles"/>
    <s v="Standard"/>
    <s v="medium"/>
    <s v="small"/>
    <n v="1216.1400000000001"/>
    <n v="1082.3599999999999"/>
    <n v="133.78"/>
    <d v="1991-11-10T00:00:00"/>
    <n v="3"/>
  </r>
  <r>
    <s v="18551"/>
    <s v="57"/>
    <x v="2264"/>
    <d v="2017-09-21T00:00:00"/>
    <b v="0"/>
    <s v="Approved"/>
    <s v="WeareA2B"/>
    <s v="Touring"/>
    <s v="medium"/>
    <s v="large"/>
    <n v="1890.39"/>
    <n v="260.14"/>
    <n v="1630.25"/>
    <d v="1991-01-21T00:00:00"/>
    <n v="100"/>
  </r>
  <r>
    <s v="18552"/>
    <s v="83"/>
    <x v="2507"/>
    <d v="2017-04-05T00:00:00"/>
    <b v="1"/>
    <s v="Approved"/>
    <s v="Solex"/>
    <s v="Touring"/>
    <s v="medium"/>
    <s v="large"/>
    <n v="2083.94"/>
    <n v="675.03"/>
    <n v="1408.91"/>
    <d v="1993-04-20T00:00:00"/>
    <n v="269"/>
  </r>
  <r>
    <s v="18553"/>
    <s v="0"/>
    <x v="357"/>
    <d v="2017-02-21T00:00:00"/>
    <b v="0"/>
    <s v="Approved"/>
    <s v="Trek Bicycles"/>
    <s v="Standard"/>
    <s v="high"/>
    <s v="medium"/>
    <n v="495.72"/>
    <n v="297.43"/>
    <n v="198.29"/>
    <d v="2006-05-22T00:00:00"/>
    <n v="312"/>
  </r>
  <r>
    <s v="18554"/>
    <s v="0"/>
    <x v="2656"/>
    <d v="2017-10-24T00:00:00"/>
    <b v="1"/>
    <s v="Approved"/>
    <m/>
    <m/>
    <m/>
    <m/>
    <n v="1023.39"/>
    <m/>
    <m/>
    <m/>
    <n v="67"/>
  </r>
  <r>
    <s v="18555"/>
    <s v="79"/>
    <x v="239"/>
    <d v="2017-03-04T00:00:00"/>
    <b v="1"/>
    <s v="Approved"/>
    <s v="Norco Bicycles"/>
    <s v="Standard"/>
    <s v="medium"/>
    <s v="medium"/>
    <n v="1555.58"/>
    <n v="818.01"/>
    <n v="737.57"/>
    <d v="2003-09-09T00:00:00"/>
    <n v="301"/>
  </r>
  <r>
    <s v="18556"/>
    <s v="0"/>
    <x v="903"/>
    <d v="2017-06-04T00:00:00"/>
    <b v="1"/>
    <s v="Approved"/>
    <s v="OHM Cycles"/>
    <s v="Road"/>
    <s v="high"/>
    <s v="large"/>
    <n v="12.01"/>
    <n v="7.21"/>
    <n v="4.8"/>
    <d v="1999-06-23T00:00:00"/>
    <n v="209"/>
  </r>
  <r>
    <s v="18557"/>
    <s v="57"/>
    <x v="827"/>
    <d v="2017-09-16T00:00:00"/>
    <b v="0"/>
    <s v="Approved"/>
    <s v="WeareA2B"/>
    <s v="Touring"/>
    <s v="medium"/>
    <s v="large"/>
    <n v="1890.39"/>
    <n v="260.14"/>
    <n v="1630.25"/>
    <d v="1991-01-21T00:00:00"/>
    <n v="105"/>
  </r>
  <r>
    <s v="18558"/>
    <s v="23"/>
    <x v="923"/>
    <d v="2017-10-31T00:00:00"/>
    <b v="1"/>
    <s v="Approved"/>
    <s v="Norco Bicycles"/>
    <s v="Mountain"/>
    <s v="low"/>
    <s v="small"/>
    <n v="688.63"/>
    <n v="612.88"/>
    <n v="75.75"/>
    <d v="1993-10-02T00:00:00"/>
    <n v="60"/>
  </r>
  <r>
    <s v="18559"/>
    <s v="55"/>
    <x v="2609"/>
    <d v="2017-07-17T00:00:00"/>
    <b v="0"/>
    <s v="Approved"/>
    <s v="Trek Bicycles"/>
    <s v="Road"/>
    <s v="medium"/>
    <s v="large"/>
    <n v="1894.19"/>
    <n v="598.76"/>
    <n v="1295.43"/>
    <d v="1997-10-04T00:00:00"/>
    <n v="166"/>
  </r>
  <r>
    <s v="18560"/>
    <s v="91"/>
    <x v="3411"/>
    <d v="2017-04-05T00:00:00"/>
    <b v="0"/>
    <s v="Approved"/>
    <s v="WeareA2B"/>
    <s v="Standard"/>
    <s v="low"/>
    <s v="medium"/>
    <n v="642.30999999999995"/>
    <n v="513.85"/>
    <n v="128.46"/>
    <d v="2014-10-10T00:00:00"/>
    <n v="269"/>
  </r>
  <r>
    <s v="18561"/>
    <s v="0"/>
    <x v="2367"/>
    <d v="2017-02-20T00:00:00"/>
    <b v="0"/>
    <s v="Approved"/>
    <s v="Norco Bicycles"/>
    <s v="Road"/>
    <s v="medium"/>
    <s v="medium"/>
    <n v="544.04999999999995"/>
    <n v="376.84"/>
    <n v="167.21"/>
    <d v="2005-10-22T00:00:00"/>
    <n v="313"/>
  </r>
  <r>
    <s v="18562"/>
    <s v="98"/>
    <x v="2314"/>
    <d v="2017-01-05T00:00:00"/>
    <b v="1"/>
    <s v="Approved"/>
    <s v="Trek Bicycles"/>
    <s v="Standard"/>
    <s v="high"/>
    <s v="medium"/>
    <n v="358.39"/>
    <n v="215.03"/>
    <n v="143.36000000000001"/>
    <d v="2004-01-16T00:00:00"/>
    <n v="359"/>
  </r>
  <r>
    <s v="18563"/>
    <s v="31"/>
    <x v="1641"/>
    <d v="2017-10-21T00:00:00"/>
    <b v="0"/>
    <s v="Approved"/>
    <s v="Giant Bicycles"/>
    <s v="Standard"/>
    <s v="medium"/>
    <s v="medium"/>
    <n v="230.91"/>
    <n v="173.18"/>
    <n v="57.73"/>
    <d v="2006-11-10T00:00:00"/>
    <n v="70"/>
  </r>
  <r>
    <s v="18564"/>
    <s v="0"/>
    <x v="692"/>
    <d v="2017-06-24T00:00:00"/>
    <b v="1"/>
    <s v="Approved"/>
    <s v="Norco Bicycles"/>
    <s v="Road"/>
    <s v="medium"/>
    <s v="medium"/>
    <n v="544.04999999999995"/>
    <n v="376.84"/>
    <n v="167.21"/>
    <d v="2005-10-22T00:00:00"/>
    <n v="189"/>
  </r>
  <r>
    <s v="18565"/>
    <s v="30"/>
    <x v="744"/>
    <d v="2017-06-10T00:00:00"/>
    <b v="1"/>
    <s v="Approved"/>
    <s v="OHM Cycles"/>
    <s v="Standard"/>
    <s v="medium"/>
    <s v="medium"/>
    <n v="1227.3399999999999"/>
    <n v="770.89"/>
    <n v="456.45"/>
    <d v="1994-08-10T00:00:00"/>
    <n v="203"/>
  </r>
  <r>
    <s v="18566"/>
    <s v="10"/>
    <x v="209"/>
    <d v="2017-08-20T00:00:00"/>
    <b v="1"/>
    <s v="Approved"/>
    <s v="WeareA2B"/>
    <s v="Touring"/>
    <s v="medium"/>
    <s v="medium"/>
    <n v="1466.68"/>
    <n v="363.25"/>
    <n v="1103.43"/>
    <d v="2014-03-03T00:00:00"/>
    <n v="132"/>
  </r>
  <r>
    <s v="18567"/>
    <s v="56"/>
    <x v="2559"/>
    <d v="2017-10-29T00:00:00"/>
    <b v="1"/>
    <s v="Approved"/>
    <s v="Norco Bicycles"/>
    <s v="Mountain"/>
    <s v="low"/>
    <s v="small"/>
    <n v="688.63"/>
    <n v="612.88"/>
    <n v="75.75"/>
    <d v="2016-11-22T00:00:00"/>
    <n v="62"/>
  </r>
  <r>
    <s v="18568"/>
    <s v="7"/>
    <x v="2657"/>
    <d v="2017-11-22T00:00:00"/>
    <b v="1"/>
    <s v="Approved"/>
    <s v="Trek Bicycles"/>
    <s v="Road"/>
    <s v="low"/>
    <s v="medium"/>
    <n v="980.37"/>
    <n v="234.43"/>
    <n v="745.94"/>
    <d v="2004-08-17T00:00:00"/>
    <n v="38"/>
  </r>
  <r>
    <s v="18569"/>
    <s v="75"/>
    <x v="3419"/>
    <d v="2017-05-03T00:00:00"/>
    <b v="1"/>
    <s v="Approved"/>
    <s v="Giant Bicycles"/>
    <s v="Touring"/>
    <s v="medium"/>
    <s v="large"/>
    <n v="1873.97"/>
    <n v="863.95"/>
    <n v="1010.02"/>
    <d v="2006-05-22T00:00:00"/>
    <n v="241"/>
  </r>
  <r>
    <s v="18570"/>
    <s v="74"/>
    <x v="3416"/>
    <d v="2017-03-07T00:00:00"/>
    <b v="0"/>
    <s v="Approved"/>
    <s v="WeareA2B"/>
    <s v="Standard"/>
    <s v="medium"/>
    <s v="medium"/>
    <n v="1762.96"/>
    <n v="950.52"/>
    <n v="812.44"/>
    <d v="2003-07-21T00:00:00"/>
    <n v="298"/>
  </r>
  <r>
    <s v="18571"/>
    <s v="92"/>
    <x v="1326"/>
    <d v="2017-11-22T00:00:00"/>
    <b v="0"/>
    <s v="Approved"/>
    <s v="WeareA2B"/>
    <s v="Standard"/>
    <s v="medium"/>
    <s v="small"/>
    <n v="1415.01"/>
    <n v="1259.3599999999999"/>
    <n v="155.65"/>
    <d v="2003-01-05T00:00:00"/>
    <n v="38"/>
  </r>
  <r>
    <s v="18572"/>
    <s v="1"/>
    <x v="217"/>
    <d v="2017-01-17T00:00:00"/>
    <b v="0"/>
    <s v="Approved"/>
    <s v="Giant Bicycles"/>
    <s v="Standard"/>
    <s v="medium"/>
    <s v="medium"/>
    <n v="1403.5"/>
    <n v="954.82"/>
    <n v="448.68"/>
    <d v="2016-11-14T00:00:00"/>
    <n v="347"/>
  </r>
  <r>
    <s v="18573"/>
    <s v="45"/>
    <x v="1027"/>
    <d v="2017-06-14T00:00:00"/>
    <b v="0"/>
    <s v="Approved"/>
    <s v="Trek Bicycles"/>
    <s v="Road"/>
    <s v="low"/>
    <s v="medium"/>
    <n v="980.37"/>
    <n v="234.43"/>
    <n v="745.94"/>
    <d v="2004-09-28T00:00:00"/>
    <n v="199"/>
  </r>
  <r>
    <s v="18574"/>
    <s v="46"/>
    <x v="862"/>
    <d v="2017-12-08T00:00:00"/>
    <b v="1"/>
    <s v="Approved"/>
    <s v="Solex"/>
    <s v="Standard"/>
    <s v="low"/>
    <s v="medium"/>
    <n v="1289.8499999999999"/>
    <n v="74.510000000000005"/>
    <n v="1215.3399999999999"/>
    <d v="2007-12-11T00:00:00"/>
    <n v="22"/>
  </r>
  <r>
    <s v="18575"/>
    <s v="71"/>
    <x v="2182"/>
    <d v="2017-10-16T00:00:00"/>
    <b v="0"/>
    <s v="Approved"/>
    <s v="Solex"/>
    <s v="Standard"/>
    <s v="high"/>
    <s v="large"/>
    <n v="1842.92"/>
    <n v="1105.75"/>
    <n v="737.17"/>
    <d v="2006-05-22T00:00:00"/>
    <n v="75"/>
  </r>
  <r>
    <s v="18576"/>
    <s v="100"/>
    <x v="1541"/>
    <d v="2017-06-27T00:00:00"/>
    <b v="1"/>
    <s v="Approved"/>
    <s v="Norco Bicycles"/>
    <s v="Road"/>
    <s v="medium"/>
    <s v="medium"/>
    <n v="1036.5899999999999"/>
    <n v="206.35"/>
    <n v="830.24"/>
    <d v="1991-05-06T00:00:00"/>
    <n v="186"/>
  </r>
  <r>
    <s v="18577"/>
    <s v="4"/>
    <x v="3342"/>
    <d v="2017-11-11T00:00:00"/>
    <b v="0"/>
    <s v="Approved"/>
    <s v="Giant Bicycles"/>
    <s v="Standard"/>
    <s v="high"/>
    <s v="medium"/>
    <n v="1129.1300000000001"/>
    <n v="677.48"/>
    <n v="451.65"/>
    <d v="2005-08-09T00:00:00"/>
    <n v="49"/>
  </r>
  <r>
    <s v="18578"/>
    <s v="31"/>
    <x v="1078"/>
    <d v="2017-12-22T00:00:00"/>
    <b v="0"/>
    <s v="Approved"/>
    <s v="WeareA2B"/>
    <s v="Standard"/>
    <s v="medium"/>
    <s v="medium"/>
    <n v="752.64"/>
    <n v="205.36"/>
    <n v="547.28"/>
    <d v="2015-08-02T00:00:00"/>
    <n v="8"/>
  </r>
  <r>
    <s v="18579"/>
    <s v="67"/>
    <x v="1010"/>
    <d v="2017-10-02T00:00:00"/>
    <b v="1"/>
    <s v="Approved"/>
    <s v="Norco Bicycles"/>
    <s v="Road"/>
    <s v="medium"/>
    <s v="medium"/>
    <n v="544.04999999999995"/>
    <n v="376.84"/>
    <n v="167.21"/>
    <d v="2005-10-22T00:00:00"/>
    <n v="89"/>
  </r>
  <r>
    <s v="18580"/>
    <s v="20"/>
    <x v="1418"/>
    <d v="2017-10-06T00:00:00"/>
    <b v="1"/>
    <s v="Approved"/>
    <s v="Trek Bicycles"/>
    <s v="Standard"/>
    <s v="medium"/>
    <s v="small"/>
    <n v="1775.81"/>
    <n v="1580.47"/>
    <n v="195.34"/>
    <d v="1991-08-05T00:00:00"/>
    <n v="85"/>
  </r>
  <r>
    <s v="18581"/>
    <s v="85"/>
    <x v="1377"/>
    <d v="2017-01-21T00:00:00"/>
    <b v="0"/>
    <s v="Approved"/>
    <s v="WeareA2B"/>
    <s v="Standard"/>
    <s v="medium"/>
    <s v="medium"/>
    <n v="752.64"/>
    <n v="205.36"/>
    <n v="547.28"/>
    <d v="1999-07-26T00:00:00"/>
    <n v="343"/>
  </r>
  <r>
    <s v="18582"/>
    <s v="53"/>
    <x v="1095"/>
    <d v="2017-08-26T00:00:00"/>
    <b v="1"/>
    <s v="Approved"/>
    <s v="OHM Cycles"/>
    <s v="Standard"/>
    <s v="medium"/>
    <s v="medium"/>
    <n v="795.34"/>
    <n v="101.58"/>
    <n v="693.76"/>
    <d v="2003-07-21T00:00:00"/>
    <n v="126"/>
  </r>
  <r>
    <s v="18583"/>
    <s v="79"/>
    <x v="2209"/>
    <d v="2017-06-30T00:00:00"/>
    <b v="1"/>
    <s v="Approved"/>
    <s v="Norco Bicycles"/>
    <s v="Standard"/>
    <s v="medium"/>
    <s v="medium"/>
    <n v="1555.58"/>
    <n v="818.01"/>
    <n v="737.57"/>
    <d v="2004-12-18T00:00:00"/>
    <n v="183"/>
  </r>
  <r>
    <s v="18584"/>
    <s v="25"/>
    <x v="901"/>
    <d v="2017-10-22T00:00:00"/>
    <b v="1"/>
    <s v="Approved"/>
    <s v="OHM Cycles"/>
    <s v="Standard"/>
    <s v="high"/>
    <s v="medium"/>
    <n v="2005.66"/>
    <n v="1203.4000000000001"/>
    <n v="802.26"/>
    <d v="2012-04-10T00:00:00"/>
    <n v="69"/>
  </r>
  <r>
    <s v="18585"/>
    <s v="28"/>
    <x v="59"/>
    <d v="2017-12-05T00:00:00"/>
    <b v="0"/>
    <s v="Approved"/>
    <s v="Norco Bicycles"/>
    <s v="Standard"/>
    <s v="medium"/>
    <s v="small"/>
    <n v="1216.1400000000001"/>
    <n v="1082.3599999999999"/>
    <n v="133.78"/>
    <d v="2003-03-18T00:00:00"/>
    <n v="25"/>
  </r>
  <r>
    <s v="18586"/>
    <s v="0"/>
    <x v="1359"/>
    <d v="2017-02-09T00:00:00"/>
    <b v="1"/>
    <s v="Approved"/>
    <s v="Solex"/>
    <s v="Standard"/>
    <s v="medium"/>
    <s v="medium"/>
    <n v="71.489999999999995"/>
    <n v="53.62"/>
    <n v="17.87"/>
    <d v="2012-12-02T00:00:00"/>
    <n v="324"/>
  </r>
  <r>
    <s v="18587"/>
    <s v="50"/>
    <x v="1747"/>
    <d v="2017-04-15T00:00:00"/>
    <b v="1"/>
    <s v="Approved"/>
    <s v="Giant Bicycles"/>
    <s v="Standard"/>
    <s v="medium"/>
    <s v="medium"/>
    <n v="642.70000000000005"/>
    <n v="211.37"/>
    <n v="431.33"/>
    <d v="2014-07-28T00:00:00"/>
    <n v="259"/>
  </r>
  <r>
    <s v="18588"/>
    <s v="8"/>
    <x v="1519"/>
    <d v="2017-07-08T00:00:00"/>
    <b v="1"/>
    <s v="Approved"/>
    <s v="Solex"/>
    <s v="Road"/>
    <s v="medium"/>
    <s v="small"/>
    <n v="1703.52"/>
    <n v="1516.13"/>
    <n v="187.39"/>
    <d v="1993-04-20T00:00:00"/>
    <n v="175"/>
  </r>
  <r>
    <s v="18589"/>
    <s v="75"/>
    <x v="1329"/>
    <d v="2017-12-02T00:00:00"/>
    <b v="1"/>
    <s v="Approved"/>
    <s v="Giant Bicycles"/>
    <s v="Touring"/>
    <s v="medium"/>
    <s v="large"/>
    <n v="1873.97"/>
    <n v="863.95"/>
    <n v="1010.02"/>
    <d v="1992-10-02T00:00:00"/>
    <n v="28"/>
  </r>
  <r>
    <s v="18590"/>
    <s v="21"/>
    <x v="3331"/>
    <d v="2017-04-20T00:00:00"/>
    <b v="1"/>
    <s v="Approved"/>
    <s v="Solex"/>
    <s v="Standard"/>
    <s v="medium"/>
    <s v="large"/>
    <n v="1071.23"/>
    <n v="380.74"/>
    <n v="690.49"/>
    <d v="1999-06-23T00:00:00"/>
    <n v="254"/>
  </r>
  <r>
    <s v="18591"/>
    <s v="68"/>
    <x v="608"/>
    <d v="2017-03-10T00:00:00"/>
    <b v="1"/>
    <s v="Approved"/>
    <s v="OHM Cycles"/>
    <s v="Standard"/>
    <s v="medium"/>
    <s v="medium"/>
    <n v="1636.9"/>
    <n v="44.71"/>
    <n v="1592.19"/>
    <d v="2010-08-20T00:00:00"/>
    <n v="295"/>
  </r>
  <r>
    <s v="18592"/>
    <s v="54"/>
    <x v="2707"/>
    <d v="2017-11-05T00:00:00"/>
    <b v="1"/>
    <s v="Approved"/>
    <s v="WeareA2B"/>
    <s v="Standard"/>
    <s v="medium"/>
    <s v="medium"/>
    <n v="1292.8399999999999"/>
    <n v="13.44"/>
    <n v="1279.4000000000001"/>
    <d v="1991-01-21T00:00:00"/>
    <n v="55"/>
  </r>
  <r>
    <s v="18593"/>
    <s v="88"/>
    <x v="752"/>
    <d v="2017-02-10T00:00:00"/>
    <b v="1"/>
    <s v="Approved"/>
    <s v="Norco Bicycles"/>
    <s v="Standard"/>
    <s v="medium"/>
    <s v="medium"/>
    <n v="1198.46"/>
    <n v="381.1"/>
    <n v="817.36"/>
    <d v="1998-12-16T00:00:00"/>
    <n v="323"/>
  </r>
  <r>
    <s v="18594"/>
    <s v="12"/>
    <x v="3336"/>
    <d v="2017-01-19T00:00:00"/>
    <b v="0"/>
    <s v="Approved"/>
    <s v="Giant Bicycles"/>
    <s v="Standard"/>
    <s v="medium"/>
    <s v="large"/>
    <n v="1765.3"/>
    <n v="709.48"/>
    <n v="1055.82"/>
    <d v="2004-12-18T00:00:00"/>
    <n v="345"/>
  </r>
  <r>
    <s v="18595"/>
    <s v="46"/>
    <x v="286"/>
    <d v="2017-01-07T00:00:00"/>
    <b v="0"/>
    <s v="Approved"/>
    <s v="OHM Cycles"/>
    <s v="Standard"/>
    <s v="low"/>
    <s v="medium"/>
    <n v="1793.43"/>
    <n v="248.82"/>
    <n v="1544.61"/>
    <d v="1999-07-20T00:00:00"/>
    <n v="357"/>
  </r>
  <r>
    <s v="18596"/>
    <s v="58"/>
    <x v="1058"/>
    <d v="2017-12-16T00:00:00"/>
    <b v="0"/>
    <s v="Approved"/>
    <s v="OHM Cycles"/>
    <s v="Standard"/>
    <s v="medium"/>
    <s v="medium"/>
    <n v="912.52"/>
    <n v="141.4"/>
    <n v="771.12"/>
    <d v="2015-10-18T00:00:00"/>
    <n v="14"/>
  </r>
  <r>
    <s v="18597"/>
    <s v="96"/>
    <x v="1341"/>
    <d v="2017-07-13T00:00:00"/>
    <b v="1"/>
    <s v="Approved"/>
    <s v="Giant Bicycles"/>
    <s v="Standard"/>
    <s v="medium"/>
    <s v="large"/>
    <n v="1635.3"/>
    <n v="993.66"/>
    <n v="641.64"/>
    <d v="1991-05-06T00:00:00"/>
    <n v="170"/>
  </r>
  <r>
    <s v="18598"/>
    <s v="1"/>
    <x v="1957"/>
    <d v="2017-02-06T00:00:00"/>
    <b v="1"/>
    <s v="Approved"/>
    <s v="Giant Bicycles"/>
    <s v="Touring"/>
    <s v="medium"/>
    <s v="large"/>
    <n v="1873.97"/>
    <n v="863.95"/>
    <n v="1010.02"/>
    <d v="2014-10-10T00:00:00"/>
    <n v="327"/>
  </r>
  <r>
    <s v="18599"/>
    <s v="6"/>
    <x v="10"/>
    <d v="2017-07-02T00:00:00"/>
    <b v="1"/>
    <s v="Approved"/>
    <s v="OHM Cycles"/>
    <s v="Standard"/>
    <s v="high"/>
    <s v="medium"/>
    <n v="227.88"/>
    <n v="136.72999999999999"/>
    <n v="91.15"/>
    <d v="2003-02-07T00:00:00"/>
    <n v="181"/>
  </r>
  <r>
    <s v="18600"/>
    <s v="54"/>
    <x v="3175"/>
    <d v="2017-01-31T00:00:00"/>
    <b v="1"/>
    <s v="Approved"/>
    <s v="WeareA2B"/>
    <s v="Standard"/>
    <s v="medium"/>
    <s v="medium"/>
    <n v="1292.8399999999999"/>
    <n v="13.44"/>
    <n v="1279.4000000000001"/>
    <d v="2011-08-24T00:00:00"/>
    <n v="333"/>
  </r>
  <r>
    <s v="18601"/>
    <s v="63"/>
    <x v="850"/>
    <d v="2017-11-26T00:00:00"/>
    <b v="1"/>
    <s v="Approved"/>
    <s v="Solex"/>
    <s v="Standard"/>
    <s v="medium"/>
    <s v="medium"/>
    <n v="1483.2"/>
    <n v="99.59"/>
    <n v="1383.61"/>
    <d v="2009-03-08T00:00:00"/>
    <n v="34"/>
  </r>
  <r>
    <s v="18602"/>
    <s v="96"/>
    <x v="321"/>
    <d v="2017-03-12T00:00:00"/>
    <b v="0"/>
    <s v="Approved"/>
    <s v="WeareA2B"/>
    <s v="Road"/>
    <s v="low"/>
    <s v="small"/>
    <n v="1172.78"/>
    <n v="1043.77"/>
    <n v="129.01"/>
    <d v="2002-10-10T00:00:00"/>
    <n v="293"/>
  </r>
  <r>
    <s v="18603"/>
    <s v="4"/>
    <x v="2490"/>
    <d v="2017-02-14T00:00:00"/>
    <b v="1"/>
    <s v="Approved"/>
    <s v="Giant Bicycles"/>
    <s v="Standard"/>
    <s v="high"/>
    <s v="medium"/>
    <n v="1129.1300000000001"/>
    <n v="677.48"/>
    <n v="451.65"/>
    <d v="2005-08-09T00:00:00"/>
    <n v="319"/>
  </r>
  <r>
    <s v="18604"/>
    <s v="53"/>
    <x v="2766"/>
    <d v="2017-01-17T00:00:00"/>
    <b v="1"/>
    <s v="Approved"/>
    <s v="Giant Bicycles"/>
    <s v="Standard"/>
    <s v="high"/>
    <s v="medium"/>
    <n v="1274.93"/>
    <n v="764.96"/>
    <n v="509.97"/>
    <d v="1996-04-05T00:00:00"/>
    <n v="347"/>
  </r>
  <r>
    <s v="18605"/>
    <s v="97"/>
    <x v="1463"/>
    <d v="2017-02-21T00:00:00"/>
    <b v="0"/>
    <s v="Approved"/>
    <s v="Solex"/>
    <s v="Standard"/>
    <s v="medium"/>
    <s v="large"/>
    <n v="202.62"/>
    <n v="151.96"/>
    <n v="50.66"/>
    <d v="2016-03-29T00:00:00"/>
    <n v="312"/>
  </r>
  <r>
    <s v="18606"/>
    <s v="4"/>
    <x v="2153"/>
    <d v="2017-12-03T00:00:00"/>
    <b v="1"/>
    <s v="Approved"/>
    <s v="Giant Bicycles"/>
    <s v="Standard"/>
    <s v="high"/>
    <s v="medium"/>
    <n v="1129.1300000000001"/>
    <n v="677.48"/>
    <n v="451.65"/>
    <d v="2014-03-03T00:00:00"/>
    <n v="27"/>
  </r>
  <r>
    <s v="18608"/>
    <s v="4"/>
    <x v="1176"/>
    <d v="2017-05-01T00:00:00"/>
    <b v="1"/>
    <s v="Approved"/>
    <s v="Solex"/>
    <s v="Standard"/>
    <s v="medium"/>
    <s v="medium"/>
    <n v="1483.2"/>
    <n v="99.59"/>
    <n v="1383.61"/>
    <d v="1998-12-17T00:00:00"/>
    <n v="243"/>
  </r>
  <r>
    <s v="18609"/>
    <s v="27"/>
    <x v="1848"/>
    <d v="2017-12-30T00:00:00"/>
    <b v="0"/>
    <s v="Approved"/>
    <s v="Trek Bicycles"/>
    <s v="Standard"/>
    <s v="medium"/>
    <s v="medium"/>
    <n v="499.53"/>
    <n v="388.72"/>
    <n v="110.81"/>
    <d v="1999-06-23T00:00:00"/>
    <n v="0"/>
  </r>
  <r>
    <s v="18610"/>
    <s v="63"/>
    <x v="367"/>
    <d v="2017-08-30T00:00:00"/>
    <b v="0"/>
    <s v="Approved"/>
    <s v="Solex"/>
    <s v="Standard"/>
    <s v="medium"/>
    <s v="medium"/>
    <n v="1483.2"/>
    <n v="99.59"/>
    <n v="1383.61"/>
    <d v="1998-12-17T00:00:00"/>
    <n v="122"/>
  </r>
  <r>
    <s v="18611"/>
    <s v="42"/>
    <x v="1422"/>
    <d v="2017-10-04T00:00:00"/>
    <b v="0"/>
    <s v="Approved"/>
    <s v="OHM Cycles"/>
    <s v="Road"/>
    <s v="medium"/>
    <s v="small"/>
    <n v="1810"/>
    <n v="1610.9"/>
    <n v="199.1"/>
    <d v="2008-03-19T00:00:00"/>
    <n v="87"/>
  </r>
  <r>
    <s v="18612"/>
    <s v="10"/>
    <x v="1"/>
    <d v="2017-10-24T00:00:00"/>
    <b v="0"/>
    <s v="Approved"/>
    <s v="WeareA2B"/>
    <s v="Touring"/>
    <s v="medium"/>
    <s v="medium"/>
    <n v="1466.68"/>
    <n v="363.25"/>
    <n v="1103.43"/>
    <d v="2004-08-17T00:00:00"/>
    <n v="67"/>
  </r>
  <r>
    <s v="18613"/>
    <s v="30"/>
    <x v="281"/>
    <d v="2017-06-25T00:00:00"/>
    <b v="0"/>
    <s v="Approved"/>
    <s v="Solex"/>
    <s v="Standard"/>
    <s v="high"/>
    <s v="medium"/>
    <n v="748.17"/>
    <n v="448.9"/>
    <n v="299.27"/>
    <d v="1999-07-20T00:00:00"/>
    <n v="188"/>
  </r>
  <r>
    <s v="18614"/>
    <s v="10"/>
    <x v="2496"/>
    <d v="2017-07-26T00:00:00"/>
    <b v="0"/>
    <s v="Approved"/>
    <s v="WeareA2B"/>
    <s v="Touring"/>
    <s v="medium"/>
    <s v="medium"/>
    <n v="1466.68"/>
    <n v="363.25"/>
    <n v="1103.43"/>
    <d v="2014-03-03T00:00:00"/>
    <n v="157"/>
  </r>
  <r>
    <s v="18616"/>
    <s v="3"/>
    <x v="521"/>
    <d v="2017-04-12T00:00:00"/>
    <b v="0"/>
    <s v="Approved"/>
    <s v="Trek Bicycles"/>
    <s v="Standard"/>
    <s v="medium"/>
    <s v="large"/>
    <n v="2091.4699999999998"/>
    <n v="388.92"/>
    <n v="1702.55"/>
    <d v="2005-08-09T00:00:00"/>
    <n v="262"/>
  </r>
  <r>
    <s v="18617"/>
    <s v="56"/>
    <x v="1351"/>
    <d v="2017-02-18T00:00:00"/>
    <b v="0"/>
    <s v="Approved"/>
    <s v="OHM Cycles"/>
    <s v="Standard"/>
    <s v="medium"/>
    <s v="medium"/>
    <n v="183.86"/>
    <n v="137.9"/>
    <n v="45.96"/>
    <d v="1997-10-04T00:00:00"/>
    <n v="315"/>
  </r>
  <r>
    <s v="18618"/>
    <s v="79"/>
    <x v="1133"/>
    <d v="2017-05-21T00:00:00"/>
    <b v="0"/>
    <s v="Approved"/>
    <s v="Norco Bicycles"/>
    <s v="Standard"/>
    <s v="medium"/>
    <s v="medium"/>
    <n v="1555.58"/>
    <n v="818.01"/>
    <n v="737.57"/>
    <d v="2004-12-18T00:00:00"/>
    <n v="223"/>
  </r>
  <r>
    <s v="18619"/>
    <s v="3"/>
    <x v="341"/>
    <d v="2017-01-25T00:00:00"/>
    <b v="0"/>
    <s v="Approved"/>
    <s v="Trek Bicycles"/>
    <s v="Standard"/>
    <s v="medium"/>
    <s v="large"/>
    <n v="2091.4699999999998"/>
    <n v="388.92"/>
    <n v="1702.55"/>
    <d v="2012-09-15T00:00:00"/>
    <n v="339"/>
  </r>
  <r>
    <s v="18620"/>
    <s v="3"/>
    <x v="3262"/>
    <d v="2017-12-01T00:00:00"/>
    <b v="0"/>
    <s v="Approved"/>
    <s v="Trek Bicycles"/>
    <s v="Standard"/>
    <s v="medium"/>
    <s v="large"/>
    <n v="2091.4699999999998"/>
    <n v="388.92"/>
    <n v="1702.55"/>
    <d v="2016-02-04T00:00:00"/>
    <n v="29"/>
  </r>
  <r>
    <s v="18621"/>
    <s v="26"/>
    <x v="571"/>
    <d v="2017-04-11T00:00:00"/>
    <b v="0"/>
    <s v="Approved"/>
    <s v="WeareA2B"/>
    <s v="Standard"/>
    <s v="medium"/>
    <s v="medium"/>
    <n v="1992.93"/>
    <n v="762.63"/>
    <n v="1230.3"/>
    <d v="2016-11-22T00:00:00"/>
    <n v="263"/>
  </r>
  <r>
    <s v="18622"/>
    <s v="99"/>
    <x v="2804"/>
    <d v="2017-10-21T00:00:00"/>
    <b v="1"/>
    <s v="Approved"/>
    <s v="OHM Cycles"/>
    <s v="Standard"/>
    <s v="medium"/>
    <s v="medium"/>
    <n v="1227.3399999999999"/>
    <n v="770.89"/>
    <n v="456.45"/>
    <d v="1994-08-10T00:00:00"/>
    <n v="70"/>
  </r>
  <r>
    <s v="18623"/>
    <s v="62"/>
    <x v="3047"/>
    <d v="2017-03-06T00:00:00"/>
    <b v="0"/>
    <s v="Approved"/>
    <s v="Solex"/>
    <s v="Standard"/>
    <s v="medium"/>
    <s v="medium"/>
    <n v="478.16"/>
    <n v="298.72000000000003"/>
    <n v="179.44"/>
    <d v="1993-06-23T00:00:00"/>
    <n v="299"/>
  </r>
  <r>
    <s v="18624"/>
    <s v="89"/>
    <x v="10"/>
    <d v="2017-01-15T00:00:00"/>
    <b v="1"/>
    <s v="Approved"/>
    <s v="WeareA2B"/>
    <s v="Touring"/>
    <s v="medium"/>
    <s v="large"/>
    <n v="1362.99"/>
    <n v="57.74"/>
    <n v="1305.25"/>
    <d v="1993-04-20T00:00:00"/>
    <n v="349"/>
  </r>
  <r>
    <s v="18626"/>
    <s v="90"/>
    <x v="3421"/>
    <d v="2017-08-09T00:00:00"/>
    <b v="1"/>
    <s v="Approved"/>
    <s v="Norco Bicycles"/>
    <s v="Standard"/>
    <s v="low"/>
    <s v="medium"/>
    <n v="363.01"/>
    <n v="290.41000000000003"/>
    <n v="72.599999999999994"/>
    <d v="2005-05-10T00:00:00"/>
    <n v="143"/>
  </r>
  <r>
    <s v="18627"/>
    <s v="49"/>
    <x v="2432"/>
    <d v="2017-05-09T00:00:00"/>
    <b v="0"/>
    <s v="Approved"/>
    <s v="Trek Bicycles"/>
    <s v="Road"/>
    <s v="medium"/>
    <s v="medium"/>
    <n v="533.51"/>
    <n v="400.13"/>
    <n v="133.38"/>
    <d v="2015-06-17T00:00:00"/>
    <n v="235"/>
  </r>
  <r>
    <s v="18628"/>
    <s v="96"/>
    <x v="1189"/>
    <d v="2017-10-18T00:00:00"/>
    <b v="1"/>
    <s v="Approved"/>
    <s v="Giant Bicycles"/>
    <s v="Standard"/>
    <s v="medium"/>
    <s v="large"/>
    <n v="1635.3"/>
    <n v="993.66"/>
    <n v="641.64"/>
    <d v="2013-06-09T00:00:00"/>
    <n v="73"/>
  </r>
  <r>
    <s v="18629"/>
    <s v="55"/>
    <x v="1025"/>
    <d v="2017-03-15T00:00:00"/>
    <b v="0"/>
    <s v="Approved"/>
    <s v="Trek Bicycles"/>
    <s v="Road"/>
    <s v="medium"/>
    <s v="large"/>
    <n v="1894.19"/>
    <n v="598.76"/>
    <n v="1295.43"/>
    <d v="2003-07-21T00:00:00"/>
    <n v="290"/>
  </r>
  <r>
    <s v="18630"/>
    <s v="50"/>
    <x v="3135"/>
    <d v="2017-07-28T00:00:00"/>
    <b v="1"/>
    <s v="Approved"/>
    <s v="WeareA2B"/>
    <s v="Standard"/>
    <s v="medium"/>
    <s v="small"/>
    <n v="175.89"/>
    <n v="131.91999999999999"/>
    <n v="43.97"/>
    <d v="2003-02-16T00:00:00"/>
    <n v="155"/>
  </r>
  <r>
    <s v="18631"/>
    <s v="95"/>
    <x v="1492"/>
    <d v="2017-02-17T00:00:00"/>
    <b v="0"/>
    <s v="Approved"/>
    <s v="OHM Cycles"/>
    <s v="Touring"/>
    <s v="low"/>
    <s v="medium"/>
    <n v="1073.07"/>
    <n v="933.84"/>
    <n v="139.22999999999999"/>
    <d v="1997-01-25T00:00:00"/>
    <n v="316"/>
  </r>
  <r>
    <s v="18632"/>
    <s v="54"/>
    <x v="3394"/>
    <d v="2017-12-29T00:00:00"/>
    <b v="1"/>
    <s v="Approved"/>
    <s v="WeareA2B"/>
    <s v="Standard"/>
    <s v="medium"/>
    <s v="medium"/>
    <n v="1292.8399999999999"/>
    <n v="13.44"/>
    <n v="1279.4000000000001"/>
    <d v="2015-10-18T00:00:00"/>
    <n v="1"/>
  </r>
  <r>
    <s v="18633"/>
    <s v="33"/>
    <x v="946"/>
    <d v="2017-12-29T00:00:00"/>
    <b v="1"/>
    <s v="Approved"/>
    <s v="Giant Bicycles"/>
    <s v="Standard"/>
    <s v="medium"/>
    <s v="small"/>
    <n v="1311.44"/>
    <n v="1167.18"/>
    <n v="144.26"/>
    <d v="1992-10-11T00:00:00"/>
    <n v="1"/>
  </r>
  <r>
    <s v="18634"/>
    <s v="17"/>
    <x v="2558"/>
    <d v="2017-09-07T00:00:00"/>
    <b v="1"/>
    <s v="Approved"/>
    <s v="Solex"/>
    <s v="Standard"/>
    <s v="high"/>
    <s v="medium"/>
    <n v="1024.6600000000001"/>
    <n v="614.79999999999995"/>
    <n v="409.86"/>
    <d v="1996-11-09T00:00:00"/>
    <n v="114"/>
  </r>
  <r>
    <s v="18635"/>
    <s v="9"/>
    <x v="2392"/>
    <d v="2017-09-04T00:00:00"/>
    <b v="0"/>
    <s v="Approved"/>
    <s v="OHM Cycles"/>
    <s v="Road"/>
    <s v="medium"/>
    <s v="medium"/>
    <n v="742.54"/>
    <n v="667.4"/>
    <n v="75.14"/>
    <d v="2007-08-04T00:00:00"/>
    <n v="117"/>
  </r>
  <r>
    <s v="18636"/>
    <s v="75"/>
    <x v="417"/>
    <d v="2017-12-19T00:00:00"/>
    <b v="0"/>
    <s v="Approved"/>
    <s v="Giant Bicycles"/>
    <s v="Touring"/>
    <s v="medium"/>
    <s v="large"/>
    <n v="1873.97"/>
    <n v="863.95"/>
    <n v="1010.02"/>
    <d v="2006-05-22T00:00:00"/>
    <n v="11"/>
  </r>
  <r>
    <s v="18637"/>
    <s v="50"/>
    <x v="2829"/>
    <d v="2017-09-01T00:00:00"/>
    <b v="0"/>
    <s v="Approved"/>
    <s v="WeareA2B"/>
    <s v="Standard"/>
    <s v="medium"/>
    <s v="small"/>
    <n v="175.89"/>
    <n v="131.91999999999999"/>
    <n v="43.97"/>
    <d v="2012-04-10T00:00:00"/>
    <n v="120"/>
  </r>
  <r>
    <s v="18638"/>
    <s v="64"/>
    <x v="3166"/>
    <d v="2017-12-17T00:00:00"/>
    <b v="0"/>
    <s v="Approved"/>
    <s v="Giant Bicycles"/>
    <s v="Standard"/>
    <s v="high"/>
    <s v="small"/>
    <n v="1977.36"/>
    <n v="1759.85"/>
    <n v="217.51"/>
    <d v="2011-08-24T00:00:00"/>
    <n v="13"/>
  </r>
  <r>
    <s v="18639"/>
    <s v="74"/>
    <x v="1568"/>
    <d v="2017-06-17T00:00:00"/>
    <b v="1"/>
    <s v="Approved"/>
    <s v="WeareA2B"/>
    <s v="Standard"/>
    <s v="medium"/>
    <s v="medium"/>
    <n v="1228.07"/>
    <n v="400.91"/>
    <n v="827.16"/>
    <d v="2006-05-22T00:00:00"/>
    <n v="196"/>
  </r>
  <r>
    <s v="18640"/>
    <s v="43"/>
    <x v="3180"/>
    <d v="2017-11-11T00:00:00"/>
    <b v="1"/>
    <s v="Approved"/>
    <s v="Solex"/>
    <s v="Standard"/>
    <s v="medium"/>
    <s v="medium"/>
    <n v="1151.96"/>
    <n v="649.49"/>
    <n v="502.47"/>
    <d v="1999-12-04T00:00:00"/>
    <n v="49"/>
  </r>
  <r>
    <s v="18641"/>
    <s v="52"/>
    <x v="2125"/>
    <d v="2017-10-14T00:00:00"/>
    <b v="0"/>
    <s v="Approved"/>
    <s v="OHM Cycles"/>
    <s v="Road"/>
    <s v="medium"/>
    <s v="medium"/>
    <n v="1280.28"/>
    <n v="829.51"/>
    <n v="450.77"/>
    <d v="1991-01-21T00:00:00"/>
    <n v="77"/>
  </r>
  <r>
    <s v="18642"/>
    <s v="5"/>
    <x v="288"/>
    <d v="2017-12-09T00:00:00"/>
    <b v="0"/>
    <s v="Approved"/>
    <s v="Giant Bicycles"/>
    <s v="Standard"/>
    <s v="high"/>
    <s v="medium"/>
    <n v="1129.1300000000001"/>
    <n v="677.48"/>
    <n v="451.65"/>
    <d v="2005-08-09T00:00:00"/>
    <n v="21"/>
  </r>
  <r>
    <s v="18643"/>
    <s v="6"/>
    <x v="2943"/>
    <d v="2017-01-07T00:00:00"/>
    <b v="1"/>
    <s v="Approved"/>
    <s v="OHM Cycles"/>
    <s v="Standard"/>
    <s v="high"/>
    <s v="medium"/>
    <n v="227.88"/>
    <n v="136.72999999999999"/>
    <n v="91.15"/>
    <d v="2003-02-07T00:00:00"/>
    <n v="357"/>
  </r>
  <r>
    <s v="18644"/>
    <s v="26"/>
    <x v="206"/>
    <d v="2017-11-29T00:00:00"/>
    <b v="0"/>
    <s v="Approved"/>
    <s v="WeareA2B"/>
    <s v="Standard"/>
    <s v="medium"/>
    <s v="medium"/>
    <n v="1992.93"/>
    <n v="762.63"/>
    <n v="1230.3"/>
    <d v="1993-05-26T00:00:00"/>
    <n v="31"/>
  </r>
  <r>
    <s v="18645"/>
    <s v="97"/>
    <x v="3272"/>
    <d v="2017-11-02T00:00:00"/>
    <b v="1"/>
    <s v="Approved"/>
    <s v="Solex"/>
    <s v="Standard"/>
    <s v="medium"/>
    <s v="large"/>
    <n v="202.62"/>
    <n v="151.96"/>
    <n v="50.66"/>
    <d v="2016-03-29T00:00:00"/>
    <n v="58"/>
  </r>
  <r>
    <s v="18646"/>
    <s v="82"/>
    <x v="2474"/>
    <d v="2017-01-17T00:00:00"/>
    <b v="0"/>
    <s v="Approved"/>
    <s v="Norco Bicycles"/>
    <s v="Standard"/>
    <s v="high"/>
    <s v="medium"/>
    <n v="1148.6400000000001"/>
    <n v="689.18"/>
    <n v="459.46"/>
    <d v="1997-08-25T00:00:00"/>
    <n v="347"/>
  </r>
  <r>
    <s v="18647"/>
    <s v="46"/>
    <x v="77"/>
    <d v="2017-07-08T00:00:00"/>
    <b v="0"/>
    <s v="Approved"/>
    <s v="Solex"/>
    <s v="Standard"/>
    <s v="low"/>
    <s v="medium"/>
    <n v="1289.8499999999999"/>
    <n v="74.510000000000005"/>
    <n v="1215.3399999999999"/>
    <d v="2007-12-11T00:00:00"/>
    <n v="175"/>
  </r>
  <r>
    <s v="18648"/>
    <s v="87"/>
    <x v="3348"/>
    <d v="2017-02-04T00:00:00"/>
    <b v="0"/>
    <s v="Approved"/>
    <s v="Giant Bicycles"/>
    <s v="Standard"/>
    <s v="high"/>
    <s v="medium"/>
    <n v="1179"/>
    <n v="707.4"/>
    <n v="471.6"/>
    <d v="2003-09-10T00:00:00"/>
    <n v="329"/>
  </r>
  <r>
    <s v="18649"/>
    <s v="90"/>
    <x v="3377"/>
    <d v="2017-09-01T00:00:00"/>
    <b v="1"/>
    <s v="Approved"/>
    <s v="Norco Bicycles"/>
    <s v="Standard"/>
    <s v="low"/>
    <s v="medium"/>
    <n v="363.01"/>
    <n v="290.41000000000003"/>
    <n v="72.599999999999994"/>
    <d v="2016-03-29T00:00:00"/>
    <n v="120"/>
  </r>
  <r>
    <s v="18650"/>
    <s v="85"/>
    <x v="2898"/>
    <d v="2017-12-02T00:00:00"/>
    <b v="1"/>
    <s v="Approved"/>
    <s v="WeareA2B"/>
    <s v="Standard"/>
    <s v="medium"/>
    <s v="medium"/>
    <n v="752.64"/>
    <n v="205.36"/>
    <n v="547.28"/>
    <d v="2015-08-02T00:00:00"/>
    <n v="28"/>
  </r>
  <r>
    <s v="18651"/>
    <s v="6"/>
    <x v="3290"/>
    <d v="2017-12-17T00:00:00"/>
    <b v="0"/>
    <s v="Approved"/>
    <s v="Solex"/>
    <s v="Standard"/>
    <s v="high"/>
    <s v="medium"/>
    <n v="748.17"/>
    <n v="448.9"/>
    <n v="299.27"/>
    <d v="1992-10-11T00:00:00"/>
    <n v="13"/>
  </r>
  <r>
    <s v="18652"/>
    <s v="74"/>
    <x v="132"/>
    <d v="2017-10-15T00:00:00"/>
    <b v="0"/>
    <s v="Approved"/>
    <s v="WeareA2B"/>
    <s v="Standard"/>
    <s v="medium"/>
    <s v="medium"/>
    <n v="1762.96"/>
    <n v="950.52"/>
    <n v="812.44"/>
    <d v="1997-02-09T00:00:00"/>
    <n v="76"/>
  </r>
  <r>
    <s v="18653"/>
    <s v="95"/>
    <x v="2144"/>
    <d v="2017-11-08T00:00:00"/>
    <b v="0"/>
    <s v="Approved"/>
    <s v="OHM Cycles"/>
    <s v="Touring"/>
    <s v="low"/>
    <s v="medium"/>
    <n v="1073.07"/>
    <n v="933.84"/>
    <n v="139.22999999999999"/>
    <d v="2003-01-05T00:00:00"/>
    <n v="52"/>
  </r>
  <r>
    <s v="18654"/>
    <s v="60"/>
    <x v="2971"/>
    <d v="2017-05-24T00:00:00"/>
    <b v="1"/>
    <s v="Approved"/>
    <s v="Giant Bicycles"/>
    <s v="Standard"/>
    <s v="high"/>
    <s v="small"/>
    <n v="1977.36"/>
    <n v="1759.85"/>
    <n v="217.51"/>
    <d v="2010-11-05T00:00:00"/>
    <n v="220"/>
  </r>
  <r>
    <s v="18655"/>
    <s v="77"/>
    <x v="3430"/>
    <d v="2017-04-28T00:00:00"/>
    <b v="1"/>
    <s v="Approved"/>
    <s v="WeareA2B"/>
    <s v="Standard"/>
    <s v="medium"/>
    <s v="medium"/>
    <n v="1769.64"/>
    <n v="108.76"/>
    <n v="1660.88"/>
    <d v="2011-05-09T00:00:00"/>
    <n v="246"/>
  </r>
  <r>
    <s v="18656"/>
    <s v="1"/>
    <x v="447"/>
    <d v="2017-09-16T00:00:00"/>
    <b v="1"/>
    <s v="Approved"/>
    <s v="Giant Bicycles"/>
    <s v="Standard"/>
    <s v="medium"/>
    <s v="medium"/>
    <n v="1403.5"/>
    <n v="954.82"/>
    <n v="448.68"/>
    <d v="2005-08-09T00:00:00"/>
    <n v="105"/>
  </r>
  <r>
    <s v="18657"/>
    <s v="3"/>
    <x v="865"/>
    <d v="2017-06-30T00:00:00"/>
    <b v="1"/>
    <s v="Approved"/>
    <s v="Trek Bicycles"/>
    <s v="Standard"/>
    <s v="medium"/>
    <s v="large"/>
    <n v="2091.4699999999998"/>
    <n v="388.92"/>
    <n v="1702.55"/>
    <d v="2011-04-16T00:00:00"/>
    <n v="183"/>
  </r>
  <r>
    <s v="18658"/>
    <s v="51"/>
    <x v="600"/>
    <d v="2017-04-15T00:00:00"/>
    <b v="0"/>
    <s v="Approved"/>
    <s v="OHM Cycles"/>
    <s v="Standard"/>
    <s v="high"/>
    <s v="medium"/>
    <n v="2005.66"/>
    <n v="1203.4000000000001"/>
    <n v="802.26"/>
    <d v="1991-01-21T00:00:00"/>
    <n v="259"/>
  </r>
  <r>
    <s v="18659"/>
    <s v="34"/>
    <x v="1331"/>
    <d v="2017-12-29T00:00:00"/>
    <b v="1"/>
    <s v="Approved"/>
    <s v="Norco Bicycles"/>
    <s v="Road"/>
    <s v="high"/>
    <s v="large"/>
    <n v="774.53"/>
    <n v="464.72"/>
    <n v="309.81"/>
    <d v="1994-07-12T00:00:00"/>
    <n v="1"/>
  </r>
  <r>
    <s v="18660"/>
    <s v="86"/>
    <x v="2511"/>
    <d v="2017-03-14T00:00:00"/>
    <b v="1"/>
    <s v="Approved"/>
    <s v="OHM Cycles"/>
    <s v="Standard"/>
    <s v="medium"/>
    <s v="medium"/>
    <n v="235.63"/>
    <n v="125.07"/>
    <n v="110.56"/>
    <d v="2004-08-07T00:00:00"/>
    <n v="291"/>
  </r>
  <r>
    <s v="18661"/>
    <s v="4"/>
    <x v="162"/>
    <d v="2017-02-03T00:00:00"/>
    <b v="0"/>
    <s v="Approved"/>
    <s v="Giant Bicycles"/>
    <s v="Standard"/>
    <s v="high"/>
    <s v="medium"/>
    <n v="1129.1300000000001"/>
    <n v="677.48"/>
    <n v="451.65"/>
    <d v="2005-08-09T00:00:00"/>
    <n v="330"/>
  </r>
  <r>
    <s v="18662"/>
    <s v="34"/>
    <x v="2842"/>
    <d v="2017-09-11T00:00:00"/>
    <b v="0"/>
    <s v="Approved"/>
    <s v="Norco Bicycles"/>
    <s v="Road"/>
    <s v="high"/>
    <s v="large"/>
    <n v="774.53"/>
    <n v="464.72"/>
    <n v="309.81"/>
    <d v="2003-03-18T00:00:00"/>
    <n v="110"/>
  </r>
  <r>
    <s v="18663"/>
    <s v="75"/>
    <x v="577"/>
    <d v="2017-06-03T00:00:00"/>
    <b v="1"/>
    <s v="Approved"/>
    <s v="Giant Bicycles"/>
    <s v="Touring"/>
    <s v="medium"/>
    <s v="large"/>
    <n v="1873.97"/>
    <n v="863.95"/>
    <n v="1010.02"/>
    <d v="2006-05-22T00:00:00"/>
    <n v="210"/>
  </r>
  <r>
    <s v="18664"/>
    <s v="16"/>
    <x v="967"/>
    <d v="2017-12-08T00:00:00"/>
    <b v="0"/>
    <s v="Approved"/>
    <s v="Norco Bicycles"/>
    <s v="Standard"/>
    <s v="high"/>
    <s v="small"/>
    <n v="1661.92"/>
    <n v="1479.11"/>
    <n v="182.81"/>
    <d v="1996-04-05T00:00:00"/>
    <n v="22"/>
  </r>
  <r>
    <s v="18665"/>
    <s v="42"/>
    <x v="1342"/>
    <d v="2017-10-30T00:00:00"/>
    <b v="0"/>
    <s v="Approved"/>
    <s v="OHM Cycles"/>
    <s v="Road"/>
    <s v="medium"/>
    <s v="small"/>
    <n v="1810"/>
    <n v="1610.9"/>
    <n v="199.1"/>
    <d v="2008-03-19T00:00:00"/>
    <n v="61"/>
  </r>
  <r>
    <s v="18666"/>
    <s v="22"/>
    <x v="2015"/>
    <d v="2017-05-29T00:00:00"/>
    <b v="1"/>
    <s v="Approved"/>
    <s v="Solex"/>
    <s v="Standard"/>
    <s v="medium"/>
    <s v="medium"/>
    <n v="575.27"/>
    <n v="431.45"/>
    <n v="143.82"/>
    <d v="2013-03-12T00:00:00"/>
    <n v="215"/>
  </r>
  <r>
    <s v="18667"/>
    <s v="23"/>
    <x v="589"/>
    <d v="2017-07-25T00:00:00"/>
    <b v="0"/>
    <s v="Approved"/>
    <s v="Norco Bicycles"/>
    <s v="Mountain"/>
    <s v="low"/>
    <s v="small"/>
    <n v="688.63"/>
    <n v="612.88"/>
    <n v="75.75"/>
    <d v="2016-11-22T00:00:00"/>
    <n v="158"/>
  </r>
  <r>
    <s v="18668"/>
    <s v="88"/>
    <x v="1659"/>
    <d v="2017-08-31T00:00:00"/>
    <b v="1"/>
    <s v="Approved"/>
    <s v="Norco Bicycles"/>
    <s v="Standard"/>
    <s v="medium"/>
    <s v="medium"/>
    <n v="1198.46"/>
    <n v="381.1"/>
    <n v="817.36"/>
    <d v="2003-01-05T00:00:00"/>
    <n v="121"/>
  </r>
  <r>
    <s v="18669"/>
    <s v="55"/>
    <x v="1720"/>
    <d v="2017-10-25T00:00:00"/>
    <b v="0"/>
    <s v="Approved"/>
    <s v="Trek Bicycles"/>
    <s v="Road"/>
    <s v="medium"/>
    <s v="large"/>
    <n v="1894.19"/>
    <n v="598.76"/>
    <n v="1295.43"/>
    <d v="2003-07-21T00:00:00"/>
    <n v="66"/>
  </r>
  <r>
    <s v="18670"/>
    <s v="97"/>
    <x v="1746"/>
    <d v="2017-06-30T00:00:00"/>
    <b v="1"/>
    <s v="Approved"/>
    <s v="OHM Cycles"/>
    <s v="Road"/>
    <s v="medium"/>
    <s v="medium"/>
    <n v="742.54"/>
    <n v="667.4"/>
    <n v="75.14"/>
    <d v="1991-11-07T00:00:00"/>
    <n v="183"/>
  </r>
  <r>
    <s v="18671"/>
    <s v="37"/>
    <x v="1003"/>
    <d v="2017-12-20T00:00:00"/>
    <b v="0"/>
    <s v="Approved"/>
    <s v="OHM Cycles"/>
    <s v="Standard"/>
    <s v="low"/>
    <s v="medium"/>
    <n v="1793.43"/>
    <n v="248.82"/>
    <n v="1544.61"/>
    <d v="1999-12-04T00:00:00"/>
    <n v="10"/>
  </r>
  <r>
    <s v="18672"/>
    <s v="56"/>
    <x v="364"/>
    <d v="2017-08-21T00:00:00"/>
    <b v="0"/>
    <s v="Approved"/>
    <s v="OHM Cycles"/>
    <s v="Standard"/>
    <s v="medium"/>
    <s v="medium"/>
    <n v="183.86"/>
    <n v="137.9"/>
    <n v="45.96"/>
    <d v="2015-10-18T00:00:00"/>
    <n v="131"/>
  </r>
  <r>
    <s v="18673"/>
    <s v="59"/>
    <x v="490"/>
    <d v="2017-01-30T00:00:00"/>
    <b v="1"/>
    <s v="Approved"/>
    <s v="WeareA2B"/>
    <s v="Standard"/>
    <s v="medium"/>
    <s v="small"/>
    <n v="1415.01"/>
    <n v="1259.3599999999999"/>
    <n v="155.65"/>
    <d v="2003-01-05T00:00:00"/>
    <n v="334"/>
  </r>
  <r>
    <s v="18674"/>
    <s v="48"/>
    <x v="406"/>
    <d v="2017-10-10T00:00:00"/>
    <b v="1"/>
    <s v="Approved"/>
    <s v="WeareA2B"/>
    <s v="Standard"/>
    <s v="medium"/>
    <s v="medium"/>
    <n v="1762.96"/>
    <n v="950.52"/>
    <n v="812.44"/>
    <d v="1997-02-09T00:00:00"/>
    <n v="81"/>
  </r>
  <r>
    <s v="18675"/>
    <s v="18"/>
    <x v="2021"/>
    <d v="2017-02-14T00:00:00"/>
    <b v="1"/>
    <s v="Approved"/>
    <s v="Solex"/>
    <s v="Standard"/>
    <s v="medium"/>
    <s v="medium"/>
    <n v="575.27"/>
    <n v="431.45"/>
    <n v="143.82"/>
    <d v="2013-03-12T00:00:00"/>
    <n v="319"/>
  </r>
  <r>
    <s v="18676"/>
    <s v="3"/>
    <x v="1150"/>
    <d v="2017-05-01T00:00:00"/>
    <b v="0"/>
    <s v="Approved"/>
    <s v="Trek Bicycles"/>
    <s v="Standard"/>
    <s v="medium"/>
    <s v="large"/>
    <n v="2091.4699999999998"/>
    <n v="388.92"/>
    <n v="1702.55"/>
    <d v="2010-06-07T00:00:00"/>
    <n v="243"/>
  </r>
  <r>
    <s v="18677"/>
    <s v="95"/>
    <x v="513"/>
    <d v="2017-04-25T00:00:00"/>
    <b v="1"/>
    <s v="Approved"/>
    <s v="OHM Cycles"/>
    <s v="Touring"/>
    <s v="low"/>
    <s v="medium"/>
    <n v="1073.07"/>
    <n v="933.84"/>
    <n v="139.22999999999999"/>
    <d v="1997-01-25T00:00:00"/>
    <n v="249"/>
  </r>
  <r>
    <s v="18678"/>
    <s v="74"/>
    <x v="660"/>
    <d v="2017-04-25T00:00:00"/>
    <b v="1"/>
    <s v="Approved"/>
    <s v="WeareA2B"/>
    <s v="Standard"/>
    <s v="medium"/>
    <s v="medium"/>
    <n v="1762.96"/>
    <n v="950.52"/>
    <n v="812.44"/>
    <d v="2014-07-28T00:00:00"/>
    <n v="249"/>
  </r>
  <r>
    <s v="18679"/>
    <s v="40"/>
    <x v="3053"/>
    <d v="2017-10-15T00:00:00"/>
    <b v="0"/>
    <s v="Approved"/>
    <s v="OHM Cycles"/>
    <s v="Standard"/>
    <s v="high"/>
    <s v="medium"/>
    <n v="1458.17"/>
    <n v="874.9"/>
    <n v="583.27"/>
    <d v="2006-02-02T00:00:00"/>
    <n v="76"/>
  </r>
  <r>
    <s v="18680"/>
    <s v="20"/>
    <x v="2289"/>
    <d v="2017-11-20T00:00:00"/>
    <b v="0"/>
    <s v="Approved"/>
    <s v="Trek Bicycles"/>
    <s v="Standard"/>
    <s v="medium"/>
    <s v="small"/>
    <n v="1775.81"/>
    <n v="1580.47"/>
    <n v="195.34"/>
    <d v="2010-05-05T00:00:00"/>
    <n v="40"/>
  </r>
  <r>
    <s v="18681"/>
    <s v="48"/>
    <x v="2067"/>
    <d v="2017-04-09T00:00:00"/>
    <b v="1"/>
    <s v="Approved"/>
    <s v="WeareA2B"/>
    <s v="Standard"/>
    <s v="medium"/>
    <s v="medium"/>
    <n v="1762.96"/>
    <n v="950.52"/>
    <n v="812.44"/>
    <d v="2009-04-12T00:00:00"/>
    <n v="265"/>
  </r>
  <r>
    <s v="18682"/>
    <s v="74"/>
    <x v="2117"/>
    <d v="2017-05-04T00:00:00"/>
    <b v="0"/>
    <s v="Approved"/>
    <s v="WeareA2B"/>
    <s v="Standard"/>
    <s v="medium"/>
    <s v="medium"/>
    <n v="1228.07"/>
    <n v="400.91"/>
    <n v="827.16"/>
    <d v="1991-07-10T00:00:00"/>
    <n v="240"/>
  </r>
  <r>
    <s v="18683"/>
    <s v="0"/>
    <x v="2055"/>
    <d v="2017-11-14T00:00:00"/>
    <b v="1"/>
    <s v="Approved"/>
    <s v="Trek Bicycles"/>
    <s v="Road"/>
    <s v="medium"/>
    <s v="medium"/>
    <n v="290.62"/>
    <n v="215.14"/>
    <n v="75.48"/>
    <d v="2004-12-18T00:00:00"/>
    <n v="46"/>
  </r>
  <r>
    <s v="18684"/>
    <s v="14"/>
    <x v="3034"/>
    <d v="2017-02-07T00:00:00"/>
    <b v="0"/>
    <s v="Approved"/>
    <s v="Trek Bicycles"/>
    <s v="Standard"/>
    <s v="medium"/>
    <s v="small"/>
    <n v="1386.84"/>
    <n v="1234.29"/>
    <n v="152.55000000000001"/>
    <d v="2010-05-05T00:00:00"/>
    <n v="326"/>
  </r>
  <r>
    <s v="18685"/>
    <s v="15"/>
    <x v="1631"/>
    <d v="2017-06-12T00:00:00"/>
    <b v="1"/>
    <s v="Approved"/>
    <s v="WeareA2B"/>
    <s v="Standard"/>
    <s v="medium"/>
    <s v="medium"/>
    <n v="1292.8399999999999"/>
    <n v="13.44"/>
    <n v="1279.4000000000001"/>
    <d v="2009-04-12T00:00:00"/>
    <n v="201"/>
  </r>
  <r>
    <s v="18686"/>
    <s v="93"/>
    <x v="2348"/>
    <d v="2017-08-20T00:00:00"/>
    <b v="1"/>
    <s v="Approved"/>
    <s v="WeareA2B"/>
    <s v="Standard"/>
    <s v="medium"/>
    <s v="medium"/>
    <n v="1065.03"/>
    <n v="230.09"/>
    <n v="834.94"/>
    <d v="2000-11-03T00:00:00"/>
    <n v="132"/>
  </r>
  <r>
    <s v="18687"/>
    <s v="7"/>
    <x v="2091"/>
    <d v="2017-08-20T00:00:00"/>
    <b v="1"/>
    <s v="Approved"/>
    <s v="Trek Bicycles"/>
    <s v="Road"/>
    <s v="low"/>
    <s v="medium"/>
    <n v="980.37"/>
    <n v="234.43"/>
    <n v="745.94"/>
    <d v="2004-09-28T00:00:00"/>
    <n v="132"/>
  </r>
  <r>
    <s v="18688"/>
    <s v="0"/>
    <x v="934"/>
    <d v="2017-06-08T00:00:00"/>
    <b v="0"/>
    <s v="Approved"/>
    <s v="Trek Bicycles"/>
    <s v="Road"/>
    <s v="medium"/>
    <s v="medium"/>
    <n v="290.62"/>
    <n v="215.14"/>
    <n v="75.48"/>
    <d v="2004-08-07T00:00:00"/>
    <n v="205"/>
  </r>
  <r>
    <s v="18689"/>
    <s v="18"/>
    <x v="2572"/>
    <d v="2017-05-04T00:00:00"/>
    <b v="1"/>
    <s v="Approved"/>
    <s v="Solex"/>
    <s v="Standard"/>
    <s v="medium"/>
    <s v="medium"/>
    <n v="575.27"/>
    <n v="431.45"/>
    <n v="143.82"/>
    <d v="2013-03-12T00:00:00"/>
    <n v="240"/>
  </r>
  <r>
    <s v="18691"/>
    <s v="1"/>
    <x v="408"/>
    <d v="2017-01-03T00:00:00"/>
    <b v="1"/>
    <s v="Approved"/>
    <s v="Giant Bicycles"/>
    <s v="Standard"/>
    <s v="medium"/>
    <s v="medium"/>
    <n v="1403.5"/>
    <n v="954.82"/>
    <n v="448.68"/>
    <d v="2012-09-15T00:00:00"/>
    <n v="361"/>
  </r>
  <r>
    <s v="18692"/>
    <s v="19"/>
    <x v="1242"/>
    <d v="2017-01-30T00:00:00"/>
    <b v="0"/>
    <s v="Approved"/>
    <s v="Trek Bicycles"/>
    <s v="Mountain"/>
    <s v="low"/>
    <s v="medium"/>
    <n v="574.64"/>
    <n v="459.71"/>
    <n v="114.93"/>
    <d v="2011-04-16T00:00:00"/>
    <n v="334"/>
  </r>
  <r>
    <s v="18693"/>
    <s v="59"/>
    <x v="1220"/>
    <d v="2017-06-06T00:00:00"/>
    <b v="0"/>
    <s v="Approved"/>
    <s v="WeareA2B"/>
    <s v="Standard"/>
    <s v="medium"/>
    <s v="small"/>
    <n v="1415.01"/>
    <n v="1259.3599999999999"/>
    <n v="155.65"/>
    <d v="1998-12-16T00:00:00"/>
    <n v="207"/>
  </r>
  <r>
    <s v="18694"/>
    <s v="1"/>
    <x v="760"/>
    <d v="2017-09-20T00:00:00"/>
    <b v="0"/>
    <s v="Approved"/>
    <s v="Giant Bicycles"/>
    <s v="Standard"/>
    <s v="medium"/>
    <s v="medium"/>
    <n v="1403.5"/>
    <n v="954.82"/>
    <n v="448.68"/>
    <d v="2016-11-14T00:00:00"/>
    <n v="101"/>
  </r>
  <r>
    <s v="18695"/>
    <s v="64"/>
    <x v="814"/>
    <d v="2017-02-26T00:00:00"/>
    <b v="1"/>
    <s v="Approved"/>
    <s v="Trek Bicycles"/>
    <s v="Standard"/>
    <s v="medium"/>
    <s v="large"/>
    <n v="1469.44"/>
    <n v="596.54999999999995"/>
    <n v="872.89"/>
    <d v="2012-05-18T00:00:00"/>
    <n v="307"/>
  </r>
  <r>
    <s v="18696"/>
    <s v="32"/>
    <x v="455"/>
    <d v="2017-02-14T00:00:00"/>
    <b v="0"/>
    <s v="Approved"/>
    <s v="Giant Bicycles"/>
    <s v="Standard"/>
    <s v="medium"/>
    <s v="medium"/>
    <n v="642.70000000000005"/>
    <n v="211.37"/>
    <n v="431.33"/>
    <d v="1997-05-10T00:00:00"/>
    <n v="319"/>
  </r>
  <r>
    <s v="18697"/>
    <s v="40"/>
    <x v="2324"/>
    <d v="2017-03-19T00:00:00"/>
    <b v="1"/>
    <s v="Approved"/>
    <s v="OHM Cycles"/>
    <s v="Standard"/>
    <s v="high"/>
    <s v="medium"/>
    <n v="1458.17"/>
    <n v="874.9"/>
    <n v="583.27"/>
    <d v="2014-07-28T00:00:00"/>
    <n v="286"/>
  </r>
  <r>
    <s v="18698"/>
    <s v="20"/>
    <x v="1229"/>
    <d v="2017-02-25T00:00:00"/>
    <b v="0"/>
    <s v="Approved"/>
    <s v="Trek Bicycles"/>
    <s v="Standard"/>
    <s v="medium"/>
    <s v="small"/>
    <n v="1775.81"/>
    <n v="1580.47"/>
    <n v="195.34"/>
    <d v="2013-03-12T00:00:00"/>
    <n v="308"/>
  </r>
  <r>
    <s v="18699"/>
    <s v="31"/>
    <x v="2965"/>
    <d v="2017-12-01T00:00:00"/>
    <b v="1"/>
    <s v="Approved"/>
    <s v="Giant Bicycles"/>
    <s v="Standard"/>
    <s v="medium"/>
    <s v="medium"/>
    <n v="230.91"/>
    <n v="173.18"/>
    <n v="57.73"/>
    <d v="1992-10-11T00:00:00"/>
    <n v="29"/>
  </r>
  <r>
    <s v="18700"/>
    <s v="81"/>
    <x v="3239"/>
    <d v="2017-08-28T00:00:00"/>
    <b v="1"/>
    <s v="Approved"/>
    <s v="Norco Bicycles"/>
    <s v="Standard"/>
    <s v="medium"/>
    <s v="small"/>
    <n v="586.45000000000005"/>
    <n v="521.94000000000005"/>
    <n v="64.510000000000005"/>
    <d v="1998-12-16T00:00:00"/>
    <n v="124"/>
  </r>
  <r>
    <s v="18701"/>
    <s v="0"/>
    <x v="3191"/>
    <d v="2017-04-08T00:00:00"/>
    <b v="0"/>
    <s v="Approved"/>
    <s v="Trek Bicycles"/>
    <s v="Road"/>
    <s v="medium"/>
    <s v="medium"/>
    <n v="290.62"/>
    <n v="215.14"/>
    <n v="75.48"/>
    <d v="2004-12-18T00:00:00"/>
    <n v="266"/>
  </r>
  <r>
    <s v="18702"/>
    <s v="0"/>
    <x v="534"/>
    <d v="2017-05-08T00:00:00"/>
    <b v="1"/>
    <s v="Approved"/>
    <s v="OHM Cycles"/>
    <s v="Standard"/>
    <s v="high"/>
    <s v="medium"/>
    <n v="227.88"/>
    <n v="136.72999999999999"/>
    <n v="91.15"/>
    <d v="2003-02-07T00:00:00"/>
    <n v="236"/>
  </r>
  <r>
    <s v="18703"/>
    <s v="0"/>
    <x v="1012"/>
    <d v="2017-06-06T00:00:00"/>
    <b v="1"/>
    <s v="Approved"/>
    <s v="Trek Bicycles"/>
    <s v="Road"/>
    <s v="medium"/>
    <s v="medium"/>
    <n v="290.62"/>
    <n v="215.14"/>
    <n v="75.48"/>
    <d v="2004-12-18T00:00:00"/>
    <n v="207"/>
  </r>
  <r>
    <s v="18704"/>
    <s v="3"/>
    <x v="2298"/>
    <d v="2017-01-31T00:00:00"/>
    <b v="0"/>
    <s v="Approved"/>
    <s v="Trek Bicycles"/>
    <s v="Standard"/>
    <s v="medium"/>
    <s v="large"/>
    <n v="2091.4699999999998"/>
    <n v="388.92"/>
    <n v="1702.55"/>
    <d v="2001-11-25T00:00:00"/>
    <n v="333"/>
  </r>
  <r>
    <s v="18705"/>
    <s v="20"/>
    <x v="3333"/>
    <d v="2017-02-02T00:00:00"/>
    <b v="1"/>
    <s v="Approved"/>
    <s v="Trek Bicycles"/>
    <s v="Standard"/>
    <s v="medium"/>
    <s v="small"/>
    <n v="1775.81"/>
    <n v="1580.47"/>
    <n v="195.34"/>
    <d v="2010-05-05T00:00:00"/>
    <n v="331"/>
  </r>
  <r>
    <s v="18706"/>
    <s v="60"/>
    <x v="2158"/>
    <d v="2017-06-02T00:00:00"/>
    <b v="1"/>
    <s v="Approved"/>
    <s v="Giant Bicycles"/>
    <s v="Standard"/>
    <s v="high"/>
    <s v="small"/>
    <n v="1977.36"/>
    <n v="1759.85"/>
    <n v="217.51"/>
    <d v="2014-07-28T00:00:00"/>
    <n v="211"/>
  </r>
  <r>
    <s v="18707"/>
    <s v="48"/>
    <x v="996"/>
    <d v="2017-04-17T00:00:00"/>
    <b v="1"/>
    <s v="Approved"/>
    <s v="WeareA2B"/>
    <s v="Standard"/>
    <s v="medium"/>
    <s v="medium"/>
    <n v="1762.96"/>
    <n v="950.52"/>
    <n v="812.44"/>
    <d v="2014-07-28T00:00:00"/>
    <n v="257"/>
  </r>
  <r>
    <s v="18708"/>
    <s v="24"/>
    <x v="1263"/>
    <d v="2017-05-21T00:00:00"/>
    <b v="1"/>
    <s v="Approved"/>
    <s v="Solex"/>
    <s v="Road"/>
    <s v="medium"/>
    <s v="large"/>
    <n v="1777.8"/>
    <n v="820.78"/>
    <n v="957.02"/>
    <d v="2011-05-07T00:00:00"/>
    <n v="223"/>
  </r>
  <r>
    <s v="18709"/>
    <s v="56"/>
    <x v="2590"/>
    <d v="2017-04-07T00:00:00"/>
    <b v="1"/>
    <s v="Approved"/>
    <s v="OHM Cycles"/>
    <s v="Standard"/>
    <s v="medium"/>
    <s v="medium"/>
    <n v="183.86"/>
    <n v="137.9"/>
    <n v="45.96"/>
    <d v="2012-05-18T00:00:00"/>
    <n v="267"/>
  </r>
  <r>
    <s v="18710"/>
    <s v="19"/>
    <x v="2277"/>
    <d v="2017-04-15T00:00:00"/>
    <b v="1"/>
    <s v="Approved"/>
    <s v="OHM Cycles"/>
    <s v="Road"/>
    <s v="high"/>
    <s v="large"/>
    <n v="12.01"/>
    <n v="7.21"/>
    <n v="4.8"/>
    <d v="2009-03-08T00:00:00"/>
    <n v="259"/>
  </r>
  <r>
    <s v="18711"/>
    <s v="4"/>
    <x v="2996"/>
    <d v="2017-07-06T00:00:00"/>
    <b v="0"/>
    <s v="Approved"/>
    <s v="Solex"/>
    <s v="Standard"/>
    <s v="medium"/>
    <s v="medium"/>
    <n v="1483.2"/>
    <n v="99.59"/>
    <n v="1383.61"/>
    <d v="1998-12-17T00:00:00"/>
    <n v="177"/>
  </r>
  <r>
    <s v="18713"/>
    <s v="99"/>
    <x v="126"/>
    <d v="2017-01-16T00:00:00"/>
    <b v="0"/>
    <s v="Approved"/>
    <s v="OHM Cycles"/>
    <s v="Standard"/>
    <s v="medium"/>
    <s v="medium"/>
    <n v="1227.3399999999999"/>
    <n v="770.89"/>
    <n v="456.45"/>
    <d v="1994-08-10T00:00:00"/>
    <n v="348"/>
  </r>
  <r>
    <s v="18714"/>
    <s v="28"/>
    <x v="3128"/>
    <d v="2017-04-16T00:00:00"/>
    <b v="0"/>
    <s v="Approved"/>
    <s v="Solex"/>
    <s v="Road"/>
    <s v="medium"/>
    <s v="small"/>
    <n v="1703.52"/>
    <n v="1516.13"/>
    <n v="187.39"/>
    <d v="1993-04-20T00:00:00"/>
    <n v="258"/>
  </r>
  <r>
    <s v="18715"/>
    <s v="13"/>
    <x v="1424"/>
    <d v="2017-09-21T00:00:00"/>
    <b v="1"/>
    <s v="Approved"/>
    <s v="Solex"/>
    <s v="Standard"/>
    <s v="medium"/>
    <s v="medium"/>
    <n v="1163.8900000000001"/>
    <n v="589.27"/>
    <n v="574.62"/>
    <d v="2016-07-09T00:00:00"/>
    <n v="100"/>
  </r>
  <r>
    <s v="18716"/>
    <s v="49"/>
    <x v="1252"/>
    <d v="2017-12-16T00:00:00"/>
    <b v="1"/>
    <s v="Approved"/>
    <s v="Solex"/>
    <s v="Standard"/>
    <s v="medium"/>
    <s v="large"/>
    <n v="1061.56"/>
    <n v="733.58"/>
    <n v="327.98"/>
    <d v="1993-07-20T00:00:00"/>
    <n v="14"/>
  </r>
  <r>
    <s v="18717"/>
    <s v="79"/>
    <x v="557"/>
    <d v="2017-05-19T00:00:00"/>
    <b v="1"/>
    <s v="Approved"/>
    <s v="Solex"/>
    <s v="Touring"/>
    <s v="medium"/>
    <s v="large"/>
    <n v="2083.94"/>
    <n v="675.03"/>
    <n v="1408.91"/>
    <d v="2013-09-16T00:00:00"/>
    <n v="225"/>
  </r>
  <r>
    <s v="18718"/>
    <s v="58"/>
    <x v="2295"/>
    <d v="2017-03-22T00:00:00"/>
    <b v="0"/>
    <s v="Approved"/>
    <s v="OHM Cycles"/>
    <s v="Standard"/>
    <s v="medium"/>
    <s v="medium"/>
    <n v="912.52"/>
    <n v="141.4"/>
    <n v="771.12"/>
    <d v="1993-06-23T00:00:00"/>
    <n v="283"/>
  </r>
  <r>
    <s v="18719"/>
    <s v="54"/>
    <x v="1655"/>
    <d v="2017-10-12T00:00:00"/>
    <b v="0"/>
    <s v="Approved"/>
    <s v="WeareA2B"/>
    <s v="Standard"/>
    <s v="medium"/>
    <s v="medium"/>
    <n v="1292.8399999999999"/>
    <n v="13.44"/>
    <n v="1279.4000000000001"/>
    <d v="1993-06-23T00:00:00"/>
    <n v="79"/>
  </r>
  <r>
    <s v="18720"/>
    <s v="71"/>
    <x v="711"/>
    <d v="2017-03-03T00:00:00"/>
    <b v="0"/>
    <s v="Approved"/>
    <s v="Solex"/>
    <s v="Standard"/>
    <s v="high"/>
    <s v="large"/>
    <n v="1842.92"/>
    <n v="1105.75"/>
    <n v="737.17"/>
    <d v="1995-10-24T00:00:00"/>
    <n v="302"/>
  </r>
  <r>
    <s v="18721"/>
    <s v="61"/>
    <x v="1013"/>
    <d v="2017-05-15T00:00:00"/>
    <b v="0"/>
    <s v="Approved"/>
    <s v="OHM Cycles"/>
    <s v="Standard"/>
    <s v="low"/>
    <s v="medium"/>
    <n v="71.16"/>
    <n v="56.93"/>
    <n v="14.23"/>
    <d v="2015-06-17T00:00:00"/>
    <n v="229"/>
  </r>
  <r>
    <s v="18722"/>
    <s v="35"/>
    <x v="3077"/>
    <d v="2017-08-30T00:00:00"/>
    <b v="1"/>
    <s v="Approved"/>
    <s v="Trek Bicycles"/>
    <s v="Standard"/>
    <s v="low"/>
    <s v="medium"/>
    <n v="1057.51"/>
    <n v="154.4"/>
    <n v="903.11"/>
    <d v="1994-07-12T00:00:00"/>
    <n v="122"/>
  </r>
  <r>
    <s v="18724"/>
    <s v="86"/>
    <x v="1575"/>
    <d v="2017-06-24T00:00:00"/>
    <b v="1"/>
    <s v="Approved"/>
    <s v="OHM Cycles"/>
    <s v="Standard"/>
    <s v="medium"/>
    <s v="medium"/>
    <n v="235.63"/>
    <n v="125.07"/>
    <n v="110.56"/>
    <d v="2013-06-09T00:00:00"/>
    <n v="189"/>
  </r>
  <r>
    <s v="18725"/>
    <s v="14"/>
    <x v="634"/>
    <d v="2017-03-19T00:00:00"/>
    <b v="1"/>
    <s v="Approved"/>
    <s v="Trek Bicycles"/>
    <s v="Standard"/>
    <s v="medium"/>
    <s v="small"/>
    <n v="1386.84"/>
    <n v="1234.29"/>
    <n v="152.55000000000001"/>
    <d v="2003-08-05T00:00:00"/>
    <n v="286"/>
  </r>
  <r>
    <s v="18726"/>
    <s v="87"/>
    <x v="2991"/>
    <d v="2017-12-26T00:00:00"/>
    <b v="0"/>
    <s v="Approved"/>
    <s v="Giant Bicycles"/>
    <s v="Standard"/>
    <s v="high"/>
    <s v="medium"/>
    <n v="1179"/>
    <n v="707.4"/>
    <n v="471.6"/>
    <d v="2005-05-10T00:00:00"/>
    <n v="4"/>
  </r>
  <r>
    <s v="18727"/>
    <s v="68"/>
    <x v="3353"/>
    <d v="2017-07-11T00:00:00"/>
    <b v="1"/>
    <s v="Approved"/>
    <s v="OHM Cycles"/>
    <s v="Standard"/>
    <s v="medium"/>
    <s v="medium"/>
    <n v="1636.9"/>
    <n v="44.71"/>
    <n v="1592.19"/>
    <d v="2010-08-20T00:00:00"/>
    <n v="172"/>
  </r>
  <r>
    <s v="18728"/>
    <s v="89"/>
    <x v="2855"/>
    <d v="2017-05-22T00:00:00"/>
    <b v="0"/>
    <s v="Approved"/>
    <s v="WeareA2B"/>
    <s v="Touring"/>
    <s v="medium"/>
    <s v="large"/>
    <n v="1362.99"/>
    <n v="57.74"/>
    <n v="1305.25"/>
    <d v="1993-04-20T00:00:00"/>
    <n v="222"/>
  </r>
  <r>
    <s v="18729"/>
    <s v="95"/>
    <x v="3099"/>
    <d v="2017-05-05T00:00:00"/>
    <b v="0"/>
    <s v="Approved"/>
    <s v="Giant Bicycles"/>
    <s v="Standard"/>
    <s v="medium"/>
    <s v="large"/>
    <n v="569.55999999999995"/>
    <n v="528.42999999999995"/>
    <n v="41.13"/>
    <d v="1994-08-10T00:00:00"/>
    <n v="239"/>
  </r>
  <r>
    <s v="18730"/>
    <s v="38"/>
    <x v="400"/>
    <d v="2017-08-18T00:00:00"/>
    <b v="1"/>
    <s v="Approved"/>
    <s v="Solex"/>
    <s v="Standard"/>
    <s v="medium"/>
    <s v="medium"/>
    <n v="1577.53"/>
    <n v="826.51"/>
    <n v="751.02"/>
    <d v="2010-06-07T00:00:00"/>
    <n v="134"/>
  </r>
  <r>
    <s v="18731"/>
    <s v="66"/>
    <x v="2565"/>
    <d v="2017-11-04T00:00:00"/>
    <b v="1"/>
    <s v="Approved"/>
    <s v="Giant Bicycles"/>
    <s v="Road"/>
    <s v="low"/>
    <s v="small"/>
    <n v="590.26"/>
    <n v="525.33000000000004"/>
    <n v="64.930000000000007"/>
    <d v="2010-11-05T00:00:00"/>
    <n v="56"/>
  </r>
  <r>
    <s v="18732"/>
    <s v="5"/>
    <x v="1773"/>
    <d v="2017-04-13T00:00:00"/>
    <b v="0"/>
    <s v="Approved"/>
    <s v="Giant Bicycles"/>
    <s v="Standard"/>
    <s v="high"/>
    <s v="medium"/>
    <n v="1129.1300000000001"/>
    <n v="677.48"/>
    <n v="451.65"/>
    <d v="2005-08-09T00:00:00"/>
    <n v="261"/>
  </r>
  <r>
    <s v="18733"/>
    <s v="86"/>
    <x v="3085"/>
    <d v="2017-12-21T00:00:00"/>
    <b v="0"/>
    <s v="Approved"/>
    <s v="Norco Bicycles"/>
    <s v="Road"/>
    <s v="high"/>
    <s v="large"/>
    <n v="774.53"/>
    <n v="464.72"/>
    <n v="309.81"/>
    <d v="1994-07-12T00:00:00"/>
    <n v="9"/>
  </r>
  <r>
    <s v="18734"/>
    <s v="29"/>
    <x v="2661"/>
    <d v="2017-01-21T00:00:00"/>
    <b v="1"/>
    <s v="Approved"/>
    <s v="Norco Bicycles"/>
    <s v="Road"/>
    <s v="medium"/>
    <s v="medium"/>
    <n v="543.39"/>
    <n v="407.54"/>
    <n v="135.85"/>
    <d v="1991-11-10T00:00:00"/>
    <n v="343"/>
  </r>
  <r>
    <s v="18735"/>
    <s v="45"/>
    <x v="2110"/>
    <d v="2017-02-21T00:00:00"/>
    <b v="1"/>
    <s v="Approved"/>
    <s v="Solex"/>
    <s v="Standard"/>
    <s v="medium"/>
    <s v="medium"/>
    <n v="441.49"/>
    <n v="84.99"/>
    <n v="356.5"/>
    <d v="2015-06-17T00:00:00"/>
    <n v="312"/>
  </r>
  <r>
    <s v="18736"/>
    <s v="47"/>
    <x v="1764"/>
    <d v="2017-10-29T00:00:00"/>
    <b v="1"/>
    <s v="Approved"/>
    <s v="Trek Bicycles"/>
    <s v="Road"/>
    <s v="low"/>
    <s v="small"/>
    <n v="1720.7"/>
    <n v="1531.42"/>
    <n v="189.28"/>
    <d v="2006-10-01T00:00:00"/>
    <n v="62"/>
  </r>
  <r>
    <s v="18737"/>
    <s v="0"/>
    <x v="1018"/>
    <d v="2017-09-30T00:00:00"/>
    <b v="0"/>
    <s v="Approved"/>
    <s v="OHM Cycles"/>
    <s v="Standard"/>
    <s v="medium"/>
    <s v="medium"/>
    <n v="235.63"/>
    <n v="125.07"/>
    <n v="110.56"/>
    <d v="2013-06-09T00:00:00"/>
    <n v="91"/>
  </r>
  <r>
    <s v="18738"/>
    <s v="66"/>
    <x v="1432"/>
    <d v="2017-12-25T00:00:00"/>
    <b v="1"/>
    <s v="Approved"/>
    <s v="Giant Bicycles"/>
    <s v="Road"/>
    <s v="low"/>
    <s v="small"/>
    <n v="590.26"/>
    <n v="525.33000000000004"/>
    <n v="64.930000000000007"/>
    <d v="2005-10-22T00:00:00"/>
    <n v="5"/>
  </r>
  <r>
    <s v="18739"/>
    <s v="47"/>
    <x v="3446"/>
    <d v="2017-05-22T00:00:00"/>
    <b v="0"/>
    <s v="Approved"/>
    <s v="Trek Bicycles"/>
    <s v="Road"/>
    <s v="low"/>
    <s v="small"/>
    <n v="1720.7"/>
    <n v="1531.42"/>
    <n v="189.28"/>
    <d v="2006-10-01T00:00:00"/>
    <n v="222"/>
  </r>
  <r>
    <s v="18740"/>
    <s v="55"/>
    <x v="2432"/>
    <d v="2017-03-24T00:00:00"/>
    <b v="0"/>
    <s v="Approved"/>
    <s v="Trek Bicycles"/>
    <s v="Road"/>
    <s v="medium"/>
    <s v="large"/>
    <n v="1894.19"/>
    <n v="598.76"/>
    <n v="1295.43"/>
    <d v="1991-11-07T00:00:00"/>
    <n v="281"/>
  </r>
  <r>
    <s v="18741"/>
    <s v="60"/>
    <x v="3374"/>
    <d v="2017-11-22T00:00:00"/>
    <b v="0"/>
    <s v="Approved"/>
    <s v="Giant Bicycles"/>
    <s v="Standard"/>
    <s v="high"/>
    <s v="small"/>
    <n v="1977.36"/>
    <n v="1759.85"/>
    <n v="217.51"/>
    <d v="2011-08-24T00:00:00"/>
    <n v="38"/>
  </r>
  <r>
    <s v="18742"/>
    <s v="14"/>
    <x v="2229"/>
    <d v="2017-10-17T00:00:00"/>
    <b v="0"/>
    <s v="Approved"/>
    <s v="Solex"/>
    <s v="Standard"/>
    <s v="high"/>
    <s v="large"/>
    <n v="1842.92"/>
    <n v="1105.75"/>
    <n v="737.17"/>
    <d v="2011-01-10T00:00:00"/>
    <n v="74"/>
  </r>
  <r>
    <s v="18743"/>
    <s v="59"/>
    <x v="2293"/>
    <d v="2017-01-06T00:00:00"/>
    <b v="0"/>
    <s v="Approved"/>
    <s v="Solex"/>
    <s v="Standard"/>
    <s v="medium"/>
    <s v="large"/>
    <n v="1061.56"/>
    <n v="733.58"/>
    <n v="327.98"/>
    <d v="1993-07-20T00:00:00"/>
    <n v="358"/>
  </r>
  <r>
    <s v="18744"/>
    <s v="81"/>
    <x v="311"/>
    <d v="2017-09-29T00:00:00"/>
    <b v="0"/>
    <s v="Approved"/>
    <s v="Norco Bicycles"/>
    <s v="Standard"/>
    <s v="medium"/>
    <s v="small"/>
    <n v="586.45000000000005"/>
    <n v="521.94000000000005"/>
    <n v="64.510000000000005"/>
    <d v="1991-07-10T00:00:00"/>
    <n v="92"/>
  </r>
  <r>
    <s v="18745"/>
    <s v="0"/>
    <x v="268"/>
    <d v="2017-10-27T00:00:00"/>
    <b v="1"/>
    <s v="Approved"/>
    <s v="Solex"/>
    <s v="Standard"/>
    <s v="medium"/>
    <s v="medium"/>
    <n v="100.35"/>
    <n v="75.260000000000005"/>
    <n v="25.09"/>
    <d v="2000-11-03T00:00:00"/>
    <n v="64"/>
  </r>
  <r>
    <s v="18746"/>
    <s v="55"/>
    <x v="1643"/>
    <d v="2017-07-31T00:00:00"/>
    <b v="0"/>
    <s v="Approved"/>
    <s v="Trek Bicycles"/>
    <s v="Road"/>
    <s v="medium"/>
    <s v="large"/>
    <n v="1894.19"/>
    <n v="598.76"/>
    <n v="1295.43"/>
    <d v="2003-07-21T00:00:00"/>
    <n v="152"/>
  </r>
  <r>
    <s v="18747"/>
    <s v="87"/>
    <x v="1818"/>
    <d v="2017-06-08T00:00:00"/>
    <b v="0"/>
    <s v="Approved"/>
    <s v="OHM Cycles"/>
    <s v="Standard"/>
    <s v="medium"/>
    <s v="medium"/>
    <n v="1636.9"/>
    <n v="44.71"/>
    <n v="1592.19"/>
    <d v="2006-05-22T00:00:00"/>
    <n v="205"/>
  </r>
  <r>
    <s v="18748"/>
    <s v="34"/>
    <x v="3261"/>
    <d v="2017-07-08T00:00:00"/>
    <b v="0"/>
    <s v="Approved"/>
    <s v="Norco Bicycles"/>
    <s v="Road"/>
    <s v="high"/>
    <s v="large"/>
    <n v="774.53"/>
    <n v="464.72"/>
    <n v="309.81"/>
    <d v="2006-02-02T00:00:00"/>
    <n v="175"/>
  </r>
  <r>
    <s v="18749"/>
    <s v="0"/>
    <x v="1112"/>
    <d v="2017-03-21T00:00:00"/>
    <b v="0"/>
    <s v="Approved"/>
    <s v="WeareA2B"/>
    <s v="Standard"/>
    <s v="medium"/>
    <s v="medium"/>
    <n v="60.34"/>
    <n v="45.26"/>
    <n v="15.08"/>
    <d v="1993-07-15T00:00:00"/>
    <n v="284"/>
  </r>
  <r>
    <s v="18750"/>
    <s v="29"/>
    <x v="2232"/>
    <d v="2017-04-05T00:00:00"/>
    <b v="1"/>
    <s v="Approved"/>
    <s v="WeareA2B"/>
    <s v="Standard"/>
    <s v="medium"/>
    <s v="medium"/>
    <n v="1065.03"/>
    <n v="230.09"/>
    <n v="834.94"/>
    <d v="2002-10-10T00:00:00"/>
    <n v="269"/>
  </r>
  <r>
    <s v="18751"/>
    <s v="85"/>
    <x v="508"/>
    <d v="2017-02-16T00:00:00"/>
    <b v="1"/>
    <s v="Approved"/>
    <s v="WeareA2B"/>
    <s v="Standard"/>
    <s v="medium"/>
    <s v="medium"/>
    <n v="752.64"/>
    <n v="205.36"/>
    <n v="547.28"/>
    <d v="1998-12-16T00:00:00"/>
    <n v="317"/>
  </r>
  <r>
    <s v="18754"/>
    <s v="68"/>
    <x v="1241"/>
    <d v="2017-03-02T00:00:00"/>
    <b v="0"/>
    <s v="Approved"/>
    <s v="OHM Cycles"/>
    <s v="Standard"/>
    <s v="medium"/>
    <s v="medium"/>
    <n v="1636.9"/>
    <n v="44.71"/>
    <n v="1592.19"/>
    <d v="2010-08-20T00:00:00"/>
    <n v="303"/>
  </r>
  <r>
    <s v="18756"/>
    <s v="2"/>
    <x v="3018"/>
    <d v="2017-05-08T00:00:00"/>
    <b v="0"/>
    <s v="Approved"/>
    <s v="Giant Bicycles"/>
    <s v="Road"/>
    <s v="low"/>
    <s v="small"/>
    <n v="590.26"/>
    <n v="525.33000000000004"/>
    <n v="64.930000000000007"/>
    <d v="2010-11-05T00:00:00"/>
    <n v="236"/>
  </r>
  <r>
    <s v="18757"/>
    <s v="46"/>
    <x v="1258"/>
    <d v="2017-07-10T00:00:00"/>
    <b v="1"/>
    <s v="Approved"/>
    <s v="OHM Cycles"/>
    <s v="Standard"/>
    <s v="low"/>
    <s v="medium"/>
    <n v="1793.43"/>
    <n v="248.82"/>
    <n v="1544.61"/>
    <d v="1999-07-20T00:00:00"/>
    <n v="173"/>
  </r>
  <r>
    <s v="18758"/>
    <s v="35"/>
    <x v="34"/>
    <d v="2017-05-26T00:00:00"/>
    <b v="1"/>
    <s v="Approved"/>
    <s v="Giant Bicycles"/>
    <s v="Standard"/>
    <s v="medium"/>
    <s v="medium"/>
    <n v="1403.5"/>
    <n v="954.82"/>
    <n v="448.68"/>
    <d v="2016-11-14T00:00:00"/>
    <n v="218"/>
  </r>
  <r>
    <s v="18759"/>
    <s v="9"/>
    <x v="1576"/>
    <d v="2017-05-01T00:00:00"/>
    <b v="1"/>
    <s v="Approved"/>
    <s v="OHM Cycles"/>
    <s v="Road"/>
    <s v="medium"/>
    <s v="medium"/>
    <n v="742.54"/>
    <n v="667.4"/>
    <n v="75.14"/>
    <d v="1991-11-07T00:00:00"/>
    <n v="243"/>
  </r>
  <r>
    <s v="18760"/>
    <s v="28"/>
    <x v="1468"/>
    <d v="2017-06-17T00:00:00"/>
    <b v="0"/>
    <s v="Approved"/>
    <s v="Norco Bicycles"/>
    <s v="Standard"/>
    <s v="medium"/>
    <s v="small"/>
    <n v="1216.1400000000001"/>
    <n v="1082.3599999999999"/>
    <n v="133.78"/>
    <d v="2016-11-22T00:00:00"/>
    <n v="196"/>
  </r>
  <r>
    <s v="18761"/>
    <s v="49"/>
    <x v="1179"/>
    <d v="2017-08-27T00:00:00"/>
    <b v="1"/>
    <s v="Approved"/>
    <s v="Trek Bicycles"/>
    <s v="Road"/>
    <s v="medium"/>
    <s v="medium"/>
    <n v="533.51"/>
    <n v="400.13"/>
    <n v="133.38"/>
    <d v="2012-04-10T00:00:00"/>
    <n v="125"/>
  </r>
  <r>
    <s v="18762"/>
    <s v="0"/>
    <x v="1758"/>
    <d v="2017-03-27T00:00:00"/>
    <b v="1"/>
    <s v="Approved"/>
    <s v="OHM Cycles"/>
    <s v="Standard"/>
    <s v="medium"/>
    <s v="medium"/>
    <n v="183.86"/>
    <n v="137.9"/>
    <n v="45.96"/>
    <d v="2015-10-18T00:00:00"/>
    <n v="278"/>
  </r>
  <r>
    <s v="18763"/>
    <s v="21"/>
    <x v="2681"/>
    <d v="2017-01-27T00:00:00"/>
    <b v="1"/>
    <s v="Approved"/>
    <s v="Solex"/>
    <s v="Standard"/>
    <s v="medium"/>
    <s v="large"/>
    <n v="1071.23"/>
    <n v="380.74"/>
    <n v="690.49"/>
    <d v="1996-04-05T00:00:00"/>
    <n v="337"/>
  </r>
  <r>
    <s v="18764"/>
    <s v="78"/>
    <x v="1676"/>
    <d v="2017-07-21T00:00:00"/>
    <b v="1"/>
    <s v="Approved"/>
    <s v="Giant Bicycles"/>
    <s v="Standard"/>
    <s v="medium"/>
    <s v="large"/>
    <n v="1765.3"/>
    <n v="709.48"/>
    <n v="1055.82"/>
    <d v="2013-09-16T00:00:00"/>
    <n v="162"/>
  </r>
  <r>
    <s v="18765"/>
    <s v="21"/>
    <x v="3270"/>
    <d v="2017-07-09T00:00:00"/>
    <b v="0"/>
    <s v="Approved"/>
    <s v="Solex"/>
    <s v="Standard"/>
    <s v="medium"/>
    <s v="large"/>
    <n v="1071.23"/>
    <n v="380.74"/>
    <n v="690.49"/>
    <d v="1996-04-05T00:00:00"/>
    <n v="174"/>
  </r>
  <r>
    <s v="18766"/>
    <s v="57"/>
    <x v="2348"/>
    <d v="2017-01-24T00:00:00"/>
    <b v="1"/>
    <s v="Approved"/>
    <s v="WeareA2B"/>
    <s v="Touring"/>
    <s v="medium"/>
    <s v="large"/>
    <n v="1890.39"/>
    <n v="260.14"/>
    <n v="1630.25"/>
    <d v="1991-01-21T00:00:00"/>
    <n v="340"/>
  </r>
  <r>
    <s v="18767"/>
    <s v="91"/>
    <x v="960"/>
    <d v="2017-02-13T00:00:00"/>
    <b v="0"/>
    <s v="Approved"/>
    <s v="Solex"/>
    <s v="Standard"/>
    <s v="medium"/>
    <s v="medium"/>
    <n v="100.35"/>
    <n v="75.260000000000005"/>
    <n v="25.09"/>
    <d v="1994-08-10T00:00:00"/>
    <n v="320"/>
  </r>
  <r>
    <s v="18768"/>
    <s v="17"/>
    <x v="1944"/>
    <d v="2017-01-19T00:00:00"/>
    <b v="0"/>
    <s v="Approved"/>
    <s v="Solex"/>
    <s v="Standard"/>
    <s v="high"/>
    <s v="medium"/>
    <n v="1024.6600000000001"/>
    <n v="614.79999999999995"/>
    <n v="409.86"/>
    <d v="1996-11-09T00:00:00"/>
    <n v="345"/>
  </r>
  <r>
    <s v="18769"/>
    <s v="30"/>
    <x v="525"/>
    <d v="2017-05-08T00:00:00"/>
    <b v="1"/>
    <s v="Approved"/>
    <s v="Solex"/>
    <s v="Standard"/>
    <s v="high"/>
    <s v="medium"/>
    <n v="748.17"/>
    <n v="448.9"/>
    <n v="299.27"/>
    <d v="2006-11-10T00:00:00"/>
    <n v="236"/>
  </r>
  <r>
    <s v="18770"/>
    <s v="96"/>
    <x v="2315"/>
    <d v="2017-08-27T00:00:00"/>
    <b v="0"/>
    <s v="Approved"/>
    <s v="WeareA2B"/>
    <s v="Road"/>
    <s v="low"/>
    <s v="small"/>
    <n v="1172.78"/>
    <n v="1043.77"/>
    <n v="129.01"/>
    <d v="2016-03-29T00:00:00"/>
    <n v="125"/>
  </r>
  <r>
    <s v="18771"/>
    <s v="81"/>
    <x v="2378"/>
    <d v="2017-04-04T00:00:00"/>
    <b v="0"/>
    <s v="Approved"/>
    <s v="Norco Bicycles"/>
    <s v="Standard"/>
    <s v="medium"/>
    <s v="small"/>
    <n v="586.45000000000005"/>
    <n v="521.94000000000005"/>
    <n v="64.510000000000005"/>
    <d v="1991-07-10T00:00:00"/>
    <n v="270"/>
  </r>
  <r>
    <s v="18772"/>
    <s v="11"/>
    <x v="573"/>
    <d v="2017-12-17T00:00:00"/>
    <b v="1"/>
    <s v="Approved"/>
    <s v="Giant Bicycles"/>
    <s v="Standard"/>
    <s v="high"/>
    <s v="medium"/>
    <n v="1274.93"/>
    <n v="764.96"/>
    <n v="509.97"/>
    <d v="2007-08-04T00:00:00"/>
    <n v="13"/>
  </r>
  <r>
    <s v="18773"/>
    <s v="58"/>
    <x v="615"/>
    <d v="2017-06-09T00:00:00"/>
    <b v="1"/>
    <s v="Approved"/>
    <s v="OHM Cycles"/>
    <s v="Standard"/>
    <s v="medium"/>
    <s v="medium"/>
    <n v="912.52"/>
    <n v="141.4"/>
    <n v="771.12"/>
    <d v="2015-06-17T00:00:00"/>
    <n v="204"/>
  </r>
  <r>
    <s v="18774"/>
    <s v="81"/>
    <x v="3366"/>
    <d v="2017-06-11T00:00:00"/>
    <b v="0"/>
    <s v="Approved"/>
    <s v="Norco Bicycles"/>
    <s v="Standard"/>
    <s v="medium"/>
    <s v="small"/>
    <n v="586.45000000000005"/>
    <n v="521.94000000000005"/>
    <n v="64.510000000000005"/>
    <d v="2015-08-02T00:00:00"/>
    <n v="202"/>
  </r>
  <r>
    <s v="18775"/>
    <s v="3"/>
    <x v="3071"/>
    <d v="2017-01-04T00:00:00"/>
    <b v="0"/>
    <s v="Approved"/>
    <s v="Trek Bicycles"/>
    <s v="Standard"/>
    <s v="medium"/>
    <s v="large"/>
    <n v="2091.4699999999998"/>
    <n v="388.92"/>
    <n v="1702.55"/>
    <d v="1991-11-07T00:00:00"/>
    <n v="360"/>
  </r>
  <r>
    <s v="18776"/>
    <s v="43"/>
    <x v="2640"/>
    <d v="2017-09-06T00:00:00"/>
    <b v="0"/>
    <s v="Approved"/>
    <s v="Solex"/>
    <s v="Standard"/>
    <s v="medium"/>
    <s v="medium"/>
    <n v="1151.96"/>
    <n v="649.49"/>
    <n v="502.47"/>
    <d v="2003-02-16T00:00:00"/>
    <n v="115"/>
  </r>
  <r>
    <s v="18777"/>
    <s v="81"/>
    <x v="1939"/>
    <d v="2017-08-03T00:00:00"/>
    <b v="0"/>
    <s v="Approved"/>
    <s v="Solex"/>
    <s v="Standard"/>
    <s v="medium"/>
    <s v="medium"/>
    <n v="1151.96"/>
    <n v="649.49"/>
    <n v="502.47"/>
    <d v="1999-12-04T00:00:00"/>
    <n v="149"/>
  </r>
  <r>
    <s v="18778"/>
    <s v="32"/>
    <x v="2890"/>
    <d v="2017-09-19T00:00:00"/>
    <b v="0"/>
    <s v="Approved"/>
    <s v="Giant Bicycles"/>
    <s v="Standard"/>
    <s v="medium"/>
    <s v="medium"/>
    <n v="642.70000000000005"/>
    <n v="211.37"/>
    <n v="431.33"/>
    <d v="1992-10-11T00:00:00"/>
    <n v="102"/>
  </r>
  <r>
    <s v="18779"/>
    <s v="0"/>
    <x v="372"/>
    <d v="2017-05-05T00:00:00"/>
    <b v="0"/>
    <s v="Approved"/>
    <m/>
    <m/>
    <m/>
    <m/>
    <n v="310.57"/>
    <m/>
    <m/>
    <m/>
    <n v="239"/>
  </r>
  <r>
    <s v="18780"/>
    <s v="11"/>
    <x v="678"/>
    <d v="2017-10-29T00:00:00"/>
    <b v="0"/>
    <s v="Approved"/>
    <s v="Giant Bicycles"/>
    <s v="Standard"/>
    <s v="high"/>
    <s v="medium"/>
    <n v="1274.93"/>
    <n v="764.96"/>
    <n v="509.97"/>
    <d v="2005-12-07T00:00:00"/>
    <n v="62"/>
  </r>
  <r>
    <s v="18781"/>
    <s v="51"/>
    <x v="2123"/>
    <d v="2017-03-30T00:00:00"/>
    <b v="0"/>
    <s v="Approved"/>
    <s v="OHM Cycles"/>
    <s v="Standard"/>
    <s v="high"/>
    <s v="medium"/>
    <n v="2005.66"/>
    <n v="1203.4000000000001"/>
    <n v="802.26"/>
    <d v="2012-04-10T00:00:00"/>
    <n v="275"/>
  </r>
  <r>
    <s v="18782"/>
    <s v="50"/>
    <x v="771"/>
    <d v="2017-01-05T00:00:00"/>
    <b v="0"/>
    <s v="Approved"/>
    <s v="WeareA2B"/>
    <s v="Standard"/>
    <s v="medium"/>
    <s v="small"/>
    <n v="175.89"/>
    <n v="131.91999999999999"/>
    <n v="43.97"/>
    <d v="2003-02-16T00:00:00"/>
    <n v="359"/>
  </r>
  <r>
    <s v="18783"/>
    <s v="79"/>
    <x v="1553"/>
    <d v="2017-04-23T00:00:00"/>
    <b v="0"/>
    <s v="Approved"/>
    <s v="Norco Bicycles"/>
    <s v="Standard"/>
    <s v="medium"/>
    <s v="medium"/>
    <n v="1555.58"/>
    <n v="818.01"/>
    <n v="737.57"/>
    <d v="2003-09-09T00:00:00"/>
    <n v="251"/>
  </r>
  <r>
    <s v="18784"/>
    <s v="86"/>
    <x v="171"/>
    <d v="2017-11-11T00:00:00"/>
    <b v="0"/>
    <s v="Approved"/>
    <s v="OHM Cycles"/>
    <s v="Standard"/>
    <s v="medium"/>
    <s v="medium"/>
    <n v="235.63"/>
    <n v="125.07"/>
    <n v="110.56"/>
    <d v="2004-08-07T00:00:00"/>
    <n v="49"/>
  </r>
  <r>
    <s v="18785"/>
    <s v="79"/>
    <x v="3239"/>
    <d v="2017-03-10T00:00:00"/>
    <b v="0"/>
    <s v="Approved"/>
    <s v="Norco Bicycles"/>
    <s v="Standard"/>
    <s v="medium"/>
    <s v="medium"/>
    <n v="1555.58"/>
    <n v="818.01"/>
    <n v="737.57"/>
    <d v="2015-08-02T00:00:00"/>
    <n v="295"/>
  </r>
  <r>
    <s v="18786"/>
    <s v="69"/>
    <x v="2048"/>
    <d v="2017-11-06T00:00:00"/>
    <b v="0"/>
    <s v="Approved"/>
    <s v="Norco Bicycles"/>
    <s v="Road"/>
    <s v="medium"/>
    <s v="large"/>
    <n v="1240.31"/>
    <n v="795.1"/>
    <n v="445.21"/>
    <d v="2004-07-25T00:00:00"/>
    <n v="54"/>
  </r>
  <r>
    <s v="18787"/>
    <s v="95"/>
    <x v="996"/>
    <d v="2017-09-04T00:00:00"/>
    <b v="1"/>
    <s v="Approved"/>
    <s v="Giant Bicycles"/>
    <s v="Standard"/>
    <s v="medium"/>
    <s v="large"/>
    <n v="569.55999999999995"/>
    <n v="528.42999999999995"/>
    <n v="41.13"/>
    <d v="2003-09-10T00:00:00"/>
    <n v="117"/>
  </r>
  <r>
    <s v="18788"/>
    <s v="73"/>
    <x v="1216"/>
    <d v="2017-12-20T00:00:00"/>
    <b v="1"/>
    <s v="Approved"/>
    <s v="Solex"/>
    <s v="Standard"/>
    <s v="medium"/>
    <s v="medium"/>
    <n v="1945.43"/>
    <n v="333.18"/>
    <n v="1612.25"/>
    <d v="1997-01-25T00:00:00"/>
    <n v="10"/>
  </r>
  <r>
    <s v="18789"/>
    <s v="83"/>
    <x v="2110"/>
    <d v="2017-04-11T00:00:00"/>
    <b v="0"/>
    <s v="Approved"/>
    <s v="Solex"/>
    <s v="Touring"/>
    <s v="medium"/>
    <s v="large"/>
    <n v="2083.94"/>
    <n v="675.03"/>
    <n v="1408.91"/>
    <d v="2010-05-05T00:00:00"/>
    <n v="263"/>
  </r>
  <r>
    <s v="18790"/>
    <s v="26"/>
    <x v="2175"/>
    <d v="2017-07-22T00:00:00"/>
    <b v="0"/>
    <s v="Approved"/>
    <s v="WeareA2B"/>
    <s v="Standard"/>
    <s v="medium"/>
    <s v="medium"/>
    <n v="1992.93"/>
    <n v="762.63"/>
    <n v="1230.3"/>
    <d v="1993-05-26T00:00:00"/>
    <n v="161"/>
  </r>
  <r>
    <s v="18791"/>
    <s v="0"/>
    <x v="1246"/>
    <d v="2017-10-22T00:00:00"/>
    <b v="0"/>
    <s v="Approved"/>
    <s v="Solex"/>
    <s v="Standard"/>
    <s v="medium"/>
    <s v="medium"/>
    <n v="478.16"/>
    <n v="298.72000000000003"/>
    <n v="179.44"/>
    <d v="1993-06-23T00:00:00"/>
    <n v="69"/>
  </r>
  <r>
    <s v="18792"/>
    <s v="32"/>
    <x v="2138"/>
    <d v="2017-10-06T00:00:00"/>
    <b v="0"/>
    <s v="Approved"/>
    <s v="Giant Bicycles"/>
    <s v="Standard"/>
    <s v="medium"/>
    <s v="medium"/>
    <n v="642.70000000000005"/>
    <n v="211.37"/>
    <n v="431.33"/>
    <d v="2002-03-22T00:00:00"/>
    <n v="85"/>
  </r>
  <r>
    <s v="18793"/>
    <s v="76"/>
    <x v="2157"/>
    <d v="2017-12-26T00:00:00"/>
    <b v="0"/>
    <s v="Approved"/>
    <s v="WeareA2B"/>
    <s v="Standard"/>
    <s v="low"/>
    <s v="medium"/>
    <n v="642.30999999999995"/>
    <n v="513.85"/>
    <n v="128.46"/>
    <d v="1997-01-25T00:00:00"/>
    <n v="4"/>
  </r>
  <r>
    <s v="18794"/>
    <s v="99"/>
    <x v="413"/>
    <d v="2017-11-13T00:00:00"/>
    <b v="1"/>
    <s v="Approved"/>
    <s v="OHM Cycles"/>
    <s v="Standard"/>
    <s v="medium"/>
    <s v="medium"/>
    <n v="1227.3399999999999"/>
    <n v="770.89"/>
    <n v="456.45"/>
    <d v="1991-05-06T00:00:00"/>
    <n v="47"/>
  </r>
  <r>
    <s v="18795"/>
    <s v="95"/>
    <x v="164"/>
    <d v="2017-01-17T00:00:00"/>
    <b v="0"/>
    <s v="Approved"/>
    <s v="Giant Bicycles"/>
    <s v="Standard"/>
    <s v="medium"/>
    <s v="large"/>
    <n v="569.55999999999995"/>
    <n v="528.42999999999995"/>
    <n v="41.13"/>
    <d v="2003-09-10T00:00:00"/>
    <n v="347"/>
  </r>
  <r>
    <s v="18796"/>
    <s v="96"/>
    <x v="1649"/>
    <d v="2017-05-27T00:00:00"/>
    <b v="1"/>
    <s v="Approved"/>
    <s v="WeareA2B"/>
    <s v="Road"/>
    <s v="low"/>
    <s v="small"/>
    <n v="1172.78"/>
    <n v="1043.77"/>
    <n v="129.01"/>
    <d v="2002-10-10T00:00:00"/>
    <n v="217"/>
  </r>
  <r>
    <s v="18797"/>
    <s v="16"/>
    <x v="2197"/>
    <d v="2017-04-02T00:00:00"/>
    <b v="1"/>
    <s v="Approved"/>
    <s v="Norco Bicycles"/>
    <s v="Standard"/>
    <s v="high"/>
    <s v="small"/>
    <n v="1661.92"/>
    <n v="1479.11"/>
    <n v="182.81"/>
    <d v="2010-05-05T00:00:00"/>
    <n v="272"/>
  </r>
  <r>
    <s v="18798"/>
    <s v="28"/>
    <x v="1559"/>
    <d v="2017-12-14T00:00:00"/>
    <b v="0"/>
    <s v="Approved"/>
    <s v="Norco Bicycles"/>
    <s v="Standard"/>
    <s v="medium"/>
    <s v="small"/>
    <n v="1216.1400000000001"/>
    <n v="1082.3599999999999"/>
    <n v="133.78"/>
    <d v="1995-12-19T00:00:00"/>
    <n v="16"/>
  </r>
  <r>
    <s v="18799"/>
    <s v="51"/>
    <x v="3268"/>
    <d v="2017-10-25T00:00:00"/>
    <b v="1"/>
    <s v="Approved"/>
    <s v="OHM Cycles"/>
    <s v="Standard"/>
    <s v="high"/>
    <s v="medium"/>
    <n v="2005.66"/>
    <n v="1203.4000000000001"/>
    <n v="802.26"/>
    <d v="2012-04-10T00:00:00"/>
    <n v="66"/>
  </r>
  <r>
    <s v="18800"/>
    <s v="64"/>
    <x v="2608"/>
    <d v="2017-09-04T00:00:00"/>
    <b v="1"/>
    <s v="Approved"/>
    <s v="Giant Bicycles"/>
    <s v="Standard"/>
    <s v="high"/>
    <s v="small"/>
    <n v="1977.36"/>
    <n v="1759.85"/>
    <n v="217.51"/>
    <d v="2011-08-24T00:00:00"/>
    <n v="117"/>
  </r>
  <r>
    <s v="18801"/>
    <s v="0"/>
    <x v="881"/>
    <d v="2017-11-03T00:00:00"/>
    <b v="1"/>
    <s v="Approved"/>
    <s v="OHM Cycles"/>
    <s v="Standard"/>
    <s v="low"/>
    <s v="medium"/>
    <n v="71.16"/>
    <n v="56.93"/>
    <n v="14.23"/>
    <d v="2015-06-17T00:00:00"/>
    <n v="57"/>
  </r>
  <r>
    <s v="18802"/>
    <s v="20"/>
    <x v="2577"/>
    <d v="2017-04-21T00:00:00"/>
    <b v="0"/>
    <s v="Approved"/>
    <s v="Trek Bicycles"/>
    <s v="Standard"/>
    <s v="medium"/>
    <s v="small"/>
    <n v="1775.81"/>
    <n v="1580.47"/>
    <n v="195.34"/>
    <d v="2010-05-05T00:00:00"/>
    <n v="253"/>
  </r>
  <r>
    <s v="18803"/>
    <s v="46"/>
    <x v="857"/>
    <d v="2017-04-16T00:00:00"/>
    <b v="0"/>
    <s v="Approved"/>
    <s v="OHM Cycles"/>
    <s v="Standard"/>
    <s v="low"/>
    <s v="medium"/>
    <n v="1793.43"/>
    <n v="248.82"/>
    <n v="1544.61"/>
    <d v="1993-04-12T00:00:00"/>
    <n v="258"/>
  </r>
  <r>
    <s v="18804"/>
    <s v="54"/>
    <x v="3000"/>
    <d v="2017-04-22T00:00:00"/>
    <b v="1"/>
    <s v="Approved"/>
    <s v="WeareA2B"/>
    <s v="Standard"/>
    <s v="medium"/>
    <s v="medium"/>
    <n v="1292.8399999999999"/>
    <n v="13.44"/>
    <n v="1279.4000000000001"/>
    <d v="2009-04-12T00:00:00"/>
    <n v="252"/>
  </r>
  <r>
    <s v="18805"/>
    <s v="52"/>
    <x v="3148"/>
    <d v="2017-04-27T00:00:00"/>
    <b v="1"/>
    <s v="Approved"/>
    <s v="OHM Cycles"/>
    <s v="Road"/>
    <s v="medium"/>
    <s v="medium"/>
    <n v="1280.28"/>
    <n v="829.51"/>
    <n v="450.77"/>
    <d v="2011-08-24T00:00:00"/>
    <n v="247"/>
  </r>
  <r>
    <s v="18806"/>
    <s v="64"/>
    <x v="2017"/>
    <d v="2017-05-31T00:00:00"/>
    <b v="1"/>
    <s v="Approved"/>
    <s v="Giant Bicycles"/>
    <s v="Standard"/>
    <s v="high"/>
    <s v="small"/>
    <n v="1977.36"/>
    <n v="1759.85"/>
    <n v="217.51"/>
    <d v="2011-08-24T00:00:00"/>
    <n v="213"/>
  </r>
  <r>
    <s v="18807"/>
    <s v="58"/>
    <x v="661"/>
    <d v="2017-03-31T00:00:00"/>
    <b v="0"/>
    <s v="Approved"/>
    <s v="OHM Cycles"/>
    <s v="Road"/>
    <s v="medium"/>
    <s v="medium"/>
    <n v="1280.28"/>
    <n v="829.51"/>
    <n v="450.77"/>
    <d v="2001-11-25T00:00:00"/>
    <n v="274"/>
  </r>
  <r>
    <s v="18808"/>
    <s v="88"/>
    <x v="225"/>
    <d v="2017-07-01T00:00:00"/>
    <b v="0"/>
    <s v="Approved"/>
    <s v="Norco Bicycles"/>
    <s v="Standard"/>
    <s v="medium"/>
    <s v="medium"/>
    <n v="1198.46"/>
    <n v="381.1"/>
    <n v="817.36"/>
    <d v="1998-12-16T00:00:00"/>
    <n v="182"/>
  </r>
  <r>
    <s v="18809"/>
    <s v="56"/>
    <x v="3359"/>
    <d v="2017-09-08T00:00:00"/>
    <b v="0"/>
    <s v="Approved"/>
    <s v="OHM Cycles"/>
    <s v="Standard"/>
    <s v="medium"/>
    <s v="medium"/>
    <n v="183.86"/>
    <n v="137.9"/>
    <n v="45.96"/>
    <d v="1998-12-17T00:00:00"/>
    <n v="113"/>
  </r>
  <r>
    <s v="18810"/>
    <s v="63"/>
    <x v="3174"/>
    <d v="2017-10-11T00:00:00"/>
    <b v="0"/>
    <s v="Approved"/>
    <s v="WeareA2B"/>
    <s v="Standard"/>
    <s v="medium"/>
    <s v="medium"/>
    <n v="1992.93"/>
    <n v="762.63"/>
    <n v="1230.3"/>
    <d v="2003-03-18T00:00:00"/>
    <n v="80"/>
  </r>
  <r>
    <s v="18811"/>
    <s v="90"/>
    <x v="1366"/>
    <d v="2017-07-27T00:00:00"/>
    <b v="0"/>
    <s v="Approved"/>
    <s v="Solex"/>
    <s v="Standard"/>
    <s v="low"/>
    <s v="medium"/>
    <n v="945.04"/>
    <n v="507.58"/>
    <n v="437.46"/>
    <d v="2010-06-07T00:00:00"/>
    <n v="156"/>
  </r>
  <r>
    <s v="18812"/>
    <s v="41"/>
    <x v="749"/>
    <d v="2017-01-19T00:00:00"/>
    <b v="1"/>
    <s v="Approved"/>
    <s v="Solex"/>
    <s v="Road"/>
    <s v="medium"/>
    <s v="medium"/>
    <n v="416.98"/>
    <n v="312.74"/>
    <n v="104.24"/>
    <d v="2006-10-01T00:00:00"/>
    <n v="345"/>
  </r>
  <r>
    <s v="18813"/>
    <s v="51"/>
    <x v="1140"/>
    <d v="2017-05-02T00:00:00"/>
    <b v="1"/>
    <s v="Approved"/>
    <s v="OHM Cycles"/>
    <s v="Standard"/>
    <s v="high"/>
    <s v="medium"/>
    <n v="2005.66"/>
    <n v="1203.4000000000001"/>
    <n v="802.26"/>
    <d v="2015-10-18T00:00:00"/>
    <n v="242"/>
  </r>
  <r>
    <s v="18814"/>
    <s v="0"/>
    <x v="2473"/>
    <d v="2017-11-11T00:00:00"/>
    <b v="0"/>
    <s v="Approved"/>
    <s v="Solex"/>
    <s v="Standard"/>
    <s v="medium"/>
    <s v="medium"/>
    <n v="71.489999999999995"/>
    <n v="53.62"/>
    <n v="17.87"/>
    <d v="2011-08-29T00:00:00"/>
    <n v="49"/>
  </r>
  <r>
    <s v="18815"/>
    <s v="62"/>
    <x v="2863"/>
    <d v="2017-12-25T00:00:00"/>
    <b v="0"/>
    <s v="Approved"/>
    <s v="Solex"/>
    <s v="Standard"/>
    <s v="high"/>
    <s v="medium"/>
    <n v="1024.6600000000001"/>
    <n v="614.79999999999995"/>
    <n v="409.86"/>
    <d v="2010-05-05T00:00:00"/>
    <n v="5"/>
  </r>
  <r>
    <s v="18816"/>
    <s v="16"/>
    <x v="1509"/>
    <d v="2017-08-27T00:00:00"/>
    <b v="0"/>
    <s v="Approved"/>
    <s v="Norco Bicycles"/>
    <s v="Standard"/>
    <s v="high"/>
    <s v="small"/>
    <n v="1661.92"/>
    <n v="1479.11"/>
    <n v="182.81"/>
    <d v="1993-07-15T00:00:00"/>
    <n v="125"/>
  </r>
  <r>
    <s v="18817"/>
    <s v="38"/>
    <x v="1765"/>
    <d v="2017-04-12T00:00:00"/>
    <b v="0"/>
    <s v="Approved"/>
    <s v="Solex"/>
    <s v="Standard"/>
    <s v="medium"/>
    <s v="medium"/>
    <n v="1577.53"/>
    <n v="826.51"/>
    <n v="751.02"/>
    <d v="2011-03-16T00:00:00"/>
    <n v="262"/>
  </r>
  <r>
    <s v="18818"/>
    <s v="6"/>
    <x v="11"/>
    <d v="2017-03-16T00:00:00"/>
    <b v="1"/>
    <s v="Approved"/>
    <s v="OHM Cycles"/>
    <s v="Standard"/>
    <s v="high"/>
    <s v="medium"/>
    <n v="227.88"/>
    <n v="136.72999999999999"/>
    <n v="91.15"/>
    <d v="1991-11-07T00:00:00"/>
    <n v="289"/>
  </r>
  <r>
    <s v="18819"/>
    <s v="33"/>
    <x v="2687"/>
    <d v="2017-09-12T00:00:00"/>
    <b v="1"/>
    <s v="Approved"/>
    <s v="Giant Bicycles"/>
    <s v="Standard"/>
    <s v="medium"/>
    <s v="small"/>
    <n v="1311.44"/>
    <n v="1167.18"/>
    <n v="144.26"/>
    <d v="1992-10-11T00:00:00"/>
    <n v="109"/>
  </r>
  <r>
    <s v="18820"/>
    <s v="0"/>
    <x v="1450"/>
    <d v="2017-03-03T00:00:00"/>
    <b v="0"/>
    <s v="Approved"/>
    <m/>
    <m/>
    <m/>
    <m/>
    <n v="356.39"/>
    <m/>
    <m/>
    <m/>
    <n v="302"/>
  </r>
  <r>
    <s v="18821"/>
    <s v="89"/>
    <x v="1428"/>
    <d v="2017-02-02T00:00:00"/>
    <b v="0"/>
    <s v="Approved"/>
    <s v="WeareA2B"/>
    <s v="Touring"/>
    <s v="medium"/>
    <s v="large"/>
    <n v="1362.99"/>
    <n v="57.74"/>
    <n v="1305.25"/>
    <d v="1999-07-26T00:00:00"/>
    <n v="331"/>
  </r>
  <r>
    <s v="18823"/>
    <s v="54"/>
    <x v="1583"/>
    <d v="2017-01-21T00:00:00"/>
    <b v="1"/>
    <s v="Approved"/>
    <s v="WeareA2B"/>
    <s v="Standard"/>
    <s v="medium"/>
    <s v="medium"/>
    <n v="1807.45"/>
    <n v="778.69"/>
    <n v="1028.76"/>
    <d v="2006-11-10T00:00:00"/>
    <n v="343"/>
  </r>
  <r>
    <s v="18824"/>
    <s v="58"/>
    <x v="1201"/>
    <d v="2017-03-17T00:00:00"/>
    <b v="0"/>
    <s v="Approved"/>
    <s v="OHM Cycles"/>
    <s v="Standard"/>
    <s v="medium"/>
    <s v="medium"/>
    <n v="912.52"/>
    <n v="141.4"/>
    <n v="771.12"/>
    <d v="2015-10-18T00:00:00"/>
    <n v="288"/>
  </r>
  <r>
    <s v="18825"/>
    <s v="5"/>
    <x v="2466"/>
    <d v="2017-06-03T00:00:00"/>
    <b v="0"/>
    <s v="Approved"/>
    <s v="Trek Bicycles"/>
    <s v="Mountain"/>
    <s v="low"/>
    <s v="medium"/>
    <n v="574.64"/>
    <n v="459.71"/>
    <n v="114.93"/>
    <d v="2011-08-29T00:00:00"/>
    <n v="210"/>
  </r>
  <r>
    <s v="18826"/>
    <s v="41"/>
    <x v="2844"/>
    <d v="2017-10-12T00:00:00"/>
    <b v="0"/>
    <s v="Approved"/>
    <s v="Norco Bicycles"/>
    <s v="Standard"/>
    <s v="low"/>
    <s v="medium"/>
    <n v="958.74"/>
    <n v="748.9"/>
    <n v="209.84"/>
    <d v="2005-12-07T00:00:00"/>
    <n v="79"/>
  </r>
  <r>
    <s v="18827"/>
    <s v="16"/>
    <x v="3187"/>
    <d v="2017-06-05T00:00:00"/>
    <b v="1"/>
    <s v="Approved"/>
    <s v="Norco Bicycles"/>
    <s v="Standard"/>
    <s v="high"/>
    <s v="small"/>
    <n v="1661.92"/>
    <n v="1479.11"/>
    <n v="182.81"/>
    <d v="1994-09-09T00:00:00"/>
    <n v="208"/>
  </r>
  <r>
    <s v="18828"/>
    <s v="96"/>
    <x v="2071"/>
    <d v="2017-02-28T00:00:00"/>
    <b v="1"/>
    <s v="Approved"/>
    <s v="WeareA2B"/>
    <s v="Road"/>
    <s v="low"/>
    <s v="small"/>
    <n v="1172.78"/>
    <n v="1043.77"/>
    <n v="129.01"/>
    <d v="1991-05-06T00:00:00"/>
    <n v="305"/>
  </r>
  <r>
    <s v="18829"/>
    <s v="20"/>
    <x v="506"/>
    <d v="2017-09-13T00:00:00"/>
    <b v="1"/>
    <s v="Approved"/>
    <s v="Trek Bicycles"/>
    <s v="Standard"/>
    <s v="medium"/>
    <s v="small"/>
    <n v="1775.81"/>
    <n v="1580.47"/>
    <n v="195.34"/>
    <d v="1993-10-02T00:00:00"/>
    <n v="108"/>
  </r>
  <r>
    <s v="18830"/>
    <s v="0"/>
    <x v="1018"/>
    <d v="2017-12-27T00:00:00"/>
    <b v="1"/>
    <s v="Approved"/>
    <s v="Norco Bicycles"/>
    <s v="Standard"/>
    <s v="medium"/>
    <s v="medium"/>
    <n v="360.4"/>
    <n v="270.3"/>
    <n v="90.1"/>
    <d v="2016-12-06T00:00:00"/>
    <n v="3"/>
  </r>
  <r>
    <s v="18831"/>
    <s v="69"/>
    <x v="1343"/>
    <d v="2017-06-30T00:00:00"/>
    <b v="0"/>
    <s v="Approved"/>
    <s v="Giant Bicycles"/>
    <s v="Road"/>
    <s v="medium"/>
    <s v="medium"/>
    <n v="792.9"/>
    <n v="594.67999999999995"/>
    <n v="198.22"/>
    <d v="1992-10-02T00:00:00"/>
    <n v="183"/>
  </r>
  <r>
    <s v="18832"/>
    <s v="28"/>
    <x v="1915"/>
    <d v="2017-03-20T00:00:00"/>
    <b v="1"/>
    <s v="Approved"/>
    <s v="Norco Bicycles"/>
    <s v="Standard"/>
    <s v="medium"/>
    <s v="small"/>
    <n v="1216.1400000000001"/>
    <n v="1082.3599999999999"/>
    <n v="133.78"/>
    <d v="2016-11-22T00:00:00"/>
    <n v="285"/>
  </r>
  <r>
    <s v="18833"/>
    <s v="9"/>
    <x v="2095"/>
    <d v="2017-12-19T00:00:00"/>
    <b v="0"/>
    <s v="Approved"/>
    <s v="Norco Bicycles"/>
    <s v="Standard"/>
    <s v="medium"/>
    <s v="small"/>
    <n v="1216.1400000000001"/>
    <n v="1082.3599999999999"/>
    <n v="133.78"/>
    <d v="1994-07-12T00:00:00"/>
    <n v="11"/>
  </r>
  <r>
    <s v="18834"/>
    <s v="1"/>
    <x v="285"/>
    <d v="2017-07-28T00:00:00"/>
    <b v="0"/>
    <s v="Approved"/>
    <s v="Giant Bicycles"/>
    <s v="Standard"/>
    <s v="medium"/>
    <s v="medium"/>
    <n v="1403.5"/>
    <n v="954.82"/>
    <n v="448.68"/>
    <d v="2016-11-14T00:00:00"/>
    <n v="155"/>
  </r>
  <r>
    <s v="18835"/>
    <s v="23"/>
    <x v="1137"/>
    <d v="2017-01-19T00:00:00"/>
    <b v="1"/>
    <s v="Approved"/>
    <s v="Norco Bicycles"/>
    <s v="Mountain"/>
    <s v="low"/>
    <s v="small"/>
    <n v="688.63"/>
    <n v="612.88"/>
    <n v="75.75"/>
    <d v="1993-10-02T00:00:00"/>
    <n v="345"/>
  </r>
  <r>
    <s v="18836"/>
    <s v="67"/>
    <x v="1739"/>
    <d v="2017-01-22T00:00:00"/>
    <b v="0"/>
    <s v="Approved"/>
    <s v="Norco Bicycles"/>
    <s v="Road"/>
    <s v="medium"/>
    <s v="medium"/>
    <n v="544.04999999999995"/>
    <n v="376.84"/>
    <n v="167.21"/>
    <d v="2005-10-22T00:00:00"/>
    <n v="342"/>
  </r>
  <r>
    <s v="18837"/>
    <s v="12"/>
    <x v="2272"/>
    <d v="2017-04-04T00:00:00"/>
    <b v="0"/>
    <s v="Approved"/>
    <s v="WeareA2B"/>
    <s v="Standard"/>
    <s v="medium"/>
    <s v="medium"/>
    <n v="1231.1500000000001"/>
    <n v="161.6"/>
    <n v="1069.55"/>
    <d v="2004-08-17T00:00:00"/>
    <n v="270"/>
  </r>
  <r>
    <s v="18838"/>
    <s v="14"/>
    <x v="1163"/>
    <d v="2017-09-28T00:00:00"/>
    <b v="0"/>
    <s v="Approved"/>
    <s v="Trek Bicycles"/>
    <s v="Standard"/>
    <s v="medium"/>
    <s v="small"/>
    <n v="1386.84"/>
    <n v="1234.29"/>
    <n v="152.55000000000001"/>
    <d v="2004-01-16T00:00:00"/>
    <n v="93"/>
  </r>
  <r>
    <s v="18839"/>
    <s v="26"/>
    <x v="2089"/>
    <d v="2017-01-20T00:00:00"/>
    <b v="0"/>
    <s v="Approved"/>
    <s v="WeareA2B"/>
    <s v="Standard"/>
    <s v="medium"/>
    <s v="medium"/>
    <n v="1992.93"/>
    <n v="762.63"/>
    <n v="1230.3"/>
    <d v="1991-11-10T00:00:00"/>
    <n v="344"/>
  </r>
  <r>
    <s v="18840"/>
    <s v="34"/>
    <x v="1312"/>
    <d v="2017-08-19T00:00:00"/>
    <b v="1"/>
    <s v="Approved"/>
    <s v="Norco Bicycles"/>
    <s v="Road"/>
    <s v="high"/>
    <s v="large"/>
    <n v="774.53"/>
    <n v="464.72"/>
    <n v="309.81"/>
    <d v="2010-06-07T00:00:00"/>
    <n v="133"/>
  </r>
  <r>
    <s v="18841"/>
    <s v="69"/>
    <x v="1024"/>
    <d v="2017-11-26T00:00:00"/>
    <b v="0"/>
    <s v="Approved"/>
    <s v="Norco Bicycles"/>
    <s v="Road"/>
    <s v="medium"/>
    <s v="large"/>
    <n v="1240.31"/>
    <n v="795.1"/>
    <n v="445.21"/>
    <d v="2004-12-18T00:00:00"/>
    <n v="34"/>
  </r>
  <r>
    <s v="18842"/>
    <s v="19"/>
    <x v="3290"/>
    <d v="2017-02-03T00:00:00"/>
    <b v="0"/>
    <s v="Approved"/>
    <s v="Trek Bicycles"/>
    <s v="Mountain"/>
    <s v="low"/>
    <s v="medium"/>
    <n v="574.64"/>
    <n v="459.71"/>
    <n v="114.93"/>
    <d v="2007-08-04T00:00:00"/>
    <n v="330"/>
  </r>
  <r>
    <s v="18843"/>
    <s v="56"/>
    <x v="2025"/>
    <d v="2017-11-02T00:00:00"/>
    <b v="1"/>
    <s v="Approved"/>
    <s v="OHM Cycles"/>
    <s v="Standard"/>
    <s v="medium"/>
    <s v="medium"/>
    <n v="183.86"/>
    <n v="137.9"/>
    <n v="45.96"/>
    <d v="1997-10-04T00:00:00"/>
    <n v="58"/>
  </r>
  <r>
    <s v="18844"/>
    <s v="87"/>
    <x v="945"/>
    <d v="2017-08-03T00:00:00"/>
    <b v="1"/>
    <s v="Approved"/>
    <s v="Giant Bicycles"/>
    <s v="Standard"/>
    <s v="high"/>
    <s v="medium"/>
    <n v="1179"/>
    <n v="707.4"/>
    <n v="471.6"/>
    <d v="2009-03-08T00:00:00"/>
    <n v="149"/>
  </r>
  <r>
    <s v="18845"/>
    <s v="11"/>
    <x v="237"/>
    <d v="2017-06-28T00:00:00"/>
    <b v="1"/>
    <s v="Approved"/>
    <s v="Giant Bicycles"/>
    <s v="Standard"/>
    <s v="high"/>
    <s v="medium"/>
    <n v="1274.93"/>
    <n v="764.96"/>
    <n v="509.97"/>
    <d v="2007-08-04T00:00:00"/>
    <n v="185"/>
  </r>
  <r>
    <s v="18846"/>
    <s v="28"/>
    <x v="372"/>
    <d v="2017-09-03T00:00:00"/>
    <b v="0"/>
    <s v="Approved"/>
    <s v="Norco Bicycles"/>
    <s v="Standard"/>
    <s v="medium"/>
    <s v="small"/>
    <n v="1216.1400000000001"/>
    <n v="1082.3599999999999"/>
    <n v="133.78"/>
    <d v="1991-08-05T00:00:00"/>
    <n v="118"/>
  </r>
  <r>
    <s v="18848"/>
    <s v="7"/>
    <x v="3103"/>
    <d v="2017-04-30T00:00:00"/>
    <b v="1"/>
    <s v="Approved"/>
    <s v="Trek Bicycles"/>
    <s v="Road"/>
    <s v="low"/>
    <s v="medium"/>
    <n v="980.37"/>
    <n v="234.43"/>
    <n v="745.94"/>
    <d v="2004-09-28T00:00:00"/>
    <n v="244"/>
  </r>
  <r>
    <s v="18849"/>
    <s v="48"/>
    <x v="396"/>
    <d v="2017-01-29T00:00:00"/>
    <b v="1"/>
    <s v="Approved"/>
    <s v="WeareA2B"/>
    <s v="Standard"/>
    <s v="medium"/>
    <s v="medium"/>
    <n v="1762.96"/>
    <n v="950.52"/>
    <n v="812.44"/>
    <d v="2014-07-28T00:00:00"/>
    <n v="335"/>
  </r>
  <r>
    <s v="18850"/>
    <s v="43"/>
    <x v="791"/>
    <d v="2017-05-05T00:00:00"/>
    <b v="1"/>
    <s v="Approved"/>
    <s v="Solex"/>
    <s v="Standard"/>
    <s v="medium"/>
    <s v="medium"/>
    <n v="1151.96"/>
    <n v="649.49"/>
    <n v="502.47"/>
    <d v="2006-10-01T00:00:00"/>
    <n v="239"/>
  </r>
  <r>
    <s v="18851"/>
    <s v="21"/>
    <x v="1986"/>
    <d v="2017-06-06T00:00:00"/>
    <b v="1"/>
    <s v="Approved"/>
    <s v="Solex"/>
    <s v="Standard"/>
    <s v="medium"/>
    <s v="large"/>
    <n v="1071.23"/>
    <n v="380.74"/>
    <n v="690.49"/>
    <d v="2006-11-10T00:00:00"/>
    <n v="207"/>
  </r>
  <r>
    <s v="18852"/>
    <s v="34"/>
    <x v="2354"/>
    <d v="2017-03-26T00:00:00"/>
    <b v="1"/>
    <s v="Approved"/>
    <s v="Norco Bicycles"/>
    <s v="Road"/>
    <s v="high"/>
    <s v="large"/>
    <n v="774.53"/>
    <n v="464.72"/>
    <n v="309.81"/>
    <d v="1999-07-20T00:00:00"/>
    <n v="279"/>
  </r>
  <r>
    <s v="18853"/>
    <s v="60"/>
    <x v="2975"/>
    <d v="2017-06-25T00:00:00"/>
    <b v="0"/>
    <s v="Approved"/>
    <s v="Giant Bicycles"/>
    <s v="Standard"/>
    <s v="high"/>
    <s v="small"/>
    <n v="1977.36"/>
    <n v="1759.85"/>
    <n v="217.51"/>
    <d v="2014-07-28T00:00:00"/>
    <n v="188"/>
  </r>
  <r>
    <s v="18854"/>
    <s v="1"/>
    <x v="3148"/>
    <d v="2017-09-03T00:00:00"/>
    <b v="1"/>
    <s v="Approved"/>
    <s v="Giant Bicycles"/>
    <s v="Standard"/>
    <s v="medium"/>
    <s v="medium"/>
    <n v="1403.5"/>
    <n v="954.82"/>
    <n v="448.68"/>
    <d v="2011-08-29T00:00:00"/>
    <n v="118"/>
  </r>
  <r>
    <s v="18855"/>
    <s v="27"/>
    <x v="1566"/>
    <d v="2017-11-17T00:00:00"/>
    <b v="0"/>
    <s v="Approved"/>
    <s v="Trek Bicycles"/>
    <s v="Standard"/>
    <s v="medium"/>
    <s v="medium"/>
    <n v="499.53"/>
    <n v="388.72"/>
    <n v="110.81"/>
    <d v="1992-10-11T00:00:00"/>
    <n v="43"/>
  </r>
  <r>
    <s v="18856"/>
    <s v="71"/>
    <x v="3419"/>
    <d v="2017-04-10T00:00:00"/>
    <b v="1"/>
    <s v="Approved"/>
    <s v="Solex"/>
    <s v="Standard"/>
    <s v="high"/>
    <s v="large"/>
    <n v="1842.92"/>
    <n v="1105.75"/>
    <n v="737.17"/>
    <d v="1995-10-24T00:00:00"/>
    <n v="264"/>
  </r>
  <r>
    <s v="18857"/>
    <s v="1"/>
    <x v="2096"/>
    <d v="2017-11-21T00:00:00"/>
    <b v="0"/>
    <s v="Approved"/>
    <s v="Giant Bicycles"/>
    <s v="Standard"/>
    <s v="medium"/>
    <s v="medium"/>
    <n v="1403.5"/>
    <n v="954.82"/>
    <n v="448.68"/>
    <d v="2011-08-29T00:00:00"/>
    <n v="39"/>
  </r>
  <r>
    <s v="18858"/>
    <s v="14"/>
    <x v="1348"/>
    <d v="2017-06-12T00:00:00"/>
    <b v="0"/>
    <s v="Approved"/>
    <s v="Trek Bicycles"/>
    <s v="Standard"/>
    <s v="medium"/>
    <s v="small"/>
    <n v="1386.84"/>
    <n v="1234.29"/>
    <n v="152.55000000000001"/>
    <d v="2003-08-05T00:00:00"/>
    <n v="201"/>
  </r>
  <r>
    <s v="18859"/>
    <s v="55"/>
    <x v="2377"/>
    <d v="2017-01-30T00:00:00"/>
    <b v="0"/>
    <s v="Approved"/>
    <s v="Trek Bicycles"/>
    <s v="Road"/>
    <s v="medium"/>
    <s v="large"/>
    <n v="1894.19"/>
    <n v="598.76"/>
    <n v="1295.43"/>
    <d v="2015-10-18T00:00:00"/>
    <n v="334"/>
  </r>
  <r>
    <s v="18860"/>
    <s v="15"/>
    <x v="1797"/>
    <d v="2017-01-11T00:00:00"/>
    <b v="0"/>
    <s v="Approved"/>
    <s v="Norco Bicycles"/>
    <s v="Standard"/>
    <s v="low"/>
    <s v="medium"/>
    <n v="958.74"/>
    <n v="748.9"/>
    <n v="209.84"/>
    <d v="2005-12-07T00:00:00"/>
    <n v="353"/>
  </r>
  <r>
    <s v="18861"/>
    <s v="11"/>
    <x v="1450"/>
    <d v="2017-07-06T00:00:00"/>
    <b v="1"/>
    <s v="Approved"/>
    <s v="Giant Bicycles"/>
    <s v="Standard"/>
    <s v="high"/>
    <s v="medium"/>
    <n v="1274.93"/>
    <n v="764.96"/>
    <n v="509.97"/>
    <d v="1996-04-05T00:00:00"/>
    <n v="177"/>
  </r>
  <r>
    <s v="18862"/>
    <s v="87"/>
    <x v="516"/>
    <d v="2017-07-17T00:00:00"/>
    <b v="0"/>
    <s v="Approved"/>
    <s v="OHM Cycles"/>
    <s v="Standard"/>
    <s v="medium"/>
    <s v="medium"/>
    <n v="1636.9"/>
    <n v="44.71"/>
    <n v="1592.19"/>
    <d v="2010-08-20T00:00:00"/>
    <n v="166"/>
  </r>
  <r>
    <s v="18863"/>
    <s v="18"/>
    <x v="610"/>
    <d v="2017-03-26T00:00:00"/>
    <b v="0"/>
    <s v="Approved"/>
    <s v="Solex"/>
    <s v="Standard"/>
    <s v="medium"/>
    <s v="medium"/>
    <n v="575.27"/>
    <n v="431.45"/>
    <n v="143.82"/>
    <d v="2013-03-12T00:00:00"/>
    <n v="279"/>
  </r>
  <r>
    <s v="18864"/>
    <s v="99"/>
    <x v="2234"/>
    <d v="2017-11-09T00:00:00"/>
    <b v="0"/>
    <s v="Approved"/>
    <s v="OHM Cycles"/>
    <s v="Standard"/>
    <s v="medium"/>
    <s v="medium"/>
    <n v="1227.3399999999999"/>
    <n v="770.89"/>
    <n v="456.45"/>
    <d v="1994-08-10T00:00:00"/>
    <n v="51"/>
  </r>
  <r>
    <s v="18865"/>
    <s v="0"/>
    <x v="215"/>
    <d v="2017-09-30T00:00:00"/>
    <b v="1"/>
    <s v="Approved"/>
    <s v="Norco Bicycles"/>
    <s v="Standard"/>
    <s v="low"/>
    <s v="medium"/>
    <n v="363.01"/>
    <n v="290.41000000000003"/>
    <n v="72.599999999999994"/>
    <d v="2016-03-29T00:00:00"/>
    <n v="91"/>
  </r>
  <r>
    <s v="18866"/>
    <s v="71"/>
    <x v="3013"/>
    <d v="2017-12-29T00:00:00"/>
    <b v="0"/>
    <s v="Approved"/>
    <s v="Solex"/>
    <s v="Standard"/>
    <s v="high"/>
    <s v="large"/>
    <n v="1842.92"/>
    <n v="1105.75"/>
    <n v="737.17"/>
    <d v="2016-12-06T00:00:00"/>
    <n v="1"/>
  </r>
  <r>
    <s v="18867"/>
    <s v="0"/>
    <x v="1385"/>
    <d v="2017-10-21T00:00:00"/>
    <b v="1"/>
    <s v="Approved"/>
    <s v="Solex"/>
    <s v="Standard"/>
    <s v="medium"/>
    <s v="medium"/>
    <n v="441.49"/>
    <n v="84.99"/>
    <n v="356.5"/>
    <d v="2001-11-25T00:00:00"/>
    <n v="70"/>
  </r>
  <r>
    <s v="18868"/>
    <s v="36"/>
    <x v="3337"/>
    <d v="2017-09-01T00:00:00"/>
    <b v="1"/>
    <s v="Approved"/>
    <s v="Solex"/>
    <s v="Standard"/>
    <s v="low"/>
    <s v="medium"/>
    <n v="945.04"/>
    <n v="507.58"/>
    <n v="437.46"/>
    <d v="2011-03-16T00:00:00"/>
    <n v="120"/>
  </r>
  <r>
    <s v="18869"/>
    <s v="40"/>
    <x v="763"/>
    <d v="2017-07-17T00:00:00"/>
    <b v="0"/>
    <s v="Approved"/>
    <s v="OHM Cycles"/>
    <s v="Standard"/>
    <s v="high"/>
    <s v="medium"/>
    <n v="1458.17"/>
    <n v="874.9"/>
    <n v="583.27"/>
    <d v="2006-02-02T00:00:00"/>
    <n v="166"/>
  </r>
  <r>
    <s v="18870"/>
    <s v="58"/>
    <x v="2339"/>
    <d v="2017-05-19T00:00:00"/>
    <b v="0"/>
    <s v="Approved"/>
    <s v="OHM Cycles"/>
    <s v="Standard"/>
    <s v="medium"/>
    <s v="medium"/>
    <n v="912.52"/>
    <n v="141.4"/>
    <n v="771.12"/>
    <d v="2011-08-24T00:00:00"/>
    <n v="225"/>
  </r>
  <r>
    <s v="18871"/>
    <s v="12"/>
    <x v="1599"/>
    <d v="2017-04-12T00:00:00"/>
    <b v="0"/>
    <s v="Approved"/>
    <s v="WeareA2B"/>
    <s v="Standard"/>
    <s v="medium"/>
    <s v="medium"/>
    <n v="1231.1500000000001"/>
    <n v="161.6"/>
    <n v="1069.55"/>
    <d v="2013-03-12T00:00:00"/>
    <n v="262"/>
  </r>
  <r>
    <s v="18872"/>
    <s v="74"/>
    <x v="2176"/>
    <d v="2017-07-31T00:00:00"/>
    <b v="1"/>
    <s v="Approved"/>
    <s v="WeareA2B"/>
    <s v="Standard"/>
    <s v="medium"/>
    <s v="medium"/>
    <n v="1228.07"/>
    <n v="400.91"/>
    <n v="827.16"/>
    <d v="2000-05-22T00:00:00"/>
    <n v="152"/>
  </r>
  <r>
    <s v="18873"/>
    <s v="96"/>
    <x v="7"/>
    <d v="2017-05-20T00:00:00"/>
    <b v="1"/>
    <s v="Approved"/>
    <s v="Giant Bicycles"/>
    <s v="Standard"/>
    <s v="medium"/>
    <s v="large"/>
    <n v="1635.3"/>
    <n v="993.66"/>
    <n v="641.64"/>
    <d v="2013-06-09T00:00:00"/>
    <n v="224"/>
  </r>
  <r>
    <s v="18874"/>
    <s v="37"/>
    <x v="607"/>
    <d v="2017-09-15T00:00:00"/>
    <b v="1"/>
    <s v="Approved"/>
    <s v="OHM Cycles"/>
    <s v="Standard"/>
    <s v="low"/>
    <s v="medium"/>
    <n v="1793.43"/>
    <n v="248.82"/>
    <n v="1544.61"/>
    <d v="1999-07-20T00:00:00"/>
    <n v="106"/>
  </r>
  <r>
    <s v="18875"/>
    <s v="35"/>
    <x v="276"/>
    <d v="2017-02-01T00:00:00"/>
    <b v="1"/>
    <s v="Approved"/>
    <s v="Trek Bicycles"/>
    <s v="Standard"/>
    <s v="low"/>
    <s v="medium"/>
    <n v="1057.51"/>
    <n v="154.4"/>
    <n v="903.11"/>
    <d v="1994-07-12T00:00:00"/>
    <n v="332"/>
  </r>
  <r>
    <s v="18876"/>
    <s v="46"/>
    <x v="2715"/>
    <d v="2017-07-20T00:00:00"/>
    <b v="0"/>
    <s v="Approved"/>
    <s v="OHM Cycles"/>
    <s v="Standard"/>
    <s v="low"/>
    <s v="medium"/>
    <n v="1793.43"/>
    <n v="248.82"/>
    <n v="1544.61"/>
    <d v="2008-03-19T00:00:00"/>
    <n v="163"/>
  </r>
  <r>
    <s v="18877"/>
    <s v="42"/>
    <x v="1102"/>
    <d v="2017-06-10T00:00:00"/>
    <b v="1"/>
    <s v="Approved"/>
    <s v="OHM Cycles"/>
    <s v="Road"/>
    <s v="medium"/>
    <s v="small"/>
    <n v="1810"/>
    <n v="1610.9"/>
    <n v="199.1"/>
    <d v="2006-10-01T00:00:00"/>
    <n v="203"/>
  </r>
  <r>
    <s v="18878"/>
    <s v="26"/>
    <x v="669"/>
    <d v="2017-08-10T00:00:00"/>
    <b v="1"/>
    <s v="Approved"/>
    <s v="WeareA2B"/>
    <s v="Standard"/>
    <s v="medium"/>
    <s v="medium"/>
    <n v="1992.93"/>
    <n v="762.63"/>
    <n v="1230.3"/>
    <d v="2002-03-22T00:00:00"/>
    <n v="142"/>
  </r>
  <r>
    <s v="18879"/>
    <s v="4"/>
    <x v="2876"/>
    <d v="2017-11-14T00:00:00"/>
    <b v="1"/>
    <s v="Approved"/>
    <s v="Giant Bicycles"/>
    <s v="Standard"/>
    <s v="high"/>
    <s v="medium"/>
    <n v="1129.1300000000001"/>
    <n v="677.48"/>
    <n v="451.65"/>
    <d v="2005-08-09T00:00:00"/>
    <n v="46"/>
  </r>
  <r>
    <s v="18880"/>
    <s v="3"/>
    <x v="1605"/>
    <d v="2017-01-08T00:00:00"/>
    <b v="1"/>
    <s v="Approved"/>
    <s v="Trek Bicycles"/>
    <s v="Standard"/>
    <s v="medium"/>
    <s v="large"/>
    <n v="2091.4699999999998"/>
    <n v="388.92"/>
    <n v="1702.55"/>
    <d v="1995-10-24T00:00:00"/>
    <n v="356"/>
  </r>
  <r>
    <s v="18881"/>
    <s v="4"/>
    <x v="1648"/>
    <d v="2017-11-27T00:00:00"/>
    <b v="0"/>
    <s v="Approved"/>
    <s v="Giant Bicycles"/>
    <s v="Standard"/>
    <s v="high"/>
    <s v="medium"/>
    <n v="1129.1300000000001"/>
    <n v="677.48"/>
    <n v="451.65"/>
    <d v="2014-03-03T00:00:00"/>
    <n v="33"/>
  </r>
  <r>
    <s v="18882"/>
    <s v="74"/>
    <x v="1545"/>
    <d v="2017-06-04T00:00:00"/>
    <b v="1"/>
    <s v="Approved"/>
    <s v="WeareA2B"/>
    <s v="Standard"/>
    <s v="medium"/>
    <s v="medium"/>
    <n v="1228.07"/>
    <n v="400.91"/>
    <n v="827.16"/>
    <d v="2014-10-10T00:00:00"/>
    <n v="209"/>
  </r>
  <r>
    <s v="18883"/>
    <s v="10"/>
    <x v="175"/>
    <d v="2017-01-12T00:00:00"/>
    <b v="0"/>
    <s v="Approved"/>
    <s v="WeareA2B"/>
    <s v="Touring"/>
    <s v="medium"/>
    <s v="medium"/>
    <n v="1466.68"/>
    <n v="363.25"/>
    <n v="1103.43"/>
    <d v="2014-03-03T00:00:00"/>
    <n v="352"/>
  </r>
  <r>
    <s v="18884"/>
    <s v="0"/>
    <x v="2645"/>
    <d v="2017-02-07T00:00:00"/>
    <b v="1"/>
    <s v="Approved"/>
    <s v="Giant Bicycles"/>
    <s v="Standard"/>
    <s v="medium"/>
    <s v="large"/>
    <n v="569.55999999999995"/>
    <n v="528.42999999999995"/>
    <n v="41.13"/>
    <d v="2003-09-10T00:00:00"/>
    <n v="326"/>
  </r>
  <r>
    <s v="18885"/>
    <s v="37"/>
    <x v="1332"/>
    <d v="2017-06-22T00:00:00"/>
    <b v="1"/>
    <s v="Approved"/>
    <s v="OHM Cycles"/>
    <s v="Standard"/>
    <s v="low"/>
    <s v="medium"/>
    <n v="1793.43"/>
    <n v="248.82"/>
    <n v="1544.61"/>
    <d v="1999-07-20T00:00:00"/>
    <n v="191"/>
  </r>
  <r>
    <s v="18886"/>
    <s v="92"/>
    <x v="2943"/>
    <d v="2017-04-15T00:00:00"/>
    <b v="1"/>
    <s v="Approved"/>
    <s v="WeareA2B"/>
    <s v="Standard"/>
    <s v="medium"/>
    <s v="small"/>
    <n v="1415.01"/>
    <n v="1259.3599999999999"/>
    <n v="155.65"/>
    <d v="2003-01-05T00:00:00"/>
    <n v="259"/>
  </r>
  <r>
    <s v="18887"/>
    <s v="93"/>
    <x v="1455"/>
    <d v="2017-12-21T00:00:00"/>
    <b v="0"/>
    <s v="Approved"/>
    <s v="OHM Cycles"/>
    <s v="Standard"/>
    <s v="high"/>
    <s v="medium"/>
    <n v="1458.17"/>
    <n v="874.9"/>
    <n v="583.27"/>
    <d v="2006-02-02T00:00:00"/>
    <n v="9"/>
  </r>
  <r>
    <s v="18888"/>
    <s v="17"/>
    <x v="1841"/>
    <d v="2017-07-11T00:00:00"/>
    <b v="0"/>
    <s v="Approved"/>
    <s v="Solex"/>
    <s v="Standard"/>
    <s v="high"/>
    <s v="medium"/>
    <n v="1024.6600000000001"/>
    <n v="614.79999999999995"/>
    <n v="409.86"/>
    <d v="1996-11-09T00:00:00"/>
    <n v="172"/>
  </r>
  <r>
    <s v="18889"/>
    <s v="74"/>
    <x v="2505"/>
    <d v="2017-12-26T00:00:00"/>
    <b v="1"/>
    <s v="Approved"/>
    <s v="WeareA2B"/>
    <s v="Standard"/>
    <s v="medium"/>
    <s v="medium"/>
    <n v="1228.07"/>
    <n v="400.91"/>
    <n v="827.16"/>
    <d v="2014-10-10T00:00:00"/>
    <n v="4"/>
  </r>
  <r>
    <s v="18890"/>
    <s v="36"/>
    <x v="802"/>
    <d v="2017-12-01T00:00:00"/>
    <b v="1"/>
    <s v="Approved"/>
    <s v="Solex"/>
    <s v="Standard"/>
    <s v="low"/>
    <s v="medium"/>
    <n v="945.04"/>
    <n v="507.58"/>
    <n v="437.46"/>
    <d v="1995-12-19T00:00:00"/>
    <n v="29"/>
  </r>
  <r>
    <s v="18891"/>
    <s v="60"/>
    <x v="2882"/>
    <d v="2017-10-30T00:00:00"/>
    <b v="0"/>
    <s v="Approved"/>
    <s v="Giant Bicycles"/>
    <s v="Standard"/>
    <s v="high"/>
    <s v="small"/>
    <n v="1977.36"/>
    <n v="1759.85"/>
    <n v="217.51"/>
    <d v="2015-05-21T00:00:00"/>
    <n v="61"/>
  </r>
  <r>
    <s v="18892"/>
    <s v="85"/>
    <x v="2182"/>
    <d v="2017-07-14T00:00:00"/>
    <b v="0"/>
    <s v="Approved"/>
    <s v="WeareA2B"/>
    <s v="Standard"/>
    <s v="medium"/>
    <s v="medium"/>
    <n v="752.64"/>
    <n v="205.36"/>
    <n v="547.28"/>
    <d v="2005-05-10T00:00:00"/>
    <n v="169"/>
  </r>
  <r>
    <s v="18893"/>
    <s v="59"/>
    <x v="157"/>
    <d v="2017-09-22T00:00:00"/>
    <b v="1"/>
    <s v="Approved"/>
    <s v="Solex"/>
    <s v="Standard"/>
    <s v="medium"/>
    <s v="large"/>
    <n v="1061.56"/>
    <n v="733.58"/>
    <n v="327.98"/>
    <d v="1993-07-20T00:00:00"/>
    <n v="99"/>
  </r>
  <r>
    <s v="18894"/>
    <s v="38"/>
    <x v="1251"/>
    <d v="2017-02-19T00:00:00"/>
    <b v="1"/>
    <s v="Approved"/>
    <s v="Trek Bicycles"/>
    <s v="Standard"/>
    <s v="medium"/>
    <s v="large"/>
    <n v="2091.4699999999998"/>
    <n v="388.92"/>
    <n v="1702.55"/>
    <d v="2012-09-15T00:00:00"/>
    <n v="314"/>
  </r>
  <r>
    <s v="18895"/>
    <s v="2"/>
    <x v="2170"/>
    <d v="2017-05-14T00:00:00"/>
    <b v="1"/>
    <s v="Approved"/>
    <s v="Giant Bicycles"/>
    <s v="Road"/>
    <s v="low"/>
    <s v="small"/>
    <n v="590.26"/>
    <n v="525.33000000000004"/>
    <n v="64.930000000000007"/>
    <d v="2010-11-05T00:00:00"/>
    <n v="230"/>
  </r>
  <r>
    <s v="18896"/>
    <s v="99"/>
    <x v="1304"/>
    <d v="2017-08-27T00:00:00"/>
    <b v="0"/>
    <s v="Approved"/>
    <s v="OHM Cycles"/>
    <s v="Standard"/>
    <s v="medium"/>
    <s v="medium"/>
    <n v="1227.3399999999999"/>
    <n v="770.89"/>
    <n v="456.45"/>
    <d v="1994-08-10T00:00:00"/>
    <n v="125"/>
  </r>
  <r>
    <s v="18897"/>
    <s v="94"/>
    <x v="948"/>
    <d v="2017-02-09T00:00:00"/>
    <b v="0"/>
    <s v="Approved"/>
    <s v="Giant Bicycles"/>
    <s v="Standard"/>
    <s v="medium"/>
    <s v="large"/>
    <n v="1635.3"/>
    <n v="993.66"/>
    <n v="641.64"/>
    <d v="2013-06-09T00:00:00"/>
    <n v="324"/>
  </r>
  <r>
    <s v="18898"/>
    <s v="21"/>
    <x v="3324"/>
    <d v="2017-10-05T00:00:00"/>
    <b v="1"/>
    <s v="Approved"/>
    <s v="Solex"/>
    <s v="Standard"/>
    <s v="medium"/>
    <s v="large"/>
    <n v="1071.23"/>
    <n v="380.74"/>
    <n v="690.49"/>
    <d v="1996-04-05T00:00:00"/>
    <n v="86"/>
  </r>
  <r>
    <s v="18899"/>
    <s v="84"/>
    <x v="2985"/>
    <d v="2017-07-07T00:00:00"/>
    <b v="0"/>
    <s v="Approved"/>
    <s v="Trek Bicycles"/>
    <s v="Road"/>
    <s v="medium"/>
    <s v="medium"/>
    <n v="290.62"/>
    <n v="215.14"/>
    <n v="75.48"/>
    <d v="2015-08-02T00:00:00"/>
    <n v="176"/>
  </r>
  <r>
    <s v="18900"/>
    <s v="19"/>
    <x v="1765"/>
    <d v="2017-11-02T00:00:00"/>
    <b v="1"/>
    <s v="Approved"/>
    <s v="OHM Cycles"/>
    <s v="Road"/>
    <s v="high"/>
    <s v="large"/>
    <n v="12.01"/>
    <n v="7.21"/>
    <n v="4.8"/>
    <d v="2009-03-08T00:00:00"/>
    <n v="58"/>
  </r>
  <r>
    <s v="18901"/>
    <s v="86"/>
    <x v="1039"/>
    <d v="2017-08-13T00:00:00"/>
    <b v="1"/>
    <s v="Approved"/>
    <s v="Norco Bicycles"/>
    <s v="Road"/>
    <s v="high"/>
    <s v="large"/>
    <n v="774.53"/>
    <n v="464.72"/>
    <n v="309.81"/>
    <d v="2008-03-19T00:00:00"/>
    <n v="139"/>
  </r>
  <r>
    <s v="18902"/>
    <s v="67"/>
    <x v="3056"/>
    <d v="2017-03-26T00:00:00"/>
    <b v="1"/>
    <s v="Approved"/>
    <s v="Norco Bicycles"/>
    <s v="Road"/>
    <s v="medium"/>
    <s v="medium"/>
    <n v="544.04999999999995"/>
    <n v="376.84"/>
    <n v="167.21"/>
    <d v="2005-10-22T00:00:00"/>
    <n v="279"/>
  </r>
  <r>
    <s v="18903"/>
    <s v="29"/>
    <x v="344"/>
    <d v="2017-08-24T00:00:00"/>
    <b v="1"/>
    <s v="Approved"/>
    <s v="Norco Bicycles"/>
    <s v="Road"/>
    <s v="medium"/>
    <s v="medium"/>
    <n v="543.39"/>
    <n v="407.54"/>
    <n v="135.85"/>
    <d v="2006-11-10T00:00:00"/>
    <n v="128"/>
  </r>
  <r>
    <s v="18904"/>
    <s v="95"/>
    <x v="3408"/>
    <d v="2017-11-20T00:00:00"/>
    <b v="1"/>
    <s v="Approved"/>
    <s v="OHM Cycles"/>
    <s v="Touring"/>
    <s v="low"/>
    <s v="medium"/>
    <n v="1073.07"/>
    <n v="933.84"/>
    <n v="139.22999999999999"/>
    <d v="1997-01-25T00:00:00"/>
    <n v="40"/>
  </r>
  <r>
    <s v="18906"/>
    <s v="63"/>
    <x v="929"/>
    <d v="2017-11-15T00:00:00"/>
    <b v="1"/>
    <s v="Approved"/>
    <s v="Solex"/>
    <s v="Standard"/>
    <s v="medium"/>
    <s v="medium"/>
    <n v="1483.2"/>
    <n v="99.59"/>
    <n v="1383.61"/>
    <d v="1998-12-17T00:00:00"/>
    <n v="45"/>
  </r>
  <r>
    <s v="18907"/>
    <s v="61"/>
    <x v="91"/>
    <d v="2017-02-07T00:00:00"/>
    <b v="1"/>
    <s v="Approved"/>
    <s v="OHM Cycles"/>
    <s v="Standard"/>
    <s v="low"/>
    <s v="medium"/>
    <n v="71.16"/>
    <n v="56.93"/>
    <n v="14.23"/>
    <d v="2015-06-17T00:00:00"/>
    <n v="326"/>
  </r>
  <r>
    <s v="18908"/>
    <s v="23"/>
    <x v="2604"/>
    <d v="2017-07-19T00:00:00"/>
    <b v="0"/>
    <s v="Approved"/>
    <s v="Norco Bicycles"/>
    <s v="Mountain"/>
    <s v="low"/>
    <s v="small"/>
    <n v="688.63"/>
    <n v="612.88"/>
    <n v="75.75"/>
    <d v="1993-10-02T00:00:00"/>
    <n v="164"/>
  </r>
  <r>
    <s v="18909"/>
    <s v="12"/>
    <x v="421"/>
    <d v="2017-07-05T00:00:00"/>
    <b v="1"/>
    <s v="Approved"/>
    <s v="WeareA2B"/>
    <s v="Standard"/>
    <s v="medium"/>
    <s v="medium"/>
    <n v="1231.1500000000001"/>
    <n v="161.6"/>
    <n v="1069.55"/>
    <d v="2004-08-17T00:00:00"/>
    <n v="178"/>
  </r>
  <r>
    <s v="18910"/>
    <s v="0"/>
    <x v="622"/>
    <d v="2017-08-03T00:00:00"/>
    <b v="0"/>
    <s v="Approved"/>
    <s v="Norco Bicycles"/>
    <s v="Standard"/>
    <s v="medium"/>
    <s v="medium"/>
    <n v="360.4"/>
    <n v="270.3"/>
    <n v="90.1"/>
    <d v="2016-12-06T00:00:00"/>
    <n v="149"/>
  </r>
  <r>
    <s v="18911"/>
    <s v="57"/>
    <x v="2530"/>
    <d v="2017-04-11T00:00:00"/>
    <b v="1"/>
    <s v="Approved"/>
    <s v="WeareA2B"/>
    <s v="Touring"/>
    <s v="medium"/>
    <s v="large"/>
    <n v="1890.39"/>
    <n v="260.14"/>
    <n v="1630.25"/>
    <d v="1993-07-20T00:00:00"/>
    <n v="263"/>
  </r>
  <r>
    <s v="18912"/>
    <s v="84"/>
    <x v="561"/>
    <d v="2017-08-20T00:00:00"/>
    <b v="0"/>
    <s v="Approved"/>
    <s v="Trek Bicycles"/>
    <s v="Road"/>
    <s v="medium"/>
    <s v="medium"/>
    <n v="290.62"/>
    <n v="215.14"/>
    <n v="75.48"/>
    <d v="2004-12-18T00:00:00"/>
    <n v="132"/>
  </r>
  <r>
    <s v="18913"/>
    <s v="4"/>
    <x v="1214"/>
    <d v="2017-05-19T00:00:00"/>
    <b v="0"/>
    <s v="Approved"/>
    <s v="Giant Bicycles"/>
    <s v="Standard"/>
    <s v="high"/>
    <s v="medium"/>
    <n v="1129.1300000000001"/>
    <n v="677.48"/>
    <n v="451.65"/>
    <d v="2003-02-07T00:00:00"/>
    <n v="225"/>
  </r>
  <r>
    <s v="18914"/>
    <s v="52"/>
    <x v="1322"/>
    <d v="2017-11-07T00:00:00"/>
    <b v="0"/>
    <s v="Approved"/>
    <s v="OHM Cycles"/>
    <s v="Road"/>
    <s v="medium"/>
    <s v="medium"/>
    <n v="1280.28"/>
    <n v="829.51"/>
    <n v="450.77"/>
    <d v="2001-11-25T00:00:00"/>
    <n v="53"/>
  </r>
  <r>
    <s v="18915"/>
    <s v="81"/>
    <x v="1446"/>
    <d v="2017-10-15T00:00:00"/>
    <b v="0"/>
    <s v="Approved"/>
    <s v="Norco Bicycles"/>
    <s v="Standard"/>
    <s v="medium"/>
    <s v="small"/>
    <n v="586.45000000000005"/>
    <n v="521.94000000000005"/>
    <n v="64.510000000000005"/>
    <d v="2015-08-02T00:00:00"/>
    <n v="76"/>
  </r>
  <r>
    <s v="18916"/>
    <s v="35"/>
    <x v="578"/>
    <d v="2017-02-18T00:00:00"/>
    <b v="0"/>
    <s v="Approved"/>
    <s v="Giant Bicycles"/>
    <s v="Standard"/>
    <s v="medium"/>
    <s v="medium"/>
    <n v="1403.5"/>
    <n v="954.82"/>
    <n v="448.68"/>
    <d v="2016-11-14T00:00:00"/>
    <n v="315"/>
  </r>
  <r>
    <s v="18917"/>
    <s v="92"/>
    <x v="2161"/>
    <d v="2017-08-03T00:00:00"/>
    <b v="1"/>
    <s v="Approved"/>
    <s v="WeareA2B"/>
    <s v="Touring"/>
    <s v="medium"/>
    <s v="large"/>
    <n v="1890.39"/>
    <n v="260.14"/>
    <n v="1630.25"/>
    <d v="1993-07-20T00:00:00"/>
    <n v="149"/>
  </r>
  <r>
    <s v="18918"/>
    <s v="1"/>
    <x v="3243"/>
    <d v="2017-11-27T00:00:00"/>
    <b v="1"/>
    <s v="Approved"/>
    <s v="Giant Bicycles"/>
    <s v="Standard"/>
    <s v="medium"/>
    <s v="medium"/>
    <n v="1403.5"/>
    <n v="954.82"/>
    <n v="448.68"/>
    <d v="2016-11-14T00:00:00"/>
    <n v="33"/>
  </r>
  <r>
    <s v="18919"/>
    <s v="73"/>
    <x v="1624"/>
    <d v="2017-07-21T00:00:00"/>
    <b v="0"/>
    <s v="Approved"/>
    <s v="Solex"/>
    <s v="Standard"/>
    <s v="medium"/>
    <s v="medium"/>
    <n v="1945.43"/>
    <n v="333.18"/>
    <n v="1612.25"/>
    <d v="2006-05-22T00:00:00"/>
    <n v="162"/>
  </r>
  <r>
    <s v="18920"/>
    <s v="37"/>
    <x v="3087"/>
    <d v="2017-05-01T00:00:00"/>
    <b v="1"/>
    <s v="Approved"/>
    <s v="OHM Cycles"/>
    <s v="Standard"/>
    <s v="low"/>
    <s v="medium"/>
    <n v="1793.43"/>
    <n v="248.82"/>
    <n v="1544.61"/>
    <d v="1999-07-20T00:00:00"/>
    <n v="243"/>
  </r>
  <r>
    <s v="18921"/>
    <s v="78"/>
    <x v="1488"/>
    <d v="2017-09-03T00:00:00"/>
    <b v="1"/>
    <s v="Approved"/>
    <s v="Giant Bicycles"/>
    <s v="Standard"/>
    <s v="medium"/>
    <s v="large"/>
    <n v="1765.3"/>
    <n v="709.48"/>
    <n v="1055.82"/>
    <d v="2004-07-25T00:00:00"/>
    <n v="118"/>
  </r>
  <r>
    <s v="18922"/>
    <s v="0"/>
    <x v="567"/>
    <d v="2017-03-27T00:00:00"/>
    <b v="1"/>
    <s v="Approved"/>
    <s v="Norco Bicycles"/>
    <s v="Road"/>
    <s v="medium"/>
    <s v="medium"/>
    <n v="544.04999999999995"/>
    <n v="376.84"/>
    <n v="167.21"/>
    <d v="1995-10-24T00:00:00"/>
    <n v="278"/>
  </r>
  <r>
    <s v="18923"/>
    <s v="62"/>
    <x v="0"/>
    <d v="2017-04-26T00:00:00"/>
    <b v="0"/>
    <s v="Approved"/>
    <s v="Solex"/>
    <s v="Standard"/>
    <s v="medium"/>
    <s v="medium"/>
    <n v="478.16"/>
    <n v="298.72000000000003"/>
    <n v="179.44"/>
    <d v="2010-11-05T00:00:00"/>
    <n v="248"/>
  </r>
  <r>
    <s v="18924"/>
    <s v="93"/>
    <x v="3435"/>
    <d v="2017-11-11T00:00:00"/>
    <b v="0"/>
    <s v="Approved"/>
    <s v="WeareA2B"/>
    <s v="Standard"/>
    <s v="medium"/>
    <s v="medium"/>
    <n v="1065.03"/>
    <n v="230.09"/>
    <n v="834.94"/>
    <d v="2000-11-03T00:00:00"/>
    <n v="49"/>
  </r>
  <r>
    <s v="18925"/>
    <s v="28"/>
    <x v="345"/>
    <d v="2017-08-28T00:00:00"/>
    <b v="1"/>
    <s v="Approved"/>
    <s v="Solex"/>
    <s v="Road"/>
    <s v="medium"/>
    <s v="small"/>
    <n v="1703.52"/>
    <n v="1516.13"/>
    <n v="187.39"/>
    <d v="2007-08-04T00:00:00"/>
    <n v="124"/>
  </r>
  <r>
    <s v="18926"/>
    <s v="23"/>
    <x v="2828"/>
    <d v="2017-08-06T00:00:00"/>
    <b v="1"/>
    <s v="Approved"/>
    <s v="Norco Bicycles"/>
    <s v="Mountain"/>
    <s v="low"/>
    <s v="small"/>
    <n v="688.63"/>
    <n v="612.88"/>
    <n v="75.75"/>
    <d v="1993-10-02T00:00:00"/>
    <n v="146"/>
  </r>
  <r>
    <s v="18927"/>
    <s v="21"/>
    <x v="1618"/>
    <d v="2017-03-31T00:00:00"/>
    <b v="0"/>
    <s v="Approved"/>
    <s v="Solex"/>
    <s v="Standard"/>
    <s v="medium"/>
    <s v="large"/>
    <n v="1071.23"/>
    <n v="380.74"/>
    <n v="690.49"/>
    <d v="1996-04-05T00:00:00"/>
    <n v="274"/>
  </r>
  <r>
    <s v="18928"/>
    <s v="1"/>
    <x v="1767"/>
    <d v="2017-02-14T00:00:00"/>
    <b v="1"/>
    <s v="Approved"/>
    <s v="Giant Bicycles"/>
    <s v="Standard"/>
    <s v="medium"/>
    <s v="medium"/>
    <n v="1403.5"/>
    <n v="954.82"/>
    <n v="448.68"/>
    <d v="2016-11-14T00:00:00"/>
    <n v="319"/>
  </r>
  <r>
    <s v="18929"/>
    <s v="17"/>
    <x v="1495"/>
    <d v="2017-11-14T00:00:00"/>
    <b v="1"/>
    <s v="Approved"/>
    <s v="WeareA2B"/>
    <s v="Touring"/>
    <s v="medium"/>
    <s v="large"/>
    <n v="1362.99"/>
    <n v="57.74"/>
    <n v="1305.25"/>
    <d v="1993-04-20T00:00:00"/>
    <n v="46"/>
  </r>
  <r>
    <s v="18930"/>
    <s v="99"/>
    <x v="1008"/>
    <d v="2017-11-26T00:00:00"/>
    <b v="0"/>
    <s v="Approved"/>
    <s v="Trek Bicycles"/>
    <s v="Road"/>
    <s v="low"/>
    <s v="small"/>
    <n v="1720.7"/>
    <n v="1531.42"/>
    <n v="189.28"/>
    <d v="2012-04-10T00:00:00"/>
    <n v="34"/>
  </r>
  <r>
    <s v="18931"/>
    <s v="17"/>
    <x v="2418"/>
    <d v="2017-07-20T00:00:00"/>
    <b v="1"/>
    <s v="Approved"/>
    <s v="WeareA2B"/>
    <s v="Touring"/>
    <s v="medium"/>
    <s v="large"/>
    <n v="1362.99"/>
    <n v="57.74"/>
    <n v="1305.25"/>
    <d v="2000-11-03T00:00:00"/>
    <n v="163"/>
  </r>
  <r>
    <s v="18932"/>
    <s v="35"/>
    <x v="1288"/>
    <d v="2017-08-20T00:00:00"/>
    <b v="0"/>
    <s v="Approved"/>
    <s v="Giant Bicycles"/>
    <s v="Standard"/>
    <s v="medium"/>
    <s v="medium"/>
    <n v="1403.5"/>
    <n v="954.82"/>
    <n v="448.68"/>
    <d v="2016-11-14T00:00:00"/>
    <n v="132"/>
  </r>
  <r>
    <s v="18933"/>
    <s v="43"/>
    <x v="1441"/>
    <d v="2017-05-17T00:00:00"/>
    <b v="1"/>
    <s v="Approved"/>
    <s v="Solex"/>
    <s v="Standard"/>
    <s v="medium"/>
    <s v="medium"/>
    <n v="1151.96"/>
    <n v="649.49"/>
    <n v="502.47"/>
    <d v="1999-12-04T00:00:00"/>
    <n v="227"/>
  </r>
  <r>
    <s v="18934"/>
    <s v="81"/>
    <x v="84"/>
    <d v="2017-06-25T00:00:00"/>
    <b v="1"/>
    <s v="Approved"/>
    <s v="Solex"/>
    <s v="Standard"/>
    <s v="medium"/>
    <s v="medium"/>
    <n v="1151.96"/>
    <n v="649.49"/>
    <n v="502.47"/>
    <d v="2014-07-28T00:00:00"/>
    <n v="188"/>
  </r>
  <r>
    <s v="18935"/>
    <s v="8"/>
    <x v="2804"/>
    <d v="2017-09-08T00:00:00"/>
    <b v="1"/>
    <s v="Approved"/>
    <s v="Solex"/>
    <s v="Road"/>
    <s v="medium"/>
    <s v="small"/>
    <n v="1703.52"/>
    <n v="1516.13"/>
    <n v="187.39"/>
    <d v="2016-07-09T00:00:00"/>
    <n v="113"/>
  </r>
  <r>
    <s v="18936"/>
    <s v="15"/>
    <x v="2703"/>
    <d v="2017-04-13T00:00:00"/>
    <b v="0"/>
    <s v="Approved"/>
    <s v="WeareA2B"/>
    <s v="Standard"/>
    <s v="medium"/>
    <s v="medium"/>
    <n v="1292.8399999999999"/>
    <n v="13.44"/>
    <n v="1279.4000000000001"/>
    <d v="2009-04-12T00:00:00"/>
    <n v="261"/>
  </r>
  <r>
    <s v="18937"/>
    <s v="7"/>
    <x v="1207"/>
    <d v="2017-08-26T00:00:00"/>
    <b v="1"/>
    <s v="Approved"/>
    <s v="Trek Bicycles"/>
    <s v="Road"/>
    <s v="low"/>
    <s v="medium"/>
    <n v="980.37"/>
    <n v="234.43"/>
    <n v="745.94"/>
    <d v="2004-09-28T00:00:00"/>
    <n v="126"/>
  </r>
  <r>
    <s v="18938"/>
    <s v="53"/>
    <x v="722"/>
    <d v="2017-01-13T00:00:00"/>
    <b v="0"/>
    <s v="Approved"/>
    <s v="OHM Cycles"/>
    <s v="Standard"/>
    <s v="medium"/>
    <s v="medium"/>
    <n v="795.34"/>
    <n v="101.58"/>
    <n v="693.76"/>
    <d v="2006-05-22T00:00:00"/>
    <n v="351"/>
  </r>
  <r>
    <s v="18939"/>
    <s v="51"/>
    <x v="1370"/>
    <d v="2017-09-11T00:00:00"/>
    <b v="0"/>
    <s v="Approved"/>
    <s v="OHM Cycles"/>
    <s v="Standard"/>
    <s v="high"/>
    <s v="medium"/>
    <n v="2005.66"/>
    <n v="1203.4000000000001"/>
    <n v="802.26"/>
    <d v="2015-10-18T00:00:00"/>
    <n v="110"/>
  </r>
  <r>
    <s v="18940"/>
    <s v="50"/>
    <x v="315"/>
    <d v="2017-10-03T00:00:00"/>
    <b v="0"/>
    <s v="Approved"/>
    <s v="WeareA2B"/>
    <s v="Standard"/>
    <s v="medium"/>
    <s v="small"/>
    <n v="175.89"/>
    <n v="131.91999999999999"/>
    <n v="43.97"/>
    <d v="2003-02-16T00:00:00"/>
    <n v="88"/>
  </r>
  <r>
    <s v="18941"/>
    <s v="14"/>
    <x v="320"/>
    <d v="2017-04-20T00:00:00"/>
    <b v="0"/>
    <s v="Approved"/>
    <s v="Solex"/>
    <s v="Standard"/>
    <s v="high"/>
    <s v="large"/>
    <n v="1842.92"/>
    <n v="1105.75"/>
    <n v="737.17"/>
    <d v="1995-10-24T00:00:00"/>
    <n v="254"/>
  </r>
  <r>
    <s v="18943"/>
    <s v="52"/>
    <x v="1952"/>
    <d v="2017-01-14T00:00:00"/>
    <b v="1"/>
    <s v="Approved"/>
    <s v="OHM Cycles"/>
    <s v="Road"/>
    <s v="medium"/>
    <s v="medium"/>
    <n v="1280.28"/>
    <n v="829.51"/>
    <n v="450.77"/>
    <d v="2003-07-21T00:00:00"/>
    <n v="350"/>
  </r>
  <r>
    <s v="18944"/>
    <s v="3"/>
    <x v="1126"/>
    <d v="2017-11-01T00:00:00"/>
    <b v="1"/>
    <s v="Approved"/>
    <s v="Trek Bicycles"/>
    <s v="Standard"/>
    <s v="medium"/>
    <s v="large"/>
    <n v="2091.4699999999998"/>
    <n v="388.92"/>
    <n v="1702.55"/>
    <d v="2012-04-10T00:00:00"/>
    <n v="59"/>
  </r>
  <r>
    <s v="18945"/>
    <s v="94"/>
    <x v="2943"/>
    <d v="2017-10-19T00:00:00"/>
    <b v="1"/>
    <s v="Approved"/>
    <s v="Giant Bicycles"/>
    <s v="Standard"/>
    <s v="medium"/>
    <s v="large"/>
    <n v="1635.3"/>
    <n v="993.66"/>
    <n v="641.64"/>
    <d v="2013-06-09T00:00:00"/>
    <n v="72"/>
  </r>
  <r>
    <s v="18946"/>
    <s v="53"/>
    <x v="2537"/>
    <d v="2017-11-17T00:00:00"/>
    <b v="0"/>
    <s v="Approved"/>
    <s v="OHM Cycles"/>
    <s v="Standard"/>
    <s v="medium"/>
    <s v="medium"/>
    <n v="795.34"/>
    <n v="101.58"/>
    <n v="693.76"/>
    <d v="2015-06-17T00:00:00"/>
    <n v="43"/>
  </r>
  <r>
    <s v="18947"/>
    <s v="65"/>
    <x v="463"/>
    <d v="2017-04-03T00:00:00"/>
    <b v="0"/>
    <s v="Approved"/>
    <s v="WeareA2B"/>
    <s v="Standard"/>
    <s v="medium"/>
    <s v="medium"/>
    <n v="1807.45"/>
    <n v="778.69"/>
    <n v="1028.76"/>
    <d v="2015-05-21T00:00:00"/>
    <n v="271"/>
  </r>
  <r>
    <s v="18948"/>
    <s v="3"/>
    <x v="842"/>
    <d v="2017-06-07T00:00:00"/>
    <b v="0"/>
    <s v="Approved"/>
    <s v="Trek Bicycles"/>
    <s v="Standard"/>
    <s v="medium"/>
    <s v="large"/>
    <n v="2091.4699999999998"/>
    <n v="388.92"/>
    <n v="1702.55"/>
    <d v="2011-08-24T00:00:00"/>
    <n v="206"/>
  </r>
  <r>
    <s v="18949"/>
    <s v="7"/>
    <x v="2530"/>
    <d v="2017-10-18T00:00:00"/>
    <b v="0"/>
    <s v="Approved"/>
    <s v="Trek Bicycles"/>
    <s v="Road"/>
    <s v="low"/>
    <s v="medium"/>
    <n v="980.37"/>
    <n v="234.43"/>
    <n v="745.94"/>
    <d v="2016-07-09T00:00:00"/>
    <n v="73"/>
  </r>
  <r>
    <s v="18950"/>
    <s v="47"/>
    <x v="1261"/>
    <d v="2017-06-12T00:00:00"/>
    <b v="1"/>
    <s v="Approved"/>
    <s v="Trek Bicycles"/>
    <s v="Road"/>
    <s v="low"/>
    <s v="small"/>
    <n v="1720.7"/>
    <n v="1531.42"/>
    <n v="189.28"/>
    <d v="2006-10-01T00:00:00"/>
    <n v="201"/>
  </r>
  <r>
    <s v="18951"/>
    <s v="11"/>
    <x v="3037"/>
    <d v="2017-03-25T00:00:00"/>
    <b v="0"/>
    <s v="Approved"/>
    <s v="Giant Bicycles"/>
    <s v="Standard"/>
    <s v="high"/>
    <s v="medium"/>
    <n v="1274.93"/>
    <n v="764.96"/>
    <n v="509.97"/>
    <d v="1994-09-09T00:00:00"/>
    <n v="280"/>
  </r>
  <r>
    <s v="18952"/>
    <s v="56"/>
    <x v="1647"/>
    <d v="2017-04-13T00:00:00"/>
    <b v="1"/>
    <s v="Approved"/>
    <s v="Norco Bicycles"/>
    <s v="Mountain"/>
    <s v="low"/>
    <s v="small"/>
    <n v="688.63"/>
    <n v="612.88"/>
    <n v="75.75"/>
    <d v="1993-10-02T00:00:00"/>
    <n v="261"/>
  </r>
  <r>
    <s v="18953"/>
    <s v="52"/>
    <x v="1243"/>
    <d v="2017-12-28T00:00:00"/>
    <b v="1"/>
    <s v="Approved"/>
    <s v="Solex"/>
    <s v="Road"/>
    <s v="medium"/>
    <s v="large"/>
    <n v="1777.8"/>
    <n v="820.78"/>
    <n v="957.02"/>
    <d v="1999-06-23T00:00:00"/>
    <n v="2"/>
  </r>
  <r>
    <s v="18954"/>
    <s v="28"/>
    <x v="128"/>
    <d v="2017-10-20T00:00:00"/>
    <b v="0"/>
    <s v="Approved"/>
    <s v="Norco Bicycles"/>
    <s v="Standard"/>
    <s v="medium"/>
    <s v="small"/>
    <n v="1216.1400000000001"/>
    <n v="1082.3599999999999"/>
    <n v="133.78"/>
    <d v="1995-12-19T00:00:00"/>
    <n v="71"/>
  </r>
  <r>
    <s v="18955"/>
    <s v="45"/>
    <x v="3468"/>
    <d v="2017-09-01T00:00:00"/>
    <b v="1"/>
    <s v="Approved"/>
    <s v="Solex"/>
    <s v="Standard"/>
    <s v="medium"/>
    <s v="medium"/>
    <n v="441.49"/>
    <n v="84.99"/>
    <n v="356.5"/>
    <d v="2012-04-10T00:00:00"/>
    <n v="120"/>
  </r>
  <r>
    <s v="18956"/>
    <s v="5"/>
    <x v="2752"/>
    <d v="2017-05-29T00:00:00"/>
    <b v="1"/>
    <s v="Approved"/>
    <s v="Giant Bicycles"/>
    <s v="Standard"/>
    <s v="high"/>
    <s v="medium"/>
    <n v="1129.1300000000001"/>
    <n v="677.48"/>
    <n v="451.65"/>
    <d v="2005-08-09T00:00:00"/>
    <n v="215"/>
  </r>
  <r>
    <s v="18957"/>
    <s v="62"/>
    <x v="976"/>
    <d v="2017-11-27T00:00:00"/>
    <b v="0"/>
    <s v="Approved"/>
    <s v="Solex"/>
    <s v="Standard"/>
    <s v="medium"/>
    <s v="medium"/>
    <n v="478.16"/>
    <n v="298.72000000000003"/>
    <n v="179.44"/>
    <d v="1993-06-23T00:00:00"/>
    <n v="33"/>
  </r>
  <r>
    <s v="18958"/>
    <s v="78"/>
    <x v="2324"/>
    <d v="2017-06-11T00:00:00"/>
    <b v="0"/>
    <s v="Approved"/>
    <s v="Giant Bicycles"/>
    <s v="Standard"/>
    <s v="medium"/>
    <s v="large"/>
    <n v="1765.3"/>
    <n v="709.48"/>
    <n v="1055.82"/>
    <d v="2003-09-09T00:00:00"/>
    <n v="202"/>
  </r>
  <r>
    <s v="18959"/>
    <s v="14"/>
    <x v="851"/>
    <d v="2017-09-30T00:00:00"/>
    <b v="0"/>
    <s v="Approved"/>
    <s v="Solex"/>
    <s v="Standard"/>
    <s v="high"/>
    <s v="large"/>
    <n v="1842.92"/>
    <n v="1105.75"/>
    <n v="737.17"/>
    <d v="1995-10-24T00:00:00"/>
    <n v="91"/>
  </r>
  <r>
    <s v="18960"/>
    <s v="80"/>
    <x v="2378"/>
    <d v="2017-04-01T00:00:00"/>
    <b v="1"/>
    <s v="Approved"/>
    <s v="OHM Cycles"/>
    <s v="Touring"/>
    <s v="low"/>
    <s v="medium"/>
    <n v="1073.07"/>
    <n v="933.84"/>
    <n v="139.22999999999999"/>
    <d v="1997-01-25T00:00:00"/>
    <n v="273"/>
  </r>
  <r>
    <s v="18961"/>
    <s v="23"/>
    <x v="2532"/>
    <d v="2017-05-23T00:00:00"/>
    <b v="0"/>
    <s v="Approved"/>
    <s v="Norco Bicycles"/>
    <s v="Mountain"/>
    <s v="low"/>
    <s v="small"/>
    <n v="688.63"/>
    <n v="612.88"/>
    <n v="75.75"/>
    <d v="1993-10-02T00:00:00"/>
    <n v="221"/>
  </r>
  <r>
    <s v="18962"/>
    <s v="38"/>
    <x v="2084"/>
    <d v="2017-06-06T00:00:00"/>
    <b v="1"/>
    <s v="Approved"/>
    <s v="Trek Bicycles"/>
    <s v="Standard"/>
    <s v="medium"/>
    <s v="large"/>
    <n v="2091.4699999999998"/>
    <n v="388.92"/>
    <n v="1702.55"/>
    <d v="1999-06-23T00:00:00"/>
    <n v="207"/>
  </r>
  <r>
    <s v="18963"/>
    <s v="12"/>
    <x v="2843"/>
    <d v="2017-07-22T00:00:00"/>
    <b v="0"/>
    <s v="Approved"/>
    <s v="WeareA2B"/>
    <s v="Standard"/>
    <s v="medium"/>
    <s v="medium"/>
    <n v="1231.1500000000001"/>
    <n v="161.6"/>
    <n v="1069.55"/>
    <d v="2004-08-17T00:00:00"/>
    <n v="161"/>
  </r>
  <r>
    <s v="18964"/>
    <s v="28"/>
    <x v="2949"/>
    <d v="2017-08-12T00:00:00"/>
    <b v="1"/>
    <s v="Approved"/>
    <s v="Norco Bicycles"/>
    <s v="Standard"/>
    <s v="medium"/>
    <s v="small"/>
    <n v="1216.1400000000001"/>
    <n v="1082.3599999999999"/>
    <n v="133.78"/>
    <d v="1992-10-11T00:00:00"/>
    <n v="140"/>
  </r>
  <r>
    <s v="18965"/>
    <s v="19"/>
    <x v="1043"/>
    <d v="2017-08-31T00:00:00"/>
    <b v="0"/>
    <s v="Approved"/>
    <s v="OHM Cycles"/>
    <s v="Road"/>
    <s v="high"/>
    <s v="large"/>
    <n v="12.01"/>
    <n v="7.21"/>
    <n v="4.8"/>
    <d v="2011-05-07T00:00:00"/>
    <n v="121"/>
  </r>
  <r>
    <s v="18966"/>
    <s v="55"/>
    <x v="344"/>
    <d v="2017-07-07T00:00:00"/>
    <b v="0"/>
    <s v="Approved"/>
    <s v="Trek Bicycles"/>
    <s v="Road"/>
    <s v="medium"/>
    <s v="large"/>
    <n v="1894.19"/>
    <n v="598.76"/>
    <n v="1295.43"/>
    <d v="1993-06-23T00:00:00"/>
    <n v="176"/>
  </r>
  <r>
    <s v="18967"/>
    <s v="23"/>
    <x v="1171"/>
    <d v="2017-07-08T00:00:00"/>
    <b v="1"/>
    <s v="Approved"/>
    <s v="Norco Bicycles"/>
    <s v="Mountain"/>
    <s v="low"/>
    <s v="small"/>
    <n v="688.63"/>
    <n v="612.88"/>
    <n v="75.75"/>
    <d v="1993-10-02T00:00:00"/>
    <n v="175"/>
  </r>
  <r>
    <s v="18968"/>
    <s v="71"/>
    <x v="3285"/>
    <d v="2017-07-23T00:00:00"/>
    <b v="1"/>
    <s v="Approved"/>
    <s v="Solex"/>
    <s v="Standard"/>
    <s v="high"/>
    <s v="large"/>
    <n v="1842.92"/>
    <n v="1105.75"/>
    <n v="737.17"/>
    <d v="1995-10-24T00:00:00"/>
    <n v="160"/>
  </r>
  <r>
    <s v="18969"/>
    <s v="69"/>
    <x v="310"/>
    <d v="2017-09-30T00:00:00"/>
    <b v="0"/>
    <s v="Approved"/>
    <s v="Giant Bicycles"/>
    <s v="Road"/>
    <s v="medium"/>
    <s v="medium"/>
    <n v="792.9"/>
    <n v="594.67999999999995"/>
    <n v="198.22"/>
    <d v="2000-05-22T00:00:00"/>
    <n v="91"/>
  </r>
  <r>
    <s v="18970"/>
    <s v="11"/>
    <x v="90"/>
    <d v="2017-03-29T00:00:00"/>
    <b v="1"/>
    <s v="Approved"/>
    <s v="Giant Bicycles"/>
    <s v="Standard"/>
    <s v="high"/>
    <s v="medium"/>
    <n v="1274.93"/>
    <n v="764.96"/>
    <n v="509.97"/>
    <d v="1996-11-09T00:00:00"/>
    <n v="276"/>
  </r>
  <r>
    <s v="18971"/>
    <s v="49"/>
    <x v="2573"/>
    <d v="2017-12-01T00:00:00"/>
    <b v="1"/>
    <s v="Approved"/>
    <s v="Trek Bicycles"/>
    <s v="Road"/>
    <s v="medium"/>
    <s v="medium"/>
    <n v="533.51"/>
    <n v="400.13"/>
    <n v="133.38"/>
    <d v="2012-06-04T00:00:00"/>
    <n v="29"/>
  </r>
  <r>
    <s v="18972"/>
    <s v="23"/>
    <x v="1437"/>
    <d v="2017-11-07T00:00:00"/>
    <b v="1"/>
    <s v="Approved"/>
    <s v="Norco Bicycles"/>
    <s v="Mountain"/>
    <s v="low"/>
    <s v="small"/>
    <n v="688.63"/>
    <n v="612.88"/>
    <n v="75.75"/>
    <d v="1993-10-02T00:00:00"/>
    <n v="53"/>
  </r>
  <r>
    <s v="18973"/>
    <s v="28"/>
    <x v="3346"/>
    <d v="2017-05-27T00:00:00"/>
    <b v="0"/>
    <s v="Approved"/>
    <s v="Norco Bicycles"/>
    <s v="Standard"/>
    <s v="medium"/>
    <s v="small"/>
    <n v="1216.1400000000001"/>
    <n v="1082.3599999999999"/>
    <n v="133.78"/>
    <d v="2016-11-22T00:00:00"/>
    <n v="217"/>
  </r>
  <r>
    <s v="18974"/>
    <s v="37"/>
    <x v="475"/>
    <d v="2017-10-07T00:00:00"/>
    <b v="0"/>
    <s v="Approved"/>
    <s v="OHM Cycles"/>
    <s v="Standard"/>
    <s v="low"/>
    <s v="medium"/>
    <n v="1793.43"/>
    <n v="248.82"/>
    <n v="1544.61"/>
    <d v="1999-07-20T00:00:00"/>
    <n v="84"/>
  </r>
  <r>
    <s v="18975"/>
    <s v="4"/>
    <x v="1815"/>
    <d v="2017-09-20T00:00:00"/>
    <b v="0"/>
    <s v="Approved"/>
    <s v="Giant Bicycles"/>
    <s v="Standard"/>
    <s v="high"/>
    <s v="medium"/>
    <n v="1129.1300000000001"/>
    <n v="677.48"/>
    <n v="451.65"/>
    <d v="2005-08-09T00:00:00"/>
    <n v="101"/>
  </r>
  <r>
    <s v="18976"/>
    <s v="67"/>
    <x v="1720"/>
    <d v="2017-12-23T00:00:00"/>
    <b v="0"/>
    <s v="Approved"/>
    <s v="Norco Bicycles"/>
    <s v="Road"/>
    <s v="medium"/>
    <s v="medium"/>
    <n v="544.04999999999995"/>
    <n v="376.84"/>
    <n v="167.21"/>
    <d v="2005-10-22T00:00:00"/>
    <n v="7"/>
  </r>
  <r>
    <s v="18977"/>
    <s v="35"/>
    <x v="787"/>
    <d v="2017-01-14T00:00:00"/>
    <b v="1"/>
    <s v="Approved"/>
    <s v="Giant Bicycles"/>
    <s v="Standard"/>
    <s v="medium"/>
    <s v="medium"/>
    <n v="1403.5"/>
    <n v="954.82"/>
    <n v="448.68"/>
    <d v="2016-11-14T00:00:00"/>
    <n v="350"/>
  </r>
  <r>
    <s v="18978"/>
    <s v="49"/>
    <x v="1924"/>
    <d v="2017-07-06T00:00:00"/>
    <b v="0"/>
    <s v="Approved"/>
    <s v="Trek Bicycles"/>
    <s v="Road"/>
    <s v="medium"/>
    <s v="medium"/>
    <n v="533.51"/>
    <n v="400.13"/>
    <n v="133.38"/>
    <d v="2012-04-10T00:00:00"/>
    <n v="177"/>
  </r>
  <r>
    <s v="18979"/>
    <s v="72"/>
    <x v="1713"/>
    <d v="2017-09-02T00:00:00"/>
    <b v="0"/>
    <s v="Approved"/>
    <s v="Norco Bicycles"/>
    <s v="Standard"/>
    <s v="medium"/>
    <s v="medium"/>
    <n v="360.4"/>
    <n v="270.3"/>
    <n v="90.1"/>
    <d v="2016-12-06T00:00:00"/>
    <n v="119"/>
  </r>
  <r>
    <s v="18980"/>
    <s v="7"/>
    <x v="1424"/>
    <d v="2017-06-09T00:00:00"/>
    <b v="0"/>
    <s v="Approved"/>
    <s v="Trek Bicycles"/>
    <s v="Road"/>
    <s v="low"/>
    <s v="medium"/>
    <n v="980.37"/>
    <n v="234.43"/>
    <n v="745.94"/>
    <d v="2004-09-28T00:00:00"/>
    <n v="204"/>
  </r>
  <r>
    <s v="18981"/>
    <s v="49"/>
    <x v="2246"/>
    <d v="2017-10-22T00:00:00"/>
    <b v="0"/>
    <s v="Approved"/>
    <s v="Trek Bicycles"/>
    <s v="Road"/>
    <s v="medium"/>
    <s v="medium"/>
    <n v="533.51"/>
    <n v="400.13"/>
    <n v="133.38"/>
    <d v="2012-06-04T00:00:00"/>
    <n v="69"/>
  </r>
  <r>
    <s v="18982"/>
    <s v="76"/>
    <x v="1860"/>
    <d v="2017-04-27T00:00:00"/>
    <b v="0"/>
    <s v="Approved"/>
    <s v="WeareA2B"/>
    <s v="Road"/>
    <s v="low"/>
    <s v="small"/>
    <n v="1172.78"/>
    <n v="1043.77"/>
    <n v="129.01"/>
    <d v="2010-06-07T00:00:00"/>
    <n v="247"/>
  </r>
  <r>
    <s v="18984"/>
    <s v="80"/>
    <x v="3433"/>
    <d v="2017-04-29T00:00:00"/>
    <b v="1"/>
    <s v="Approved"/>
    <s v="OHM Cycles"/>
    <s v="Touring"/>
    <s v="low"/>
    <s v="medium"/>
    <n v="1073.07"/>
    <n v="933.84"/>
    <n v="139.22999999999999"/>
    <d v="2004-08-07T00:00:00"/>
    <n v="245"/>
  </r>
  <r>
    <s v="18985"/>
    <s v="39"/>
    <x v="3188"/>
    <d v="2017-05-27T00:00:00"/>
    <b v="0"/>
    <s v="Approved"/>
    <s v="Giant Bicycles"/>
    <s v="Standard"/>
    <s v="medium"/>
    <s v="large"/>
    <n v="1812.75"/>
    <n v="582.48"/>
    <n v="1230.27"/>
    <d v="2006-10-01T00:00:00"/>
    <n v="217"/>
  </r>
  <r>
    <s v="18986"/>
    <s v="14"/>
    <x v="2112"/>
    <d v="2017-01-30T00:00:00"/>
    <b v="1"/>
    <s v="Approved"/>
    <s v="Trek Bicycles"/>
    <s v="Standard"/>
    <s v="medium"/>
    <s v="small"/>
    <n v="1386.84"/>
    <n v="1234.29"/>
    <n v="152.55000000000001"/>
    <d v="2009-03-08T00:00:00"/>
    <n v="334"/>
  </r>
  <r>
    <s v="18987"/>
    <s v="13"/>
    <x v="903"/>
    <d v="2017-01-19T00:00:00"/>
    <b v="1"/>
    <s v="Approved"/>
    <s v="Solex"/>
    <s v="Standard"/>
    <s v="medium"/>
    <s v="medium"/>
    <n v="1577.53"/>
    <n v="826.51"/>
    <n v="751.02"/>
    <d v="2011-03-16T00:00:00"/>
    <n v="345"/>
  </r>
  <r>
    <s v="18988"/>
    <s v="0"/>
    <x v="2321"/>
    <d v="2017-04-21T00:00:00"/>
    <b v="0"/>
    <s v="Approved"/>
    <s v="Solex"/>
    <s v="Standard"/>
    <s v="medium"/>
    <s v="medium"/>
    <n v="441.49"/>
    <n v="84.99"/>
    <n v="356.5"/>
    <d v="1993-04-12T00:00:00"/>
    <n v="253"/>
  </r>
  <r>
    <s v="18989"/>
    <s v="11"/>
    <x v="322"/>
    <d v="2017-05-17T00:00:00"/>
    <b v="1"/>
    <s v="Approved"/>
    <s v="Trek Bicycles"/>
    <s v="Standard"/>
    <s v="medium"/>
    <s v="small"/>
    <n v="1775.81"/>
    <n v="1580.47"/>
    <n v="195.34"/>
    <d v="2016-02-04T00:00:00"/>
    <n v="227"/>
  </r>
  <r>
    <s v="18990"/>
    <s v="82"/>
    <x v="1366"/>
    <d v="2017-11-18T00:00:00"/>
    <b v="0"/>
    <s v="Approved"/>
    <s v="Giant Bicycles"/>
    <s v="Road"/>
    <s v="medium"/>
    <s v="medium"/>
    <n v="1538.99"/>
    <n v="829.65"/>
    <n v="709.34"/>
    <d v="1992-10-11T00:00:00"/>
    <n v="42"/>
  </r>
  <r>
    <s v="18991"/>
    <s v="49"/>
    <x v="1868"/>
    <d v="2017-08-12T00:00:00"/>
    <b v="1"/>
    <s v="Approved"/>
    <s v="Solex"/>
    <s v="Standard"/>
    <s v="medium"/>
    <s v="large"/>
    <n v="1061.56"/>
    <n v="733.58"/>
    <n v="327.98"/>
    <d v="1993-07-20T00:00:00"/>
    <n v="140"/>
  </r>
  <r>
    <s v="18992"/>
    <s v="70"/>
    <x v="3195"/>
    <d v="2017-11-21T00:00:00"/>
    <b v="0"/>
    <s v="Approved"/>
    <s v="Trek Bicycles"/>
    <s v="Standard"/>
    <s v="high"/>
    <s v="medium"/>
    <n v="495.72"/>
    <n v="297.43"/>
    <n v="198.29"/>
    <d v="2011-01-10T00:00:00"/>
    <n v="39"/>
  </r>
  <r>
    <s v="18993"/>
    <s v="3"/>
    <x v="335"/>
    <d v="2017-01-17T00:00:00"/>
    <b v="0"/>
    <s v="Approved"/>
    <s v="Trek Bicycles"/>
    <s v="Standard"/>
    <s v="medium"/>
    <s v="large"/>
    <n v="2091.4699999999998"/>
    <n v="388.92"/>
    <n v="1702.55"/>
    <d v="2005-08-09T00:00:00"/>
    <n v="347"/>
  </r>
  <r>
    <s v="18994"/>
    <s v="74"/>
    <x v="1591"/>
    <d v="2017-09-19T00:00:00"/>
    <b v="0"/>
    <s v="Approved"/>
    <s v="WeareA2B"/>
    <s v="Standard"/>
    <s v="medium"/>
    <s v="medium"/>
    <n v="1228.07"/>
    <n v="400.91"/>
    <n v="827.16"/>
    <d v="2000-05-22T00:00:00"/>
    <n v="102"/>
  </r>
  <r>
    <s v="18995"/>
    <s v="27"/>
    <x v="1777"/>
    <d v="2017-03-19T00:00:00"/>
    <b v="1"/>
    <s v="Approved"/>
    <s v="Trek Bicycles"/>
    <s v="Standard"/>
    <s v="low"/>
    <s v="medium"/>
    <n v="1057.51"/>
    <n v="154.4"/>
    <n v="903.11"/>
    <d v="1994-07-12T00:00:00"/>
    <n v="286"/>
  </r>
  <r>
    <s v="18996"/>
    <s v="68"/>
    <x v="202"/>
    <d v="2017-02-13T00:00:00"/>
    <b v="0"/>
    <s v="Approved"/>
    <s v="OHM Cycles"/>
    <s v="Standard"/>
    <s v="medium"/>
    <s v="medium"/>
    <n v="1636.9"/>
    <n v="44.71"/>
    <n v="1592.19"/>
    <d v="2014-10-10T00:00:00"/>
    <n v="320"/>
  </r>
  <r>
    <s v="18997"/>
    <s v="62"/>
    <x v="861"/>
    <d v="2017-05-31T00:00:00"/>
    <b v="1"/>
    <s v="Approved"/>
    <s v="Solex"/>
    <s v="Standard"/>
    <s v="medium"/>
    <s v="medium"/>
    <n v="478.16"/>
    <n v="298.72000000000003"/>
    <n v="179.44"/>
    <d v="1993-06-23T00:00:00"/>
    <n v="213"/>
  </r>
  <r>
    <s v="18998"/>
    <s v="75"/>
    <x v="771"/>
    <d v="2017-02-14T00:00:00"/>
    <b v="0"/>
    <s v="Approved"/>
    <s v="Giant Bicycles"/>
    <s v="Touring"/>
    <s v="medium"/>
    <s v="large"/>
    <n v="1873.97"/>
    <n v="863.95"/>
    <n v="1010.02"/>
    <d v="2006-05-22T00:00:00"/>
    <n v="319"/>
  </r>
  <r>
    <s v="18999"/>
    <s v="0"/>
    <x v="1385"/>
    <d v="2017-01-30T00:00:00"/>
    <b v="0"/>
    <s v="Approved"/>
    <s v="Norco Bicycles"/>
    <s v="Road"/>
    <s v="medium"/>
    <s v="medium"/>
    <n v="544.04999999999995"/>
    <n v="376.84"/>
    <n v="167.21"/>
    <d v="2002-08-31T00:00:00"/>
    <n v="334"/>
  </r>
  <r>
    <s v="19000"/>
    <s v="24"/>
    <x v="2165"/>
    <d v="2017-05-12T00:00:00"/>
    <b v="0"/>
    <s v="Approved"/>
    <s v="Solex"/>
    <s v="Road"/>
    <s v="medium"/>
    <s v="large"/>
    <n v="1777.8"/>
    <n v="820.78"/>
    <n v="957.02"/>
    <d v="2011-05-07T00:00:00"/>
    <n v="232"/>
  </r>
  <r>
    <s v="19001"/>
    <s v="92"/>
    <x v="1057"/>
    <d v="2017-12-27T00:00:00"/>
    <b v="1"/>
    <s v="Approved"/>
    <s v="WeareA2B"/>
    <s v="Standard"/>
    <s v="medium"/>
    <s v="small"/>
    <n v="1415.01"/>
    <n v="1259.3599999999999"/>
    <n v="155.65"/>
    <d v="2003-01-05T00:00:00"/>
    <n v="3"/>
  </r>
  <r>
    <s v="19002"/>
    <s v="25"/>
    <x v="12"/>
    <d v="2017-02-08T00:00:00"/>
    <b v="0"/>
    <s v="Approved"/>
    <s v="Giant Bicycles"/>
    <s v="Road"/>
    <s v="medium"/>
    <s v="medium"/>
    <n v="1538.99"/>
    <n v="829.65"/>
    <n v="709.34"/>
    <d v="2016-02-04T00:00:00"/>
    <n v="325"/>
  </r>
  <r>
    <s v="19003"/>
    <s v="21"/>
    <x v="2348"/>
    <d v="2017-08-01T00:00:00"/>
    <b v="1"/>
    <s v="Approved"/>
    <s v="Solex"/>
    <s v="Standard"/>
    <s v="medium"/>
    <s v="large"/>
    <n v="1071.23"/>
    <n v="380.74"/>
    <n v="690.49"/>
    <d v="1996-04-05T00:00:00"/>
    <n v="151"/>
  </r>
  <r>
    <s v="19004"/>
    <s v="86"/>
    <x v="2519"/>
    <d v="2017-09-15T00:00:00"/>
    <b v="1"/>
    <s v="Approved"/>
    <s v="OHM Cycles"/>
    <s v="Standard"/>
    <s v="medium"/>
    <s v="medium"/>
    <n v="235.63"/>
    <n v="125.07"/>
    <n v="110.56"/>
    <d v="2004-08-07T00:00:00"/>
    <n v="106"/>
  </r>
  <r>
    <s v="19005"/>
    <s v="6"/>
    <x v="745"/>
    <d v="2017-01-06T00:00:00"/>
    <b v="1"/>
    <s v="Approved"/>
    <s v="OHM Cycles"/>
    <s v="Standard"/>
    <s v="high"/>
    <s v="medium"/>
    <n v="227.88"/>
    <n v="136.72999999999999"/>
    <n v="91.15"/>
    <d v="2007-08-04T00:00:00"/>
    <n v="358"/>
  </r>
  <r>
    <s v="19006"/>
    <s v="75"/>
    <x v="2397"/>
    <d v="2017-09-11T00:00:00"/>
    <b v="1"/>
    <s v="Approved"/>
    <s v="Giant Bicycles"/>
    <s v="Touring"/>
    <s v="medium"/>
    <s v="large"/>
    <n v="1873.97"/>
    <n v="863.95"/>
    <n v="1010.02"/>
    <d v="2006-05-22T00:00:00"/>
    <n v="110"/>
  </r>
  <r>
    <s v="19007"/>
    <s v="67"/>
    <x v="2976"/>
    <d v="2017-11-25T00:00:00"/>
    <b v="1"/>
    <s v="Approved"/>
    <s v="Norco Bicycles"/>
    <s v="Road"/>
    <s v="medium"/>
    <s v="medium"/>
    <n v="544.04999999999995"/>
    <n v="376.84"/>
    <n v="167.21"/>
    <d v="2006-05-22T00:00:00"/>
    <n v="35"/>
  </r>
  <r>
    <s v="19008"/>
    <s v="25"/>
    <x v="3438"/>
    <d v="2017-02-06T00:00:00"/>
    <b v="0"/>
    <s v="Approved"/>
    <s v="OHM Cycles"/>
    <s v="Standard"/>
    <s v="high"/>
    <s v="medium"/>
    <n v="2005.66"/>
    <n v="1203.4000000000001"/>
    <n v="802.26"/>
    <d v="2012-04-10T00:00:00"/>
    <n v="327"/>
  </r>
  <r>
    <s v="19009"/>
    <s v="2"/>
    <x v="839"/>
    <d v="2017-05-31T00:00:00"/>
    <b v="0"/>
    <s v="Approved"/>
    <s v="Solex"/>
    <s v="Standard"/>
    <s v="medium"/>
    <s v="medium"/>
    <n v="71.489999999999995"/>
    <n v="53.62"/>
    <n v="17.87"/>
    <d v="1991-11-07T00:00:00"/>
    <n v="213"/>
  </r>
  <r>
    <s v="19010"/>
    <s v="73"/>
    <x v="3264"/>
    <d v="2017-07-03T00:00:00"/>
    <b v="0"/>
    <s v="Approved"/>
    <s v="Solex"/>
    <s v="Standard"/>
    <s v="medium"/>
    <s v="medium"/>
    <n v="1945.43"/>
    <n v="333.18"/>
    <n v="1612.25"/>
    <d v="1991-07-10T00:00:00"/>
    <n v="180"/>
  </r>
  <r>
    <s v="19011"/>
    <s v="0"/>
    <x v="1188"/>
    <d v="2017-05-27T00:00:00"/>
    <b v="1"/>
    <s v="Approved"/>
    <s v="Norco Bicycles"/>
    <s v="Standard"/>
    <s v="low"/>
    <s v="medium"/>
    <n v="363.01"/>
    <n v="290.41000000000003"/>
    <n v="72.599999999999994"/>
    <d v="2002-10-10T00:00:00"/>
    <n v="217"/>
  </r>
  <r>
    <s v="19012"/>
    <s v="84"/>
    <x v="41"/>
    <d v="2017-01-26T00:00:00"/>
    <b v="0"/>
    <s v="Approved"/>
    <s v="Giant Bicycles"/>
    <s v="Road"/>
    <s v="medium"/>
    <s v="medium"/>
    <n v="792.9"/>
    <n v="594.67999999999995"/>
    <n v="198.22"/>
    <d v="1995-10-24T00:00:00"/>
    <n v="338"/>
  </r>
  <r>
    <s v="19013"/>
    <s v="56"/>
    <x v="3181"/>
    <d v="2017-01-30T00:00:00"/>
    <b v="1"/>
    <s v="Approved"/>
    <s v="OHM Cycles"/>
    <s v="Standard"/>
    <s v="medium"/>
    <s v="medium"/>
    <n v="183.86"/>
    <n v="137.9"/>
    <n v="45.96"/>
    <d v="1997-10-04T00:00:00"/>
    <n v="334"/>
  </r>
  <r>
    <s v="19014"/>
    <s v="0"/>
    <x v="1547"/>
    <d v="2017-03-17T00:00:00"/>
    <b v="0"/>
    <s v="Approved"/>
    <s v="Solex"/>
    <s v="Standard"/>
    <s v="medium"/>
    <s v="medium"/>
    <n v="71.489999999999995"/>
    <n v="53.62"/>
    <n v="17.87"/>
    <d v="2003-02-07T00:00:00"/>
    <n v="288"/>
  </r>
  <r>
    <s v="19015"/>
    <s v="92"/>
    <x v="1994"/>
    <d v="2017-09-28T00:00:00"/>
    <b v="1"/>
    <s v="Approved"/>
    <s v="WeareA2B"/>
    <s v="Standard"/>
    <s v="medium"/>
    <s v="small"/>
    <n v="1415.01"/>
    <n v="1259.3599999999999"/>
    <n v="155.65"/>
    <d v="2003-01-05T00:00:00"/>
    <n v="93"/>
  </r>
  <r>
    <s v="19016"/>
    <s v="80"/>
    <x v="594"/>
    <d v="2017-04-10T00:00:00"/>
    <b v="1"/>
    <s v="Approved"/>
    <s v="OHM Cycles"/>
    <s v="Touring"/>
    <s v="low"/>
    <s v="medium"/>
    <n v="1073.07"/>
    <n v="933.84"/>
    <n v="139.22999999999999"/>
    <d v="1997-01-25T00:00:00"/>
    <n v="264"/>
  </r>
  <r>
    <s v="19017"/>
    <s v="56"/>
    <x v="788"/>
    <d v="2017-09-28T00:00:00"/>
    <b v="1"/>
    <s v="Approved"/>
    <s v="OHM Cycles"/>
    <s v="Standard"/>
    <s v="medium"/>
    <s v="medium"/>
    <n v="183.86"/>
    <n v="137.9"/>
    <n v="45.96"/>
    <d v="1998-12-17T00:00:00"/>
    <n v="93"/>
  </r>
  <r>
    <s v="19018"/>
    <s v="0"/>
    <x v="957"/>
    <d v="2017-12-01T00:00:00"/>
    <b v="0"/>
    <s v="Approved"/>
    <m/>
    <m/>
    <m/>
    <m/>
    <n v="1695.42"/>
    <m/>
    <m/>
    <m/>
    <n v="29"/>
  </r>
  <r>
    <s v="19019"/>
    <s v="15"/>
    <x v="455"/>
    <d v="2017-10-16T00:00:00"/>
    <b v="1"/>
    <s v="Approved"/>
    <s v="Norco Bicycles"/>
    <s v="Standard"/>
    <s v="low"/>
    <s v="medium"/>
    <n v="958.74"/>
    <n v="748.9"/>
    <n v="209.84"/>
    <d v="2016-02-04T00:00:00"/>
    <n v="75"/>
  </r>
  <r>
    <s v="19020"/>
    <s v="48"/>
    <x v="3351"/>
    <d v="2017-07-13T00:00:00"/>
    <b v="1"/>
    <s v="Approved"/>
    <s v="WeareA2B"/>
    <s v="Standard"/>
    <s v="medium"/>
    <s v="medium"/>
    <n v="1762.96"/>
    <n v="950.52"/>
    <n v="812.44"/>
    <d v="2012-04-10T00:00:00"/>
    <n v="170"/>
  </r>
  <r>
    <s v="19021"/>
    <s v="43"/>
    <x v="790"/>
    <d v="2017-08-01T00:00:00"/>
    <b v="0"/>
    <s v="Approved"/>
    <s v="Solex"/>
    <s v="Standard"/>
    <s v="medium"/>
    <s v="medium"/>
    <n v="1151.96"/>
    <n v="649.49"/>
    <n v="502.47"/>
    <d v="2003-02-16T00:00:00"/>
    <n v="151"/>
  </r>
  <r>
    <s v="19022"/>
    <s v="27"/>
    <x v="1764"/>
    <d v="2017-06-14T00:00:00"/>
    <b v="0"/>
    <s v="Approved"/>
    <s v="Trek Bicycles"/>
    <s v="Standard"/>
    <s v="medium"/>
    <s v="medium"/>
    <n v="499.53"/>
    <n v="388.72"/>
    <n v="110.81"/>
    <d v="1999-06-23T00:00:00"/>
    <n v="199"/>
  </r>
  <r>
    <s v="19023"/>
    <s v="18"/>
    <x v="3362"/>
    <d v="2017-05-16T00:00:00"/>
    <b v="0"/>
    <s v="Approved"/>
    <s v="Solex"/>
    <s v="Standard"/>
    <s v="medium"/>
    <s v="medium"/>
    <n v="575.27"/>
    <n v="431.45"/>
    <n v="143.82"/>
    <d v="2013-03-12T00:00:00"/>
    <n v="228"/>
  </r>
  <r>
    <s v="19024"/>
    <s v="9"/>
    <x v="1860"/>
    <d v="2017-10-20T00:00:00"/>
    <b v="1"/>
    <s v="Approved"/>
    <s v="Norco Bicycles"/>
    <s v="Standard"/>
    <s v="medium"/>
    <s v="small"/>
    <n v="1216.1400000000001"/>
    <n v="1082.3599999999999"/>
    <n v="133.78"/>
    <d v="1996-11-09T00:00:00"/>
    <n v="71"/>
  </r>
  <r>
    <s v="19026"/>
    <s v="64"/>
    <x v="774"/>
    <d v="2017-12-04T00:00:00"/>
    <b v="0"/>
    <s v="Approved"/>
    <s v="Trek Bicycles"/>
    <s v="Standard"/>
    <s v="medium"/>
    <s v="large"/>
    <n v="1469.44"/>
    <n v="596.54999999999995"/>
    <n v="872.89"/>
    <d v="2005-10-22T00:00:00"/>
    <n v="26"/>
  </r>
  <r>
    <s v="19027"/>
    <s v="44"/>
    <x v="2327"/>
    <d v="2017-09-25T00:00:00"/>
    <b v="1"/>
    <s v="Approved"/>
    <s v="WeareA2B"/>
    <s v="Standard"/>
    <s v="medium"/>
    <s v="medium"/>
    <n v="1769.64"/>
    <n v="108.76"/>
    <n v="1660.88"/>
    <d v="2011-05-09T00:00:00"/>
    <n v="96"/>
  </r>
  <r>
    <s v="19028"/>
    <s v="89"/>
    <x v="139"/>
    <d v="2017-11-22T00:00:00"/>
    <b v="0"/>
    <s v="Approved"/>
    <s v="WeareA2B"/>
    <s v="Touring"/>
    <s v="medium"/>
    <s v="large"/>
    <n v="1362.99"/>
    <n v="57.74"/>
    <n v="1305.25"/>
    <d v="2005-05-10T00:00:00"/>
    <n v="38"/>
  </r>
  <r>
    <s v="19029"/>
    <s v="32"/>
    <x v="2417"/>
    <d v="2017-08-03T00:00:00"/>
    <b v="1"/>
    <s v="Approved"/>
    <s v="Giant Bicycles"/>
    <s v="Standard"/>
    <s v="medium"/>
    <s v="medium"/>
    <n v="642.70000000000005"/>
    <n v="211.37"/>
    <n v="431.33"/>
    <d v="1994-07-12T00:00:00"/>
    <n v="149"/>
  </r>
  <r>
    <s v="19030"/>
    <s v="77"/>
    <x v="1718"/>
    <d v="2017-10-23T00:00:00"/>
    <b v="0"/>
    <s v="Approved"/>
    <s v="Norco Bicycles"/>
    <s v="Road"/>
    <s v="medium"/>
    <s v="large"/>
    <n v="1240.31"/>
    <n v="795.1"/>
    <n v="445.21"/>
    <d v="2004-07-25T00:00:00"/>
    <n v="68"/>
  </r>
  <r>
    <s v="19031"/>
    <s v="6"/>
    <x v="1057"/>
    <d v="2017-05-26T00:00:00"/>
    <b v="0"/>
    <s v="Approved"/>
    <s v="OHM Cycles"/>
    <s v="Standard"/>
    <s v="high"/>
    <s v="medium"/>
    <n v="227.88"/>
    <n v="136.72999999999999"/>
    <n v="91.15"/>
    <d v="2003-02-07T00:00:00"/>
    <n v="218"/>
  </r>
  <r>
    <s v="19032"/>
    <s v="31"/>
    <x v="644"/>
    <d v="2017-10-13T00:00:00"/>
    <b v="0"/>
    <s v="Approved"/>
    <s v="Giant Bicycles"/>
    <s v="Standard"/>
    <s v="medium"/>
    <s v="medium"/>
    <n v="230.91"/>
    <n v="173.18"/>
    <n v="57.73"/>
    <d v="2006-11-10T00:00:00"/>
    <n v="78"/>
  </r>
  <r>
    <s v="19033"/>
    <s v="6"/>
    <x v="1057"/>
    <d v="2017-04-10T00:00:00"/>
    <b v="0"/>
    <s v="Approved"/>
    <s v="OHM Cycles"/>
    <s v="Standard"/>
    <s v="high"/>
    <s v="medium"/>
    <n v="227.88"/>
    <n v="136.72999999999999"/>
    <n v="91.15"/>
    <d v="2003-02-07T00:00:00"/>
    <n v="264"/>
  </r>
  <r>
    <s v="19034"/>
    <s v="53"/>
    <x v="3472"/>
    <d v="2017-03-23T00:00:00"/>
    <b v="0"/>
    <s v="Approved"/>
    <s v="OHM Cycles"/>
    <s v="Standard"/>
    <s v="medium"/>
    <s v="medium"/>
    <n v="795.34"/>
    <n v="101.58"/>
    <n v="693.76"/>
    <d v="1997-02-09T00:00:00"/>
    <n v="282"/>
  </r>
  <r>
    <s v="19035"/>
    <s v="71"/>
    <x v="2894"/>
    <d v="2017-11-01T00:00:00"/>
    <b v="1"/>
    <s v="Approved"/>
    <s v="Solex"/>
    <s v="Standard"/>
    <s v="high"/>
    <s v="large"/>
    <n v="1842.92"/>
    <n v="1105.75"/>
    <n v="737.17"/>
    <d v="1995-10-24T00:00:00"/>
    <n v="59"/>
  </r>
  <r>
    <s v="19036"/>
    <s v="71"/>
    <x v="87"/>
    <d v="2017-02-18T00:00:00"/>
    <b v="1"/>
    <s v="Approved"/>
    <s v="Solex"/>
    <s v="Standard"/>
    <s v="high"/>
    <s v="large"/>
    <n v="1842.92"/>
    <n v="1105.75"/>
    <n v="737.17"/>
    <d v="2003-09-09T00:00:00"/>
    <n v="315"/>
  </r>
  <r>
    <s v="19037"/>
    <s v="28"/>
    <x v="2842"/>
    <d v="2017-06-18T00:00:00"/>
    <b v="1"/>
    <s v="Approved"/>
    <s v="Norco Bicycles"/>
    <s v="Standard"/>
    <s v="medium"/>
    <s v="small"/>
    <n v="1216.1400000000001"/>
    <n v="1082.3599999999999"/>
    <n v="133.78"/>
    <d v="1991-08-05T00:00:00"/>
    <n v="195"/>
  </r>
  <r>
    <s v="19038"/>
    <s v="59"/>
    <x v="1606"/>
    <d v="2017-07-11T00:00:00"/>
    <b v="0"/>
    <s v="Approved"/>
    <s v="Solex"/>
    <s v="Standard"/>
    <s v="medium"/>
    <s v="large"/>
    <n v="1061.56"/>
    <n v="733.58"/>
    <n v="327.98"/>
    <d v="1993-10-02T00:00:00"/>
    <n v="172"/>
  </r>
  <r>
    <s v="19039"/>
    <s v="15"/>
    <x v="1240"/>
    <d v="2017-11-27T00:00:00"/>
    <b v="0"/>
    <s v="Approved"/>
    <s v="Norco Bicycles"/>
    <s v="Standard"/>
    <s v="low"/>
    <s v="medium"/>
    <n v="958.74"/>
    <n v="748.9"/>
    <n v="209.84"/>
    <d v="2005-12-07T00:00:00"/>
    <n v="33"/>
  </r>
  <r>
    <s v="19040"/>
    <s v="90"/>
    <x v="2577"/>
    <d v="2017-01-19T00:00:00"/>
    <b v="0"/>
    <s v="Approved"/>
    <s v="Norco Bicycles"/>
    <s v="Standard"/>
    <s v="low"/>
    <s v="medium"/>
    <n v="363.01"/>
    <n v="290.41000000000003"/>
    <n v="72.599999999999994"/>
    <d v="2005-05-10T00:00:00"/>
    <n v="345"/>
  </r>
  <r>
    <s v="19041"/>
    <s v="4"/>
    <x v="368"/>
    <d v="2017-09-06T00:00:00"/>
    <b v="0"/>
    <s v="Approved"/>
    <s v="Solex"/>
    <s v="Standard"/>
    <s v="medium"/>
    <s v="medium"/>
    <n v="1483.2"/>
    <n v="99.59"/>
    <n v="1383.61"/>
    <d v="2012-05-18T00:00:00"/>
    <n v="115"/>
  </r>
  <r>
    <s v="19042"/>
    <s v="0"/>
    <x v="1742"/>
    <d v="2017-10-02T00:00:00"/>
    <b v="0"/>
    <s v="Approved"/>
    <s v="Norco Bicycles"/>
    <s v="Standard"/>
    <s v="low"/>
    <s v="medium"/>
    <n v="363.01"/>
    <n v="290.41000000000003"/>
    <n v="72.599999999999994"/>
    <d v="1999-07-26T00:00:00"/>
    <n v="89"/>
  </r>
  <r>
    <s v="19043"/>
    <s v="62"/>
    <x v="2806"/>
    <d v="2017-06-26T00:00:00"/>
    <b v="1"/>
    <s v="Approved"/>
    <s v="Solex"/>
    <s v="Standard"/>
    <s v="medium"/>
    <s v="medium"/>
    <n v="478.16"/>
    <n v="298.72000000000003"/>
    <n v="179.44"/>
    <d v="1993-06-23T00:00:00"/>
    <n v="187"/>
  </r>
  <r>
    <s v="19044"/>
    <s v="8"/>
    <x v="2399"/>
    <d v="2017-05-22T00:00:00"/>
    <b v="1"/>
    <s v="Approved"/>
    <s v="Solex"/>
    <s v="Road"/>
    <s v="medium"/>
    <s v="small"/>
    <n v="1703.52"/>
    <n v="1516.13"/>
    <n v="187.39"/>
    <d v="2011-04-16T00:00:00"/>
    <n v="222"/>
  </r>
  <r>
    <s v="19045"/>
    <s v="51"/>
    <x v="1750"/>
    <d v="2017-08-30T00:00:00"/>
    <b v="1"/>
    <s v="Approved"/>
    <s v="OHM Cycles"/>
    <s v="Standard"/>
    <s v="high"/>
    <s v="medium"/>
    <n v="2005.66"/>
    <n v="1203.4000000000001"/>
    <n v="802.26"/>
    <d v="2012-04-10T00:00:00"/>
    <n v="122"/>
  </r>
  <r>
    <s v="19046"/>
    <s v="0"/>
    <x v="230"/>
    <d v="2017-11-02T00:00:00"/>
    <b v="1"/>
    <s v="Approved"/>
    <m/>
    <m/>
    <m/>
    <m/>
    <n v="877.6"/>
    <m/>
    <m/>
    <m/>
    <n v="58"/>
  </r>
  <r>
    <s v="19047"/>
    <s v="76"/>
    <x v="1989"/>
    <d v="2017-12-05T00:00:00"/>
    <b v="0"/>
    <s v="Approved"/>
    <s v="WeareA2B"/>
    <s v="Road"/>
    <s v="low"/>
    <s v="small"/>
    <n v="1172.78"/>
    <n v="1043.77"/>
    <n v="129.01"/>
    <d v="2002-10-10T00:00:00"/>
    <n v="25"/>
  </r>
  <r>
    <s v="19048"/>
    <s v="47"/>
    <x v="598"/>
    <d v="2017-03-28T00:00:00"/>
    <b v="0"/>
    <s v="Approved"/>
    <s v="Trek Bicycles"/>
    <s v="Road"/>
    <s v="low"/>
    <s v="small"/>
    <n v="1720.7"/>
    <n v="1531.42"/>
    <n v="189.28"/>
    <d v="2009-04-12T00:00:00"/>
    <n v="277"/>
  </r>
  <r>
    <s v="19049"/>
    <s v="55"/>
    <x v="2840"/>
    <d v="2017-12-25T00:00:00"/>
    <b v="0"/>
    <s v="Approved"/>
    <s v="Trek Bicycles"/>
    <s v="Road"/>
    <s v="medium"/>
    <s v="large"/>
    <n v="1894.19"/>
    <n v="598.76"/>
    <n v="1295.43"/>
    <d v="2003-07-21T00:00:00"/>
    <n v="5"/>
  </r>
  <r>
    <s v="19050"/>
    <s v="95"/>
    <x v="2021"/>
    <d v="2017-11-21T00:00:00"/>
    <b v="0"/>
    <s v="Approved"/>
    <s v="Giant Bicycles"/>
    <s v="Standard"/>
    <s v="medium"/>
    <s v="large"/>
    <n v="569.55999999999995"/>
    <n v="528.42999999999995"/>
    <n v="41.13"/>
    <d v="2003-09-10T00:00:00"/>
    <n v="39"/>
  </r>
  <r>
    <s v="19051"/>
    <s v="85"/>
    <x v="934"/>
    <d v="2017-04-28T00:00:00"/>
    <b v="1"/>
    <s v="Approved"/>
    <s v="WeareA2B"/>
    <s v="Standard"/>
    <s v="medium"/>
    <s v="medium"/>
    <n v="1228.07"/>
    <n v="400.91"/>
    <n v="827.16"/>
    <d v="2000-05-22T00:00:00"/>
    <n v="246"/>
  </r>
  <r>
    <s v="19052"/>
    <s v="18"/>
    <x v="270"/>
    <d v="2017-01-09T00:00:00"/>
    <b v="0"/>
    <s v="Approved"/>
    <s v="Solex"/>
    <s v="Standard"/>
    <s v="medium"/>
    <s v="medium"/>
    <n v="575.27"/>
    <n v="431.45"/>
    <n v="143.82"/>
    <d v="2013-03-12T00:00:00"/>
    <n v="355"/>
  </r>
  <r>
    <s v="19053"/>
    <s v="14"/>
    <x v="1786"/>
    <d v="2017-03-15T00:00:00"/>
    <b v="0"/>
    <s v="Approved"/>
    <s v="Trek Bicycles"/>
    <s v="Standard"/>
    <s v="medium"/>
    <s v="small"/>
    <n v="1386.84"/>
    <n v="1234.29"/>
    <n v="152.55000000000001"/>
    <d v="2003-08-05T00:00:00"/>
    <n v="290"/>
  </r>
  <r>
    <s v="19054"/>
    <s v="62"/>
    <x v="358"/>
    <d v="2017-08-31T00:00:00"/>
    <b v="0"/>
    <s v="Approved"/>
    <s v="Solex"/>
    <s v="Standard"/>
    <s v="medium"/>
    <s v="medium"/>
    <n v="478.16"/>
    <n v="298.72000000000003"/>
    <n v="179.44"/>
    <d v="1993-06-23T00:00:00"/>
    <n v="121"/>
  </r>
  <r>
    <s v="19055"/>
    <s v="12"/>
    <x v="287"/>
    <d v="2017-11-21T00:00:00"/>
    <b v="1"/>
    <s v="Approved"/>
    <s v="WeareA2B"/>
    <s v="Standard"/>
    <s v="medium"/>
    <s v="medium"/>
    <n v="1231.1500000000001"/>
    <n v="161.6"/>
    <n v="1069.55"/>
    <d v="2013-03-12T00:00:00"/>
    <n v="39"/>
  </r>
  <r>
    <s v="19056"/>
    <s v="58"/>
    <x v="1452"/>
    <d v="2017-10-19T00:00:00"/>
    <b v="0"/>
    <s v="Approved"/>
    <s v="OHM Cycles"/>
    <s v="Standard"/>
    <s v="medium"/>
    <s v="medium"/>
    <n v="912.52"/>
    <n v="141.4"/>
    <n v="771.12"/>
    <d v="1993-07-20T00:00:00"/>
    <n v="72"/>
  </r>
  <r>
    <s v="19057"/>
    <s v="13"/>
    <x v="738"/>
    <d v="2017-04-09T00:00:00"/>
    <b v="1"/>
    <s v="Approved"/>
    <s v="Solex"/>
    <s v="Standard"/>
    <s v="medium"/>
    <s v="medium"/>
    <n v="1577.53"/>
    <n v="826.51"/>
    <n v="751.02"/>
    <d v="2011-03-16T00:00:00"/>
    <n v="265"/>
  </r>
  <r>
    <s v="19058"/>
    <s v="58"/>
    <x v="1137"/>
    <d v="2017-07-14T00:00:00"/>
    <b v="1"/>
    <s v="Approved"/>
    <s v="OHM Cycles"/>
    <s v="Standard"/>
    <s v="medium"/>
    <s v="medium"/>
    <n v="912.52"/>
    <n v="141.4"/>
    <n v="771.12"/>
    <d v="2015-10-18T00:00:00"/>
    <n v="169"/>
  </r>
  <r>
    <s v="19059"/>
    <s v="44"/>
    <x v="2619"/>
    <d v="2017-07-20T00:00:00"/>
    <b v="1"/>
    <s v="Approved"/>
    <s v="WeareA2B"/>
    <s v="Standard"/>
    <s v="medium"/>
    <s v="medium"/>
    <n v="1769.64"/>
    <n v="108.76"/>
    <n v="1660.88"/>
    <d v="2011-05-09T00:00:00"/>
    <n v="163"/>
  </r>
  <r>
    <s v="19060"/>
    <s v="53"/>
    <x v="3126"/>
    <d v="2017-09-12T00:00:00"/>
    <b v="0"/>
    <s v="Approved"/>
    <s v="OHM Cycles"/>
    <s v="Standard"/>
    <s v="medium"/>
    <s v="medium"/>
    <n v="795.34"/>
    <n v="101.58"/>
    <n v="693.76"/>
    <d v="2010-08-20T00:00:00"/>
    <n v="109"/>
  </r>
  <r>
    <s v="19061"/>
    <s v="23"/>
    <x v="1774"/>
    <d v="2017-12-20T00:00:00"/>
    <b v="0"/>
    <s v="Approved"/>
    <s v="Norco Bicycles"/>
    <s v="Mountain"/>
    <s v="low"/>
    <s v="small"/>
    <n v="688.63"/>
    <n v="612.88"/>
    <n v="75.75"/>
    <d v="1993-10-02T00:00:00"/>
    <n v="10"/>
  </r>
  <r>
    <s v="19062"/>
    <s v="48"/>
    <x v="167"/>
    <d v="2017-02-20T00:00:00"/>
    <b v="1"/>
    <s v="Approved"/>
    <s v="WeareA2B"/>
    <s v="Standard"/>
    <s v="medium"/>
    <s v="medium"/>
    <n v="1762.96"/>
    <n v="950.52"/>
    <n v="812.44"/>
    <d v="2014-07-28T00:00:00"/>
    <n v="313"/>
  </r>
  <r>
    <s v="19063"/>
    <s v="0"/>
    <x v="2433"/>
    <d v="2017-12-02T00:00:00"/>
    <b v="0"/>
    <s v="Approved"/>
    <s v="Solex"/>
    <s v="Standard"/>
    <s v="medium"/>
    <s v="medium"/>
    <n v="441.49"/>
    <n v="84.99"/>
    <n v="356.5"/>
    <d v="2001-11-25T00:00:00"/>
    <n v="28"/>
  </r>
  <r>
    <s v="19064"/>
    <s v="70"/>
    <x v="2431"/>
    <d v="2017-10-13T00:00:00"/>
    <b v="0"/>
    <s v="Approved"/>
    <s v="Trek Bicycles"/>
    <s v="Standard"/>
    <s v="high"/>
    <s v="medium"/>
    <n v="495.72"/>
    <n v="297.43"/>
    <n v="198.29"/>
    <d v="2015-04-11T00:00:00"/>
    <n v="78"/>
  </r>
  <r>
    <s v="19065"/>
    <s v="41"/>
    <x v="1884"/>
    <d v="2017-08-07T00:00:00"/>
    <b v="1"/>
    <s v="Approved"/>
    <s v="Solex"/>
    <s v="Road"/>
    <s v="medium"/>
    <s v="medium"/>
    <n v="416.98"/>
    <n v="312.74"/>
    <n v="104.24"/>
    <d v="1997-05-10T00:00:00"/>
    <n v="145"/>
  </r>
  <r>
    <s v="19066"/>
    <s v="55"/>
    <x v="3393"/>
    <d v="2017-09-09T00:00:00"/>
    <b v="0"/>
    <s v="Approved"/>
    <s v="Trek Bicycles"/>
    <s v="Road"/>
    <s v="medium"/>
    <s v="large"/>
    <n v="1894.19"/>
    <n v="598.76"/>
    <n v="1295.43"/>
    <d v="1993-06-23T00:00:00"/>
    <n v="112"/>
  </r>
  <r>
    <s v="19067"/>
    <s v="6"/>
    <x v="3160"/>
    <d v="2017-04-18T00:00:00"/>
    <b v="0"/>
    <s v="Approved"/>
    <s v="Solex"/>
    <s v="Standard"/>
    <s v="high"/>
    <s v="medium"/>
    <n v="748.17"/>
    <n v="448.9"/>
    <n v="299.27"/>
    <d v="2006-11-10T00:00:00"/>
    <n v="256"/>
  </r>
  <r>
    <s v="19068"/>
    <s v="40"/>
    <x v="3390"/>
    <d v="2017-08-03T00:00:00"/>
    <b v="1"/>
    <s v="Approved"/>
    <s v="OHM Cycles"/>
    <s v="Standard"/>
    <s v="high"/>
    <s v="medium"/>
    <n v="1458.17"/>
    <n v="874.9"/>
    <n v="583.27"/>
    <d v="2006-02-02T00:00:00"/>
    <n v="149"/>
  </r>
  <r>
    <s v="19069"/>
    <s v="69"/>
    <x v="350"/>
    <d v="2017-05-24T00:00:00"/>
    <b v="0"/>
    <s v="Approved"/>
    <s v="Giant Bicycles"/>
    <s v="Road"/>
    <s v="medium"/>
    <s v="medium"/>
    <n v="792.9"/>
    <n v="594.67999999999995"/>
    <n v="198.22"/>
    <d v="2016-12-06T00:00:00"/>
    <n v="220"/>
  </r>
  <r>
    <s v="19070"/>
    <s v="35"/>
    <x v="1192"/>
    <d v="2017-01-12T00:00:00"/>
    <b v="0"/>
    <s v="Approved"/>
    <s v="Giant Bicycles"/>
    <s v="Standard"/>
    <s v="medium"/>
    <s v="medium"/>
    <n v="1403.5"/>
    <n v="954.82"/>
    <n v="448.68"/>
    <d v="2016-11-14T00:00:00"/>
    <n v="352"/>
  </r>
  <r>
    <s v="19071"/>
    <s v="81"/>
    <x v="2556"/>
    <d v="2017-07-11T00:00:00"/>
    <b v="1"/>
    <s v="Approved"/>
    <s v="Norco Bicycles"/>
    <s v="Standard"/>
    <s v="medium"/>
    <s v="small"/>
    <n v="586.45000000000005"/>
    <n v="521.94000000000005"/>
    <n v="64.510000000000005"/>
    <d v="1991-07-10T00:00:00"/>
    <n v="172"/>
  </r>
  <r>
    <s v="19072"/>
    <s v="12"/>
    <x v="1610"/>
    <d v="2017-09-21T00:00:00"/>
    <b v="0"/>
    <s v="Approved"/>
    <s v="WeareA2B"/>
    <s v="Standard"/>
    <s v="medium"/>
    <s v="medium"/>
    <n v="1231.1500000000001"/>
    <n v="161.6"/>
    <n v="1069.55"/>
    <d v="2004-08-17T00:00:00"/>
    <n v="100"/>
  </r>
  <r>
    <s v="19073"/>
    <s v="53"/>
    <x v="2300"/>
    <d v="2017-11-13T00:00:00"/>
    <b v="1"/>
    <s v="Approved"/>
    <s v="OHM Cycles"/>
    <s v="Standard"/>
    <s v="medium"/>
    <s v="medium"/>
    <n v="795.34"/>
    <n v="101.58"/>
    <n v="693.76"/>
    <d v="1997-02-09T00:00:00"/>
    <n v="47"/>
  </r>
  <r>
    <s v="19074"/>
    <s v="70"/>
    <x v="1611"/>
    <d v="2017-05-28T00:00:00"/>
    <b v="0"/>
    <s v="Approved"/>
    <s v="Trek Bicycles"/>
    <s v="Standard"/>
    <s v="high"/>
    <s v="medium"/>
    <n v="495.72"/>
    <n v="297.43"/>
    <n v="198.29"/>
    <d v="2011-01-10T00:00:00"/>
    <n v="216"/>
  </r>
  <r>
    <s v="19075"/>
    <s v="10"/>
    <x v="859"/>
    <d v="2017-08-18T00:00:00"/>
    <b v="1"/>
    <s v="Approved"/>
    <s v="WeareA2B"/>
    <s v="Touring"/>
    <s v="medium"/>
    <s v="medium"/>
    <n v="1466.68"/>
    <n v="363.25"/>
    <n v="1103.43"/>
    <d v="2014-03-03T00:00:00"/>
    <n v="134"/>
  </r>
  <r>
    <s v="19076"/>
    <s v="40"/>
    <x v="3473"/>
    <d v="2017-02-10T00:00:00"/>
    <b v="1"/>
    <s v="Approved"/>
    <s v="Trek Bicycles"/>
    <s v="Road"/>
    <s v="medium"/>
    <s v="large"/>
    <n v="1894.19"/>
    <n v="598.76"/>
    <n v="1295.43"/>
    <d v="1993-07-20T00:00:00"/>
    <n v="323"/>
  </r>
  <r>
    <s v="19077"/>
    <s v="75"/>
    <x v="2359"/>
    <d v="2017-04-11T00:00:00"/>
    <b v="1"/>
    <s v="Approved"/>
    <s v="Giant Bicycles"/>
    <s v="Touring"/>
    <s v="medium"/>
    <s v="large"/>
    <n v="1873.97"/>
    <n v="863.95"/>
    <n v="1010.02"/>
    <d v="2006-05-22T00:00:00"/>
    <n v="263"/>
  </r>
  <r>
    <s v="19078"/>
    <s v="40"/>
    <x v="1392"/>
    <d v="2017-10-31T00:00:00"/>
    <b v="0"/>
    <s v="Approved"/>
    <s v="OHM Cycles"/>
    <s v="Standard"/>
    <s v="high"/>
    <s v="medium"/>
    <n v="1458.17"/>
    <n v="874.9"/>
    <n v="583.27"/>
    <d v="2008-03-19T00:00:00"/>
    <n v="60"/>
  </r>
  <r>
    <s v="19079"/>
    <s v="67"/>
    <x v="2109"/>
    <d v="2017-08-19T00:00:00"/>
    <b v="0"/>
    <s v="Approved"/>
    <s v="Norco Bicycles"/>
    <s v="Road"/>
    <s v="medium"/>
    <s v="medium"/>
    <n v="544.04999999999995"/>
    <n v="376.84"/>
    <n v="167.21"/>
    <d v="2005-10-22T00:00:00"/>
    <n v="133"/>
  </r>
  <r>
    <s v="19080"/>
    <s v="1"/>
    <x v="3365"/>
    <d v="2017-06-06T00:00:00"/>
    <b v="1"/>
    <s v="Approved"/>
    <s v="Giant Bicycles"/>
    <s v="Standard"/>
    <s v="medium"/>
    <s v="medium"/>
    <n v="1403.5"/>
    <n v="954.82"/>
    <n v="448.68"/>
    <d v="2016-11-14T00:00:00"/>
    <n v="207"/>
  </r>
  <r>
    <s v="19081"/>
    <s v="36"/>
    <x v="3089"/>
    <d v="2017-04-25T00:00:00"/>
    <b v="0"/>
    <s v="Approved"/>
    <s v="Solex"/>
    <s v="Standard"/>
    <s v="low"/>
    <s v="medium"/>
    <n v="945.04"/>
    <n v="507.58"/>
    <n v="437.46"/>
    <d v="1999-07-20T00:00:00"/>
    <n v="249"/>
  </r>
  <r>
    <s v="19082"/>
    <s v="81"/>
    <x v="171"/>
    <d v="2017-08-19T00:00:00"/>
    <b v="1"/>
    <s v="Approved"/>
    <s v="Norco Bicycles"/>
    <s v="Standard"/>
    <s v="medium"/>
    <s v="small"/>
    <n v="586.45000000000005"/>
    <n v="521.94000000000005"/>
    <n v="64.510000000000005"/>
    <d v="1991-07-10T00:00:00"/>
    <n v="133"/>
  </r>
  <r>
    <s v="19084"/>
    <s v="84"/>
    <x v="499"/>
    <d v="2017-07-23T00:00:00"/>
    <b v="1"/>
    <s v="Approved"/>
    <s v="Trek Bicycles"/>
    <s v="Road"/>
    <s v="medium"/>
    <s v="medium"/>
    <n v="290.62"/>
    <n v="215.14"/>
    <n v="75.48"/>
    <d v="2004-12-18T00:00:00"/>
    <n v="160"/>
  </r>
  <r>
    <s v="19085"/>
    <s v="69"/>
    <x v="1471"/>
    <d v="2017-12-25T00:00:00"/>
    <b v="1"/>
    <s v="Approved"/>
    <s v="Giant Bicycles"/>
    <s v="Road"/>
    <s v="medium"/>
    <s v="medium"/>
    <n v="792.9"/>
    <n v="594.67999999999995"/>
    <n v="198.22"/>
    <d v="1992-10-02T00:00:00"/>
    <n v="5"/>
  </r>
  <r>
    <s v="19086"/>
    <s v="12"/>
    <x v="1032"/>
    <d v="2017-05-13T00:00:00"/>
    <b v="1"/>
    <s v="Approved"/>
    <s v="WeareA2B"/>
    <s v="Standard"/>
    <s v="medium"/>
    <s v="medium"/>
    <n v="1231.1500000000001"/>
    <n v="161.6"/>
    <n v="1069.55"/>
    <d v="2015-06-17T00:00:00"/>
    <n v="231"/>
  </r>
  <r>
    <s v="19087"/>
    <s v="51"/>
    <x v="2096"/>
    <d v="2017-08-14T00:00:00"/>
    <b v="1"/>
    <s v="Approved"/>
    <s v="OHM Cycles"/>
    <s v="Standard"/>
    <s v="high"/>
    <s v="medium"/>
    <n v="2005.66"/>
    <n v="1203.4000000000001"/>
    <n v="802.26"/>
    <d v="2015-10-18T00:00:00"/>
    <n v="138"/>
  </r>
  <r>
    <s v="19088"/>
    <s v="55"/>
    <x v="1290"/>
    <d v="2017-11-05T00:00:00"/>
    <b v="0"/>
    <s v="Approved"/>
    <s v="Trek Bicycles"/>
    <s v="Road"/>
    <s v="medium"/>
    <s v="large"/>
    <n v="1894.19"/>
    <n v="598.76"/>
    <n v="1295.43"/>
    <d v="1991-01-21T00:00:00"/>
    <n v="55"/>
  </r>
  <r>
    <s v="19089"/>
    <s v="38"/>
    <x v="2290"/>
    <d v="2017-04-20T00:00:00"/>
    <b v="0"/>
    <s v="Approved"/>
    <s v="Trek Bicycles"/>
    <s v="Standard"/>
    <s v="medium"/>
    <s v="large"/>
    <n v="2091.4699999999998"/>
    <n v="388.92"/>
    <n v="1702.55"/>
    <d v="2012-09-15T00:00:00"/>
    <n v="254"/>
  </r>
  <r>
    <s v="19090"/>
    <s v="0"/>
    <x v="2366"/>
    <d v="2017-11-11T00:00:00"/>
    <b v="0"/>
    <s v="Approved"/>
    <s v="Trek Bicycles"/>
    <s v="Standard"/>
    <s v="high"/>
    <s v="medium"/>
    <n v="358.39"/>
    <n v="215.03"/>
    <n v="143.36000000000001"/>
    <d v="2004-01-16T00:00:00"/>
    <n v="49"/>
  </r>
  <r>
    <s v="19091"/>
    <s v="60"/>
    <x v="2775"/>
    <d v="2017-12-29T00:00:00"/>
    <b v="0"/>
    <s v="Approved"/>
    <s v="Giant Bicycles"/>
    <s v="Standard"/>
    <s v="high"/>
    <s v="small"/>
    <n v="1977.36"/>
    <n v="1759.85"/>
    <n v="217.51"/>
    <d v="2011-08-24T00:00:00"/>
    <n v="1"/>
  </r>
  <r>
    <s v="19092"/>
    <s v="23"/>
    <x v="1829"/>
    <d v="2017-03-15T00:00:00"/>
    <b v="1"/>
    <s v="Approved"/>
    <s v="Norco Bicycles"/>
    <s v="Mountain"/>
    <s v="low"/>
    <s v="small"/>
    <n v="688.63"/>
    <n v="612.88"/>
    <n v="75.75"/>
    <d v="1993-10-02T00:00:00"/>
    <n v="290"/>
  </r>
  <r>
    <s v="19093"/>
    <s v="57"/>
    <x v="2305"/>
    <d v="2017-03-16T00:00:00"/>
    <b v="1"/>
    <s v="Approved"/>
    <s v="WeareA2B"/>
    <s v="Touring"/>
    <s v="medium"/>
    <s v="large"/>
    <n v="1890.39"/>
    <n v="260.14"/>
    <n v="1630.25"/>
    <d v="1991-01-21T00:00:00"/>
    <n v="289"/>
  </r>
  <r>
    <s v="19094"/>
    <s v="44"/>
    <x v="316"/>
    <d v="2017-10-15T00:00:00"/>
    <b v="1"/>
    <s v="Approved"/>
    <s v="WeareA2B"/>
    <s v="Standard"/>
    <s v="medium"/>
    <s v="medium"/>
    <n v="1769.64"/>
    <n v="108.76"/>
    <n v="1660.88"/>
    <d v="2011-05-09T00:00:00"/>
    <n v="76"/>
  </r>
  <r>
    <s v="19095"/>
    <s v="92"/>
    <x v="2663"/>
    <d v="2017-07-22T00:00:00"/>
    <b v="0"/>
    <s v="Approved"/>
    <s v="WeareA2B"/>
    <s v="Standard"/>
    <s v="medium"/>
    <s v="small"/>
    <n v="1415.01"/>
    <n v="1259.3599999999999"/>
    <n v="155.65"/>
    <d v="2003-01-05T00:00:00"/>
    <n v="161"/>
  </r>
  <r>
    <s v="19096"/>
    <s v="72"/>
    <x v="2002"/>
    <d v="2017-12-16T00:00:00"/>
    <b v="1"/>
    <s v="Approved"/>
    <s v="Norco Bicycles"/>
    <s v="Standard"/>
    <s v="medium"/>
    <s v="medium"/>
    <n v="360.4"/>
    <n v="270.3"/>
    <n v="90.1"/>
    <d v="2003-09-09T00:00:00"/>
    <n v="14"/>
  </r>
  <r>
    <s v="19097"/>
    <s v="33"/>
    <x v="2794"/>
    <d v="2017-12-11T00:00:00"/>
    <b v="1"/>
    <s v="Approved"/>
    <s v="Giant Bicycles"/>
    <s v="Standard"/>
    <s v="medium"/>
    <s v="small"/>
    <n v="1311.44"/>
    <n v="1167.18"/>
    <n v="144.26"/>
    <d v="1999-12-04T00:00:00"/>
    <n v="19"/>
  </r>
  <r>
    <s v="19098"/>
    <s v="0"/>
    <x v="2105"/>
    <d v="2017-07-18T00:00:00"/>
    <b v="0"/>
    <s v="Approved"/>
    <s v="OHM Cycles"/>
    <s v="Standard"/>
    <s v="low"/>
    <s v="medium"/>
    <n v="71.16"/>
    <n v="56.93"/>
    <n v="14.23"/>
    <d v="2010-11-05T00:00:00"/>
    <n v="165"/>
  </r>
  <r>
    <s v="19099"/>
    <s v="75"/>
    <x v="1422"/>
    <d v="2017-12-15T00:00:00"/>
    <b v="0"/>
    <s v="Approved"/>
    <s v="Giant Bicycles"/>
    <s v="Touring"/>
    <s v="medium"/>
    <s v="large"/>
    <n v="1873.97"/>
    <n v="863.95"/>
    <n v="1010.02"/>
    <d v="2006-05-22T00:00:00"/>
    <n v="15"/>
  </r>
  <r>
    <s v="19100"/>
    <s v="17"/>
    <x v="366"/>
    <d v="2017-04-02T00:00:00"/>
    <b v="1"/>
    <s v="Approved"/>
    <s v="Solex"/>
    <s v="Standard"/>
    <s v="high"/>
    <s v="medium"/>
    <n v="1024.6600000000001"/>
    <n v="614.79999999999995"/>
    <n v="409.86"/>
    <d v="2005-10-22T00:00:00"/>
    <n v="272"/>
  </r>
  <r>
    <s v="19102"/>
    <s v="0"/>
    <x v="1959"/>
    <d v="2017-05-06T00:00:00"/>
    <b v="1"/>
    <s v="Approved"/>
    <s v="OHM Cycles"/>
    <s v="Standard"/>
    <s v="high"/>
    <s v="medium"/>
    <n v="227.88"/>
    <n v="136.72999999999999"/>
    <n v="91.15"/>
    <d v="2011-04-16T00:00:00"/>
    <n v="238"/>
  </r>
  <r>
    <s v="19103"/>
    <s v="59"/>
    <x v="2223"/>
    <d v="2017-03-16T00:00:00"/>
    <b v="0"/>
    <s v="Approved"/>
    <s v="WeareA2B"/>
    <s v="Standard"/>
    <s v="medium"/>
    <s v="small"/>
    <n v="1415.01"/>
    <n v="1259.3599999999999"/>
    <n v="155.65"/>
    <d v="2003-01-05T00:00:00"/>
    <n v="289"/>
  </r>
  <r>
    <s v="19104"/>
    <s v="37"/>
    <x v="2188"/>
    <d v="2017-06-09T00:00:00"/>
    <b v="0"/>
    <s v="Approved"/>
    <s v="OHM Cycles"/>
    <s v="Standard"/>
    <s v="low"/>
    <s v="medium"/>
    <n v="1793.43"/>
    <n v="248.82"/>
    <n v="1544.61"/>
    <d v="1999-07-20T00:00:00"/>
    <n v="204"/>
  </r>
  <r>
    <s v="19105"/>
    <s v="64"/>
    <x v="3195"/>
    <d v="2017-02-06T00:00:00"/>
    <b v="0"/>
    <s v="Approved"/>
    <s v="Trek Bicycles"/>
    <s v="Standard"/>
    <s v="medium"/>
    <s v="large"/>
    <n v="1469.44"/>
    <n v="596.54999999999995"/>
    <n v="872.89"/>
    <d v="2010-08-20T00:00:00"/>
    <n v="327"/>
  </r>
  <r>
    <s v="19106"/>
    <s v="21"/>
    <x v="279"/>
    <d v="2017-04-16T00:00:00"/>
    <b v="0"/>
    <s v="Approved"/>
    <s v="WeareA2B"/>
    <s v="Touring"/>
    <s v="medium"/>
    <s v="medium"/>
    <n v="1466.68"/>
    <n v="363.25"/>
    <n v="1103.43"/>
    <d v="2005-12-07T00:00:00"/>
    <n v="258"/>
  </r>
  <r>
    <s v="19107"/>
    <s v="68"/>
    <x v="1376"/>
    <d v="2017-06-11T00:00:00"/>
    <b v="1"/>
    <s v="Approved"/>
    <s v="OHM Cycles"/>
    <s v="Standard"/>
    <s v="medium"/>
    <s v="medium"/>
    <n v="1636.9"/>
    <n v="44.71"/>
    <n v="1592.19"/>
    <d v="2016-12-06T00:00:00"/>
    <n v="202"/>
  </r>
  <r>
    <s v="19108"/>
    <s v="78"/>
    <x v="2925"/>
    <d v="2017-08-09T00:00:00"/>
    <b v="1"/>
    <s v="Approved"/>
    <s v="Giant Bicycles"/>
    <s v="Standard"/>
    <s v="medium"/>
    <s v="large"/>
    <n v="1765.3"/>
    <n v="709.48"/>
    <n v="1055.82"/>
    <d v="2004-08-07T00:00:00"/>
    <n v="143"/>
  </r>
  <r>
    <s v="19109"/>
    <s v="56"/>
    <x v="1462"/>
    <d v="2017-07-05T00:00:00"/>
    <b v="0"/>
    <s v="Approved"/>
    <s v="OHM Cycles"/>
    <s v="Standard"/>
    <s v="medium"/>
    <s v="medium"/>
    <n v="183.86"/>
    <n v="137.9"/>
    <n v="45.96"/>
    <d v="1997-10-04T00:00:00"/>
    <n v="178"/>
  </r>
  <r>
    <s v="19110"/>
    <s v="3"/>
    <x v="1398"/>
    <d v="2017-05-01T00:00:00"/>
    <b v="0"/>
    <s v="Approved"/>
    <s v="Trek Bicycles"/>
    <s v="Standard"/>
    <s v="medium"/>
    <s v="large"/>
    <n v="2091.4699999999998"/>
    <n v="388.92"/>
    <n v="1702.55"/>
    <d v="2005-08-09T00:00:00"/>
    <n v="243"/>
  </r>
  <r>
    <s v="19111"/>
    <s v="46"/>
    <x v="2869"/>
    <d v="2017-04-20T00:00:00"/>
    <b v="1"/>
    <s v="Approved"/>
    <s v="OHM Cycles"/>
    <s v="Standard"/>
    <s v="low"/>
    <s v="medium"/>
    <n v="1793.43"/>
    <n v="248.82"/>
    <n v="1544.61"/>
    <d v="2008-03-19T00:00:00"/>
    <n v="254"/>
  </r>
  <r>
    <s v="19112"/>
    <s v="94"/>
    <x v="1071"/>
    <d v="2017-11-14T00:00:00"/>
    <b v="1"/>
    <s v="Approved"/>
    <s v="Giant Bicycles"/>
    <s v="Standard"/>
    <s v="medium"/>
    <s v="large"/>
    <n v="1635.3"/>
    <n v="993.66"/>
    <n v="641.64"/>
    <d v="2001-11-25T00:00:00"/>
    <n v="46"/>
  </r>
  <r>
    <s v="19113"/>
    <s v="3"/>
    <x v="2110"/>
    <d v="2017-06-03T00:00:00"/>
    <b v="0"/>
    <s v="Approved"/>
    <s v="Trek Bicycles"/>
    <s v="Standard"/>
    <s v="medium"/>
    <s v="large"/>
    <n v="2091.4699999999998"/>
    <n v="388.92"/>
    <n v="1702.55"/>
    <d v="2003-07-21T00:00:00"/>
    <n v="210"/>
  </r>
  <r>
    <s v="19114"/>
    <s v="81"/>
    <x v="1762"/>
    <d v="2017-07-23T00:00:00"/>
    <b v="1"/>
    <s v="Approved"/>
    <s v="Solex"/>
    <s v="Standard"/>
    <s v="medium"/>
    <s v="medium"/>
    <n v="1151.96"/>
    <n v="649.49"/>
    <n v="502.47"/>
    <d v="2006-10-01T00:00:00"/>
    <n v="160"/>
  </r>
  <r>
    <s v="19115"/>
    <s v="77"/>
    <x v="730"/>
    <d v="2017-06-07T00:00:00"/>
    <b v="1"/>
    <s v="Approved"/>
    <s v="Norco Bicycles"/>
    <s v="Road"/>
    <s v="medium"/>
    <s v="large"/>
    <n v="1240.31"/>
    <n v="795.1"/>
    <n v="445.21"/>
    <d v="2011-01-10T00:00:00"/>
    <n v="206"/>
  </r>
  <r>
    <s v="19116"/>
    <s v="64"/>
    <x v="751"/>
    <d v="2017-07-03T00:00:00"/>
    <b v="0"/>
    <s v="Approved"/>
    <s v="Trek Bicycles"/>
    <s v="Standard"/>
    <s v="medium"/>
    <s v="large"/>
    <n v="1469.44"/>
    <n v="596.54999999999995"/>
    <n v="872.89"/>
    <d v="2012-05-18T00:00:00"/>
    <n v="180"/>
  </r>
  <r>
    <s v="19117"/>
    <s v="67"/>
    <x v="1726"/>
    <d v="2017-05-21T00:00:00"/>
    <b v="0"/>
    <s v="Approved"/>
    <s v="Norco Bicycles"/>
    <s v="Road"/>
    <s v="medium"/>
    <s v="medium"/>
    <n v="544.04999999999995"/>
    <n v="376.84"/>
    <n v="167.21"/>
    <d v="1995-10-24T00:00:00"/>
    <n v="223"/>
  </r>
  <r>
    <s v="19118"/>
    <s v="30"/>
    <x v="1456"/>
    <d v="2017-06-04T00:00:00"/>
    <b v="0"/>
    <s v="Approved"/>
    <s v="Solex"/>
    <s v="Standard"/>
    <s v="high"/>
    <s v="medium"/>
    <n v="748.17"/>
    <n v="448.9"/>
    <n v="299.27"/>
    <d v="1991-11-10T00:00:00"/>
    <n v="209"/>
  </r>
  <r>
    <s v="19119"/>
    <s v="0"/>
    <x v="483"/>
    <d v="2017-02-27T00:00:00"/>
    <b v="1"/>
    <s v="Approved"/>
    <s v="WeareA2B"/>
    <s v="Standard"/>
    <s v="medium"/>
    <s v="medium"/>
    <n v="60.34"/>
    <n v="45.26"/>
    <n v="15.08"/>
    <d v="1993-07-15T00:00:00"/>
    <n v="306"/>
  </r>
  <r>
    <s v="19120"/>
    <s v="94"/>
    <x v="797"/>
    <d v="2017-09-15T00:00:00"/>
    <b v="1"/>
    <s v="Approved"/>
    <s v="Giant Bicycles"/>
    <s v="Standard"/>
    <s v="medium"/>
    <s v="large"/>
    <n v="1635.3"/>
    <n v="993.66"/>
    <n v="641.64"/>
    <d v="2013-06-09T00:00:00"/>
    <n v="106"/>
  </r>
  <r>
    <s v="19121"/>
    <s v="28"/>
    <x v="181"/>
    <d v="2017-02-13T00:00:00"/>
    <b v="0"/>
    <s v="Approved"/>
    <s v="Norco Bicycles"/>
    <s v="Standard"/>
    <s v="medium"/>
    <s v="small"/>
    <n v="1216.1400000000001"/>
    <n v="1082.3599999999999"/>
    <n v="133.78"/>
    <d v="1996-11-09T00:00:00"/>
    <n v="320"/>
  </r>
  <r>
    <s v="19122"/>
    <s v="27"/>
    <x v="1517"/>
    <d v="2017-02-21T00:00:00"/>
    <b v="0"/>
    <s v="Approved"/>
    <s v="Trek Bicycles"/>
    <s v="Standard"/>
    <s v="medium"/>
    <s v="medium"/>
    <n v="499.53"/>
    <n v="388.72"/>
    <n v="110.81"/>
    <d v="2016-11-22T00:00:00"/>
    <n v="312"/>
  </r>
  <r>
    <s v="19123"/>
    <s v="52"/>
    <x v="3465"/>
    <d v="2017-11-19T00:00:00"/>
    <b v="1"/>
    <s v="Approved"/>
    <s v="OHM Cycles"/>
    <s v="Road"/>
    <s v="medium"/>
    <s v="medium"/>
    <n v="1280.28"/>
    <n v="829.51"/>
    <n v="450.77"/>
    <d v="1993-07-20T00:00:00"/>
    <n v="41"/>
  </r>
  <r>
    <s v="19124"/>
    <s v="57"/>
    <x v="1535"/>
    <d v="2017-05-07T00:00:00"/>
    <b v="1"/>
    <s v="Approved"/>
    <s v="WeareA2B"/>
    <s v="Touring"/>
    <s v="medium"/>
    <s v="large"/>
    <n v="1890.39"/>
    <n v="260.14"/>
    <n v="1630.25"/>
    <d v="2015-06-17T00:00:00"/>
    <n v="237"/>
  </r>
  <r>
    <s v="19125"/>
    <s v="26"/>
    <x v="1842"/>
    <d v="2017-02-24T00:00:00"/>
    <b v="0"/>
    <s v="Approved"/>
    <s v="WeareA2B"/>
    <s v="Standard"/>
    <s v="medium"/>
    <s v="medium"/>
    <n v="1992.93"/>
    <n v="762.63"/>
    <n v="1230.3"/>
    <d v="1993-05-26T00:00:00"/>
    <n v="309"/>
  </r>
  <r>
    <s v="19126"/>
    <s v="7"/>
    <x v="2804"/>
    <d v="2017-11-28T00:00:00"/>
    <b v="1"/>
    <s v="Approved"/>
    <s v="Trek Bicycles"/>
    <s v="Road"/>
    <s v="low"/>
    <s v="medium"/>
    <n v="980.37"/>
    <n v="234.43"/>
    <n v="745.94"/>
    <d v="2014-03-03T00:00:00"/>
    <n v="32"/>
  </r>
  <r>
    <s v="19127"/>
    <s v="19"/>
    <x v="3330"/>
    <d v="2017-06-25T00:00:00"/>
    <b v="1"/>
    <s v="Approved"/>
    <s v="OHM Cycles"/>
    <s v="Road"/>
    <s v="high"/>
    <s v="large"/>
    <n v="12.01"/>
    <n v="7.21"/>
    <n v="4.8"/>
    <d v="2009-03-08T00:00:00"/>
    <n v="188"/>
  </r>
  <r>
    <s v="19128"/>
    <s v="1"/>
    <x v="2758"/>
    <d v="2017-11-08T00:00:00"/>
    <b v="1"/>
    <s v="Approved"/>
    <s v="Giant Bicycles"/>
    <s v="Touring"/>
    <s v="medium"/>
    <s v="large"/>
    <n v="1873.97"/>
    <n v="863.95"/>
    <n v="1010.02"/>
    <d v="2006-05-22T00:00:00"/>
    <n v="52"/>
  </r>
  <r>
    <s v="19129"/>
    <s v="0"/>
    <x v="1991"/>
    <d v="2017-02-03T00:00:00"/>
    <b v="1"/>
    <s v="Approved"/>
    <s v="Trek Bicycles"/>
    <s v="Standard"/>
    <s v="high"/>
    <s v="medium"/>
    <n v="358.39"/>
    <n v="215.03"/>
    <n v="143.36000000000001"/>
    <d v="2004-01-16T00:00:00"/>
    <n v="330"/>
  </r>
  <r>
    <s v="19130"/>
    <s v="65"/>
    <x v="1786"/>
    <d v="2017-12-17T00:00:00"/>
    <b v="1"/>
    <s v="Approved"/>
    <s v="WeareA2B"/>
    <s v="Standard"/>
    <s v="medium"/>
    <s v="medium"/>
    <n v="1807.45"/>
    <n v="778.69"/>
    <n v="1028.76"/>
    <d v="1995-10-24T00:00:00"/>
    <n v="13"/>
  </r>
  <r>
    <s v="19131"/>
    <s v="0"/>
    <x v="500"/>
    <d v="2017-01-01T00:00:00"/>
    <b v="0"/>
    <s v="Approved"/>
    <s v="Trek Bicycles"/>
    <s v="Road"/>
    <s v="medium"/>
    <s v="medium"/>
    <n v="290.62"/>
    <n v="215.14"/>
    <n v="75.48"/>
    <d v="2004-12-18T00:00:00"/>
    <n v="363"/>
  </r>
  <r>
    <s v="19132"/>
    <s v="24"/>
    <x v="338"/>
    <d v="2017-10-20T00:00:00"/>
    <b v="0"/>
    <s v="Approved"/>
    <s v="Solex"/>
    <s v="Road"/>
    <s v="medium"/>
    <s v="large"/>
    <n v="1777.8"/>
    <n v="820.78"/>
    <n v="957.02"/>
    <d v="2011-05-07T00:00:00"/>
    <n v="71"/>
  </r>
  <r>
    <s v="19133"/>
    <s v="0"/>
    <x v="2673"/>
    <d v="2017-05-04T00:00:00"/>
    <b v="1"/>
    <s v="Approved"/>
    <m/>
    <m/>
    <m/>
    <m/>
    <n v="1401.63"/>
    <m/>
    <m/>
    <m/>
    <n v="240"/>
  </r>
  <r>
    <s v="19134"/>
    <s v="32"/>
    <x v="52"/>
    <d v="2017-01-25T00:00:00"/>
    <b v="1"/>
    <s v="Approved"/>
    <s v="Giant Bicycles"/>
    <s v="Standard"/>
    <s v="high"/>
    <s v="medium"/>
    <n v="1179"/>
    <n v="707.4"/>
    <n v="471.6"/>
    <d v="1997-08-25T00:00:00"/>
    <n v="339"/>
  </r>
  <r>
    <s v="19135"/>
    <s v="51"/>
    <x v="2445"/>
    <d v="2017-12-26T00:00:00"/>
    <b v="0"/>
    <s v="Approved"/>
    <s v="OHM Cycles"/>
    <s v="Standard"/>
    <s v="high"/>
    <s v="medium"/>
    <n v="2005.66"/>
    <n v="1203.4000000000001"/>
    <n v="802.26"/>
    <d v="1993-07-20T00:00:00"/>
    <n v="4"/>
  </r>
  <r>
    <s v="19136"/>
    <s v="95"/>
    <x v="795"/>
    <d v="2017-06-21T00:00:00"/>
    <b v="1"/>
    <s v="Approved"/>
    <s v="Giant Bicycles"/>
    <s v="Standard"/>
    <s v="medium"/>
    <s v="large"/>
    <n v="569.55999999999995"/>
    <n v="528.42999999999995"/>
    <n v="41.13"/>
    <d v="2003-09-10T00:00:00"/>
    <n v="192"/>
  </r>
  <r>
    <s v="19137"/>
    <s v="68"/>
    <x v="631"/>
    <d v="2017-06-15T00:00:00"/>
    <b v="0"/>
    <s v="Approved"/>
    <s v="OHM Cycles"/>
    <s v="Standard"/>
    <s v="medium"/>
    <s v="medium"/>
    <n v="1636.9"/>
    <n v="44.71"/>
    <n v="1592.19"/>
    <d v="2010-08-20T00:00:00"/>
    <n v="198"/>
  </r>
  <r>
    <s v="19138"/>
    <s v="61"/>
    <x v="813"/>
    <d v="2017-07-25T00:00:00"/>
    <b v="1"/>
    <s v="Approved"/>
    <s v="Norco Bicycles"/>
    <s v="Standard"/>
    <s v="medium"/>
    <s v="small"/>
    <n v="586.45000000000005"/>
    <n v="521.94000000000005"/>
    <n v="64.510000000000005"/>
    <d v="1991-07-10T00:00:00"/>
    <n v="158"/>
  </r>
  <r>
    <s v="19139"/>
    <s v="25"/>
    <x v="35"/>
    <d v="2017-12-26T00:00:00"/>
    <b v="0"/>
    <s v="Approved"/>
    <s v="Giant Bicycles"/>
    <s v="Road"/>
    <s v="medium"/>
    <s v="medium"/>
    <n v="1538.99"/>
    <n v="829.65"/>
    <n v="709.34"/>
    <d v="2002-03-22T00:00:00"/>
    <n v="4"/>
  </r>
  <r>
    <s v="19140"/>
    <s v="24"/>
    <x v="2136"/>
    <d v="2017-11-02T00:00:00"/>
    <b v="0"/>
    <s v="Approved"/>
    <s v="Solex"/>
    <s v="Road"/>
    <s v="medium"/>
    <s v="large"/>
    <n v="1777.8"/>
    <n v="820.78"/>
    <n v="957.02"/>
    <d v="2016-11-22T00:00:00"/>
    <n v="58"/>
  </r>
  <r>
    <s v="19141"/>
    <s v="98"/>
    <x v="739"/>
    <d v="2017-04-03T00:00:00"/>
    <b v="1"/>
    <s v="Approved"/>
    <s v="OHM Cycles"/>
    <s v="Standard"/>
    <s v="medium"/>
    <s v="medium"/>
    <n v="795.34"/>
    <n v="101.58"/>
    <n v="693.76"/>
    <d v="1991-01-21T00:00:00"/>
    <n v="271"/>
  </r>
  <r>
    <s v="19142"/>
    <s v="75"/>
    <x v="1117"/>
    <d v="2017-02-15T00:00:00"/>
    <b v="0"/>
    <s v="Approved"/>
    <s v="Giant Bicycles"/>
    <s v="Touring"/>
    <s v="medium"/>
    <s v="large"/>
    <n v="1873.97"/>
    <n v="863.95"/>
    <n v="1010.02"/>
    <d v="2011-01-10T00:00:00"/>
    <n v="318"/>
  </r>
  <r>
    <s v="19143"/>
    <s v="58"/>
    <x v="1564"/>
    <d v="2017-07-27T00:00:00"/>
    <b v="1"/>
    <s v="Approved"/>
    <s v="OHM Cycles"/>
    <s v="Standard"/>
    <s v="medium"/>
    <s v="medium"/>
    <n v="912.52"/>
    <n v="141.4"/>
    <n v="771.12"/>
    <d v="2010-11-05T00:00:00"/>
    <n v="156"/>
  </r>
  <r>
    <s v="19144"/>
    <s v="33"/>
    <x v="3186"/>
    <d v="2017-09-23T00:00:00"/>
    <b v="1"/>
    <s v="Approved"/>
    <s v="OHM Cycles"/>
    <s v="Road"/>
    <s v="medium"/>
    <s v="small"/>
    <n v="1810"/>
    <n v="1610.9"/>
    <n v="199.1"/>
    <d v="2008-03-19T00:00:00"/>
    <n v="98"/>
  </r>
  <r>
    <s v="19145"/>
    <s v="38"/>
    <x v="1985"/>
    <d v="2017-03-14T00:00:00"/>
    <b v="1"/>
    <s v="Approved"/>
    <s v="Solex"/>
    <s v="Standard"/>
    <s v="medium"/>
    <s v="medium"/>
    <n v="1577.53"/>
    <n v="826.51"/>
    <n v="751.02"/>
    <d v="2011-03-16T00:00:00"/>
    <n v="291"/>
  </r>
  <r>
    <s v="19146"/>
    <s v="44"/>
    <x v="2815"/>
    <d v="2017-12-26T00:00:00"/>
    <b v="0"/>
    <s v="Approved"/>
    <s v="WeareA2B"/>
    <s v="Standard"/>
    <s v="medium"/>
    <s v="medium"/>
    <n v="1769.64"/>
    <n v="108.76"/>
    <n v="1660.88"/>
    <d v="2012-06-04T00:00:00"/>
    <n v="4"/>
  </r>
  <r>
    <s v="19147"/>
    <s v="30"/>
    <x v="1963"/>
    <d v="2017-06-16T00:00:00"/>
    <b v="1"/>
    <s v="Approved"/>
    <s v="Solex"/>
    <s v="Standard"/>
    <s v="high"/>
    <s v="medium"/>
    <n v="748.17"/>
    <n v="448.9"/>
    <n v="299.27"/>
    <d v="1991-11-10T00:00:00"/>
    <n v="197"/>
  </r>
  <r>
    <s v="19148"/>
    <s v="100"/>
    <x v="3263"/>
    <d v="2017-07-21T00:00:00"/>
    <b v="0"/>
    <s v="Approved"/>
    <s v="Trek Bicycles"/>
    <s v="Standard"/>
    <s v="medium"/>
    <s v="small"/>
    <n v="1386.84"/>
    <n v="1234.29"/>
    <n v="152.55000000000001"/>
    <d v="2003-08-05T00:00:00"/>
    <n v="162"/>
  </r>
  <r>
    <s v="19149"/>
    <s v="74"/>
    <x v="2948"/>
    <d v="2017-07-23T00:00:00"/>
    <b v="1"/>
    <s v="Approved"/>
    <s v="WeareA2B"/>
    <s v="Standard"/>
    <s v="medium"/>
    <s v="medium"/>
    <n v="1228.07"/>
    <n v="400.91"/>
    <n v="827.16"/>
    <d v="2000-05-22T00:00:00"/>
    <n v="160"/>
  </r>
  <r>
    <s v="19150"/>
    <s v="50"/>
    <x v="649"/>
    <d v="2017-05-02T00:00:00"/>
    <b v="0"/>
    <s v="Approved"/>
    <s v="Giant Bicycles"/>
    <s v="Standard"/>
    <s v="medium"/>
    <s v="medium"/>
    <n v="642.70000000000005"/>
    <n v="211.37"/>
    <n v="431.33"/>
    <d v="2002-03-22T00:00:00"/>
    <n v="242"/>
  </r>
  <r>
    <s v="19151"/>
    <s v="30"/>
    <x v="2076"/>
    <d v="2017-04-27T00:00:00"/>
    <b v="0"/>
    <s v="Approved"/>
    <s v="Solex"/>
    <s v="Standard"/>
    <s v="high"/>
    <s v="medium"/>
    <n v="748.17"/>
    <n v="448.9"/>
    <n v="299.27"/>
    <d v="2006-11-10T00:00:00"/>
    <n v="247"/>
  </r>
  <r>
    <s v="19152"/>
    <s v="1"/>
    <x v="2858"/>
    <d v="2017-05-09T00:00:00"/>
    <b v="0"/>
    <s v="Approved"/>
    <s v="Giant Bicycles"/>
    <s v="Standard"/>
    <s v="medium"/>
    <s v="medium"/>
    <n v="1403.5"/>
    <n v="954.82"/>
    <n v="448.68"/>
    <d v="2016-11-14T00:00:00"/>
    <n v="235"/>
  </r>
  <r>
    <s v="19153"/>
    <s v="66"/>
    <x v="659"/>
    <d v="2017-12-25T00:00:00"/>
    <b v="1"/>
    <s v="Approved"/>
    <s v="Giant Bicycles"/>
    <s v="Road"/>
    <s v="low"/>
    <s v="small"/>
    <n v="590.26"/>
    <n v="525.33000000000004"/>
    <n v="64.930000000000007"/>
    <d v="2016-12-06T00:00:00"/>
    <n v="5"/>
  </r>
  <r>
    <s v="19154"/>
    <s v="6"/>
    <x v="48"/>
    <d v="2017-09-28T00:00:00"/>
    <b v="1"/>
    <s v="Approved"/>
    <s v="OHM Cycles"/>
    <s v="Standard"/>
    <s v="high"/>
    <s v="medium"/>
    <n v="227.88"/>
    <n v="136.72999999999999"/>
    <n v="91.15"/>
    <d v="2003-02-07T00:00:00"/>
    <n v="93"/>
  </r>
  <r>
    <s v="19155"/>
    <s v="68"/>
    <x v="2995"/>
    <d v="2017-12-12T00:00:00"/>
    <b v="0"/>
    <s v="Approved"/>
    <s v="OHM Cycles"/>
    <s v="Standard"/>
    <s v="medium"/>
    <s v="medium"/>
    <n v="1636.9"/>
    <n v="44.71"/>
    <n v="1592.19"/>
    <d v="2009-04-12T00:00:00"/>
    <n v="18"/>
  </r>
  <r>
    <s v="19156"/>
    <s v="82"/>
    <x v="1965"/>
    <d v="2017-09-29T00:00:00"/>
    <b v="1"/>
    <s v="Approved"/>
    <s v="Norco Bicycles"/>
    <s v="Standard"/>
    <s v="high"/>
    <s v="medium"/>
    <n v="1148.6400000000001"/>
    <n v="689.18"/>
    <n v="459.46"/>
    <d v="1997-08-25T00:00:00"/>
    <n v="92"/>
  </r>
  <r>
    <s v="19157"/>
    <s v="88"/>
    <x v="2427"/>
    <d v="2017-12-19T00:00:00"/>
    <b v="1"/>
    <s v="Approved"/>
    <s v="Norco Bicycles"/>
    <s v="Standard"/>
    <s v="medium"/>
    <s v="medium"/>
    <n v="1198.46"/>
    <n v="381.1"/>
    <n v="817.36"/>
    <d v="2003-09-10T00:00:00"/>
    <n v="11"/>
  </r>
  <r>
    <s v="19158"/>
    <s v="32"/>
    <x v="2753"/>
    <d v="2017-01-01T00:00:00"/>
    <b v="0"/>
    <s v="Approved"/>
    <s v="Giant Bicycles"/>
    <s v="Standard"/>
    <s v="medium"/>
    <s v="medium"/>
    <n v="642.70000000000005"/>
    <n v="211.37"/>
    <n v="431.33"/>
    <d v="2002-03-22T00:00:00"/>
    <n v="363"/>
  </r>
  <r>
    <s v="19159"/>
    <s v="99"/>
    <x v="802"/>
    <d v="2017-09-27T00:00:00"/>
    <b v="1"/>
    <s v="Approved"/>
    <s v="OHM Cycles"/>
    <s v="Standard"/>
    <s v="medium"/>
    <s v="medium"/>
    <n v="1227.3399999999999"/>
    <n v="770.89"/>
    <n v="456.45"/>
    <d v="1994-08-10T00:00:00"/>
    <n v="94"/>
  </r>
  <r>
    <s v="19160"/>
    <s v="3"/>
    <x v="2767"/>
    <d v="2017-01-02T00:00:00"/>
    <b v="0"/>
    <s v="Approved"/>
    <s v="Trek Bicycles"/>
    <s v="Standard"/>
    <s v="medium"/>
    <s v="large"/>
    <n v="2091.4699999999998"/>
    <n v="388.92"/>
    <n v="1702.55"/>
    <d v="2014-03-03T00:00:00"/>
    <n v="362"/>
  </r>
  <r>
    <s v="19161"/>
    <s v="93"/>
    <x v="1334"/>
    <d v="2017-07-14T00:00:00"/>
    <b v="0"/>
    <s v="Approved"/>
    <s v="OHM Cycles"/>
    <s v="Standard"/>
    <s v="high"/>
    <s v="medium"/>
    <n v="1458.17"/>
    <n v="874.9"/>
    <n v="583.27"/>
    <d v="2006-02-02T00:00:00"/>
    <n v="169"/>
  </r>
  <r>
    <s v="19162"/>
    <s v="98"/>
    <x v="1178"/>
    <d v="2017-09-01T00:00:00"/>
    <b v="1"/>
    <s v="Approved"/>
    <s v="Trek Bicycles"/>
    <s v="Standard"/>
    <s v="high"/>
    <s v="medium"/>
    <n v="358.39"/>
    <n v="215.03"/>
    <n v="143.36000000000001"/>
    <d v="2004-01-16T00:00:00"/>
    <n v="120"/>
  </r>
  <r>
    <s v="19163"/>
    <s v="14"/>
    <x v="1928"/>
    <d v="2017-07-28T00:00:00"/>
    <b v="1"/>
    <s v="Approved"/>
    <s v="Trek Bicycles"/>
    <s v="Standard"/>
    <s v="medium"/>
    <s v="small"/>
    <n v="1386.84"/>
    <n v="1234.29"/>
    <n v="152.55000000000001"/>
    <d v="2003-08-05T00:00:00"/>
    <n v="155"/>
  </r>
  <r>
    <s v="19164"/>
    <s v="53"/>
    <x v="227"/>
    <d v="2017-01-28T00:00:00"/>
    <b v="0"/>
    <s v="Approved"/>
    <s v="OHM Cycles"/>
    <s v="Standard"/>
    <s v="medium"/>
    <s v="medium"/>
    <n v="795.34"/>
    <n v="101.58"/>
    <n v="693.76"/>
    <d v="1997-02-09T00:00:00"/>
    <n v="336"/>
  </r>
  <r>
    <s v="19165"/>
    <s v="9"/>
    <x v="909"/>
    <d v="2017-05-06T00:00:00"/>
    <b v="0"/>
    <s v="Approved"/>
    <s v="OHM Cycles"/>
    <s v="Road"/>
    <s v="medium"/>
    <s v="medium"/>
    <n v="742.54"/>
    <n v="667.4"/>
    <n v="75.14"/>
    <d v="2005-12-07T00:00:00"/>
    <n v="238"/>
  </r>
  <r>
    <s v="19166"/>
    <s v="68"/>
    <x v="2575"/>
    <d v="2017-08-08T00:00:00"/>
    <b v="1"/>
    <s v="Approved"/>
    <s v="OHM Cycles"/>
    <s v="Standard"/>
    <s v="medium"/>
    <s v="medium"/>
    <n v="1636.9"/>
    <n v="44.71"/>
    <n v="1592.19"/>
    <d v="1995-10-24T00:00:00"/>
    <n v="144"/>
  </r>
  <r>
    <s v="19167"/>
    <s v="88"/>
    <x v="2283"/>
    <d v="2017-10-31T00:00:00"/>
    <b v="1"/>
    <s v="Approved"/>
    <s v="Norco Bicycles"/>
    <s v="Standard"/>
    <s v="medium"/>
    <s v="medium"/>
    <n v="1198.46"/>
    <n v="381.1"/>
    <n v="817.36"/>
    <d v="2002-10-10T00:00:00"/>
    <n v="60"/>
  </r>
  <r>
    <s v="19168"/>
    <s v="50"/>
    <x v="1520"/>
    <d v="2017-11-03T00:00:00"/>
    <b v="0"/>
    <s v="Approved"/>
    <s v="WeareA2B"/>
    <s v="Standard"/>
    <s v="medium"/>
    <s v="small"/>
    <n v="175.89"/>
    <n v="131.91999999999999"/>
    <n v="43.97"/>
    <d v="1991-01-21T00:00:00"/>
    <n v="57"/>
  </r>
  <r>
    <s v="19169"/>
    <s v="81"/>
    <x v="944"/>
    <d v="2017-11-22T00:00:00"/>
    <b v="1"/>
    <s v="Approved"/>
    <s v="Norco Bicycles"/>
    <s v="Standard"/>
    <s v="medium"/>
    <s v="small"/>
    <n v="586.45000000000005"/>
    <n v="521.94000000000005"/>
    <n v="64.510000000000005"/>
    <d v="2015-08-02T00:00:00"/>
    <n v="38"/>
  </r>
  <r>
    <s v="19170"/>
    <s v="24"/>
    <x v="2875"/>
    <d v="2017-01-11T00:00:00"/>
    <b v="0"/>
    <s v="Approved"/>
    <s v="Solex"/>
    <s v="Road"/>
    <s v="medium"/>
    <s v="large"/>
    <n v="1777.8"/>
    <n v="820.78"/>
    <n v="957.02"/>
    <d v="2012-05-18T00:00:00"/>
    <n v="353"/>
  </r>
  <r>
    <s v="19171"/>
    <s v="19"/>
    <x v="1019"/>
    <d v="2017-05-03T00:00:00"/>
    <b v="0"/>
    <s v="Approved"/>
    <s v="Trek Bicycles"/>
    <s v="Mountain"/>
    <s v="low"/>
    <s v="medium"/>
    <n v="574.64"/>
    <n v="459.71"/>
    <n v="114.93"/>
    <d v="2003-02-07T00:00:00"/>
    <n v="241"/>
  </r>
  <r>
    <s v="19172"/>
    <s v="89"/>
    <x v="1820"/>
    <d v="2017-04-20T00:00:00"/>
    <b v="0"/>
    <s v="Approved"/>
    <s v="Giant Bicycles"/>
    <s v="Standard"/>
    <s v="medium"/>
    <s v="large"/>
    <n v="1812.75"/>
    <n v="582.48"/>
    <n v="1230.27"/>
    <d v="2010-06-07T00:00:00"/>
    <n v="254"/>
  </r>
  <r>
    <s v="19173"/>
    <s v="10"/>
    <x v="1952"/>
    <d v="2017-01-16T00:00:00"/>
    <b v="1"/>
    <s v="Approved"/>
    <s v="WeareA2B"/>
    <s v="Touring"/>
    <s v="medium"/>
    <s v="medium"/>
    <n v="1466.68"/>
    <n v="363.25"/>
    <n v="1103.43"/>
    <d v="1996-11-09T00:00:00"/>
    <n v="348"/>
  </r>
  <r>
    <s v="19174"/>
    <s v="67"/>
    <x v="2618"/>
    <d v="2017-02-13T00:00:00"/>
    <b v="0"/>
    <s v="Approved"/>
    <s v="Norco Bicycles"/>
    <s v="Road"/>
    <s v="medium"/>
    <s v="medium"/>
    <n v="544.04999999999995"/>
    <n v="376.84"/>
    <n v="167.21"/>
    <d v="2005-10-22T00:00:00"/>
    <n v="320"/>
  </r>
  <r>
    <s v="19175"/>
    <s v="0"/>
    <x v="2730"/>
    <d v="2017-12-25T00:00:00"/>
    <b v="0"/>
    <s v="Approved"/>
    <s v="Norco Bicycles"/>
    <s v="Road"/>
    <s v="medium"/>
    <s v="medium"/>
    <n v="544.04999999999995"/>
    <n v="376.84"/>
    <n v="167.21"/>
    <d v="2005-10-22T00:00:00"/>
    <n v="5"/>
  </r>
  <r>
    <s v="19176"/>
    <s v="0"/>
    <x v="2194"/>
    <d v="2017-12-10T00:00:00"/>
    <b v="1"/>
    <s v="Approved"/>
    <s v="Giant Bicycles"/>
    <s v="Standard"/>
    <s v="medium"/>
    <s v="large"/>
    <n v="569.55999999999995"/>
    <n v="528.42999999999995"/>
    <n v="41.13"/>
    <d v="2004-01-16T00:00:00"/>
    <n v="20"/>
  </r>
  <r>
    <s v="19177"/>
    <s v="0"/>
    <x v="2301"/>
    <d v="2017-06-06T00:00:00"/>
    <b v="0"/>
    <s v="Approved"/>
    <m/>
    <m/>
    <m/>
    <m/>
    <n v="2086.0700000000002"/>
    <m/>
    <m/>
    <m/>
    <n v="207"/>
  </r>
  <r>
    <s v="19178"/>
    <s v="10"/>
    <x v="1471"/>
    <d v="2017-05-14T00:00:00"/>
    <b v="0"/>
    <s v="Approved"/>
    <s v="WeareA2B"/>
    <s v="Touring"/>
    <s v="medium"/>
    <s v="medium"/>
    <n v="1466.68"/>
    <n v="363.25"/>
    <n v="1103.43"/>
    <d v="2014-03-03T00:00:00"/>
    <n v="230"/>
  </r>
  <r>
    <s v="19179"/>
    <s v="49"/>
    <x v="1460"/>
    <d v="2017-08-20T00:00:00"/>
    <b v="1"/>
    <s v="Approved"/>
    <s v="Solex"/>
    <s v="Standard"/>
    <s v="medium"/>
    <s v="large"/>
    <n v="1061.56"/>
    <n v="733.58"/>
    <n v="327.98"/>
    <d v="1993-07-20T00:00:00"/>
    <n v="132"/>
  </r>
  <r>
    <s v="19180"/>
    <s v="55"/>
    <x v="662"/>
    <d v="2017-02-12T00:00:00"/>
    <b v="1"/>
    <s v="Approved"/>
    <s v="Trek Bicycles"/>
    <s v="Road"/>
    <s v="medium"/>
    <s v="large"/>
    <n v="1894.19"/>
    <n v="598.76"/>
    <n v="1295.43"/>
    <d v="2003-07-21T00:00:00"/>
    <n v="321"/>
  </r>
  <r>
    <s v="19181"/>
    <s v="19"/>
    <x v="1581"/>
    <d v="2017-03-28T00:00:00"/>
    <b v="1"/>
    <s v="Approved"/>
    <s v="OHM Cycles"/>
    <s v="Road"/>
    <s v="high"/>
    <s v="large"/>
    <n v="12.01"/>
    <n v="7.21"/>
    <n v="4.8"/>
    <d v="2011-05-07T00:00:00"/>
    <n v="277"/>
  </r>
  <r>
    <s v="19182"/>
    <s v="81"/>
    <x v="2602"/>
    <d v="2017-11-03T00:00:00"/>
    <b v="0"/>
    <s v="Approved"/>
    <s v="Norco Bicycles"/>
    <s v="Standard"/>
    <s v="medium"/>
    <s v="small"/>
    <n v="586.45000000000005"/>
    <n v="521.94000000000005"/>
    <n v="64.510000000000005"/>
    <d v="1991-07-10T00:00:00"/>
    <n v="57"/>
  </r>
  <r>
    <s v="19183"/>
    <s v="19"/>
    <x v="314"/>
    <d v="2017-04-16T00:00:00"/>
    <b v="1"/>
    <s v="Approved"/>
    <s v="Trek Bicycles"/>
    <s v="Mountain"/>
    <s v="low"/>
    <s v="medium"/>
    <n v="574.64"/>
    <n v="459.71"/>
    <n v="114.93"/>
    <d v="2011-08-29T00:00:00"/>
    <n v="258"/>
  </r>
  <r>
    <s v="19184"/>
    <s v="61"/>
    <x v="2030"/>
    <d v="2017-06-16T00:00:00"/>
    <b v="0"/>
    <s v="Approved"/>
    <s v="OHM Cycles"/>
    <s v="Standard"/>
    <s v="low"/>
    <s v="medium"/>
    <n v="71.16"/>
    <n v="56.93"/>
    <n v="14.23"/>
    <d v="2015-06-17T00:00:00"/>
    <n v="197"/>
  </r>
  <r>
    <s v="19185"/>
    <s v="34"/>
    <x v="1114"/>
    <d v="2017-09-21T00:00:00"/>
    <b v="0"/>
    <s v="Approved"/>
    <s v="Norco Bicycles"/>
    <s v="Road"/>
    <s v="high"/>
    <s v="large"/>
    <n v="774.53"/>
    <n v="464.72"/>
    <n v="309.81"/>
    <d v="2003-03-18T00:00:00"/>
    <n v="100"/>
  </r>
  <r>
    <s v="19186"/>
    <s v="38"/>
    <x v="2472"/>
    <d v="2017-04-13T00:00:00"/>
    <b v="0"/>
    <s v="Approved"/>
    <s v="Solex"/>
    <s v="Standard"/>
    <s v="medium"/>
    <s v="medium"/>
    <n v="1577.53"/>
    <n v="826.51"/>
    <n v="751.02"/>
    <d v="2010-06-07T00:00:00"/>
    <n v="261"/>
  </r>
  <r>
    <s v="19187"/>
    <s v="0"/>
    <x v="726"/>
    <d v="2017-06-28T00:00:00"/>
    <b v="1"/>
    <s v="Approved"/>
    <s v="Solex"/>
    <s v="Road"/>
    <s v="medium"/>
    <s v="medium"/>
    <n v="416.98"/>
    <n v="312.74"/>
    <n v="104.24"/>
    <d v="1997-05-10T00:00:00"/>
    <n v="185"/>
  </r>
  <r>
    <s v="19188"/>
    <s v="1"/>
    <x v="3363"/>
    <d v="2017-08-22T00:00:00"/>
    <b v="1"/>
    <s v="Approved"/>
    <s v="Giant Bicycles"/>
    <s v="Standard"/>
    <s v="medium"/>
    <s v="medium"/>
    <n v="1403.5"/>
    <n v="954.82"/>
    <n v="448.68"/>
    <d v="2012-09-15T00:00:00"/>
    <n v="130"/>
  </r>
  <r>
    <s v="19189"/>
    <s v="64"/>
    <x v="2821"/>
    <d v="2017-06-04T00:00:00"/>
    <b v="0"/>
    <s v="Approved"/>
    <s v="Trek Bicycles"/>
    <s v="Standard"/>
    <s v="medium"/>
    <s v="large"/>
    <n v="1469.44"/>
    <n v="596.54999999999995"/>
    <n v="872.89"/>
    <d v="2012-05-18T00:00:00"/>
    <n v="209"/>
  </r>
  <r>
    <s v="19190"/>
    <s v="68"/>
    <x v="245"/>
    <d v="2017-11-23T00:00:00"/>
    <b v="1"/>
    <s v="Approved"/>
    <s v="OHM Cycles"/>
    <s v="Standard"/>
    <s v="medium"/>
    <s v="medium"/>
    <n v="1636.9"/>
    <n v="44.71"/>
    <n v="1592.19"/>
    <d v="2010-08-20T00:00:00"/>
    <n v="37"/>
  </r>
  <r>
    <s v="19191"/>
    <s v="60"/>
    <x v="2238"/>
    <d v="2017-06-23T00:00:00"/>
    <b v="0"/>
    <s v="Approved"/>
    <s v="Giant Bicycles"/>
    <s v="Standard"/>
    <s v="high"/>
    <s v="small"/>
    <n v="1977.36"/>
    <n v="1759.85"/>
    <n v="217.51"/>
    <d v="2010-08-20T00:00:00"/>
    <n v="190"/>
  </r>
  <r>
    <s v="19192"/>
    <s v="0"/>
    <x v="3209"/>
    <d v="2017-03-13T00:00:00"/>
    <b v="1"/>
    <s v="Approved"/>
    <s v="OHM Cycles"/>
    <s v="Standard"/>
    <s v="medium"/>
    <s v="medium"/>
    <n v="183.86"/>
    <n v="137.9"/>
    <n v="45.96"/>
    <d v="1991-01-21T00:00:00"/>
    <n v="292"/>
  </r>
  <r>
    <s v="19193"/>
    <s v="81"/>
    <x v="3473"/>
    <d v="2017-01-16T00:00:00"/>
    <b v="0"/>
    <s v="Approved"/>
    <s v="Solex"/>
    <s v="Standard"/>
    <s v="medium"/>
    <s v="medium"/>
    <n v="1151.96"/>
    <n v="649.49"/>
    <n v="502.47"/>
    <d v="2012-06-04T00:00:00"/>
    <n v="348"/>
  </r>
  <r>
    <s v="19194"/>
    <s v="84"/>
    <x v="2589"/>
    <d v="2017-04-25T00:00:00"/>
    <b v="0"/>
    <s v="Approved"/>
    <s v="Trek Bicycles"/>
    <s v="Road"/>
    <s v="medium"/>
    <s v="medium"/>
    <n v="290.62"/>
    <n v="215.14"/>
    <n v="75.48"/>
    <d v="1993-04-20T00:00:00"/>
    <n v="249"/>
  </r>
  <r>
    <s v="19195"/>
    <s v="45"/>
    <x v="2081"/>
    <d v="2017-11-05T00:00:00"/>
    <b v="0"/>
    <s v="Approved"/>
    <s v="Solex"/>
    <s v="Standard"/>
    <s v="medium"/>
    <s v="medium"/>
    <n v="441.49"/>
    <n v="84.99"/>
    <n v="356.5"/>
    <d v="2007-12-11T00:00:00"/>
    <n v="55"/>
  </r>
  <r>
    <s v="19196"/>
    <s v="12"/>
    <x v="456"/>
    <d v="2017-01-02T00:00:00"/>
    <b v="1"/>
    <s v="Approved"/>
    <s v="Giant Bicycles"/>
    <s v="Standard"/>
    <s v="medium"/>
    <s v="large"/>
    <n v="1765.3"/>
    <n v="709.48"/>
    <n v="1055.82"/>
    <d v="2004-07-25T00:00:00"/>
    <n v="362"/>
  </r>
  <r>
    <s v="19197"/>
    <s v="0"/>
    <x v="1737"/>
    <d v="2017-12-06T00:00:00"/>
    <b v="1"/>
    <s v="Approved"/>
    <m/>
    <m/>
    <m/>
    <m/>
    <n v="1761.75"/>
    <m/>
    <m/>
    <m/>
    <n v="24"/>
  </r>
  <r>
    <s v="19198"/>
    <s v="19"/>
    <x v="3152"/>
    <d v="2017-10-07T00:00:00"/>
    <b v="1"/>
    <s v="Approved"/>
    <s v="Trek Bicycles"/>
    <s v="Mountain"/>
    <s v="low"/>
    <s v="medium"/>
    <n v="574.64"/>
    <n v="459.71"/>
    <n v="114.93"/>
    <d v="2011-08-29T00:00:00"/>
    <n v="84"/>
  </r>
  <r>
    <s v="19199"/>
    <s v="82"/>
    <x v="2878"/>
    <d v="2017-10-30T00:00:00"/>
    <b v="0"/>
    <s v="Approved"/>
    <s v="Giant Bicycles"/>
    <s v="Road"/>
    <s v="medium"/>
    <s v="medium"/>
    <n v="1538.99"/>
    <n v="829.65"/>
    <n v="709.34"/>
    <d v="1991-11-10T00:00:00"/>
    <n v="61"/>
  </r>
  <r>
    <s v="19200"/>
    <s v="53"/>
    <x v="2427"/>
    <d v="2017-06-07T00:00:00"/>
    <b v="1"/>
    <s v="Approved"/>
    <s v="OHM Cycles"/>
    <s v="Standard"/>
    <s v="medium"/>
    <s v="medium"/>
    <n v="795.34"/>
    <n v="101.58"/>
    <n v="693.76"/>
    <d v="1991-01-21T00:00:00"/>
    <n v="206"/>
  </r>
  <r>
    <s v="19201"/>
    <s v="85"/>
    <x v="1566"/>
    <d v="2017-04-30T00:00:00"/>
    <b v="0"/>
    <s v="Approved"/>
    <s v="WeareA2B"/>
    <s v="Standard"/>
    <s v="medium"/>
    <s v="medium"/>
    <n v="752.64"/>
    <n v="205.36"/>
    <n v="547.28"/>
    <d v="1997-08-25T00:00:00"/>
    <n v="244"/>
  </r>
  <r>
    <s v="19202"/>
    <s v="96"/>
    <x v="1678"/>
    <d v="2017-05-13T00:00:00"/>
    <b v="1"/>
    <s v="Approved"/>
    <s v="WeareA2B"/>
    <s v="Road"/>
    <s v="low"/>
    <s v="small"/>
    <n v="1172.78"/>
    <n v="1043.77"/>
    <n v="129.01"/>
    <d v="2002-10-10T00:00:00"/>
    <n v="231"/>
  </r>
  <r>
    <s v="19203"/>
    <s v="0"/>
    <x v="1831"/>
    <d v="2017-06-17T00:00:00"/>
    <b v="0"/>
    <s v="Approved"/>
    <s v="Solex"/>
    <s v="Standard"/>
    <s v="medium"/>
    <s v="medium"/>
    <n v="441.49"/>
    <n v="84.99"/>
    <n v="356.5"/>
    <d v="1993-04-12T00:00:00"/>
    <n v="196"/>
  </r>
  <r>
    <s v="19204"/>
    <s v="94"/>
    <x v="3429"/>
    <d v="2017-07-06T00:00:00"/>
    <b v="0"/>
    <s v="Approved"/>
    <s v="Giant Bicycles"/>
    <s v="Standard"/>
    <s v="medium"/>
    <s v="large"/>
    <n v="1635.3"/>
    <n v="993.66"/>
    <n v="641.64"/>
    <d v="2013-06-09T00:00:00"/>
    <n v="177"/>
  </r>
  <r>
    <s v="19205"/>
    <s v="61"/>
    <x v="700"/>
    <d v="2017-01-18T00:00:00"/>
    <b v="0"/>
    <s v="Approved"/>
    <s v="OHM Cycles"/>
    <s v="Standard"/>
    <s v="low"/>
    <s v="medium"/>
    <n v="71.16"/>
    <n v="56.93"/>
    <n v="14.23"/>
    <d v="1992-10-02T00:00:00"/>
    <n v="346"/>
  </r>
  <r>
    <s v="19206"/>
    <s v="0"/>
    <x v="3265"/>
    <d v="2017-01-04T00:00:00"/>
    <b v="1"/>
    <s v="Approved"/>
    <m/>
    <m/>
    <m/>
    <m/>
    <n v="1615.62"/>
    <m/>
    <m/>
    <m/>
    <n v="360"/>
  </r>
  <r>
    <s v="19207"/>
    <s v="10"/>
    <x v="71"/>
    <d v="2017-01-27T00:00:00"/>
    <b v="1"/>
    <s v="Approved"/>
    <s v="WeareA2B"/>
    <s v="Touring"/>
    <s v="medium"/>
    <s v="medium"/>
    <n v="1466.68"/>
    <n v="363.25"/>
    <n v="1103.43"/>
    <d v="2014-03-03T00:00:00"/>
    <n v="337"/>
  </r>
  <r>
    <s v="19208"/>
    <s v="23"/>
    <x v="778"/>
    <d v="2017-11-29T00:00:00"/>
    <b v="1"/>
    <s v="Approved"/>
    <s v="Norco Bicycles"/>
    <s v="Mountain"/>
    <s v="low"/>
    <s v="small"/>
    <n v="688.63"/>
    <n v="612.88"/>
    <n v="75.75"/>
    <d v="1993-10-02T00:00:00"/>
    <n v="31"/>
  </r>
  <r>
    <s v="19209"/>
    <s v="13"/>
    <x v="1225"/>
    <d v="2017-01-29T00:00:00"/>
    <b v="0"/>
    <s v="Approved"/>
    <s v="Solex"/>
    <s v="Standard"/>
    <s v="medium"/>
    <s v="medium"/>
    <n v="1163.8900000000001"/>
    <n v="589.27"/>
    <n v="574.62"/>
    <d v="1996-11-09T00:00:00"/>
    <n v="335"/>
  </r>
  <r>
    <s v="19210"/>
    <s v="67"/>
    <x v="2991"/>
    <d v="2017-04-07T00:00:00"/>
    <b v="1"/>
    <s v="Approved"/>
    <s v="Norco Bicycles"/>
    <s v="Road"/>
    <s v="medium"/>
    <s v="medium"/>
    <n v="544.04999999999995"/>
    <n v="376.84"/>
    <n v="167.21"/>
    <d v="2000-05-22T00:00:00"/>
    <n v="267"/>
  </r>
  <r>
    <s v="19211"/>
    <s v="29"/>
    <x v="2386"/>
    <d v="2017-09-20T00:00:00"/>
    <b v="1"/>
    <s v="Approved"/>
    <s v="Norco Bicycles"/>
    <s v="Road"/>
    <s v="medium"/>
    <s v="medium"/>
    <n v="543.39"/>
    <n v="407.54"/>
    <n v="135.85"/>
    <d v="2002-03-22T00:00:00"/>
    <n v="101"/>
  </r>
  <r>
    <s v="19212"/>
    <s v="13"/>
    <x v="2775"/>
    <d v="2017-10-31T00:00:00"/>
    <b v="0"/>
    <s v="Approved"/>
    <s v="Solex"/>
    <s v="Standard"/>
    <s v="medium"/>
    <s v="medium"/>
    <n v="1163.8900000000001"/>
    <n v="589.27"/>
    <n v="574.62"/>
    <d v="2003-08-05T00:00:00"/>
    <n v="60"/>
  </r>
  <r>
    <s v="19213"/>
    <s v="5"/>
    <x v="2294"/>
    <d v="2017-05-14T00:00:00"/>
    <b v="0"/>
    <s v="Approved"/>
    <s v="Trek Bicycles"/>
    <s v="Mountain"/>
    <s v="low"/>
    <s v="medium"/>
    <n v="574.64"/>
    <n v="459.71"/>
    <n v="114.93"/>
    <d v="2011-08-29T00:00:00"/>
    <n v="230"/>
  </r>
  <r>
    <s v="19214"/>
    <s v="2"/>
    <x v="1248"/>
    <d v="2017-08-27T00:00:00"/>
    <b v="1"/>
    <s v="Approved"/>
    <s v="Solex"/>
    <s v="Standard"/>
    <s v="medium"/>
    <s v="medium"/>
    <n v="71.489999999999995"/>
    <n v="53.62"/>
    <n v="17.87"/>
    <d v="2005-08-09T00:00:00"/>
    <n v="125"/>
  </r>
  <r>
    <s v="19215"/>
    <s v="40"/>
    <x v="2476"/>
    <d v="2017-04-04T00:00:00"/>
    <b v="1"/>
    <s v="Approved"/>
    <s v="OHM Cycles"/>
    <s v="Standard"/>
    <s v="high"/>
    <s v="medium"/>
    <n v="1458.17"/>
    <n v="874.9"/>
    <n v="583.27"/>
    <d v="2006-02-02T00:00:00"/>
    <n v="270"/>
  </r>
  <r>
    <s v="19216"/>
    <s v="5"/>
    <x v="2309"/>
    <d v="2017-03-11T00:00:00"/>
    <b v="0"/>
    <s v="Approved"/>
    <s v="Trek Bicycles"/>
    <s v="Mountain"/>
    <s v="low"/>
    <s v="medium"/>
    <n v="574.64"/>
    <n v="459.71"/>
    <n v="114.93"/>
    <d v="2011-08-29T00:00:00"/>
    <n v="294"/>
  </r>
  <r>
    <s v="19217"/>
    <s v="7"/>
    <x v="2382"/>
    <d v="2017-05-03T00:00:00"/>
    <b v="0"/>
    <s v="Approved"/>
    <s v="Giant Bicycles"/>
    <s v="Standard"/>
    <s v="medium"/>
    <s v="small"/>
    <n v="1311.44"/>
    <n v="1167.18"/>
    <n v="144.26"/>
    <d v="1992-10-11T00:00:00"/>
    <n v="241"/>
  </r>
  <r>
    <s v="19218"/>
    <s v="0"/>
    <x v="954"/>
    <d v="2017-11-18T00:00:00"/>
    <b v="0"/>
    <s v="Approved"/>
    <s v="Norco Bicycles"/>
    <s v="Standard"/>
    <s v="low"/>
    <s v="medium"/>
    <n v="363.01"/>
    <n v="290.41000000000003"/>
    <n v="72.599999999999994"/>
    <d v="2016-03-29T00:00:00"/>
    <n v="42"/>
  </r>
  <r>
    <s v="19219"/>
    <s v="28"/>
    <x v="2870"/>
    <d v="2017-09-16T00:00:00"/>
    <b v="0"/>
    <s v="Approved"/>
    <s v="Norco Bicycles"/>
    <s v="Standard"/>
    <s v="medium"/>
    <s v="small"/>
    <n v="1216.1400000000001"/>
    <n v="1082.3599999999999"/>
    <n v="133.78"/>
    <d v="1991-08-05T00:00:00"/>
    <n v="105"/>
  </r>
  <r>
    <s v="19220"/>
    <s v="90"/>
    <x v="1790"/>
    <d v="2017-03-31T00:00:00"/>
    <b v="0"/>
    <s v="Approved"/>
    <s v="Norco Bicycles"/>
    <s v="Standard"/>
    <s v="low"/>
    <s v="medium"/>
    <n v="363.01"/>
    <n v="290.41000000000003"/>
    <n v="72.599999999999994"/>
    <d v="2003-01-05T00:00:00"/>
    <n v="274"/>
  </r>
  <r>
    <s v="19221"/>
    <s v="33"/>
    <x v="3302"/>
    <d v="2017-01-20T00:00:00"/>
    <b v="0"/>
    <s v="Approved"/>
    <s v="Giant Bicycles"/>
    <s v="Standard"/>
    <s v="medium"/>
    <s v="small"/>
    <n v="1311.44"/>
    <n v="1167.18"/>
    <n v="144.26"/>
    <d v="2010-06-07T00:00:00"/>
    <n v="344"/>
  </r>
  <r>
    <s v="19222"/>
    <s v="79"/>
    <x v="3187"/>
    <d v="2017-02-03T00:00:00"/>
    <b v="1"/>
    <s v="Approved"/>
    <s v="Norco Bicycles"/>
    <s v="Standard"/>
    <s v="medium"/>
    <s v="medium"/>
    <n v="1555.58"/>
    <n v="818.01"/>
    <n v="737.57"/>
    <d v="2003-09-09T00:00:00"/>
    <n v="330"/>
  </r>
  <r>
    <s v="19223"/>
    <s v="5"/>
    <x v="1806"/>
    <d v="2017-01-10T00:00:00"/>
    <b v="0"/>
    <s v="Approved"/>
    <s v="Trek Bicycles"/>
    <s v="Mountain"/>
    <s v="low"/>
    <s v="medium"/>
    <n v="574.64"/>
    <n v="459.71"/>
    <n v="114.93"/>
    <d v="2011-08-29T00:00:00"/>
    <n v="354"/>
  </r>
  <r>
    <s v="19224"/>
    <s v="84"/>
    <x v="2194"/>
    <d v="2017-10-05T00:00:00"/>
    <b v="1"/>
    <s v="Approved"/>
    <s v="Giant Bicycles"/>
    <s v="Road"/>
    <s v="medium"/>
    <s v="medium"/>
    <n v="792.9"/>
    <n v="594.67999999999995"/>
    <n v="198.22"/>
    <d v="1995-10-24T00:00:00"/>
    <n v="86"/>
  </r>
  <r>
    <s v="19225"/>
    <s v="88"/>
    <x v="2086"/>
    <d v="2017-11-04T00:00:00"/>
    <b v="0"/>
    <s v="Approved"/>
    <s v="Norco Bicycles"/>
    <s v="Standard"/>
    <s v="medium"/>
    <s v="medium"/>
    <n v="1198.46"/>
    <n v="381.1"/>
    <n v="817.36"/>
    <d v="1998-12-16T00:00:00"/>
    <n v="56"/>
  </r>
  <r>
    <s v="19226"/>
    <s v="79"/>
    <x v="3212"/>
    <d v="2017-12-23T00:00:00"/>
    <b v="1"/>
    <s v="Approved"/>
    <s v="Norco Bicycles"/>
    <s v="Standard"/>
    <s v="medium"/>
    <s v="medium"/>
    <n v="1555.58"/>
    <n v="818.01"/>
    <n v="737.57"/>
    <d v="2003-09-09T00:00:00"/>
    <n v="7"/>
  </r>
  <r>
    <s v="19227"/>
    <s v="54"/>
    <x v="144"/>
    <d v="2017-05-29T00:00:00"/>
    <b v="0"/>
    <s v="Approved"/>
    <s v="WeareA2B"/>
    <s v="Standard"/>
    <s v="medium"/>
    <s v="medium"/>
    <n v="1292.8399999999999"/>
    <n v="13.44"/>
    <n v="1279.4000000000001"/>
    <d v="2009-04-12T00:00:00"/>
    <n v="215"/>
  </r>
  <r>
    <s v="19228"/>
    <s v="45"/>
    <x v="69"/>
    <d v="2017-12-14T00:00:00"/>
    <b v="0"/>
    <s v="Approved"/>
    <s v="Trek Bicycles"/>
    <s v="Road"/>
    <s v="low"/>
    <s v="medium"/>
    <n v="980.37"/>
    <n v="234.43"/>
    <n v="745.94"/>
    <d v="2004-09-28T00:00:00"/>
    <n v="16"/>
  </r>
  <r>
    <s v="19229"/>
    <s v="84"/>
    <x v="952"/>
    <d v="2017-07-17T00:00:00"/>
    <b v="1"/>
    <s v="Approved"/>
    <s v="Trek Bicycles"/>
    <s v="Road"/>
    <s v="medium"/>
    <s v="medium"/>
    <n v="290.62"/>
    <n v="215.14"/>
    <n v="75.48"/>
    <d v="2004-12-18T00:00:00"/>
    <n v="166"/>
  </r>
  <r>
    <s v="19230"/>
    <s v="52"/>
    <x v="2319"/>
    <d v="2017-08-06T00:00:00"/>
    <b v="1"/>
    <s v="Approved"/>
    <s v="OHM Cycles"/>
    <s v="Road"/>
    <s v="medium"/>
    <s v="medium"/>
    <n v="1280.28"/>
    <n v="829.51"/>
    <n v="450.77"/>
    <d v="2003-07-21T00:00:00"/>
    <n v="146"/>
  </r>
  <r>
    <s v="19231"/>
    <s v="64"/>
    <x v="2451"/>
    <d v="2017-05-25T00:00:00"/>
    <b v="1"/>
    <s v="Approved"/>
    <s v="Trek Bicycles"/>
    <s v="Standard"/>
    <s v="medium"/>
    <s v="large"/>
    <n v="1469.44"/>
    <n v="596.54999999999995"/>
    <n v="872.89"/>
    <d v="1995-10-24T00:00:00"/>
    <n v="219"/>
  </r>
  <r>
    <s v="19232"/>
    <s v="48"/>
    <x v="2256"/>
    <d v="2017-01-18T00:00:00"/>
    <b v="1"/>
    <s v="Approved"/>
    <s v="WeareA2B"/>
    <s v="Standard"/>
    <s v="medium"/>
    <s v="medium"/>
    <n v="1762.96"/>
    <n v="950.52"/>
    <n v="812.44"/>
    <d v="2011-08-29T00:00:00"/>
    <n v="346"/>
  </r>
  <r>
    <s v="19233"/>
    <s v="83"/>
    <x v="356"/>
    <d v="2017-08-31T00:00:00"/>
    <b v="0"/>
    <s v="Approved"/>
    <s v="Solex"/>
    <s v="Touring"/>
    <s v="medium"/>
    <s v="large"/>
    <n v="2083.94"/>
    <n v="675.03"/>
    <n v="1408.91"/>
    <d v="2013-09-16T00:00:00"/>
    <n v="121"/>
  </r>
  <r>
    <s v="19234"/>
    <s v="76"/>
    <x v="641"/>
    <d v="2017-12-28T00:00:00"/>
    <b v="0"/>
    <s v="Approved"/>
    <s v="WeareA2B"/>
    <s v="Road"/>
    <s v="low"/>
    <s v="small"/>
    <n v="1172.78"/>
    <n v="1043.77"/>
    <n v="129.01"/>
    <d v="2016-03-29T00:00:00"/>
    <n v="2"/>
  </r>
  <r>
    <s v="19235"/>
    <s v="94"/>
    <x v="549"/>
    <d v="2017-07-26T00:00:00"/>
    <b v="1"/>
    <s v="Approved"/>
    <s v="Giant Bicycles"/>
    <s v="Standard"/>
    <s v="medium"/>
    <s v="large"/>
    <n v="1635.3"/>
    <n v="993.66"/>
    <n v="641.64"/>
    <d v="2016-03-29T00:00:00"/>
    <n v="157"/>
  </r>
  <r>
    <s v="19236"/>
    <s v="79"/>
    <x v="178"/>
    <d v="2017-08-11T00:00:00"/>
    <b v="0"/>
    <s v="Approved"/>
    <s v="Norco Bicycles"/>
    <s v="Standard"/>
    <s v="medium"/>
    <s v="medium"/>
    <n v="1555.58"/>
    <n v="818.01"/>
    <n v="737.57"/>
    <d v="2013-09-16T00:00:00"/>
    <n v="141"/>
  </r>
  <r>
    <s v="19237"/>
    <s v="0"/>
    <x v="2162"/>
    <d v="2017-11-17T00:00:00"/>
    <b v="0"/>
    <s v="Approved"/>
    <s v="OHM Cycles"/>
    <s v="Road"/>
    <s v="high"/>
    <s v="large"/>
    <n v="12.01"/>
    <n v="7.21"/>
    <n v="4.8"/>
    <d v="2009-03-08T00:00:00"/>
    <n v="43"/>
  </r>
  <r>
    <s v="19238"/>
    <s v="0"/>
    <x v="1436"/>
    <d v="2017-05-13T00:00:00"/>
    <b v="1"/>
    <s v="Approved"/>
    <s v="Norco Bicycles"/>
    <s v="Standard"/>
    <s v="low"/>
    <s v="medium"/>
    <n v="363.01"/>
    <n v="290.41000000000003"/>
    <n v="72.599999999999994"/>
    <d v="2000-11-03T00:00:00"/>
    <n v="231"/>
  </r>
  <r>
    <s v="19239"/>
    <s v="21"/>
    <x v="2533"/>
    <d v="2017-06-01T00:00:00"/>
    <b v="1"/>
    <s v="Approved"/>
    <s v="Solex"/>
    <s v="Standard"/>
    <s v="medium"/>
    <s v="large"/>
    <n v="1071.23"/>
    <n v="380.74"/>
    <n v="690.49"/>
    <d v="1996-04-05T00:00:00"/>
    <n v="212"/>
  </r>
  <r>
    <s v="19240"/>
    <s v="14"/>
    <x v="2243"/>
    <d v="2017-08-29T00:00:00"/>
    <b v="0"/>
    <s v="Approved"/>
    <s v="Solex"/>
    <s v="Standard"/>
    <s v="high"/>
    <s v="large"/>
    <n v="1842.92"/>
    <n v="1105.75"/>
    <n v="737.17"/>
    <d v="2014-10-10T00:00:00"/>
    <n v="123"/>
  </r>
  <r>
    <s v="19241"/>
    <s v="42"/>
    <x v="693"/>
    <d v="2017-09-19T00:00:00"/>
    <b v="0"/>
    <s v="Approved"/>
    <s v="OHM Cycles"/>
    <s v="Road"/>
    <s v="medium"/>
    <s v="small"/>
    <n v="1810"/>
    <n v="1610.9"/>
    <n v="199.1"/>
    <d v="2003-02-16T00:00:00"/>
    <n v="102"/>
  </r>
  <r>
    <s v="19242"/>
    <s v="12"/>
    <x v="3091"/>
    <d v="2017-10-13T00:00:00"/>
    <b v="0"/>
    <s v="Approved"/>
    <s v="WeareA2B"/>
    <s v="Standard"/>
    <s v="medium"/>
    <s v="medium"/>
    <n v="1231.1500000000001"/>
    <n v="161.6"/>
    <n v="1069.55"/>
    <d v="2013-03-12T00:00:00"/>
    <n v="78"/>
  </r>
  <r>
    <s v="19243"/>
    <s v="58"/>
    <x v="476"/>
    <d v="2017-02-17T00:00:00"/>
    <b v="0"/>
    <s v="Approved"/>
    <s v="OHM Cycles"/>
    <s v="Standard"/>
    <s v="medium"/>
    <s v="medium"/>
    <n v="912.52"/>
    <n v="141.4"/>
    <n v="771.12"/>
    <d v="1998-12-17T00:00:00"/>
    <n v="316"/>
  </r>
  <r>
    <s v="19244"/>
    <s v="32"/>
    <x v="2169"/>
    <d v="2017-06-14T00:00:00"/>
    <b v="1"/>
    <s v="Approved"/>
    <s v="Giant Bicycles"/>
    <s v="Standard"/>
    <s v="medium"/>
    <s v="medium"/>
    <n v="642.70000000000005"/>
    <n v="211.37"/>
    <n v="431.33"/>
    <d v="1999-07-20T00:00:00"/>
    <n v="199"/>
  </r>
  <r>
    <s v="19245"/>
    <s v="0"/>
    <x v="2106"/>
    <d v="2017-07-15T00:00:00"/>
    <b v="0"/>
    <s v="Approved"/>
    <s v="Norco Bicycles"/>
    <s v="Road"/>
    <s v="medium"/>
    <s v="medium"/>
    <n v="543.39"/>
    <n v="407.54"/>
    <n v="135.85"/>
    <d v="1995-12-19T00:00:00"/>
    <n v="168"/>
  </r>
  <r>
    <s v="19246"/>
    <s v="50"/>
    <x v="790"/>
    <d v="2017-03-09T00:00:00"/>
    <b v="1"/>
    <s v="Approved"/>
    <s v="WeareA2B"/>
    <s v="Standard"/>
    <s v="medium"/>
    <s v="small"/>
    <n v="175.89"/>
    <n v="131.91999999999999"/>
    <n v="43.97"/>
    <d v="2009-04-12T00:00:00"/>
    <n v="296"/>
  </r>
  <r>
    <s v="19247"/>
    <s v="62"/>
    <x v="2782"/>
    <d v="2017-02-18T00:00:00"/>
    <b v="0"/>
    <s v="Approved"/>
    <s v="Solex"/>
    <s v="Standard"/>
    <s v="medium"/>
    <s v="medium"/>
    <n v="478.16"/>
    <n v="298.72000000000003"/>
    <n v="179.44"/>
    <d v="1993-06-23T00:00:00"/>
    <n v="315"/>
  </r>
  <r>
    <s v="19248"/>
    <s v="20"/>
    <x v="891"/>
    <d v="2017-05-13T00:00:00"/>
    <b v="1"/>
    <s v="Approved"/>
    <s v="Trek Bicycles"/>
    <s v="Standard"/>
    <s v="medium"/>
    <s v="small"/>
    <n v="1775.81"/>
    <n v="1580.47"/>
    <n v="195.34"/>
    <d v="1993-05-26T00:00:00"/>
    <n v="231"/>
  </r>
  <r>
    <s v="19249"/>
    <s v="44"/>
    <x v="262"/>
    <d v="2017-08-18T00:00:00"/>
    <b v="1"/>
    <s v="Approved"/>
    <s v="WeareA2B"/>
    <s v="Standard"/>
    <s v="medium"/>
    <s v="medium"/>
    <n v="1769.64"/>
    <n v="108.76"/>
    <n v="1660.88"/>
    <d v="2006-10-01T00:00:00"/>
    <n v="134"/>
  </r>
  <r>
    <s v="19250"/>
    <s v="100"/>
    <x v="3069"/>
    <d v="2017-11-30T00:00:00"/>
    <b v="1"/>
    <s v="Approved"/>
    <s v="Trek Bicycles"/>
    <s v="Standard"/>
    <s v="medium"/>
    <s v="small"/>
    <n v="1386.84"/>
    <n v="1234.29"/>
    <n v="152.55000000000001"/>
    <d v="2005-12-07T00:00:00"/>
    <n v="30"/>
  </r>
  <r>
    <s v="19251"/>
    <s v="12"/>
    <x v="1725"/>
    <d v="2017-01-24T00:00:00"/>
    <b v="0"/>
    <s v="Approved"/>
    <s v="WeareA2B"/>
    <s v="Standard"/>
    <s v="medium"/>
    <s v="medium"/>
    <n v="1231.1500000000001"/>
    <n v="161.6"/>
    <n v="1069.55"/>
    <d v="2004-08-17T00:00:00"/>
    <n v="340"/>
  </r>
  <r>
    <s v="19252"/>
    <s v="67"/>
    <x v="1695"/>
    <d v="2017-12-01T00:00:00"/>
    <b v="1"/>
    <s v="Approved"/>
    <s v="Norco Bicycles"/>
    <s v="Road"/>
    <s v="medium"/>
    <s v="medium"/>
    <n v="544.04999999999995"/>
    <n v="376.84"/>
    <n v="167.21"/>
    <d v="2002-08-31T00:00:00"/>
    <n v="29"/>
  </r>
  <r>
    <s v="19253"/>
    <s v="78"/>
    <x v="1985"/>
    <d v="2017-01-23T00:00:00"/>
    <b v="1"/>
    <s v="Approved"/>
    <s v="Giant Bicycles"/>
    <s v="Standard"/>
    <s v="medium"/>
    <s v="large"/>
    <n v="1765.3"/>
    <n v="709.48"/>
    <n v="1055.82"/>
    <d v="2004-07-25T00:00:00"/>
    <n v="341"/>
  </r>
  <r>
    <s v="19254"/>
    <s v="75"/>
    <x v="3230"/>
    <d v="2017-11-12T00:00:00"/>
    <b v="1"/>
    <s v="Approved"/>
    <s v="Giant Bicycles"/>
    <s v="Touring"/>
    <s v="medium"/>
    <s v="large"/>
    <n v="1873.97"/>
    <n v="863.95"/>
    <n v="1010.02"/>
    <d v="1991-07-10T00:00:00"/>
    <n v="48"/>
  </r>
  <r>
    <s v="19255"/>
    <s v="93"/>
    <x v="602"/>
    <d v="2017-05-02T00:00:00"/>
    <b v="0"/>
    <s v="Approved"/>
    <s v="WeareA2B"/>
    <s v="Standard"/>
    <s v="medium"/>
    <s v="medium"/>
    <n v="1065.03"/>
    <n v="230.09"/>
    <n v="834.94"/>
    <d v="2000-11-03T00:00:00"/>
    <n v="242"/>
  </r>
  <r>
    <s v="19256"/>
    <s v="58"/>
    <x v="1583"/>
    <d v="2017-08-06T00:00:00"/>
    <b v="0"/>
    <s v="Approved"/>
    <s v="OHM Cycles"/>
    <s v="Road"/>
    <s v="medium"/>
    <s v="medium"/>
    <n v="1280.28"/>
    <n v="829.51"/>
    <n v="450.77"/>
    <d v="2015-08-10T00:00:00"/>
    <n v="146"/>
  </r>
  <r>
    <s v="19257"/>
    <s v="30"/>
    <x v="3468"/>
    <d v="2017-10-18T00:00:00"/>
    <b v="0"/>
    <s v="Approved"/>
    <s v="Solex"/>
    <s v="Standard"/>
    <s v="high"/>
    <s v="medium"/>
    <n v="748.17"/>
    <n v="448.9"/>
    <n v="299.27"/>
    <d v="1999-07-20T00:00:00"/>
    <n v="73"/>
  </r>
  <r>
    <s v="19258"/>
    <s v="29"/>
    <x v="902"/>
    <d v="2017-01-24T00:00:00"/>
    <b v="1"/>
    <s v="Approved"/>
    <s v="Norco Bicycles"/>
    <s v="Road"/>
    <s v="medium"/>
    <s v="medium"/>
    <n v="543.39"/>
    <n v="407.54"/>
    <n v="135.85"/>
    <d v="2016-11-22T00:00:00"/>
    <n v="340"/>
  </r>
  <r>
    <s v="19259"/>
    <s v="90"/>
    <x v="2561"/>
    <d v="2017-11-06T00:00:00"/>
    <b v="1"/>
    <s v="Approved"/>
    <s v="Norco Bicycles"/>
    <s v="Standard"/>
    <s v="low"/>
    <s v="medium"/>
    <n v="363.01"/>
    <n v="290.41000000000003"/>
    <n v="72.599999999999994"/>
    <d v="2003-01-05T00:00:00"/>
    <n v="54"/>
  </r>
  <r>
    <s v="19260"/>
    <s v="72"/>
    <x v="1668"/>
    <d v="2017-03-25T00:00:00"/>
    <b v="0"/>
    <s v="Approved"/>
    <s v="Norco Bicycles"/>
    <s v="Standard"/>
    <s v="medium"/>
    <s v="medium"/>
    <n v="360.4"/>
    <n v="270.3"/>
    <n v="90.1"/>
    <d v="2006-05-22T00:00:00"/>
    <n v="280"/>
  </r>
  <r>
    <s v="19261"/>
    <s v="72"/>
    <x v="299"/>
    <d v="2017-12-25T00:00:00"/>
    <b v="0"/>
    <s v="Approved"/>
    <s v="Norco Bicycles"/>
    <s v="Standard"/>
    <s v="medium"/>
    <s v="medium"/>
    <n v="360.4"/>
    <n v="270.3"/>
    <n v="90.1"/>
    <d v="2003-09-09T00:00:00"/>
    <n v="5"/>
  </r>
  <r>
    <s v="19262"/>
    <s v="37"/>
    <x v="1092"/>
    <d v="2017-08-23T00:00:00"/>
    <b v="0"/>
    <s v="Approved"/>
    <s v="OHM Cycles"/>
    <s v="Standard"/>
    <s v="low"/>
    <s v="medium"/>
    <n v="1793.43"/>
    <n v="248.82"/>
    <n v="1544.61"/>
    <d v="1999-07-20T00:00:00"/>
    <n v="129"/>
  </r>
  <r>
    <s v="19263"/>
    <s v="76"/>
    <x v="1392"/>
    <d v="2017-10-05T00:00:00"/>
    <b v="1"/>
    <s v="Approved"/>
    <s v="WeareA2B"/>
    <s v="Standard"/>
    <s v="low"/>
    <s v="medium"/>
    <n v="642.30999999999995"/>
    <n v="513.85"/>
    <n v="128.46"/>
    <d v="2011-01-10T00:00:00"/>
    <n v="86"/>
  </r>
  <r>
    <s v="19264"/>
    <s v="15"/>
    <x v="1626"/>
    <d v="2017-01-24T00:00:00"/>
    <b v="1"/>
    <s v="Approved"/>
    <s v="Norco Bicycles"/>
    <s v="Standard"/>
    <s v="low"/>
    <s v="medium"/>
    <n v="958.74"/>
    <n v="748.9"/>
    <n v="209.84"/>
    <d v="2010-05-05T00:00:00"/>
    <n v="340"/>
  </r>
  <r>
    <s v="19265"/>
    <s v="88"/>
    <x v="2163"/>
    <d v="2017-11-28T00:00:00"/>
    <b v="0"/>
    <s v="Approved"/>
    <s v="Norco Bicycles"/>
    <s v="Standard"/>
    <s v="high"/>
    <s v="small"/>
    <n v="1661.92"/>
    <n v="1479.11"/>
    <n v="182.81"/>
    <d v="1994-09-09T00:00:00"/>
    <n v="32"/>
  </r>
  <r>
    <s v="19266"/>
    <s v="0"/>
    <x v="60"/>
    <d v="2017-09-11T00:00:00"/>
    <b v="0"/>
    <s v="Approved"/>
    <s v="Norco Bicycles"/>
    <s v="Standard"/>
    <s v="medium"/>
    <s v="medium"/>
    <n v="360.4"/>
    <n v="270.3"/>
    <n v="90.1"/>
    <d v="2016-12-06T00:00:00"/>
    <n v="110"/>
  </r>
  <r>
    <s v="19267"/>
    <s v="87"/>
    <x v="2257"/>
    <d v="2017-06-25T00:00:00"/>
    <b v="1"/>
    <s v="Approved"/>
    <s v="OHM Cycles"/>
    <s v="Standard"/>
    <s v="medium"/>
    <s v="medium"/>
    <n v="1636.9"/>
    <n v="44.71"/>
    <n v="1592.19"/>
    <d v="2010-08-20T00:00:00"/>
    <n v="188"/>
  </r>
  <r>
    <s v="19268"/>
    <s v="9"/>
    <x v="1564"/>
    <d v="2017-05-04T00:00:00"/>
    <b v="1"/>
    <s v="Approved"/>
    <s v="OHM Cycles"/>
    <s v="Road"/>
    <s v="medium"/>
    <s v="medium"/>
    <n v="742.54"/>
    <n v="667.4"/>
    <n v="75.14"/>
    <d v="2003-08-05T00:00:00"/>
    <n v="240"/>
  </r>
  <r>
    <s v="19269"/>
    <s v="62"/>
    <x v="388"/>
    <d v="2017-12-09T00:00:00"/>
    <b v="1"/>
    <s v="Approved"/>
    <s v="Solex"/>
    <s v="Standard"/>
    <s v="medium"/>
    <s v="medium"/>
    <n v="478.16"/>
    <n v="298.72000000000003"/>
    <n v="179.44"/>
    <d v="2012-05-18T00:00:00"/>
    <n v="21"/>
  </r>
  <r>
    <s v="19270"/>
    <s v="29"/>
    <x v="3200"/>
    <d v="2017-10-07T00:00:00"/>
    <b v="0"/>
    <s v="Approved"/>
    <s v="Norco Bicycles"/>
    <s v="Road"/>
    <s v="medium"/>
    <s v="medium"/>
    <n v="543.39"/>
    <n v="407.54"/>
    <n v="135.85"/>
    <d v="1995-12-19T00:00:00"/>
    <n v="84"/>
  </r>
  <r>
    <s v="19271"/>
    <s v="21"/>
    <x v="1977"/>
    <d v="2017-01-22T00:00:00"/>
    <b v="0"/>
    <s v="Approved"/>
    <s v="Solex"/>
    <s v="Standard"/>
    <s v="medium"/>
    <s v="large"/>
    <n v="1071.23"/>
    <n v="380.74"/>
    <n v="690.49"/>
    <d v="1996-04-05T00:00:00"/>
    <n v="342"/>
  </r>
  <r>
    <s v="19274"/>
    <s v="24"/>
    <x v="1457"/>
    <d v="2017-07-31T00:00:00"/>
    <b v="1"/>
    <s v="Approved"/>
    <s v="Solex"/>
    <s v="Road"/>
    <s v="medium"/>
    <s v="large"/>
    <n v="1777.8"/>
    <n v="820.78"/>
    <n v="957.02"/>
    <d v="1999-06-23T00:00:00"/>
    <n v="152"/>
  </r>
  <r>
    <s v="19275"/>
    <s v="35"/>
    <x v="139"/>
    <d v="2017-09-19T00:00:00"/>
    <b v="1"/>
    <s v="Approved"/>
    <s v="Trek Bicycles"/>
    <s v="Standard"/>
    <s v="low"/>
    <s v="medium"/>
    <n v="1057.51"/>
    <n v="154.4"/>
    <n v="903.11"/>
    <d v="2008-03-19T00:00:00"/>
    <n v="102"/>
  </r>
  <r>
    <s v="19276"/>
    <s v="29"/>
    <x v="1262"/>
    <d v="2017-10-10T00:00:00"/>
    <b v="1"/>
    <s v="Approved"/>
    <s v="Norco Bicycles"/>
    <s v="Road"/>
    <s v="medium"/>
    <s v="medium"/>
    <n v="543.39"/>
    <n v="407.54"/>
    <n v="135.85"/>
    <d v="1992-10-11T00:00:00"/>
    <n v="81"/>
  </r>
  <r>
    <s v="19277"/>
    <s v="72"/>
    <x v="1966"/>
    <d v="2017-11-24T00:00:00"/>
    <b v="0"/>
    <s v="Approved"/>
    <s v="Norco Bicycles"/>
    <s v="Standard"/>
    <s v="medium"/>
    <s v="medium"/>
    <n v="360.4"/>
    <n v="270.3"/>
    <n v="90.1"/>
    <d v="2016-12-06T00:00:00"/>
    <n v="36"/>
  </r>
  <r>
    <s v="19278"/>
    <s v="3"/>
    <x v="1375"/>
    <d v="2017-04-19T00:00:00"/>
    <b v="1"/>
    <s v="Approved"/>
    <s v="Trek Bicycles"/>
    <s v="Standard"/>
    <s v="medium"/>
    <s v="large"/>
    <n v="2091.4699999999998"/>
    <n v="388.92"/>
    <n v="1702.55"/>
    <d v="2012-09-15T00:00:00"/>
    <n v="255"/>
  </r>
  <r>
    <s v="19279"/>
    <s v="72"/>
    <x v="616"/>
    <d v="2017-12-15T00:00:00"/>
    <b v="1"/>
    <s v="Approved"/>
    <s v="OHM Cycles"/>
    <s v="Standard"/>
    <s v="medium"/>
    <s v="medium"/>
    <n v="912.52"/>
    <n v="141.4"/>
    <n v="771.12"/>
    <d v="1993-07-20T00:00:00"/>
    <n v="15"/>
  </r>
  <r>
    <s v="19280"/>
    <s v="10"/>
    <x v="332"/>
    <d v="2017-08-30T00:00:00"/>
    <b v="0"/>
    <s v="Approved"/>
    <s v="WeareA2B"/>
    <s v="Touring"/>
    <s v="medium"/>
    <s v="medium"/>
    <n v="1466.68"/>
    <n v="363.25"/>
    <n v="1103.43"/>
    <d v="2003-08-05T00:00:00"/>
    <n v="122"/>
  </r>
  <r>
    <s v="19281"/>
    <s v="53"/>
    <x v="3459"/>
    <d v="2017-02-22T00:00:00"/>
    <b v="1"/>
    <s v="Approved"/>
    <s v="Giant Bicycles"/>
    <s v="Standard"/>
    <s v="high"/>
    <s v="medium"/>
    <n v="1274.93"/>
    <n v="764.96"/>
    <n v="509.97"/>
    <d v="2007-08-04T00:00:00"/>
    <n v="311"/>
  </r>
  <r>
    <s v="19282"/>
    <s v="85"/>
    <x v="2188"/>
    <d v="2017-01-19T00:00:00"/>
    <b v="0"/>
    <s v="Approved"/>
    <s v="WeareA2B"/>
    <s v="Standard"/>
    <s v="medium"/>
    <s v="medium"/>
    <n v="752.64"/>
    <n v="205.36"/>
    <n v="547.28"/>
    <d v="2015-08-02T00:00:00"/>
    <n v="345"/>
  </r>
  <r>
    <s v="19284"/>
    <s v="84"/>
    <x v="883"/>
    <d v="2017-03-09T00:00:00"/>
    <b v="0"/>
    <s v="Approved"/>
    <s v="Trek Bicycles"/>
    <s v="Road"/>
    <s v="medium"/>
    <s v="medium"/>
    <n v="290.62"/>
    <n v="215.14"/>
    <n v="75.48"/>
    <d v="1997-08-25T00:00:00"/>
    <n v="296"/>
  </r>
  <r>
    <s v="19285"/>
    <s v="19"/>
    <x v="3210"/>
    <d v="2017-07-05T00:00:00"/>
    <b v="1"/>
    <s v="Approved"/>
    <s v="Trek Bicycles"/>
    <s v="Mountain"/>
    <s v="low"/>
    <s v="medium"/>
    <n v="574.64"/>
    <n v="459.71"/>
    <n v="114.93"/>
    <d v="2016-07-09T00:00:00"/>
    <n v="178"/>
  </r>
  <r>
    <s v="19286"/>
    <s v="32"/>
    <x v="257"/>
    <d v="2017-01-26T00:00:00"/>
    <b v="1"/>
    <s v="Approved"/>
    <s v="Giant Bicycles"/>
    <s v="Standard"/>
    <s v="medium"/>
    <s v="medium"/>
    <n v="642.70000000000005"/>
    <n v="211.37"/>
    <n v="431.33"/>
    <d v="1995-12-19T00:00:00"/>
    <n v="338"/>
  </r>
  <r>
    <s v="19287"/>
    <s v="85"/>
    <x v="1740"/>
    <d v="2017-08-31T00:00:00"/>
    <b v="1"/>
    <s v="Approved"/>
    <s v="WeareA2B"/>
    <s v="Standard"/>
    <s v="medium"/>
    <s v="medium"/>
    <n v="1228.07"/>
    <n v="400.91"/>
    <n v="827.16"/>
    <d v="2014-10-10T00:00:00"/>
    <n v="121"/>
  </r>
  <r>
    <s v="19288"/>
    <s v="62"/>
    <x v="245"/>
    <d v="2017-11-07T00:00:00"/>
    <b v="1"/>
    <s v="Approved"/>
    <s v="Solex"/>
    <s v="Standard"/>
    <s v="medium"/>
    <s v="medium"/>
    <n v="478.16"/>
    <n v="298.72000000000003"/>
    <n v="179.44"/>
    <d v="1993-06-23T00:00:00"/>
    <n v="53"/>
  </r>
  <r>
    <s v="19289"/>
    <s v="35"/>
    <x v="1845"/>
    <d v="2017-08-06T00:00:00"/>
    <b v="0"/>
    <s v="Approved"/>
    <s v="Trek Bicycles"/>
    <s v="Standard"/>
    <s v="low"/>
    <s v="medium"/>
    <n v="1057.51"/>
    <n v="154.4"/>
    <n v="903.11"/>
    <d v="1997-05-10T00:00:00"/>
    <n v="146"/>
  </r>
  <r>
    <s v="19290"/>
    <s v="0"/>
    <x v="1868"/>
    <d v="2017-04-12T00:00:00"/>
    <b v="0"/>
    <s v="Approved"/>
    <s v="OHM Cycles"/>
    <s v="Standard"/>
    <s v="high"/>
    <s v="medium"/>
    <n v="227.88"/>
    <n v="136.72999999999999"/>
    <n v="91.15"/>
    <d v="2003-02-07T00:00:00"/>
    <n v="262"/>
  </r>
  <r>
    <s v="19291"/>
    <s v="65"/>
    <x v="888"/>
    <d v="2017-09-19T00:00:00"/>
    <b v="0"/>
    <s v="Approved"/>
    <s v="WeareA2B"/>
    <s v="Standard"/>
    <s v="medium"/>
    <s v="medium"/>
    <n v="1807.45"/>
    <n v="778.69"/>
    <n v="1028.76"/>
    <d v="2015-05-21T00:00:00"/>
    <n v="102"/>
  </r>
  <r>
    <s v="19292"/>
    <s v="19"/>
    <x v="2682"/>
    <d v="2017-10-16T00:00:00"/>
    <b v="0"/>
    <s v="Approved"/>
    <s v="OHM Cycles"/>
    <s v="Road"/>
    <s v="high"/>
    <s v="large"/>
    <n v="12.01"/>
    <n v="7.21"/>
    <n v="4.8"/>
    <d v="2009-03-08T00:00:00"/>
    <n v="75"/>
  </r>
  <r>
    <s v="19293"/>
    <s v="23"/>
    <x v="127"/>
    <d v="2017-03-05T00:00:00"/>
    <b v="0"/>
    <s v="Approved"/>
    <s v="Norco Bicycles"/>
    <s v="Mountain"/>
    <s v="low"/>
    <s v="small"/>
    <n v="688.63"/>
    <n v="612.88"/>
    <n v="75.75"/>
    <d v="2006-11-10T00:00:00"/>
    <n v="300"/>
  </r>
  <r>
    <s v="19294"/>
    <s v="73"/>
    <x v="3179"/>
    <d v="2017-11-22T00:00:00"/>
    <b v="0"/>
    <s v="Approved"/>
    <s v="Solex"/>
    <s v="Standard"/>
    <s v="medium"/>
    <s v="medium"/>
    <n v="1945.43"/>
    <n v="333.18"/>
    <n v="1612.25"/>
    <d v="2002-08-31T00:00:00"/>
    <n v="38"/>
  </r>
  <r>
    <s v="19295"/>
    <s v="1"/>
    <x v="2794"/>
    <d v="2017-12-04T00:00:00"/>
    <b v="1"/>
    <s v="Approved"/>
    <s v="Giant Bicycles"/>
    <s v="Standard"/>
    <s v="medium"/>
    <s v="medium"/>
    <n v="1403.5"/>
    <n v="954.82"/>
    <n v="448.68"/>
    <d v="1997-08-25T00:00:00"/>
    <n v="26"/>
  </r>
  <r>
    <s v="19296"/>
    <s v="43"/>
    <x v="983"/>
    <d v="2017-10-04T00:00:00"/>
    <b v="0"/>
    <s v="Approved"/>
    <s v="Solex"/>
    <s v="Standard"/>
    <s v="medium"/>
    <s v="medium"/>
    <n v="1151.96"/>
    <n v="649.49"/>
    <n v="502.47"/>
    <d v="1997-02-09T00:00:00"/>
    <n v="87"/>
  </r>
  <r>
    <s v="19297"/>
    <s v="0"/>
    <x v="2199"/>
    <d v="2017-07-10T00:00:00"/>
    <b v="1"/>
    <s v="Approved"/>
    <s v="Solex"/>
    <s v="Road"/>
    <s v="medium"/>
    <s v="medium"/>
    <n v="416.98"/>
    <n v="312.74"/>
    <n v="104.24"/>
    <d v="2014-07-28T00:00:00"/>
    <n v="173"/>
  </r>
  <r>
    <s v="19298"/>
    <s v="83"/>
    <x v="126"/>
    <d v="2017-05-18T00:00:00"/>
    <b v="0"/>
    <s v="Approved"/>
    <s v="Solex"/>
    <s v="Touring"/>
    <s v="medium"/>
    <s v="large"/>
    <n v="2083.94"/>
    <n v="675.03"/>
    <n v="1408.91"/>
    <d v="2013-09-16T00:00:00"/>
    <n v="226"/>
  </r>
  <r>
    <s v="19299"/>
    <s v="73"/>
    <x v="2792"/>
    <d v="2017-04-02T00:00:00"/>
    <b v="0"/>
    <s v="Approved"/>
    <s v="Solex"/>
    <s v="Standard"/>
    <s v="medium"/>
    <s v="medium"/>
    <n v="1945.43"/>
    <n v="333.18"/>
    <n v="1612.25"/>
    <d v="2002-08-31T00:00:00"/>
    <n v="272"/>
  </r>
  <r>
    <s v="19300"/>
    <s v="13"/>
    <x v="2563"/>
    <d v="2017-04-12T00:00:00"/>
    <b v="0"/>
    <s v="Approved"/>
    <s v="Solex"/>
    <s v="Standard"/>
    <s v="medium"/>
    <s v="medium"/>
    <n v="1163.8900000000001"/>
    <n v="589.27"/>
    <n v="574.62"/>
    <d v="2016-07-09T00:00:00"/>
    <n v="262"/>
  </r>
  <r>
    <s v="19301"/>
    <s v="16"/>
    <x v="2405"/>
    <d v="2017-07-22T00:00:00"/>
    <b v="1"/>
    <s v="Approved"/>
    <s v="Norco Bicycles"/>
    <s v="Standard"/>
    <s v="high"/>
    <s v="small"/>
    <n v="1661.92"/>
    <n v="1479.11"/>
    <n v="182.81"/>
    <d v="1994-09-09T00:00:00"/>
    <n v="161"/>
  </r>
  <r>
    <s v="19302"/>
    <s v="40"/>
    <x v="1482"/>
    <d v="2017-07-19T00:00:00"/>
    <b v="1"/>
    <s v="Approved"/>
    <s v="OHM Cycles"/>
    <s v="Standard"/>
    <s v="high"/>
    <s v="medium"/>
    <n v="1458.17"/>
    <n v="874.9"/>
    <n v="583.27"/>
    <d v="2006-02-02T00:00:00"/>
    <n v="164"/>
  </r>
  <r>
    <s v="19303"/>
    <s v="90"/>
    <x v="3034"/>
    <d v="2017-11-12T00:00:00"/>
    <b v="0"/>
    <s v="Approved"/>
    <s v="Norco Bicycles"/>
    <s v="Standard"/>
    <s v="low"/>
    <s v="medium"/>
    <n v="363.01"/>
    <n v="290.41000000000003"/>
    <n v="72.599999999999994"/>
    <d v="2013-06-09T00:00:00"/>
    <n v="48"/>
  </r>
  <r>
    <s v="19305"/>
    <s v="98"/>
    <x v="2093"/>
    <d v="2017-11-25T00:00:00"/>
    <b v="1"/>
    <s v="Approved"/>
    <s v="OHM Cycles"/>
    <s v="Standard"/>
    <s v="medium"/>
    <s v="medium"/>
    <n v="795.34"/>
    <n v="101.58"/>
    <n v="693.76"/>
    <d v="2005-10-22T00:00:00"/>
    <n v="35"/>
  </r>
  <r>
    <s v="19306"/>
    <s v="33"/>
    <x v="2868"/>
    <d v="2017-11-29T00:00:00"/>
    <b v="0"/>
    <s v="Approved"/>
    <s v="OHM Cycles"/>
    <s v="Road"/>
    <s v="medium"/>
    <s v="small"/>
    <n v="1810"/>
    <n v="1610.9"/>
    <n v="199.1"/>
    <d v="2008-03-19T00:00:00"/>
    <n v="31"/>
  </r>
  <r>
    <s v="19307"/>
    <s v="31"/>
    <x v="2728"/>
    <d v="2017-09-28T00:00:00"/>
    <b v="1"/>
    <s v="Approved"/>
    <s v="Giant Bicycles"/>
    <s v="Standard"/>
    <s v="medium"/>
    <s v="medium"/>
    <n v="230.91"/>
    <n v="173.18"/>
    <n v="57.73"/>
    <d v="2006-11-10T00:00:00"/>
    <n v="93"/>
  </r>
  <r>
    <s v="19308"/>
    <s v="24"/>
    <x v="493"/>
    <d v="2017-08-09T00:00:00"/>
    <b v="0"/>
    <s v="Approved"/>
    <s v="Solex"/>
    <s v="Road"/>
    <s v="medium"/>
    <s v="large"/>
    <n v="1777.8"/>
    <n v="820.78"/>
    <n v="957.02"/>
    <d v="2011-05-07T00:00:00"/>
    <n v="143"/>
  </r>
  <r>
    <s v="19309"/>
    <s v="29"/>
    <x v="3118"/>
    <d v="2017-02-04T00:00:00"/>
    <b v="1"/>
    <s v="Approved"/>
    <s v="WeareA2B"/>
    <s v="Standard"/>
    <s v="medium"/>
    <s v="medium"/>
    <n v="1065.03"/>
    <n v="230.09"/>
    <n v="834.94"/>
    <d v="2000-11-03T00:00:00"/>
    <n v="329"/>
  </r>
  <r>
    <s v="19310"/>
    <s v="44"/>
    <x v="2553"/>
    <d v="2017-12-15T00:00:00"/>
    <b v="1"/>
    <s v="Approved"/>
    <s v="WeareA2B"/>
    <s v="Standard"/>
    <s v="medium"/>
    <s v="medium"/>
    <n v="1769.64"/>
    <n v="108.76"/>
    <n v="1660.88"/>
    <d v="2011-05-09T00:00:00"/>
    <n v="15"/>
  </r>
  <r>
    <s v="19311"/>
    <s v="23"/>
    <x v="2074"/>
    <d v="2017-04-08T00:00:00"/>
    <b v="1"/>
    <s v="Approved"/>
    <s v="Norco Bicycles"/>
    <s v="Mountain"/>
    <s v="low"/>
    <s v="small"/>
    <n v="688.63"/>
    <n v="612.88"/>
    <n v="75.75"/>
    <d v="1993-10-02T00:00:00"/>
    <n v="266"/>
  </r>
  <r>
    <s v="19312"/>
    <s v="47"/>
    <x v="2949"/>
    <d v="2017-11-26T00:00:00"/>
    <b v="1"/>
    <s v="Approved"/>
    <s v="Trek Bicycles"/>
    <s v="Road"/>
    <s v="low"/>
    <s v="small"/>
    <n v="1720.7"/>
    <n v="1531.42"/>
    <n v="189.28"/>
    <d v="2006-10-01T00:00:00"/>
    <n v="34"/>
  </r>
  <r>
    <s v="19313"/>
    <s v="88"/>
    <x v="1004"/>
    <d v="2017-03-02T00:00:00"/>
    <b v="0"/>
    <s v="Approved"/>
    <s v="Norco Bicycles"/>
    <s v="Standard"/>
    <s v="high"/>
    <s v="small"/>
    <n v="1661.92"/>
    <n v="1479.11"/>
    <n v="182.81"/>
    <d v="1993-10-02T00:00:00"/>
    <n v="303"/>
  </r>
  <r>
    <s v="19314"/>
    <s v="56"/>
    <x v="2117"/>
    <d v="2017-04-14T00:00:00"/>
    <b v="0"/>
    <s v="Approved"/>
    <s v="OHM Cycles"/>
    <s v="Standard"/>
    <s v="medium"/>
    <s v="medium"/>
    <n v="183.86"/>
    <n v="137.9"/>
    <n v="45.96"/>
    <d v="2011-08-24T00:00:00"/>
    <n v="260"/>
  </r>
  <r>
    <s v="19315"/>
    <s v="57"/>
    <x v="2277"/>
    <d v="2017-02-21T00:00:00"/>
    <b v="1"/>
    <s v="Approved"/>
    <s v="WeareA2B"/>
    <s v="Touring"/>
    <s v="medium"/>
    <s v="large"/>
    <n v="1890.39"/>
    <n v="260.14"/>
    <n v="1630.25"/>
    <d v="1991-01-21T00:00:00"/>
    <n v="312"/>
  </r>
  <r>
    <s v="19316"/>
    <s v="30"/>
    <x v="3113"/>
    <d v="2017-05-11T00:00:00"/>
    <b v="1"/>
    <s v="Approved"/>
    <s v="Solex"/>
    <s v="Standard"/>
    <s v="high"/>
    <s v="medium"/>
    <n v="748.17"/>
    <n v="448.9"/>
    <n v="299.27"/>
    <d v="1991-11-10T00:00:00"/>
    <n v="233"/>
  </r>
  <r>
    <s v="19317"/>
    <s v="63"/>
    <x v="2248"/>
    <d v="2017-11-14T00:00:00"/>
    <b v="1"/>
    <s v="Approved"/>
    <s v="Solex"/>
    <s v="Standard"/>
    <s v="medium"/>
    <s v="medium"/>
    <n v="1483.2"/>
    <n v="99.59"/>
    <n v="1383.61"/>
    <d v="1998-12-17T00:00:00"/>
    <n v="46"/>
  </r>
  <r>
    <s v="19318"/>
    <s v="91"/>
    <x v="2387"/>
    <d v="2017-09-15T00:00:00"/>
    <b v="1"/>
    <s v="Approved"/>
    <s v="Solex"/>
    <s v="Standard"/>
    <s v="medium"/>
    <s v="medium"/>
    <n v="100.35"/>
    <n v="75.260000000000005"/>
    <n v="25.09"/>
    <d v="2003-01-05T00:00:00"/>
    <n v="106"/>
  </r>
  <r>
    <s v="19319"/>
    <s v="51"/>
    <x v="1488"/>
    <d v="2017-10-22T00:00:00"/>
    <b v="1"/>
    <s v="Approved"/>
    <s v="OHM Cycles"/>
    <s v="Standard"/>
    <s v="high"/>
    <s v="medium"/>
    <n v="2005.66"/>
    <n v="1203.4000000000001"/>
    <n v="802.26"/>
    <d v="2012-04-10T00:00:00"/>
    <n v="69"/>
  </r>
  <r>
    <s v="19320"/>
    <s v="72"/>
    <x v="2584"/>
    <d v="2017-07-07T00:00:00"/>
    <b v="0"/>
    <s v="Approved"/>
    <s v="Norco Bicycles"/>
    <s v="Standard"/>
    <s v="medium"/>
    <s v="medium"/>
    <n v="360.4"/>
    <n v="270.3"/>
    <n v="90.1"/>
    <d v="2016-12-06T00:00:00"/>
    <n v="176"/>
  </r>
  <r>
    <s v="19321"/>
    <s v="32"/>
    <x v="2908"/>
    <d v="2017-12-26T00:00:00"/>
    <b v="0"/>
    <s v="Approved"/>
    <s v="Giant Bicycles"/>
    <s v="Standard"/>
    <s v="medium"/>
    <s v="medium"/>
    <n v="642.70000000000005"/>
    <n v="211.37"/>
    <n v="431.33"/>
    <d v="1994-07-12T00:00:00"/>
    <n v="4"/>
  </r>
  <r>
    <s v="19322"/>
    <s v="29"/>
    <x v="513"/>
    <d v="2017-11-17T00:00:00"/>
    <b v="0"/>
    <s v="Approved"/>
    <s v="WeareA2B"/>
    <s v="Standard"/>
    <s v="medium"/>
    <s v="medium"/>
    <n v="1065.03"/>
    <n v="230.09"/>
    <n v="834.94"/>
    <d v="2000-11-03T00:00:00"/>
    <n v="43"/>
  </r>
  <r>
    <s v="19323"/>
    <s v="77"/>
    <x v="3436"/>
    <d v="2017-01-21T00:00:00"/>
    <b v="1"/>
    <s v="Approved"/>
    <s v="Norco Bicycles"/>
    <s v="Road"/>
    <s v="medium"/>
    <s v="large"/>
    <n v="1240.31"/>
    <n v="795.1"/>
    <n v="445.21"/>
    <d v="2013-09-16T00:00:00"/>
    <n v="343"/>
  </r>
  <r>
    <s v="19324"/>
    <s v="95"/>
    <x v="2833"/>
    <d v="2017-02-09T00:00:00"/>
    <b v="0"/>
    <s v="Approved"/>
    <s v="Giant Bicycles"/>
    <s v="Standard"/>
    <s v="medium"/>
    <s v="large"/>
    <n v="569.55999999999995"/>
    <n v="528.42999999999995"/>
    <n v="41.13"/>
    <d v="2003-09-10T00:00:00"/>
    <n v="324"/>
  </r>
  <r>
    <s v="19325"/>
    <s v="46"/>
    <x v="1811"/>
    <d v="2017-02-02T00:00:00"/>
    <b v="1"/>
    <s v="Approved"/>
    <s v="Solex"/>
    <s v="Standard"/>
    <s v="low"/>
    <s v="medium"/>
    <n v="1289.8499999999999"/>
    <n v="74.510000000000005"/>
    <n v="1215.3399999999999"/>
    <d v="2007-12-11T00:00:00"/>
    <n v="331"/>
  </r>
  <r>
    <s v="19326"/>
    <s v="100"/>
    <x v="838"/>
    <d v="2017-03-01T00:00:00"/>
    <b v="0"/>
    <s v="Approved"/>
    <s v="Norco Bicycles"/>
    <s v="Road"/>
    <s v="medium"/>
    <s v="medium"/>
    <n v="1036.5899999999999"/>
    <n v="206.35"/>
    <n v="830.24"/>
    <d v="1991-05-06T00:00:00"/>
    <n v="304"/>
  </r>
  <r>
    <s v="19327"/>
    <s v="13"/>
    <x v="185"/>
    <d v="2017-05-18T00:00:00"/>
    <b v="1"/>
    <s v="Approved"/>
    <s v="Solex"/>
    <s v="Standard"/>
    <s v="medium"/>
    <s v="medium"/>
    <n v="1577.53"/>
    <n v="826.51"/>
    <n v="751.02"/>
    <d v="2011-03-16T00:00:00"/>
    <n v="226"/>
  </r>
  <r>
    <s v="19328"/>
    <s v="40"/>
    <x v="2225"/>
    <d v="2017-12-01T00:00:00"/>
    <b v="1"/>
    <s v="Approved"/>
    <s v="OHM Cycles"/>
    <s v="Standard"/>
    <s v="high"/>
    <s v="medium"/>
    <n v="1458.17"/>
    <n v="874.9"/>
    <n v="583.27"/>
    <d v="2006-02-02T00:00:00"/>
    <n v="29"/>
  </r>
  <r>
    <s v="19329"/>
    <s v="16"/>
    <x v="3021"/>
    <d v="2017-04-13T00:00:00"/>
    <b v="1"/>
    <s v="Approved"/>
    <s v="Norco Bicycles"/>
    <s v="Standard"/>
    <s v="high"/>
    <s v="small"/>
    <n v="1661.92"/>
    <n v="1479.11"/>
    <n v="182.81"/>
    <d v="1996-04-05T00:00:00"/>
    <n v="261"/>
  </r>
  <r>
    <s v="19330"/>
    <s v="20"/>
    <x v="2061"/>
    <d v="2017-10-13T00:00:00"/>
    <b v="1"/>
    <s v="Approved"/>
    <s v="Trek Bicycles"/>
    <s v="Standard"/>
    <s v="medium"/>
    <s v="small"/>
    <n v="1775.81"/>
    <n v="1580.47"/>
    <n v="195.34"/>
    <d v="2010-05-05T00:00:00"/>
    <n v="78"/>
  </r>
  <r>
    <s v="19331"/>
    <s v="18"/>
    <x v="613"/>
    <d v="2017-10-25T00:00:00"/>
    <b v="0"/>
    <s v="Approved"/>
    <s v="Solex"/>
    <s v="Standard"/>
    <s v="medium"/>
    <s v="medium"/>
    <n v="575.27"/>
    <n v="431.45"/>
    <n v="143.82"/>
    <d v="1993-07-15T00:00:00"/>
    <n v="66"/>
  </r>
  <r>
    <s v="19332"/>
    <s v="12"/>
    <x v="254"/>
    <d v="2017-12-07T00:00:00"/>
    <b v="1"/>
    <s v="Approved"/>
    <s v="Giant Bicycles"/>
    <s v="Standard"/>
    <s v="medium"/>
    <s v="large"/>
    <n v="1765.3"/>
    <n v="709.48"/>
    <n v="1055.82"/>
    <d v="1997-01-25T00:00:00"/>
    <n v="23"/>
  </r>
  <r>
    <s v="19333"/>
    <s v="52"/>
    <x v="2308"/>
    <d v="2017-10-04T00:00:00"/>
    <b v="0"/>
    <s v="Approved"/>
    <s v="OHM Cycles"/>
    <s v="Road"/>
    <s v="medium"/>
    <s v="medium"/>
    <n v="1280.28"/>
    <n v="829.51"/>
    <n v="450.77"/>
    <d v="2013-09-16T00:00:00"/>
    <n v="87"/>
  </r>
  <r>
    <s v="19334"/>
    <s v="88"/>
    <x v="1750"/>
    <d v="2017-03-31T00:00:00"/>
    <b v="1"/>
    <s v="Approved"/>
    <s v="Norco Bicycles"/>
    <s v="Standard"/>
    <s v="medium"/>
    <s v="medium"/>
    <n v="1198.46"/>
    <n v="381.1"/>
    <n v="817.36"/>
    <d v="1998-12-16T00:00:00"/>
    <n v="274"/>
  </r>
  <r>
    <s v="19335"/>
    <s v="69"/>
    <x v="684"/>
    <d v="2017-07-29T00:00:00"/>
    <b v="0"/>
    <s v="Approved"/>
    <s v="Giant Bicycles"/>
    <s v="Road"/>
    <s v="medium"/>
    <s v="medium"/>
    <n v="792.9"/>
    <n v="594.67999999999995"/>
    <n v="198.22"/>
    <d v="1992-10-02T00:00:00"/>
    <n v="154"/>
  </r>
  <r>
    <s v="19336"/>
    <s v="86"/>
    <x v="1042"/>
    <d v="2017-09-05T00:00:00"/>
    <b v="1"/>
    <s v="Approved"/>
    <s v="OHM Cycles"/>
    <s v="Standard"/>
    <s v="medium"/>
    <s v="medium"/>
    <n v="235.63"/>
    <n v="125.07"/>
    <n v="110.56"/>
    <d v="2004-08-07T00:00:00"/>
    <n v="116"/>
  </r>
  <r>
    <s v="19337"/>
    <s v="54"/>
    <x v="2901"/>
    <d v="2017-08-31T00:00:00"/>
    <b v="0"/>
    <s v="Approved"/>
    <s v="WeareA2B"/>
    <s v="Standard"/>
    <s v="medium"/>
    <s v="medium"/>
    <n v="1292.8399999999999"/>
    <n v="13.44"/>
    <n v="1279.4000000000001"/>
    <d v="2009-04-12T00:00:00"/>
    <n v="121"/>
  </r>
  <r>
    <s v="19338"/>
    <s v="28"/>
    <x v="1655"/>
    <d v="2017-04-06T00:00:00"/>
    <b v="1"/>
    <s v="Approved"/>
    <s v="Norco Bicycles"/>
    <s v="Standard"/>
    <s v="medium"/>
    <s v="small"/>
    <n v="1216.1400000000001"/>
    <n v="1082.3599999999999"/>
    <n v="133.78"/>
    <d v="1991-11-10T00:00:00"/>
    <n v="268"/>
  </r>
  <r>
    <s v="19339"/>
    <s v="38"/>
    <x v="43"/>
    <d v="2017-04-05T00:00:00"/>
    <b v="0"/>
    <s v="Approved"/>
    <s v="Solex"/>
    <s v="Standard"/>
    <s v="medium"/>
    <s v="medium"/>
    <n v="1577.53"/>
    <n v="826.51"/>
    <n v="751.02"/>
    <d v="1999-12-04T00:00:00"/>
    <n v="269"/>
  </r>
  <r>
    <s v="19340"/>
    <s v="12"/>
    <x v="1643"/>
    <d v="2017-12-29T00:00:00"/>
    <b v="1"/>
    <s v="Approved"/>
    <s v="WeareA2B"/>
    <s v="Standard"/>
    <s v="medium"/>
    <s v="medium"/>
    <n v="1231.1500000000001"/>
    <n v="161.6"/>
    <n v="1069.55"/>
    <d v="2004-08-17T00:00:00"/>
    <n v="1"/>
  </r>
  <r>
    <s v="19341"/>
    <s v="0"/>
    <x v="1818"/>
    <d v="2017-12-26T00:00:00"/>
    <b v="1"/>
    <s v="Approved"/>
    <m/>
    <m/>
    <m/>
    <m/>
    <n v="744.54"/>
    <m/>
    <m/>
    <m/>
    <n v="4"/>
  </r>
  <r>
    <s v="19342"/>
    <s v="34"/>
    <x v="1948"/>
    <d v="2017-02-23T00:00:00"/>
    <b v="0"/>
    <s v="Approved"/>
    <s v="Norco Bicycles"/>
    <s v="Road"/>
    <s v="high"/>
    <s v="large"/>
    <n v="774.53"/>
    <n v="464.72"/>
    <n v="309.81"/>
    <d v="2003-03-18T00:00:00"/>
    <n v="310"/>
  </r>
  <r>
    <s v="19343"/>
    <s v="0"/>
    <x v="3081"/>
    <d v="2017-11-21T00:00:00"/>
    <b v="1"/>
    <s v="Approved"/>
    <s v="Norco Bicycles"/>
    <s v="Road"/>
    <s v="medium"/>
    <s v="medium"/>
    <n v="544.04999999999995"/>
    <n v="376.84"/>
    <n v="167.21"/>
    <d v="2005-10-22T00:00:00"/>
    <n v="39"/>
  </r>
  <r>
    <s v="19344"/>
    <s v="22"/>
    <x v="3193"/>
    <d v="2017-11-28T00:00:00"/>
    <b v="1"/>
    <s v="Approved"/>
    <s v="Solex"/>
    <s v="Standard"/>
    <s v="medium"/>
    <s v="medium"/>
    <n v="575.27"/>
    <n v="431.45"/>
    <n v="143.82"/>
    <d v="2016-02-04T00:00:00"/>
    <n v="32"/>
  </r>
  <r>
    <s v="19345"/>
    <s v="66"/>
    <x v="39"/>
    <d v="2017-03-01T00:00:00"/>
    <b v="0"/>
    <s v="Approved"/>
    <s v="Solex"/>
    <s v="Standard"/>
    <s v="medium"/>
    <s v="medium"/>
    <n v="1163.8900000000001"/>
    <n v="589.27"/>
    <n v="574.62"/>
    <d v="2016-07-09T00:00:00"/>
    <n v="304"/>
  </r>
  <r>
    <s v="19346"/>
    <s v="4"/>
    <x v="496"/>
    <d v="2017-12-30T00:00:00"/>
    <b v="0"/>
    <s v="Approved"/>
    <s v="Giant Bicycles"/>
    <s v="Standard"/>
    <s v="high"/>
    <s v="medium"/>
    <n v="1129.1300000000001"/>
    <n v="677.48"/>
    <n v="451.65"/>
    <d v="2011-04-16T00:00:00"/>
    <n v="0"/>
  </r>
  <r>
    <s v="19347"/>
    <s v="77"/>
    <x v="1712"/>
    <d v="2017-04-27T00:00:00"/>
    <b v="1"/>
    <s v="Approved"/>
    <s v="Norco Bicycles"/>
    <s v="Road"/>
    <s v="medium"/>
    <s v="large"/>
    <n v="1240.31"/>
    <n v="795.1"/>
    <n v="445.21"/>
    <d v="2011-01-10T00:00:00"/>
    <n v="247"/>
  </r>
  <r>
    <s v="19348"/>
    <s v="22"/>
    <x v="1868"/>
    <d v="2017-08-15T00:00:00"/>
    <b v="0"/>
    <s v="Approved"/>
    <s v="Solex"/>
    <s v="Standard"/>
    <s v="medium"/>
    <s v="medium"/>
    <n v="575.27"/>
    <n v="431.45"/>
    <n v="143.82"/>
    <d v="2013-03-12T00:00:00"/>
    <n v="137"/>
  </r>
  <r>
    <s v="19349"/>
    <s v="30"/>
    <x v="3094"/>
    <d v="2017-04-17T00:00:00"/>
    <b v="0"/>
    <s v="Approved"/>
    <s v="Solex"/>
    <s v="Standard"/>
    <s v="high"/>
    <s v="medium"/>
    <n v="748.17"/>
    <n v="448.9"/>
    <n v="299.27"/>
    <d v="2006-11-10T00:00:00"/>
    <n v="257"/>
  </r>
  <r>
    <s v="19350"/>
    <s v="0"/>
    <x v="1734"/>
    <d v="2017-09-06T00:00:00"/>
    <b v="1"/>
    <s v="Approved"/>
    <s v="OHM Cycles"/>
    <s v="Standard"/>
    <s v="medium"/>
    <s v="medium"/>
    <n v="183.86"/>
    <n v="137.9"/>
    <n v="45.96"/>
    <d v="1997-10-04T00:00:00"/>
    <n v="115"/>
  </r>
  <r>
    <s v="19351"/>
    <s v="1"/>
    <x v="2328"/>
    <d v="2017-06-13T00:00:00"/>
    <b v="1"/>
    <s v="Approved"/>
    <s v="Giant Bicycles"/>
    <s v="Standard"/>
    <s v="medium"/>
    <s v="medium"/>
    <n v="1403.5"/>
    <n v="954.82"/>
    <n v="448.68"/>
    <d v="2012-12-02T00:00:00"/>
    <n v="200"/>
  </r>
  <r>
    <s v="19352"/>
    <s v="21"/>
    <x v="227"/>
    <d v="2017-01-23T00:00:00"/>
    <b v="0"/>
    <s v="Approved"/>
    <s v="Solex"/>
    <s v="Standard"/>
    <s v="medium"/>
    <s v="large"/>
    <n v="1071.23"/>
    <n v="380.74"/>
    <n v="690.49"/>
    <d v="1993-07-15T00:00:00"/>
    <n v="341"/>
  </r>
  <r>
    <s v="19353"/>
    <s v="75"/>
    <x v="2062"/>
    <d v="2017-05-08T00:00:00"/>
    <b v="1"/>
    <s v="Approved"/>
    <s v="Giant Bicycles"/>
    <s v="Touring"/>
    <s v="medium"/>
    <s v="large"/>
    <n v="1873.97"/>
    <n v="863.95"/>
    <n v="1010.02"/>
    <d v="2006-05-22T00:00:00"/>
    <n v="236"/>
  </r>
  <r>
    <s v="19354"/>
    <s v="74"/>
    <x v="1642"/>
    <d v="2017-04-01T00:00:00"/>
    <b v="1"/>
    <s v="Approved"/>
    <s v="WeareA2B"/>
    <s v="Standard"/>
    <s v="medium"/>
    <s v="medium"/>
    <n v="1762.96"/>
    <n v="950.52"/>
    <n v="812.44"/>
    <d v="2003-02-16T00:00:00"/>
    <n v="273"/>
  </r>
  <r>
    <s v="19355"/>
    <s v="74"/>
    <x v="3412"/>
    <d v="2017-08-14T00:00:00"/>
    <b v="0"/>
    <s v="Approved"/>
    <s v="WeareA2B"/>
    <s v="Standard"/>
    <s v="medium"/>
    <s v="medium"/>
    <n v="1228.07"/>
    <n v="400.91"/>
    <n v="827.16"/>
    <d v="2000-05-22T00:00:00"/>
    <n v="138"/>
  </r>
  <r>
    <s v="19356"/>
    <s v="44"/>
    <x v="1712"/>
    <d v="2017-02-14T00:00:00"/>
    <b v="1"/>
    <s v="Approved"/>
    <s v="WeareA2B"/>
    <s v="Standard"/>
    <s v="medium"/>
    <s v="medium"/>
    <n v="1769.64"/>
    <n v="108.76"/>
    <n v="1660.88"/>
    <d v="2011-05-09T00:00:00"/>
    <n v="319"/>
  </r>
  <r>
    <s v="19357"/>
    <s v="0"/>
    <x v="3279"/>
    <d v="2017-04-11T00:00:00"/>
    <b v="0"/>
    <s v="Approved"/>
    <s v="Giant Bicycles"/>
    <s v="Standard"/>
    <s v="medium"/>
    <s v="large"/>
    <n v="569.55999999999995"/>
    <n v="528.42999999999995"/>
    <n v="41.13"/>
    <d v="2003-09-10T00:00:00"/>
    <n v="263"/>
  </r>
  <r>
    <s v="19358"/>
    <s v="43"/>
    <x v="2962"/>
    <d v="2017-11-07T00:00:00"/>
    <b v="0"/>
    <s v="Approved"/>
    <s v="Solex"/>
    <s v="Standard"/>
    <s v="medium"/>
    <s v="medium"/>
    <n v="1151.96"/>
    <n v="649.49"/>
    <n v="502.47"/>
    <d v="1997-02-09T00:00:00"/>
    <n v="53"/>
  </r>
  <r>
    <s v="19359"/>
    <s v="95"/>
    <x v="205"/>
    <d v="2017-05-18T00:00:00"/>
    <b v="1"/>
    <s v="Approved"/>
    <s v="OHM Cycles"/>
    <s v="Touring"/>
    <s v="low"/>
    <s v="medium"/>
    <n v="1073.07"/>
    <n v="933.84"/>
    <n v="139.22999999999999"/>
    <d v="1997-01-25T00:00:00"/>
    <n v="226"/>
  </r>
  <r>
    <s v="19360"/>
    <s v="9"/>
    <x v="746"/>
    <d v="2017-08-20T00:00:00"/>
    <b v="1"/>
    <s v="Approved"/>
    <s v="OHM Cycles"/>
    <s v="Road"/>
    <s v="medium"/>
    <s v="medium"/>
    <n v="742.54"/>
    <n v="667.4"/>
    <n v="75.14"/>
    <d v="1991-11-07T00:00:00"/>
    <n v="132"/>
  </r>
  <r>
    <s v="19361"/>
    <s v="17"/>
    <x v="475"/>
    <d v="2017-11-11T00:00:00"/>
    <b v="1"/>
    <s v="Approved"/>
    <s v="Solex"/>
    <s v="Standard"/>
    <s v="high"/>
    <s v="medium"/>
    <n v="1024.6600000000001"/>
    <n v="614.79999999999995"/>
    <n v="409.86"/>
    <d v="1996-11-09T00:00:00"/>
    <n v="49"/>
  </r>
  <r>
    <s v="19362"/>
    <s v="89"/>
    <x v="1287"/>
    <d v="2017-05-26T00:00:00"/>
    <b v="0"/>
    <s v="Approved"/>
    <s v="WeareA2B"/>
    <s v="Touring"/>
    <s v="medium"/>
    <s v="large"/>
    <n v="1362.99"/>
    <n v="57.74"/>
    <n v="1305.25"/>
    <d v="2013-06-09T00:00:00"/>
    <n v="218"/>
  </r>
  <r>
    <s v="19363"/>
    <s v="34"/>
    <x v="1544"/>
    <d v="2017-06-28T00:00:00"/>
    <b v="1"/>
    <s v="Approved"/>
    <s v="Norco Bicycles"/>
    <s v="Road"/>
    <s v="high"/>
    <s v="large"/>
    <n v="774.53"/>
    <n v="464.72"/>
    <n v="309.81"/>
    <d v="1997-05-10T00:00:00"/>
    <n v="185"/>
  </r>
  <r>
    <s v="19364"/>
    <s v="0"/>
    <x v="918"/>
    <d v="2017-09-10T00:00:00"/>
    <b v="0"/>
    <s v="Approved"/>
    <s v="Norco Bicycles"/>
    <s v="Standard"/>
    <s v="low"/>
    <s v="medium"/>
    <n v="363.01"/>
    <n v="290.41000000000003"/>
    <n v="72.599999999999994"/>
    <d v="2013-06-09T00:00:00"/>
    <n v="111"/>
  </r>
  <r>
    <s v="19365"/>
    <s v="43"/>
    <x v="823"/>
    <d v="2017-03-17T00:00:00"/>
    <b v="0"/>
    <s v="Approved"/>
    <s v="Solex"/>
    <s v="Standard"/>
    <s v="medium"/>
    <s v="medium"/>
    <n v="1151.96"/>
    <n v="649.49"/>
    <n v="502.47"/>
    <d v="1999-12-04T00:00:00"/>
    <n v="288"/>
  </r>
  <r>
    <s v="19366"/>
    <s v="4"/>
    <x v="1216"/>
    <d v="2017-03-10T00:00:00"/>
    <b v="1"/>
    <s v="Approved"/>
    <s v="Giant Bicycles"/>
    <s v="Standard"/>
    <s v="high"/>
    <s v="medium"/>
    <n v="1129.1300000000001"/>
    <n v="677.48"/>
    <n v="451.65"/>
    <d v="2003-02-07T00:00:00"/>
    <n v="295"/>
  </r>
  <r>
    <s v="19367"/>
    <s v="26"/>
    <x v="308"/>
    <d v="2017-03-22T00:00:00"/>
    <b v="1"/>
    <s v="Approved"/>
    <s v="WeareA2B"/>
    <s v="Standard"/>
    <s v="medium"/>
    <s v="medium"/>
    <n v="1992.93"/>
    <n v="762.63"/>
    <n v="1230.3"/>
    <d v="1993-05-26T00:00:00"/>
    <n v="283"/>
  </r>
  <r>
    <s v="19368"/>
    <s v="91"/>
    <x v="1679"/>
    <d v="2017-03-08T00:00:00"/>
    <b v="1"/>
    <s v="Approved"/>
    <s v="Solex"/>
    <s v="Standard"/>
    <s v="medium"/>
    <s v="medium"/>
    <n v="100.35"/>
    <n v="75.260000000000005"/>
    <n v="25.09"/>
    <d v="2013-06-09T00:00:00"/>
    <n v="297"/>
  </r>
  <r>
    <s v="19371"/>
    <s v="23"/>
    <x v="2810"/>
    <d v="2017-12-05T00:00:00"/>
    <b v="1"/>
    <s v="Approved"/>
    <s v="Norco Bicycles"/>
    <s v="Mountain"/>
    <s v="low"/>
    <s v="small"/>
    <n v="688.63"/>
    <n v="612.88"/>
    <n v="75.75"/>
    <d v="1993-10-02T00:00:00"/>
    <n v="25"/>
  </r>
  <r>
    <s v="19372"/>
    <s v="8"/>
    <x v="2147"/>
    <d v="2017-12-12T00:00:00"/>
    <b v="0"/>
    <s v="Approved"/>
    <s v="Solex"/>
    <s v="Road"/>
    <s v="medium"/>
    <s v="small"/>
    <n v="1703.52"/>
    <n v="1516.13"/>
    <n v="187.39"/>
    <d v="2005-12-07T00:00:00"/>
    <n v="18"/>
  </r>
  <r>
    <s v="19373"/>
    <s v="42"/>
    <x v="1167"/>
    <d v="2017-07-26T00:00:00"/>
    <b v="1"/>
    <s v="Approved"/>
    <s v="OHM Cycles"/>
    <s v="Road"/>
    <s v="medium"/>
    <s v="small"/>
    <n v="1810"/>
    <n v="1610.9"/>
    <n v="199.1"/>
    <d v="2011-05-09T00:00:00"/>
    <n v="157"/>
  </r>
  <r>
    <s v="19374"/>
    <s v="44"/>
    <x v="2821"/>
    <d v="2017-01-29T00:00:00"/>
    <b v="0"/>
    <s v="Approved"/>
    <s v="WeareA2B"/>
    <s v="Standard"/>
    <s v="medium"/>
    <s v="medium"/>
    <n v="1769.64"/>
    <n v="108.76"/>
    <n v="1660.88"/>
    <d v="2011-05-09T00:00:00"/>
    <n v="335"/>
  </r>
  <r>
    <s v="19375"/>
    <s v="0"/>
    <x v="2115"/>
    <d v="2017-04-28T00:00:00"/>
    <b v="0"/>
    <s v="Approved"/>
    <s v="OHM Cycles"/>
    <s v="Standard"/>
    <s v="low"/>
    <s v="medium"/>
    <n v="71.16"/>
    <n v="56.93"/>
    <n v="14.23"/>
    <d v="1993-06-23T00:00:00"/>
    <n v="246"/>
  </r>
  <r>
    <s v="19376"/>
    <s v="32"/>
    <x v="1249"/>
    <d v="2017-08-24T00:00:00"/>
    <b v="1"/>
    <s v="Approved"/>
    <s v="Giant Bicycles"/>
    <s v="Standard"/>
    <s v="medium"/>
    <s v="medium"/>
    <n v="642.70000000000005"/>
    <n v="211.37"/>
    <n v="431.33"/>
    <d v="2003-03-18T00:00:00"/>
    <n v="128"/>
  </r>
  <r>
    <s v="19377"/>
    <s v="72"/>
    <x v="2353"/>
    <d v="2017-03-23T00:00:00"/>
    <b v="0"/>
    <s v="Approved"/>
    <s v="Norco Bicycles"/>
    <s v="Standard"/>
    <s v="medium"/>
    <s v="medium"/>
    <n v="360.4"/>
    <n v="270.3"/>
    <n v="90.1"/>
    <d v="2016-12-06T00:00:00"/>
    <n v="282"/>
  </r>
  <r>
    <s v="19378"/>
    <s v="61"/>
    <x v="1278"/>
    <d v="2017-01-01T00:00:00"/>
    <b v="0"/>
    <s v="Approved"/>
    <s v="Norco Bicycles"/>
    <s v="Standard"/>
    <s v="medium"/>
    <s v="small"/>
    <n v="586.45000000000005"/>
    <n v="521.94000000000005"/>
    <n v="64.510000000000005"/>
    <d v="1998-12-16T00:00:00"/>
    <n v="363"/>
  </r>
  <r>
    <s v="19379"/>
    <s v="32"/>
    <x v="1851"/>
    <d v="2017-12-19T00:00:00"/>
    <b v="0"/>
    <s v="Approved"/>
    <s v="Giant Bicycles"/>
    <s v="Standard"/>
    <s v="high"/>
    <s v="medium"/>
    <n v="1179"/>
    <n v="707.4"/>
    <n v="471.6"/>
    <d v="1997-08-25T00:00:00"/>
    <n v="11"/>
  </r>
  <r>
    <s v="19380"/>
    <s v="61"/>
    <x v="3326"/>
    <d v="2017-08-10T00:00:00"/>
    <b v="0"/>
    <s v="Approved"/>
    <s v="OHM Cycles"/>
    <s v="Standard"/>
    <s v="low"/>
    <s v="medium"/>
    <n v="71.16"/>
    <n v="56.93"/>
    <n v="14.23"/>
    <d v="2015-06-17T00:00:00"/>
    <n v="142"/>
  </r>
  <r>
    <s v="19381"/>
    <s v="23"/>
    <x v="2886"/>
    <d v="2017-10-27T00:00:00"/>
    <b v="1"/>
    <s v="Approved"/>
    <s v="Norco Bicycles"/>
    <s v="Mountain"/>
    <s v="low"/>
    <s v="small"/>
    <n v="688.63"/>
    <n v="612.88"/>
    <n v="75.75"/>
    <d v="1993-10-02T00:00:00"/>
    <n v="64"/>
  </r>
  <r>
    <s v="19382"/>
    <s v="53"/>
    <x v="72"/>
    <d v="2017-10-29T00:00:00"/>
    <b v="0"/>
    <s v="Approved"/>
    <s v="OHM Cycles"/>
    <s v="Standard"/>
    <s v="medium"/>
    <s v="medium"/>
    <n v="795.34"/>
    <n v="101.58"/>
    <n v="693.76"/>
    <d v="1997-02-09T00:00:00"/>
    <n v="62"/>
  </r>
  <r>
    <s v="19383"/>
    <s v="75"/>
    <x v="2344"/>
    <d v="2017-02-22T00:00:00"/>
    <b v="0"/>
    <s v="Approved"/>
    <s v="Giant Bicycles"/>
    <s v="Touring"/>
    <s v="medium"/>
    <s v="large"/>
    <n v="1873.97"/>
    <n v="863.95"/>
    <n v="1010.02"/>
    <d v="2011-01-10T00:00:00"/>
    <n v="311"/>
  </r>
  <r>
    <s v="19384"/>
    <s v="0"/>
    <x v="1039"/>
    <d v="2017-06-11T00:00:00"/>
    <b v="0"/>
    <s v="Approved"/>
    <m/>
    <m/>
    <m/>
    <m/>
    <n v="1098.18"/>
    <m/>
    <m/>
    <m/>
    <n v="202"/>
  </r>
  <r>
    <s v="19385"/>
    <s v="0"/>
    <x v="2812"/>
    <d v="2017-12-29T00:00:00"/>
    <b v="1"/>
    <s v="Approved"/>
    <s v="Solex"/>
    <s v="Standard"/>
    <s v="medium"/>
    <s v="medium"/>
    <n v="71.489999999999995"/>
    <n v="53.62"/>
    <n v="17.87"/>
    <d v="2014-03-03T00:00:00"/>
    <n v="1"/>
  </r>
  <r>
    <s v="19386"/>
    <s v="65"/>
    <x v="121"/>
    <d v="2017-01-25T00:00:00"/>
    <b v="0"/>
    <s v="Approved"/>
    <s v="WeareA2B"/>
    <s v="Standard"/>
    <s v="medium"/>
    <s v="medium"/>
    <n v="1807.45"/>
    <n v="778.69"/>
    <n v="1028.76"/>
    <d v="2015-05-21T00:00:00"/>
    <n v="339"/>
  </r>
  <r>
    <s v="19387"/>
    <s v="15"/>
    <x v="2047"/>
    <d v="2017-03-26T00:00:00"/>
    <b v="1"/>
    <s v="Approved"/>
    <s v="WeareA2B"/>
    <s v="Standard"/>
    <s v="medium"/>
    <s v="medium"/>
    <n v="1292.8399999999999"/>
    <n v="13.44"/>
    <n v="1279.4000000000001"/>
    <d v="2009-04-12T00:00:00"/>
    <n v="279"/>
  </r>
  <r>
    <s v="19388"/>
    <s v="68"/>
    <x v="2938"/>
    <d v="2017-09-03T00:00:00"/>
    <b v="0"/>
    <s v="Approved"/>
    <s v="OHM Cycles"/>
    <s v="Standard"/>
    <s v="medium"/>
    <s v="medium"/>
    <n v="1636.9"/>
    <n v="44.71"/>
    <n v="1592.19"/>
    <d v="2000-05-22T00:00:00"/>
    <n v="118"/>
  </r>
  <r>
    <s v="19389"/>
    <s v="27"/>
    <x v="3310"/>
    <d v="2017-09-28T00:00:00"/>
    <b v="1"/>
    <s v="Approved"/>
    <s v="Trek Bicycles"/>
    <s v="Standard"/>
    <s v="medium"/>
    <s v="medium"/>
    <n v="499.53"/>
    <n v="388.72"/>
    <n v="110.81"/>
    <d v="1999-06-23T00:00:00"/>
    <n v="93"/>
  </r>
  <r>
    <s v="19390"/>
    <s v="67"/>
    <x v="1228"/>
    <d v="2017-01-20T00:00:00"/>
    <b v="0"/>
    <s v="Approved"/>
    <s v="Norco Bicycles"/>
    <s v="Road"/>
    <s v="medium"/>
    <s v="medium"/>
    <n v="544.04999999999995"/>
    <n v="376.84"/>
    <n v="167.21"/>
    <d v="2005-10-22T00:00:00"/>
    <n v="344"/>
  </r>
  <r>
    <s v="19391"/>
    <s v="66"/>
    <x v="2345"/>
    <d v="2017-06-20T00:00:00"/>
    <b v="1"/>
    <s v="Approved"/>
    <s v="Solex"/>
    <s v="Standard"/>
    <s v="medium"/>
    <s v="medium"/>
    <n v="1163.8900000000001"/>
    <n v="589.27"/>
    <n v="574.62"/>
    <d v="1994-09-09T00:00:00"/>
    <n v="193"/>
  </r>
  <r>
    <s v="19392"/>
    <s v="75"/>
    <x v="1592"/>
    <d v="2017-02-02T00:00:00"/>
    <b v="1"/>
    <s v="Approved"/>
    <s v="Giant Bicycles"/>
    <s v="Touring"/>
    <s v="medium"/>
    <s v="large"/>
    <n v="1873.97"/>
    <n v="863.95"/>
    <n v="1010.02"/>
    <d v="2006-05-22T00:00:00"/>
    <n v="331"/>
  </r>
  <r>
    <s v="19393"/>
    <s v="27"/>
    <x v="1603"/>
    <d v="2017-05-07T00:00:00"/>
    <b v="0"/>
    <s v="Approved"/>
    <s v="Trek Bicycles"/>
    <s v="Standard"/>
    <s v="medium"/>
    <s v="medium"/>
    <n v="499.53"/>
    <n v="388.72"/>
    <n v="110.81"/>
    <d v="1999-06-23T00:00:00"/>
    <n v="237"/>
  </r>
  <r>
    <s v="19394"/>
    <s v="59"/>
    <x v="1326"/>
    <d v="2017-06-10T00:00:00"/>
    <b v="0"/>
    <s v="Approved"/>
    <s v="Solex"/>
    <s v="Standard"/>
    <s v="medium"/>
    <s v="large"/>
    <n v="1061.56"/>
    <n v="733.58"/>
    <n v="327.98"/>
    <d v="1993-07-20T00:00:00"/>
    <n v="203"/>
  </r>
  <r>
    <s v="19395"/>
    <s v="11"/>
    <x v="643"/>
    <d v="2017-12-29T00:00:00"/>
    <b v="1"/>
    <s v="Approved"/>
    <s v="Trek Bicycles"/>
    <s v="Standard"/>
    <s v="medium"/>
    <s v="small"/>
    <n v="1775.81"/>
    <n v="1580.47"/>
    <n v="195.34"/>
    <d v="2011-05-07T00:00:00"/>
    <n v="1"/>
  </r>
  <r>
    <s v="19396"/>
    <s v="87"/>
    <x v="2181"/>
    <d v="2017-06-14T00:00:00"/>
    <b v="1"/>
    <s v="Approved"/>
    <s v="Giant Bicycles"/>
    <s v="Standard"/>
    <s v="high"/>
    <s v="medium"/>
    <n v="1179"/>
    <n v="707.4"/>
    <n v="471.6"/>
    <d v="1997-08-25T00:00:00"/>
    <n v="199"/>
  </r>
  <r>
    <s v="19397"/>
    <s v="15"/>
    <x v="1847"/>
    <d v="2017-06-25T00:00:00"/>
    <b v="0"/>
    <s v="Approved"/>
    <s v="WeareA2B"/>
    <s v="Standard"/>
    <s v="medium"/>
    <s v="medium"/>
    <n v="1292.8399999999999"/>
    <n v="13.44"/>
    <n v="1279.4000000000001"/>
    <d v="2009-04-12T00:00:00"/>
    <n v="188"/>
  </r>
  <r>
    <s v="19398"/>
    <s v="99"/>
    <x v="2425"/>
    <d v="2017-11-30T00:00:00"/>
    <b v="1"/>
    <s v="Approved"/>
    <s v="OHM Cycles"/>
    <s v="Standard"/>
    <s v="medium"/>
    <s v="medium"/>
    <n v="1227.3399999999999"/>
    <n v="770.89"/>
    <n v="456.45"/>
    <d v="1994-08-10T00:00:00"/>
    <n v="30"/>
  </r>
  <r>
    <s v="19399"/>
    <s v="67"/>
    <x v="1406"/>
    <d v="2017-08-21T00:00:00"/>
    <b v="0"/>
    <s v="Approved"/>
    <s v="Solex"/>
    <s v="Standard"/>
    <s v="medium"/>
    <s v="large"/>
    <n v="1071.23"/>
    <n v="380.74"/>
    <n v="690.49"/>
    <d v="1996-04-05T00:00:00"/>
    <n v="131"/>
  </r>
  <r>
    <s v="19400"/>
    <s v="90"/>
    <x v="837"/>
    <d v="2017-11-15T00:00:00"/>
    <b v="1"/>
    <s v="Approved"/>
    <s v="Norco Bicycles"/>
    <s v="Standard"/>
    <s v="low"/>
    <s v="medium"/>
    <n v="363.01"/>
    <n v="290.41000000000003"/>
    <n v="72.599999999999994"/>
    <d v="2005-05-10T00:00:00"/>
    <n v="45"/>
  </r>
  <r>
    <s v="19401"/>
    <s v="20"/>
    <x v="2074"/>
    <d v="2017-03-24T00:00:00"/>
    <b v="0"/>
    <s v="Approved"/>
    <s v="Trek Bicycles"/>
    <s v="Standard"/>
    <s v="medium"/>
    <s v="small"/>
    <n v="1775.81"/>
    <n v="1580.47"/>
    <n v="195.34"/>
    <d v="2010-05-05T00:00:00"/>
    <n v="281"/>
  </r>
  <r>
    <s v="19402"/>
    <s v="0"/>
    <x v="1543"/>
    <d v="2017-01-16T00:00:00"/>
    <b v="0"/>
    <s v="Approved"/>
    <s v="OHM Cycles"/>
    <s v="Standard"/>
    <s v="medium"/>
    <s v="medium"/>
    <n v="235.63"/>
    <n v="125.07"/>
    <n v="110.56"/>
    <d v="2004-08-07T00:00:00"/>
    <n v="348"/>
  </r>
  <r>
    <s v="19403"/>
    <s v="90"/>
    <x v="3074"/>
    <d v="2017-05-09T00:00:00"/>
    <b v="0"/>
    <s v="Approved"/>
    <s v="Norco Bicycles"/>
    <s v="Standard"/>
    <s v="low"/>
    <s v="medium"/>
    <n v="363.01"/>
    <n v="290.41000000000003"/>
    <n v="72.599999999999994"/>
    <d v="2005-05-10T00:00:00"/>
    <n v="235"/>
  </r>
  <r>
    <s v="19404"/>
    <s v="29"/>
    <x v="2760"/>
    <d v="2017-11-27T00:00:00"/>
    <b v="1"/>
    <s v="Approved"/>
    <s v="Norco Bicycles"/>
    <s v="Road"/>
    <s v="medium"/>
    <s v="medium"/>
    <n v="543.39"/>
    <n v="407.54"/>
    <n v="135.85"/>
    <d v="1994-07-12T00:00:00"/>
    <n v="33"/>
  </r>
  <r>
    <s v="19405"/>
    <s v="2"/>
    <x v="1708"/>
    <d v="2017-07-23T00:00:00"/>
    <b v="1"/>
    <s v="Approved"/>
    <s v="Solex"/>
    <s v="Standard"/>
    <s v="medium"/>
    <s v="medium"/>
    <n v="71.489999999999995"/>
    <n v="53.62"/>
    <n v="17.87"/>
    <d v="2011-04-16T00:00:00"/>
    <n v="160"/>
  </r>
  <r>
    <s v="19407"/>
    <s v="27"/>
    <x v="1379"/>
    <d v="2017-07-21T00:00:00"/>
    <b v="1"/>
    <s v="Approved"/>
    <s v="Trek Bicycles"/>
    <s v="Standard"/>
    <s v="medium"/>
    <s v="medium"/>
    <n v="499.53"/>
    <n v="388.72"/>
    <n v="110.81"/>
    <d v="1999-06-23T00:00:00"/>
    <n v="162"/>
  </r>
  <r>
    <s v="19408"/>
    <s v="90"/>
    <x v="262"/>
    <d v="2017-08-24T00:00:00"/>
    <b v="1"/>
    <s v="Approved"/>
    <s v="Norco Bicycles"/>
    <s v="Standard"/>
    <s v="low"/>
    <s v="medium"/>
    <n v="363.01"/>
    <n v="290.41000000000003"/>
    <n v="72.599999999999994"/>
    <d v="2005-05-10T00:00:00"/>
    <n v="128"/>
  </r>
  <r>
    <s v="19409"/>
    <s v="39"/>
    <x v="177"/>
    <d v="2017-03-19T00:00:00"/>
    <b v="0"/>
    <s v="Approved"/>
    <s v="Giant Bicycles"/>
    <s v="Standard"/>
    <s v="medium"/>
    <s v="large"/>
    <n v="1812.75"/>
    <n v="582.48"/>
    <n v="1230.27"/>
    <d v="2007-12-11T00:00:00"/>
    <n v="286"/>
  </r>
  <r>
    <s v="19411"/>
    <s v="33"/>
    <x v="1672"/>
    <d v="2017-09-22T00:00:00"/>
    <b v="0"/>
    <s v="Approved"/>
    <s v="OHM Cycles"/>
    <s v="Road"/>
    <s v="medium"/>
    <s v="small"/>
    <n v="1810"/>
    <n v="1610.9"/>
    <n v="199.1"/>
    <d v="2008-03-19T00:00:00"/>
    <n v="99"/>
  </r>
  <r>
    <s v="19412"/>
    <s v="14"/>
    <x v="905"/>
    <d v="2017-11-21T00:00:00"/>
    <b v="1"/>
    <s v="Approved"/>
    <s v="Solex"/>
    <s v="Standard"/>
    <s v="high"/>
    <s v="large"/>
    <n v="1842.92"/>
    <n v="1105.75"/>
    <n v="737.17"/>
    <d v="1995-10-24T00:00:00"/>
    <n v="39"/>
  </r>
  <r>
    <s v="19413"/>
    <s v="76"/>
    <x v="2806"/>
    <d v="2017-05-05T00:00:00"/>
    <b v="1"/>
    <s v="Approved"/>
    <s v="WeareA2B"/>
    <s v="Standard"/>
    <s v="low"/>
    <s v="medium"/>
    <n v="642.30999999999995"/>
    <n v="513.85"/>
    <n v="128.46"/>
    <d v="1991-07-10T00:00:00"/>
    <n v="239"/>
  </r>
  <r>
    <s v="19414"/>
    <s v="99"/>
    <x v="2779"/>
    <d v="2017-05-15T00:00:00"/>
    <b v="1"/>
    <s v="Approved"/>
    <s v="OHM Cycles"/>
    <s v="Standard"/>
    <s v="medium"/>
    <s v="medium"/>
    <n v="1227.3399999999999"/>
    <n v="770.89"/>
    <n v="456.45"/>
    <d v="1994-08-10T00:00:00"/>
    <n v="229"/>
  </r>
  <r>
    <s v="19415"/>
    <s v="3"/>
    <x v="441"/>
    <d v="2017-04-23T00:00:00"/>
    <b v="0"/>
    <s v="Approved"/>
    <s v="Trek Bicycles"/>
    <s v="Standard"/>
    <s v="medium"/>
    <s v="large"/>
    <n v="2091.4699999999998"/>
    <n v="388.92"/>
    <n v="1702.55"/>
    <d v="2000-05-22T00:00:00"/>
    <n v="251"/>
  </r>
  <r>
    <s v="19416"/>
    <s v="71"/>
    <x v="2013"/>
    <d v="2017-02-24T00:00:00"/>
    <b v="1"/>
    <s v="Approved"/>
    <s v="Solex"/>
    <s v="Standard"/>
    <s v="high"/>
    <s v="large"/>
    <n v="1842.92"/>
    <n v="1105.75"/>
    <n v="737.17"/>
    <d v="1995-10-24T00:00:00"/>
    <n v="309"/>
  </r>
  <r>
    <s v="19417"/>
    <s v="14"/>
    <x v="1473"/>
    <d v="2017-08-11T00:00:00"/>
    <b v="1"/>
    <s v="Approved"/>
    <s v="Trek Bicycles"/>
    <s v="Standard"/>
    <s v="medium"/>
    <s v="small"/>
    <n v="1386.84"/>
    <n v="1234.29"/>
    <n v="152.55000000000001"/>
    <d v="2003-08-05T00:00:00"/>
    <n v="141"/>
  </r>
  <r>
    <s v="19418"/>
    <s v="46"/>
    <x v="1247"/>
    <d v="2017-04-04T00:00:00"/>
    <b v="1"/>
    <s v="Approved"/>
    <s v="Solex"/>
    <s v="Standard"/>
    <s v="low"/>
    <s v="medium"/>
    <n v="1289.8499999999999"/>
    <n v="74.510000000000005"/>
    <n v="1215.3399999999999"/>
    <d v="2014-07-28T00:00:00"/>
    <n v="270"/>
  </r>
  <r>
    <s v="19419"/>
    <s v="0"/>
    <x v="2751"/>
    <d v="2017-04-21T00:00:00"/>
    <b v="0"/>
    <s v="Approved"/>
    <s v="WeareA2B"/>
    <s v="Standard"/>
    <s v="medium"/>
    <s v="small"/>
    <n v="175.89"/>
    <n v="131.91999999999999"/>
    <n v="43.97"/>
    <d v="2003-02-16T00:00:00"/>
    <n v="253"/>
  </r>
  <r>
    <s v="19420"/>
    <s v="55"/>
    <x v="1766"/>
    <d v="2017-02-07T00:00:00"/>
    <b v="1"/>
    <s v="Approved"/>
    <s v="Trek Bicycles"/>
    <s v="Road"/>
    <s v="medium"/>
    <s v="large"/>
    <n v="1894.19"/>
    <n v="598.76"/>
    <n v="1295.43"/>
    <d v="1997-10-04T00:00:00"/>
    <n v="326"/>
  </r>
  <r>
    <s v="19421"/>
    <s v="90"/>
    <x v="2391"/>
    <d v="2017-03-03T00:00:00"/>
    <b v="1"/>
    <s v="Approved"/>
    <s v="Norco Bicycles"/>
    <s v="Standard"/>
    <s v="low"/>
    <s v="medium"/>
    <n v="363.01"/>
    <n v="290.41000000000003"/>
    <n v="72.599999999999994"/>
    <d v="2005-05-10T00:00:00"/>
    <n v="302"/>
  </r>
  <r>
    <s v="19422"/>
    <s v="7"/>
    <x v="120"/>
    <d v="2017-12-11T00:00:00"/>
    <b v="0"/>
    <s v="Approved"/>
    <s v="Giant Bicycles"/>
    <s v="Standard"/>
    <s v="medium"/>
    <s v="small"/>
    <n v="1311.44"/>
    <n v="1167.18"/>
    <n v="144.26"/>
    <d v="1992-10-11T00:00:00"/>
    <n v="19"/>
  </r>
  <r>
    <s v="19423"/>
    <s v="0"/>
    <x v="775"/>
    <d v="2017-12-01T00:00:00"/>
    <b v="1"/>
    <s v="Approved"/>
    <s v="WeareA2B"/>
    <s v="Standard"/>
    <s v="medium"/>
    <s v="medium"/>
    <n v="60.34"/>
    <n v="45.26"/>
    <n v="15.08"/>
    <d v="2016-02-04T00:00:00"/>
    <n v="29"/>
  </r>
  <r>
    <s v="19424"/>
    <s v="45"/>
    <x v="1944"/>
    <d v="2017-04-06T00:00:00"/>
    <b v="0"/>
    <s v="Approved"/>
    <s v="Solex"/>
    <s v="Standard"/>
    <s v="medium"/>
    <s v="medium"/>
    <n v="441.49"/>
    <n v="84.99"/>
    <n v="356.5"/>
    <d v="1993-04-12T00:00:00"/>
    <n v="268"/>
  </r>
  <r>
    <s v="19425"/>
    <s v="44"/>
    <x v="2529"/>
    <d v="2017-05-13T00:00:00"/>
    <b v="0"/>
    <s v="Approved"/>
    <s v="WeareA2B"/>
    <s v="Standard"/>
    <s v="medium"/>
    <s v="medium"/>
    <n v="1769.64"/>
    <n v="108.76"/>
    <n v="1660.88"/>
    <d v="2014-07-28T00:00:00"/>
    <n v="231"/>
  </r>
  <r>
    <s v="19426"/>
    <s v="75"/>
    <x v="2334"/>
    <d v="2017-08-27T00:00:00"/>
    <b v="0"/>
    <s v="Approved"/>
    <s v="Giant Bicycles"/>
    <s v="Touring"/>
    <s v="medium"/>
    <s v="large"/>
    <n v="1873.97"/>
    <n v="863.95"/>
    <n v="1010.02"/>
    <d v="2006-05-22T00:00:00"/>
    <n v="125"/>
  </r>
  <r>
    <s v="19427"/>
    <s v="73"/>
    <x v="2731"/>
    <d v="2017-11-30T00:00:00"/>
    <b v="1"/>
    <s v="Approved"/>
    <s v="Solex"/>
    <s v="Standard"/>
    <s v="medium"/>
    <s v="medium"/>
    <n v="1945.43"/>
    <n v="333.18"/>
    <n v="1612.25"/>
    <d v="2002-08-31T00:00:00"/>
    <n v="30"/>
  </r>
  <r>
    <s v="19428"/>
    <s v="18"/>
    <x v="1712"/>
    <d v="2017-11-16T00:00:00"/>
    <b v="0"/>
    <s v="Approved"/>
    <s v="Solex"/>
    <s v="Standard"/>
    <s v="medium"/>
    <s v="medium"/>
    <n v="575.27"/>
    <n v="431.45"/>
    <n v="143.82"/>
    <d v="2013-03-12T00:00:00"/>
    <n v="44"/>
  </r>
  <r>
    <s v="19429"/>
    <s v="88"/>
    <x v="2167"/>
    <d v="2017-12-21T00:00:00"/>
    <b v="0"/>
    <s v="Approved"/>
    <s v="Norco Bicycles"/>
    <s v="Standard"/>
    <s v="medium"/>
    <s v="medium"/>
    <n v="1198.46"/>
    <n v="381.1"/>
    <n v="817.36"/>
    <d v="1998-12-16T00:00:00"/>
    <n v="9"/>
  </r>
  <r>
    <s v="19430"/>
    <s v="43"/>
    <x v="3324"/>
    <d v="2017-03-30T00:00:00"/>
    <b v="1"/>
    <s v="Approved"/>
    <s v="Solex"/>
    <s v="Standard"/>
    <s v="medium"/>
    <s v="medium"/>
    <n v="1151.96"/>
    <n v="649.49"/>
    <n v="502.47"/>
    <d v="1999-12-04T00:00:00"/>
    <n v="275"/>
  </r>
  <r>
    <s v="19431"/>
    <s v="29"/>
    <x v="1031"/>
    <d v="2017-03-13T00:00:00"/>
    <b v="1"/>
    <s v="Approved"/>
    <s v="Norco Bicycles"/>
    <s v="Road"/>
    <s v="medium"/>
    <s v="medium"/>
    <n v="543.39"/>
    <n v="407.54"/>
    <n v="135.85"/>
    <d v="1992-10-11T00:00:00"/>
    <n v="292"/>
  </r>
  <r>
    <s v="19432"/>
    <s v="68"/>
    <x v="2808"/>
    <d v="2017-02-02T00:00:00"/>
    <b v="0"/>
    <s v="Approved"/>
    <s v="OHM Cycles"/>
    <s v="Standard"/>
    <s v="medium"/>
    <s v="medium"/>
    <n v="1636.9"/>
    <n v="44.71"/>
    <n v="1592.19"/>
    <d v="2010-08-20T00:00:00"/>
    <n v="331"/>
  </r>
  <r>
    <s v="19433"/>
    <s v="45"/>
    <x v="765"/>
    <d v="2017-12-29T00:00:00"/>
    <b v="1"/>
    <s v="Approved"/>
    <s v="Solex"/>
    <s v="Standard"/>
    <s v="medium"/>
    <s v="medium"/>
    <n v="441.49"/>
    <n v="84.99"/>
    <n v="356.5"/>
    <d v="2001-11-25T00:00:00"/>
    <n v="1"/>
  </r>
  <r>
    <s v="19435"/>
    <s v="94"/>
    <x v="133"/>
    <d v="2017-07-23T00:00:00"/>
    <b v="1"/>
    <s v="Approved"/>
    <s v="Giant Bicycles"/>
    <s v="Standard"/>
    <s v="medium"/>
    <s v="large"/>
    <n v="1635.3"/>
    <n v="993.66"/>
    <n v="641.64"/>
    <d v="2016-03-29T00:00:00"/>
    <n v="160"/>
  </r>
  <r>
    <s v="19436"/>
    <s v="72"/>
    <x v="2216"/>
    <d v="2017-04-17T00:00:00"/>
    <b v="0"/>
    <s v="Approved"/>
    <s v="OHM Cycles"/>
    <s v="Standard"/>
    <s v="medium"/>
    <s v="medium"/>
    <n v="912.52"/>
    <n v="141.4"/>
    <n v="771.12"/>
    <d v="2015-10-18T00:00:00"/>
    <n v="257"/>
  </r>
  <r>
    <s v="19437"/>
    <s v="85"/>
    <x v="2744"/>
    <d v="2017-03-25T00:00:00"/>
    <b v="0"/>
    <s v="Approved"/>
    <s v="WeareA2B"/>
    <s v="Standard"/>
    <s v="medium"/>
    <s v="medium"/>
    <n v="752.64"/>
    <n v="205.36"/>
    <n v="547.28"/>
    <d v="2003-01-05T00:00:00"/>
    <n v="280"/>
  </r>
  <r>
    <s v="19438"/>
    <s v="9"/>
    <x v="2763"/>
    <d v="2017-10-27T00:00:00"/>
    <b v="0"/>
    <s v="Approved"/>
    <s v="OHM Cycles"/>
    <s v="Road"/>
    <s v="medium"/>
    <s v="medium"/>
    <n v="742.54"/>
    <n v="667.4"/>
    <n v="75.14"/>
    <d v="2016-07-09T00:00:00"/>
    <n v="64"/>
  </r>
  <r>
    <s v="19439"/>
    <s v="80"/>
    <x v="2931"/>
    <d v="2017-06-14T00:00:00"/>
    <b v="1"/>
    <s v="Approved"/>
    <s v="OHM Cycles"/>
    <s v="Touring"/>
    <s v="low"/>
    <s v="medium"/>
    <n v="1073.07"/>
    <n v="933.84"/>
    <n v="139.22999999999999"/>
    <d v="2015-08-10T00:00:00"/>
    <n v="199"/>
  </r>
  <r>
    <s v="19440"/>
    <s v="33"/>
    <x v="2963"/>
    <d v="2017-11-07T00:00:00"/>
    <b v="0"/>
    <s v="Approved"/>
    <s v="OHM Cycles"/>
    <s v="Road"/>
    <s v="medium"/>
    <s v="small"/>
    <n v="1810"/>
    <n v="1610.9"/>
    <n v="199.1"/>
    <d v="2008-03-19T00:00:00"/>
    <n v="53"/>
  </r>
  <r>
    <s v="19441"/>
    <s v="14"/>
    <x v="979"/>
    <d v="2017-05-05T00:00:00"/>
    <b v="0"/>
    <s v="Approved"/>
    <s v="Solex"/>
    <s v="Standard"/>
    <s v="high"/>
    <s v="large"/>
    <n v="1842.92"/>
    <n v="1105.75"/>
    <n v="737.17"/>
    <d v="1995-10-24T00:00:00"/>
    <n v="239"/>
  </r>
  <r>
    <s v="19442"/>
    <s v="17"/>
    <x v="2890"/>
    <d v="2017-12-19T00:00:00"/>
    <b v="1"/>
    <s v="Approved"/>
    <s v="Solex"/>
    <s v="Standard"/>
    <s v="high"/>
    <s v="medium"/>
    <n v="1024.6600000000001"/>
    <n v="614.79999999999995"/>
    <n v="409.86"/>
    <d v="1996-11-09T00:00:00"/>
    <n v="11"/>
  </r>
  <r>
    <s v="19443"/>
    <s v="3"/>
    <x v="1593"/>
    <d v="2017-05-10T00:00:00"/>
    <b v="1"/>
    <s v="Approved"/>
    <s v="Trek Bicycles"/>
    <s v="Standard"/>
    <s v="medium"/>
    <s v="large"/>
    <n v="2091.4699999999998"/>
    <n v="388.92"/>
    <n v="1702.55"/>
    <d v="2012-09-15T00:00:00"/>
    <n v="234"/>
  </r>
  <r>
    <s v="19444"/>
    <s v="29"/>
    <x v="1067"/>
    <d v="2017-05-13T00:00:00"/>
    <b v="1"/>
    <s v="Approved"/>
    <s v="Norco Bicycles"/>
    <s v="Road"/>
    <s v="medium"/>
    <s v="medium"/>
    <n v="543.39"/>
    <n v="407.54"/>
    <n v="135.85"/>
    <d v="2016-11-22T00:00:00"/>
    <n v="231"/>
  </r>
  <r>
    <s v="19445"/>
    <s v="93"/>
    <x v="1676"/>
    <d v="2017-10-28T00:00:00"/>
    <b v="0"/>
    <s v="Approved"/>
    <s v="WeareA2B"/>
    <s v="Standard"/>
    <s v="medium"/>
    <s v="medium"/>
    <n v="1065.03"/>
    <n v="230.09"/>
    <n v="834.94"/>
    <d v="2013-06-09T00:00:00"/>
    <n v="63"/>
  </r>
  <r>
    <s v="19446"/>
    <s v="92"/>
    <x v="299"/>
    <d v="2017-11-25T00:00:00"/>
    <b v="0"/>
    <s v="Approved"/>
    <s v="WeareA2B"/>
    <s v="Standard"/>
    <s v="medium"/>
    <s v="small"/>
    <n v="1415.01"/>
    <n v="1259.3599999999999"/>
    <n v="155.65"/>
    <d v="2000-11-03T00:00:00"/>
    <n v="35"/>
  </r>
  <r>
    <s v="19447"/>
    <s v="22"/>
    <x v="2921"/>
    <d v="2017-08-06T00:00:00"/>
    <b v="1"/>
    <s v="Approved"/>
    <s v="Solex"/>
    <s v="Standard"/>
    <s v="medium"/>
    <s v="medium"/>
    <n v="575.27"/>
    <n v="431.45"/>
    <n v="143.82"/>
    <d v="1993-05-26T00:00:00"/>
    <n v="146"/>
  </r>
  <r>
    <s v="19448"/>
    <s v="63"/>
    <x v="298"/>
    <d v="2017-05-07T00:00:00"/>
    <b v="1"/>
    <s v="Approved"/>
    <s v="Solex"/>
    <s v="Standard"/>
    <s v="medium"/>
    <s v="medium"/>
    <n v="1483.2"/>
    <n v="99.59"/>
    <n v="1383.61"/>
    <d v="1992-10-02T00:00:00"/>
    <n v="237"/>
  </r>
  <r>
    <s v="19449"/>
    <s v="86"/>
    <x v="803"/>
    <d v="2017-07-07T00:00:00"/>
    <b v="1"/>
    <s v="Approved"/>
    <s v="OHM Cycles"/>
    <s v="Standard"/>
    <s v="medium"/>
    <s v="medium"/>
    <n v="235.63"/>
    <n v="125.07"/>
    <n v="110.56"/>
    <d v="2004-08-07T00:00:00"/>
    <n v="176"/>
  </r>
  <r>
    <s v="19450"/>
    <s v="3"/>
    <x v="3273"/>
    <d v="2017-01-18T00:00:00"/>
    <b v="1"/>
    <s v="Approved"/>
    <s v="Trek Bicycles"/>
    <s v="Standard"/>
    <s v="medium"/>
    <s v="large"/>
    <n v="2091.4699999999998"/>
    <n v="388.92"/>
    <n v="1702.55"/>
    <d v="2012-09-15T00:00:00"/>
    <n v="346"/>
  </r>
  <r>
    <s v="19451"/>
    <s v="90"/>
    <x v="1196"/>
    <d v="2017-12-10T00:00:00"/>
    <b v="0"/>
    <s v="Approved"/>
    <s v="Norco Bicycles"/>
    <s v="Standard"/>
    <s v="low"/>
    <s v="medium"/>
    <n v="363.01"/>
    <n v="290.41000000000003"/>
    <n v="72.599999999999994"/>
    <d v="2009-03-08T00:00:00"/>
    <n v="20"/>
  </r>
  <r>
    <s v="19452"/>
    <s v="58"/>
    <x v="3297"/>
    <d v="2017-11-15T00:00:00"/>
    <b v="0"/>
    <s v="Approved"/>
    <s v="OHM Cycles"/>
    <s v="Road"/>
    <s v="medium"/>
    <s v="medium"/>
    <n v="1280.28"/>
    <n v="829.51"/>
    <n v="450.77"/>
    <d v="1993-07-20T00:00:00"/>
    <n v="45"/>
  </r>
  <r>
    <s v="19453"/>
    <s v="68"/>
    <x v="2853"/>
    <d v="2017-01-09T00:00:00"/>
    <b v="1"/>
    <s v="Approved"/>
    <s v="OHM Cycles"/>
    <s v="Standard"/>
    <s v="medium"/>
    <s v="medium"/>
    <n v="1636.9"/>
    <n v="44.71"/>
    <n v="1592.19"/>
    <d v="2010-08-20T00:00:00"/>
    <n v="355"/>
  </r>
  <r>
    <s v="19454"/>
    <s v="33"/>
    <x v="518"/>
    <d v="2017-05-22T00:00:00"/>
    <b v="1"/>
    <s v="Approved"/>
    <s v="Giant Bicycles"/>
    <s v="Standard"/>
    <s v="medium"/>
    <s v="small"/>
    <n v="1311.44"/>
    <n v="1167.18"/>
    <n v="144.26"/>
    <d v="1993-04-12T00:00:00"/>
    <n v="222"/>
  </r>
  <r>
    <s v="19455"/>
    <s v="34"/>
    <x v="1035"/>
    <d v="2017-06-10T00:00:00"/>
    <b v="0"/>
    <s v="Approved"/>
    <s v="WeareA2B"/>
    <s v="Standard"/>
    <s v="medium"/>
    <s v="medium"/>
    <n v="1231.1500000000001"/>
    <n v="161.6"/>
    <n v="1069.55"/>
    <d v="2010-05-05T00:00:00"/>
    <n v="203"/>
  </r>
  <r>
    <s v="19456"/>
    <s v="45"/>
    <x v="2159"/>
    <d v="2017-02-19T00:00:00"/>
    <b v="0"/>
    <s v="Approved"/>
    <s v="Solex"/>
    <s v="Standard"/>
    <s v="medium"/>
    <s v="medium"/>
    <n v="441.49"/>
    <n v="84.99"/>
    <n v="356.5"/>
    <d v="2012-06-04T00:00:00"/>
    <n v="314"/>
  </r>
  <r>
    <s v="19457"/>
    <s v="64"/>
    <x v="731"/>
    <d v="2017-02-15T00:00:00"/>
    <b v="0"/>
    <s v="Approved"/>
    <s v="Trek Bicycles"/>
    <s v="Standard"/>
    <s v="medium"/>
    <s v="large"/>
    <n v="1469.44"/>
    <n v="596.54999999999995"/>
    <n v="872.89"/>
    <d v="2005-10-22T00:00:00"/>
    <n v="318"/>
  </r>
  <r>
    <s v="19458"/>
    <s v="32"/>
    <x v="1823"/>
    <d v="2017-03-12T00:00:00"/>
    <b v="1"/>
    <s v="Approved"/>
    <s v="Giant Bicycles"/>
    <s v="Standard"/>
    <s v="high"/>
    <s v="medium"/>
    <n v="1179"/>
    <n v="707.4"/>
    <n v="471.6"/>
    <d v="1997-08-25T00:00:00"/>
    <n v="293"/>
  </r>
  <r>
    <s v="19459"/>
    <s v="58"/>
    <x v="2700"/>
    <d v="2017-01-08T00:00:00"/>
    <b v="0"/>
    <s v="Approved"/>
    <s v="OHM Cycles"/>
    <s v="Road"/>
    <s v="medium"/>
    <s v="medium"/>
    <n v="1280.28"/>
    <n v="829.51"/>
    <n v="450.77"/>
    <d v="2001-11-25T00:00:00"/>
    <n v="356"/>
  </r>
  <r>
    <s v="19460"/>
    <s v="77"/>
    <x v="655"/>
    <d v="2017-08-21T00:00:00"/>
    <b v="1"/>
    <s v="Approved"/>
    <s v="Norco Bicycles"/>
    <s v="Road"/>
    <s v="medium"/>
    <s v="large"/>
    <n v="1240.31"/>
    <n v="795.1"/>
    <n v="445.21"/>
    <d v="2015-08-02T00:00:00"/>
    <n v="131"/>
  </r>
  <r>
    <s v="19461"/>
    <s v="20"/>
    <x v="2153"/>
    <d v="2017-11-19T00:00:00"/>
    <b v="1"/>
    <s v="Approved"/>
    <s v="Trek Bicycles"/>
    <s v="Standard"/>
    <s v="medium"/>
    <s v="small"/>
    <n v="1775.81"/>
    <n v="1580.47"/>
    <n v="195.34"/>
    <d v="1993-05-26T00:00:00"/>
    <n v="41"/>
  </r>
  <r>
    <s v="19462"/>
    <s v="6"/>
    <x v="984"/>
    <d v="2017-10-26T00:00:00"/>
    <b v="1"/>
    <s v="Approved"/>
    <s v="OHM Cycles"/>
    <s v="Standard"/>
    <s v="high"/>
    <s v="medium"/>
    <n v="227.88"/>
    <n v="136.72999999999999"/>
    <n v="91.15"/>
    <d v="2003-08-05T00:00:00"/>
    <n v="65"/>
  </r>
  <r>
    <s v="19463"/>
    <s v="44"/>
    <x v="2979"/>
    <d v="2017-12-23T00:00:00"/>
    <b v="0"/>
    <s v="Approved"/>
    <s v="WeareA2B"/>
    <s v="Standard"/>
    <s v="medium"/>
    <s v="medium"/>
    <n v="1769.64"/>
    <n v="108.76"/>
    <n v="1660.88"/>
    <d v="2011-05-09T00:00:00"/>
    <n v="7"/>
  </r>
  <r>
    <s v="19464"/>
    <s v="68"/>
    <x v="651"/>
    <d v="2017-11-29T00:00:00"/>
    <b v="1"/>
    <s v="Approved"/>
    <s v="OHM Cycles"/>
    <s v="Standard"/>
    <s v="medium"/>
    <s v="medium"/>
    <n v="1636.9"/>
    <n v="44.71"/>
    <n v="1592.19"/>
    <d v="2010-08-20T00:00:00"/>
    <n v="31"/>
  </r>
  <r>
    <s v="19465"/>
    <s v="0"/>
    <x v="955"/>
    <d v="2017-07-07T00:00:00"/>
    <b v="0"/>
    <s v="Approved"/>
    <s v="Solex"/>
    <s v="Standard"/>
    <s v="medium"/>
    <s v="medium"/>
    <n v="100.35"/>
    <n v="75.260000000000005"/>
    <n v="25.09"/>
    <d v="1999-07-26T00:00:00"/>
    <n v="176"/>
  </r>
  <r>
    <s v="19466"/>
    <s v="82"/>
    <x v="2373"/>
    <d v="2017-10-03T00:00:00"/>
    <b v="1"/>
    <s v="Approved"/>
    <s v="Norco Bicycles"/>
    <s v="Standard"/>
    <s v="high"/>
    <s v="medium"/>
    <n v="1148.6400000000001"/>
    <n v="689.18"/>
    <n v="459.46"/>
    <d v="1998-12-16T00:00:00"/>
    <n v="88"/>
  </r>
  <r>
    <s v="19467"/>
    <s v="52"/>
    <x v="3135"/>
    <d v="2017-12-16T00:00:00"/>
    <b v="1"/>
    <s v="Approved"/>
    <s v="OHM Cycles"/>
    <s v="Road"/>
    <s v="medium"/>
    <s v="medium"/>
    <n v="1280.28"/>
    <n v="829.51"/>
    <n v="450.77"/>
    <d v="2001-11-25T00:00:00"/>
    <n v="14"/>
  </r>
  <r>
    <s v="19468"/>
    <s v="21"/>
    <x v="3022"/>
    <d v="2017-05-20T00:00:00"/>
    <b v="1"/>
    <s v="Approved"/>
    <s v="WeareA2B"/>
    <s v="Touring"/>
    <s v="medium"/>
    <s v="medium"/>
    <n v="1466.68"/>
    <n v="363.25"/>
    <n v="1103.43"/>
    <d v="2014-03-03T00:00:00"/>
    <n v="224"/>
  </r>
  <r>
    <s v="19469"/>
    <s v="15"/>
    <x v="2770"/>
    <d v="2017-08-04T00:00:00"/>
    <b v="0"/>
    <s v="Approved"/>
    <s v="Norco Bicycles"/>
    <s v="Standard"/>
    <s v="low"/>
    <s v="medium"/>
    <n v="958.74"/>
    <n v="748.9"/>
    <n v="209.84"/>
    <d v="2005-12-07T00:00:00"/>
    <n v="148"/>
  </r>
  <r>
    <s v="19470"/>
    <s v="47"/>
    <x v="3013"/>
    <d v="2017-02-05T00:00:00"/>
    <b v="0"/>
    <s v="Approved"/>
    <s v="Trek Bicycles"/>
    <s v="Road"/>
    <s v="low"/>
    <s v="small"/>
    <n v="1720.7"/>
    <n v="1531.42"/>
    <n v="189.28"/>
    <d v="2001-11-25T00:00:00"/>
    <n v="328"/>
  </r>
  <r>
    <s v="19471"/>
    <s v="24"/>
    <x v="1958"/>
    <d v="2017-02-22T00:00:00"/>
    <b v="0"/>
    <s v="Approved"/>
    <s v="Solex"/>
    <s v="Road"/>
    <s v="medium"/>
    <s v="large"/>
    <n v="1777.8"/>
    <n v="820.78"/>
    <n v="957.02"/>
    <d v="2011-05-07T00:00:00"/>
    <n v="311"/>
  </r>
  <r>
    <s v="19472"/>
    <s v="100"/>
    <x v="1714"/>
    <d v="2017-01-02T00:00:00"/>
    <b v="1"/>
    <s v="Approved"/>
    <s v="Trek Bicycles"/>
    <s v="Standard"/>
    <s v="medium"/>
    <s v="small"/>
    <n v="1386.84"/>
    <n v="1234.29"/>
    <n v="152.55000000000001"/>
    <d v="2003-08-05T00:00:00"/>
    <n v="362"/>
  </r>
  <r>
    <s v="19473"/>
    <s v="64"/>
    <x v="3435"/>
    <d v="2017-11-20T00:00:00"/>
    <b v="0"/>
    <s v="Approved"/>
    <s v="Trek Bicycles"/>
    <s v="Standard"/>
    <s v="medium"/>
    <s v="large"/>
    <n v="1469.44"/>
    <n v="596.54999999999995"/>
    <n v="872.89"/>
    <d v="2012-05-18T00:00:00"/>
    <n v="40"/>
  </r>
  <r>
    <s v="19474"/>
    <s v="13"/>
    <x v="1385"/>
    <d v="2017-04-24T00:00:00"/>
    <b v="1"/>
    <s v="Approved"/>
    <s v="Solex"/>
    <s v="Standard"/>
    <s v="medium"/>
    <s v="medium"/>
    <n v="1577.53"/>
    <n v="826.51"/>
    <n v="751.02"/>
    <d v="1999-12-04T00:00:00"/>
    <n v="250"/>
  </r>
  <r>
    <s v="19475"/>
    <s v="21"/>
    <x v="1896"/>
    <d v="2017-06-24T00:00:00"/>
    <b v="0"/>
    <s v="Approved"/>
    <s v="Solex"/>
    <s v="Standard"/>
    <s v="medium"/>
    <s v="large"/>
    <n v="1071.23"/>
    <n v="380.74"/>
    <n v="690.49"/>
    <d v="1996-04-05T00:00:00"/>
    <n v="189"/>
  </r>
  <r>
    <s v="19476"/>
    <s v="89"/>
    <x v="1868"/>
    <d v="2017-11-20T00:00:00"/>
    <b v="0"/>
    <s v="Approved"/>
    <s v="Giant Bicycles"/>
    <s v="Standard"/>
    <s v="medium"/>
    <s v="large"/>
    <n v="1812.75"/>
    <n v="582.48"/>
    <n v="1230.27"/>
    <d v="2010-06-07T00:00:00"/>
    <n v="40"/>
  </r>
  <r>
    <s v="19477"/>
    <s v="76"/>
    <x v="408"/>
    <d v="2017-10-11T00:00:00"/>
    <b v="1"/>
    <s v="Approved"/>
    <s v="WeareA2B"/>
    <s v="Standard"/>
    <s v="low"/>
    <s v="medium"/>
    <n v="642.30999999999995"/>
    <n v="513.85"/>
    <n v="128.46"/>
    <d v="2015-08-10T00:00:00"/>
    <n v="80"/>
  </r>
  <r>
    <s v="19478"/>
    <s v="55"/>
    <x v="1673"/>
    <d v="2017-07-28T00:00:00"/>
    <b v="0"/>
    <s v="Approved"/>
    <s v="Trek Bicycles"/>
    <s v="Road"/>
    <s v="medium"/>
    <s v="large"/>
    <n v="1894.19"/>
    <n v="598.76"/>
    <n v="1295.43"/>
    <d v="2003-07-21T00:00:00"/>
    <n v="155"/>
  </r>
  <r>
    <s v="19479"/>
    <s v="77"/>
    <x v="529"/>
    <d v="2017-06-16T00:00:00"/>
    <b v="1"/>
    <s v="Approved"/>
    <s v="Norco Bicycles"/>
    <s v="Road"/>
    <s v="medium"/>
    <s v="large"/>
    <n v="1240.31"/>
    <n v="795.1"/>
    <n v="445.21"/>
    <d v="2000-11-03T00:00:00"/>
    <n v="197"/>
  </r>
  <r>
    <s v="19480"/>
    <s v="68"/>
    <x v="871"/>
    <d v="2017-08-25T00:00:00"/>
    <b v="0"/>
    <s v="Approved"/>
    <s v="OHM Cycles"/>
    <s v="Standard"/>
    <s v="medium"/>
    <s v="medium"/>
    <n v="1636.9"/>
    <n v="44.71"/>
    <n v="1592.19"/>
    <d v="2002-08-31T00:00:00"/>
    <n v="127"/>
  </r>
  <r>
    <s v="19481"/>
    <s v="94"/>
    <x v="1952"/>
    <d v="2017-09-16T00:00:00"/>
    <b v="0"/>
    <s v="Approved"/>
    <s v="Giant Bicycles"/>
    <s v="Standard"/>
    <s v="medium"/>
    <s v="large"/>
    <n v="1635.3"/>
    <n v="993.66"/>
    <n v="641.64"/>
    <d v="2003-09-10T00:00:00"/>
    <n v="105"/>
  </r>
  <r>
    <s v="19482"/>
    <s v="97"/>
    <x v="1863"/>
    <d v="2017-02-07T00:00:00"/>
    <b v="1"/>
    <s v="Approved"/>
    <s v="Solex"/>
    <s v="Standard"/>
    <s v="medium"/>
    <s v="large"/>
    <n v="202.62"/>
    <n v="151.96"/>
    <n v="50.66"/>
    <d v="1991-05-06T00:00:00"/>
    <n v="326"/>
  </r>
  <r>
    <s v="19483"/>
    <s v="30"/>
    <x v="3059"/>
    <d v="2017-03-14T00:00:00"/>
    <b v="0"/>
    <s v="Approved"/>
    <s v="OHM Cycles"/>
    <s v="Standard"/>
    <s v="medium"/>
    <s v="medium"/>
    <n v="1227.3399999999999"/>
    <n v="770.89"/>
    <n v="456.45"/>
    <d v="1994-08-10T00:00:00"/>
    <n v="291"/>
  </r>
  <r>
    <s v="19484"/>
    <s v="0"/>
    <x v="3445"/>
    <d v="2017-08-27T00:00:00"/>
    <b v="1"/>
    <s v="Approved"/>
    <s v="WeareA2B"/>
    <s v="Standard"/>
    <s v="medium"/>
    <s v="medium"/>
    <n v="60.34"/>
    <n v="45.26"/>
    <n v="15.08"/>
    <d v="1993-05-26T00:00:00"/>
    <n v="125"/>
  </r>
  <r>
    <s v="19485"/>
    <s v="98"/>
    <x v="268"/>
    <d v="2017-02-16T00:00:00"/>
    <b v="0"/>
    <s v="Approved"/>
    <s v="OHM Cycles"/>
    <s v="Standard"/>
    <s v="medium"/>
    <s v="medium"/>
    <n v="795.34"/>
    <n v="101.58"/>
    <n v="693.76"/>
    <d v="1993-07-20T00:00:00"/>
    <n v="317"/>
  </r>
  <r>
    <s v="19486"/>
    <s v="19"/>
    <x v="2802"/>
    <d v="2017-10-16T00:00:00"/>
    <b v="1"/>
    <s v="Approved"/>
    <s v="OHM Cycles"/>
    <s v="Road"/>
    <s v="high"/>
    <s v="large"/>
    <n v="12.01"/>
    <n v="7.21"/>
    <n v="4.8"/>
    <d v="2016-02-04T00:00:00"/>
    <n v="75"/>
  </r>
  <r>
    <s v="19487"/>
    <s v="69"/>
    <x v="1381"/>
    <d v="2017-11-02T00:00:00"/>
    <b v="0"/>
    <s v="Approved"/>
    <s v="Giant Bicycles"/>
    <s v="Road"/>
    <s v="medium"/>
    <s v="medium"/>
    <n v="792.9"/>
    <n v="594.67999999999995"/>
    <n v="198.22"/>
    <d v="1995-10-24T00:00:00"/>
    <n v="58"/>
  </r>
  <r>
    <s v="19488"/>
    <s v="38"/>
    <x v="2930"/>
    <d v="2017-11-09T00:00:00"/>
    <b v="0"/>
    <s v="Approved"/>
    <s v="Solex"/>
    <s v="Standard"/>
    <s v="medium"/>
    <s v="medium"/>
    <n v="1577.53"/>
    <n v="826.51"/>
    <n v="751.02"/>
    <d v="2011-03-16T00:00:00"/>
    <n v="51"/>
  </r>
  <r>
    <s v="19489"/>
    <s v="75"/>
    <x v="73"/>
    <d v="2017-03-08T00:00:00"/>
    <b v="1"/>
    <s v="Approved"/>
    <s v="Giant Bicycles"/>
    <s v="Touring"/>
    <s v="medium"/>
    <s v="large"/>
    <n v="1873.97"/>
    <n v="863.95"/>
    <n v="1010.02"/>
    <d v="1991-07-10T00:00:00"/>
    <n v="297"/>
  </r>
  <r>
    <s v="19490"/>
    <s v="44"/>
    <x v="572"/>
    <d v="2017-04-20T00:00:00"/>
    <b v="1"/>
    <s v="Approved"/>
    <s v="WeareA2B"/>
    <s v="Standard"/>
    <s v="medium"/>
    <s v="medium"/>
    <n v="1769.64"/>
    <n v="108.76"/>
    <n v="1660.88"/>
    <d v="2011-05-09T00:00:00"/>
    <n v="254"/>
  </r>
  <r>
    <s v="19491"/>
    <s v="0"/>
    <x v="1926"/>
    <d v="2017-07-31T00:00:00"/>
    <b v="1"/>
    <s v="Approved"/>
    <s v="Solex"/>
    <s v="Road"/>
    <s v="medium"/>
    <s v="medium"/>
    <n v="416.98"/>
    <n v="312.74"/>
    <n v="104.24"/>
    <d v="1997-05-10T00:00:00"/>
    <n v="152"/>
  </r>
  <r>
    <s v="19492"/>
    <s v="24"/>
    <x v="2940"/>
    <d v="2017-01-19T00:00:00"/>
    <b v="1"/>
    <s v="Approved"/>
    <s v="Solex"/>
    <s v="Road"/>
    <s v="medium"/>
    <s v="large"/>
    <n v="1777.8"/>
    <n v="820.78"/>
    <n v="957.02"/>
    <d v="2011-05-07T00:00:00"/>
    <n v="345"/>
  </r>
  <r>
    <s v="19493"/>
    <s v="78"/>
    <x v="938"/>
    <d v="2017-01-21T00:00:00"/>
    <b v="1"/>
    <s v="Approved"/>
    <s v="Giant Bicycles"/>
    <s v="Standard"/>
    <s v="medium"/>
    <s v="large"/>
    <n v="1765.3"/>
    <n v="709.48"/>
    <n v="1055.82"/>
    <d v="2004-07-25T00:00:00"/>
    <n v="343"/>
  </r>
  <r>
    <s v="19494"/>
    <s v="96"/>
    <x v="2350"/>
    <d v="2017-12-28T00:00:00"/>
    <b v="1"/>
    <s v="Approved"/>
    <s v="Giant Bicycles"/>
    <s v="Standard"/>
    <s v="medium"/>
    <s v="large"/>
    <n v="1635.3"/>
    <n v="993.66"/>
    <n v="641.64"/>
    <d v="2013-06-09T00:00:00"/>
    <n v="2"/>
  </r>
  <r>
    <s v="19495"/>
    <s v="42"/>
    <x v="1749"/>
    <d v="2017-11-30T00:00:00"/>
    <b v="1"/>
    <s v="Approved"/>
    <s v="OHM Cycles"/>
    <s v="Road"/>
    <s v="medium"/>
    <s v="small"/>
    <n v="1810"/>
    <n v="1610.9"/>
    <n v="199.1"/>
    <d v="2008-03-19T00:00:00"/>
    <n v="30"/>
  </r>
  <r>
    <s v="19497"/>
    <s v="80"/>
    <x v="1455"/>
    <d v="2017-11-18T00:00:00"/>
    <b v="0"/>
    <s v="Approved"/>
    <s v="Trek Bicycles"/>
    <s v="Standard"/>
    <s v="medium"/>
    <s v="large"/>
    <n v="1469.44"/>
    <n v="596.54999999999995"/>
    <n v="872.89"/>
    <d v="2012-05-18T00:00:00"/>
    <n v="42"/>
  </r>
  <r>
    <s v="19498"/>
    <s v="5"/>
    <x v="3338"/>
    <d v="2017-09-19T00:00:00"/>
    <b v="0"/>
    <s v="Approved"/>
    <s v="Trek Bicycles"/>
    <s v="Mountain"/>
    <s v="low"/>
    <s v="medium"/>
    <n v="574.64"/>
    <n v="459.71"/>
    <n v="114.93"/>
    <d v="1998-12-16T00:00:00"/>
    <n v="102"/>
  </r>
  <r>
    <s v="19499"/>
    <s v="21"/>
    <x v="2940"/>
    <d v="2017-10-22T00:00:00"/>
    <b v="0"/>
    <s v="Approved"/>
    <s v="Solex"/>
    <s v="Standard"/>
    <s v="medium"/>
    <s v="large"/>
    <n v="1071.23"/>
    <n v="380.74"/>
    <n v="690.49"/>
    <d v="1996-04-05T00:00:00"/>
    <n v="69"/>
  </r>
  <r>
    <s v="19500"/>
    <s v="0"/>
    <x v="3106"/>
    <d v="2017-11-13T00:00:00"/>
    <b v="1"/>
    <s v="Approved"/>
    <s v="Solex"/>
    <s v="Standard"/>
    <s v="medium"/>
    <s v="medium"/>
    <n v="478.16"/>
    <n v="298.72000000000003"/>
    <n v="179.44"/>
    <d v="1993-06-23T00:00:00"/>
    <n v="47"/>
  </r>
  <r>
    <s v="19501"/>
    <s v="59"/>
    <x v="1709"/>
    <d v="2017-05-04T00:00:00"/>
    <b v="0"/>
    <s v="Approved"/>
    <s v="Solex"/>
    <s v="Standard"/>
    <s v="medium"/>
    <s v="large"/>
    <n v="1061.56"/>
    <n v="733.58"/>
    <n v="327.98"/>
    <d v="2010-11-05T00:00:00"/>
    <n v="240"/>
  </r>
  <r>
    <s v="19502"/>
    <s v="92"/>
    <x v="2597"/>
    <d v="2017-12-22T00:00:00"/>
    <b v="0"/>
    <s v="Approved"/>
    <s v="WeareA2B"/>
    <s v="Standard"/>
    <s v="medium"/>
    <s v="small"/>
    <n v="1415.01"/>
    <n v="1259.3599999999999"/>
    <n v="155.65"/>
    <d v="2003-01-05T00:00:00"/>
    <n v="8"/>
  </r>
  <r>
    <s v="19503"/>
    <s v="93"/>
    <x v="3480"/>
    <d v="2017-08-21T00:00:00"/>
    <b v="1"/>
    <s v="Approved"/>
    <s v="WeareA2B"/>
    <s v="Standard"/>
    <s v="medium"/>
    <s v="medium"/>
    <n v="1065.03"/>
    <n v="230.09"/>
    <n v="834.94"/>
    <d v="2000-11-03T00:00:00"/>
    <n v="131"/>
  </r>
  <r>
    <s v="19504"/>
    <s v="31"/>
    <x v="1813"/>
    <d v="2017-12-24T00:00:00"/>
    <b v="0"/>
    <s v="Approved"/>
    <s v="WeareA2B"/>
    <s v="Standard"/>
    <s v="medium"/>
    <s v="medium"/>
    <n v="752.64"/>
    <n v="205.36"/>
    <n v="547.28"/>
    <d v="2015-08-02T00:00:00"/>
    <n v="6"/>
  </r>
  <r>
    <s v="19505"/>
    <s v="59"/>
    <x v="2354"/>
    <d v="2017-02-03T00:00:00"/>
    <b v="1"/>
    <s v="Approved"/>
    <s v="Solex"/>
    <s v="Standard"/>
    <s v="medium"/>
    <s v="large"/>
    <n v="1061.56"/>
    <n v="733.58"/>
    <n v="327.98"/>
    <d v="2005-10-22T00:00:00"/>
    <n v="330"/>
  </r>
  <r>
    <s v="19506"/>
    <s v="57"/>
    <x v="2343"/>
    <d v="2017-04-30T00:00:00"/>
    <b v="0"/>
    <s v="Approved"/>
    <s v="WeareA2B"/>
    <s v="Touring"/>
    <s v="medium"/>
    <s v="large"/>
    <n v="1890.39"/>
    <n v="260.14"/>
    <n v="1630.25"/>
    <d v="1991-01-21T00:00:00"/>
    <n v="244"/>
  </r>
  <r>
    <s v="19507"/>
    <s v="24"/>
    <x v="308"/>
    <d v="2017-02-13T00:00:00"/>
    <b v="1"/>
    <s v="Approved"/>
    <s v="Solex"/>
    <s v="Road"/>
    <s v="medium"/>
    <s v="large"/>
    <n v="1777.8"/>
    <n v="820.78"/>
    <n v="957.02"/>
    <d v="2011-05-07T00:00:00"/>
    <n v="320"/>
  </r>
  <r>
    <s v="19508"/>
    <s v="66"/>
    <x v="1941"/>
    <d v="2017-10-11T00:00:00"/>
    <b v="0"/>
    <s v="Approved"/>
    <s v="Giant Bicycles"/>
    <s v="Road"/>
    <s v="low"/>
    <s v="small"/>
    <n v="590.26"/>
    <n v="525.33000000000004"/>
    <n v="64.930000000000007"/>
    <d v="2002-08-31T00:00:00"/>
    <n v="80"/>
  </r>
  <r>
    <s v="19509"/>
    <s v="0"/>
    <x v="1822"/>
    <d v="2017-11-07T00:00:00"/>
    <b v="1"/>
    <s v="Approved"/>
    <s v="Solex"/>
    <s v="Standard"/>
    <s v="medium"/>
    <s v="medium"/>
    <n v="71.489999999999995"/>
    <n v="53.62"/>
    <n v="17.87"/>
    <d v="2005-08-09T00:00:00"/>
    <n v="53"/>
  </r>
  <r>
    <s v="19510"/>
    <s v="35"/>
    <x v="1898"/>
    <d v="2017-03-10T00:00:00"/>
    <b v="0"/>
    <s v="Approved"/>
    <s v="Trek Bicycles"/>
    <s v="Standard"/>
    <s v="low"/>
    <s v="medium"/>
    <n v="1057.51"/>
    <n v="154.4"/>
    <n v="903.11"/>
    <d v="1995-12-19T00:00:00"/>
    <n v="295"/>
  </r>
  <r>
    <s v="19511"/>
    <s v="0"/>
    <x v="1746"/>
    <d v="2017-10-24T00:00:00"/>
    <b v="0"/>
    <s v="Approved"/>
    <s v="Solex"/>
    <s v="Standard"/>
    <s v="medium"/>
    <s v="medium"/>
    <n v="71.489999999999995"/>
    <n v="53.62"/>
    <n v="17.87"/>
    <d v="2012-12-02T00:00:00"/>
    <n v="67"/>
  </r>
  <r>
    <s v="19512"/>
    <s v="3"/>
    <x v="3478"/>
    <d v="2017-02-25T00:00:00"/>
    <b v="0"/>
    <s v="Approved"/>
    <s v="Trek Bicycles"/>
    <s v="Standard"/>
    <s v="medium"/>
    <s v="large"/>
    <n v="2091.4699999999998"/>
    <n v="388.92"/>
    <n v="1702.55"/>
    <d v="1991-08-05T00:00:00"/>
    <n v="308"/>
  </r>
  <r>
    <s v="19513"/>
    <s v="20"/>
    <x v="3346"/>
    <d v="2017-02-02T00:00:00"/>
    <b v="0"/>
    <s v="Approved"/>
    <s v="Trek Bicycles"/>
    <s v="Standard"/>
    <s v="medium"/>
    <s v="small"/>
    <n v="1775.81"/>
    <n v="1580.47"/>
    <n v="195.34"/>
    <d v="1999-06-23T00:00:00"/>
    <n v="331"/>
  </r>
  <r>
    <s v="19514"/>
    <s v="40"/>
    <x v="3315"/>
    <d v="2017-04-15T00:00:00"/>
    <b v="0"/>
    <s v="Approved"/>
    <s v="OHM Cycles"/>
    <s v="Standard"/>
    <s v="high"/>
    <s v="medium"/>
    <n v="1458.17"/>
    <n v="874.9"/>
    <n v="583.27"/>
    <d v="2006-02-02T00:00:00"/>
    <n v="259"/>
  </r>
  <r>
    <s v="19516"/>
    <s v="71"/>
    <x v="3205"/>
    <d v="2017-02-12T00:00:00"/>
    <b v="0"/>
    <s v="Approved"/>
    <s v="Solex"/>
    <s v="Standard"/>
    <s v="high"/>
    <s v="large"/>
    <n v="1842.92"/>
    <n v="1105.75"/>
    <n v="737.17"/>
    <d v="2002-08-31T00:00:00"/>
    <n v="321"/>
  </r>
  <r>
    <s v="19517"/>
    <s v="58"/>
    <x v="1898"/>
    <d v="2017-12-11T00:00:00"/>
    <b v="1"/>
    <s v="Approved"/>
    <s v="OHM Cycles"/>
    <s v="Standard"/>
    <s v="medium"/>
    <s v="medium"/>
    <n v="912.52"/>
    <n v="141.4"/>
    <n v="771.12"/>
    <d v="1998-12-17T00:00:00"/>
    <n v="19"/>
  </r>
  <r>
    <s v="19518"/>
    <s v="18"/>
    <x v="2162"/>
    <d v="2017-03-26T00:00:00"/>
    <b v="0"/>
    <s v="Approved"/>
    <s v="Norco Bicycles"/>
    <s v="Standard"/>
    <s v="high"/>
    <s v="medium"/>
    <n v="1148.6400000000001"/>
    <n v="689.18"/>
    <n v="459.46"/>
    <d v="2015-08-10T00:00:00"/>
    <n v="279"/>
  </r>
  <r>
    <s v="19519"/>
    <s v="80"/>
    <x v="797"/>
    <d v="2017-08-01T00:00:00"/>
    <b v="1"/>
    <s v="Approved"/>
    <s v="OHM Cycles"/>
    <s v="Touring"/>
    <s v="low"/>
    <s v="medium"/>
    <n v="1073.07"/>
    <n v="933.84"/>
    <n v="139.22999999999999"/>
    <d v="1997-01-25T00:00:00"/>
    <n v="151"/>
  </r>
  <r>
    <s v="19520"/>
    <s v="18"/>
    <x v="1556"/>
    <d v="2017-12-10T00:00:00"/>
    <b v="0"/>
    <s v="Approved"/>
    <s v="Solex"/>
    <s v="Standard"/>
    <s v="medium"/>
    <s v="medium"/>
    <n v="575.27"/>
    <n v="431.45"/>
    <n v="143.82"/>
    <d v="2013-03-12T00:00:00"/>
    <n v="20"/>
  </r>
  <r>
    <s v="19521"/>
    <s v="87"/>
    <x v="2043"/>
    <d v="2017-11-09T00:00:00"/>
    <b v="0"/>
    <s v="Approved"/>
    <s v="Giant Bicycles"/>
    <s v="Standard"/>
    <s v="high"/>
    <s v="medium"/>
    <n v="1179"/>
    <n v="707.4"/>
    <n v="471.6"/>
    <d v="1998-12-16T00:00:00"/>
    <n v="51"/>
  </r>
  <r>
    <s v="19522"/>
    <s v="4"/>
    <x v="2004"/>
    <d v="2017-01-04T00:00:00"/>
    <b v="0"/>
    <s v="Approved"/>
    <s v="Giant Bicycles"/>
    <s v="Standard"/>
    <s v="high"/>
    <s v="medium"/>
    <n v="1129.1300000000001"/>
    <n v="677.48"/>
    <n v="451.65"/>
    <d v="2005-08-09T00:00:00"/>
    <n v="360"/>
  </r>
  <r>
    <s v="19523"/>
    <s v="31"/>
    <x v="3277"/>
    <d v="2017-09-10T00:00:00"/>
    <b v="0"/>
    <s v="Approved"/>
    <s v="WeareA2B"/>
    <s v="Standard"/>
    <s v="medium"/>
    <s v="medium"/>
    <n v="752.64"/>
    <n v="205.36"/>
    <n v="547.28"/>
    <d v="1993-04-20T00:00:00"/>
    <n v="111"/>
  </r>
  <r>
    <s v="19524"/>
    <s v="18"/>
    <x v="717"/>
    <d v="2017-05-18T00:00:00"/>
    <b v="1"/>
    <s v="Approved"/>
    <s v="Norco Bicycles"/>
    <s v="Standard"/>
    <s v="high"/>
    <s v="medium"/>
    <n v="1148.6400000000001"/>
    <n v="689.18"/>
    <n v="459.46"/>
    <d v="2005-05-10T00:00:00"/>
    <n v="226"/>
  </r>
  <r>
    <s v="19525"/>
    <s v="17"/>
    <x v="3108"/>
    <d v="2017-03-22T00:00:00"/>
    <b v="0"/>
    <s v="Approved"/>
    <s v="Solex"/>
    <s v="Standard"/>
    <s v="high"/>
    <s v="medium"/>
    <n v="1024.6600000000001"/>
    <n v="614.79999999999995"/>
    <n v="409.86"/>
    <d v="1996-11-09T00:00:00"/>
    <n v="283"/>
  </r>
  <r>
    <s v="19526"/>
    <s v="22"/>
    <x v="2362"/>
    <d v="2017-04-27T00:00:00"/>
    <b v="1"/>
    <s v="Approved"/>
    <s v="WeareA2B"/>
    <s v="Standard"/>
    <s v="medium"/>
    <s v="medium"/>
    <n v="60.34"/>
    <n v="45.26"/>
    <n v="15.08"/>
    <d v="1993-07-15T00:00:00"/>
    <n v="247"/>
  </r>
  <r>
    <s v="19527"/>
    <s v="48"/>
    <x v="3019"/>
    <d v="2017-07-23T00:00:00"/>
    <b v="0"/>
    <s v="Approved"/>
    <s v="WeareA2B"/>
    <s v="Standard"/>
    <s v="medium"/>
    <s v="medium"/>
    <n v="1762.96"/>
    <n v="950.52"/>
    <n v="812.44"/>
    <d v="2016-11-14T00:00:00"/>
    <n v="160"/>
  </r>
  <r>
    <s v="19528"/>
    <s v="32"/>
    <x v="1231"/>
    <d v="2017-01-05T00:00:00"/>
    <b v="1"/>
    <s v="Approved"/>
    <s v="Giant Bicycles"/>
    <s v="Standard"/>
    <s v="medium"/>
    <s v="medium"/>
    <n v="642.70000000000005"/>
    <n v="211.37"/>
    <n v="431.33"/>
    <d v="1995-12-19T00:00:00"/>
    <n v="359"/>
  </r>
  <r>
    <s v="19529"/>
    <s v="59"/>
    <x v="3156"/>
    <d v="2017-07-09T00:00:00"/>
    <b v="1"/>
    <s v="Approved"/>
    <s v="WeareA2B"/>
    <s v="Standard"/>
    <s v="medium"/>
    <s v="small"/>
    <n v="1415.01"/>
    <n v="1259.3599999999999"/>
    <n v="155.65"/>
    <d v="2003-01-05T00:00:00"/>
    <n v="174"/>
  </r>
  <r>
    <s v="19530"/>
    <s v="0"/>
    <x v="2199"/>
    <d v="2017-12-18T00:00:00"/>
    <b v="1"/>
    <s v="Approved"/>
    <s v="Solex"/>
    <s v="Standard"/>
    <s v="medium"/>
    <s v="medium"/>
    <n v="100.35"/>
    <n v="75.260000000000005"/>
    <n v="25.09"/>
    <d v="1999-07-26T00:00:00"/>
    <n v="12"/>
  </r>
  <r>
    <s v="19531"/>
    <s v="37"/>
    <x v="1442"/>
    <d v="2017-09-15T00:00:00"/>
    <b v="0"/>
    <s v="Approved"/>
    <s v="OHM Cycles"/>
    <s v="Standard"/>
    <s v="low"/>
    <s v="medium"/>
    <n v="1793.43"/>
    <n v="248.82"/>
    <n v="1544.61"/>
    <d v="2010-06-07T00:00:00"/>
    <n v="106"/>
  </r>
  <r>
    <s v="19532"/>
    <s v="46"/>
    <x v="594"/>
    <d v="2017-01-25T00:00:00"/>
    <b v="0"/>
    <s v="Approved"/>
    <s v="Solex"/>
    <s v="Standard"/>
    <s v="low"/>
    <s v="medium"/>
    <n v="1289.8499999999999"/>
    <n v="74.510000000000005"/>
    <n v="1215.3399999999999"/>
    <d v="2007-12-11T00:00:00"/>
    <n v="339"/>
  </r>
  <r>
    <s v="19533"/>
    <s v="85"/>
    <x v="3071"/>
    <d v="2017-09-23T00:00:00"/>
    <b v="0"/>
    <s v="Approved"/>
    <s v="WeareA2B"/>
    <s v="Standard"/>
    <s v="medium"/>
    <s v="medium"/>
    <n v="752.64"/>
    <n v="205.36"/>
    <n v="547.28"/>
    <d v="2000-11-03T00:00:00"/>
    <n v="98"/>
  </r>
  <r>
    <s v="19534"/>
    <s v="93"/>
    <x v="1993"/>
    <d v="2017-12-01T00:00:00"/>
    <b v="1"/>
    <s v="Approved"/>
    <s v="WeareA2B"/>
    <s v="Standard"/>
    <s v="medium"/>
    <s v="medium"/>
    <n v="1065.03"/>
    <n v="230.09"/>
    <n v="834.94"/>
    <d v="2000-11-03T00:00:00"/>
    <n v="29"/>
  </r>
  <r>
    <s v="19535"/>
    <s v="29"/>
    <x v="3126"/>
    <d v="2017-07-16T00:00:00"/>
    <b v="0"/>
    <s v="Approved"/>
    <s v="Norco Bicycles"/>
    <s v="Road"/>
    <s v="medium"/>
    <s v="medium"/>
    <n v="543.39"/>
    <n v="407.54"/>
    <n v="135.85"/>
    <d v="2016-03-29T00:00:00"/>
    <n v="167"/>
  </r>
  <r>
    <s v="19536"/>
    <s v="70"/>
    <x v="156"/>
    <d v="2017-11-06T00:00:00"/>
    <b v="1"/>
    <s v="Approved"/>
    <s v="Trek Bicycles"/>
    <s v="Standard"/>
    <s v="high"/>
    <s v="medium"/>
    <n v="495.72"/>
    <n v="297.43"/>
    <n v="198.29"/>
    <d v="2016-12-06T00:00:00"/>
    <n v="54"/>
  </r>
  <r>
    <s v="19537"/>
    <s v="49"/>
    <x v="152"/>
    <d v="2017-11-06T00:00:00"/>
    <b v="0"/>
    <s v="Approved"/>
    <s v="Trek Bicycles"/>
    <s v="Road"/>
    <s v="medium"/>
    <s v="medium"/>
    <n v="533.51"/>
    <n v="400.13"/>
    <n v="133.38"/>
    <d v="2009-04-12T00:00:00"/>
    <n v="54"/>
  </r>
  <r>
    <s v="19538"/>
    <s v="66"/>
    <x v="2927"/>
    <d v="2017-06-29T00:00:00"/>
    <b v="1"/>
    <s v="Approved"/>
    <s v="Giant Bicycles"/>
    <s v="Road"/>
    <s v="low"/>
    <s v="small"/>
    <n v="590.26"/>
    <n v="525.33000000000004"/>
    <n v="64.930000000000007"/>
    <d v="2010-08-20T00:00:00"/>
    <n v="184"/>
  </r>
  <r>
    <s v="19539"/>
    <s v="83"/>
    <x v="2708"/>
    <d v="2017-10-20T00:00:00"/>
    <b v="0"/>
    <s v="Approved"/>
    <s v="Solex"/>
    <s v="Touring"/>
    <s v="medium"/>
    <s v="large"/>
    <n v="2083.94"/>
    <n v="675.03"/>
    <n v="1408.91"/>
    <d v="2004-08-07T00:00:00"/>
    <n v="71"/>
  </r>
  <r>
    <s v="19540"/>
    <s v="34"/>
    <x v="3390"/>
    <d v="2017-01-04T00:00:00"/>
    <b v="0"/>
    <s v="Approved"/>
    <s v="Norco Bicycles"/>
    <s v="Road"/>
    <s v="high"/>
    <s v="large"/>
    <n v="774.53"/>
    <n v="464.72"/>
    <n v="309.81"/>
    <d v="2003-03-18T00:00:00"/>
    <n v="360"/>
  </r>
  <r>
    <s v="19541"/>
    <s v="90"/>
    <x v="677"/>
    <d v="2017-04-08T00:00:00"/>
    <b v="0"/>
    <s v="Approved"/>
    <s v="Norco Bicycles"/>
    <s v="Standard"/>
    <s v="low"/>
    <s v="medium"/>
    <n v="363.01"/>
    <n v="290.41000000000003"/>
    <n v="72.599999999999994"/>
    <d v="2005-05-10T00:00:00"/>
    <n v="266"/>
  </r>
  <r>
    <s v="19542"/>
    <s v="59"/>
    <x v="106"/>
    <d v="2017-08-15T00:00:00"/>
    <b v="1"/>
    <s v="Approved"/>
    <s v="WeareA2B"/>
    <s v="Standard"/>
    <s v="medium"/>
    <s v="small"/>
    <n v="1415.01"/>
    <n v="1259.3599999999999"/>
    <n v="155.65"/>
    <d v="2003-01-05T00:00:00"/>
    <n v="137"/>
  </r>
  <r>
    <s v="19543"/>
    <s v="74"/>
    <x v="2136"/>
    <d v="2017-01-01T00:00:00"/>
    <b v="0"/>
    <s v="Approved"/>
    <s v="WeareA2B"/>
    <s v="Standard"/>
    <s v="medium"/>
    <s v="medium"/>
    <n v="1228.07"/>
    <n v="400.91"/>
    <n v="827.16"/>
    <d v="2003-09-09T00:00:00"/>
    <n v="363"/>
  </r>
  <r>
    <s v="19544"/>
    <s v="25"/>
    <x v="774"/>
    <d v="2017-10-07T00:00:00"/>
    <b v="1"/>
    <s v="Approved"/>
    <s v="Giant Bicycles"/>
    <s v="Road"/>
    <s v="medium"/>
    <s v="medium"/>
    <n v="1538.99"/>
    <n v="829.65"/>
    <n v="709.34"/>
    <d v="2002-03-22T00:00:00"/>
    <n v="84"/>
  </r>
  <r>
    <s v="19545"/>
    <s v="94"/>
    <x v="589"/>
    <d v="2017-10-03T00:00:00"/>
    <b v="0"/>
    <s v="Approved"/>
    <s v="Giant Bicycles"/>
    <s v="Standard"/>
    <s v="medium"/>
    <s v="large"/>
    <n v="1635.3"/>
    <n v="993.66"/>
    <n v="641.64"/>
    <d v="2013-06-09T00:00:00"/>
    <n v="88"/>
  </r>
  <r>
    <s v="19546"/>
    <s v="74"/>
    <x v="2016"/>
    <d v="2017-04-06T00:00:00"/>
    <b v="0"/>
    <s v="Approved"/>
    <s v="WeareA2B"/>
    <s v="Standard"/>
    <s v="medium"/>
    <s v="medium"/>
    <n v="1762.96"/>
    <n v="950.52"/>
    <n v="812.44"/>
    <d v="2014-07-28T00:00:00"/>
    <n v="268"/>
  </r>
  <r>
    <s v="19547"/>
    <s v="1"/>
    <x v="2896"/>
    <d v="2017-09-02T00:00:00"/>
    <b v="1"/>
    <s v="Approved"/>
    <s v="Giant Bicycles"/>
    <s v="Standard"/>
    <s v="medium"/>
    <s v="medium"/>
    <n v="1403.5"/>
    <n v="954.82"/>
    <n v="448.68"/>
    <d v="2016-11-14T00:00:00"/>
    <n v="119"/>
  </r>
  <r>
    <s v="19548"/>
    <s v="9"/>
    <x v="2605"/>
    <d v="2017-07-24T00:00:00"/>
    <b v="0"/>
    <s v="Approved"/>
    <s v="OHM Cycles"/>
    <s v="Road"/>
    <s v="medium"/>
    <s v="medium"/>
    <n v="742.54"/>
    <n v="667.4"/>
    <n v="75.14"/>
    <d v="1991-11-07T00:00:00"/>
    <n v="159"/>
  </r>
  <r>
    <s v="19549"/>
    <s v="43"/>
    <x v="2106"/>
    <d v="2017-09-22T00:00:00"/>
    <b v="0"/>
    <s v="Approved"/>
    <s v="Norco Bicycles"/>
    <s v="Standard"/>
    <s v="medium"/>
    <s v="medium"/>
    <n v="1555.58"/>
    <n v="818.01"/>
    <n v="737.57"/>
    <d v="2015-08-02T00:00:00"/>
    <n v="99"/>
  </r>
  <r>
    <s v="19550"/>
    <s v="61"/>
    <x v="500"/>
    <d v="2017-12-13T00:00:00"/>
    <b v="0"/>
    <s v="Approved"/>
    <s v="Norco Bicycles"/>
    <s v="Standard"/>
    <s v="medium"/>
    <s v="small"/>
    <n v="586.45000000000005"/>
    <n v="521.94000000000005"/>
    <n v="64.510000000000005"/>
    <d v="1991-07-10T00:00:00"/>
    <n v="17"/>
  </r>
  <r>
    <s v="19551"/>
    <s v="29"/>
    <x v="2122"/>
    <d v="2017-10-06T00:00:00"/>
    <b v="1"/>
    <s v="Approved"/>
    <s v="WeareA2B"/>
    <s v="Standard"/>
    <s v="medium"/>
    <s v="medium"/>
    <n v="1065.03"/>
    <n v="230.09"/>
    <n v="834.94"/>
    <d v="2004-01-16T00:00:00"/>
    <n v="85"/>
  </r>
  <r>
    <s v="19552"/>
    <s v="64"/>
    <x v="2967"/>
    <d v="2017-08-09T00:00:00"/>
    <b v="0"/>
    <s v="Approved"/>
    <s v="Giant Bicycles"/>
    <s v="Standard"/>
    <s v="high"/>
    <s v="small"/>
    <n v="1977.36"/>
    <n v="1759.85"/>
    <n v="217.51"/>
    <d v="2011-08-24T00:00:00"/>
    <n v="143"/>
  </r>
  <r>
    <s v="19553"/>
    <s v="0"/>
    <x v="1145"/>
    <d v="2017-02-28T00:00:00"/>
    <b v="1"/>
    <s v="Approved"/>
    <s v="OHM Cycles"/>
    <s v="Standard"/>
    <s v="medium"/>
    <s v="medium"/>
    <n v="183.86"/>
    <n v="137.9"/>
    <n v="45.96"/>
    <d v="1993-07-20T00:00:00"/>
    <n v="305"/>
  </r>
  <r>
    <s v="19554"/>
    <s v="10"/>
    <x v="2021"/>
    <d v="2017-05-20T00:00:00"/>
    <b v="1"/>
    <s v="Approved"/>
    <s v="WeareA2B"/>
    <s v="Touring"/>
    <s v="medium"/>
    <s v="medium"/>
    <n v="1466.68"/>
    <n v="363.25"/>
    <n v="1103.43"/>
    <d v="2014-03-03T00:00:00"/>
    <n v="224"/>
  </r>
  <r>
    <s v="19555"/>
    <s v="0"/>
    <x v="397"/>
    <d v="2017-07-11T00:00:00"/>
    <b v="1"/>
    <s v="Approved"/>
    <s v="Solex"/>
    <s v="Standard"/>
    <s v="medium"/>
    <s v="medium"/>
    <n v="441.49"/>
    <n v="84.99"/>
    <n v="356.5"/>
    <d v="1993-04-12T00:00:00"/>
    <n v="172"/>
  </r>
  <r>
    <s v="19556"/>
    <s v="28"/>
    <x v="1167"/>
    <d v="2017-04-09T00:00:00"/>
    <b v="1"/>
    <s v="Approved"/>
    <s v="Norco Bicycles"/>
    <s v="Standard"/>
    <s v="medium"/>
    <s v="small"/>
    <n v="1216.1400000000001"/>
    <n v="1082.3599999999999"/>
    <n v="133.78"/>
    <d v="2002-03-22T00:00:00"/>
    <n v="265"/>
  </r>
  <r>
    <s v="19557"/>
    <s v="63"/>
    <x v="2299"/>
    <d v="2017-02-05T00:00:00"/>
    <b v="1"/>
    <s v="Approved"/>
    <s v="Solex"/>
    <s v="Standard"/>
    <s v="medium"/>
    <s v="medium"/>
    <n v="1483.2"/>
    <n v="99.59"/>
    <n v="1383.61"/>
    <d v="2010-11-05T00:00:00"/>
    <n v="328"/>
  </r>
  <r>
    <s v="19558"/>
    <s v="55"/>
    <x v="1891"/>
    <d v="2017-08-17T00:00:00"/>
    <b v="1"/>
    <s v="Approved"/>
    <s v="Trek Bicycles"/>
    <s v="Road"/>
    <s v="medium"/>
    <s v="large"/>
    <n v="1894.19"/>
    <n v="598.76"/>
    <n v="1295.43"/>
    <d v="1993-07-20T00:00:00"/>
    <n v="135"/>
  </r>
  <r>
    <s v="19559"/>
    <s v="0"/>
    <x v="1027"/>
    <d v="2017-12-20T00:00:00"/>
    <b v="1"/>
    <s v="Approved"/>
    <s v="Solex"/>
    <s v="Standard"/>
    <s v="medium"/>
    <s v="medium"/>
    <n v="71.489999999999995"/>
    <n v="53.62"/>
    <n v="17.87"/>
    <d v="2012-12-02T00:00:00"/>
    <n v="10"/>
  </r>
  <r>
    <s v="19560"/>
    <s v="4"/>
    <x v="2028"/>
    <d v="2017-04-11T00:00:00"/>
    <b v="1"/>
    <s v="Approved"/>
    <s v="Giant Bicycles"/>
    <s v="Standard"/>
    <s v="high"/>
    <s v="medium"/>
    <n v="1129.1300000000001"/>
    <n v="677.48"/>
    <n v="451.65"/>
    <d v="2005-08-09T00:00:00"/>
    <n v="263"/>
  </r>
  <r>
    <s v="19561"/>
    <s v="0"/>
    <x v="249"/>
    <d v="2017-09-19T00:00:00"/>
    <b v="0"/>
    <s v="Approved"/>
    <s v="WeareA2B"/>
    <s v="Standard"/>
    <s v="medium"/>
    <s v="small"/>
    <n v="175.89"/>
    <n v="131.91999999999999"/>
    <n v="43.97"/>
    <d v="2003-02-16T00:00:00"/>
    <n v="102"/>
  </r>
  <r>
    <s v="19562"/>
    <s v="87"/>
    <x v="3355"/>
    <d v="2017-10-26T00:00:00"/>
    <b v="1"/>
    <s v="Approved"/>
    <s v="Giant Bicycles"/>
    <s v="Standard"/>
    <s v="high"/>
    <s v="medium"/>
    <n v="1179"/>
    <n v="707.4"/>
    <n v="471.6"/>
    <d v="1997-08-25T00:00:00"/>
    <n v="65"/>
  </r>
  <r>
    <s v="19563"/>
    <s v="91"/>
    <x v="347"/>
    <d v="2017-05-26T00:00:00"/>
    <b v="1"/>
    <s v="Approved"/>
    <s v="Solex"/>
    <s v="Standard"/>
    <s v="medium"/>
    <s v="medium"/>
    <n v="100.35"/>
    <n v="75.260000000000005"/>
    <n v="25.09"/>
    <d v="2000-11-03T00:00:00"/>
    <n v="218"/>
  </r>
  <r>
    <s v="19564"/>
    <s v="19"/>
    <x v="3123"/>
    <d v="2017-12-12T00:00:00"/>
    <b v="0"/>
    <s v="Approved"/>
    <s v="Trek Bicycles"/>
    <s v="Mountain"/>
    <s v="low"/>
    <s v="medium"/>
    <n v="574.64"/>
    <n v="459.71"/>
    <n v="114.93"/>
    <d v="2003-02-07T00:00:00"/>
    <n v="18"/>
  </r>
  <r>
    <s v="19565"/>
    <s v="0"/>
    <x v="1260"/>
    <d v="2017-06-28T00:00:00"/>
    <b v="0"/>
    <s v="Approved"/>
    <s v="WeareA2B"/>
    <s v="Standard"/>
    <s v="medium"/>
    <s v="medium"/>
    <n v="60.34"/>
    <n v="45.26"/>
    <n v="15.08"/>
    <d v="1993-07-15T00:00:00"/>
    <n v="185"/>
  </r>
  <r>
    <s v="19566"/>
    <s v="43"/>
    <x v="1468"/>
    <d v="2017-04-22T00:00:00"/>
    <b v="1"/>
    <s v="Approved"/>
    <s v="Solex"/>
    <s v="Standard"/>
    <s v="medium"/>
    <s v="medium"/>
    <n v="1151.96"/>
    <n v="649.49"/>
    <n v="502.47"/>
    <d v="2007-12-11T00:00:00"/>
    <n v="252"/>
  </r>
  <r>
    <s v="19567"/>
    <s v="40"/>
    <x v="859"/>
    <d v="2017-05-31T00:00:00"/>
    <b v="0"/>
    <s v="Approved"/>
    <s v="OHM Cycles"/>
    <s v="Standard"/>
    <s v="high"/>
    <s v="medium"/>
    <n v="1458.17"/>
    <n v="874.9"/>
    <n v="583.27"/>
    <d v="2006-02-02T00:00:00"/>
    <n v="213"/>
  </r>
  <r>
    <s v="19568"/>
    <s v="25"/>
    <x v="2441"/>
    <d v="2017-11-21T00:00:00"/>
    <b v="1"/>
    <s v="Approved"/>
    <s v="Giant Bicycles"/>
    <s v="Road"/>
    <s v="medium"/>
    <s v="medium"/>
    <n v="1538.99"/>
    <n v="829.65"/>
    <n v="709.34"/>
    <d v="2016-02-04T00:00:00"/>
    <n v="39"/>
  </r>
  <r>
    <s v="19569"/>
    <s v="25"/>
    <x v="2736"/>
    <d v="2017-01-21T00:00:00"/>
    <b v="0"/>
    <s v="Approved"/>
    <s v="Giant Bicycles"/>
    <s v="Road"/>
    <s v="medium"/>
    <s v="medium"/>
    <n v="1538.99"/>
    <n v="829.65"/>
    <n v="709.34"/>
    <d v="2006-11-10T00:00:00"/>
    <n v="343"/>
  </r>
  <r>
    <s v="19570"/>
    <s v="11"/>
    <x v="304"/>
    <d v="2017-05-12T00:00:00"/>
    <b v="0"/>
    <s v="Approved"/>
    <s v="Trek Bicycles"/>
    <s v="Standard"/>
    <s v="medium"/>
    <s v="small"/>
    <n v="1775.81"/>
    <n v="1580.47"/>
    <n v="195.34"/>
    <d v="2010-05-05T00:00:00"/>
    <n v="232"/>
  </r>
  <r>
    <s v="19571"/>
    <s v="45"/>
    <x v="2582"/>
    <d v="2017-05-24T00:00:00"/>
    <b v="1"/>
    <s v="Approved"/>
    <s v="Solex"/>
    <s v="Standard"/>
    <s v="medium"/>
    <s v="medium"/>
    <n v="441.49"/>
    <n v="84.99"/>
    <n v="356.5"/>
    <d v="2015-05-21T00:00:00"/>
    <n v="220"/>
  </r>
  <r>
    <s v="19572"/>
    <s v="11"/>
    <x v="1918"/>
    <d v="2017-08-21T00:00:00"/>
    <b v="1"/>
    <s v="Approved"/>
    <s v="Giant Bicycles"/>
    <s v="Standard"/>
    <s v="high"/>
    <s v="medium"/>
    <n v="1274.93"/>
    <n v="764.96"/>
    <n v="509.97"/>
    <d v="1996-11-09T00:00:00"/>
    <n v="131"/>
  </r>
  <r>
    <s v="19573"/>
    <s v="13"/>
    <x v="1375"/>
    <d v="2017-10-24T00:00:00"/>
    <b v="1"/>
    <s v="Approved"/>
    <s v="Solex"/>
    <s v="Standard"/>
    <s v="medium"/>
    <s v="medium"/>
    <n v="1163.8900000000001"/>
    <n v="589.27"/>
    <n v="574.62"/>
    <d v="2016-07-09T00:00:00"/>
    <n v="67"/>
  </r>
  <r>
    <s v="19575"/>
    <s v="35"/>
    <x v="1501"/>
    <d v="2017-04-06T00:00:00"/>
    <b v="1"/>
    <s v="Approved"/>
    <s v="Trek Bicycles"/>
    <s v="Standard"/>
    <s v="low"/>
    <s v="medium"/>
    <n v="1057.51"/>
    <n v="154.4"/>
    <n v="903.11"/>
    <d v="1994-07-12T00:00:00"/>
    <n v="268"/>
  </r>
  <r>
    <s v="19576"/>
    <s v="50"/>
    <x v="2751"/>
    <d v="2017-07-01T00:00:00"/>
    <b v="0"/>
    <s v="Approved"/>
    <s v="Giant Bicycles"/>
    <s v="Standard"/>
    <s v="medium"/>
    <s v="medium"/>
    <n v="642.70000000000005"/>
    <n v="211.37"/>
    <n v="431.33"/>
    <d v="2002-03-22T00:00:00"/>
    <n v="182"/>
  </r>
  <r>
    <s v="19577"/>
    <s v="70"/>
    <x v="1430"/>
    <d v="2017-08-14T00:00:00"/>
    <b v="1"/>
    <s v="Approved"/>
    <s v="Trek Bicycles"/>
    <s v="Standard"/>
    <s v="high"/>
    <s v="medium"/>
    <n v="495.72"/>
    <n v="297.43"/>
    <n v="198.29"/>
    <d v="2000-05-22T00:00:00"/>
    <n v="138"/>
  </r>
  <r>
    <s v="19578"/>
    <s v="92"/>
    <x v="2843"/>
    <d v="2017-12-24T00:00:00"/>
    <b v="0"/>
    <s v="Approved"/>
    <s v="WeareA2B"/>
    <s v="Standard"/>
    <s v="medium"/>
    <s v="small"/>
    <n v="1415.01"/>
    <n v="1259.3599999999999"/>
    <n v="155.65"/>
    <d v="2003-01-05T00:00:00"/>
    <n v="6"/>
  </r>
  <r>
    <s v="19579"/>
    <s v="65"/>
    <x v="2425"/>
    <d v="2017-12-16T00:00:00"/>
    <b v="0"/>
    <s v="Approved"/>
    <s v="WeareA2B"/>
    <s v="Standard"/>
    <s v="medium"/>
    <s v="medium"/>
    <n v="1807.45"/>
    <n v="778.69"/>
    <n v="1028.76"/>
    <d v="2015-05-21T00:00:00"/>
    <n v="14"/>
  </r>
  <r>
    <s v="19580"/>
    <s v="27"/>
    <x v="2944"/>
    <d v="2017-09-27T00:00:00"/>
    <b v="1"/>
    <s v="Approved"/>
    <s v="Trek Bicycles"/>
    <s v="Standard"/>
    <s v="medium"/>
    <s v="medium"/>
    <n v="499.53"/>
    <n v="388.72"/>
    <n v="110.81"/>
    <d v="1999-06-23T00:00:00"/>
    <n v="94"/>
  </r>
  <r>
    <s v="19582"/>
    <s v="18"/>
    <x v="1048"/>
    <d v="2017-12-09T00:00:00"/>
    <b v="0"/>
    <s v="Approved"/>
    <s v="Norco Bicycles"/>
    <s v="Standard"/>
    <s v="high"/>
    <s v="medium"/>
    <n v="1148.6400000000001"/>
    <n v="689.18"/>
    <n v="459.46"/>
    <d v="2015-08-10T00:00:00"/>
    <n v="21"/>
  </r>
  <r>
    <s v="19583"/>
    <s v="61"/>
    <x v="514"/>
    <d v="2017-10-28T00:00:00"/>
    <b v="1"/>
    <s v="Approved"/>
    <s v="OHM Cycles"/>
    <s v="Standard"/>
    <s v="low"/>
    <s v="medium"/>
    <n v="71.16"/>
    <n v="56.93"/>
    <n v="14.23"/>
    <d v="2015-06-17T00:00:00"/>
    <n v="63"/>
  </r>
  <r>
    <s v="19584"/>
    <s v="9"/>
    <x v="417"/>
    <d v="2017-05-30T00:00:00"/>
    <b v="0"/>
    <s v="Approved"/>
    <s v="OHM Cycles"/>
    <s v="Road"/>
    <s v="medium"/>
    <s v="medium"/>
    <n v="742.54"/>
    <n v="667.4"/>
    <n v="75.14"/>
    <d v="1991-11-07T00:00:00"/>
    <n v="214"/>
  </r>
  <r>
    <s v="19585"/>
    <s v="68"/>
    <x v="2520"/>
    <d v="2017-01-25T00:00:00"/>
    <b v="0"/>
    <s v="Approved"/>
    <s v="OHM Cycles"/>
    <s v="Standard"/>
    <s v="medium"/>
    <s v="medium"/>
    <n v="1636.9"/>
    <n v="44.71"/>
    <n v="1592.19"/>
    <d v="2010-08-20T00:00:00"/>
    <n v="339"/>
  </r>
  <r>
    <s v="19586"/>
    <s v="42"/>
    <x v="664"/>
    <d v="2017-09-02T00:00:00"/>
    <b v="0"/>
    <s v="Approved"/>
    <s v="OHM Cycles"/>
    <s v="Road"/>
    <s v="medium"/>
    <s v="small"/>
    <n v="1810"/>
    <n v="1610.9"/>
    <n v="199.1"/>
    <d v="2008-03-19T00:00:00"/>
    <n v="119"/>
  </r>
  <r>
    <s v="19587"/>
    <s v="95"/>
    <x v="1767"/>
    <d v="2017-12-12T00:00:00"/>
    <b v="1"/>
    <s v="Approved"/>
    <s v="Giant Bicycles"/>
    <s v="Standard"/>
    <s v="medium"/>
    <s v="large"/>
    <n v="569.55999999999995"/>
    <n v="528.42999999999995"/>
    <n v="41.13"/>
    <d v="2003-09-10T00:00:00"/>
    <n v="18"/>
  </r>
  <r>
    <s v="19588"/>
    <s v="7"/>
    <x v="3224"/>
    <d v="2017-08-18T00:00:00"/>
    <b v="1"/>
    <s v="Approved"/>
    <s v="Trek Bicycles"/>
    <s v="Road"/>
    <s v="low"/>
    <s v="medium"/>
    <n v="980.37"/>
    <n v="234.43"/>
    <n v="745.94"/>
    <d v="2004-09-28T00:00:00"/>
    <n v="134"/>
  </r>
  <r>
    <s v="19589"/>
    <s v="1"/>
    <x v="2571"/>
    <d v="2017-05-18T00:00:00"/>
    <b v="1"/>
    <s v="Approved"/>
    <s v="Giant Bicycles"/>
    <s v="Standard"/>
    <s v="medium"/>
    <s v="medium"/>
    <n v="1403.5"/>
    <n v="954.82"/>
    <n v="448.68"/>
    <d v="2005-08-09T00:00:00"/>
    <n v="226"/>
  </r>
  <r>
    <s v="19590"/>
    <s v="15"/>
    <x v="453"/>
    <d v="2017-10-18T00:00:00"/>
    <b v="1"/>
    <s v="Approved"/>
    <s v="Norco Bicycles"/>
    <s v="Standard"/>
    <s v="low"/>
    <s v="medium"/>
    <n v="958.74"/>
    <n v="748.9"/>
    <n v="209.84"/>
    <d v="2005-12-07T00:00:00"/>
    <n v="73"/>
  </r>
  <r>
    <s v="19591"/>
    <s v="54"/>
    <x v="672"/>
    <d v="2017-09-24T00:00:00"/>
    <b v="0"/>
    <s v="Approved"/>
    <s v="WeareA2B"/>
    <s v="Standard"/>
    <s v="medium"/>
    <s v="medium"/>
    <n v="1292.8399999999999"/>
    <n v="13.44"/>
    <n v="1279.4000000000001"/>
    <d v="1997-10-04T00:00:00"/>
    <n v="97"/>
  </r>
  <r>
    <s v="19592"/>
    <s v="18"/>
    <x v="2880"/>
    <d v="2017-06-18T00:00:00"/>
    <b v="0"/>
    <s v="Approved"/>
    <s v="Solex"/>
    <s v="Standard"/>
    <s v="medium"/>
    <s v="medium"/>
    <n v="575.27"/>
    <n v="431.45"/>
    <n v="143.82"/>
    <d v="1993-07-15T00:00:00"/>
    <n v="195"/>
  </r>
  <r>
    <s v="19593"/>
    <s v="9"/>
    <x v="3195"/>
    <d v="2017-07-29T00:00:00"/>
    <b v="0"/>
    <s v="Approved"/>
    <s v="OHM Cycles"/>
    <s v="Road"/>
    <s v="medium"/>
    <s v="medium"/>
    <n v="742.54"/>
    <n v="667.4"/>
    <n v="75.14"/>
    <d v="2005-12-07T00:00:00"/>
    <n v="154"/>
  </r>
  <r>
    <s v="19594"/>
    <s v="13"/>
    <x v="2996"/>
    <d v="2017-07-21T00:00:00"/>
    <b v="0"/>
    <s v="Approved"/>
    <s v="Solex"/>
    <s v="Standard"/>
    <s v="medium"/>
    <s v="medium"/>
    <n v="1577.53"/>
    <n v="826.51"/>
    <n v="751.02"/>
    <d v="2011-03-16T00:00:00"/>
    <n v="162"/>
  </r>
  <r>
    <s v="19595"/>
    <s v="43"/>
    <x v="797"/>
    <d v="2017-05-30T00:00:00"/>
    <b v="1"/>
    <s v="Approved"/>
    <s v="Solex"/>
    <s v="Standard"/>
    <s v="medium"/>
    <s v="medium"/>
    <n v="1151.96"/>
    <n v="649.49"/>
    <n v="502.47"/>
    <d v="1999-12-04T00:00:00"/>
    <n v="214"/>
  </r>
  <r>
    <s v="19596"/>
    <s v="24"/>
    <x v="3202"/>
    <d v="2017-03-11T00:00:00"/>
    <b v="1"/>
    <s v="Approved"/>
    <s v="Solex"/>
    <s v="Road"/>
    <s v="medium"/>
    <s v="large"/>
    <n v="1777.8"/>
    <n v="820.78"/>
    <n v="957.02"/>
    <d v="2011-05-07T00:00:00"/>
    <n v="294"/>
  </r>
  <r>
    <s v="19597"/>
    <s v="83"/>
    <x v="3295"/>
    <d v="2017-10-19T00:00:00"/>
    <b v="0"/>
    <s v="Approved"/>
    <s v="Solex"/>
    <s v="Touring"/>
    <s v="medium"/>
    <s v="large"/>
    <n v="2083.94"/>
    <n v="675.03"/>
    <n v="1408.91"/>
    <d v="2013-09-16T00:00:00"/>
    <n v="72"/>
  </r>
  <r>
    <s v="19598"/>
    <s v="23"/>
    <x v="1430"/>
    <d v="2017-03-18T00:00:00"/>
    <b v="0"/>
    <s v="Approved"/>
    <s v="Norco Bicycles"/>
    <s v="Mountain"/>
    <s v="low"/>
    <s v="small"/>
    <n v="688.63"/>
    <n v="612.88"/>
    <n v="75.75"/>
    <d v="1991-08-05T00:00:00"/>
    <n v="287"/>
  </r>
  <r>
    <s v="19599"/>
    <s v="12"/>
    <x v="798"/>
    <d v="2017-08-04T00:00:00"/>
    <b v="0"/>
    <s v="Approved"/>
    <s v="WeareA2B"/>
    <s v="Standard"/>
    <s v="medium"/>
    <s v="medium"/>
    <n v="1231.1500000000001"/>
    <n v="161.6"/>
    <n v="1069.55"/>
    <d v="2004-08-17T00:00:00"/>
    <n v="148"/>
  </r>
  <r>
    <s v="19600"/>
    <s v="19"/>
    <x v="2587"/>
    <d v="2017-07-09T00:00:00"/>
    <b v="0"/>
    <s v="Approved"/>
    <s v="OHM Cycles"/>
    <s v="Road"/>
    <s v="high"/>
    <s v="large"/>
    <n v="12.01"/>
    <n v="7.21"/>
    <n v="4.8"/>
    <d v="2009-03-08T00:00:00"/>
    <n v="174"/>
  </r>
  <r>
    <s v="19601"/>
    <s v="1"/>
    <x v="3056"/>
    <d v="2017-01-29T00:00:00"/>
    <b v="0"/>
    <s v="Approved"/>
    <s v="Giant Bicycles"/>
    <s v="Standard"/>
    <s v="medium"/>
    <s v="medium"/>
    <n v="1403.5"/>
    <n v="954.82"/>
    <n v="448.68"/>
    <d v="2012-12-02T00:00:00"/>
    <n v="335"/>
  </r>
  <r>
    <s v="19602"/>
    <s v="0"/>
    <x v="1847"/>
    <d v="2017-04-20T00:00:00"/>
    <b v="1"/>
    <s v="Approved"/>
    <s v="Norco Bicycles"/>
    <s v="Standard"/>
    <s v="medium"/>
    <s v="medium"/>
    <n v="360.4"/>
    <n v="270.3"/>
    <n v="90.1"/>
    <d v="2016-12-06T00:00:00"/>
    <n v="254"/>
  </r>
  <r>
    <s v="19603"/>
    <s v="77"/>
    <x v="1401"/>
    <d v="2017-06-11T00:00:00"/>
    <b v="0"/>
    <s v="Approved"/>
    <s v="Norco Bicycles"/>
    <s v="Road"/>
    <s v="medium"/>
    <s v="large"/>
    <n v="1240.31"/>
    <n v="795.1"/>
    <n v="445.21"/>
    <d v="2000-11-03T00:00:00"/>
    <n v="202"/>
  </r>
  <r>
    <s v="19604"/>
    <s v="74"/>
    <x v="2053"/>
    <d v="2017-12-18T00:00:00"/>
    <b v="0"/>
    <s v="Approved"/>
    <s v="WeareA2B"/>
    <s v="Standard"/>
    <s v="medium"/>
    <s v="medium"/>
    <n v="1228.07"/>
    <n v="400.91"/>
    <n v="827.16"/>
    <d v="2000-05-22T00:00:00"/>
    <n v="12"/>
  </r>
  <r>
    <s v="19605"/>
    <s v="7"/>
    <x v="2436"/>
    <d v="2017-01-13T00:00:00"/>
    <b v="1"/>
    <s v="Approved"/>
    <s v="Trek Bicycles"/>
    <s v="Road"/>
    <s v="low"/>
    <s v="medium"/>
    <n v="980.37"/>
    <n v="234.43"/>
    <n v="745.94"/>
    <d v="2004-09-28T00:00:00"/>
    <n v="351"/>
  </r>
  <r>
    <s v="19606"/>
    <s v="85"/>
    <x v="1095"/>
    <d v="2017-11-18T00:00:00"/>
    <b v="0"/>
    <s v="Approved"/>
    <s v="WeareA2B"/>
    <s v="Standard"/>
    <s v="medium"/>
    <s v="medium"/>
    <n v="752.64"/>
    <n v="205.36"/>
    <n v="547.28"/>
    <d v="1993-04-20T00:00:00"/>
    <n v="42"/>
  </r>
  <r>
    <s v="19607"/>
    <s v="11"/>
    <x v="3096"/>
    <d v="2017-10-29T00:00:00"/>
    <b v="0"/>
    <s v="Approved"/>
    <s v="Giant Bicycles"/>
    <s v="Standard"/>
    <s v="high"/>
    <s v="medium"/>
    <n v="1274.93"/>
    <n v="764.96"/>
    <n v="509.97"/>
    <d v="2007-08-04T00:00:00"/>
    <n v="62"/>
  </r>
  <r>
    <s v="19608"/>
    <s v="29"/>
    <x v="165"/>
    <d v="2017-09-15T00:00:00"/>
    <b v="1"/>
    <s v="Approved"/>
    <s v="Norco Bicycles"/>
    <s v="Road"/>
    <s v="medium"/>
    <s v="medium"/>
    <n v="543.39"/>
    <n v="407.54"/>
    <n v="135.85"/>
    <d v="2016-11-22T00:00:00"/>
    <n v="106"/>
  </r>
  <r>
    <s v="19609"/>
    <s v="28"/>
    <x v="551"/>
    <d v="2017-11-23T00:00:00"/>
    <b v="0"/>
    <s v="Approved"/>
    <s v="Solex"/>
    <s v="Road"/>
    <s v="medium"/>
    <s v="small"/>
    <n v="1703.52"/>
    <n v="1516.13"/>
    <n v="187.39"/>
    <d v="2016-07-09T00:00:00"/>
    <n v="37"/>
  </r>
  <r>
    <s v="19610"/>
    <s v="84"/>
    <x v="1685"/>
    <d v="2017-08-09T00:00:00"/>
    <b v="0"/>
    <s v="Approved"/>
    <s v="Trek Bicycles"/>
    <s v="Road"/>
    <s v="medium"/>
    <s v="medium"/>
    <n v="290.62"/>
    <n v="215.14"/>
    <n v="75.48"/>
    <d v="1993-04-20T00:00:00"/>
    <n v="143"/>
  </r>
  <r>
    <s v="19611"/>
    <s v="81"/>
    <x v="3389"/>
    <d v="2017-06-08T00:00:00"/>
    <b v="0"/>
    <s v="Approved"/>
    <s v="Norco Bicycles"/>
    <s v="Standard"/>
    <s v="medium"/>
    <s v="small"/>
    <n v="586.45000000000005"/>
    <n v="521.94000000000005"/>
    <n v="64.510000000000005"/>
    <d v="2015-08-10T00:00:00"/>
    <n v="205"/>
  </r>
  <r>
    <s v="19612"/>
    <s v="88"/>
    <x v="2662"/>
    <d v="2017-03-12T00:00:00"/>
    <b v="1"/>
    <s v="Approved"/>
    <s v="Norco Bicycles"/>
    <s v="Standard"/>
    <s v="medium"/>
    <s v="medium"/>
    <n v="1198.46"/>
    <n v="381.1"/>
    <n v="817.36"/>
    <d v="2013-06-09T00:00:00"/>
    <n v="293"/>
  </r>
  <r>
    <s v="19613"/>
    <s v="27"/>
    <x v="3089"/>
    <d v="2017-05-31T00:00:00"/>
    <b v="1"/>
    <s v="Approved"/>
    <s v="Trek Bicycles"/>
    <s v="Standard"/>
    <s v="medium"/>
    <s v="medium"/>
    <n v="499.53"/>
    <n v="388.72"/>
    <n v="110.81"/>
    <d v="1991-08-05T00:00:00"/>
    <n v="213"/>
  </r>
  <r>
    <s v="19614"/>
    <s v="43"/>
    <x v="2688"/>
    <d v="2017-03-13T00:00:00"/>
    <b v="1"/>
    <s v="Approved"/>
    <s v="Solex"/>
    <s v="Standard"/>
    <s v="medium"/>
    <s v="medium"/>
    <n v="1151.96"/>
    <n v="649.49"/>
    <n v="502.47"/>
    <d v="1999-12-04T00:00:00"/>
    <n v="292"/>
  </r>
  <r>
    <s v="19615"/>
    <s v="45"/>
    <x v="3408"/>
    <d v="2017-04-24T00:00:00"/>
    <b v="1"/>
    <s v="Approved"/>
    <s v="Trek Bicycles"/>
    <s v="Road"/>
    <s v="low"/>
    <s v="medium"/>
    <n v="980.37"/>
    <n v="234.43"/>
    <n v="745.94"/>
    <d v="2004-09-28T00:00:00"/>
    <n v="250"/>
  </r>
  <r>
    <s v="19616"/>
    <s v="16"/>
    <x v="1972"/>
    <d v="2017-11-17T00:00:00"/>
    <b v="0"/>
    <s v="Approved"/>
    <s v="Norco Bicycles"/>
    <s v="Standard"/>
    <s v="high"/>
    <s v="small"/>
    <n v="1661.92"/>
    <n v="1479.11"/>
    <n v="182.81"/>
    <d v="1993-07-15T00:00:00"/>
    <n v="43"/>
  </r>
  <r>
    <s v="19617"/>
    <s v="39"/>
    <x v="2285"/>
    <d v="2017-05-21T00:00:00"/>
    <b v="1"/>
    <s v="Approved"/>
    <s v="Giant Bicycles"/>
    <s v="Standard"/>
    <s v="medium"/>
    <s v="large"/>
    <n v="1812.75"/>
    <n v="582.48"/>
    <n v="1230.27"/>
    <d v="2006-02-02T00:00:00"/>
    <n v="223"/>
  </r>
  <r>
    <s v="19618"/>
    <s v="32"/>
    <x v="2705"/>
    <d v="2017-06-03T00:00:00"/>
    <b v="0"/>
    <s v="Approved"/>
    <s v="Giant Bicycles"/>
    <s v="Standard"/>
    <s v="medium"/>
    <s v="medium"/>
    <n v="642.70000000000005"/>
    <n v="211.37"/>
    <n v="431.33"/>
    <d v="2002-03-22T00:00:00"/>
    <n v="210"/>
  </r>
  <r>
    <s v="19619"/>
    <s v="91"/>
    <x v="1859"/>
    <d v="2017-10-19T00:00:00"/>
    <b v="0"/>
    <s v="Approved"/>
    <s v="Solex"/>
    <s v="Standard"/>
    <s v="medium"/>
    <s v="medium"/>
    <n v="100.35"/>
    <n v="75.260000000000005"/>
    <n v="25.09"/>
    <d v="1999-07-26T00:00:00"/>
    <n v="72"/>
  </r>
  <r>
    <s v="19620"/>
    <s v="76"/>
    <x v="1007"/>
    <d v="2017-01-27T00:00:00"/>
    <b v="1"/>
    <s v="Approved"/>
    <s v="WeareA2B"/>
    <s v="Standard"/>
    <s v="low"/>
    <s v="medium"/>
    <n v="642.30999999999995"/>
    <n v="513.85"/>
    <n v="128.46"/>
    <d v="2014-10-10T00:00:00"/>
    <n v="337"/>
  </r>
  <r>
    <s v="19621"/>
    <s v="91"/>
    <x v="924"/>
    <d v="2017-03-26T00:00:00"/>
    <b v="1"/>
    <s v="Approved"/>
    <s v="Solex"/>
    <s v="Standard"/>
    <s v="medium"/>
    <s v="medium"/>
    <n v="100.35"/>
    <n v="75.260000000000005"/>
    <n v="25.09"/>
    <d v="2003-01-05T00:00:00"/>
    <n v="279"/>
  </r>
  <r>
    <s v="19622"/>
    <s v="16"/>
    <x v="1595"/>
    <d v="2017-07-01T00:00:00"/>
    <b v="1"/>
    <s v="Approved"/>
    <s v="Norco Bicycles"/>
    <s v="Standard"/>
    <s v="high"/>
    <s v="small"/>
    <n v="1661.92"/>
    <n v="1479.11"/>
    <n v="182.81"/>
    <d v="1992-10-11T00:00:00"/>
    <n v="182"/>
  </r>
  <r>
    <s v="19623"/>
    <s v="8"/>
    <x v="2309"/>
    <d v="2017-05-17T00:00:00"/>
    <b v="1"/>
    <s v="Approved"/>
    <s v="Solex"/>
    <s v="Road"/>
    <s v="medium"/>
    <s v="small"/>
    <n v="1703.52"/>
    <n v="1516.13"/>
    <n v="187.39"/>
    <d v="2011-04-16T00:00:00"/>
    <n v="227"/>
  </r>
  <r>
    <s v="19624"/>
    <s v="52"/>
    <x v="1560"/>
    <d v="2017-08-07T00:00:00"/>
    <b v="1"/>
    <s v="Approved"/>
    <s v="Solex"/>
    <s v="Road"/>
    <s v="medium"/>
    <s v="large"/>
    <n v="1777.8"/>
    <n v="820.78"/>
    <n v="957.02"/>
    <d v="2011-05-07T00:00:00"/>
    <n v="145"/>
  </r>
  <r>
    <s v="19625"/>
    <s v="89"/>
    <x v="3350"/>
    <d v="2017-11-28T00:00:00"/>
    <b v="1"/>
    <s v="Approved"/>
    <s v="WeareA2B"/>
    <s v="Touring"/>
    <s v="medium"/>
    <s v="large"/>
    <n v="1362.99"/>
    <n v="57.74"/>
    <n v="1305.25"/>
    <d v="1993-04-20T00:00:00"/>
    <n v="32"/>
  </r>
  <r>
    <s v="19626"/>
    <s v="77"/>
    <x v="2231"/>
    <d v="2017-05-22T00:00:00"/>
    <b v="1"/>
    <s v="Approved"/>
    <s v="Norco Bicycles"/>
    <s v="Road"/>
    <s v="medium"/>
    <s v="large"/>
    <n v="1240.31"/>
    <n v="795.1"/>
    <n v="445.21"/>
    <d v="2011-01-10T00:00:00"/>
    <n v="222"/>
  </r>
  <r>
    <s v="19627"/>
    <s v="53"/>
    <x v="374"/>
    <d v="2017-10-06T00:00:00"/>
    <b v="1"/>
    <s v="Approved"/>
    <s v="OHM Cycles"/>
    <s v="Standard"/>
    <s v="medium"/>
    <s v="medium"/>
    <n v="795.34"/>
    <n v="101.58"/>
    <n v="693.76"/>
    <d v="2005-10-22T00:00:00"/>
    <n v="85"/>
  </r>
  <r>
    <s v="19628"/>
    <s v="22"/>
    <x v="2780"/>
    <d v="2017-04-07T00:00:00"/>
    <b v="1"/>
    <s v="Approved"/>
    <s v="WeareA2B"/>
    <s v="Standard"/>
    <s v="medium"/>
    <s v="medium"/>
    <n v="60.34"/>
    <n v="45.26"/>
    <n v="15.08"/>
    <d v="1993-07-15T00:00:00"/>
    <n v="267"/>
  </r>
  <r>
    <s v="19629"/>
    <s v="82"/>
    <x v="1436"/>
    <d v="2017-01-18T00:00:00"/>
    <b v="0"/>
    <s v="Approved"/>
    <s v="Giant Bicycles"/>
    <s v="Road"/>
    <s v="medium"/>
    <s v="medium"/>
    <n v="1538.99"/>
    <n v="829.65"/>
    <n v="709.34"/>
    <d v="1991-11-10T00:00:00"/>
    <n v="346"/>
  </r>
  <r>
    <s v="19630"/>
    <s v="44"/>
    <x v="2529"/>
    <d v="2017-10-31T00:00:00"/>
    <b v="0"/>
    <s v="Approved"/>
    <s v="WeareA2B"/>
    <s v="Standard"/>
    <s v="medium"/>
    <s v="medium"/>
    <n v="1769.64"/>
    <n v="108.76"/>
    <n v="1660.88"/>
    <d v="2012-06-04T00:00:00"/>
    <n v="60"/>
  </r>
  <r>
    <s v="19631"/>
    <s v="82"/>
    <x v="1982"/>
    <d v="2017-02-07T00:00:00"/>
    <b v="1"/>
    <s v="Approved"/>
    <s v="Norco Bicycles"/>
    <s v="Standard"/>
    <s v="high"/>
    <s v="medium"/>
    <n v="1148.6400000000001"/>
    <n v="689.18"/>
    <n v="459.46"/>
    <d v="1997-08-25T00:00:00"/>
    <n v="326"/>
  </r>
  <r>
    <s v="19632"/>
    <s v="87"/>
    <x v="303"/>
    <d v="2017-06-12T00:00:00"/>
    <b v="1"/>
    <s v="Approved"/>
    <s v="Giant Bicycles"/>
    <s v="Standard"/>
    <s v="high"/>
    <s v="medium"/>
    <n v="1179"/>
    <n v="707.4"/>
    <n v="471.6"/>
    <d v="1997-08-25T00:00:00"/>
    <n v="201"/>
  </r>
  <r>
    <s v="19633"/>
    <s v="95"/>
    <x v="955"/>
    <d v="2017-08-14T00:00:00"/>
    <b v="0"/>
    <s v="Approved"/>
    <s v="OHM Cycles"/>
    <s v="Touring"/>
    <s v="low"/>
    <s v="medium"/>
    <n v="1073.07"/>
    <n v="933.84"/>
    <n v="139.22999999999999"/>
    <d v="1997-01-25T00:00:00"/>
    <n v="138"/>
  </r>
  <r>
    <s v="19634"/>
    <s v="74"/>
    <x v="1342"/>
    <d v="2017-07-15T00:00:00"/>
    <b v="0"/>
    <s v="Approved"/>
    <s v="WeareA2B"/>
    <s v="Standard"/>
    <s v="medium"/>
    <s v="medium"/>
    <n v="1228.07"/>
    <n v="400.91"/>
    <n v="827.16"/>
    <d v="2000-05-22T00:00:00"/>
    <n v="168"/>
  </r>
  <r>
    <s v="19635"/>
    <s v="84"/>
    <x v="134"/>
    <d v="2017-12-23T00:00:00"/>
    <b v="0"/>
    <s v="Approved"/>
    <s v="Giant Bicycles"/>
    <s v="Road"/>
    <s v="medium"/>
    <s v="medium"/>
    <n v="792.9"/>
    <n v="594.67999999999995"/>
    <n v="198.22"/>
    <d v="1992-10-02T00:00:00"/>
    <n v="7"/>
  </r>
  <r>
    <s v="19637"/>
    <s v="68"/>
    <x v="1013"/>
    <d v="2017-10-27T00:00:00"/>
    <b v="0"/>
    <s v="Approved"/>
    <s v="OHM Cycles"/>
    <s v="Standard"/>
    <s v="medium"/>
    <s v="medium"/>
    <n v="1636.9"/>
    <n v="44.71"/>
    <n v="1592.19"/>
    <d v="2010-08-20T00:00:00"/>
    <n v="64"/>
  </r>
  <r>
    <s v="19638"/>
    <s v="0"/>
    <x v="2115"/>
    <d v="2017-01-07T00:00:00"/>
    <b v="0"/>
    <s v="Approved"/>
    <s v="Solex"/>
    <s v="Standard"/>
    <s v="medium"/>
    <s v="medium"/>
    <n v="71.489999999999995"/>
    <n v="53.62"/>
    <n v="17.87"/>
    <d v="2012-12-02T00:00:00"/>
    <n v="357"/>
  </r>
  <r>
    <s v="19639"/>
    <s v="52"/>
    <x v="637"/>
    <d v="2017-11-01T00:00:00"/>
    <b v="0"/>
    <s v="Approved"/>
    <s v="Solex"/>
    <s v="Road"/>
    <s v="medium"/>
    <s v="large"/>
    <n v="1777.8"/>
    <n v="820.78"/>
    <n v="957.02"/>
    <d v="2011-05-07T00:00:00"/>
    <n v="59"/>
  </r>
  <r>
    <s v="19640"/>
    <s v="69"/>
    <x v="1679"/>
    <d v="2017-03-13T00:00:00"/>
    <b v="1"/>
    <s v="Approved"/>
    <s v="Giant Bicycles"/>
    <s v="Road"/>
    <s v="medium"/>
    <s v="medium"/>
    <n v="792.9"/>
    <n v="594.67999999999995"/>
    <n v="198.22"/>
    <d v="2006-05-22T00:00:00"/>
    <n v="292"/>
  </r>
  <r>
    <s v="19641"/>
    <s v="63"/>
    <x v="1726"/>
    <d v="2017-06-10T00:00:00"/>
    <b v="1"/>
    <s v="Approved"/>
    <s v="Solex"/>
    <s v="Standard"/>
    <s v="medium"/>
    <s v="medium"/>
    <n v="1483.2"/>
    <n v="99.59"/>
    <n v="1383.61"/>
    <d v="2010-08-20T00:00:00"/>
    <n v="203"/>
  </r>
  <r>
    <s v="19642"/>
    <s v="41"/>
    <x v="2959"/>
    <d v="2017-11-21T00:00:00"/>
    <b v="1"/>
    <s v="Approved"/>
    <s v="Solex"/>
    <s v="Road"/>
    <s v="medium"/>
    <s v="medium"/>
    <n v="416.98"/>
    <n v="312.74"/>
    <n v="104.24"/>
    <d v="1997-05-10T00:00:00"/>
    <n v="39"/>
  </r>
  <r>
    <s v="19643"/>
    <s v="23"/>
    <x v="75"/>
    <d v="2017-02-10T00:00:00"/>
    <b v="1"/>
    <s v="Approved"/>
    <s v="Norco Bicycles"/>
    <s v="Mountain"/>
    <s v="low"/>
    <s v="small"/>
    <n v="688.63"/>
    <n v="612.88"/>
    <n v="75.75"/>
    <d v="1993-10-02T00:00:00"/>
    <n v="323"/>
  </r>
  <r>
    <s v="19644"/>
    <s v="23"/>
    <x v="1704"/>
    <d v="2017-09-03T00:00:00"/>
    <b v="1"/>
    <s v="Approved"/>
    <s v="Norco Bicycles"/>
    <s v="Mountain"/>
    <s v="low"/>
    <s v="small"/>
    <n v="688.63"/>
    <n v="612.88"/>
    <n v="75.75"/>
    <d v="2011-05-07T00:00:00"/>
    <n v="118"/>
  </r>
  <r>
    <s v="19645"/>
    <s v="66"/>
    <x v="1941"/>
    <d v="2017-07-12T00:00:00"/>
    <b v="0"/>
    <s v="Approved"/>
    <s v="Giant Bicycles"/>
    <s v="Road"/>
    <s v="low"/>
    <s v="small"/>
    <n v="590.26"/>
    <n v="525.33000000000004"/>
    <n v="64.930000000000007"/>
    <d v="2010-08-20T00:00:00"/>
    <n v="171"/>
  </r>
  <r>
    <s v="19646"/>
    <s v="95"/>
    <x v="2267"/>
    <d v="2017-11-18T00:00:00"/>
    <b v="1"/>
    <s v="Approved"/>
    <s v="Giant Bicycles"/>
    <s v="Standard"/>
    <s v="medium"/>
    <s v="large"/>
    <n v="569.55999999999995"/>
    <n v="528.42999999999995"/>
    <n v="41.13"/>
    <d v="2016-03-29T00:00:00"/>
    <n v="42"/>
  </r>
  <r>
    <s v="19647"/>
    <s v="47"/>
    <x v="1337"/>
    <d v="2017-07-11T00:00:00"/>
    <b v="1"/>
    <s v="Approved"/>
    <s v="Trek Bicycles"/>
    <s v="Road"/>
    <s v="low"/>
    <s v="small"/>
    <n v="1720.7"/>
    <n v="1531.42"/>
    <n v="189.28"/>
    <d v="1997-02-09T00:00:00"/>
    <n v="172"/>
  </r>
  <r>
    <s v="19648"/>
    <s v="91"/>
    <x v="926"/>
    <d v="2017-06-12T00:00:00"/>
    <b v="0"/>
    <s v="Approved"/>
    <s v="Solex"/>
    <s v="Standard"/>
    <s v="medium"/>
    <s v="medium"/>
    <n v="100.35"/>
    <n v="75.260000000000005"/>
    <n v="25.09"/>
    <d v="1999-07-26T00:00:00"/>
    <n v="201"/>
  </r>
  <r>
    <s v="19649"/>
    <s v="78"/>
    <x v="150"/>
    <d v="2017-06-23T00:00:00"/>
    <b v="0"/>
    <s v="Approved"/>
    <s v="Giant Bicycles"/>
    <s v="Standard"/>
    <s v="medium"/>
    <s v="large"/>
    <n v="1765.3"/>
    <n v="709.48"/>
    <n v="1055.82"/>
    <d v="2004-07-25T00:00:00"/>
    <n v="190"/>
  </r>
  <r>
    <s v="19650"/>
    <s v="38"/>
    <x v="2675"/>
    <d v="2017-05-18T00:00:00"/>
    <b v="0"/>
    <s v="Approved"/>
    <s v="Trek Bicycles"/>
    <s v="Standard"/>
    <s v="medium"/>
    <s v="large"/>
    <n v="2091.4699999999998"/>
    <n v="388.92"/>
    <n v="1702.55"/>
    <d v="2012-09-15T00:00:00"/>
    <n v="226"/>
  </r>
  <r>
    <s v="19651"/>
    <s v="23"/>
    <x v="2332"/>
    <d v="2017-10-23T00:00:00"/>
    <b v="0"/>
    <s v="Approved"/>
    <s v="Norco Bicycles"/>
    <s v="Mountain"/>
    <s v="low"/>
    <s v="small"/>
    <n v="688.63"/>
    <n v="612.88"/>
    <n v="75.75"/>
    <d v="1993-10-02T00:00:00"/>
    <n v="68"/>
  </r>
  <r>
    <s v="19652"/>
    <s v="21"/>
    <x v="1540"/>
    <d v="2017-09-30T00:00:00"/>
    <b v="1"/>
    <s v="Approved"/>
    <s v="WeareA2B"/>
    <s v="Touring"/>
    <s v="medium"/>
    <s v="medium"/>
    <n v="1466.68"/>
    <n v="363.25"/>
    <n v="1103.43"/>
    <d v="2014-03-03T00:00:00"/>
    <n v="91"/>
  </r>
  <r>
    <s v="19653"/>
    <s v="20"/>
    <x v="48"/>
    <d v="2017-05-19T00:00:00"/>
    <b v="0"/>
    <s v="Approved"/>
    <s v="Trek Bicycles"/>
    <s v="Standard"/>
    <s v="medium"/>
    <s v="small"/>
    <n v="1775.81"/>
    <n v="1580.47"/>
    <n v="195.34"/>
    <d v="2010-05-05T00:00:00"/>
    <n v="225"/>
  </r>
  <r>
    <s v="19654"/>
    <s v="3"/>
    <x v="158"/>
    <d v="2017-10-03T00:00:00"/>
    <b v="1"/>
    <s v="Approved"/>
    <s v="Trek Bicycles"/>
    <s v="Standard"/>
    <s v="medium"/>
    <s v="large"/>
    <n v="2091.4699999999998"/>
    <n v="388.92"/>
    <n v="1702.55"/>
    <d v="2012-09-15T00:00:00"/>
    <n v="88"/>
  </r>
  <r>
    <s v="19655"/>
    <s v="0"/>
    <x v="1853"/>
    <d v="2017-04-09T00:00:00"/>
    <b v="1"/>
    <s v="Approved"/>
    <s v="Norco Bicycles"/>
    <s v="Standard"/>
    <s v="medium"/>
    <s v="medium"/>
    <n v="360.4"/>
    <n v="270.3"/>
    <n v="90.1"/>
    <d v="2016-12-06T00:00:00"/>
    <n v="265"/>
  </r>
  <r>
    <s v="19656"/>
    <s v="80"/>
    <x v="2820"/>
    <d v="2017-02-26T00:00:00"/>
    <b v="0"/>
    <s v="Approved"/>
    <s v="Trek Bicycles"/>
    <s v="Standard"/>
    <s v="medium"/>
    <s v="large"/>
    <n v="1469.44"/>
    <n v="596.54999999999995"/>
    <n v="872.89"/>
    <d v="1995-10-24T00:00:00"/>
    <n v="307"/>
  </r>
  <r>
    <s v="19657"/>
    <s v="10"/>
    <x v="1654"/>
    <d v="2017-10-14T00:00:00"/>
    <b v="0"/>
    <s v="Approved"/>
    <s v="WeareA2B"/>
    <s v="Touring"/>
    <s v="medium"/>
    <s v="medium"/>
    <n v="1466.68"/>
    <n v="363.25"/>
    <n v="1103.43"/>
    <d v="2014-03-03T00:00:00"/>
    <n v="77"/>
  </r>
  <r>
    <s v="19658"/>
    <s v="13"/>
    <x v="3410"/>
    <d v="2017-04-22T00:00:00"/>
    <b v="0"/>
    <s v="Approved"/>
    <s v="Solex"/>
    <s v="Standard"/>
    <s v="medium"/>
    <s v="medium"/>
    <n v="1163.8900000000001"/>
    <n v="589.27"/>
    <n v="574.62"/>
    <d v="1996-11-09T00:00:00"/>
    <n v="252"/>
  </r>
  <r>
    <s v="19659"/>
    <s v="22"/>
    <x v="3071"/>
    <d v="2017-01-11T00:00:00"/>
    <b v="0"/>
    <s v="Approved"/>
    <s v="WeareA2B"/>
    <s v="Standard"/>
    <s v="medium"/>
    <s v="medium"/>
    <n v="60.34"/>
    <n v="45.26"/>
    <n v="15.08"/>
    <d v="2011-05-07T00:00:00"/>
    <n v="353"/>
  </r>
  <r>
    <s v="19660"/>
    <s v="27"/>
    <x v="2460"/>
    <d v="2017-09-07T00:00:00"/>
    <b v="1"/>
    <s v="Approved"/>
    <s v="Trek Bicycles"/>
    <s v="Standard"/>
    <s v="medium"/>
    <s v="medium"/>
    <n v="499.53"/>
    <n v="388.72"/>
    <n v="110.81"/>
    <d v="1999-06-23T00:00:00"/>
    <n v="114"/>
  </r>
  <r>
    <s v="19661"/>
    <s v="80"/>
    <x v="969"/>
    <d v="2017-02-02T00:00:00"/>
    <b v="0"/>
    <s v="Approved"/>
    <s v="Trek Bicycles"/>
    <s v="Standard"/>
    <s v="medium"/>
    <s v="large"/>
    <n v="1469.44"/>
    <n v="596.54999999999995"/>
    <n v="872.89"/>
    <d v="2012-05-18T00:00:00"/>
    <n v="331"/>
  </r>
  <r>
    <s v="19662"/>
    <s v="31"/>
    <x v="3287"/>
    <d v="2017-11-26T00:00:00"/>
    <b v="0"/>
    <s v="Approved"/>
    <s v="Giant Bicycles"/>
    <s v="Standard"/>
    <s v="medium"/>
    <s v="medium"/>
    <n v="230.91"/>
    <n v="173.18"/>
    <n v="57.73"/>
    <d v="1992-10-11T00:00:00"/>
    <n v="34"/>
  </r>
  <r>
    <s v="19663"/>
    <s v="52"/>
    <x v="443"/>
    <d v="2017-03-14T00:00:00"/>
    <b v="0"/>
    <s v="Approved"/>
    <s v="OHM Cycles"/>
    <s v="Road"/>
    <s v="medium"/>
    <s v="medium"/>
    <n v="1280.28"/>
    <n v="829.51"/>
    <n v="450.77"/>
    <d v="2013-09-16T00:00:00"/>
    <n v="291"/>
  </r>
  <r>
    <s v="19664"/>
    <s v="29"/>
    <x v="1588"/>
    <d v="2017-10-16T00:00:00"/>
    <b v="0"/>
    <s v="Approved"/>
    <s v="Norco Bicycles"/>
    <s v="Road"/>
    <s v="medium"/>
    <s v="medium"/>
    <n v="543.39"/>
    <n v="407.54"/>
    <n v="135.85"/>
    <d v="2016-11-22T00:00:00"/>
    <n v="75"/>
  </r>
  <r>
    <s v="19665"/>
    <s v="18"/>
    <x v="2767"/>
    <d v="2017-02-24T00:00:00"/>
    <b v="0"/>
    <s v="Approved"/>
    <s v="Solex"/>
    <s v="Standard"/>
    <s v="medium"/>
    <s v="medium"/>
    <n v="575.27"/>
    <n v="431.45"/>
    <n v="143.82"/>
    <d v="2010-05-05T00:00:00"/>
    <n v="309"/>
  </r>
  <r>
    <s v="19666"/>
    <s v="88"/>
    <x v="2384"/>
    <d v="2017-04-20T00:00:00"/>
    <b v="1"/>
    <s v="Approved"/>
    <s v="Norco Bicycles"/>
    <s v="Standard"/>
    <s v="medium"/>
    <s v="medium"/>
    <n v="1198.46"/>
    <n v="381.1"/>
    <n v="817.36"/>
    <d v="2003-09-10T00:00:00"/>
    <n v="254"/>
  </r>
  <r>
    <s v="19667"/>
    <s v="78"/>
    <x v="2755"/>
    <d v="2017-12-20T00:00:00"/>
    <b v="1"/>
    <s v="Approved"/>
    <s v="Giant Bicycles"/>
    <s v="Standard"/>
    <s v="medium"/>
    <s v="large"/>
    <n v="1765.3"/>
    <n v="709.48"/>
    <n v="1055.82"/>
    <d v="2004-07-25T00:00:00"/>
    <n v="10"/>
  </r>
  <r>
    <s v="19668"/>
    <s v="55"/>
    <x v="1605"/>
    <d v="2017-09-23T00:00:00"/>
    <b v="0"/>
    <s v="Approved"/>
    <s v="Trek Bicycles"/>
    <s v="Road"/>
    <s v="medium"/>
    <s v="large"/>
    <n v="1894.19"/>
    <n v="598.76"/>
    <n v="1295.43"/>
    <d v="2011-04-16T00:00:00"/>
    <n v="98"/>
  </r>
  <r>
    <s v="19669"/>
    <s v="26"/>
    <x v="1924"/>
    <d v="2017-11-30T00:00:00"/>
    <b v="0"/>
    <s v="Approved"/>
    <s v="WeareA2B"/>
    <s v="Standard"/>
    <s v="medium"/>
    <s v="medium"/>
    <n v="1992.93"/>
    <n v="762.63"/>
    <n v="1230.3"/>
    <d v="2003-03-18T00:00:00"/>
    <n v="30"/>
  </r>
  <r>
    <s v="19670"/>
    <s v="92"/>
    <x v="1220"/>
    <d v="2017-09-21T00:00:00"/>
    <b v="1"/>
    <s v="Approved"/>
    <s v="WeareA2B"/>
    <s v="Touring"/>
    <s v="medium"/>
    <s v="large"/>
    <n v="1890.39"/>
    <n v="260.14"/>
    <n v="1630.25"/>
    <d v="1994-09-09T00:00:00"/>
    <n v="100"/>
  </r>
  <r>
    <s v="19671"/>
    <s v="92"/>
    <x v="2311"/>
    <d v="2017-12-07T00:00:00"/>
    <b v="1"/>
    <s v="Approved"/>
    <s v="WeareA2B"/>
    <s v="Standard"/>
    <s v="medium"/>
    <s v="small"/>
    <n v="1415.01"/>
    <n v="1259.3599999999999"/>
    <n v="155.65"/>
    <d v="1998-12-16T00:00:00"/>
    <n v="23"/>
  </r>
  <r>
    <s v="19672"/>
    <s v="49"/>
    <x v="1595"/>
    <d v="2017-09-10T00:00:00"/>
    <b v="1"/>
    <s v="Approved"/>
    <s v="Trek Bicycles"/>
    <s v="Road"/>
    <s v="medium"/>
    <s v="medium"/>
    <n v="533.51"/>
    <n v="400.13"/>
    <n v="133.38"/>
    <d v="1997-10-04T00:00:00"/>
    <n v="111"/>
  </r>
  <r>
    <s v="19673"/>
    <s v="91"/>
    <x v="2855"/>
    <d v="2017-07-19T00:00:00"/>
    <b v="1"/>
    <s v="Approved"/>
    <s v="Solex"/>
    <s v="Standard"/>
    <s v="medium"/>
    <s v="medium"/>
    <n v="100.35"/>
    <n v="75.260000000000005"/>
    <n v="25.09"/>
    <d v="2002-10-10T00:00:00"/>
    <n v="164"/>
  </r>
  <r>
    <s v="19674"/>
    <s v="86"/>
    <x v="886"/>
    <d v="2017-11-16T00:00:00"/>
    <b v="0"/>
    <s v="Approved"/>
    <s v="Norco Bicycles"/>
    <s v="Road"/>
    <s v="high"/>
    <s v="large"/>
    <n v="774.53"/>
    <n v="464.72"/>
    <n v="309.81"/>
    <d v="2003-03-18T00:00:00"/>
    <n v="44"/>
  </r>
  <r>
    <s v="19675"/>
    <s v="43"/>
    <x v="1805"/>
    <d v="2017-01-23T00:00:00"/>
    <b v="0"/>
    <s v="Approved"/>
    <s v="Solex"/>
    <s v="Standard"/>
    <s v="medium"/>
    <s v="medium"/>
    <n v="1151.96"/>
    <n v="649.49"/>
    <n v="502.47"/>
    <d v="1999-12-04T00:00:00"/>
    <n v="341"/>
  </r>
  <r>
    <s v="19676"/>
    <s v="0"/>
    <x v="2022"/>
    <d v="2017-10-27T00:00:00"/>
    <b v="0"/>
    <s v="Approved"/>
    <s v="Solex"/>
    <s v="Standard"/>
    <s v="medium"/>
    <s v="medium"/>
    <n v="71.489999999999995"/>
    <n v="53.62"/>
    <n v="17.87"/>
    <d v="2012-12-02T00:00:00"/>
    <n v="64"/>
  </r>
  <r>
    <s v="19677"/>
    <s v="53"/>
    <x v="1039"/>
    <d v="2017-10-23T00:00:00"/>
    <b v="1"/>
    <s v="Approved"/>
    <s v="Giant Bicycles"/>
    <s v="Standard"/>
    <s v="high"/>
    <s v="medium"/>
    <n v="1274.93"/>
    <n v="764.96"/>
    <n v="509.97"/>
    <d v="2004-08-17T00:00:00"/>
    <n v="68"/>
  </r>
  <r>
    <s v="19678"/>
    <s v="6"/>
    <x v="665"/>
    <d v="2017-07-01T00:00:00"/>
    <b v="1"/>
    <s v="Approved"/>
    <s v="OHM Cycles"/>
    <s v="Standard"/>
    <s v="high"/>
    <s v="medium"/>
    <n v="227.88"/>
    <n v="136.72999999999999"/>
    <n v="91.15"/>
    <d v="2003-02-07T00:00:00"/>
    <n v="182"/>
  </r>
  <r>
    <s v="19679"/>
    <s v="24"/>
    <x v="492"/>
    <d v="2017-10-09T00:00:00"/>
    <b v="0"/>
    <s v="Approved"/>
    <s v="Solex"/>
    <s v="Road"/>
    <s v="medium"/>
    <s v="large"/>
    <n v="1777.8"/>
    <n v="820.78"/>
    <n v="957.02"/>
    <d v="2011-05-07T00:00:00"/>
    <n v="82"/>
  </r>
  <r>
    <s v="19680"/>
    <s v="0"/>
    <x v="1131"/>
    <d v="2017-03-18T00:00:00"/>
    <b v="1"/>
    <s v="Approved"/>
    <s v="Norco Bicycles"/>
    <s v="Road"/>
    <s v="medium"/>
    <s v="medium"/>
    <n v="543.39"/>
    <n v="407.54"/>
    <n v="135.85"/>
    <d v="2016-11-22T00:00:00"/>
    <n v="287"/>
  </r>
  <r>
    <s v="19681"/>
    <s v="62"/>
    <x v="2143"/>
    <d v="2017-06-27T00:00:00"/>
    <b v="0"/>
    <s v="Approved"/>
    <s v="Solex"/>
    <s v="Standard"/>
    <s v="medium"/>
    <s v="medium"/>
    <n v="478.16"/>
    <n v="298.72000000000003"/>
    <n v="179.44"/>
    <d v="1993-06-23T00:00:00"/>
    <n v="186"/>
  </r>
  <r>
    <s v="19682"/>
    <s v="67"/>
    <x v="506"/>
    <d v="2017-10-06T00:00:00"/>
    <b v="0"/>
    <s v="Approved"/>
    <s v="Norco Bicycles"/>
    <s v="Road"/>
    <s v="medium"/>
    <s v="medium"/>
    <n v="544.04999999999995"/>
    <n v="376.84"/>
    <n v="167.21"/>
    <d v="2005-10-22T00:00:00"/>
    <n v="85"/>
  </r>
  <r>
    <s v="19683"/>
    <s v="54"/>
    <x v="186"/>
    <d v="2017-06-18T00:00:00"/>
    <b v="0"/>
    <s v="Approved"/>
    <s v="WeareA2B"/>
    <s v="Standard"/>
    <s v="medium"/>
    <s v="medium"/>
    <n v="1292.8399999999999"/>
    <n v="13.44"/>
    <n v="1279.4000000000001"/>
    <d v="2009-04-12T00:00:00"/>
    <n v="195"/>
  </r>
  <r>
    <s v="19684"/>
    <s v="49"/>
    <x v="1992"/>
    <d v="2017-06-22T00:00:00"/>
    <b v="1"/>
    <s v="Approved"/>
    <s v="Trek Bicycles"/>
    <s v="Road"/>
    <s v="medium"/>
    <s v="medium"/>
    <n v="533.51"/>
    <n v="400.13"/>
    <n v="133.38"/>
    <d v="2012-06-04T00:00:00"/>
    <n v="191"/>
  </r>
  <r>
    <s v="19685"/>
    <s v="44"/>
    <x v="1969"/>
    <d v="2017-07-31T00:00:00"/>
    <b v="1"/>
    <s v="Approved"/>
    <s v="WeareA2B"/>
    <s v="Standard"/>
    <s v="medium"/>
    <s v="medium"/>
    <n v="1769.64"/>
    <n v="108.76"/>
    <n v="1660.88"/>
    <d v="2001-11-25T00:00:00"/>
    <n v="152"/>
  </r>
  <r>
    <s v="19686"/>
    <s v="78"/>
    <x v="1901"/>
    <d v="2017-02-03T00:00:00"/>
    <b v="0"/>
    <s v="Approved"/>
    <s v="Giant Bicycles"/>
    <s v="Standard"/>
    <s v="medium"/>
    <s v="large"/>
    <n v="1765.3"/>
    <n v="709.48"/>
    <n v="1055.82"/>
    <d v="2004-07-25T00:00:00"/>
    <n v="330"/>
  </r>
  <r>
    <s v="19687"/>
    <s v="65"/>
    <x v="635"/>
    <d v="2017-08-10T00:00:00"/>
    <b v="1"/>
    <s v="Approved"/>
    <s v="WeareA2B"/>
    <s v="Standard"/>
    <s v="medium"/>
    <s v="medium"/>
    <n v="1807.45"/>
    <n v="778.69"/>
    <n v="1028.76"/>
    <d v="2002-03-22T00:00:00"/>
    <n v="142"/>
  </r>
  <r>
    <s v="19688"/>
    <s v="21"/>
    <x v="2124"/>
    <d v="2017-06-16T00:00:00"/>
    <b v="1"/>
    <s v="Approved"/>
    <s v="Solex"/>
    <s v="Standard"/>
    <s v="medium"/>
    <s v="large"/>
    <n v="1071.23"/>
    <n v="380.74"/>
    <n v="690.49"/>
    <d v="1996-04-05T00:00:00"/>
    <n v="197"/>
  </r>
  <r>
    <s v="19689"/>
    <s v="98"/>
    <x v="1498"/>
    <d v="2017-07-15T00:00:00"/>
    <b v="1"/>
    <s v="Approved"/>
    <s v="OHM Cycles"/>
    <s v="Standard"/>
    <s v="medium"/>
    <s v="medium"/>
    <n v="795.34"/>
    <n v="101.58"/>
    <n v="693.76"/>
    <d v="2000-05-22T00:00:00"/>
    <n v="168"/>
  </r>
  <r>
    <s v="19690"/>
    <s v="0"/>
    <x v="1366"/>
    <d v="2017-07-21T00:00:00"/>
    <b v="1"/>
    <s v="Approved"/>
    <s v="OHM Cycles"/>
    <s v="Standard"/>
    <s v="medium"/>
    <s v="medium"/>
    <n v="235.63"/>
    <n v="125.07"/>
    <n v="110.56"/>
    <d v="2013-06-09T00:00:00"/>
    <n v="162"/>
  </r>
  <r>
    <s v="19691"/>
    <s v="13"/>
    <x v="975"/>
    <d v="2017-08-16T00:00:00"/>
    <b v="0"/>
    <s v="Approved"/>
    <s v="Solex"/>
    <s v="Standard"/>
    <s v="medium"/>
    <s v="medium"/>
    <n v="1577.53"/>
    <n v="826.51"/>
    <n v="751.02"/>
    <d v="2006-02-02T00:00:00"/>
    <n v="136"/>
  </r>
  <r>
    <s v="19692"/>
    <s v="84"/>
    <x v="1774"/>
    <d v="2017-12-18T00:00:00"/>
    <b v="1"/>
    <s v="Approved"/>
    <s v="Trek Bicycles"/>
    <s v="Road"/>
    <s v="medium"/>
    <s v="medium"/>
    <n v="290.62"/>
    <n v="215.14"/>
    <n v="75.48"/>
    <d v="1997-08-25T00:00:00"/>
    <n v="12"/>
  </r>
  <r>
    <s v="19693"/>
    <s v="80"/>
    <x v="3091"/>
    <d v="2017-12-27T00:00:00"/>
    <b v="0"/>
    <s v="Approved"/>
    <s v="OHM Cycles"/>
    <s v="Touring"/>
    <s v="low"/>
    <s v="medium"/>
    <n v="1073.07"/>
    <n v="933.84"/>
    <n v="139.22999999999999"/>
    <d v="2004-12-18T00:00:00"/>
    <n v="3"/>
  </r>
  <r>
    <s v="19694"/>
    <s v="55"/>
    <x v="1637"/>
    <d v="2017-01-18T00:00:00"/>
    <b v="0"/>
    <s v="Approved"/>
    <s v="Trek Bicycles"/>
    <s v="Road"/>
    <s v="medium"/>
    <s v="large"/>
    <n v="1894.19"/>
    <n v="598.76"/>
    <n v="1295.43"/>
    <d v="1991-01-21T00:00:00"/>
    <n v="346"/>
  </r>
  <r>
    <s v="19695"/>
    <s v="38"/>
    <x v="2205"/>
    <d v="2017-02-16T00:00:00"/>
    <b v="0"/>
    <s v="Approved"/>
    <s v="Solex"/>
    <s v="Standard"/>
    <s v="medium"/>
    <s v="medium"/>
    <n v="1577.53"/>
    <n v="826.51"/>
    <n v="751.02"/>
    <d v="2011-03-16T00:00:00"/>
    <n v="317"/>
  </r>
  <r>
    <s v="19696"/>
    <s v="61"/>
    <x v="3009"/>
    <d v="2017-08-13T00:00:00"/>
    <b v="1"/>
    <s v="Approved"/>
    <s v="OHM Cycles"/>
    <s v="Standard"/>
    <s v="low"/>
    <s v="medium"/>
    <n v="71.16"/>
    <n v="56.93"/>
    <n v="14.23"/>
    <d v="2015-06-17T00:00:00"/>
    <n v="139"/>
  </r>
  <r>
    <s v="19697"/>
    <s v="68"/>
    <x v="3256"/>
    <d v="2017-10-26T00:00:00"/>
    <b v="1"/>
    <s v="Approved"/>
    <s v="OHM Cycles"/>
    <s v="Standard"/>
    <s v="medium"/>
    <s v="medium"/>
    <n v="1636.9"/>
    <n v="44.71"/>
    <n v="1592.19"/>
    <d v="2010-08-20T00:00:00"/>
    <n v="65"/>
  </r>
  <r>
    <s v="19698"/>
    <s v="90"/>
    <x v="1015"/>
    <d v="2017-03-20T00:00:00"/>
    <b v="1"/>
    <s v="Approved"/>
    <s v="Norco Bicycles"/>
    <s v="Standard"/>
    <s v="low"/>
    <s v="medium"/>
    <n v="363.01"/>
    <n v="290.41000000000003"/>
    <n v="72.599999999999994"/>
    <d v="2013-06-09T00:00:00"/>
    <n v="285"/>
  </r>
  <r>
    <s v="19699"/>
    <s v="75"/>
    <x v="1873"/>
    <d v="2017-12-29T00:00:00"/>
    <b v="0"/>
    <s v="Approved"/>
    <s v="Giant Bicycles"/>
    <s v="Touring"/>
    <s v="medium"/>
    <s v="large"/>
    <n v="1873.97"/>
    <n v="863.95"/>
    <n v="1010.02"/>
    <d v="2006-05-22T00:00:00"/>
    <n v="1"/>
  </r>
  <r>
    <s v="19700"/>
    <s v="85"/>
    <x v="2181"/>
    <d v="2017-02-14T00:00:00"/>
    <b v="1"/>
    <s v="Approved"/>
    <s v="WeareA2B"/>
    <s v="Standard"/>
    <s v="medium"/>
    <s v="medium"/>
    <n v="752.64"/>
    <n v="205.36"/>
    <n v="547.28"/>
    <d v="2015-08-02T00:00:00"/>
    <n v="319"/>
  </r>
  <r>
    <s v="19701"/>
    <s v="43"/>
    <x v="252"/>
    <d v="2017-08-20T00:00:00"/>
    <b v="1"/>
    <s v="Approved"/>
    <s v="Solex"/>
    <s v="Standard"/>
    <s v="medium"/>
    <s v="medium"/>
    <n v="1151.96"/>
    <n v="649.49"/>
    <n v="502.47"/>
    <d v="2014-07-28T00:00:00"/>
    <n v="132"/>
  </r>
  <r>
    <s v="19702"/>
    <s v="65"/>
    <x v="1876"/>
    <d v="2017-07-19T00:00:00"/>
    <b v="0"/>
    <s v="Approved"/>
    <s v="WeareA2B"/>
    <s v="Standard"/>
    <s v="medium"/>
    <s v="medium"/>
    <n v="1807.45"/>
    <n v="778.69"/>
    <n v="1028.76"/>
    <d v="2015-05-21T00:00:00"/>
    <n v="164"/>
  </r>
  <r>
    <s v="19703"/>
    <s v="62"/>
    <x v="2345"/>
    <d v="2017-01-26T00:00:00"/>
    <b v="1"/>
    <s v="Approved"/>
    <s v="Solex"/>
    <s v="Standard"/>
    <s v="high"/>
    <s v="medium"/>
    <n v="1024.6600000000001"/>
    <n v="614.79999999999995"/>
    <n v="409.86"/>
    <d v="2016-02-04T00:00:00"/>
    <n v="338"/>
  </r>
  <r>
    <s v="19704"/>
    <s v="36"/>
    <x v="2326"/>
    <d v="2017-01-15T00:00:00"/>
    <b v="1"/>
    <s v="Approved"/>
    <s v="Solex"/>
    <s v="Standard"/>
    <s v="low"/>
    <s v="medium"/>
    <n v="945.04"/>
    <n v="507.58"/>
    <n v="437.46"/>
    <d v="1995-12-19T00:00:00"/>
    <n v="349"/>
  </r>
  <r>
    <s v="19705"/>
    <s v="33"/>
    <x v="872"/>
    <d v="2017-04-12T00:00:00"/>
    <b v="1"/>
    <s v="Approved"/>
    <s v="OHM Cycles"/>
    <s v="Road"/>
    <s v="medium"/>
    <s v="small"/>
    <n v="1810"/>
    <n v="1610.9"/>
    <n v="199.1"/>
    <d v="1993-04-12T00:00:00"/>
    <n v="262"/>
  </r>
  <r>
    <s v="19706"/>
    <s v="60"/>
    <x v="1099"/>
    <d v="2017-10-24T00:00:00"/>
    <b v="0"/>
    <s v="Approved"/>
    <s v="Giant Bicycles"/>
    <s v="Standard"/>
    <s v="high"/>
    <s v="small"/>
    <n v="1977.36"/>
    <n v="1759.85"/>
    <n v="217.51"/>
    <d v="2015-06-17T00:00:00"/>
    <n v="67"/>
  </r>
  <r>
    <s v="19707"/>
    <s v="64"/>
    <x v="1947"/>
    <d v="2017-03-21T00:00:00"/>
    <b v="0"/>
    <s v="Approved"/>
    <s v="Trek Bicycles"/>
    <s v="Standard"/>
    <s v="medium"/>
    <s v="large"/>
    <n v="1469.44"/>
    <n v="596.54999999999995"/>
    <n v="872.89"/>
    <d v="1992-10-02T00:00:00"/>
    <n v="284"/>
  </r>
  <r>
    <s v="19708"/>
    <s v="62"/>
    <x v="2058"/>
    <d v="2017-02-27T00:00:00"/>
    <b v="0"/>
    <s v="Approved"/>
    <s v="Solex"/>
    <s v="Standard"/>
    <s v="medium"/>
    <s v="medium"/>
    <n v="478.16"/>
    <n v="298.72000000000003"/>
    <n v="179.44"/>
    <d v="1993-06-23T00:00:00"/>
    <n v="306"/>
  </r>
  <r>
    <s v="19709"/>
    <s v="81"/>
    <x v="2664"/>
    <d v="2017-11-18T00:00:00"/>
    <b v="1"/>
    <s v="Approved"/>
    <s v="Norco Bicycles"/>
    <s v="Standard"/>
    <s v="medium"/>
    <s v="small"/>
    <n v="586.45000000000005"/>
    <n v="521.94000000000005"/>
    <n v="64.510000000000005"/>
    <d v="1991-07-10T00:00:00"/>
    <n v="42"/>
  </r>
  <r>
    <s v="19710"/>
    <s v="93"/>
    <x v="3088"/>
    <d v="2017-11-17T00:00:00"/>
    <b v="1"/>
    <s v="Approved"/>
    <s v="WeareA2B"/>
    <s v="Standard"/>
    <s v="medium"/>
    <s v="medium"/>
    <n v="1065.03"/>
    <n v="230.09"/>
    <n v="834.94"/>
    <d v="2000-11-03T00:00:00"/>
    <n v="43"/>
  </r>
  <r>
    <s v="19711"/>
    <s v="28"/>
    <x v="142"/>
    <d v="2017-02-17T00:00:00"/>
    <b v="1"/>
    <s v="Approved"/>
    <s v="Norco Bicycles"/>
    <s v="Standard"/>
    <s v="medium"/>
    <s v="small"/>
    <n v="1216.1400000000001"/>
    <n v="1082.3599999999999"/>
    <n v="133.78"/>
    <d v="2003-03-18T00:00:00"/>
    <n v="316"/>
  </r>
  <r>
    <s v="19712"/>
    <s v="78"/>
    <x v="2708"/>
    <d v="2017-09-04T00:00:00"/>
    <b v="0"/>
    <s v="Approved"/>
    <s v="Giant Bicycles"/>
    <s v="Standard"/>
    <s v="medium"/>
    <s v="large"/>
    <n v="1765.3"/>
    <n v="709.48"/>
    <n v="1055.82"/>
    <d v="2013-09-16T00:00:00"/>
    <n v="117"/>
  </r>
  <r>
    <s v="19713"/>
    <s v="4"/>
    <x v="3089"/>
    <d v="2017-11-28T00:00:00"/>
    <b v="0"/>
    <s v="Approved"/>
    <s v="Giant Bicycles"/>
    <s v="Standard"/>
    <s v="high"/>
    <s v="medium"/>
    <n v="1129.1300000000001"/>
    <n v="677.48"/>
    <n v="451.65"/>
    <d v="2004-08-17T00:00:00"/>
    <n v="32"/>
  </r>
  <r>
    <s v="19714"/>
    <s v="35"/>
    <x v="856"/>
    <d v="2017-02-05T00:00:00"/>
    <b v="0"/>
    <s v="Approved"/>
    <s v="Trek Bicycles"/>
    <s v="Standard"/>
    <s v="low"/>
    <s v="medium"/>
    <n v="1057.51"/>
    <n v="154.4"/>
    <n v="903.11"/>
    <d v="1995-12-19T00:00:00"/>
    <n v="328"/>
  </r>
  <r>
    <s v="19715"/>
    <s v="49"/>
    <x v="1386"/>
    <d v="2017-11-08T00:00:00"/>
    <b v="0"/>
    <s v="Approved"/>
    <s v="Solex"/>
    <s v="Standard"/>
    <s v="medium"/>
    <s v="large"/>
    <n v="1061.56"/>
    <n v="733.58"/>
    <n v="327.98"/>
    <d v="1993-07-20T00:00:00"/>
    <n v="52"/>
  </r>
  <r>
    <s v="19716"/>
    <s v="31"/>
    <x v="1902"/>
    <d v="2017-03-18T00:00:00"/>
    <b v="1"/>
    <s v="Approved"/>
    <s v="Giant Bicycles"/>
    <s v="Standard"/>
    <s v="medium"/>
    <s v="medium"/>
    <n v="230.91"/>
    <n v="173.18"/>
    <n v="57.73"/>
    <d v="2006-11-10T00:00:00"/>
    <n v="287"/>
  </r>
  <r>
    <s v="19717"/>
    <s v="1"/>
    <x v="1800"/>
    <d v="2017-06-05T00:00:00"/>
    <b v="1"/>
    <s v="Approved"/>
    <s v="Giant Bicycles"/>
    <s v="Standard"/>
    <s v="medium"/>
    <s v="medium"/>
    <n v="1403.5"/>
    <n v="954.82"/>
    <n v="448.68"/>
    <d v="2012-12-02T00:00:00"/>
    <n v="208"/>
  </r>
  <r>
    <s v="19718"/>
    <s v="1"/>
    <x v="771"/>
    <d v="2017-06-06T00:00:00"/>
    <b v="1"/>
    <s v="Approved"/>
    <s v="Giant Bicycles"/>
    <s v="Standard"/>
    <s v="medium"/>
    <s v="medium"/>
    <n v="1403.5"/>
    <n v="954.82"/>
    <n v="448.68"/>
    <d v="2016-11-14T00:00:00"/>
    <n v="207"/>
  </r>
  <r>
    <s v="19719"/>
    <s v="76"/>
    <x v="2962"/>
    <d v="2017-03-01T00:00:00"/>
    <b v="1"/>
    <s v="Approved"/>
    <s v="WeareA2B"/>
    <s v="Standard"/>
    <s v="low"/>
    <s v="medium"/>
    <n v="642.30999999999995"/>
    <n v="513.85"/>
    <n v="128.46"/>
    <d v="2005-05-10T00:00:00"/>
    <n v="304"/>
  </r>
  <r>
    <s v="19720"/>
    <s v="97"/>
    <x v="2781"/>
    <d v="2017-12-25T00:00:00"/>
    <b v="1"/>
    <s v="Approved"/>
    <s v="OHM Cycles"/>
    <s v="Road"/>
    <s v="medium"/>
    <s v="medium"/>
    <n v="742.54"/>
    <n v="667.4"/>
    <n v="75.14"/>
    <d v="2014-03-03T00:00:00"/>
    <n v="5"/>
  </r>
  <r>
    <s v="19721"/>
    <s v="40"/>
    <x v="2601"/>
    <d v="2017-04-25T00:00:00"/>
    <b v="0"/>
    <s v="Approved"/>
    <s v="OHM Cycles"/>
    <s v="Standard"/>
    <s v="high"/>
    <s v="medium"/>
    <n v="1458.17"/>
    <n v="874.9"/>
    <n v="583.27"/>
    <d v="2006-02-02T00:00:00"/>
    <n v="249"/>
  </r>
  <r>
    <s v="19722"/>
    <s v="77"/>
    <x v="1151"/>
    <d v="2017-01-31T00:00:00"/>
    <b v="0"/>
    <s v="Approved"/>
    <s v="Norco Bicycles"/>
    <s v="Road"/>
    <s v="medium"/>
    <s v="large"/>
    <n v="1240.31"/>
    <n v="795.1"/>
    <n v="445.21"/>
    <d v="2004-12-18T00:00:00"/>
    <n v="333"/>
  </r>
  <r>
    <s v="19723"/>
    <s v="60"/>
    <x v="579"/>
    <d v="2017-01-03T00:00:00"/>
    <b v="1"/>
    <s v="Approved"/>
    <s v="Giant Bicycles"/>
    <s v="Standard"/>
    <s v="high"/>
    <s v="small"/>
    <n v="1977.36"/>
    <n v="1759.85"/>
    <n v="217.51"/>
    <d v="2011-08-24T00:00:00"/>
    <n v="361"/>
  </r>
  <r>
    <s v="19724"/>
    <s v="36"/>
    <x v="2061"/>
    <d v="2017-12-09T00:00:00"/>
    <b v="0"/>
    <s v="Approved"/>
    <s v="Solex"/>
    <s v="Standard"/>
    <s v="low"/>
    <s v="medium"/>
    <n v="945.04"/>
    <n v="507.58"/>
    <n v="437.46"/>
    <d v="1995-12-19T00:00:00"/>
    <n v="21"/>
  </r>
  <r>
    <s v="19725"/>
    <s v="55"/>
    <x v="879"/>
    <d v="2017-06-08T00:00:00"/>
    <b v="0"/>
    <s v="Approved"/>
    <s v="Trek Bicycles"/>
    <s v="Road"/>
    <s v="medium"/>
    <s v="large"/>
    <n v="1894.19"/>
    <n v="598.76"/>
    <n v="1295.43"/>
    <d v="2003-07-21T00:00:00"/>
    <n v="205"/>
  </r>
  <r>
    <s v="19726"/>
    <s v="66"/>
    <x v="3449"/>
    <d v="2017-09-13T00:00:00"/>
    <b v="0"/>
    <s v="Approved"/>
    <s v="Giant Bicycles"/>
    <s v="Road"/>
    <s v="low"/>
    <s v="small"/>
    <n v="590.26"/>
    <n v="525.33000000000004"/>
    <n v="64.930000000000007"/>
    <d v="2010-11-05T00:00:00"/>
    <n v="108"/>
  </r>
  <r>
    <s v="19727"/>
    <s v="8"/>
    <x v="2431"/>
    <d v="2017-01-17T00:00:00"/>
    <b v="1"/>
    <s v="Approved"/>
    <s v="Solex"/>
    <s v="Road"/>
    <s v="medium"/>
    <s v="small"/>
    <n v="1703.52"/>
    <n v="1516.13"/>
    <n v="187.39"/>
    <d v="2011-04-16T00:00:00"/>
    <n v="347"/>
  </r>
  <r>
    <s v="19728"/>
    <s v="82"/>
    <x v="1463"/>
    <d v="2017-12-04T00:00:00"/>
    <b v="0"/>
    <s v="Approved"/>
    <s v="Norco Bicycles"/>
    <s v="Standard"/>
    <s v="high"/>
    <s v="medium"/>
    <n v="1148.6400000000001"/>
    <n v="689.18"/>
    <n v="459.46"/>
    <d v="2015-08-10T00:00:00"/>
    <n v="26"/>
  </r>
  <r>
    <s v="19729"/>
    <s v="18"/>
    <x v="2094"/>
    <d v="2017-10-23T00:00:00"/>
    <b v="0"/>
    <s v="Approved"/>
    <s v="Solex"/>
    <s v="Standard"/>
    <s v="medium"/>
    <s v="medium"/>
    <n v="575.27"/>
    <n v="431.45"/>
    <n v="143.82"/>
    <d v="2013-03-12T00:00:00"/>
    <n v="68"/>
  </r>
  <r>
    <s v="19730"/>
    <s v="11"/>
    <x v="475"/>
    <d v="2017-08-28T00:00:00"/>
    <b v="1"/>
    <s v="Approved"/>
    <s v="Giant Bicycles"/>
    <s v="Standard"/>
    <s v="high"/>
    <s v="medium"/>
    <n v="1274.93"/>
    <n v="764.96"/>
    <n v="509.97"/>
    <d v="2007-08-04T00:00:00"/>
    <n v="124"/>
  </r>
  <r>
    <s v="19731"/>
    <s v="30"/>
    <x v="2581"/>
    <d v="2017-12-18T00:00:00"/>
    <b v="1"/>
    <s v="Approved"/>
    <s v="Solex"/>
    <s v="Standard"/>
    <s v="high"/>
    <s v="medium"/>
    <n v="748.17"/>
    <n v="448.9"/>
    <n v="299.27"/>
    <d v="1994-07-12T00:00:00"/>
    <n v="12"/>
  </r>
  <r>
    <s v="19732"/>
    <s v="27"/>
    <x v="2816"/>
    <d v="2017-08-02T00:00:00"/>
    <b v="0"/>
    <s v="Approved"/>
    <s v="Trek Bicycles"/>
    <s v="Standard"/>
    <s v="medium"/>
    <s v="medium"/>
    <n v="499.53"/>
    <n v="388.72"/>
    <n v="110.81"/>
    <d v="1999-06-23T00:00:00"/>
    <n v="150"/>
  </r>
  <r>
    <s v="19733"/>
    <s v="74"/>
    <x v="490"/>
    <d v="2017-05-10T00:00:00"/>
    <b v="1"/>
    <s v="Approved"/>
    <s v="WeareA2B"/>
    <s v="Standard"/>
    <s v="medium"/>
    <s v="medium"/>
    <n v="1762.96"/>
    <n v="950.52"/>
    <n v="812.44"/>
    <d v="2014-07-28T00:00:00"/>
    <n v="234"/>
  </r>
  <r>
    <s v="19734"/>
    <s v="52"/>
    <x v="223"/>
    <d v="2017-06-10T00:00:00"/>
    <b v="0"/>
    <s v="Approved"/>
    <s v="OHM Cycles"/>
    <s v="Road"/>
    <s v="medium"/>
    <s v="medium"/>
    <n v="1280.28"/>
    <n v="829.51"/>
    <n v="450.77"/>
    <d v="1997-02-09T00:00:00"/>
    <n v="203"/>
  </r>
  <r>
    <s v="19735"/>
    <s v="17"/>
    <x v="655"/>
    <d v="2017-05-20T00:00:00"/>
    <b v="0"/>
    <s v="Approved"/>
    <s v="Solex"/>
    <s v="Standard"/>
    <s v="high"/>
    <s v="medium"/>
    <n v="1024.6600000000001"/>
    <n v="614.79999999999995"/>
    <n v="409.86"/>
    <d v="1993-10-02T00:00:00"/>
    <n v="224"/>
  </r>
  <r>
    <s v="19736"/>
    <s v="52"/>
    <x v="1318"/>
    <d v="2017-11-20T00:00:00"/>
    <b v="1"/>
    <s v="Approved"/>
    <s v="Solex"/>
    <s v="Road"/>
    <s v="medium"/>
    <s v="large"/>
    <n v="1777.8"/>
    <n v="820.78"/>
    <n v="957.02"/>
    <d v="1999-06-23T00:00:00"/>
    <n v="40"/>
  </r>
  <r>
    <s v="19737"/>
    <s v="89"/>
    <x v="803"/>
    <d v="2017-12-06T00:00:00"/>
    <b v="1"/>
    <s v="Approved"/>
    <s v="WeareA2B"/>
    <s v="Touring"/>
    <s v="medium"/>
    <s v="large"/>
    <n v="1362.99"/>
    <n v="57.74"/>
    <n v="1305.25"/>
    <d v="1993-04-20T00:00:00"/>
    <n v="24"/>
  </r>
  <r>
    <s v="19738"/>
    <s v="79"/>
    <x v="3147"/>
    <d v="2017-05-29T00:00:00"/>
    <b v="0"/>
    <s v="Approved"/>
    <s v="Solex"/>
    <s v="Touring"/>
    <s v="medium"/>
    <s v="large"/>
    <n v="2083.94"/>
    <n v="675.03"/>
    <n v="1408.91"/>
    <d v="2013-09-16T00:00:00"/>
    <n v="215"/>
  </r>
  <r>
    <s v="19739"/>
    <s v="85"/>
    <x v="527"/>
    <d v="2017-03-06T00:00:00"/>
    <b v="0"/>
    <s v="Approved"/>
    <s v="WeareA2B"/>
    <s v="Standard"/>
    <s v="medium"/>
    <s v="medium"/>
    <n v="1228.07"/>
    <n v="400.91"/>
    <n v="827.16"/>
    <d v="2003-09-09T00:00:00"/>
    <n v="299"/>
  </r>
  <r>
    <s v="19740"/>
    <s v="45"/>
    <x v="3484"/>
    <d v="2017-11-13T00:00:00"/>
    <b v="0"/>
    <s v="Approved"/>
    <s v="Solex"/>
    <s v="Standard"/>
    <s v="medium"/>
    <s v="medium"/>
    <n v="441.49"/>
    <n v="84.99"/>
    <n v="356.5"/>
    <d v="2006-10-01T00:00:00"/>
    <n v="47"/>
  </r>
  <r>
    <s v="19741"/>
    <s v="69"/>
    <x v="1089"/>
    <d v="2017-02-01T00:00:00"/>
    <b v="0"/>
    <s v="Approved"/>
    <s v="Giant Bicycles"/>
    <s v="Road"/>
    <s v="medium"/>
    <s v="medium"/>
    <n v="792.9"/>
    <n v="594.67999999999995"/>
    <n v="198.22"/>
    <d v="1992-10-02T00:00:00"/>
    <n v="332"/>
  </r>
  <r>
    <s v="19742"/>
    <s v="1"/>
    <x v="2347"/>
    <d v="2017-04-28T00:00:00"/>
    <b v="0"/>
    <s v="Approved"/>
    <s v="Giant Bicycles"/>
    <s v="Standard"/>
    <s v="medium"/>
    <s v="medium"/>
    <n v="1403.5"/>
    <n v="954.82"/>
    <n v="448.68"/>
    <d v="2016-11-14T00:00:00"/>
    <n v="246"/>
  </r>
  <r>
    <s v="19743"/>
    <s v="62"/>
    <x v="3264"/>
    <d v="2017-07-26T00:00:00"/>
    <b v="1"/>
    <s v="Approved"/>
    <s v="Solex"/>
    <s v="Standard"/>
    <s v="medium"/>
    <s v="medium"/>
    <n v="478.16"/>
    <n v="298.72000000000003"/>
    <n v="179.44"/>
    <d v="1992-10-02T00:00:00"/>
    <n v="157"/>
  </r>
  <r>
    <s v="19744"/>
    <s v="91"/>
    <x v="1955"/>
    <d v="2017-03-22T00:00:00"/>
    <b v="0"/>
    <s v="Approved"/>
    <s v="Solex"/>
    <s v="Standard"/>
    <s v="medium"/>
    <s v="medium"/>
    <n v="100.35"/>
    <n v="75.260000000000005"/>
    <n v="25.09"/>
    <d v="2003-01-05T00:00:00"/>
    <n v="283"/>
  </r>
  <r>
    <s v="19745"/>
    <s v="41"/>
    <x v="3480"/>
    <d v="2017-09-10T00:00:00"/>
    <b v="0"/>
    <s v="Approved"/>
    <s v="Solex"/>
    <s v="Road"/>
    <s v="medium"/>
    <s v="medium"/>
    <n v="416.98"/>
    <n v="312.74"/>
    <n v="104.24"/>
    <d v="1997-05-10T00:00:00"/>
    <n v="111"/>
  </r>
  <r>
    <s v="19746"/>
    <s v="9"/>
    <x v="1294"/>
    <d v="2017-12-26T00:00:00"/>
    <b v="1"/>
    <s v="Approved"/>
    <s v="OHM Cycles"/>
    <s v="Road"/>
    <s v="medium"/>
    <s v="medium"/>
    <n v="742.54"/>
    <n v="667.4"/>
    <n v="75.14"/>
    <d v="1991-11-07T00:00:00"/>
    <n v="4"/>
  </r>
  <r>
    <s v="19747"/>
    <s v="53"/>
    <x v="2953"/>
    <d v="2017-02-27T00:00:00"/>
    <b v="1"/>
    <s v="Approved"/>
    <s v="OHM Cycles"/>
    <s v="Standard"/>
    <s v="medium"/>
    <s v="medium"/>
    <n v="795.34"/>
    <n v="101.58"/>
    <n v="693.76"/>
    <d v="1997-02-09T00:00:00"/>
    <n v="306"/>
  </r>
  <r>
    <s v="19748"/>
    <s v="97"/>
    <x v="1338"/>
    <d v="2017-09-10T00:00:00"/>
    <b v="1"/>
    <s v="Approved"/>
    <s v="Solex"/>
    <s v="Standard"/>
    <s v="medium"/>
    <s v="large"/>
    <n v="202.62"/>
    <n v="151.96"/>
    <n v="50.66"/>
    <d v="2004-01-16T00:00:00"/>
    <n v="111"/>
  </r>
  <r>
    <s v="19749"/>
    <s v="11"/>
    <x v="191"/>
    <d v="2017-01-09T00:00:00"/>
    <b v="0"/>
    <s v="Approved"/>
    <s v="Giant Bicycles"/>
    <s v="Standard"/>
    <s v="high"/>
    <s v="medium"/>
    <n v="1274.93"/>
    <n v="764.96"/>
    <n v="509.97"/>
    <d v="2007-08-04T00:00:00"/>
    <n v="355"/>
  </r>
  <r>
    <s v="19750"/>
    <s v="60"/>
    <x v="1649"/>
    <d v="2017-10-23T00:00:00"/>
    <b v="0"/>
    <s v="Approved"/>
    <s v="Giant Bicycles"/>
    <s v="Standard"/>
    <s v="high"/>
    <s v="small"/>
    <n v="1977.36"/>
    <n v="1759.85"/>
    <n v="217.51"/>
    <d v="2011-08-24T00:00:00"/>
    <n v="68"/>
  </r>
  <r>
    <s v="19751"/>
    <s v="100"/>
    <x v="2113"/>
    <d v="2017-03-23T00:00:00"/>
    <b v="0"/>
    <s v="Approved"/>
    <s v="Norco Bicycles"/>
    <s v="Road"/>
    <s v="medium"/>
    <s v="medium"/>
    <n v="1036.5899999999999"/>
    <n v="206.35"/>
    <n v="830.24"/>
    <d v="1991-05-06T00:00:00"/>
    <n v="282"/>
  </r>
  <r>
    <s v="19752"/>
    <s v="80"/>
    <x v="1113"/>
    <d v="2017-03-22T00:00:00"/>
    <b v="1"/>
    <s v="Approved"/>
    <s v="OHM Cycles"/>
    <s v="Touring"/>
    <s v="low"/>
    <s v="medium"/>
    <n v="1073.07"/>
    <n v="933.84"/>
    <n v="139.22999999999999"/>
    <d v="1997-01-25T00:00:00"/>
    <n v="283"/>
  </r>
  <r>
    <s v="19753"/>
    <s v="54"/>
    <x v="2646"/>
    <d v="2017-08-26T00:00:00"/>
    <b v="1"/>
    <s v="Approved"/>
    <s v="WeareA2B"/>
    <s v="Standard"/>
    <s v="medium"/>
    <s v="medium"/>
    <n v="1807.45"/>
    <n v="778.69"/>
    <n v="1028.76"/>
    <d v="2010-11-05T00:00:00"/>
    <n v="126"/>
  </r>
  <r>
    <s v="19754"/>
    <s v="8"/>
    <x v="1568"/>
    <d v="2017-05-31T00:00:00"/>
    <b v="0"/>
    <s v="Approved"/>
    <s v="Solex"/>
    <s v="Road"/>
    <s v="medium"/>
    <s v="small"/>
    <n v="1703.52"/>
    <n v="1516.13"/>
    <n v="187.39"/>
    <d v="2011-04-16T00:00:00"/>
    <n v="213"/>
  </r>
  <r>
    <s v="19755"/>
    <s v="16"/>
    <x v="3142"/>
    <d v="2017-06-10T00:00:00"/>
    <b v="0"/>
    <s v="Approved"/>
    <s v="Norco Bicycles"/>
    <s v="Standard"/>
    <s v="high"/>
    <s v="small"/>
    <n v="1661.92"/>
    <n v="1479.11"/>
    <n v="182.81"/>
    <d v="2009-03-08T00:00:00"/>
    <n v="203"/>
  </r>
  <r>
    <s v="19756"/>
    <s v="2"/>
    <x v="2926"/>
    <d v="2017-08-12T00:00:00"/>
    <b v="0"/>
    <s v="Approved"/>
    <s v="Solex"/>
    <s v="Standard"/>
    <s v="medium"/>
    <s v="medium"/>
    <n v="71.489999999999995"/>
    <n v="53.62"/>
    <n v="17.87"/>
    <d v="2011-04-16T00:00:00"/>
    <n v="140"/>
  </r>
  <r>
    <s v="19757"/>
    <s v="15"/>
    <x v="2313"/>
    <d v="2017-01-04T00:00:00"/>
    <b v="1"/>
    <s v="Approved"/>
    <s v="Norco Bicycles"/>
    <s v="Standard"/>
    <s v="low"/>
    <s v="medium"/>
    <n v="958.74"/>
    <n v="748.9"/>
    <n v="209.84"/>
    <d v="2005-12-07T00:00:00"/>
    <n v="360"/>
  </r>
  <r>
    <s v="19758"/>
    <s v="55"/>
    <x v="121"/>
    <d v="2017-03-27T00:00:00"/>
    <b v="1"/>
    <s v="Approved"/>
    <s v="Trek Bicycles"/>
    <s v="Road"/>
    <s v="medium"/>
    <s v="large"/>
    <n v="1894.19"/>
    <n v="598.76"/>
    <n v="1295.43"/>
    <d v="1993-06-23T00:00:00"/>
    <n v="278"/>
  </r>
  <r>
    <s v="19759"/>
    <s v="48"/>
    <x v="2672"/>
    <d v="2017-11-09T00:00:00"/>
    <b v="1"/>
    <s v="Approved"/>
    <s v="WeareA2B"/>
    <s v="Standard"/>
    <s v="medium"/>
    <s v="medium"/>
    <n v="1762.96"/>
    <n v="950.52"/>
    <n v="812.44"/>
    <d v="2012-06-04T00:00:00"/>
    <n v="51"/>
  </r>
  <r>
    <s v="19760"/>
    <s v="14"/>
    <x v="3188"/>
    <d v="2017-11-06T00:00:00"/>
    <b v="1"/>
    <s v="Approved"/>
    <s v="Trek Bicycles"/>
    <s v="Standard"/>
    <s v="medium"/>
    <s v="small"/>
    <n v="1386.84"/>
    <n v="1234.29"/>
    <n v="152.55000000000001"/>
    <d v="2005-12-07T00:00:00"/>
    <n v="54"/>
  </r>
  <r>
    <s v="19761"/>
    <s v="18"/>
    <x v="691"/>
    <d v="2017-03-08T00:00:00"/>
    <b v="1"/>
    <s v="Approved"/>
    <s v="Solex"/>
    <s v="Standard"/>
    <s v="medium"/>
    <s v="medium"/>
    <n v="575.27"/>
    <n v="431.45"/>
    <n v="143.82"/>
    <d v="2013-03-12T00:00:00"/>
    <n v="297"/>
  </r>
  <r>
    <s v="19762"/>
    <s v="6"/>
    <x v="977"/>
    <d v="2017-04-17T00:00:00"/>
    <b v="0"/>
    <s v="Approved"/>
    <s v="OHM Cycles"/>
    <s v="Standard"/>
    <s v="high"/>
    <s v="medium"/>
    <n v="227.88"/>
    <n v="136.72999999999999"/>
    <n v="91.15"/>
    <d v="2003-02-07T00:00:00"/>
    <n v="257"/>
  </r>
  <r>
    <s v="19763"/>
    <s v="40"/>
    <x v="228"/>
    <d v="2017-02-23T00:00:00"/>
    <b v="0"/>
    <s v="Approved"/>
    <s v="Trek Bicycles"/>
    <s v="Road"/>
    <s v="medium"/>
    <s v="large"/>
    <n v="1894.19"/>
    <n v="598.76"/>
    <n v="1295.43"/>
    <d v="2011-08-24T00:00:00"/>
    <n v="310"/>
  </r>
  <r>
    <s v="19764"/>
    <s v="81"/>
    <x v="1145"/>
    <d v="2017-03-18T00:00:00"/>
    <b v="0"/>
    <s v="Approved"/>
    <s v="Solex"/>
    <s v="Standard"/>
    <s v="medium"/>
    <s v="medium"/>
    <n v="1151.96"/>
    <n v="649.49"/>
    <n v="502.47"/>
    <d v="2011-05-09T00:00:00"/>
    <n v="287"/>
  </r>
  <r>
    <s v="19765"/>
    <s v="27"/>
    <x v="1235"/>
    <d v="2017-07-10T00:00:00"/>
    <b v="0"/>
    <s v="Approved"/>
    <s v="Trek Bicycles"/>
    <s v="Standard"/>
    <s v="medium"/>
    <s v="medium"/>
    <n v="499.53"/>
    <n v="388.72"/>
    <n v="110.81"/>
    <d v="1994-07-12T00:00:00"/>
    <n v="173"/>
  </r>
  <r>
    <s v="19766"/>
    <s v="71"/>
    <x v="1723"/>
    <d v="2017-12-24T00:00:00"/>
    <b v="1"/>
    <s v="Approved"/>
    <s v="Solex"/>
    <s v="Standard"/>
    <s v="high"/>
    <s v="large"/>
    <n v="1842.92"/>
    <n v="1105.75"/>
    <n v="737.17"/>
    <d v="1995-10-24T00:00:00"/>
    <n v="6"/>
  </r>
  <r>
    <s v="19767"/>
    <s v="92"/>
    <x v="1919"/>
    <d v="2017-07-21T00:00:00"/>
    <b v="1"/>
    <s v="Approved"/>
    <s v="WeareA2B"/>
    <s v="Standard"/>
    <s v="medium"/>
    <s v="small"/>
    <n v="1415.01"/>
    <n v="1259.3599999999999"/>
    <n v="155.65"/>
    <d v="2004-01-16T00:00:00"/>
    <n v="162"/>
  </r>
  <r>
    <s v="19768"/>
    <s v="0"/>
    <x v="369"/>
    <d v="2017-03-31T00:00:00"/>
    <b v="1"/>
    <s v="Approved"/>
    <s v="Norco Bicycles"/>
    <s v="Standard"/>
    <s v="medium"/>
    <s v="medium"/>
    <n v="360.4"/>
    <n v="270.3"/>
    <n v="90.1"/>
    <d v="2016-12-06T00:00:00"/>
    <n v="274"/>
  </r>
  <r>
    <s v="19769"/>
    <s v="0"/>
    <x v="1604"/>
    <d v="2017-07-25T00:00:00"/>
    <b v="0"/>
    <s v="Approved"/>
    <s v="Giant Bicycles"/>
    <s v="Standard"/>
    <s v="medium"/>
    <s v="medium"/>
    <n v="230.91"/>
    <n v="173.18"/>
    <n v="57.73"/>
    <d v="2006-11-10T00:00:00"/>
    <n v="158"/>
  </r>
  <r>
    <s v="19770"/>
    <s v="10"/>
    <x v="2138"/>
    <d v="2017-03-16T00:00:00"/>
    <b v="0"/>
    <s v="Approved"/>
    <s v="WeareA2B"/>
    <s v="Touring"/>
    <s v="medium"/>
    <s v="medium"/>
    <n v="1466.68"/>
    <n v="363.25"/>
    <n v="1103.43"/>
    <d v="2014-03-03T00:00:00"/>
    <n v="289"/>
  </r>
  <r>
    <s v="19771"/>
    <s v="39"/>
    <x v="1249"/>
    <d v="2017-10-07T00:00:00"/>
    <b v="0"/>
    <s v="Approved"/>
    <s v="Giant Bicycles"/>
    <s v="Standard"/>
    <s v="medium"/>
    <s v="large"/>
    <n v="1812.75"/>
    <n v="582.48"/>
    <n v="1230.27"/>
    <d v="1993-04-12T00:00:00"/>
    <n v="84"/>
  </r>
  <r>
    <s v="19772"/>
    <s v="6"/>
    <x v="1766"/>
    <d v="2017-02-09T00:00:00"/>
    <b v="1"/>
    <s v="Approved"/>
    <s v="OHM Cycles"/>
    <s v="Standard"/>
    <s v="high"/>
    <s v="medium"/>
    <n v="227.88"/>
    <n v="136.72999999999999"/>
    <n v="91.15"/>
    <d v="2004-09-28T00:00:00"/>
    <n v="324"/>
  </r>
  <r>
    <s v="19773"/>
    <s v="82"/>
    <x v="564"/>
    <d v="2017-05-26T00:00:00"/>
    <b v="0"/>
    <s v="Approved"/>
    <s v="Norco Bicycles"/>
    <s v="Standard"/>
    <s v="high"/>
    <s v="medium"/>
    <n v="1148.6400000000001"/>
    <n v="689.18"/>
    <n v="459.46"/>
    <d v="1997-08-25T00:00:00"/>
    <n v="218"/>
  </r>
  <r>
    <s v="19774"/>
    <s v="30"/>
    <x v="2435"/>
    <d v="2017-05-20T00:00:00"/>
    <b v="1"/>
    <s v="Approved"/>
    <s v="Solex"/>
    <s v="Standard"/>
    <s v="high"/>
    <s v="medium"/>
    <n v="748.17"/>
    <n v="448.9"/>
    <n v="299.27"/>
    <d v="1991-11-10T00:00:00"/>
    <n v="224"/>
  </r>
  <r>
    <s v="19775"/>
    <s v="37"/>
    <x v="1891"/>
    <d v="2017-07-22T00:00:00"/>
    <b v="1"/>
    <s v="Approved"/>
    <s v="OHM Cycles"/>
    <s v="Standard"/>
    <s v="low"/>
    <s v="medium"/>
    <n v="1793.43"/>
    <n v="248.82"/>
    <n v="1544.61"/>
    <d v="2011-03-16T00:00:00"/>
    <n v="161"/>
  </r>
  <r>
    <s v="19776"/>
    <s v="43"/>
    <x v="2578"/>
    <d v="2017-09-07T00:00:00"/>
    <b v="1"/>
    <s v="Approved"/>
    <s v="Solex"/>
    <s v="Standard"/>
    <s v="medium"/>
    <s v="medium"/>
    <n v="1151.96"/>
    <n v="649.49"/>
    <n v="502.47"/>
    <d v="1997-02-09T00:00:00"/>
    <n v="114"/>
  </r>
  <r>
    <s v="19777"/>
    <s v="46"/>
    <x v="3340"/>
    <d v="2017-12-08T00:00:00"/>
    <b v="0"/>
    <s v="Approved"/>
    <s v="Solex"/>
    <s v="Standard"/>
    <s v="low"/>
    <s v="medium"/>
    <n v="1289.8499999999999"/>
    <n v="74.510000000000005"/>
    <n v="1215.3399999999999"/>
    <d v="2007-12-11T00:00:00"/>
    <n v="22"/>
  </r>
  <r>
    <s v="19778"/>
    <s v="18"/>
    <x v="1475"/>
    <d v="2017-11-29T00:00:00"/>
    <b v="0"/>
    <s v="Approved"/>
    <s v="Solex"/>
    <s v="Standard"/>
    <s v="medium"/>
    <s v="medium"/>
    <n v="575.27"/>
    <n v="431.45"/>
    <n v="143.82"/>
    <d v="2013-03-12T00:00:00"/>
    <n v="31"/>
  </r>
  <r>
    <s v="19779"/>
    <s v="17"/>
    <x v="2742"/>
    <d v="2017-02-26T00:00:00"/>
    <b v="1"/>
    <s v="Approved"/>
    <s v="Solex"/>
    <s v="Standard"/>
    <s v="high"/>
    <s v="medium"/>
    <n v="1024.6600000000001"/>
    <n v="614.79999999999995"/>
    <n v="409.86"/>
    <d v="1996-11-09T00:00:00"/>
    <n v="307"/>
  </r>
  <r>
    <s v="19780"/>
    <s v="55"/>
    <x v="187"/>
    <d v="2017-02-25T00:00:00"/>
    <b v="1"/>
    <s v="Approved"/>
    <s v="Trek Bicycles"/>
    <s v="Road"/>
    <s v="medium"/>
    <s v="large"/>
    <n v="1894.19"/>
    <n v="598.76"/>
    <n v="1295.43"/>
    <d v="1991-01-21T00:00:00"/>
    <n v="308"/>
  </r>
  <r>
    <s v="19781"/>
    <s v="92"/>
    <x v="1490"/>
    <d v="2017-12-14T00:00:00"/>
    <b v="1"/>
    <s v="Approved"/>
    <s v="WeareA2B"/>
    <s v="Standard"/>
    <s v="medium"/>
    <s v="small"/>
    <n v="1415.01"/>
    <n v="1259.3599999999999"/>
    <n v="155.65"/>
    <d v="2013-06-09T00:00:00"/>
    <n v="16"/>
  </r>
  <r>
    <s v="19782"/>
    <s v="16"/>
    <x v="1090"/>
    <d v="2017-05-08T00:00:00"/>
    <b v="1"/>
    <s v="Approved"/>
    <s v="Norco Bicycles"/>
    <s v="Standard"/>
    <s v="high"/>
    <s v="small"/>
    <n v="1661.92"/>
    <n v="1479.11"/>
    <n v="182.81"/>
    <d v="2011-05-07T00:00:00"/>
    <n v="236"/>
  </r>
  <r>
    <s v="19783"/>
    <s v="37"/>
    <x v="494"/>
    <d v="2017-10-31T00:00:00"/>
    <b v="1"/>
    <s v="Approved"/>
    <s v="OHM Cycles"/>
    <s v="Standard"/>
    <s v="low"/>
    <s v="medium"/>
    <n v="1793.43"/>
    <n v="248.82"/>
    <n v="1544.61"/>
    <d v="2011-03-16T00:00:00"/>
    <n v="60"/>
  </r>
  <r>
    <s v="19784"/>
    <s v="15"/>
    <x v="2343"/>
    <d v="2017-11-06T00:00:00"/>
    <b v="1"/>
    <s v="Approved"/>
    <s v="Norco Bicycles"/>
    <s v="Standard"/>
    <s v="low"/>
    <s v="medium"/>
    <n v="958.74"/>
    <n v="748.9"/>
    <n v="209.84"/>
    <d v="2005-12-07T00:00:00"/>
    <n v="54"/>
  </r>
  <r>
    <s v="19785"/>
    <s v="32"/>
    <x v="503"/>
    <d v="2017-07-03T00:00:00"/>
    <b v="1"/>
    <s v="Approved"/>
    <s v="Giant Bicycles"/>
    <s v="Standard"/>
    <s v="high"/>
    <s v="medium"/>
    <n v="1179"/>
    <n v="707.4"/>
    <n v="471.6"/>
    <d v="1997-08-25T00:00:00"/>
    <n v="180"/>
  </r>
  <r>
    <s v="19786"/>
    <s v="92"/>
    <x v="2504"/>
    <d v="2017-11-16T00:00:00"/>
    <b v="1"/>
    <s v="Approved"/>
    <s v="WeareA2B"/>
    <s v="Standard"/>
    <s v="medium"/>
    <s v="small"/>
    <n v="1415.01"/>
    <n v="1259.3599999999999"/>
    <n v="155.65"/>
    <d v="2003-01-05T00:00:00"/>
    <n v="44"/>
  </r>
  <r>
    <s v="19787"/>
    <s v="4"/>
    <x v="3011"/>
    <d v="2017-03-01T00:00:00"/>
    <b v="0"/>
    <s v="Approved"/>
    <s v="Giant Bicycles"/>
    <s v="Standard"/>
    <s v="high"/>
    <s v="medium"/>
    <n v="1129.1300000000001"/>
    <n v="677.48"/>
    <n v="451.65"/>
    <d v="2005-08-09T00:00:00"/>
    <n v="304"/>
  </r>
  <r>
    <s v="19788"/>
    <s v="92"/>
    <x v="1500"/>
    <d v="2017-08-09T00:00:00"/>
    <b v="0"/>
    <s v="Approved"/>
    <s v="WeareA2B"/>
    <s v="Touring"/>
    <s v="medium"/>
    <s v="large"/>
    <n v="1890.39"/>
    <n v="260.14"/>
    <n v="1630.25"/>
    <d v="1998-12-17T00:00:00"/>
    <n v="143"/>
  </r>
  <r>
    <s v="19789"/>
    <s v="84"/>
    <x v="411"/>
    <d v="2017-03-10T00:00:00"/>
    <b v="0"/>
    <s v="Approved"/>
    <s v="Trek Bicycles"/>
    <s v="Road"/>
    <s v="medium"/>
    <s v="medium"/>
    <n v="290.62"/>
    <n v="215.14"/>
    <n v="75.48"/>
    <d v="2004-12-18T00:00:00"/>
    <n v="295"/>
  </r>
  <r>
    <s v="19790"/>
    <s v="7"/>
    <x v="975"/>
    <d v="2017-02-09T00:00:00"/>
    <b v="1"/>
    <s v="Approved"/>
    <s v="Giant Bicycles"/>
    <s v="Standard"/>
    <s v="medium"/>
    <s v="small"/>
    <n v="1311.44"/>
    <n v="1167.18"/>
    <n v="144.26"/>
    <d v="2003-03-18T00:00:00"/>
    <n v="324"/>
  </r>
  <r>
    <s v="19791"/>
    <s v="0"/>
    <x v="2358"/>
    <d v="2017-07-10T00:00:00"/>
    <b v="0"/>
    <s v="Approved"/>
    <s v="Trek Bicycles"/>
    <s v="Standard"/>
    <s v="high"/>
    <s v="medium"/>
    <n v="495.72"/>
    <n v="297.43"/>
    <n v="198.29"/>
    <d v="2015-04-11T00:00:00"/>
    <n v="173"/>
  </r>
  <r>
    <s v="19792"/>
    <s v="37"/>
    <x v="1603"/>
    <d v="2017-08-30T00:00:00"/>
    <b v="0"/>
    <s v="Approved"/>
    <s v="OHM Cycles"/>
    <s v="Standard"/>
    <s v="low"/>
    <s v="medium"/>
    <n v="1793.43"/>
    <n v="248.82"/>
    <n v="1544.61"/>
    <d v="1999-07-20T00:00:00"/>
    <n v="122"/>
  </r>
  <r>
    <s v="19793"/>
    <s v="59"/>
    <x v="2057"/>
    <d v="2017-04-26T00:00:00"/>
    <b v="1"/>
    <s v="Approved"/>
    <s v="Solex"/>
    <s v="Standard"/>
    <s v="medium"/>
    <s v="large"/>
    <n v="1061.56"/>
    <n v="733.58"/>
    <n v="327.98"/>
    <d v="1993-07-20T00:00:00"/>
    <n v="248"/>
  </r>
  <r>
    <s v="19794"/>
    <s v="0"/>
    <x v="273"/>
    <d v="2017-01-13T00:00:00"/>
    <b v="0"/>
    <s v="Approved"/>
    <m/>
    <m/>
    <m/>
    <m/>
    <n v="868.56"/>
    <m/>
    <m/>
    <m/>
    <n v="351"/>
  </r>
  <r>
    <s v="19795"/>
    <s v="76"/>
    <x v="1337"/>
    <d v="2017-09-14T00:00:00"/>
    <b v="1"/>
    <s v="Approved"/>
    <s v="WeareA2B"/>
    <s v="Standard"/>
    <s v="low"/>
    <s v="medium"/>
    <n v="642.30999999999995"/>
    <n v="513.85"/>
    <n v="128.46"/>
    <d v="2004-12-18T00:00:00"/>
    <n v="107"/>
  </r>
  <r>
    <s v="19796"/>
    <s v="75"/>
    <x v="1370"/>
    <d v="2017-11-14T00:00:00"/>
    <b v="1"/>
    <s v="Approved"/>
    <s v="Giant Bicycles"/>
    <s v="Touring"/>
    <s v="medium"/>
    <s v="large"/>
    <n v="1873.97"/>
    <n v="863.95"/>
    <n v="1010.02"/>
    <d v="2015-08-10T00:00:00"/>
    <n v="46"/>
  </r>
  <r>
    <s v="19797"/>
    <s v="70"/>
    <x v="3312"/>
    <d v="2017-10-04T00:00:00"/>
    <b v="0"/>
    <s v="Approved"/>
    <s v="Trek Bicycles"/>
    <s v="Standard"/>
    <s v="high"/>
    <s v="medium"/>
    <n v="495.72"/>
    <n v="297.43"/>
    <n v="198.29"/>
    <d v="2015-04-11T00:00:00"/>
    <n v="87"/>
  </r>
  <r>
    <s v="19798"/>
    <s v="24"/>
    <x v="3213"/>
    <d v="2017-09-08T00:00:00"/>
    <b v="0"/>
    <s v="Approved"/>
    <s v="Solex"/>
    <s v="Road"/>
    <s v="medium"/>
    <s v="large"/>
    <n v="1777.8"/>
    <n v="820.78"/>
    <n v="957.02"/>
    <d v="1991-11-10T00:00:00"/>
    <n v="113"/>
  </r>
  <r>
    <s v="19799"/>
    <s v="36"/>
    <x v="1801"/>
    <d v="2017-07-24T00:00:00"/>
    <b v="0"/>
    <s v="Approved"/>
    <s v="Solex"/>
    <s v="Standard"/>
    <s v="low"/>
    <s v="medium"/>
    <n v="1289.8499999999999"/>
    <n v="74.510000000000005"/>
    <n v="1215.3399999999999"/>
    <d v="2006-10-01T00:00:00"/>
    <n v="159"/>
  </r>
  <r>
    <s v="19800"/>
    <s v="56"/>
    <x v="3278"/>
    <d v="2017-02-27T00:00:00"/>
    <b v="1"/>
    <s v="Approved"/>
    <s v="OHM Cycles"/>
    <s v="Standard"/>
    <s v="medium"/>
    <s v="medium"/>
    <n v="183.86"/>
    <n v="137.9"/>
    <n v="45.96"/>
    <d v="1993-07-20T00:00:00"/>
    <n v="306"/>
  </r>
  <r>
    <s v="19801"/>
    <s v="30"/>
    <x v="1789"/>
    <d v="2017-05-24T00:00:00"/>
    <b v="0"/>
    <s v="Approved"/>
    <s v="Solex"/>
    <s v="Standard"/>
    <s v="high"/>
    <s v="medium"/>
    <n v="748.17"/>
    <n v="448.9"/>
    <n v="299.27"/>
    <d v="1991-11-10T00:00:00"/>
    <n v="220"/>
  </r>
  <r>
    <s v="19802"/>
    <s v="54"/>
    <x v="1867"/>
    <d v="2017-05-11T00:00:00"/>
    <b v="1"/>
    <s v="Approved"/>
    <s v="WeareA2B"/>
    <s v="Standard"/>
    <s v="medium"/>
    <s v="medium"/>
    <n v="1807.45"/>
    <n v="778.69"/>
    <n v="1028.76"/>
    <d v="2010-11-05T00:00:00"/>
    <n v="233"/>
  </r>
  <r>
    <s v="19803"/>
    <s v="36"/>
    <x v="1686"/>
    <d v="2017-07-21T00:00:00"/>
    <b v="0"/>
    <s v="Approved"/>
    <s v="Solex"/>
    <s v="Standard"/>
    <s v="low"/>
    <s v="medium"/>
    <n v="945.04"/>
    <n v="507.58"/>
    <n v="437.46"/>
    <d v="1995-12-19T00:00:00"/>
    <n v="162"/>
  </r>
  <r>
    <s v="19804"/>
    <s v="20"/>
    <x v="2175"/>
    <d v="2017-12-10T00:00:00"/>
    <b v="1"/>
    <s v="Approved"/>
    <s v="Trek Bicycles"/>
    <s v="Standard"/>
    <s v="medium"/>
    <s v="small"/>
    <n v="1775.81"/>
    <n v="1580.47"/>
    <n v="195.34"/>
    <d v="2010-05-05T00:00:00"/>
    <n v="20"/>
  </r>
  <r>
    <s v="19805"/>
    <s v="81"/>
    <x v="2769"/>
    <d v="2017-08-23T00:00:00"/>
    <b v="1"/>
    <s v="Approved"/>
    <s v="Norco Bicycles"/>
    <s v="Standard"/>
    <s v="medium"/>
    <s v="small"/>
    <n v="586.45000000000005"/>
    <n v="521.94000000000005"/>
    <n v="64.510000000000005"/>
    <d v="2004-01-16T00:00:00"/>
    <n v="129"/>
  </r>
  <r>
    <s v="19806"/>
    <s v="8"/>
    <x v="629"/>
    <d v="2017-10-29T00:00:00"/>
    <b v="0"/>
    <s v="Approved"/>
    <s v="Solex"/>
    <s v="Road"/>
    <s v="medium"/>
    <s v="small"/>
    <n v="1703.52"/>
    <n v="1516.13"/>
    <n v="187.39"/>
    <d v="2011-04-16T00:00:00"/>
    <n v="62"/>
  </r>
  <r>
    <s v="19807"/>
    <s v="21"/>
    <x v="2319"/>
    <d v="2017-01-19T00:00:00"/>
    <b v="0"/>
    <s v="Approved"/>
    <s v="Solex"/>
    <s v="Standard"/>
    <s v="medium"/>
    <s v="large"/>
    <n v="1071.23"/>
    <n v="380.74"/>
    <n v="690.49"/>
    <d v="1993-05-26T00:00:00"/>
    <n v="345"/>
  </r>
  <r>
    <s v="19808"/>
    <s v="33"/>
    <x v="632"/>
    <d v="2017-03-19T00:00:00"/>
    <b v="1"/>
    <s v="Approved"/>
    <s v="OHM Cycles"/>
    <s v="Road"/>
    <s v="medium"/>
    <s v="small"/>
    <n v="1810"/>
    <n v="1610.9"/>
    <n v="199.1"/>
    <d v="2008-03-19T00:00:00"/>
    <n v="286"/>
  </r>
  <r>
    <s v="19809"/>
    <s v="92"/>
    <x v="2303"/>
    <d v="2017-10-14T00:00:00"/>
    <b v="0"/>
    <s v="Approved"/>
    <s v="WeareA2B"/>
    <s v="Standard"/>
    <s v="medium"/>
    <s v="small"/>
    <n v="1415.01"/>
    <n v="1259.3599999999999"/>
    <n v="155.65"/>
    <d v="2003-01-05T00:00:00"/>
    <n v="77"/>
  </r>
  <r>
    <s v="19810"/>
    <s v="0"/>
    <x v="2024"/>
    <d v="2017-02-07T00:00:00"/>
    <b v="0"/>
    <s v="Approved"/>
    <s v="Solex"/>
    <s v="Standard"/>
    <s v="medium"/>
    <s v="medium"/>
    <n v="100.35"/>
    <n v="75.260000000000005"/>
    <n v="25.09"/>
    <d v="1999-07-26T00:00:00"/>
    <n v="326"/>
  </r>
  <r>
    <s v="19811"/>
    <s v="48"/>
    <x v="2548"/>
    <d v="2017-04-18T00:00:00"/>
    <b v="1"/>
    <s v="Approved"/>
    <s v="WeareA2B"/>
    <s v="Standard"/>
    <s v="medium"/>
    <s v="medium"/>
    <n v="1762.96"/>
    <n v="950.52"/>
    <n v="812.44"/>
    <d v="1997-10-04T00:00:00"/>
    <n v="256"/>
  </r>
  <r>
    <s v="19812"/>
    <s v="80"/>
    <x v="1762"/>
    <d v="2017-03-13T00:00:00"/>
    <b v="0"/>
    <s v="Approved"/>
    <s v="Trek Bicycles"/>
    <s v="Standard"/>
    <s v="medium"/>
    <s v="large"/>
    <n v="1469.44"/>
    <n v="596.54999999999995"/>
    <n v="872.89"/>
    <d v="1992-10-02T00:00:00"/>
    <n v="292"/>
  </r>
  <r>
    <s v="19813"/>
    <s v="57"/>
    <x v="1962"/>
    <d v="2017-12-04T00:00:00"/>
    <b v="0"/>
    <s v="Approved"/>
    <s v="WeareA2B"/>
    <s v="Touring"/>
    <s v="medium"/>
    <s v="large"/>
    <n v="1890.39"/>
    <n v="260.14"/>
    <n v="1630.25"/>
    <d v="1991-01-21T00:00:00"/>
    <n v="26"/>
  </r>
  <r>
    <s v="19814"/>
    <s v="27"/>
    <x v="1823"/>
    <d v="2017-07-01T00:00:00"/>
    <b v="1"/>
    <s v="Approved"/>
    <s v="Trek Bicycles"/>
    <s v="Standard"/>
    <s v="low"/>
    <s v="medium"/>
    <n v="1057.51"/>
    <n v="154.4"/>
    <n v="903.11"/>
    <d v="1994-07-12T00:00:00"/>
    <n v="182"/>
  </r>
  <r>
    <s v="19815"/>
    <s v="0"/>
    <x v="661"/>
    <d v="2017-05-20T00:00:00"/>
    <b v="0"/>
    <s v="Approved"/>
    <s v="OHM Cycles"/>
    <s v="Standard"/>
    <s v="high"/>
    <s v="medium"/>
    <n v="227.88"/>
    <n v="136.72999999999999"/>
    <n v="91.15"/>
    <d v="2003-02-07T00:00:00"/>
    <n v="224"/>
  </r>
  <r>
    <s v="19816"/>
    <s v="13"/>
    <x v="3164"/>
    <d v="2017-02-06T00:00:00"/>
    <b v="1"/>
    <s v="Approved"/>
    <s v="Solex"/>
    <s v="Standard"/>
    <s v="medium"/>
    <s v="medium"/>
    <n v="1163.8900000000001"/>
    <n v="589.27"/>
    <n v="574.62"/>
    <d v="2016-07-09T00:00:00"/>
    <n v="327"/>
  </r>
  <r>
    <s v="19817"/>
    <s v="12"/>
    <x v="2391"/>
    <d v="2017-12-19T00:00:00"/>
    <b v="0"/>
    <s v="Approved"/>
    <s v="WeareA2B"/>
    <s v="Standard"/>
    <s v="medium"/>
    <s v="medium"/>
    <n v="1231.1500000000001"/>
    <n v="161.6"/>
    <n v="1069.55"/>
    <d v="2004-08-17T00:00:00"/>
    <n v="11"/>
  </r>
  <r>
    <s v="19818"/>
    <s v="7"/>
    <x v="3394"/>
    <d v="2017-04-22T00:00:00"/>
    <b v="0"/>
    <s v="Approved"/>
    <s v="Trek Bicycles"/>
    <s v="Road"/>
    <s v="low"/>
    <s v="medium"/>
    <n v="980.37"/>
    <n v="234.43"/>
    <n v="745.94"/>
    <d v="2003-08-05T00:00:00"/>
    <n v="252"/>
  </r>
  <r>
    <s v="19819"/>
    <s v="5"/>
    <x v="1511"/>
    <d v="2017-08-16T00:00:00"/>
    <b v="0"/>
    <s v="Approved"/>
    <s v="Trek Bicycles"/>
    <s v="Mountain"/>
    <s v="low"/>
    <s v="medium"/>
    <n v="574.64"/>
    <n v="459.71"/>
    <n v="114.93"/>
    <d v="2004-09-28T00:00:00"/>
    <n v="136"/>
  </r>
  <r>
    <s v="19820"/>
    <s v="34"/>
    <x v="1042"/>
    <d v="2017-08-04T00:00:00"/>
    <b v="0"/>
    <s v="Approved"/>
    <s v="Norco Bicycles"/>
    <s v="Road"/>
    <s v="high"/>
    <s v="large"/>
    <n v="774.53"/>
    <n v="464.72"/>
    <n v="309.81"/>
    <d v="2003-03-18T00:00:00"/>
    <n v="148"/>
  </r>
  <r>
    <s v="19821"/>
    <s v="51"/>
    <x v="2539"/>
    <d v="2017-11-17T00:00:00"/>
    <b v="1"/>
    <s v="Approved"/>
    <s v="OHM Cycles"/>
    <s v="Standard"/>
    <s v="high"/>
    <s v="medium"/>
    <n v="2005.66"/>
    <n v="1203.4000000000001"/>
    <n v="802.26"/>
    <d v="2009-04-12T00:00:00"/>
    <n v="43"/>
  </r>
  <r>
    <s v="19822"/>
    <s v="0"/>
    <x v="500"/>
    <d v="2017-10-20T00:00:00"/>
    <b v="0"/>
    <s v="Approved"/>
    <s v="OHM Cycles"/>
    <s v="Standard"/>
    <s v="low"/>
    <s v="medium"/>
    <n v="71.16"/>
    <n v="56.93"/>
    <n v="14.23"/>
    <d v="2015-06-17T00:00:00"/>
    <n v="71"/>
  </r>
  <r>
    <s v="19824"/>
    <s v="71"/>
    <x v="161"/>
    <d v="2017-10-22T00:00:00"/>
    <b v="1"/>
    <s v="Approved"/>
    <s v="Solex"/>
    <s v="Standard"/>
    <s v="high"/>
    <s v="large"/>
    <n v="1842.92"/>
    <n v="1105.75"/>
    <n v="737.17"/>
    <d v="1995-10-24T00:00:00"/>
    <n v="69"/>
  </r>
  <r>
    <s v="19825"/>
    <s v="13"/>
    <x v="1275"/>
    <d v="2017-03-16T00:00:00"/>
    <b v="0"/>
    <s v="Approved"/>
    <s v="Solex"/>
    <s v="Standard"/>
    <s v="medium"/>
    <s v="medium"/>
    <n v="1163.8900000000001"/>
    <n v="589.27"/>
    <n v="574.62"/>
    <d v="2012-05-18T00:00:00"/>
    <n v="289"/>
  </r>
  <r>
    <s v="19826"/>
    <s v="0"/>
    <x v="418"/>
    <d v="2017-04-21T00:00:00"/>
    <b v="0"/>
    <s v="Approved"/>
    <s v="Trek Bicycles"/>
    <s v="Standard"/>
    <s v="medium"/>
    <s v="medium"/>
    <n v="499.53"/>
    <n v="388.72"/>
    <n v="110.81"/>
    <d v="1999-06-23T00:00:00"/>
    <n v="253"/>
  </r>
  <r>
    <s v="19827"/>
    <s v="37"/>
    <x v="3213"/>
    <d v="2017-11-16T00:00:00"/>
    <b v="1"/>
    <s v="Approved"/>
    <s v="OHM Cycles"/>
    <s v="Standard"/>
    <s v="low"/>
    <s v="medium"/>
    <n v="1793.43"/>
    <n v="248.82"/>
    <n v="1544.61"/>
    <d v="2006-02-02T00:00:00"/>
    <n v="44"/>
  </r>
  <r>
    <s v="19828"/>
    <s v="62"/>
    <x v="2665"/>
    <d v="2017-01-05T00:00:00"/>
    <b v="1"/>
    <s v="Approved"/>
    <s v="Solex"/>
    <s v="Standard"/>
    <s v="medium"/>
    <s v="medium"/>
    <n v="478.16"/>
    <n v="298.72000000000003"/>
    <n v="179.44"/>
    <d v="1993-06-23T00:00:00"/>
    <n v="359"/>
  </r>
  <r>
    <s v="19829"/>
    <s v="16"/>
    <x v="1240"/>
    <d v="2017-12-17T00:00:00"/>
    <b v="0"/>
    <s v="Approved"/>
    <s v="Norco Bicycles"/>
    <s v="Standard"/>
    <s v="high"/>
    <s v="small"/>
    <n v="1661.92"/>
    <n v="1479.11"/>
    <n v="182.81"/>
    <d v="1994-09-09T00:00:00"/>
    <n v="13"/>
  </r>
  <r>
    <s v="19830"/>
    <s v="21"/>
    <x v="2987"/>
    <d v="2017-02-25T00:00:00"/>
    <b v="0"/>
    <s v="Approved"/>
    <s v="Solex"/>
    <s v="Standard"/>
    <s v="medium"/>
    <s v="large"/>
    <n v="1071.23"/>
    <n v="380.74"/>
    <n v="690.49"/>
    <d v="1999-06-23T00:00:00"/>
    <n v="308"/>
  </r>
  <r>
    <s v="19831"/>
    <s v="12"/>
    <x v="2417"/>
    <d v="2017-06-23T00:00:00"/>
    <b v="1"/>
    <s v="Approved"/>
    <s v="WeareA2B"/>
    <s v="Standard"/>
    <s v="medium"/>
    <s v="medium"/>
    <n v="1231.1500000000001"/>
    <n v="161.6"/>
    <n v="1069.55"/>
    <d v="2010-05-05T00:00:00"/>
    <n v="190"/>
  </r>
  <r>
    <s v="19832"/>
    <s v="20"/>
    <x v="665"/>
    <d v="2017-01-11T00:00:00"/>
    <b v="0"/>
    <s v="Approved"/>
    <s v="Trek Bicycles"/>
    <s v="Standard"/>
    <s v="medium"/>
    <s v="small"/>
    <n v="1775.81"/>
    <n v="1580.47"/>
    <n v="195.34"/>
    <d v="2010-05-05T00:00:00"/>
    <n v="353"/>
  </r>
  <r>
    <s v="19833"/>
    <s v="87"/>
    <x v="1951"/>
    <d v="2017-08-12T00:00:00"/>
    <b v="1"/>
    <s v="Approved"/>
    <s v="Giant Bicycles"/>
    <s v="Standard"/>
    <s v="high"/>
    <s v="medium"/>
    <n v="1179"/>
    <n v="707.4"/>
    <n v="471.6"/>
    <d v="1997-08-25T00:00:00"/>
    <n v="140"/>
  </r>
  <r>
    <s v="19834"/>
    <s v="95"/>
    <x v="1005"/>
    <d v="2017-10-17T00:00:00"/>
    <b v="0"/>
    <s v="Approved"/>
    <s v="Giant Bicycles"/>
    <s v="Standard"/>
    <s v="medium"/>
    <s v="large"/>
    <n v="569.55999999999995"/>
    <n v="528.42999999999995"/>
    <n v="41.13"/>
    <d v="2004-01-16T00:00:00"/>
    <n v="74"/>
  </r>
  <r>
    <s v="19835"/>
    <s v="57"/>
    <x v="352"/>
    <d v="2017-10-03T00:00:00"/>
    <b v="1"/>
    <s v="Approved"/>
    <s v="WeareA2B"/>
    <s v="Touring"/>
    <s v="medium"/>
    <s v="large"/>
    <n v="1890.39"/>
    <n v="260.14"/>
    <n v="1630.25"/>
    <d v="1991-01-21T00:00:00"/>
    <n v="88"/>
  </r>
  <r>
    <s v="19836"/>
    <s v="40"/>
    <x v="1751"/>
    <d v="2017-03-14T00:00:00"/>
    <b v="1"/>
    <s v="Approved"/>
    <s v="OHM Cycles"/>
    <s v="Standard"/>
    <s v="high"/>
    <s v="medium"/>
    <n v="1458.17"/>
    <n v="874.9"/>
    <n v="583.27"/>
    <d v="2006-02-02T00:00:00"/>
    <n v="291"/>
  </r>
  <r>
    <s v="19837"/>
    <s v="0"/>
    <x v="881"/>
    <d v="2017-04-28T00:00:00"/>
    <b v="1"/>
    <s v="Approved"/>
    <s v="Solex"/>
    <s v="Standard"/>
    <s v="medium"/>
    <s v="large"/>
    <n v="202.62"/>
    <n v="151.96"/>
    <n v="50.66"/>
    <d v="2016-03-29T00:00:00"/>
    <n v="246"/>
  </r>
  <r>
    <s v="19838"/>
    <s v="39"/>
    <x v="2885"/>
    <d v="2017-04-25T00:00:00"/>
    <b v="1"/>
    <s v="Approved"/>
    <s v="Giant Bicycles"/>
    <s v="Standard"/>
    <s v="medium"/>
    <s v="large"/>
    <n v="1812.75"/>
    <n v="582.48"/>
    <n v="1230.27"/>
    <d v="2007-12-11T00:00:00"/>
    <n v="249"/>
  </r>
  <r>
    <s v="19839"/>
    <s v="29"/>
    <x v="1595"/>
    <d v="2017-10-10T00:00:00"/>
    <b v="0"/>
    <s v="Approved"/>
    <s v="Norco Bicycles"/>
    <s v="Road"/>
    <s v="medium"/>
    <s v="medium"/>
    <n v="543.39"/>
    <n v="407.54"/>
    <n v="135.85"/>
    <d v="2016-03-29T00:00:00"/>
    <n v="81"/>
  </r>
  <r>
    <s v="19840"/>
    <s v="28"/>
    <x v="3150"/>
    <d v="2017-10-11T00:00:00"/>
    <b v="0"/>
    <s v="Approved"/>
    <s v="Norco Bicycles"/>
    <s v="Standard"/>
    <s v="medium"/>
    <s v="small"/>
    <n v="1216.1400000000001"/>
    <n v="1082.3599999999999"/>
    <n v="133.78"/>
    <d v="1991-08-05T00:00:00"/>
    <n v="80"/>
  </r>
  <r>
    <s v="19841"/>
    <s v="64"/>
    <x v="156"/>
    <d v="2017-03-01T00:00:00"/>
    <b v="1"/>
    <s v="Approved"/>
    <s v="Trek Bicycles"/>
    <s v="Standard"/>
    <s v="medium"/>
    <s v="large"/>
    <n v="1469.44"/>
    <n v="596.54999999999995"/>
    <n v="872.89"/>
    <d v="1995-10-24T00:00:00"/>
    <n v="304"/>
  </r>
  <r>
    <s v="19842"/>
    <s v="89"/>
    <x v="2464"/>
    <d v="2017-09-30T00:00:00"/>
    <b v="1"/>
    <s v="Approved"/>
    <s v="WeareA2B"/>
    <s v="Touring"/>
    <s v="medium"/>
    <s v="large"/>
    <n v="1362.99"/>
    <n v="57.74"/>
    <n v="1305.25"/>
    <d v="1993-04-20T00:00:00"/>
    <n v="91"/>
  </r>
  <r>
    <s v="19843"/>
    <s v="27"/>
    <x v="3131"/>
    <d v="2017-11-07T00:00:00"/>
    <b v="0"/>
    <s v="Approved"/>
    <s v="Trek Bicycles"/>
    <s v="Standard"/>
    <s v="medium"/>
    <s v="medium"/>
    <n v="499.53"/>
    <n v="388.72"/>
    <n v="110.81"/>
    <d v="1999-06-23T00:00:00"/>
    <n v="53"/>
  </r>
  <r>
    <s v="19845"/>
    <s v="47"/>
    <x v="2406"/>
    <d v="2017-08-05T00:00:00"/>
    <b v="0"/>
    <s v="Approved"/>
    <s v="Trek Bicycles"/>
    <s v="Road"/>
    <s v="low"/>
    <s v="small"/>
    <n v="1720.7"/>
    <n v="1531.42"/>
    <n v="189.28"/>
    <d v="2012-06-04T00:00:00"/>
    <n v="147"/>
  </r>
  <r>
    <s v="19846"/>
    <s v="71"/>
    <x v="3115"/>
    <d v="2017-09-07T00:00:00"/>
    <b v="0"/>
    <s v="Approved"/>
    <s v="Solex"/>
    <s v="Standard"/>
    <s v="high"/>
    <s v="large"/>
    <n v="1842.92"/>
    <n v="1105.75"/>
    <n v="737.17"/>
    <d v="2004-07-25T00:00:00"/>
    <n v="114"/>
  </r>
  <r>
    <s v="19847"/>
    <s v="38"/>
    <x v="1627"/>
    <d v="2017-03-03T00:00:00"/>
    <b v="0"/>
    <s v="Approved"/>
    <s v="Solex"/>
    <s v="Standard"/>
    <s v="medium"/>
    <s v="medium"/>
    <n v="1577.53"/>
    <n v="826.51"/>
    <n v="751.02"/>
    <d v="2010-06-07T00:00:00"/>
    <n v="302"/>
  </r>
  <r>
    <s v="19848"/>
    <s v="7"/>
    <x v="1315"/>
    <d v="2017-10-01T00:00:00"/>
    <b v="1"/>
    <s v="Approved"/>
    <s v="Giant Bicycles"/>
    <s v="Standard"/>
    <s v="medium"/>
    <s v="small"/>
    <n v="1311.44"/>
    <n v="1167.18"/>
    <n v="144.26"/>
    <d v="1992-10-11T00:00:00"/>
    <n v="90"/>
  </r>
  <r>
    <s v="19849"/>
    <s v="87"/>
    <x v="1319"/>
    <d v="2017-08-10T00:00:00"/>
    <b v="0"/>
    <s v="Approved"/>
    <s v="Giant Bicycles"/>
    <s v="Standard"/>
    <s v="high"/>
    <s v="medium"/>
    <n v="1179"/>
    <n v="707.4"/>
    <n v="471.6"/>
    <d v="2003-09-10T00:00:00"/>
    <n v="142"/>
  </r>
  <r>
    <s v="19850"/>
    <s v="44"/>
    <x v="12"/>
    <d v="2017-03-02T00:00:00"/>
    <b v="0"/>
    <s v="Approved"/>
    <s v="WeareA2B"/>
    <s v="Standard"/>
    <s v="medium"/>
    <s v="medium"/>
    <n v="1769.64"/>
    <n v="108.76"/>
    <n v="1660.88"/>
    <d v="2011-05-09T00:00:00"/>
    <n v="303"/>
  </r>
  <r>
    <s v="19851"/>
    <s v="55"/>
    <x v="1645"/>
    <d v="2017-10-29T00:00:00"/>
    <b v="0"/>
    <s v="Approved"/>
    <s v="Trek Bicycles"/>
    <s v="Road"/>
    <s v="medium"/>
    <s v="large"/>
    <n v="1894.19"/>
    <n v="598.76"/>
    <n v="1295.43"/>
    <d v="2015-06-17T00:00:00"/>
    <n v="62"/>
  </r>
  <r>
    <s v="19852"/>
    <s v="11"/>
    <x v="2006"/>
    <d v="2017-12-14T00:00:00"/>
    <b v="1"/>
    <s v="Approved"/>
    <s v="Giant Bicycles"/>
    <s v="Standard"/>
    <s v="high"/>
    <s v="medium"/>
    <n v="1274.93"/>
    <n v="764.96"/>
    <n v="509.97"/>
    <d v="1996-11-09T00:00:00"/>
    <n v="16"/>
  </r>
  <r>
    <s v="19853"/>
    <s v="7"/>
    <x v="406"/>
    <d v="2017-04-02T00:00:00"/>
    <b v="0"/>
    <s v="Approved"/>
    <s v="Trek Bicycles"/>
    <s v="Road"/>
    <s v="low"/>
    <s v="medium"/>
    <n v="980.37"/>
    <n v="234.43"/>
    <n v="745.94"/>
    <d v="2011-04-16T00:00:00"/>
    <n v="272"/>
  </r>
  <r>
    <s v="19854"/>
    <s v="68"/>
    <x v="3487"/>
    <d v="2017-02-02T00:00:00"/>
    <b v="1"/>
    <s v="Approved"/>
    <s v="OHM Cycles"/>
    <s v="Standard"/>
    <s v="medium"/>
    <s v="medium"/>
    <n v="1636.9"/>
    <n v="44.71"/>
    <n v="1592.19"/>
    <d v="2010-08-20T00:00:00"/>
    <n v="331"/>
  </r>
  <r>
    <s v="19855"/>
    <s v="93"/>
    <x v="1486"/>
    <d v="2017-05-26T00:00:00"/>
    <b v="1"/>
    <s v="Approved"/>
    <s v="WeareA2B"/>
    <s v="Standard"/>
    <s v="medium"/>
    <s v="medium"/>
    <n v="1065.03"/>
    <n v="230.09"/>
    <n v="834.94"/>
    <d v="2000-11-03T00:00:00"/>
    <n v="218"/>
  </r>
  <r>
    <s v="19856"/>
    <s v="9"/>
    <x v="99"/>
    <d v="2017-01-07T00:00:00"/>
    <b v="0"/>
    <s v="Approved"/>
    <s v="OHM Cycles"/>
    <s v="Road"/>
    <s v="medium"/>
    <s v="medium"/>
    <n v="742.54"/>
    <n v="667.4"/>
    <n v="75.14"/>
    <d v="1991-11-07T00:00:00"/>
    <n v="357"/>
  </r>
  <r>
    <s v="19857"/>
    <s v="94"/>
    <x v="3440"/>
    <d v="2017-08-25T00:00:00"/>
    <b v="0"/>
    <s v="Approved"/>
    <s v="Giant Bicycles"/>
    <s v="Standard"/>
    <s v="medium"/>
    <s v="large"/>
    <n v="1635.3"/>
    <n v="993.66"/>
    <n v="641.64"/>
    <d v="2013-06-09T00:00:00"/>
    <n v="127"/>
  </r>
  <r>
    <s v="19858"/>
    <s v="53"/>
    <x v="3009"/>
    <d v="2017-04-17T00:00:00"/>
    <b v="0"/>
    <s v="Approved"/>
    <s v="OHM Cycles"/>
    <s v="Standard"/>
    <s v="medium"/>
    <s v="medium"/>
    <n v="795.34"/>
    <n v="101.58"/>
    <n v="693.76"/>
    <d v="2003-07-21T00:00:00"/>
    <n v="257"/>
  </r>
  <r>
    <s v="19859"/>
    <s v="57"/>
    <x v="647"/>
    <d v="2017-03-01T00:00:00"/>
    <b v="0"/>
    <s v="Approved"/>
    <s v="WeareA2B"/>
    <s v="Touring"/>
    <s v="medium"/>
    <s v="large"/>
    <n v="1890.39"/>
    <n v="260.14"/>
    <n v="1630.25"/>
    <d v="1991-01-21T00:00:00"/>
    <n v="304"/>
  </r>
  <r>
    <s v="19860"/>
    <s v="0"/>
    <x v="456"/>
    <d v="2017-06-24T00:00:00"/>
    <b v="1"/>
    <s v="Approved"/>
    <m/>
    <m/>
    <m/>
    <m/>
    <n v="1497.43"/>
    <m/>
    <m/>
    <m/>
    <n v="189"/>
  </r>
  <r>
    <s v="19861"/>
    <s v="37"/>
    <x v="87"/>
    <d v="2017-08-21T00:00:00"/>
    <b v="0"/>
    <s v="Approved"/>
    <s v="OHM Cycles"/>
    <s v="Standard"/>
    <s v="low"/>
    <s v="medium"/>
    <n v="1793.43"/>
    <n v="248.82"/>
    <n v="1544.61"/>
    <d v="1993-04-12T00:00:00"/>
    <n v="131"/>
  </r>
  <r>
    <s v="19862"/>
    <s v="24"/>
    <x v="1741"/>
    <d v="2017-01-11T00:00:00"/>
    <b v="0"/>
    <s v="Approved"/>
    <s v="Solex"/>
    <s v="Road"/>
    <s v="medium"/>
    <s v="large"/>
    <n v="1777.8"/>
    <n v="820.78"/>
    <n v="957.02"/>
    <d v="1993-05-26T00:00:00"/>
    <n v="353"/>
  </r>
  <r>
    <s v="19863"/>
    <s v="7"/>
    <x v="1780"/>
    <d v="2017-11-16T00:00:00"/>
    <b v="1"/>
    <s v="Approved"/>
    <s v="Trek Bicycles"/>
    <s v="Road"/>
    <s v="low"/>
    <s v="medium"/>
    <n v="980.37"/>
    <n v="234.43"/>
    <n v="745.94"/>
    <d v="2015-08-02T00:00:00"/>
    <n v="44"/>
  </r>
  <r>
    <s v="19864"/>
    <s v="39"/>
    <x v="3224"/>
    <d v="2017-07-04T00:00:00"/>
    <b v="0"/>
    <s v="Approved"/>
    <s v="Giant Bicycles"/>
    <s v="Standard"/>
    <s v="medium"/>
    <s v="large"/>
    <n v="1812.75"/>
    <n v="582.48"/>
    <n v="1230.27"/>
    <d v="2010-06-07T00:00:00"/>
    <n v="179"/>
  </r>
  <r>
    <s v="19865"/>
    <s v="41"/>
    <x v="2980"/>
    <d v="2017-01-22T00:00:00"/>
    <b v="1"/>
    <s v="Approved"/>
    <s v="Solex"/>
    <s v="Road"/>
    <s v="medium"/>
    <s v="medium"/>
    <n v="416.98"/>
    <n v="312.74"/>
    <n v="104.24"/>
    <d v="1997-05-10T00:00:00"/>
    <n v="342"/>
  </r>
  <r>
    <s v="19866"/>
    <s v="89"/>
    <x v="2381"/>
    <d v="2017-06-12T00:00:00"/>
    <b v="1"/>
    <s v="Approved"/>
    <s v="WeareA2B"/>
    <s v="Touring"/>
    <s v="medium"/>
    <s v="large"/>
    <n v="1362.99"/>
    <n v="57.74"/>
    <n v="1305.25"/>
    <d v="1993-04-20T00:00:00"/>
    <n v="201"/>
  </r>
  <r>
    <s v="19867"/>
    <s v="38"/>
    <x v="2027"/>
    <d v="2017-09-17T00:00:00"/>
    <b v="0"/>
    <s v="Approved"/>
    <s v="Solex"/>
    <s v="Standard"/>
    <s v="medium"/>
    <s v="medium"/>
    <n v="1577.53"/>
    <n v="826.51"/>
    <n v="751.02"/>
    <d v="2008-03-19T00:00:00"/>
    <n v="104"/>
  </r>
  <r>
    <s v="19868"/>
    <s v="74"/>
    <x v="2410"/>
    <d v="2017-03-14T00:00:00"/>
    <b v="1"/>
    <s v="Approved"/>
    <s v="WeareA2B"/>
    <s v="Standard"/>
    <s v="medium"/>
    <s v="medium"/>
    <n v="1228.07"/>
    <n v="400.91"/>
    <n v="827.16"/>
    <d v="2000-05-22T00:00:00"/>
    <n v="291"/>
  </r>
  <r>
    <s v="19869"/>
    <s v="61"/>
    <x v="3168"/>
    <d v="2017-03-23T00:00:00"/>
    <b v="0"/>
    <s v="Approved"/>
    <s v="OHM Cycles"/>
    <s v="Standard"/>
    <s v="low"/>
    <s v="medium"/>
    <n v="71.16"/>
    <n v="56.93"/>
    <n v="14.23"/>
    <d v="2010-08-20T00:00:00"/>
    <n v="282"/>
  </r>
  <r>
    <s v="19870"/>
    <s v="10"/>
    <x v="605"/>
    <d v="2017-09-19T00:00:00"/>
    <b v="1"/>
    <s v="Approved"/>
    <s v="Solex"/>
    <s v="Standard"/>
    <s v="medium"/>
    <s v="medium"/>
    <n v="1945.43"/>
    <n v="333.18"/>
    <n v="1612.25"/>
    <d v="2002-08-31T00:00:00"/>
    <n v="102"/>
  </r>
  <r>
    <s v="19871"/>
    <s v="24"/>
    <x v="2590"/>
    <d v="2017-02-09T00:00:00"/>
    <b v="0"/>
    <s v="Approved"/>
    <s v="Solex"/>
    <s v="Road"/>
    <s v="medium"/>
    <s v="large"/>
    <n v="1777.8"/>
    <n v="820.78"/>
    <n v="957.02"/>
    <d v="1999-06-23T00:00:00"/>
    <n v="324"/>
  </r>
  <r>
    <s v="19872"/>
    <s v="0"/>
    <x v="2291"/>
    <d v="2017-03-17T00:00:00"/>
    <b v="1"/>
    <s v="Approved"/>
    <m/>
    <m/>
    <m/>
    <m/>
    <n v="867.92"/>
    <m/>
    <m/>
    <m/>
    <n v="288"/>
  </r>
  <r>
    <s v="19873"/>
    <s v="74"/>
    <x v="207"/>
    <d v="2017-12-18T00:00:00"/>
    <b v="1"/>
    <s v="Approved"/>
    <s v="WeareA2B"/>
    <s v="Standard"/>
    <s v="medium"/>
    <s v="medium"/>
    <n v="1762.96"/>
    <n v="950.52"/>
    <n v="812.44"/>
    <d v="2014-07-28T00:00:00"/>
    <n v="12"/>
  </r>
  <r>
    <s v="19874"/>
    <s v="2"/>
    <x v="600"/>
    <d v="2017-05-28T00:00:00"/>
    <b v="1"/>
    <s v="Approved"/>
    <s v="Solex"/>
    <s v="Standard"/>
    <s v="medium"/>
    <s v="medium"/>
    <n v="71.489999999999995"/>
    <n v="53.62"/>
    <n v="17.87"/>
    <d v="2012-12-02T00:00:00"/>
    <n v="216"/>
  </r>
  <r>
    <s v="19875"/>
    <s v="13"/>
    <x v="2596"/>
    <d v="2017-11-15T00:00:00"/>
    <b v="0"/>
    <s v="Approved"/>
    <s v="Solex"/>
    <s v="Standard"/>
    <s v="medium"/>
    <s v="medium"/>
    <n v="1163.8900000000001"/>
    <n v="589.27"/>
    <n v="574.62"/>
    <d v="2016-07-09T00:00:00"/>
    <n v="45"/>
  </r>
  <r>
    <s v="19876"/>
    <s v="86"/>
    <x v="2041"/>
    <d v="2017-12-17T00:00:00"/>
    <b v="1"/>
    <s v="Approved"/>
    <s v="OHM Cycles"/>
    <s v="Standard"/>
    <s v="medium"/>
    <s v="medium"/>
    <n v="235.63"/>
    <n v="125.07"/>
    <n v="110.56"/>
    <d v="2004-08-07T00:00:00"/>
    <n v="13"/>
  </r>
  <r>
    <s v="19877"/>
    <s v="0"/>
    <x v="2415"/>
    <d v="2017-08-13T00:00:00"/>
    <b v="1"/>
    <s v="Approved"/>
    <s v="Solex"/>
    <s v="Standard"/>
    <s v="medium"/>
    <s v="medium"/>
    <n v="71.489999999999995"/>
    <n v="53.62"/>
    <n v="17.87"/>
    <d v="2012-12-02T00:00:00"/>
    <n v="139"/>
  </r>
  <r>
    <s v="19878"/>
    <s v="67"/>
    <x v="161"/>
    <d v="2017-06-08T00:00:00"/>
    <b v="0"/>
    <s v="Approved"/>
    <s v="Norco Bicycles"/>
    <s v="Road"/>
    <s v="medium"/>
    <s v="medium"/>
    <n v="544.04999999999995"/>
    <n v="376.84"/>
    <n v="167.21"/>
    <d v="2005-10-22T00:00:00"/>
    <n v="205"/>
  </r>
  <r>
    <s v="19879"/>
    <s v="52"/>
    <x v="1654"/>
    <d v="2017-01-15T00:00:00"/>
    <b v="1"/>
    <s v="Approved"/>
    <s v="OHM Cycles"/>
    <s v="Road"/>
    <s v="medium"/>
    <s v="medium"/>
    <n v="1280.28"/>
    <n v="829.51"/>
    <n v="450.77"/>
    <d v="1997-02-09T00:00:00"/>
    <n v="349"/>
  </r>
  <r>
    <s v="19880"/>
    <s v="92"/>
    <x v="1642"/>
    <d v="2017-01-07T00:00:00"/>
    <b v="0"/>
    <s v="Approved"/>
    <s v="WeareA2B"/>
    <s v="Touring"/>
    <s v="medium"/>
    <s v="large"/>
    <n v="1890.39"/>
    <n v="260.14"/>
    <n v="1630.25"/>
    <d v="1998-12-17T00:00:00"/>
    <n v="357"/>
  </r>
  <r>
    <s v="19881"/>
    <s v="35"/>
    <x v="3149"/>
    <d v="2017-03-06T00:00:00"/>
    <b v="0"/>
    <s v="Approved"/>
    <s v="Giant Bicycles"/>
    <s v="Standard"/>
    <s v="medium"/>
    <s v="medium"/>
    <n v="1403.5"/>
    <n v="954.82"/>
    <n v="448.68"/>
    <d v="2016-11-14T00:00:00"/>
    <n v="299"/>
  </r>
  <r>
    <s v="19882"/>
    <s v="77"/>
    <x v="174"/>
    <d v="2017-05-14T00:00:00"/>
    <b v="0"/>
    <s v="Approved"/>
    <s v="WeareA2B"/>
    <s v="Standard"/>
    <s v="medium"/>
    <s v="medium"/>
    <n v="1769.64"/>
    <n v="108.76"/>
    <n v="1660.88"/>
    <d v="2001-11-25T00:00:00"/>
    <n v="230"/>
  </r>
  <r>
    <s v="19883"/>
    <s v="93"/>
    <x v="2404"/>
    <d v="2017-01-19T00:00:00"/>
    <b v="0"/>
    <s v="Approved"/>
    <s v="WeareA2B"/>
    <s v="Standard"/>
    <s v="medium"/>
    <s v="medium"/>
    <n v="1065.03"/>
    <n v="230.09"/>
    <n v="834.94"/>
    <d v="2000-11-03T00:00:00"/>
    <n v="345"/>
  </r>
  <r>
    <s v="19884"/>
    <s v="49"/>
    <x v="2954"/>
    <d v="2017-06-24T00:00:00"/>
    <b v="1"/>
    <s v="Approved"/>
    <s v="Trek Bicycles"/>
    <s v="Road"/>
    <s v="medium"/>
    <s v="medium"/>
    <n v="533.51"/>
    <n v="400.13"/>
    <n v="133.38"/>
    <d v="2003-07-21T00:00:00"/>
    <n v="189"/>
  </r>
  <r>
    <s v="19885"/>
    <s v="73"/>
    <x v="1297"/>
    <d v="2017-07-22T00:00:00"/>
    <b v="1"/>
    <s v="Approved"/>
    <s v="Solex"/>
    <s v="Standard"/>
    <s v="medium"/>
    <s v="medium"/>
    <n v="1945.43"/>
    <n v="333.18"/>
    <n v="1612.25"/>
    <d v="2014-10-10T00:00:00"/>
    <n v="161"/>
  </r>
  <r>
    <s v="19886"/>
    <s v="27"/>
    <x v="1678"/>
    <d v="2017-12-03T00:00:00"/>
    <b v="1"/>
    <s v="Approved"/>
    <s v="Trek Bicycles"/>
    <s v="Standard"/>
    <s v="medium"/>
    <s v="medium"/>
    <n v="499.53"/>
    <n v="388.72"/>
    <n v="110.81"/>
    <d v="1999-06-23T00:00:00"/>
    <n v="27"/>
  </r>
  <r>
    <s v="19887"/>
    <s v="43"/>
    <x v="2829"/>
    <d v="2017-10-04T00:00:00"/>
    <b v="0"/>
    <s v="Approved"/>
    <s v="Solex"/>
    <s v="Standard"/>
    <s v="medium"/>
    <s v="medium"/>
    <n v="1151.96"/>
    <n v="649.49"/>
    <n v="502.47"/>
    <d v="1999-12-04T00:00:00"/>
    <n v="87"/>
  </r>
  <r>
    <s v="19888"/>
    <s v="2"/>
    <x v="2299"/>
    <d v="2017-05-10T00:00:00"/>
    <b v="1"/>
    <s v="Approved"/>
    <s v="Solex"/>
    <s v="Standard"/>
    <s v="medium"/>
    <s v="medium"/>
    <n v="71.489999999999995"/>
    <n v="53.62"/>
    <n v="17.87"/>
    <d v="2005-08-09T00:00:00"/>
    <n v="234"/>
  </r>
  <r>
    <s v="19889"/>
    <s v="28"/>
    <x v="1089"/>
    <d v="2017-01-31T00:00:00"/>
    <b v="1"/>
    <s v="Approved"/>
    <s v="Norco Bicycles"/>
    <s v="Standard"/>
    <s v="medium"/>
    <s v="small"/>
    <n v="1216.1400000000001"/>
    <n v="1082.3599999999999"/>
    <n v="133.78"/>
    <d v="1991-08-05T00:00:00"/>
    <n v="333"/>
  </r>
  <r>
    <s v="19890"/>
    <s v="75"/>
    <x v="351"/>
    <d v="2017-11-10T00:00:00"/>
    <b v="0"/>
    <s v="Approved"/>
    <s v="Giant Bicycles"/>
    <s v="Touring"/>
    <s v="medium"/>
    <s v="large"/>
    <n v="1873.97"/>
    <n v="863.95"/>
    <n v="1010.02"/>
    <d v="2006-05-22T00:00:00"/>
    <n v="50"/>
  </r>
  <r>
    <s v="19891"/>
    <s v="87"/>
    <x v="2637"/>
    <d v="2017-09-24T00:00:00"/>
    <b v="1"/>
    <s v="Approved"/>
    <s v="Giant Bicycles"/>
    <s v="Standard"/>
    <s v="high"/>
    <s v="medium"/>
    <n v="1179"/>
    <n v="707.4"/>
    <n v="471.6"/>
    <d v="2000-11-03T00:00:00"/>
    <n v="97"/>
  </r>
  <r>
    <s v="19892"/>
    <s v="85"/>
    <x v="2312"/>
    <d v="2017-01-20T00:00:00"/>
    <b v="0"/>
    <s v="Approved"/>
    <s v="WeareA2B"/>
    <s v="Standard"/>
    <s v="medium"/>
    <s v="medium"/>
    <n v="752.64"/>
    <n v="205.36"/>
    <n v="547.28"/>
    <d v="2005-05-10T00:00:00"/>
    <n v="344"/>
  </r>
  <r>
    <s v="19893"/>
    <s v="30"/>
    <x v="3115"/>
    <d v="2017-10-23T00:00:00"/>
    <b v="0"/>
    <s v="Approved"/>
    <s v="Solex"/>
    <s v="Standard"/>
    <s v="high"/>
    <s v="medium"/>
    <n v="748.17"/>
    <n v="448.9"/>
    <n v="299.27"/>
    <d v="2003-03-18T00:00:00"/>
    <n v="68"/>
  </r>
  <r>
    <s v="19894"/>
    <s v="8"/>
    <x v="1733"/>
    <d v="2017-10-27T00:00:00"/>
    <b v="1"/>
    <s v="Approved"/>
    <s v="Solex"/>
    <s v="Road"/>
    <s v="medium"/>
    <s v="small"/>
    <n v="1703.52"/>
    <n v="1516.13"/>
    <n v="187.39"/>
    <d v="1991-11-07T00:00:00"/>
    <n v="64"/>
  </r>
  <r>
    <s v="19895"/>
    <s v="3"/>
    <x v="1329"/>
    <d v="2017-09-08T00:00:00"/>
    <b v="1"/>
    <s v="Approved"/>
    <s v="Trek Bicycles"/>
    <s v="Standard"/>
    <s v="medium"/>
    <s v="large"/>
    <n v="2091.4699999999998"/>
    <n v="388.92"/>
    <n v="1702.55"/>
    <d v="2003-03-18T00:00:00"/>
    <n v="113"/>
  </r>
  <r>
    <s v="19896"/>
    <s v="24"/>
    <x v="3452"/>
    <d v="2017-11-20T00:00:00"/>
    <b v="1"/>
    <s v="Approved"/>
    <s v="Solex"/>
    <s v="Road"/>
    <s v="medium"/>
    <s v="large"/>
    <n v="1777.8"/>
    <n v="820.78"/>
    <n v="957.02"/>
    <d v="2002-03-22T00:00:00"/>
    <n v="40"/>
  </r>
  <r>
    <s v="19897"/>
    <s v="70"/>
    <x v="2535"/>
    <d v="2017-09-05T00:00:00"/>
    <b v="1"/>
    <s v="Approved"/>
    <s v="Trek Bicycles"/>
    <s v="Standard"/>
    <s v="high"/>
    <s v="medium"/>
    <n v="495.72"/>
    <n v="297.43"/>
    <n v="198.29"/>
    <d v="2015-04-11T00:00:00"/>
    <n v="116"/>
  </r>
  <r>
    <s v="19898"/>
    <s v="67"/>
    <x v="436"/>
    <d v="2017-08-14T00:00:00"/>
    <b v="1"/>
    <s v="Approved"/>
    <s v="Norco Bicycles"/>
    <s v="Road"/>
    <s v="medium"/>
    <s v="medium"/>
    <n v="544.04999999999995"/>
    <n v="376.84"/>
    <n v="167.21"/>
    <d v="2005-10-22T00:00:00"/>
    <n v="138"/>
  </r>
  <r>
    <s v="19899"/>
    <s v="57"/>
    <x v="1190"/>
    <d v="2017-04-06T00:00:00"/>
    <b v="0"/>
    <s v="Approved"/>
    <s v="WeareA2B"/>
    <s v="Touring"/>
    <s v="medium"/>
    <s v="large"/>
    <n v="1890.39"/>
    <n v="260.14"/>
    <n v="1630.25"/>
    <d v="1998-12-17T00:00:00"/>
    <n v="268"/>
  </r>
  <r>
    <s v="19900"/>
    <s v="85"/>
    <x v="2077"/>
    <d v="2017-08-04T00:00:00"/>
    <b v="1"/>
    <s v="Approved"/>
    <s v="WeareA2B"/>
    <s v="Standard"/>
    <s v="medium"/>
    <s v="medium"/>
    <n v="752.64"/>
    <n v="205.36"/>
    <n v="547.28"/>
    <d v="2015-08-02T00:00:00"/>
    <n v="148"/>
  </r>
  <r>
    <s v="19901"/>
    <s v="84"/>
    <x v="2797"/>
    <d v="2017-02-05T00:00:00"/>
    <b v="0"/>
    <s v="Approved"/>
    <s v="Trek Bicycles"/>
    <s v="Road"/>
    <s v="medium"/>
    <s v="medium"/>
    <n v="290.62"/>
    <n v="215.14"/>
    <n v="75.48"/>
    <d v="2004-12-18T00:00:00"/>
    <n v="328"/>
  </r>
  <r>
    <s v="19902"/>
    <s v="90"/>
    <x v="537"/>
    <d v="2017-09-14T00:00:00"/>
    <b v="0"/>
    <s v="Approved"/>
    <s v="Norco Bicycles"/>
    <s v="Standard"/>
    <s v="low"/>
    <s v="medium"/>
    <n v="363.01"/>
    <n v="290.41000000000003"/>
    <n v="72.599999999999994"/>
    <d v="2005-05-10T00:00:00"/>
    <n v="107"/>
  </r>
  <r>
    <s v="19903"/>
    <s v="5"/>
    <x v="2724"/>
    <d v="2017-02-17T00:00:00"/>
    <b v="1"/>
    <s v="Approved"/>
    <s v="Trek Bicycles"/>
    <s v="Mountain"/>
    <s v="low"/>
    <s v="medium"/>
    <n v="574.64"/>
    <n v="459.71"/>
    <n v="114.93"/>
    <d v="2011-08-29T00:00:00"/>
    <n v="316"/>
  </r>
  <r>
    <s v="19904"/>
    <s v="21"/>
    <x v="2699"/>
    <d v="2017-04-29T00:00:00"/>
    <b v="0"/>
    <s v="Approved"/>
    <s v="WeareA2B"/>
    <s v="Touring"/>
    <s v="medium"/>
    <s v="medium"/>
    <n v="1466.68"/>
    <n v="363.25"/>
    <n v="1103.43"/>
    <d v="2014-03-03T00:00:00"/>
    <n v="245"/>
  </r>
  <r>
    <s v="19905"/>
    <s v="55"/>
    <x v="573"/>
    <d v="2017-05-14T00:00:00"/>
    <b v="0"/>
    <s v="Approved"/>
    <s v="Trek Bicycles"/>
    <s v="Road"/>
    <s v="medium"/>
    <s v="large"/>
    <n v="1894.19"/>
    <n v="598.76"/>
    <n v="1295.43"/>
    <d v="2003-07-21T00:00:00"/>
    <n v="230"/>
  </r>
  <r>
    <s v="19906"/>
    <s v="91"/>
    <x v="1636"/>
    <d v="2017-02-21T00:00:00"/>
    <b v="0"/>
    <s v="Approved"/>
    <s v="WeareA2B"/>
    <s v="Standard"/>
    <s v="low"/>
    <s v="medium"/>
    <n v="642.30999999999995"/>
    <n v="513.85"/>
    <n v="128.46"/>
    <d v="1991-07-10T00:00:00"/>
    <n v="312"/>
  </r>
  <r>
    <s v="19907"/>
    <s v="41"/>
    <x v="649"/>
    <d v="2017-12-30T00:00:00"/>
    <b v="0"/>
    <s v="Approved"/>
    <s v="Norco Bicycles"/>
    <s v="Standard"/>
    <s v="low"/>
    <s v="medium"/>
    <n v="958.74"/>
    <n v="748.9"/>
    <n v="209.84"/>
    <d v="2005-12-07T00:00:00"/>
    <n v="0"/>
  </r>
  <r>
    <s v="19908"/>
    <s v="23"/>
    <x v="2794"/>
    <d v="2017-06-08T00:00:00"/>
    <b v="1"/>
    <s v="Approved"/>
    <s v="Norco Bicycles"/>
    <s v="Mountain"/>
    <s v="low"/>
    <s v="small"/>
    <n v="688.63"/>
    <n v="612.88"/>
    <n v="75.75"/>
    <d v="1993-04-12T00:00:00"/>
    <n v="205"/>
  </r>
  <r>
    <s v="19909"/>
    <s v="80"/>
    <x v="426"/>
    <d v="2017-04-23T00:00:00"/>
    <b v="0"/>
    <s v="Approved"/>
    <s v="OHM Cycles"/>
    <s v="Touring"/>
    <s v="low"/>
    <s v="medium"/>
    <n v="1073.07"/>
    <n v="933.84"/>
    <n v="139.22999999999999"/>
    <d v="2015-08-10T00:00:00"/>
    <n v="251"/>
  </r>
  <r>
    <s v="19910"/>
    <s v="72"/>
    <x v="1579"/>
    <d v="2017-05-28T00:00:00"/>
    <b v="1"/>
    <s v="Approved"/>
    <s v="Norco Bicycles"/>
    <s v="Standard"/>
    <s v="medium"/>
    <s v="medium"/>
    <n v="360.4"/>
    <n v="270.3"/>
    <n v="90.1"/>
    <d v="2016-12-06T00:00:00"/>
    <n v="216"/>
  </r>
  <r>
    <s v="19911"/>
    <s v="90"/>
    <x v="1587"/>
    <d v="2017-01-09T00:00:00"/>
    <b v="1"/>
    <s v="Approved"/>
    <s v="Solex"/>
    <s v="Standard"/>
    <s v="low"/>
    <s v="medium"/>
    <n v="945.04"/>
    <n v="507.58"/>
    <n v="437.46"/>
    <d v="1997-05-10T00:00:00"/>
    <n v="355"/>
  </r>
  <r>
    <s v="19912"/>
    <s v="3"/>
    <x v="2110"/>
    <d v="2017-09-30T00:00:00"/>
    <b v="0"/>
    <s v="Approved"/>
    <s v="Trek Bicycles"/>
    <s v="Standard"/>
    <s v="medium"/>
    <s v="large"/>
    <n v="2091.4699999999998"/>
    <n v="388.92"/>
    <n v="1702.55"/>
    <d v="2013-09-16T00:00:00"/>
    <n v="91"/>
  </r>
  <r>
    <s v="19913"/>
    <s v="31"/>
    <x v="1930"/>
    <d v="2017-07-04T00:00:00"/>
    <b v="1"/>
    <s v="Approved"/>
    <s v="Giant Bicycles"/>
    <s v="Standard"/>
    <s v="medium"/>
    <s v="medium"/>
    <n v="230.91"/>
    <n v="173.18"/>
    <n v="57.73"/>
    <d v="2003-03-18T00:00:00"/>
    <n v="179"/>
  </r>
  <r>
    <s v="19914"/>
    <s v="22"/>
    <x v="2067"/>
    <d v="2017-10-14T00:00:00"/>
    <b v="0"/>
    <s v="Approved"/>
    <s v="WeareA2B"/>
    <s v="Standard"/>
    <s v="medium"/>
    <s v="medium"/>
    <n v="60.34"/>
    <n v="45.26"/>
    <n v="15.08"/>
    <d v="1993-07-15T00:00:00"/>
    <n v="77"/>
  </r>
  <r>
    <s v="19915"/>
    <s v="0"/>
    <x v="1425"/>
    <d v="2017-03-13T00:00:00"/>
    <b v="1"/>
    <s v="Approved"/>
    <s v="WeareA2B"/>
    <s v="Standard"/>
    <s v="medium"/>
    <s v="medium"/>
    <n v="60.34"/>
    <n v="45.26"/>
    <n v="15.08"/>
    <d v="2011-05-07T00:00:00"/>
    <n v="292"/>
  </r>
  <r>
    <s v="19916"/>
    <s v="10"/>
    <x v="576"/>
    <d v="2017-10-03T00:00:00"/>
    <b v="1"/>
    <s v="Approved"/>
    <s v="WeareA2B"/>
    <s v="Touring"/>
    <s v="medium"/>
    <s v="medium"/>
    <n v="1466.68"/>
    <n v="363.25"/>
    <n v="1103.43"/>
    <d v="2014-03-03T00:00:00"/>
    <n v="88"/>
  </r>
  <r>
    <s v="19917"/>
    <s v="24"/>
    <x v="2266"/>
    <d v="2017-05-27T00:00:00"/>
    <b v="1"/>
    <s v="Approved"/>
    <s v="Solex"/>
    <s v="Road"/>
    <s v="medium"/>
    <s v="large"/>
    <n v="1777.8"/>
    <n v="820.78"/>
    <n v="957.02"/>
    <d v="2011-05-07T00:00:00"/>
    <n v="217"/>
  </r>
  <r>
    <s v="19918"/>
    <s v="1"/>
    <x v="2821"/>
    <d v="2017-07-12T00:00:00"/>
    <b v="1"/>
    <s v="Approved"/>
    <s v="Giant Bicycles"/>
    <s v="Standard"/>
    <s v="medium"/>
    <s v="medium"/>
    <n v="1403.5"/>
    <n v="954.82"/>
    <n v="448.68"/>
    <d v="2016-11-14T00:00:00"/>
    <n v="171"/>
  </r>
  <r>
    <s v="19919"/>
    <s v="41"/>
    <x v="2196"/>
    <d v="2017-10-09T00:00:00"/>
    <b v="1"/>
    <s v="Approved"/>
    <s v="Norco Bicycles"/>
    <s v="Standard"/>
    <s v="low"/>
    <s v="medium"/>
    <n v="958.74"/>
    <n v="748.9"/>
    <n v="209.84"/>
    <d v="2005-12-07T00:00:00"/>
    <n v="82"/>
  </r>
  <r>
    <s v="19920"/>
    <s v="36"/>
    <x v="2558"/>
    <d v="2017-09-06T00:00:00"/>
    <b v="0"/>
    <s v="Approved"/>
    <s v="Solex"/>
    <s v="Standard"/>
    <s v="low"/>
    <s v="medium"/>
    <n v="945.04"/>
    <n v="507.58"/>
    <n v="437.46"/>
    <d v="1995-12-19T00:00:00"/>
    <n v="115"/>
  </r>
  <r>
    <s v="19921"/>
    <s v="38"/>
    <x v="2771"/>
    <d v="2017-10-20T00:00:00"/>
    <b v="0"/>
    <s v="Approved"/>
    <s v="Trek Bicycles"/>
    <s v="Standard"/>
    <s v="medium"/>
    <s v="large"/>
    <n v="2091.4699999999998"/>
    <n v="388.92"/>
    <n v="1702.55"/>
    <d v="1993-07-20T00:00:00"/>
    <n v="71"/>
  </r>
  <r>
    <s v="19922"/>
    <s v="0"/>
    <x v="3442"/>
    <d v="2017-01-06T00:00:00"/>
    <b v="1"/>
    <s v="Approved"/>
    <s v="Norco Bicycles"/>
    <s v="Road"/>
    <s v="medium"/>
    <s v="medium"/>
    <n v="543.39"/>
    <n v="407.54"/>
    <n v="135.85"/>
    <d v="2003-03-18T00:00:00"/>
    <n v="358"/>
  </r>
  <r>
    <s v="19923"/>
    <s v="10"/>
    <x v="1918"/>
    <d v="2017-06-08T00:00:00"/>
    <b v="1"/>
    <s v="Approved"/>
    <s v="WeareA2B"/>
    <s v="Touring"/>
    <s v="medium"/>
    <s v="medium"/>
    <n v="1466.68"/>
    <n v="363.25"/>
    <n v="1103.43"/>
    <d v="2013-03-12T00:00:00"/>
    <n v="205"/>
  </r>
  <r>
    <s v="19924"/>
    <s v="61"/>
    <x v="1501"/>
    <d v="2017-07-05T00:00:00"/>
    <b v="1"/>
    <s v="Approved"/>
    <s v="OHM Cycles"/>
    <s v="Standard"/>
    <s v="low"/>
    <s v="medium"/>
    <n v="71.16"/>
    <n v="56.93"/>
    <n v="14.23"/>
    <d v="2015-06-17T00:00:00"/>
    <n v="178"/>
  </r>
  <r>
    <s v="19925"/>
    <s v="56"/>
    <x v="2634"/>
    <d v="2017-01-06T00:00:00"/>
    <b v="1"/>
    <s v="Approved"/>
    <s v="OHM Cycles"/>
    <s v="Standard"/>
    <s v="medium"/>
    <s v="medium"/>
    <n v="183.86"/>
    <n v="137.9"/>
    <n v="45.96"/>
    <d v="1997-10-04T00:00:00"/>
    <n v="358"/>
  </r>
  <r>
    <s v="19926"/>
    <s v="90"/>
    <x v="2888"/>
    <d v="2017-08-26T00:00:00"/>
    <b v="1"/>
    <s v="Approved"/>
    <s v="Solex"/>
    <s v="Standard"/>
    <s v="low"/>
    <s v="medium"/>
    <n v="945.04"/>
    <n v="507.58"/>
    <n v="437.46"/>
    <d v="1999-12-04T00:00:00"/>
    <n v="126"/>
  </r>
  <r>
    <s v="19927"/>
    <s v="40"/>
    <x v="1679"/>
    <d v="2017-01-18T00:00:00"/>
    <b v="1"/>
    <s v="Approved"/>
    <s v="OHM Cycles"/>
    <s v="Standard"/>
    <s v="high"/>
    <s v="medium"/>
    <n v="1458.17"/>
    <n v="874.9"/>
    <n v="583.27"/>
    <d v="1993-04-12T00:00:00"/>
    <n v="346"/>
  </r>
  <r>
    <s v="19928"/>
    <s v="13"/>
    <x v="1215"/>
    <d v="2017-02-05T00:00:00"/>
    <b v="0"/>
    <s v="Approved"/>
    <s v="Solex"/>
    <s v="Standard"/>
    <s v="medium"/>
    <s v="medium"/>
    <n v="1163.8900000000001"/>
    <n v="589.27"/>
    <n v="574.62"/>
    <d v="2016-07-09T00:00:00"/>
    <n v="328"/>
  </r>
  <r>
    <s v="19929"/>
    <s v="9"/>
    <x v="304"/>
    <d v="2017-12-26T00:00:00"/>
    <b v="1"/>
    <s v="Approved"/>
    <s v="Norco Bicycles"/>
    <s v="Standard"/>
    <s v="medium"/>
    <s v="small"/>
    <n v="1216.1400000000001"/>
    <n v="1082.3599999999999"/>
    <n v="133.78"/>
    <d v="1991-08-05T00:00:00"/>
    <n v="4"/>
  </r>
  <r>
    <s v="19930"/>
    <s v="82"/>
    <x v="2561"/>
    <d v="2017-04-22T00:00:00"/>
    <b v="1"/>
    <s v="Approved"/>
    <s v="Norco Bicycles"/>
    <s v="Standard"/>
    <s v="high"/>
    <s v="medium"/>
    <n v="1148.6400000000001"/>
    <n v="689.18"/>
    <n v="459.46"/>
    <d v="2015-08-10T00:00:00"/>
    <n v="252"/>
  </r>
  <r>
    <s v="19931"/>
    <s v="93"/>
    <x v="3066"/>
    <d v="2017-09-07T00:00:00"/>
    <b v="1"/>
    <s v="Approved"/>
    <s v="OHM Cycles"/>
    <s v="Standard"/>
    <s v="high"/>
    <s v="medium"/>
    <n v="1458.17"/>
    <n v="874.9"/>
    <n v="583.27"/>
    <d v="2006-02-02T00:00:00"/>
    <n v="114"/>
  </r>
  <r>
    <s v="19932"/>
    <s v="51"/>
    <x v="702"/>
    <d v="2017-11-21T00:00:00"/>
    <b v="1"/>
    <s v="Approved"/>
    <s v="OHM Cycles"/>
    <s v="Standard"/>
    <s v="high"/>
    <s v="medium"/>
    <n v="2005.66"/>
    <n v="1203.4000000000001"/>
    <n v="802.26"/>
    <d v="2012-04-10T00:00:00"/>
    <n v="39"/>
  </r>
  <r>
    <s v="19933"/>
    <s v="84"/>
    <x v="1668"/>
    <d v="2017-07-11T00:00:00"/>
    <b v="0"/>
    <s v="Approved"/>
    <s v="Trek Bicycles"/>
    <s v="Road"/>
    <s v="medium"/>
    <s v="medium"/>
    <n v="290.62"/>
    <n v="215.14"/>
    <n v="75.48"/>
    <d v="2015-08-02T00:00:00"/>
    <n v="172"/>
  </r>
  <r>
    <s v="19934"/>
    <s v="19"/>
    <x v="1858"/>
    <d v="2017-10-22T00:00:00"/>
    <b v="0"/>
    <s v="Approved"/>
    <s v="OHM Cycles"/>
    <s v="Road"/>
    <s v="high"/>
    <s v="large"/>
    <n v="12.01"/>
    <n v="7.21"/>
    <n v="4.8"/>
    <d v="2009-03-08T00:00:00"/>
    <n v="69"/>
  </r>
  <r>
    <s v="19935"/>
    <s v="30"/>
    <x v="734"/>
    <d v="2017-08-17T00:00:00"/>
    <b v="0"/>
    <s v="Approved"/>
    <s v="Solex"/>
    <s v="Standard"/>
    <s v="high"/>
    <s v="medium"/>
    <n v="748.17"/>
    <n v="448.9"/>
    <n v="299.27"/>
    <d v="1991-11-10T00:00:00"/>
    <n v="135"/>
  </r>
  <r>
    <s v="19936"/>
    <s v="77"/>
    <x v="1206"/>
    <d v="2017-11-13T00:00:00"/>
    <b v="0"/>
    <s v="Approved"/>
    <s v="WeareA2B"/>
    <s v="Standard"/>
    <s v="medium"/>
    <s v="medium"/>
    <n v="1769.64"/>
    <n v="108.76"/>
    <n v="1660.88"/>
    <d v="2011-05-09T00:00:00"/>
    <n v="47"/>
  </r>
  <r>
    <s v="19937"/>
    <s v="37"/>
    <x v="143"/>
    <d v="2017-09-07T00:00:00"/>
    <b v="1"/>
    <s v="Approved"/>
    <s v="OHM Cycles"/>
    <s v="Standard"/>
    <s v="low"/>
    <s v="medium"/>
    <n v="1793.43"/>
    <n v="248.82"/>
    <n v="1544.61"/>
    <d v="1999-07-20T00:00:00"/>
    <n v="114"/>
  </r>
  <r>
    <s v="19938"/>
    <s v="35"/>
    <x v="2048"/>
    <d v="2017-10-06T00:00:00"/>
    <b v="0"/>
    <s v="Approved"/>
    <s v="Giant Bicycles"/>
    <s v="Standard"/>
    <s v="medium"/>
    <s v="medium"/>
    <n v="1403.5"/>
    <n v="954.82"/>
    <n v="448.68"/>
    <d v="2012-12-02T00:00:00"/>
    <n v="85"/>
  </r>
  <r>
    <s v="19939"/>
    <s v="96"/>
    <x v="1540"/>
    <d v="2017-04-27T00:00:00"/>
    <b v="0"/>
    <s v="Approved"/>
    <s v="Giant Bicycles"/>
    <s v="Standard"/>
    <s v="medium"/>
    <s v="large"/>
    <n v="1635.3"/>
    <n v="993.66"/>
    <n v="641.64"/>
    <d v="2013-06-09T00:00:00"/>
    <n v="247"/>
  </r>
  <r>
    <s v="19940"/>
    <s v="35"/>
    <x v="441"/>
    <d v="2017-08-24T00:00:00"/>
    <b v="1"/>
    <s v="Approved"/>
    <s v="Trek Bicycles"/>
    <s v="Standard"/>
    <s v="low"/>
    <s v="medium"/>
    <n v="1057.51"/>
    <n v="154.4"/>
    <n v="903.11"/>
    <d v="1994-07-12T00:00:00"/>
    <n v="128"/>
  </r>
  <r>
    <s v="19941"/>
    <s v="74"/>
    <x v="2046"/>
    <d v="2017-01-23T00:00:00"/>
    <b v="0"/>
    <s v="Approved"/>
    <s v="WeareA2B"/>
    <s v="Standard"/>
    <s v="medium"/>
    <s v="medium"/>
    <n v="1228.07"/>
    <n v="400.91"/>
    <n v="827.16"/>
    <d v="2003-09-09T00:00:00"/>
    <n v="341"/>
  </r>
  <r>
    <s v="19942"/>
    <s v="0"/>
    <x v="1302"/>
    <d v="2017-07-30T00:00:00"/>
    <b v="1"/>
    <s v="Approved"/>
    <s v="OHM Cycles"/>
    <s v="Standard"/>
    <s v="low"/>
    <s v="medium"/>
    <n v="71.16"/>
    <n v="56.93"/>
    <n v="14.23"/>
    <d v="2005-10-22T00:00:00"/>
    <n v="153"/>
  </r>
  <r>
    <s v="19943"/>
    <s v="94"/>
    <x v="2428"/>
    <d v="2017-06-27T00:00:00"/>
    <b v="0"/>
    <s v="Approved"/>
    <s v="Giant Bicycles"/>
    <s v="Standard"/>
    <s v="medium"/>
    <s v="large"/>
    <n v="1635.3"/>
    <n v="993.66"/>
    <n v="641.64"/>
    <d v="2013-06-09T00:00:00"/>
    <n v="186"/>
  </r>
  <r>
    <s v="19944"/>
    <s v="19"/>
    <x v="1461"/>
    <d v="2017-05-26T00:00:00"/>
    <b v="1"/>
    <s v="Approved"/>
    <s v="Trek Bicycles"/>
    <s v="Mountain"/>
    <s v="low"/>
    <s v="medium"/>
    <n v="574.64"/>
    <n v="459.71"/>
    <n v="114.93"/>
    <d v="2003-02-07T00:00:00"/>
    <n v="218"/>
  </r>
  <r>
    <s v="19945"/>
    <s v="31"/>
    <x v="2555"/>
    <d v="2017-03-01T00:00:00"/>
    <b v="0"/>
    <s v="Approved"/>
    <s v="Giant Bicycles"/>
    <s v="Standard"/>
    <s v="medium"/>
    <s v="medium"/>
    <n v="230.91"/>
    <n v="173.18"/>
    <n v="57.73"/>
    <d v="2006-11-10T00:00:00"/>
    <n v="304"/>
  </r>
  <r>
    <s v="19946"/>
    <s v="38"/>
    <x v="3404"/>
    <d v="2017-07-30T00:00:00"/>
    <b v="1"/>
    <s v="Approved"/>
    <s v="Solex"/>
    <s v="Standard"/>
    <s v="medium"/>
    <s v="medium"/>
    <n v="1577.53"/>
    <n v="826.51"/>
    <n v="751.02"/>
    <d v="2010-06-07T00:00:00"/>
    <n v="153"/>
  </r>
  <r>
    <s v="19947"/>
    <s v="67"/>
    <x v="702"/>
    <d v="2017-01-29T00:00:00"/>
    <b v="0"/>
    <s v="Approved"/>
    <s v="Norco Bicycles"/>
    <s v="Road"/>
    <s v="medium"/>
    <s v="medium"/>
    <n v="544.04999999999995"/>
    <n v="376.84"/>
    <n v="167.21"/>
    <d v="2005-10-22T00:00:00"/>
    <n v="335"/>
  </r>
  <r>
    <s v="19948"/>
    <s v="33"/>
    <x v="2492"/>
    <d v="2017-02-28T00:00:00"/>
    <b v="0"/>
    <s v="Approved"/>
    <s v="OHM Cycles"/>
    <s v="Road"/>
    <s v="medium"/>
    <s v="small"/>
    <n v="1810"/>
    <n v="1610.9"/>
    <n v="199.1"/>
    <d v="2008-03-19T00:00:00"/>
    <n v="305"/>
  </r>
  <r>
    <s v="19949"/>
    <s v="16"/>
    <x v="2999"/>
    <d v="2017-11-26T00:00:00"/>
    <b v="0"/>
    <s v="Approved"/>
    <s v="Norco Bicycles"/>
    <s v="Standard"/>
    <s v="high"/>
    <s v="small"/>
    <n v="1661.92"/>
    <n v="1479.11"/>
    <n v="182.81"/>
    <d v="1994-09-09T00:00:00"/>
    <n v="34"/>
  </r>
  <r>
    <s v="19950"/>
    <s v="85"/>
    <x v="1323"/>
    <d v="2017-08-30T00:00:00"/>
    <b v="1"/>
    <s v="Approved"/>
    <s v="WeareA2B"/>
    <s v="Standard"/>
    <s v="medium"/>
    <s v="medium"/>
    <n v="752.64"/>
    <n v="205.36"/>
    <n v="547.28"/>
    <d v="2000-11-03T00:00:00"/>
    <n v="122"/>
  </r>
  <r>
    <s v="19951"/>
    <s v="41"/>
    <x v="3073"/>
    <d v="2017-03-21T00:00:00"/>
    <b v="1"/>
    <s v="Approved"/>
    <s v="Norco Bicycles"/>
    <s v="Standard"/>
    <s v="low"/>
    <s v="medium"/>
    <n v="958.74"/>
    <n v="748.9"/>
    <n v="209.84"/>
    <d v="2005-12-07T00:00:00"/>
    <n v="284"/>
  </r>
  <r>
    <s v="19952"/>
    <s v="18"/>
    <x v="880"/>
    <d v="2017-12-25T00:00:00"/>
    <b v="0"/>
    <s v="Approved"/>
    <s v="Solex"/>
    <s v="Standard"/>
    <s v="medium"/>
    <s v="medium"/>
    <n v="575.27"/>
    <n v="431.45"/>
    <n v="143.82"/>
    <d v="2011-05-07T00:00:00"/>
    <n v="5"/>
  </r>
  <r>
    <s v="19953"/>
    <s v="4"/>
    <x v="363"/>
    <d v="2017-10-03T00:00:00"/>
    <b v="0"/>
    <s v="Approved"/>
    <s v="Solex"/>
    <s v="Standard"/>
    <s v="medium"/>
    <s v="medium"/>
    <n v="1483.2"/>
    <n v="99.59"/>
    <n v="1383.61"/>
    <d v="2015-05-21T00:00:00"/>
    <n v="88"/>
  </r>
  <r>
    <s v="19954"/>
    <s v="59"/>
    <x v="1119"/>
    <d v="2017-07-12T00:00:00"/>
    <b v="1"/>
    <s v="Approved"/>
    <s v="Solex"/>
    <s v="Standard"/>
    <s v="medium"/>
    <s v="large"/>
    <n v="1061.56"/>
    <n v="733.58"/>
    <n v="327.98"/>
    <d v="2011-05-07T00:00:00"/>
    <n v="171"/>
  </r>
  <r>
    <s v="19955"/>
    <s v="31"/>
    <x v="2313"/>
    <d v="2017-03-17T00:00:00"/>
    <b v="0"/>
    <s v="Approved"/>
    <s v="Giant Bicycles"/>
    <s v="Standard"/>
    <s v="medium"/>
    <s v="medium"/>
    <n v="230.91"/>
    <n v="173.18"/>
    <n v="57.73"/>
    <d v="2006-11-10T00:00:00"/>
    <n v="288"/>
  </r>
  <r>
    <s v="19956"/>
    <s v="90"/>
    <x v="2338"/>
    <d v="2017-03-05T00:00:00"/>
    <b v="1"/>
    <s v="Approved"/>
    <s v="Norco Bicycles"/>
    <s v="Standard"/>
    <s v="low"/>
    <s v="medium"/>
    <n v="363.01"/>
    <n v="290.41000000000003"/>
    <n v="72.599999999999994"/>
    <d v="2005-05-10T00:00:00"/>
    <n v="300"/>
  </r>
  <r>
    <s v="19957"/>
    <s v="49"/>
    <x v="2136"/>
    <d v="2017-04-17T00:00:00"/>
    <b v="1"/>
    <s v="Approved"/>
    <s v="Trek Bicycles"/>
    <s v="Road"/>
    <s v="medium"/>
    <s v="medium"/>
    <n v="533.51"/>
    <n v="400.13"/>
    <n v="133.38"/>
    <d v="2009-04-12T00:00:00"/>
    <n v="257"/>
  </r>
  <r>
    <s v="19959"/>
    <s v="4"/>
    <x v="435"/>
    <d v="2017-12-30T00:00:00"/>
    <b v="0"/>
    <s v="Approved"/>
    <s v="Solex"/>
    <s v="Standard"/>
    <s v="medium"/>
    <s v="medium"/>
    <n v="1483.2"/>
    <n v="99.59"/>
    <n v="1383.61"/>
    <d v="2005-10-22T00:00:00"/>
    <n v="0"/>
  </r>
  <r>
    <s v="19960"/>
    <s v="19"/>
    <x v="3131"/>
    <d v="2017-11-06T00:00:00"/>
    <b v="1"/>
    <s v="Approved"/>
    <s v="OHM Cycles"/>
    <s v="Road"/>
    <s v="high"/>
    <s v="large"/>
    <n v="12.01"/>
    <n v="7.21"/>
    <n v="4.8"/>
    <d v="2009-03-08T00:00:00"/>
    <n v="54"/>
  </r>
  <r>
    <s v="19961"/>
    <s v="42"/>
    <x v="3421"/>
    <d v="2017-02-16T00:00:00"/>
    <b v="0"/>
    <s v="Approved"/>
    <s v="OHM Cycles"/>
    <s v="Road"/>
    <s v="medium"/>
    <s v="small"/>
    <n v="1810"/>
    <n v="1610.9"/>
    <n v="199.1"/>
    <d v="2008-03-19T00:00:00"/>
    <n v="317"/>
  </r>
  <r>
    <s v="19962"/>
    <s v="94"/>
    <x v="1001"/>
    <d v="2017-05-20T00:00:00"/>
    <b v="0"/>
    <s v="Approved"/>
    <s v="Giant Bicycles"/>
    <s v="Standard"/>
    <s v="medium"/>
    <s v="large"/>
    <n v="1635.3"/>
    <n v="993.66"/>
    <n v="641.64"/>
    <d v="2013-06-09T00:00:00"/>
    <n v="224"/>
  </r>
  <r>
    <s v="19963"/>
    <s v="66"/>
    <x v="2122"/>
    <d v="2017-09-22T00:00:00"/>
    <b v="0"/>
    <s v="Approved"/>
    <s v="Solex"/>
    <s v="Standard"/>
    <s v="medium"/>
    <s v="medium"/>
    <n v="1163.8900000000001"/>
    <n v="589.27"/>
    <n v="574.62"/>
    <d v="1994-09-09T00:00:00"/>
    <n v="99"/>
  </r>
  <r>
    <s v="19964"/>
    <s v="74"/>
    <x v="2634"/>
    <d v="2017-08-23T00:00:00"/>
    <b v="0"/>
    <s v="Approved"/>
    <s v="WeareA2B"/>
    <s v="Standard"/>
    <s v="medium"/>
    <s v="medium"/>
    <n v="1228.07"/>
    <n v="400.91"/>
    <n v="827.16"/>
    <d v="2000-05-22T00:00:00"/>
    <n v="129"/>
  </r>
  <r>
    <s v="19965"/>
    <s v="6"/>
    <x v="2613"/>
    <d v="2017-01-15T00:00:00"/>
    <b v="0"/>
    <s v="Approved"/>
    <s v="OHM Cycles"/>
    <s v="Standard"/>
    <s v="high"/>
    <s v="medium"/>
    <n v="227.88"/>
    <n v="136.72999999999999"/>
    <n v="91.15"/>
    <d v="2003-08-05T00:00:00"/>
    <n v="349"/>
  </r>
  <r>
    <s v="19966"/>
    <s v="36"/>
    <x v="2763"/>
    <d v="2017-08-28T00:00:00"/>
    <b v="1"/>
    <s v="Approved"/>
    <s v="Solex"/>
    <s v="Standard"/>
    <s v="low"/>
    <s v="medium"/>
    <n v="945.04"/>
    <n v="507.58"/>
    <n v="437.46"/>
    <d v="2011-05-09T00:00:00"/>
    <n v="124"/>
  </r>
  <r>
    <s v="19967"/>
    <s v="13"/>
    <x v="210"/>
    <d v="2017-12-05T00:00:00"/>
    <b v="1"/>
    <s v="Approved"/>
    <s v="Solex"/>
    <s v="Standard"/>
    <s v="medium"/>
    <s v="medium"/>
    <n v="1163.8900000000001"/>
    <n v="589.27"/>
    <n v="574.62"/>
    <d v="2015-10-18T00:00:00"/>
    <n v="25"/>
  </r>
  <r>
    <s v="19968"/>
    <s v="0"/>
    <x v="3136"/>
    <d v="2017-04-06T00:00:00"/>
    <b v="0"/>
    <s v="Approved"/>
    <s v="WeareA2B"/>
    <s v="Standard"/>
    <s v="medium"/>
    <s v="medium"/>
    <n v="60.34"/>
    <n v="45.26"/>
    <n v="15.08"/>
    <d v="1993-07-15T00:00:00"/>
    <n v="268"/>
  </r>
  <r>
    <s v="19969"/>
    <s v="81"/>
    <x v="1828"/>
    <d v="2017-09-11T00:00:00"/>
    <b v="0"/>
    <s v="Approved"/>
    <s v="Solex"/>
    <s v="Standard"/>
    <s v="medium"/>
    <s v="medium"/>
    <n v="1151.96"/>
    <n v="649.49"/>
    <n v="502.47"/>
    <d v="1999-12-04T00:00:00"/>
    <n v="110"/>
  </r>
  <r>
    <s v="19970"/>
    <s v="5"/>
    <x v="3194"/>
    <d v="2017-10-18T00:00:00"/>
    <b v="1"/>
    <s v="Approved"/>
    <s v="Trek Bicycles"/>
    <s v="Mountain"/>
    <s v="low"/>
    <s v="medium"/>
    <n v="574.64"/>
    <n v="459.71"/>
    <n v="114.93"/>
    <d v="2011-04-16T00:00:00"/>
    <n v="73"/>
  </r>
  <r>
    <s v="19971"/>
    <s v="1"/>
    <x v="2453"/>
    <d v="2017-03-18T00:00:00"/>
    <b v="0"/>
    <s v="Approved"/>
    <s v="Giant Bicycles"/>
    <s v="Standard"/>
    <s v="medium"/>
    <s v="medium"/>
    <n v="1403.5"/>
    <n v="954.82"/>
    <n v="448.68"/>
    <d v="2012-12-02T00:00:00"/>
    <n v="287"/>
  </r>
  <r>
    <s v="19972"/>
    <s v="46"/>
    <x v="2881"/>
    <d v="2017-05-10T00:00:00"/>
    <b v="0"/>
    <s v="Approved"/>
    <s v="Solex"/>
    <s v="Standard"/>
    <s v="low"/>
    <s v="medium"/>
    <n v="1289.8499999999999"/>
    <n v="74.510000000000005"/>
    <n v="1215.3399999999999"/>
    <d v="2001-11-25T00:00:00"/>
    <n v="234"/>
  </r>
  <r>
    <s v="19973"/>
    <s v="39"/>
    <x v="3134"/>
    <d v="2017-05-13T00:00:00"/>
    <b v="1"/>
    <s v="Approved"/>
    <s v="Giant Bicycles"/>
    <s v="Standard"/>
    <s v="medium"/>
    <s v="large"/>
    <n v="1812.75"/>
    <n v="582.48"/>
    <n v="1230.27"/>
    <d v="2006-02-02T00:00:00"/>
    <n v="231"/>
  </r>
  <r>
    <s v="19974"/>
    <s v="80"/>
    <x v="2126"/>
    <d v="2017-11-17T00:00:00"/>
    <b v="1"/>
    <s v="Approved"/>
    <s v="OHM Cycles"/>
    <s v="Touring"/>
    <s v="low"/>
    <s v="medium"/>
    <n v="1073.07"/>
    <n v="933.84"/>
    <n v="139.22999999999999"/>
    <d v="1991-07-10T00:00:00"/>
    <n v="43"/>
  </r>
  <r>
    <s v="19975"/>
    <s v="88"/>
    <x v="1943"/>
    <d v="2017-09-08T00:00:00"/>
    <b v="1"/>
    <s v="Approved"/>
    <s v="Norco Bicycles"/>
    <s v="Standard"/>
    <s v="high"/>
    <s v="small"/>
    <n v="1661.92"/>
    <n v="1479.11"/>
    <n v="182.81"/>
    <d v="1994-07-12T00:00:00"/>
    <n v="113"/>
  </r>
  <r>
    <s v="19976"/>
    <s v="35"/>
    <x v="1188"/>
    <d v="2017-10-22T00:00:00"/>
    <b v="0"/>
    <s v="Approved"/>
    <s v="Giant Bicycles"/>
    <s v="Standard"/>
    <s v="medium"/>
    <s v="medium"/>
    <n v="1403.5"/>
    <n v="954.82"/>
    <n v="448.68"/>
    <d v="2016-11-14T00:00:00"/>
    <n v="69"/>
  </r>
  <r>
    <s v="19977"/>
    <s v="44"/>
    <x v="876"/>
    <d v="2017-01-02T00:00:00"/>
    <b v="0"/>
    <s v="Approved"/>
    <s v="WeareA2B"/>
    <s v="Standard"/>
    <s v="medium"/>
    <s v="medium"/>
    <n v="1769.64"/>
    <n v="108.76"/>
    <n v="1660.88"/>
    <d v="2006-02-02T00:00:00"/>
    <n v="362"/>
  </r>
  <r>
    <s v="19978"/>
    <s v="57"/>
    <x v="3061"/>
    <d v="2017-10-08T00:00:00"/>
    <b v="1"/>
    <s v="Approved"/>
    <s v="WeareA2B"/>
    <s v="Touring"/>
    <s v="medium"/>
    <s v="large"/>
    <n v="1890.39"/>
    <n v="260.14"/>
    <n v="1630.25"/>
    <d v="1991-01-21T00:00:00"/>
    <n v="83"/>
  </r>
  <r>
    <s v="19979"/>
    <s v="27"/>
    <x v="498"/>
    <d v="2017-12-08T00:00:00"/>
    <b v="1"/>
    <s v="Approved"/>
    <s v="Trek Bicycles"/>
    <s v="Standard"/>
    <s v="medium"/>
    <s v="medium"/>
    <n v="499.53"/>
    <n v="388.72"/>
    <n v="110.81"/>
    <d v="2003-03-18T00:00:00"/>
    <n v="22"/>
  </r>
  <r>
    <s v="19980"/>
    <s v="30"/>
    <x v="177"/>
    <d v="2017-03-04T00:00:00"/>
    <b v="1"/>
    <s v="Approved"/>
    <s v="Solex"/>
    <s v="Standard"/>
    <s v="high"/>
    <s v="medium"/>
    <n v="748.17"/>
    <n v="448.9"/>
    <n v="299.27"/>
    <d v="2002-03-22T00:00:00"/>
    <n v="301"/>
  </r>
  <r>
    <s v="19981"/>
    <s v="95"/>
    <x v="1639"/>
    <d v="2017-06-07T00:00:00"/>
    <b v="0"/>
    <s v="Approved"/>
    <s v="Giant Bicycles"/>
    <s v="Standard"/>
    <s v="medium"/>
    <s v="large"/>
    <n v="569.55999999999995"/>
    <n v="528.42999999999995"/>
    <n v="41.13"/>
    <d v="2003-09-10T00:00:00"/>
    <n v="206"/>
  </r>
  <r>
    <s v="19982"/>
    <s v="28"/>
    <x v="1746"/>
    <d v="2017-07-20T00:00:00"/>
    <b v="1"/>
    <s v="Approved"/>
    <s v="Solex"/>
    <s v="Road"/>
    <s v="medium"/>
    <s v="small"/>
    <n v="1703.52"/>
    <n v="1516.13"/>
    <n v="187.39"/>
    <d v="2011-04-16T00:00:00"/>
    <n v="163"/>
  </r>
  <r>
    <s v="19983"/>
    <s v="11"/>
    <x v="2587"/>
    <d v="2017-03-11T00:00:00"/>
    <b v="1"/>
    <s v="Approved"/>
    <s v="Giant Bicycles"/>
    <s v="Standard"/>
    <s v="high"/>
    <s v="medium"/>
    <n v="1274.93"/>
    <n v="764.96"/>
    <n v="509.97"/>
    <d v="2007-08-04T00:00:00"/>
    <n v="294"/>
  </r>
  <r>
    <s v="19984"/>
    <s v="80"/>
    <x v="1460"/>
    <d v="2017-07-02T00:00:00"/>
    <b v="0"/>
    <s v="Approved"/>
    <s v="Trek Bicycles"/>
    <s v="Standard"/>
    <s v="medium"/>
    <s v="large"/>
    <n v="1469.44"/>
    <n v="596.54999999999995"/>
    <n v="872.89"/>
    <d v="2012-05-18T00:00:00"/>
    <n v="181"/>
  </r>
  <r>
    <s v="19985"/>
    <s v="31"/>
    <x v="2516"/>
    <d v="2017-11-15T00:00:00"/>
    <b v="1"/>
    <s v="Approved"/>
    <s v="Giant Bicycles"/>
    <s v="Standard"/>
    <s v="medium"/>
    <s v="medium"/>
    <n v="230.91"/>
    <n v="173.18"/>
    <n v="57.73"/>
    <d v="1994-07-12T00:00:00"/>
    <n v="45"/>
  </r>
  <r>
    <s v="19986"/>
    <s v="36"/>
    <x v="1800"/>
    <d v="2017-11-09T00:00:00"/>
    <b v="1"/>
    <s v="Approved"/>
    <s v="Solex"/>
    <s v="Standard"/>
    <s v="low"/>
    <s v="medium"/>
    <n v="945.04"/>
    <n v="507.58"/>
    <n v="437.46"/>
    <d v="2008-03-19T00:00:00"/>
    <n v="51"/>
  </r>
  <r>
    <s v="19987"/>
    <s v="38"/>
    <x v="981"/>
    <d v="2017-11-01T00:00:00"/>
    <b v="0"/>
    <s v="Approved"/>
    <s v="Solex"/>
    <s v="Standard"/>
    <s v="medium"/>
    <s v="medium"/>
    <n v="1577.53"/>
    <n v="826.51"/>
    <n v="751.02"/>
    <d v="2011-03-16T00:00:00"/>
    <n v="59"/>
  </r>
  <r>
    <s v="19988"/>
    <s v="0"/>
    <x v="3244"/>
    <d v="2017-04-05T00:00:00"/>
    <b v="1"/>
    <s v="Approved"/>
    <s v="Norco Bicycles"/>
    <s v="Road"/>
    <s v="medium"/>
    <s v="medium"/>
    <n v="544.04999999999995"/>
    <n v="376.84"/>
    <n v="167.21"/>
    <d v="2015-04-11T00:00:00"/>
    <n v="269"/>
  </r>
  <r>
    <s v="19989"/>
    <s v="0"/>
    <x v="2480"/>
    <d v="2017-04-27T00:00:00"/>
    <b v="1"/>
    <s v="Approved"/>
    <s v="Norco Bicycles"/>
    <s v="Standard"/>
    <s v="low"/>
    <s v="medium"/>
    <n v="363.01"/>
    <n v="290.41000000000003"/>
    <n v="72.599999999999994"/>
    <d v="2003-01-05T00:00:00"/>
    <n v="247"/>
  </r>
  <r>
    <s v="19991"/>
    <s v="78"/>
    <x v="2885"/>
    <d v="2017-01-26T00:00:00"/>
    <b v="0"/>
    <s v="Approved"/>
    <s v="Giant Bicycles"/>
    <s v="Standard"/>
    <s v="medium"/>
    <s v="large"/>
    <n v="1765.3"/>
    <n v="709.48"/>
    <n v="1055.82"/>
    <d v="2015-08-02T00:00:00"/>
    <n v="338"/>
  </r>
  <r>
    <s v="19992"/>
    <s v="11"/>
    <x v="614"/>
    <d v="2017-09-14T00:00:00"/>
    <b v="0"/>
    <s v="Approved"/>
    <s v="Giant Bicycles"/>
    <s v="Standard"/>
    <s v="high"/>
    <s v="medium"/>
    <n v="1274.93"/>
    <n v="764.96"/>
    <n v="509.97"/>
    <d v="2007-08-04T00:00:00"/>
    <n v="107"/>
  </r>
  <r>
    <s v="19993"/>
    <s v="13"/>
    <x v="1644"/>
    <d v="2017-04-28T00:00:00"/>
    <b v="0"/>
    <s v="Approved"/>
    <s v="Solex"/>
    <s v="Standard"/>
    <s v="medium"/>
    <s v="medium"/>
    <n v="1163.8900000000001"/>
    <n v="589.27"/>
    <n v="574.62"/>
    <d v="2009-03-08T00:00:00"/>
    <n v="246"/>
  </r>
  <r>
    <s v="19994"/>
    <s v="77"/>
    <x v="523"/>
    <d v="2017-12-23T00:00:00"/>
    <b v="0"/>
    <s v="Approved"/>
    <s v="Norco Bicycles"/>
    <s v="Road"/>
    <s v="medium"/>
    <s v="large"/>
    <n v="1240.31"/>
    <n v="795.1"/>
    <n v="445.21"/>
    <d v="2011-01-10T00:00:00"/>
    <n v="7"/>
  </r>
  <r>
    <s v="19995"/>
    <s v="9"/>
    <x v="917"/>
    <d v="2017-05-13T00:00:00"/>
    <b v="1"/>
    <s v="Approved"/>
    <s v="OHM Cycles"/>
    <s v="Road"/>
    <s v="medium"/>
    <s v="medium"/>
    <n v="742.54"/>
    <n v="667.4"/>
    <n v="75.14"/>
    <d v="2004-08-17T00:00:00"/>
    <n v="231"/>
  </r>
  <r>
    <s v="19996"/>
    <s v="51"/>
    <x v="484"/>
    <d v="2017-06-24T00:00:00"/>
    <b v="1"/>
    <s v="Approved"/>
    <s v="OHM Cycles"/>
    <s v="Standard"/>
    <s v="high"/>
    <s v="medium"/>
    <n v="2005.66"/>
    <n v="1203.4000000000001"/>
    <n v="802.26"/>
    <d v="2003-07-21T00:00:00"/>
    <n v="189"/>
  </r>
  <r>
    <s v="19997"/>
    <s v="41"/>
    <x v="976"/>
    <d v="2017-11-09T00:00:00"/>
    <b v="1"/>
    <s v="Approved"/>
    <s v="Solex"/>
    <s v="Road"/>
    <s v="medium"/>
    <s v="medium"/>
    <n v="416.98"/>
    <n v="312.74"/>
    <n v="104.24"/>
    <d v="1997-05-10T00:00:00"/>
    <n v="51"/>
  </r>
  <r>
    <s v="19998"/>
    <s v="87"/>
    <x v="1495"/>
    <d v="2017-04-14T00:00:00"/>
    <b v="1"/>
    <s v="Approved"/>
    <s v="OHM Cycles"/>
    <s v="Standard"/>
    <s v="medium"/>
    <s v="medium"/>
    <n v="1636.9"/>
    <n v="44.71"/>
    <n v="1592.19"/>
    <d v="2010-08-20T00:00:00"/>
    <n v="260"/>
  </r>
  <r>
    <s v="19999"/>
    <s v="6"/>
    <x v="3278"/>
    <d v="2017-07-03T00:00:00"/>
    <b v="0"/>
    <s v="Approved"/>
    <s v="OHM Cycles"/>
    <s v="Standard"/>
    <s v="high"/>
    <s v="medium"/>
    <n v="227.88"/>
    <n v="136.72999999999999"/>
    <n v="91.15"/>
    <d v="2004-08-17T00:00:00"/>
    <n v="180"/>
  </r>
  <r>
    <s v="20000"/>
    <s v="11"/>
    <x v="1900"/>
    <d v="2017-09-22T00:00:00"/>
    <b v="1"/>
    <s v="Approved"/>
    <s v="Trek Bicycles"/>
    <s v="Standard"/>
    <s v="medium"/>
    <s v="small"/>
    <n v="1775.81"/>
    <n v="1580.47"/>
    <n v="195.34"/>
    <d v="1999-06-23T00:00:00"/>
    <n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78481-A3B9-4503-B951-72AFAD76544F}" name="PivotTable2" cacheId="1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D3494" firstHeaderRow="0" firstDataRow="1" firstDataCol="1"/>
  <pivotFields count="15">
    <pivotField showAll="0"/>
    <pivotField dataField="1" showAll="0"/>
    <pivotField axis="axisRow" showAll="0">
      <items count="3492">
        <item x="90"/>
        <item x="2537"/>
        <item x="2856"/>
        <item x="838"/>
        <item x="433"/>
        <item x="168"/>
        <item x="738"/>
        <item x="2986"/>
        <item x="174"/>
        <item x="2069"/>
        <item x="2175"/>
        <item x="2687"/>
        <item x="2329"/>
        <item x="2695"/>
        <item x="3169"/>
        <item x="3336"/>
        <item x="1957"/>
        <item x="320"/>
        <item x="2157"/>
        <item x="285"/>
        <item x="714"/>
        <item x="185"/>
        <item x="484"/>
        <item x="2182"/>
        <item x="76"/>
        <item x="463"/>
        <item x="1368"/>
        <item x="2517"/>
        <item x="2148"/>
        <item x="1318"/>
        <item x="2490"/>
        <item x="1263"/>
        <item x="3119"/>
        <item x="1220"/>
        <item x="1053"/>
        <item x="478"/>
        <item x="702"/>
        <item x="55"/>
        <item x="512"/>
        <item x="292"/>
        <item x="1413"/>
        <item x="377"/>
        <item x="1377"/>
        <item x="453"/>
        <item x="117"/>
        <item x="2569"/>
        <item x="2562"/>
        <item x="36"/>
        <item x="861"/>
        <item x="486"/>
        <item x="2301"/>
        <item x="3156"/>
        <item x="2738"/>
        <item x="2191"/>
        <item x="526"/>
        <item x="1789"/>
        <item x="1617"/>
        <item x="3280"/>
        <item x="3443"/>
        <item x="739"/>
        <item x="464"/>
        <item x="3274"/>
        <item x="1545"/>
        <item x="3111"/>
        <item x="2204"/>
        <item x="122"/>
        <item x="2398"/>
        <item x="538"/>
        <item x="2812"/>
        <item x="729"/>
        <item x="1878"/>
        <item x="2511"/>
        <item x="1209"/>
        <item x="2557"/>
        <item x="3009"/>
        <item x="2140"/>
        <item x="1630"/>
        <item x="675"/>
        <item x="2782"/>
        <item x="3181"/>
        <item x="2374"/>
        <item x="905"/>
        <item x="815"/>
        <item x="893"/>
        <item x="1341"/>
        <item x="1746"/>
        <item x="105"/>
        <item x="1361"/>
        <item x="1551"/>
        <item x="269"/>
        <item x="2394"/>
        <item x="3352"/>
        <item x="1201"/>
        <item x="767"/>
        <item x="2701"/>
        <item x="677"/>
        <item x="2192"/>
        <item x="2672"/>
        <item x="3162"/>
        <item x="3290"/>
        <item x="2912"/>
        <item x="1235"/>
        <item x="2943"/>
        <item x="2085"/>
        <item x="2042"/>
        <item x="2205"/>
        <item x="513"/>
        <item x="2040"/>
        <item x="1926"/>
        <item x="294"/>
        <item x="1362"/>
        <item x="3206"/>
        <item x="2876"/>
        <item x="1171"/>
        <item x="1661"/>
        <item x="1666"/>
        <item x="876"/>
        <item x="1300"/>
        <item x="1191"/>
        <item x="3475"/>
        <item x="1405"/>
        <item x="895"/>
        <item x="1346"/>
        <item x="1465"/>
        <item x="2677"/>
        <item x="2766"/>
        <item x="2325"/>
        <item x="330"/>
        <item x="1463"/>
        <item x="974"/>
        <item x="2230"/>
        <item x="2979"/>
        <item x="634"/>
        <item x="2657"/>
        <item x="2593"/>
        <item x="601"/>
        <item x="1041"/>
        <item x="2710"/>
        <item x="1962"/>
        <item x="1883"/>
        <item x="2902"/>
        <item x="1993"/>
        <item x="1427"/>
        <item x="993"/>
        <item x="2508"/>
        <item x="898"/>
        <item x="2491"/>
        <item x="1136"/>
        <item x="2803"/>
        <item x="426"/>
        <item x="2241"/>
        <item x="1240"/>
        <item x="440"/>
        <item x="1979"/>
        <item x="2587"/>
        <item x="839"/>
        <item x="3306"/>
        <item x="1134"/>
        <item x="202"/>
        <item x="530"/>
        <item x="3374"/>
        <item x="2445"/>
        <item x="1900"/>
        <item x="1781"/>
        <item x="3309"/>
        <item x="699"/>
        <item x="2032"/>
        <item x="1524"/>
        <item x="1977"/>
        <item x="2702"/>
        <item x="1787"/>
        <item x="1439"/>
        <item x="1452"/>
        <item x="1570"/>
        <item x="2965"/>
        <item x="3268"/>
        <item x="1573"/>
        <item x="2900"/>
        <item x="3079"/>
        <item x="1511"/>
        <item x="324"/>
        <item x="2176"/>
        <item x="2376"/>
        <item x="2654"/>
        <item x="2859"/>
        <item x="1027"/>
        <item x="2822"/>
        <item x="2835"/>
        <item x="1876"/>
        <item x="2000"/>
        <item x="2082"/>
        <item x="130"/>
        <item x="473"/>
        <item x="2718"/>
        <item x="29"/>
        <item x="2584"/>
        <item x="1729"/>
        <item x="1663"/>
        <item x="1431"/>
        <item x="1276"/>
        <item x="992"/>
        <item x="2015"/>
        <item x="3334"/>
        <item x="799"/>
        <item x="1737"/>
        <item x="1150"/>
        <item x="879"/>
        <item x="2310"/>
        <item x="515"/>
        <item x="3272"/>
        <item x="3134"/>
        <item x="2484"/>
        <item x="95"/>
        <item x="745"/>
        <item x="1670"/>
        <item x="670"/>
        <item x="853"/>
        <item x="411"/>
        <item x="1954"/>
        <item x="1114"/>
        <item x="2762"/>
        <item x="501"/>
        <item x="2684"/>
        <item x="2870"/>
        <item x="2889"/>
        <item x="707"/>
        <item x="420"/>
        <item x="3466"/>
        <item x="1640"/>
        <item x="2935"/>
        <item x="1215"/>
        <item x="3285"/>
        <item x="2035"/>
        <item x="356"/>
        <item x="3456"/>
        <item x="3480"/>
        <item x="665"/>
        <item x="756"/>
        <item x="3077"/>
        <item x="1246"/>
        <item x="1831"/>
        <item x="1536"/>
        <item x="3397"/>
        <item x="137"/>
        <item x="2925"/>
        <item x="2778"/>
        <item x="2027"/>
        <item x="1476"/>
        <item x="2921"/>
        <item x="1585"/>
        <item x="1699"/>
        <item x="524"/>
        <item x="1922"/>
        <item x="3170"/>
        <item x="1530"/>
        <item x="3382"/>
        <item x="149"/>
        <item x="2416"/>
        <item x="1827"/>
        <item x="3426"/>
        <item x="1541"/>
        <item x="83"/>
        <item x="1020"/>
        <item x="3033"/>
        <item x="2715"/>
        <item x="979"/>
        <item x="2486"/>
        <item x="1589"/>
        <item x="1243"/>
        <item x="1910"/>
        <item x="1284"/>
        <item x="2937"/>
        <item x="12"/>
        <item x="1173"/>
        <item x="2558"/>
        <item x="2483"/>
        <item x="2641"/>
        <item x="3458"/>
        <item x="2496"/>
        <item x="401"/>
        <item x="409"/>
        <item x="46"/>
        <item x="1163"/>
        <item x="2038"/>
        <item x="180"/>
        <item x="1835"/>
        <item x="2503"/>
        <item x="2678"/>
        <item x="239"/>
        <item x="2165"/>
        <item x="1446"/>
        <item x="2918"/>
        <item x="2326"/>
        <item x="2958"/>
        <item x="1348"/>
        <item x="3368"/>
        <item x="2387"/>
        <item x="2130"/>
        <item x="2883"/>
        <item x="2456"/>
        <item x="963"/>
        <item x="976"/>
        <item x="2966"/>
        <item x="1516"/>
        <item x="32"/>
        <item x="950"/>
        <item x="311"/>
        <item x="945"/>
        <item x="470"/>
        <item x="2924"/>
        <item x="818"/>
        <item x="1829"/>
        <item x="3099"/>
        <item x="2036"/>
        <item x="3433"/>
        <item x="127"/>
        <item x="3015"/>
        <item x="644"/>
        <item x="3148"/>
        <item x="681"/>
        <item x="2319"/>
        <item x="967"/>
        <item x="612"/>
        <item x="3210"/>
        <item x="1233"/>
        <item x="1811"/>
        <item x="2412"/>
        <item x="2665"/>
        <item x="3144"/>
        <item x="2225"/>
        <item x="2970"/>
        <item x="1561"/>
        <item x="773"/>
        <item x="1850"/>
        <item x="3244"/>
        <item x="3487"/>
        <item x="2817"/>
        <item x="1504"/>
        <item x="1290"/>
        <item x="3060"/>
        <item x="431"/>
        <item x="8"/>
        <item x="2200"/>
        <item x="726"/>
        <item x="1986"/>
        <item x="2681"/>
        <item x="1352"/>
        <item x="2914"/>
        <item x="1155"/>
        <item x="487"/>
        <item x="2044"/>
        <item x="2548"/>
        <item x="183"/>
        <item x="1271"/>
        <item x="1350"/>
        <item x="1810"/>
        <item x="2985"/>
        <item x="532"/>
        <item x="527"/>
        <item x="193"/>
        <item x="2400"/>
        <item x="1822"/>
        <item x="2259"/>
        <item x="3063"/>
        <item x="1216"/>
        <item x="1539"/>
        <item x="1244"/>
        <item x="629"/>
        <item x="1270"/>
        <item x="2272"/>
        <item x="728"/>
        <item x="1321"/>
        <item x="2824"/>
        <item x="3332"/>
        <item x="104"/>
        <item x="1942"/>
        <item x="3082"/>
        <item x="3176"/>
        <item x="119"/>
        <item x="1280"/>
        <item x="660"/>
        <item x="1739"/>
        <item x="3067"/>
        <item x="2292"/>
        <item x="2861"/>
        <item x="1892"/>
        <item x="72"/>
        <item x="1610"/>
        <item x="1527"/>
        <item x="2728"/>
        <item x="882"/>
        <item x="2827"/>
        <item x="2101"/>
        <item x="3140"/>
        <item x="2474"/>
        <item x="1936"/>
        <item x="2407"/>
        <item x="1084"/>
        <item x="3132"/>
        <item x="2963"/>
        <item x="3371"/>
        <item x="2194"/>
        <item x="1931"/>
        <item x="2359"/>
        <item x="2938"/>
        <item x="803"/>
        <item x="3020"/>
        <item x="166"/>
        <item x="2334"/>
        <item x="1944"/>
        <item x="794"/>
        <item x="2836"/>
        <item x="1131"/>
        <item x="1170"/>
        <item x="617"/>
        <item x="1988"/>
        <item x="614"/>
        <item x="2158"/>
        <item x="2174"/>
        <item x="3189"/>
        <item x="2644"/>
        <item x="1691"/>
        <item x="2697"/>
        <item x="1932"/>
        <item x="1891"/>
        <item x="931"/>
        <item x="3273"/>
        <item x="3270"/>
        <item x="618"/>
        <item x="1442"/>
        <item x="2145"/>
        <item x="1414"/>
        <item x="1135"/>
        <item x="1375"/>
        <item x="84"/>
        <item x="2543"/>
        <item x="2712"/>
        <item x="3312"/>
        <item x="3414"/>
        <item x="878"/>
        <item x="514"/>
        <item x="123"/>
        <item x="1030"/>
        <item x="533"/>
        <item x="2886"/>
        <item x="365"/>
        <item x="621"/>
        <item x="2321"/>
        <item x="2378"/>
        <item x="1125"/>
        <item x="1148"/>
        <item x="796"/>
        <item x="987"/>
        <item x="1680"/>
        <item x="2390"/>
        <item x="548"/>
        <item x="192"/>
        <item x="1983"/>
        <item x="703"/>
        <item x="2187"/>
        <item x="1937"/>
        <item x="289"/>
        <item x="3416"/>
        <item x="2656"/>
        <item x="2106"/>
        <item x="2475"/>
        <item x="1073"/>
        <item x="237"/>
        <item x="219"/>
        <item x="938"/>
        <item x="423"/>
        <item x="181"/>
        <item x="2854"/>
        <item x="2521"/>
        <item x="2519"/>
        <item x="3010"/>
        <item x="1048"/>
        <item x="1938"/>
        <item x="2131"/>
        <item x="2926"/>
        <item x="2570"/>
        <item x="708"/>
        <item x="1933"/>
        <item x="348"/>
        <item x="177"/>
        <item x="574"/>
        <item x="3165"/>
        <item x="1667"/>
        <item x="3250"/>
        <item x="2630"/>
        <item x="1662"/>
        <item x="3451"/>
        <item x="3477"/>
        <item x="312"/>
        <item x="2944"/>
        <item x="1723"/>
        <item x="454"/>
        <item x="522"/>
        <item x="3221"/>
        <item x="1252"/>
        <item x="995"/>
        <item x="3187"/>
        <item x="3264"/>
        <item x="2862"/>
        <item x="118"/>
        <item x="2990"/>
        <item x="3113"/>
        <item x="960"/>
        <item x="2104"/>
        <item x="1232"/>
        <item x="1347"/>
        <item x="2732"/>
        <item x="1629"/>
        <item x="1198"/>
        <item x="2337"/>
        <item x="3277"/>
        <item x="2453"/>
        <item x="1775"/>
        <item x="540"/>
        <item x="3142"/>
        <item x="99"/>
        <item x="1502"/>
        <item x="850"/>
        <item x="915"/>
        <item x="3161"/>
        <item x="2940"/>
        <item x="1090"/>
        <item x="3012"/>
        <item x="3217"/>
        <item x="2911"/>
        <item x="178"/>
        <item x="813"/>
        <item x="2493"/>
        <item x="2126"/>
        <item x="641"/>
        <item x="2061"/>
        <item x="1025"/>
        <item x="2515"/>
        <item x="3135"/>
        <item x="3199"/>
        <item x="3350"/>
        <item x="2978"/>
        <item x="3065"/>
        <item x="2518"/>
        <item x="1671"/>
        <item x="1608"/>
        <item x="2693"/>
        <item x="1606"/>
        <item x="314"/>
        <item x="479"/>
        <item x="2252"/>
        <item x="2962"/>
        <item x="2751"/>
        <item x="65"/>
        <item x="476"/>
        <item x="394"/>
        <item x="2682"/>
        <item x="1553"/>
        <item x="2509"/>
        <item x="204"/>
        <item x="1450"/>
        <item x="2279"/>
        <item x="2995"/>
        <item x="71"/>
        <item x="3448"/>
        <item x="942"/>
        <item x="450"/>
        <item x="1837"/>
        <item x="3070"/>
        <item x="3224"/>
        <item x="769"/>
        <item x="783"/>
        <item x="2866"/>
        <item x="2405"/>
        <item x="245"/>
        <item x="482"/>
        <item x="2696"/>
        <item x="1024"/>
        <item x="829"/>
        <item x="2467"/>
        <item x="2915"/>
        <item x="1913"/>
        <item x="3465"/>
        <item x="271"/>
        <item x="2009"/>
        <item x="3302"/>
        <item x="798"/>
        <item x="1153"/>
        <item x="3370"/>
        <item x="1320"/>
        <item x="2253"/>
        <item x="2215"/>
        <item x="3091"/>
        <item x="1106"/>
        <item x="2564"/>
        <item x="624"/>
        <item x="3243"/>
        <item x="771"/>
        <item x="2629"/>
        <item x="2354"/>
        <item x="2307"/>
        <item x="1877"/>
        <item x="1140"/>
        <item x="6"/>
        <item x="1577"/>
        <item x="3234"/>
        <item x="1248"/>
        <item x="1964"/>
        <item x="2046"/>
        <item x="3389"/>
        <item x="2417"/>
        <item x="3390"/>
        <item x="2081"/>
        <item x="2953"/>
        <item x="2099"/>
        <item x="1534"/>
        <item x="1196"/>
        <item x="489"/>
        <item x="2857"/>
        <item x="3267"/>
        <item x="858"/>
        <item x="480"/>
        <item x="2357"/>
        <item x="2288"/>
        <item x="1376"/>
        <item x="1711"/>
        <item x="2634"/>
        <item x="2909"/>
        <item x="2306"/>
        <item x="2314"/>
        <item x="2123"/>
        <item x="1612"/>
        <item x="3485"/>
        <item x="2690"/>
        <item x="577"/>
        <item x="445"/>
        <item x="1055"/>
        <item x="937"/>
        <item x="531"/>
        <item x="2506"/>
        <item x="1116"/>
        <item x="1447"/>
        <item x="2232"/>
        <item x="87"/>
        <item x="1076"/>
        <item x="235"/>
        <item x="1974"/>
        <item x="20"/>
        <item x="1478"/>
        <item x="2380"/>
        <item x="1953"/>
        <item x="380"/>
        <item x="2275"/>
        <item x="416"/>
        <item x="846"/>
        <item x="1664"/>
        <item x="2849"/>
        <item x="114"/>
        <item x="3432"/>
        <item x="1765"/>
        <item x="2612"/>
        <item x="368"/>
        <item x="197"/>
        <item x="175"/>
        <item x="191"/>
        <item x="1731"/>
        <item x="1147"/>
        <item x="884"/>
        <item x="562"/>
        <item x="821"/>
        <item x="3257"/>
        <item x="2721"/>
        <item x="2592"/>
        <item x="217"/>
        <item x="1967"/>
        <item x="889"/>
        <item x="689"/>
        <item x="2507"/>
        <item x="3358"/>
        <item x="2512"/>
        <item x="954"/>
        <item x="66"/>
        <item x="1832"/>
        <item x="179"/>
        <item x="1969"/>
        <item x="2361"/>
        <item x="867"/>
        <item x="604"/>
        <item x="1249"/>
        <item x="2221"/>
        <item x="3218"/>
        <item x="3237"/>
        <item x="2366"/>
        <item x="1202"/>
        <item x="3051"/>
        <item x="1088"/>
        <item x="3405"/>
        <item x="302"/>
        <item x="2120"/>
        <item x="2786"/>
        <item x="1185"/>
        <item x="2706"/>
        <item x="2838"/>
        <item x="3455"/>
        <item x="3473"/>
        <item x="943"/>
        <item x="1856"/>
        <item x="3246"/>
        <item x="1939"/>
        <item x="2499"/>
        <item x="868"/>
        <item x="3320"/>
        <item x="1036"/>
        <item x="1098"/>
        <item x="1164"/>
        <item x="270"/>
        <item x="651"/>
        <item x="221"/>
        <item x="2950"/>
        <item x="1192"/>
        <item x="3190"/>
        <item x="3474"/>
        <item x="42"/>
        <item x="828"/>
        <item x="2637"/>
        <item x="2805"/>
        <item x="1648"/>
        <item x="3152"/>
        <item x="410"/>
        <item x="305"/>
        <item x="1550"/>
        <item x="958"/>
        <item x="1187"/>
        <item x="948"/>
        <item x="2026"/>
        <item x="3202"/>
        <item x="1464"/>
        <item x="2098"/>
        <item x="1408"/>
        <item x="537"/>
        <item x="2867"/>
        <item x="2996"/>
        <item x="2591"/>
        <item x="1021"/>
        <item x="418"/>
        <item x="398"/>
        <item x="747"/>
        <item x="1429"/>
        <item x="3373"/>
        <item x="1445"/>
        <item x="2669"/>
        <item x="983"/>
        <item x="525"/>
        <item x="2430"/>
        <item x="465"/>
        <item x="1339"/>
        <item x="3393"/>
        <item x="919"/>
        <item x="1491"/>
        <item x="344"/>
        <item x="2810"/>
        <item x="2150"/>
        <item x="2299"/>
        <item x="2127"/>
        <item x="1326"/>
        <item x="1426"/>
        <item x="2108"/>
        <item x="2006"/>
        <item x="535"/>
        <item x="336"/>
        <item x="2858"/>
        <item x="682"/>
        <item x="1415"/>
        <item x="1560"/>
        <item x="1690"/>
        <item x="347"/>
        <item x="1195"/>
        <item x="1146"/>
        <item x="502"/>
        <item x="1188"/>
        <item x="3459"/>
        <item x="2814"/>
        <item x="1863"/>
        <item x="2740"/>
        <item x="3183"/>
        <item x="2917"/>
        <item x="500"/>
        <item x="3128"/>
        <item x="3335"/>
        <item x="2139"/>
        <item x="782"/>
        <item x="172"/>
        <item x="3215"/>
        <item x="1316"/>
        <item x="812"/>
        <item x="3110"/>
        <item x="3415"/>
        <item x="2372"/>
        <item x="2388"/>
        <item x="2247"/>
        <item x="1709"/>
        <item x="253"/>
        <item x="649"/>
        <item x="1879"/>
        <item x="1997"/>
        <item x="822"/>
        <item x="1259"/>
        <item x="939"/>
        <item x="2385"/>
        <item x="2563"/>
        <item x="947"/>
        <item x="1177"/>
        <item x="3204"/>
        <item x="758"/>
        <item x="1557"/>
        <item x="2335"/>
        <item x="3444"/>
        <item x="1515"/>
        <item x="2073"/>
        <item x="3317"/>
        <item x="2837"/>
        <item x="586"/>
        <item x="1764"/>
        <item x="1468"/>
        <item x="2478"/>
        <item x="1714"/>
        <item x="1584"/>
        <item x="3018"/>
        <item x="299"/>
        <item x="2213"/>
        <item x="610"/>
        <item x="1564"/>
        <item x="2642"/>
        <item x="823"/>
        <item x="1793"/>
        <item x="3185"/>
        <item x="1858"/>
        <item x="640"/>
        <item x="669"/>
        <item x="1830"/>
        <item x="1310"/>
        <item x="3406"/>
        <item x="2976"/>
        <item x="1061"/>
        <item x="2648"/>
        <item x="2699"/>
        <item x="1182"/>
        <item x="613"/>
        <item x="1812"/>
        <item x="1984"/>
        <item x="1903"/>
        <item x="1501"/>
        <item x="2185"/>
        <item x="3470"/>
        <item x="3300"/>
        <item x="1012"/>
        <item x="770"/>
        <item x="1123"/>
        <item x="3238"/>
        <item x="1833"/>
        <item x="3025"/>
        <item x="588"/>
        <item x="1859"/>
        <item x="236"/>
        <item x="92"/>
        <item x="110"/>
        <item x="510"/>
        <item x="2254"/>
        <item x="3401"/>
        <item x="438"/>
        <item x="1175"/>
        <item x="3037"/>
        <item x="457"/>
        <item x="2443"/>
        <item x="435"/>
        <item x="129"/>
        <item x="2442"/>
        <item x="2984"/>
        <item x="2797"/>
        <item x="648"/>
        <item x="2843"/>
        <item x="1124"/>
        <item x="3229"/>
        <item x="1623"/>
        <item x="2743"/>
        <item x="1549"/>
        <item x="2079"/>
        <item x="2956"/>
        <item x="2202"/>
        <item x="1985"/>
        <item x="1696"/>
        <item x="1948"/>
        <item x="3096"/>
        <item x="2668"/>
        <item x="2784"/>
        <item x="2544"/>
        <item x="1332"/>
        <item x="1257"/>
        <item x="340"/>
        <item x="2153"/>
        <item x="2673"/>
        <item x="1895"/>
        <item x="2327"/>
        <item x="1042"/>
        <item x="1162"/>
        <item x="1137"/>
        <item x="3363"/>
        <item x="428"/>
        <item x="605"/>
        <item x="3129"/>
        <item x="3410"/>
        <item x="1247"/>
        <item x="1322"/>
        <item x="1411"/>
        <item x="1862"/>
        <item x="1849"/>
        <item x="59"/>
        <item x="2211"/>
        <item x="256"/>
        <item x="1756"/>
        <item x="2816"/>
        <item x="1475"/>
        <item x="194"/>
        <item x="1047"/>
        <item x="2607"/>
        <item x="907"/>
        <item x="1844"/>
        <item x="2646"/>
        <item x="3014"/>
        <item x="2811"/>
        <item x="1783"/>
        <item x="2438"/>
        <item x="58"/>
        <item x="1888"/>
        <item x="1995"/>
        <item x="579"/>
        <item x="17"/>
        <item x="1085"/>
        <item x="2421"/>
        <item x="1459"/>
        <item x="3075"/>
        <item x="1281"/>
        <item x="1401"/>
        <item x="474"/>
        <item x="1333"/>
        <item x="1349"/>
        <item x="3481"/>
        <item x="3305"/>
        <item x="459"/>
        <item x="452"/>
        <item x="2744"/>
        <item x="3006"/>
        <item x="806"/>
        <item x="1736"/>
        <item x="2250"/>
        <item x="2523"/>
        <item x="994"/>
        <item x="82"/>
        <item x="397"/>
        <item x="2047"/>
        <item x="2347"/>
        <item x="3102"/>
        <item x="1309"/>
        <item x="1304"/>
        <item x="2193"/>
        <item x="3442"/>
        <item x="1854"/>
        <item x="1351"/>
        <item x="3008"/>
        <item x="1117"/>
        <item x="1894"/>
        <item x="627"/>
        <item x="2869"/>
        <item x="2975"/>
        <item x="697"/>
        <item x="3017"/>
        <item x="1359"/>
        <item x="2031"/>
        <item x="897"/>
        <item x="309"/>
        <item x="908"/>
        <item x="276"/>
        <item x="1283"/>
        <item x="1762"/>
        <item x="1594"/>
        <item x="335"/>
        <item x="3227"/>
        <item x="2179"/>
        <item x="1826"/>
        <item x="1732"/>
        <item x="2832"/>
        <item x="2807"/>
        <item x="734"/>
        <item x="1189"/>
        <item x="2100"/>
        <item x="2023"/>
        <item x="1022"/>
        <item x="2529"/>
        <item x="2278"/>
        <item x="2567"/>
        <item x="1806"/>
        <item x="2880"/>
        <item x="3047"/>
        <item x="1905"/>
        <item x="2771"/>
        <item x="845"/>
        <item x="1971"/>
        <item x="2300"/>
        <item x="1412"/>
        <item x="1086"/>
        <item x="2365"/>
        <item x="3319"/>
        <item x="874"/>
        <item x="1483"/>
        <item x="1823"/>
        <item x="508"/>
        <item x="1497"/>
        <item x="3240"/>
        <item x="1735"/>
        <item x="1345"/>
        <item x="1072"/>
        <item x="1795"/>
        <item x="2004"/>
        <item x="2734"/>
        <item x="3437"/>
        <item x="1784"/>
        <item x="2961"/>
        <item x="2349"/>
        <item x="1674"/>
        <item x="1715"/>
        <item x="337"/>
        <item x="2783"/>
        <item x="638"/>
        <item x="415"/>
        <item x="949"/>
        <item x="1074"/>
        <item x="962"/>
        <item x="1994"/>
        <item x="2545"/>
        <item x="781"/>
        <item x="1654"/>
        <item x="126"/>
        <item x="3241"/>
        <item x="1194"/>
        <item x="3207"/>
        <item x="132"/>
        <item x="1471"/>
        <item x="1206"/>
        <item x="3282"/>
        <item x="1004"/>
        <item x="2595"/>
        <item x="847"/>
        <item x="2874"/>
        <item x="3127"/>
        <item x="1576"/>
        <item x="3211"/>
        <item x="2651"/>
        <item x="1000"/>
        <item x="603"/>
        <item x="2723"/>
        <item x="2091"/>
        <item x="2431"/>
        <item x="2954"/>
        <item x="1183"/>
        <item x="3362"/>
        <item x="2178"/>
        <item x="3411"/>
        <item x="1353"/>
        <item x="2931"/>
        <item x="2576"/>
        <item x="1586"/>
        <item x="1838"/>
        <item x="332"/>
        <item x="1698"/>
        <item x="2155"/>
        <item x="392"/>
        <item x="1102"/>
        <item x="2170"/>
        <item x="763"/>
        <item x="1704"/>
        <item x="1312"/>
        <item x="2933"/>
        <item x="1277"/>
        <item x="3449"/>
        <item x="414"/>
        <item x="1297"/>
        <item x="1063"/>
        <item x="521"/>
        <item x="999"/>
        <item x="768"/>
        <item x="3007"/>
        <item x="3149"/>
        <item x="1688"/>
        <item x="2450"/>
        <item x="2667"/>
        <item x="10"/>
        <item x="2664"/>
        <item x="2255"/>
        <item x="2502"/>
        <item x="2396"/>
        <item x="2916"/>
        <item x="1676"/>
        <item x="1167"/>
        <item x="2639"/>
        <item x="2350"/>
        <item x="331"/>
        <item x="468"/>
        <item x="1677"/>
        <item x="2458"/>
        <item x="564"/>
        <item x="1652"/>
        <item x="2988"/>
        <item x="1720"/>
        <item x="61"/>
        <item x="22"/>
        <item x="2360"/>
        <item x="33"/>
        <item x="3351"/>
        <item x="2730"/>
        <item x="3372"/>
        <item x="2128"/>
        <item x="1082"/>
        <item x="2552"/>
        <item x="1871"/>
        <item x="1425"/>
        <item x="2622"/>
        <item x="1949"/>
        <item x="3094"/>
        <item x="2561"/>
        <item x="2341"/>
        <item x="1023"/>
        <item x="2446"/>
        <item x="2636"/>
        <item x="1386"/>
        <item x="2011"/>
        <item x="1398"/>
        <item x="3445"/>
        <item x="3324"/>
        <item x="2714"/>
        <item x="261"/>
        <item x="779"/>
        <item x="2571"/>
        <item x="1258"/>
        <item x="2590"/>
        <item x="1643"/>
        <item x="2890"/>
        <item x="2216"/>
        <item x="1893"/>
        <item x="880"/>
        <item x="563"/>
        <item x="2399"/>
        <item x="3109"/>
        <item x="209"/>
        <item x="2277"/>
        <item x="1454"/>
        <item x="1533"/>
        <item x="1265"/>
        <item x="2285"/>
        <item x="190"/>
        <item x="3095"/>
        <item x="2333"/>
        <item x="3276"/>
        <item x="2132"/>
        <item x="1032"/>
        <item x="3483"/>
        <item x="1064"/>
        <item x="297"/>
        <item x="1668"/>
        <item x="1582"/>
        <item x="2627"/>
        <item x="1381"/>
        <item x="135"/>
        <item x="765"/>
        <item x="676"/>
        <item x="2151"/>
        <item x="870"/>
        <item x="1266"/>
        <item x="2316"/>
        <item x="3177"/>
        <item x="565"/>
        <item x="1365"/>
        <item x="1958"/>
        <item x="3214"/>
        <item x="1638"/>
        <item x="1214"/>
        <item x="2888"/>
        <item x="1749"/>
        <item x="1857"/>
        <item x="571"/>
        <item x="1292"/>
        <item x="2203"/>
        <item x="3275"/>
        <item x="595"/>
        <item x="1636"/>
        <item x="3084"/>
        <item x="2432"/>
        <item x="3058"/>
        <item x="2476"/>
        <item x="3004"/>
        <item x="3369"/>
        <item x="1438"/>
        <item x="3288"/>
        <item x="2775"/>
        <item x="1422"/>
        <item x="2896"/>
        <item x="2293"/>
        <item x="3186"/>
        <item x="3346"/>
        <item x="1154"/>
        <item x="1782"/>
        <item x="366"/>
        <item x="2355"/>
        <item x="313"/>
        <item x="969"/>
        <item x="1743"/>
        <item x="1303"/>
        <item x="611"/>
        <item x="1867"/>
        <item x="820"/>
        <item x="1880"/>
        <item x="989"/>
        <item x="1972"/>
        <item x="1051"/>
        <item x="887"/>
        <item x="635"/>
        <item x="2090"/>
        <item x="1058"/>
        <item x="1797"/>
        <item x="1701"/>
        <item x="1532"/>
        <item x="1344"/>
        <item x="2581"/>
        <item x="357"/>
        <item x="93"/>
        <item x="1773"/>
        <item x="2283"/>
        <item x="1761"/>
        <item x="3196"/>
        <item x="1222"/>
        <item x="3484"/>
        <item x="1428"/>
        <item x="1554"/>
        <item x="534"/>
        <item x="3052"/>
        <item x="2905"/>
        <item x="2520"/>
        <item x="1563"/>
        <item x="3265"/>
        <item x="186"/>
        <item x="2729"/>
        <item x="2382"/>
        <item x="399"/>
        <item x="2663"/>
        <item x="3289"/>
        <item x="3100"/>
        <item x="2433"/>
        <item x="2095"/>
        <item x="1970"/>
        <item x="2084"/>
        <item x="250"/>
        <item x="124"/>
        <item x="136"/>
        <item x="1816"/>
        <item x="3072"/>
        <item x="1646"/>
        <item x="494"/>
        <item x="1513"/>
        <item x="326"/>
        <item x="3308"/>
        <item x="835"/>
        <item x="2793"/>
        <item x="291"/>
        <item x="3258"/>
        <item x="2813"/>
        <item x="263"/>
        <item x="1694"/>
        <item x="249"/>
        <item x="1018"/>
        <item x="2226"/>
        <item x="608"/>
        <item x="1028"/>
        <item x="625"/>
        <item x="2227"/>
        <item x="1882"/>
        <item x="561"/>
        <item x="293"/>
        <item x="712"/>
        <item x="1364"/>
        <item x="3356"/>
        <item x="1296"/>
        <item x="1083"/>
        <item x="3054"/>
        <item x="956"/>
        <item x="2971"/>
        <item x="3103"/>
        <item x="1673"/>
        <item x="639"/>
        <item x="3402"/>
        <item x="2271"/>
        <item x="304"/>
        <item x="1592"/>
        <item x="34"/>
        <item x="3262"/>
        <item x="1805"/>
        <item x="911"/>
        <item x="582"/>
        <item x="3141"/>
        <item x="746"/>
        <item x="2303"/>
        <item x="1966"/>
        <item x="3105"/>
        <item x="3174"/>
        <item x="1909"/>
        <item x="2631"/>
        <item x="128"/>
        <item x="658"/>
        <item x="2239"/>
        <item x="2459"/>
        <item x="2124"/>
        <item x="1567"/>
        <item x="1868"/>
        <item x="2289"/>
        <item x="2045"/>
        <item x="1029"/>
        <item x="67"/>
        <item x="1798"/>
        <item x="2989"/>
        <item x="668"/>
        <item x="1860"/>
        <item x="2201"/>
        <item x="2877"/>
        <item x="1925"/>
        <item x="113"/>
        <item x="1628"/>
        <item x="3488"/>
        <item x="1637"/>
        <item x="290"/>
        <item x="2222"/>
        <item x="1406"/>
        <item x="1149"/>
        <item x="3002"/>
        <item x="742"/>
        <item x="1522"/>
        <item x="3027"/>
        <item x="2030"/>
        <item x="848"/>
        <item x="570"/>
        <item x="1421"/>
        <item x="1601"/>
        <item x="2501"/>
        <item x="906"/>
        <item x="1621"/>
        <item x="862"/>
        <item x="2742"/>
        <item x="2878"/>
        <item x="3467"/>
        <item x="1046"/>
        <item x="1531"/>
        <item x="1049"/>
        <item x="1113"/>
        <item x="2320"/>
        <item x="2302"/>
        <item x="1992"/>
        <item x="1509"/>
        <item x="2024"/>
        <item x="1508"/>
        <item x="444"/>
        <item x="2754"/>
        <item x="1261"/>
        <item x="1702"/>
        <item x="477"/>
        <item x="164"/>
        <item x="3150"/>
        <item x="3482"/>
        <item x="2655"/>
        <item x="2910"/>
        <item x="3423"/>
        <item x="795"/>
        <item x="592"/>
        <item x="3325"/>
        <item x="1960"/>
        <item x="628"/>
        <item x="1482"/>
        <item x="1485"/>
        <item x="3328"/>
        <item x="748"/>
        <item x="2234"/>
        <item x="2436"/>
        <item x="367"/>
        <item x="1600"/>
        <item x="1272"/>
        <item x="307"/>
        <item x="2344"/>
        <item x="2982"/>
        <item x="1748"/>
        <item x="2424"/>
        <item x="3000"/>
        <item x="2758"/>
        <item x="2420"/>
        <item x="1107"/>
        <item x="1285"/>
        <item x="1100"/>
        <item x="2454"/>
        <item x="2096"/>
        <item x="155"/>
        <item x="683"/>
        <item x="286"/>
        <item x="157"/>
        <item x="18"/>
        <item x="1717"/>
        <item x="1641"/>
        <item x="2737"/>
        <item x="517"/>
        <item x="1653"/>
        <item x="1337"/>
        <item x="2851"/>
        <item x="1740"/>
        <item x="2440"/>
        <item x="1758"/>
        <item x="3287"/>
        <item x="1744"/>
        <item x="1384"/>
        <item x="1669"/>
        <item x="1324"/>
        <item x="169"/>
        <item x="2703"/>
        <item x="1495"/>
        <item x="622"/>
        <item x="1466"/>
        <item x="1390"/>
        <item x="735"/>
        <item x="3417"/>
        <item x="671"/>
        <item x="1070"/>
        <item x="2195"/>
        <item x="2767"/>
        <item x="3167"/>
        <item x="54"/>
        <item x="2638"/>
        <item x="572"/>
        <item x="3023"/>
        <item x="505"/>
        <item x="2981"/>
        <item x="2796"/>
        <item x="955"/>
        <item x="3230"/>
        <item x="1693"/>
        <item x="266"/>
        <item x="3378"/>
        <item x="1572"/>
        <item x="3062"/>
        <item x="720"/>
        <item x="1436"/>
        <item x="1786"/>
        <item x="797"/>
        <item x="3205"/>
        <item x="616"/>
        <item x="1075"/>
        <item x="1165"/>
        <item x="1712"/>
        <item x="2368"/>
        <item x="3074"/>
        <item x="2932"/>
        <item x="1069"/>
        <item x="1416"/>
        <item x="3147"/>
        <item x="2363"/>
        <item x="1902"/>
        <item x="2974"/>
        <item x="1311"/>
        <item x="2972"/>
        <item x="2616"/>
        <item x="218"/>
        <item x="3400"/>
        <item x="1001"/>
        <item x="3420"/>
        <item x="1518"/>
        <item x="830"/>
        <item x="1968"/>
        <item x="2707"/>
        <item x="3001"/>
        <item x="3040"/>
        <item x="2897"/>
        <item x="3208"/>
        <item x="492"/>
        <item x="248"/>
        <item x="3108"/>
        <item x="5"/>
        <item x="412"/>
        <item x="1611"/>
        <item x="766"/>
        <item x="390"/>
        <item x="2752"/>
        <item x="749"/>
        <item x="3213"/>
        <item x="698"/>
        <item x="96"/>
        <item x="1658"/>
        <item x="881"/>
        <item x="902"/>
        <item x="373"/>
        <item x="1179"/>
        <item x="3441"/>
        <item x="97"/>
        <item x="318"/>
        <item x="1238"/>
        <item x="986"/>
        <item x="1419"/>
        <item x="1205"/>
        <item x="913"/>
        <item x="3133"/>
        <item x="2790"/>
        <item x="1470"/>
        <item x="247"/>
        <item x="427"/>
        <item x="2539"/>
        <item x="160"/>
        <item x="3200"/>
        <item x="1469"/>
        <item x="341"/>
        <item x="871"/>
        <item x="3292"/>
        <item x="3242"/>
        <item x="2528"/>
        <item x="1848"/>
        <item x="3297"/>
        <item x="2180"/>
        <item x="1241"/>
        <item x="2764"/>
        <item x="371"/>
        <item x="802"/>
        <item x="1624"/>
        <item x="1973"/>
        <item x="1095"/>
        <item x="152"/>
        <item x="1210"/>
        <item x="597"/>
        <item x="777"/>
        <item x="981"/>
        <item x="1011"/>
        <item x="3120"/>
        <item x="1374"/>
        <item x="2676"/>
        <item x="1873"/>
        <item x="1488"/>
        <item x="493"/>
        <item x="2078"/>
        <item x="3076"/>
        <item x="3299"/>
        <item x="3216"/>
        <item x="1845"/>
        <item x="75"/>
        <item x="2689"/>
        <item x="1771"/>
        <item x="1392"/>
        <item x="1242"/>
        <item x="2804"/>
        <item x="877"/>
        <item x="2371"/>
        <item x="125"/>
        <item x="2261"/>
        <item x="2435"/>
        <item x="189"/>
        <item x="1039"/>
        <item x="2649"/>
        <item x="171"/>
        <item x="3440"/>
        <item x="230"/>
        <item x="2726"/>
        <item x="754"/>
        <item x="1407"/>
        <item x="3252"/>
        <item x="1852"/>
        <item x="3446"/>
        <item x="3357"/>
        <item x="2133"/>
        <item x="661"/>
        <item x="2779"/>
        <item x="1260"/>
        <item x="1338"/>
        <item x="1479"/>
        <item x="3479"/>
        <item x="3064"/>
        <item x="2043"/>
        <item x="16"/>
        <item x="2955"/>
        <item x="1897"/>
        <item x="2727"/>
        <item x="2229"/>
        <item x="70"/>
        <item x="3259"/>
        <item x="2623"/>
        <item x="2345"/>
        <item x="81"/>
        <item x="1087"/>
        <item x="2750"/>
        <item x="3376"/>
        <item x="883"/>
        <item x="2448"/>
        <item x="1203"/>
        <item x="1437"/>
        <item x="2658"/>
        <item x="1941"/>
        <item x="1647"/>
        <item x="1834"/>
        <item x="2893"/>
        <item x="1152"/>
        <item x="1568"/>
        <item x="39"/>
        <item x="2409"/>
        <item x="2010"/>
        <item x="3452"/>
        <item x="2640"/>
        <item x="2947"/>
        <item x="692"/>
        <item x="1950"/>
        <item x="1975"/>
        <item x="1400"/>
        <item x="1208"/>
        <item x="1498"/>
        <item x="7"/>
        <item x="490"/>
        <item x="2659"/>
        <item x="1197"/>
        <item x="1506"/>
        <item x="1440"/>
        <item x="2600"/>
        <item x="1031"/>
        <item x="3059"/>
        <item x="1725"/>
        <item x="456"/>
        <item x="1159"/>
        <item x="14"/>
        <item x="3396"/>
        <item x="1755"/>
        <item x="1060"/>
        <item x="790"/>
        <item x="1500"/>
        <item x="809"/>
        <item x="2481"/>
        <item x="626"/>
        <item x="1033"/>
        <item x="1760"/>
        <item x="2228"/>
        <item x="2798"/>
        <item x="826"/>
        <item x="3436"/>
        <item x="2466"/>
        <item x="2992"/>
        <item x="654"/>
        <item x="596"/>
        <item x="257"/>
        <item x="672"/>
        <item x="101"/>
        <item x="1174"/>
        <item x="543"/>
        <item x="2757"/>
        <item x="360"/>
        <item x="3296"/>
        <item x="807"/>
        <item x="1803"/>
        <item x="3168"/>
        <item x="2780"/>
        <item x="383"/>
        <item x="3125"/>
        <item x="1695"/>
        <item x="3201"/>
        <item x="1066"/>
        <item x="2147"/>
        <item x="1397"/>
        <item x="121"/>
        <item x="1343"/>
        <item x="816"/>
        <item x="1819"/>
        <item x="2660"/>
        <item x="706"/>
        <item x="730"/>
        <item x="1200"/>
        <item x="559"/>
        <item x="2268"/>
        <item x="2994"/>
        <item x="922"/>
        <item x="1801"/>
        <item x="3266"/>
        <item x="3403"/>
        <item x="2434"/>
        <item x="518"/>
        <item x="154"/>
        <item x="511"/>
        <item x="2427"/>
        <item x="2224"/>
        <item x="2588"/>
        <item x="2002"/>
        <item x="731"/>
        <item x="3460"/>
        <item x="1703"/>
        <item x="2118"/>
        <item x="161"/>
        <item x="1423"/>
        <item x="2527"/>
        <item x="2788"/>
        <item x="2223"/>
        <item x="2969"/>
        <item x="2477"/>
        <item x="1836"/>
        <item x="3349"/>
        <item x="552"/>
        <item x="793"/>
        <item x="520"/>
        <item x="2092"/>
        <item x="1477"/>
        <item x="1092"/>
        <item x="3395"/>
        <item x="2444"/>
        <item x="3340"/>
        <item x="1930"/>
        <item x="811"/>
        <item x="2713"/>
        <item x="2927"/>
        <item x="1057"/>
        <item x="51"/>
        <item x="664"/>
        <item x="1219"/>
        <item x="3050"/>
        <item x="2834"/>
        <item x="2177"/>
        <item x="637"/>
        <item x="2808"/>
        <item x="2429"/>
        <item x="2731"/>
        <item x="3354"/>
        <item x="369"/>
        <item x="2242"/>
        <item x="458"/>
        <item x="2257"/>
        <item x="1945"/>
        <item x="1634"/>
        <item x="3343"/>
        <item x="2708"/>
        <item x="2406"/>
        <item x="338"/>
        <item x="3233"/>
        <item x="566"/>
        <item x="772"/>
        <item x="40"/>
        <item x="3385"/>
        <item x="859"/>
        <item x="1721"/>
        <item x="1169"/>
        <item x="1602"/>
        <item x="996"/>
        <item x="1687"/>
        <item x="1604"/>
        <item x="2462"/>
        <item x="1367"/>
        <item x="2294"/>
        <item x="1665"/>
        <item x="173"/>
        <item x="1007"/>
        <item x="2162"/>
        <item x="2840"/>
        <item x="2236"/>
        <item x="631"/>
        <item x="3293"/>
        <item x="327"/>
        <item x="1035"/>
        <item x="581"/>
        <item x="195"/>
        <item x="2632"/>
        <item x="2439"/>
        <item x="3419"/>
        <item x="1918"/>
        <item x="25"/>
        <item x="951"/>
        <item x="1264"/>
        <item x="804"/>
        <item x="2286"/>
        <item x="630"/>
        <item x="3223"/>
        <item x="2007"/>
        <item x="2172"/>
        <item x="1141"/>
        <item x="1273"/>
        <item x="1747"/>
        <item x="632"/>
        <item x="3124"/>
        <item x="1181"/>
        <item x="606"/>
        <item x="1565"/>
        <item x="1293"/>
        <item x="1178"/>
        <item x="3472"/>
        <item x="3071"/>
        <item x="3263"/>
        <item x="1457"/>
        <item x="1366"/>
        <item x="2017"/>
        <item x="523"/>
        <item x="2269"/>
        <item x="1907"/>
        <item x="2920"/>
        <item x="1455"/>
        <item x="2309"/>
        <item x="449"/>
        <item x="2186"/>
        <item x="2980"/>
        <item x="2765"/>
        <item x="852"/>
        <item x="752"/>
        <item x="925"/>
        <item x="1757"/>
        <item x="2397"/>
        <item x="2495"/>
        <item x="3212"/>
        <item x="509"/>
        <item x="3192"/>
        <item x="1901"/>
        <item x="3069"/>
        <item x="156"/>
        <item x="636"/>
        <item x="1870"/>
        <item x="3197"/>
        <item x="1649"/>
        <item x="2855"/>
        <item x="2680"/>
        <item x="3101"/>
        <item x="3413"/>
        <item x="1461"/>
        <item x="990"/>
        <item x="1785"/>
        <item x="1864"/>
        <item x="3038"/>
        <item x="3178"/>
        <item x="912"/>
        <item x="1396"/>
        <item x="1659"/>
        <item x="2596"/>
        <item x="2058"/>
        <item x="2688"/>
        <item x="170"/>
        <item x="3307"/>
        <item x="3359"/>
        <item x="395"/>
        <item x="547"/>
        <item x="2064"/>
        <item x="2381"/>
        <item x="2604"/>
        <item x="2605"/>
        <item x="1776"/>
        <item x="26"/>
        <item x="982"/>
        <item x="2973"/>
        <item x="3429"/>
        <item x="2993"/>
        <item x="3032"/>
        <item x="2422"/>
        <item x="719"/>
        <item x="3333"/>
        <item x="1817"/>
        <item x="3019"/>
        <item x="447"/>
        <item x="3219"/>
        <item x="921"/>
        <item x="1052"/>
        <item x="2246"/>
        <item x="2142"/>
        <item x="2008"/>
        <item x="85"/>
        <item x="1911"/>
        <item x="788"/>
        <item x="759"/>
        <item x="3087"/>
        <item x="212"/>
        <item x="786"/>
        <item x="2423"/>
        <item x="704"/>
        <item x="2526"/>
        <item x="1456"/>
        <item x="234"/>
        <item x="2494"/>
        <item x="554"/>
        <item x="2530"/>
        <item x="1593"/>
        <item x="1917"/>
        <item x="207"/>
        <item x="2987"/>
        <item x="741"/>
        <item x="1402"/>
        <item x="587"/>
        <item x="686"/>
        <item x="400"/>
        <item x="111"/>
        <item x="3173"/>
        <item x="1842"/>
        <item x="2759"/>
        <item x="1861"/>
        <item x="1599"/>
        <item x="3055"/>
        <item x="3392"/>
        <item x="102"/>
        <item x="920"/>
        <item x="349"/>
        <item x="176"/>
        <item x="1330"/>
        <item x="1193"/>
        <item x="3341"/>
        <item x="13"/>
        <item x="2115"/>
        <item x="1015"/>
        <item x="1526"/>
        <item x="2358"/>
        <item x="2460"/>
        <item x="1409"/>
        <item x="2609"/>
        <item x="434"/>
        <item x="2003"/>
        <item x="2164"/>
        <item x="2461"/>
        <item x="134"/>
        <item x="443"/>
        <item x="827"/>
        <item x="1369"/>
        <item x="2891"/>
        <item x="1614"/>
        <item x="1329"/>
        <item x="491"/>
        <item x="964"/>
        <item x="2273"/>
        <item x="1432"/>
        <item x="2791"/>
        <item x="3387"/>
        <item x="2514"/>
        <item x="224"/>
        <item x="3022"/>
        <item x="2356"/>
        <item x="1727"/>
        <item x="619"/>
        <item x="277"/>
        <item x="1961"/>
        <item x="446"/>
        <item x="140"/>
        <item x="3431"/>
        <item x="1460"/>
        <item x="1395"/>
        <item x="3136"/>
        <item x="3198"/>
        <item x="1682"/>
        <item x="546"/>
        <item x="693"/>
        <item x="1613"/>
        <item x="295"/>
        <item x="831"/>
        <item x="894"/>
        <item x="182"/>
        <item x="1578"/>
        <item x="2614"/>
        <item x="1462"/>
        <item x="1619"/>
        <item x="3278"/>
        <item x="1484"/>
        <item x="2606"/>
        <item x="1689"/>
        <item x="1620"/>
        <item x="1370"/>
        <item x="2847"/>
        <item x="516"/>
        <item x="2256"/>
        <item x="973"/>
        <item x="2991"/>
        <item x="1089"/>
        <item x="355"/>
        <item x="3344"/>
        <item x="598"/>
        <item x="1458"/>
        <item x="388"/>
        <item x="3384"/>
        <item x="1448"/>
        <item x="3468"/>
        <item x="1291"/>
        <item x="11"/>
        <item x="1791"/>
        <item x="2841"/>
        <item x="961"/>
        <item x="43"/>
        <item x="2218"/>
        <item x="3489"/>
        <item x="1393"/>
        <item x="1474"/>
        <item x="2317"/>
        <item x="1710"/>
        <item x="2949"/>
        <item x="422"/>
        <item x="2692"/>
        <item x="941"/>
        <item x="1237"/>
        <item x="2711"/>
        <item x="2267"/>
        <item x="3043"/>
        <item x="1566"/>
        <item x="2934"/>
        <item x="2709"/>
        <item x="3361"/>
        <item x="1467"/>
        <item x="2136"/>
        <item x="3236"/>
        <item x="3115"/>
        <item x="3434"/>
        <item x="2339"/>
        <item x="1410"/>
        <item x="2873"/>
        <item x="30"/>
        <item x="3364"/>
        <item x="1130"/>
        <item x="890"/>
        <item x="593"/>
        <item x="258"/>
        <item x="2052"/>
        <item x="2125"/>
        <item x="2304"/>
        <item x="278"/>
        <item x="1254"/>
        <item x="404"/>
        <item x="419"/>
        <item x="24"/>
        <item x="3326"/>
        <item x="2792"/>
        <item x="3298"/>
        <item x="499"/>
        <item x="3066"/>
        <item x="385"/>
        <item x="2748"/>
        <item x="701"/>
        <item x="1890"/>
        <item x="2295"/>
        <item x="688"/>
        <item x="246"/>
        <item x="352"/>
        <item x="3347"/>
        <item x="573"/>
        <item x="2346"/>
        <item x="2825"/>
        <item x="497"/>
        <item x="3209"/>
        <item x="2620"/>
        <item x="2794"/>
        <item x="2237"/>
        <item x="1657"/>
        <item x="1372"/>
        <item x="2086"/>
        <item x="2332"/>
        <item x="2741"/>
        <item x="914"/>
        <item x="1978"/>
        <item x="680"/>
        <item x="387"/>
        <item x="2553"/>
        <item x="1451"/>
        <item x="567"/>
        <item x="1499"/>
        <item x="3222"/>
        <item x="1071"/>
        <item x="1615"/>
        <item x="1168"/>
        <item x="1505"/>
        <item x="1225"/>
        <item x="273"/>
        <item x="2112"/>
        <item x="3184"/>
        <item x="1705"/>
        <item x="1394"/>
        <item x="667"/>
        <item x="2608"/>
        <item x="1306"/>
        <item x="3379"/>
        <item x="1314"/>
        <item x="1546"/>
        <item x="1289"/>
        <item x="1790"/>
        <item x="2080"/>
        <item x="602"/>
        <item x="3321"/>
        <item x="1472"/>
        <item x="545"/>
        <item x="1418"/>
        <item x="3301"/>
        <item x="1684"/>
        <item x="1101"/>
        <item x="2903"/>
        <item x="980"/>
        <item x="77"/>
        <item x="223"/>
        <item x="2021"/>
        <item x="1865"/>
        <item x="1946"/>
        <item x="187"/>
        <item x="1777"/>
        <item x="227"/>
        <item x="1145"/>
        <item x="1824"/>
        <item x="2370"/>
        <item x="657"/>
        <item x="3462"/>
        <item x="1874"/>
        <item x="869"/>
        <item x="3122"/>
        <item x="2055"/>
        <item x="594"/>
        <item x="417"/>
        <item x="1607"/>
        <item x="944"/>
        <item x="2364"/>
        <item x="310"/>
        <item x="254"/>
        <item x="2597"/>
        <item x="1253"/>
        <item x="1315"/>
        <item x="659"/>
        <item x="3260"/>
        <item x="1792"/>
        <item x="3057"/>
        <item x="916"/>
        <item x="966"/>
        <item x="1575"/>
        <item x="2041"/>
        <item x="2231"/>
        <item x="37"/>
        <item x="2077"/>
        <item x="1800"/>
        <item x="2809"/>
        <item x="1627"/>
        <item x="328"/>
        <item x="3159"/>
        <item x="3394"/>
        <item x="393"/>
        <item x="833"/>
        <item x="364"/>
        <item x="3118"/>
        <item x="3377"/>
        <item x="2154"/>
        <item x="2188"/>
        <item x="2547"/>
        <item x="317"/>
        <item x="2833"/>
        <item x="2577"/>
        <item x="1223"/>
        <item x="3126"/>
        <item x="1538"/>
        <item x="1487"/>
        <item x="2305"/>
        <item x="1166"/>
        <item x="376"/>
        <item x="620"/>
        <item x="1707"/>
        <item x="2097"/>
        <item x="3166"/>
        <item x="2568"/>
        <item x="1279"/>
        <item x="2413"/>
        <item x="2724"/>
        <item x="2263"/>
        <item x="1274"/>
        <item x="2929"/>
        <item x="800"/>
        <item x="0"/>
        <item x="1540"/>
        <item x="1633"/>
        <item x="2913"/>
        <item x="817"/>
        <item x="1492"/>
        <item x="1719"/>
        <item x="855"/>
        <item x="2908"/>
        <item x="2746"/>
        <item x="1642"/>
        <item x="3453"/>
        <item x="15"/>
        <item x="3090"/>
        <item x="3316"/>
        <item x="2615"/>
        <item x="1144"/>
        <item x="2610"/>
        <item x="2881"/>
        <item x="1660"/>
        <item x="252"/>
        <item x="3143"/>
        <item x="2556"/>
        <item x="3283"/>
        <item x="825"/>
        <item x="2579"/>
        <item x="2414"/>
        <item x="2062"/>
        <item x="3016"/>
        <item x="904"/>
        <item x="1443"/>
        <item x="840"/>
        <item x="1851"/>
        <item x="2601"/>
        <item x="696"/>
        <item x="1160"/>
        <item x="2769"/>
        <item x="88"/>
        <item x="1142"/>
        <item x="1841"/>
        <item x="2144"/>
        <item x="3089"/>
        <item x="653"/>
        <item x="1965"/>
        <item x="2776"/>
        <item x="1686"/>
        <item x="138"/>
        <item x="334"/>
        <item x="2184"/>
        <item x="2773"/>
        <item x="3412"/>
        <item x="778"/>
        <item x="2270"/>
        <item x="200"/>
        <item x="3338"/>
        <item x="1363"/>
        <item x="2208"/>
        <item x="3157"/>
        <item x="978"/>
        <item x="19"/>
        <item x="2049"/>
        <item x="1231"/>
        <item x="2298"/>
        <item x="3375"/>
        <item x="1441"/>
        <item x="2863"/>
        <item x="363"/>
        <item x="3367"/>
        <item x="1494"/>
        <item x="1916"/>
        <item x="2029"/>
        <item x="472"/>
        <item x="3081"/>
        <item x="353"/>
        <item x="556"/>
        <item x="1227"/>
        <item x="2284"/>
        <item x="1733"/>
        <item x="260"/>
        <item x="903"/>
        <item x="2428"/>
        <item x="3191"/>
        <item x="544"/>
        <item x="3469"/>
        <item x="2447"/>
        <item x="1430"/>
        <item x="2998"/>
        <item x="710"/>
        <item x="2901"/>
        <item x="2068"/>
        <item x="2233"/>
        <item x="1571"/>
        <item x="2395"/>
        <item x="3439"/>
        <item x="927"/>
        <item x="2244"/>
        <item x="1753"/>
        <item x="2968"/>
        <item x="2280"/>
        <item x="580"/>
        <item x="2083"/>
        <item x="3464"/>
        <item x="1772"/>
        <item x="3114"/>
        <item x="791"/>
        <item x="984"/>
        <item x="3092"/>
        <item x="819"/>
        <item x="647"/>
        <item x="3139"/>
        <item x="2879"/>
        <item x="1404"/>
        <item x="1453"/>
        <item x="1014"/>
        <item x="44"/>
        <item x="1759"/>
        <item x="1275"/>
        <item x="3080"/>
        <item x="3053"/>
        <item x="2875"/>
        <item x="3294"/>
        <item x="1923"/>
        <item x="1924"/>
        <item x="700"/>
        <item x="1840"/>
        <item x="2904"/>
        <item x="2939"/>
        <item x="3029"/>
        <item x="3251"/>
        <item x="141"/>
        <item x="2206"/>
        <item x="2485"/>
        <item x="1305"/>
        <item x="1713"/>
        <item x="507"/>
        <item x="406"/>
        <item x="462"/>
        <item x="2795"/>
        <item x="1262"/>
        <item x="591"/>
        <item x="210"/>
        <item x="761"/>
        <item x="1881"/>
        <item x="1989"/>
        <item x="1722"/>
        <item x="1255"/>
        <item x="1559"/>
        <item x="1373"/>
        <item x="971"/>
        <item x="609"/>
        <item x="743"/>
        <item x="2103"/>
        <item x="1956"/>
        <item x="232"/>
        <item x="346"/>
        <item x="1846"/>
        <item x="721"/>
        <item x="2626"/>
        <item x="872"/>
        <item x="694"/>
        <item x="1054"/>
        <item x="1591"/>
        <item x="560"/>
        <item x="3179"/>
        <item x="220"/>
        <item x="381"/>
        <item x="1886"/>
        <item x="379"/>
        <item x="1186"/>
        <item x="1065"/>
        <item x="47"/>
        <item x="3342"/>
        <item x="2051"/>
        <item x="2169"/>
        <item x="3461"/>
        <item x="48"/>
        <item x="599"/>
        <item x="467"/>
        <item x="2802"/>
        <item x="3271"/>
        <item x="1385"/>
        <item x="2942"/>
        <item x="2050"/>
        <item x="930"/>
        <item x="2772"/>
        <item x="386"/>
        <item x="288"/>
        <item x="1334"/>
        <item x="2907"/>
        <item x="1"/>
        <item x="159"/>
        <item x="3232"/>
        <item x="233"/>
        <item x="2580"/>
        <item x="3085"/>
        <item x="1493"/>
        <item x="2534"/>
        <item x="1132"/>
        <item x="1943"/>
        <item x="3039"/>
        <item x="3383"/>
        <item x="2297"/>
        <item x="1632"/>
        <item x="3138"/>
        <item x="2348"/>
        <item x="3"/>
        <item x="3311"/>
        <item x="1804"/>
        <item x="2149"/>
        <item x="3360"/>
        <item x="268"/>
        <item x="52"/>
        <item x="1383"/>
        <item x="2109"/>
        <item x="1579"/>
        <item x="2207"/>
        <item x="2522"/>
        <item x="968"/>
        <item x="2763"/>
        <item x="2005"/>
        <item x="936"/>
        <item x="1678"/>
        <item x="2839"/>
        <item x="162"/>
        <item x="2183"/>
        <item x="1251"/>
        <item x="585"/>
        <item x="1597"/>
        <item x="1294"/>
        <item x="1003"/>
        <item x="2488"/>
        <item x="2107"/>
        <item x="843"/>
        <item x="1603"/>
        <item x="2720"/>
        <item x="3478"/>
        <item x="2535"/>
        <item x="569"/>
        <item x="2067"/>
        <item x="225"/>
        <item x="1360"/>
        <item x="2110"/>
        <item x="1299"/>
        <item x="3269"/>
        <item x="1521"/>
        <item x="1590"/>
        <item x="1843"/>
        <item x="2198"/>
        <item x="2212"/>
        <item x="733"/>
        <item x="2056"/>
        <item x="2094"/>
        <item x="1535"/>
        <item x="3427"/>
        <item x="1544"/>
        <item x="764"/>
        <item x="2156"/>
        <item x="834"/>
        <item x="2828"/>
        <item x="1821"/>
        <item x="1767"/>
        <item x="2251"/>
        <item x="760"/>
        <item x="2789"/>
        <item x="3245"/>
        <item x="2330"/>
        <item x="590"/>
        <item x="1898"/>
        <item x="3049"/>
        <item x="2189"/>
        <item x="2498"/>
        <item x="358"/>
        <item x="3421"/>
        <item x="519"/>
        <item x="241"/>
        <item x="1256"/>
        <item x="94"/>
        <item x="873"/>
        <item x="2121"/>
        <item x="1520"/>
        <item x="2240"/>
        <item x="2542"/>
        <item x="1229"/>
        <item x="272"/>
        <item x="2410"/>
        <item x="3330"/>
        <item x="188"/>
        <item x="2362"/>
        <item x="2922"/>
        <item x="2945"/>
        <item x="970"/>
        <item x="1980"/>
        <item x="283"/>
        <item x="31"/>
        <item x="1940"/>
        <item x="1108"/>
        <item x="2719"/>
        <item x="1779"/>
        <item x="1204"/>
        <item x="1331"/>
        <item x="691"/>
        <item x="1959"/>
        <item x="3112"/>
        <item x="2722"/>
        <item x="2369"/>
        <item x="1327"/>
        <item x="165"/>
        <item x="2635"/>
        <item x="1217"/>
        <item x="275"/>
        <item x="2464"/>
        <item x="1904"/>
        <item x="150"/>
        <item x="1059"/>
        <item x="2787"/>
        <item x="2402"/>
        <item x="3048"/>
        <item x="2573"/>
        <item x="2340"/>
        <item x="1885"/>
        <item x="1151"/>
        <item x="163"/>
        <item x="1887"/>
        <item x="1358"/>
        <item x="1143"/>
        <item x="578"/>
        <item x="1802"/>
        <item x="924"/>
        <item x="2983"/>
        <item x="375"/>
        <item x="1190"/>
        <item x="1016"/>
        <item x="1118"/>
        <item x="918"/>
        <item x="3028"/>
        <item x="1109"/>
        <item x="1078"/>
        <item x="724"/>
        <item x="932"/>
        <item x="2076"/>
        <item x="2774"/>
        <item x="2404"/>
        <item x="284"/>
        <item x="139"/>
        <item x="9"/>
        <item x="736"/>
        <item x="2146"/>
        <item x="1543"/>
        <item x="2117"/>
        <item x="928"/>
        <item x="959"/>
        <item x="2143"/>
        <item x="2959"/>
        <item x="343"/>
        <item x="1724"/>
        <item x="3457"/>
        <item x="842"/>
        <item x="2760"/>
        <item x="550"/>
        <item x="339"/>
        <item x="1433"/>
        <item x="673"/>
        <item x="2411"/>
        <item x="2848"/>
        <item x="485"/>
        <item x="3463"/>
        <item x="2674"/>
        <item x="2392"/>
        <item x="711"/>
        <item x="555"/>
        <item x="144"/>
        <item x="1496"/>
        <item x="2163"/>
        <item x="1121"/>
        <item x="2850"/>
        <item x="1213"/>
        <item x="2248"/>
        <item x="1298"/>
        <item x="2318"/>
        <item x="1026"/>
        <item x="1912"/>
        <item x="108"/>
        <item x="80"/>
        <item x="2505"/>
        <item x="1920"/>
        <item x="2281"/>
        <item x="1417"/>
        <item x="151"/>
        <item x="2276"/>
        <item x="2761"/>
        <item x="3046"/>
        <item x="1639"/>
        <item x="3329"/>
        <item x="2853"/>
        <item x="69"/>
        <item x="1730"/>
        <item x="1555"/>
        <item x="1635"/>
        <item x="2566"/>
        <item x="3355"/>
        <item x="1813"/>
        <item x="2048"/>
        <item x="849"/>
        <item x="63"/>
        <item x="2819"/>
        <item x="3228"/>
        <item x="542"/>
        <item x="1230"/>
        <item x="3279"/>
        <item x="106"/>
        <item x="1278"/>
        <item x="2717"/>
        <item x="3073"/>
        <item x="891"/>
        <item x="1675"/>
        <item x="775"/>
        <item x="1335"/>
        <item x="3435"/>
        <item x="3398"/>
        <item x="498"/>
        <item x="466"/>
        <item x="2686"/>
        <item x="2948"/>
        <item x="3331"/>
        <item x="1947"/>
        <item x="687"/>
        <item x="1323"/>
        <item x="1774"/>
        <item x="2679"/>
        <item x="997"/>
        <item x="2806"/>
        <item x="1228"/>
        <item x="3348"/>
        <item x="2618"/>
        <item x="1389"/>
        <item x="2451"/>
        <item x="3041"/>
        <item x="3339"/>
        <item x="2102"/>
        <item x="2670"/>
        <item x="167"/>
        <item x="2923"/>
        <item x="3313"/>
        <item x="2441"/>
        <item x="1127"/>
        <item x="281"/>
        <item x="1002"/>
        <item x="372"/>
        <item x="35"/>
        <item x="1807"/>
        <item x="2756"/>
        <item x="2777"/>
        <item x="1853"/>
        <item x="988"/>
        <item x="1780"/>
        <item x="2383"/>
        <item x="2559"/>
        <item x="2065"/>
        <item x="952"/>
        <item x="359"/>
        <item x="2736"/>
        <item x="28"/>
        <item x="2353"/>
        <item x="1211"/>
        <item x="228"/>
        <item x="1207"/>
        <item x="2868"/>
        <item x="1110"/>
        <item x="1934"/>
        <item x="1077"/>
        <item x="3310"/>
        <item x="2166"/>
        <item x="2264"/>
        <item x="2312"/>
        <item x="1473"/>
        <item x="267"/>
        <item x="481"/>
        <item x="120"/>
        <item x="145"/>
        <item x="957"/>
        <item x="3284"/>
        <item x="2818"/>
        <item x="1609"/>
        <item x="391"/>
        <item x="461"/>
        <item x="1218"/>
        <item x="2072"/>
        <item x="1963"/>
        <item x="3422"/>
        <item x="229"/>
        <item x="282"/>
        <item x="923"/>
        <item x="3225"/>
        <item x="1010"/>
        <item x="41"/>
        <item x="2408"/>
        <item x="888"/>
        <item x="2116"/>
        <item x="2338"/>
        <item x="3194"/>
        <item x="684"/>
        <item x="3327"/>
        <item x="2059"/>
        <item x="240"/>
        <item x="53"/>
        <item x="2541"/>
        <item x="2468"/>
        <item x="1651"/>
        <item x="1598"/>
        <item x="985"/>
        <item x="2238"/>
        <item x="3188"/>
        <item x="2013"/>
        <item x="1919"/>
        <item x="384"/>
        <item x="3203"/>
        <item x="396"/>
        <item x="2135"/>
        <item x="1697"/>
        <item x="2012"/>
        <item x="600"/>
        <item x="718"/>
        <item x="3164"/>
        <item x="2087"/>
        <item x="3404"/>
        <item x="325"/>
        <item x="3247"/>
        <item x="3013"/>
        <item x="1510"/>
        <item x="3083"/>
        <item x="1017"/>
        <item x="2386"/>
        <item x="1379"/>
        <item x="2119"/>
        <item x="784"/>
        <item x="3253"/>
        <item x="674"/>
        <item x="244"/>
        <item x="2290"/>
        <item x="1212"/>
        <item x="1005"/>
        <item x="432"/>
        <item x="1336"/>
        <item x="2152"/>
        <item x="2449"/>
        <item x="2747"/>
        <item x="3291"/>
        <item x="3175"/>
        <item x="3490"/>
        <item x="1288"/>
        <item x="2219"/>
        <item x="2262"/>
        <item x="536"/>
        <item x="2704"/>
        <item x="2375"/>
        <item x="3388"/>
        <item x="3068"/>
        <item x="972"/>
        <item x="50"/>
        <item x="3145"/>
        <item x="1328"/>
        <item x="3438"/>
        <item x="3153"/>
        <item x="1037"/>
        <item x="2821"/>
        <item x="1287"/>
        <item x="1528"/>
        <item x="926"/>
        <item x="2437"/>
        <item x="1019"/>
        <item x="231"/>
        <item x="243"/>
        <item x="460"/>
        <item x="1091"/>
        <item x="1126"/>
        <item x="89"/>
        <item x="2628"/>
        <item x="1766"/>
        <item x="57"/>
        <item x="1139"/>
        <item x="2611"/>
        <item x="424"/>
        <item x="541"/>
        <item x="1093"/>
        <item x="2768"/>
        <item x="1517"/>
        <item x="1356"/>
        <item x="503"/>
        <item x="549"/>
        <item x="1380"/>
        <item x="354"/>
        <item x="3231"/>
        <item x="646"/>
        <item x="226"/>
        <item x="762"/>
        <item x="1914"/>
        <item x="1282"/>
        <item x="1631"/>
        <item x="1067"/>
        <item x="3003"/>
        <item x="557"/>
        <item x="2487"/>
        <item x="2492"/>
        <item x="2197"/>
        <item x="3024"/>
        <item x="1040"/>
        <item x="666"/>
        <item x="2173"/>
        <item x="2160"/>
        <item x="1751"/>
        <item x="3097"/>
        <item x="201"/>
        <item x="2311"/>
        <item x="933"/>
        <item x="929"/>
        <item x="2016"/>
        <item x="713"/>
        <item x="1357"/>
        <item x="403"/>
        <item x="1156"/>
        <item x="251"/>
        <item x="439"/>
        <item x="3107"/>
        <item x="1752"/>
        <item x="642"/>
        <item x="1034"/>
        <item x="333"/>
        <item x="792"/>
        <item x="60"/>
        <item x="211"/>
        <item x="214"/>
        <item x="1679"/>
        <item x="153"/>
        <item x="301"/>
        <item x="3450"/>
        <item x="1683"/>
        <item x="553"/>
        <item x="2671"/>
        <item x="2426"/>
        <item x="2181"/>
        <item x="2470"/>
        <item x="3098"/>
        <item x="2113"/>
        <item x="2683"/>
        <item x="1768"/>
        <item x="2930"/>
        <item x="1889"/>
        <item x="148"/>
        <item x="1050"/>
        <item x="2168"/>
        <item x="2899"/>
        <item x="361"/>
        <item x="1799"/>
        <item x="3042"/>
        <item x="2565"/>
        <item x="1815"/>
        <item x="3471"/>
        <item x="1587"/>
        <item x="1976"/>
        <item x="215"/>
        <item x="1068"/>
        <item x="709"/>
        <item x="789"/>
        <item x="3409"/>
        <item x="300"/>
        <item x="2141"/>
        <item x="2842"/>
        <item x="2"/>
        <item x="2323"/>
        <item x="2725"/>
        <item x="787"/>
        <item x="1112"/>
        <item x="2105"/>
        <item x="1770"/>
        <item x="1899"/>
        <item x="1325"/>
        <item x="1562"/>
        <item x="650"/>
        <item x="2196"/>
        <item x="2650"/>
        <item x="1094"/>
        <item x="3399"/>
        <item x="319"/>
        <item x="2034"/>
        <item x="679"/>
        <item x="68"/>
        <item x="2594"/>
        <item x="1734"/>
        <item x="1157"/>
        <item x="1180"/>
        <item x="1480"/>
        <item x="1991"/>
        <item x="2885"/>
        <item x="2533"/>
        <item x="38"/>
        <item x="2415"/>
        <item x="3123"/>
        <item x="780"/>
        <item x="1847"/>
        <item x="131"/>
        <item x="3034"/>
        <item x="3130"/>
        <item x="1738"/>
        <item x="2336"/>
        <item x="2826"/>
        <item x="633"/>
        <item x="1529"/>
        <item x="86"/>
        <item x="1580"/>
        <item x="1514"/>
        <item x="3323"/>
        <item x="1105"/>
        <item x="1818"/>
        <item x="303"/>
        <item x="662"/>
        <item x="2190"/>
        <item x="1981"/>
        <item x="3380"/>
        <item x="2820"/>
        <item x="3088"/>
        <item x="1307"/>
        <item x="824"/>
        <item x="863"/>
        <item x="1221"/>
        <item x="1378"/>
        <item x="109"/>
        <item x="158"/>
        <item x="1038"/>
        <item x="2171"/>
        <item x="655"/>
        <item x="589"/>
        <item x="2560"/>
        <item x="774"/>
        <item x="133"/>
        <item x="663"/>
        <item x="3163"/>
        <item x="2872"/>
        <item x="1295"/>
        <item x="751"/>
        <item x="1547"/>
        <item x="934"/>
        <item x="1444"/>
        <item x="342"/>
        <item x="1317"/>
        <item x="2653"/>
        <item x="1726"/>
        <item x="3254"/>
        <item x="45"/>
        <item x="315"/>
        <item x="2093"/>
        <item x="1929"/>
        <item x="437"/>
        <item x="2946"/>
        <item x="1354"/>
        <item x="3005"/>
        <item x="575"/>
        <item x="2457"/>
        <item x="2831"/>
        <item x="306"/>
        <item x="1138"/>
        <item x="3304"/>
        <item x="2602"/>
        <item x="1855"/>
        <item x="2245"/>
        <item x="1884"/>
        <item x="2716"/>
        <item x="378"/>
        <item x="3044"/>
        <item x="3386"/>
        <item x="866"/>
        <item x="1503"/>
        <item x="2159"/>
        <item x="2936"/>
        <item x="854"/>
        <item x="1644"/>
        <item x="116"/>
        <item x="455"/>
        <item x="844"/>
        <item x="2001"/>
        <item x="1043"/>
        <item x="3226"/>
        <item x="899"/>
        <item x="425"/>
        <item x="308"/>
        <item x="1928"/>
        <item x="808"/>
        <item x="1990"/>
        <item x="2075"/>
        <item x="3425"/>
        <item x="2871"/>
        <item x="2617"/>
        <item x="725"/>
        <item x="2217"/>
        <item x="23"/>
        <item x="1588"/>
        <item x="2951"/>
        <item x="3021"/>
        <item x="2489"/>
        <item x="1741"/>
        <item x="198"/>
        <item x="645"/>
        <item x="2384"/>
        <item x="1308"/>
        <item x="436"/>
        <item x="2524"/>
        <item x="3261"/>
        <item x="3366"/>
        <item x="2057"/>
        <item x="264"/>
        <item x="3011"/>
        <item x="2540"/>
        <item x="2647"/>
        <item x="727"/>
        <item x="321"/>
        <item x="814"/>
        <item x="1403"/>
        <item x="1794"/>
        <item x="3137"/>
        <item x="2815"/>
        <item x="1062"/>
        <item x="1099"/>
        <item x="2603"/>
        <item x="259"/>
        <item x="2266"/>
        <item x="496"/>
        <item x="2497"/>
        <item x="1267"/>
        <item x="222"/>
        <item x="448"/>
        <item x="2014"/>
        <item x="2582"/>
        <item x="2525"/>
        <item x="216"/>
        <item x="1596"/>
        <item x="362"/>
        <item x="1788"/>
        <item x="3155"/>
        <item x="2952"/>
        <item x="2167"/>
        <item x="3407"/>
        <item x="2066"/>
        <item x="1226"/>
        <item x="723"/>
        <item x="2887"/>
        <item x="2898"/>
        <item x="2033"/>
        <item x="1340"/>
        <item x="901"/>
        <item x="755"/>
        <item x="1128"/>
        <item x="3345"/>
        <item x="1754"/>
        <item x="1605"/>
        <item x="678"/>
        <item x="2472"/>
        <item x="3295"/>
        <item x="2997"/>
        <item x="2860"/>
        <item x="2694"/>
        <item x="2296"/>
        <item x="1449"/>
        <item x="2315"/>
        <item x="1239"/>
        <item x="208"/>
        <item x="287"/>
        <item x="2698"/>
        <item x="2633"/>
        <item x="3315"/>
        <item x="1875"/>
        <item x="3248"/>
        <item x="2258"/>
        <item x="953"/>
        <item x="3154"/>
        <item x="2895"/>
        <item x="3447"/>
        <item x="2022"/>
        <item x="2373"/>
        <item x="184"/>
        <item x="3036"/>
        <item x="1809"/>
        <item x="2941"/>
        <item x="21"/>
        <item x="1269"/>
        <item x="2846"/>
        <item x="1692"/>
        <item x="238"/>
        <item x="785"/>
        <item x="2088"/>
        <item x="3454"/>
        <item x="2960"/>
        <item x="1839"/>
        <item x="3180"/>
        <item x="1081"/>
        <item x="1655"/>
        <item x="583"/>
        <item x="2749"/>
        <item x="2122"/>
        <item x="2532"/>
        <item x="2291"/>
        <item x="2054"/>
        <item x="1489"/>
        <item x="1387"/>
        <item x="1122"/>
        <item x="1728"/>
        <item x="3078"/>
        <item x="1129"/>
        <item x="1556"/>
        <item x="3381"/>
        <item x="3256"/>
        <item x="329"/>
        <item x="1700"/>
        <item x="203"/>
        <item x="1512"/>
        <item x="623"/>
        <item x="265"/>
        <item x="2418"/>
        <item x="607"/>
        <item x="2675"/>
        <item x="1537"/>
        <item x="998"/>
        <item x="1915"/>
        <item x="2882"/>
        <item x="977"/>
        <item x="2957"/>
        <item x="643"/>
        <item x="2060"/>
        <item x="1103"/>
        <item x="837"/>
        <item x="744"/>
        <item x="2367"/>
        <item x="2070"/>
        <item x="1250"/>
        <item x="857"/>
        <item x="991"/>
        <item x="3182"/>
        <item x="1096"/>
        <item x="2733"/>
        <item x="935"/>
        <item x="1814"/>
        <item x="430"/>
        <item x="143"/>
        <item x="2111"/>
        <item x="1548"/>
        <item x="1595"/>
        <item x="3158"/>
        <item x="2781"/>
        <item x="1808"/>
        <item x="1796"/>
        <item x="2598"/>
        <item x="1268"/>
        <item x="2555"/>
        <item x="1685"/>
        <item x="2020"/>
        <item x="2906"/>
        <item x="2039"/>
        <item x="451"/>
        <item x="856"/>
        <item x="2220"/>
        <item x="2852"/>
        <item x="2138"/>
        <item x="695"/>
        <item x="886"/>
        <item x="1080"/>
        <item x="656"/>
        <item x="1763"/>
        <item x="1388"/>
        <item x="2753"/>
        <item x="2510"/>
        <item x="716"/>
        <item x="2964"/>
        <item x="1558"/>
        <item x="147"/>
        <item x="1104"/>
        <item x="115"/>
        <item x="652"/>
        <item x="1382"/>
        <item x="1481"/>
        <item x="213"/>
        <item x="488"/>
        <item x="389"/>
        <item x="1927"/>
        <item x="965"/>
        <item x="896"/>
        <item x="3193"/>
        <item x="3318"/>
        <item x="860"/>
        <item x="810"/>
        <item x="1006"/>
        <item x="3195"/>
        <item x="2137"/>
        <item x="471"/>
        <item x="2379"/>
        <item x="504"/>
        <item x="1921"/>
        <item x="2018"/>
        <item x="2865"/>
        <item x="1955"/>
        <item x="2351"/>
        <item x="3171"/>
        <item x="715"/>
        <item x="142"/>
        <item x="3424"/>
        <item x="3353"/>
        <item x="1313"/>
        <item x="2844"/>
        <item x="3255"/>
        <item x="2019"/>
        <item x="2531"/>
        <item x="3035"/>
        <item x="753"/>
        <item x="2161"/>
        <item x="2735"/>
        <item x="1342"/>
        <item x="1044"/>
        <item x="2480"/>
        <item x="2469"/>
        <item x="2500"/>
        <item x="2513"/>
        <item x="917"/>
        <item x="1574"/>
        <item x="1009"/>
        <item x="374"/>
        <item x="2613"/>
        <item x="1519"/>
        <item x="2071"/>
        <item x="413"/>
        <item x="1999"/>
        <item x="2892"/>
        <item x="323"/>
        <item x="2063"/>
        <item x="705"/>
        <item x="429"/>
        <item x="2425"/>
        <item x="2586"/>
        <item x="1013"/>
        <item x="2342"/>
        <item x="1650"/>
        <item x="2308"/>
        <item x="1176"/>
        <item x="2343"/>
        <item x="1626"/>
        <item x="1825"/>
        <item x="1987"/>
        <item x="2919"/>
        <item x="2331"/>
        <item x="1616"/>
        <item x="1079"/>
        <item x="2799"/>
        <item x="1708"/>
        <item x="2554"/>
        <item x="3322"/>
        <item x="1245"/>
        <item x="2705"/>
        <item x="64"/>
        <item x="402"/>
        <item x="2583"/>
        <item x="3408"/>
        <item x="506"/>
        <item x="255"/>
        <item x="3031"/>
        <item x="1097"/>
        <item x="91"/>
        <item x="1706"/>
        <item x="78"/>
        <item x="27"/>
        <item x="576"/>
        <item x="584"/>
        <item x="2928"/>
        <item x="74"/>
        <item x="2328"/>
        <item x="2621"/>
        <item x="196"/>
        <item x="2463"/>
        <item x="262"/>
        <item x="370"/>
        <item x="3104"/>
        <item x="1161"/>
        <item x="3239"/>
        <item x="274"/>
        <item x="79"/>
        <item x="3121"/>
        <item x="2025"/>
        <item x="483"/>
        <item x="3106"/>
        <item x="3281"/>
        <item x="107"/>
        <item x="2643"/>
        <item x="2745"/>
        <item x="1434"/>
        <item x="3146"/>
        <item x="2578"/>
        <item x="2249"/>
        <item x="2538"/>
        <item x="2652"/>
        <item x="4"/>
        <item x="98"/>
        <item x="1581"/>
        <item x="757"/>
        <item x="2393"/>
        <item x="1906"/>
        <item x="279"/>
        <item x="2685"/>
        <item x="909"/>
        <item x="1828"/>
        <item x="1525"/>
        <item x="2845"/>
        <item x="2864"/>
        <item x="1952"/>
        <item x="2265"/>
        <item x="1486"/>
        <item x="1935"/>
        <item x="2572"/>
        <item x="832"/>
        <item x="1045"/>
        <item x="442"/>
        <item x="1750"/>
        <item x="112"/>
        <item x="2479"/>
        <item x="2243"/>
        <item x="2260"/>
        <item x="2624"/>
        <item x="1718"/>
        <item x="2352"/>
        <item x="1996"/>
        <item x="2452"/>
        <item x="3093"/>
        <item x="841"/>
        <item x="3131"/>
        <item x="2377"/>
        <item x="568"/>
        <item x="2403"/>
        <item x="836"/>
        <item x="407"/>
        <item x="100"/>
        <item x="2739"/>
        <item x="528"/>
        <item x="1420"/>
        <item x="62"/>
        <item x="3428"/>
        <item x="475"/>
        <item x="3337"/>
        <item x="2884"/>
        <item x="2661"/>
        <item x="1301"/>
        <item x="2287"/>
        <item x="351"/>
        <item x="2645"/>
        <item x="242"/>
        <item x="1869"/>
        <item x="615"/>
        <item x="1286"/>
        <item x="3430"/>
        <item x="2589"/>
        <item x="2471"/>
        <item x="2324"/>
        <item x="865"/>
        <item x="3391"/>
        <item x="2800"/>
        <item x="2967"/>
        <item x="2770"/>
        <item x="2823"/>
        <item x="2700"/>
        <item x="1908"/>
        <item x="1951"/>
        <item x="1199"/>
        <item x="405"/>
        <item x="1778"/>
        <item x="1119"/>
        <item x="529"/>
        <item x="2546"/>
        <item x="2037"/>
        <item x="49"/>
        <item x="1681"/>
        <item x="2482"/>
        <item x="1008"/>
        <item x="851"/>
        <item x="3086"/>
        <item x="2666"/>
        <item x="3249"/>
        <item x="558"/>
        <item x="1507"/>
        <item x="3056"/>
        <item x="495"/>
        <item x="199"/>
        <item x="296"/>
        <item x="1424"/>
        <item x="1866"/>
        <item x="2465"/>
        <item x="2516"/>
        <item x="1184"/>
        <item x="2401"/>
        <item x="1625"/>
        <item x="1645"/>
        <item x="3116"/>
        <item x="2536"/>
        <item x="3172"/>
        <item x="345"/>
        <item x="2549"/>
        <item x="2209"/>
        <item x="1319"/>
        <item x="2894"/>
        <item x="1872"/>
        <item x="2389"/>
        <item x="382"/>
        <item x="1569"/>
        <item x="3314"/>
        <item x="1490"/>
        <item x="2455"/>
        <item x="3160"/>
        <item x="350"/>
        <item x="421"/>
        <item x="2473"/>
        <item x="3030"/>
        <item x="2210"/>
        <item x="690"/>
        <item x="2785"/>
        <item x="2829"/>
        <item x="1769"/>
        <item x="2574"/>
        <item x="3235"/>
        <item x="1172"/>
        <item x="1542"/>
        <item x="2028"/>
        <item x="551"/>
        <item x="1618"/>
        <item x="864"/>
        <item x="805"/>
        <item x="2662"/>
        <item x="1224"/>
        <item x="2214"/>
        <item x="2235"/>
        <item x="1056"/>
        <item x="2282"/>
        <item x="3026"/>
        <item x="1745"/>
        <item x="2074"/>
        <item x="2619"/>
        <item x="892"/>
        <item x="1111"/>
        <item x="408"/>
        <item x="1656"/>
        <item x="1399"/>
        <item x="2504"/>
        <item x="2625"/>
        <item x="280"/>
        <item x="2313"/>
        <item x="1371"/>
        <item x="2053"/>
        <item x="73"/>
        <item x="717"/>
        <item x="1355"/>
        <item x="1234"/>
        <item x="2129"/>
        <item x="910"/>
        <item x="3061"/>
        <item x="3303"/>
        <item x="885"/>
        <item x="1120"/>
        <item x="205"/>
        <item x="1896"/>
        <item x="2801"/>
        <item x="206"/>
        <item x="685"/>
        <item x="316"/>
        <item x="441"/>
        <item x="3418"/>
        <item x="776"/>
        <item x="2114"/>
        <item x="1583"/>
        <item x="1820"/>
        <item x="103"/>
        <item x="1435"/>
        <item x="801"/>
        <item x="3365"/>
        <item x="1523"/>
        <item x="1998"/>
        <item x="298"/>
        <item x="2391"/>
        <item x="3117"/>
        <item x="737"/>
        <item x="3220"/>
        <item x="1133"/>
        <item x="1716"/>
        <item x="740"/>
        <item x="2830"/>
        <item x="2134"/>
        <item x="1552"/>
        <item x="2199"/>
        <item x="1742"/>
        <item x="539"/>
        <item x="2977"/>
        <item x="1302"/>
        <item x="750"/>
        <item x="322"/>
        <item x="3045"/>
        <item x="2575"/>
        <item x="975"/>
        <item x="2691"/>
        <item x="2551"/>
        <item x="1672"/>
        <item x="2585"/>
        <item x="2755"/>
        <item x="900"/>
        <item x="1236"/>
        <item x="2599"/>
        <item x="1391"/>
        <item x="732"/>
        <item x="3151"/>
        <item x="2999"/>
        <item x="146"/>
        <item x="946"/>
        <item x="2322"/>
        <item x="1622"/>
        <item x="1982"/>
        <item x="2419"/>
        <item x="1158"/>
        <item x="2550"/>
        <item x="875"/>
        <item x="940"/>
        <item x="2089"/>
        <item x="3486"/>
        <item x="56"/>
        <item x="2274"/>
        <item x="722"/>
        <item x="3286"/>
        <item x="469"/>
        <item x="3476"/>
        <item x="111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numFmtId="1" showAll="0"/>
  </pivotFields>
  <rowFields count="1">
    <field x="2"/>
  </rowFields>
  <rowItems count="34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recency" fld="14" subtotal="min" baseField="2" baseItem="1"/>
    <dataField name="Count of product_id" fld="1" subtotal="count" baseField="0" baseItem="0"/>
    <dataField name="Sum of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E11DE-7735-4B70-BA81-FCECF1EF1E7E}">
  <sheetPr codeName="Sheet6"/>
  <dimension ref="A3:Q3494"/>
  <sheetViews>
    <sheetView tabSelected="1" topLeftCell="A34" workbookViewId="0">
      <selection activeCell="G13" sqref="G13"/>
    </sheetView>
  </sheetViews>
  <sheetFormatPr defaultRowHeight="15" x14ac:dyDescent="0.25"/>
  <cols>
    <col min="1" max="1" width="13.140625" bestFit="1" customWidth="1"/>
    <col min="2" max="2" width="14.28515625" bestFit="1" customWidth="1"/>
    <col min="3" max="3" width="18.85546875" bestFit="1" customWidth="1"/>
    <col min="4" max="4" width="12.5703125" bestFit="1" customWidth="1"/>
    <col min="5" max="5" width="7.85546875" bestFit="1" customWidth="1"/>
    <col min="6" max="6" width="7.7109375" bestFit="1" customWidth="1"/>
    <col min="7" max="7" width="8.5703125" bestFit="1" customWidth="1"/>
    <col min="8" max="8" width="11.5703125" customWidth="1"/>
    <col min="9" max="9" width="17.85546875" customWidth="1"/>
    <col min="10" max="10" width="26.42578125" customWidth="1"/>
    <col min="11" max="12" width="3" bestFit="1" customWidth="1"/>
    <col min="13" max="13" width="14.5703125" customWidth="1"/>
    <col min="14" max="14" width="9.85546875" customWidth="1"/>
    <col min="15" max="15" width="9.42578125" customWidth="1"/>
    <col min="16" max="16" width="12.140625" customWidth="1"/>
    <col min="17" max="17" width="7.85546875" customWidth="1"/>
    <col min="18" max="24" width="3" bestFit="1" customWidth="1"/>
    <col min="25" max="25" width="2" bestFit="1" customWidth="1"/>
    <col min="26" max="35" width="3" bestFit="1" customWidth="1"/>
    <col min="36" max="36" width="2" bestFit="1" customWidth="1"/>
    <col min="37" max="46" width="3" bestFit="1" customWidth="1"/>
    <col min="47" max="47" width="2" bestFit="1" customWidth="1"/>
    <col min="48" max="57" width="3" bestFit="1" customWidth="1"/>
    <col min="58" max="58" width="2" bestFit="1" customWidth="1"/>
    <col min="59" max="68" width="3" bestFit="1" customWidth="1"/>
    <col min="69" max="69" width="2" bestFit="1" customWidth="1"/>
    <col min="70" max="79" width="3" bestFit="1" customWidth="1"/>
    <col min="80" max="80" width="2" bestFit="1" customWidth="1"/>
    <col min="81" max="90" width="3" bestFit="1" customWidth="1"/>
    <col min="91" max="91" width="2" bestFit="1" customWidth="1"/>
    <col min="92" max="101" width="3" bestFit="1" customWidth="1"/>
    <col min="102" max="102" width="11.28515625" bestFit="1" customWidth="1"/>
  </cols>
  <sheetData>
    <row r="3" spans="1:17" x14ac:dyDescent="0.25">
      <c r="A3" t="s">
        <v>0</v>
      </c>
      <c r="B3" t="s">
        <v>1</v>
      </c>
      <c r="C3" t="s">
        <v>2</v>
      </c>
      <c r="D3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M3" s="2" t="s">
        <v>10</v>
      </c>
      <c r="N3" s="2" t="s">
        <v>11</v>
      </c>
      <c r="O3" s="2" t="s">
        <v>12</v>
      </c>
      <c r="P3" s="2" t="s">
        <v>13</v>
      </c>
      <c r="Q3" s="2" t="s">
        <v>14</v>
      </c>
    </row>
    <row r="4" spans="1:17" x14ac:dyDescent="0.25">
      <c r="A4" s="3" t="s">
        <v>15</v>
      </c>
      <c r="B4">
        <v>7</v>
      </c>
      <c r="C4">
        <v>11</v>
      </c>
      <c r="D4">
        <v>3018.0899999999992</v>
      </c>
      <c r="E4" cm="1">
        <f t="array" ref="E4">_xlfn.IFS(B4&gt;87,1,AND(B4&lt;=87, B4&gt;45),2,AND(B4&lt;=45,B4&gt;18),3,B4&lt;=18,4)</f>
        <v>4</v>
      </c>
      <c r="F4" cm="1">
        <f t="array" ref="F4">_xlfn.IFS(C4&gt;7,4,AND(C4&lt;=7, C4&gt;5),3,AND(C4&lt;=5,C4&gt;4),2,C4&lt;=4,1)</f>
        <v>4</v>
      </c>
      <c r="G4" cm="1">
        <f t="array" ref="G4">_xlfn.IFS(D4&gt;4094,4,AND(D4&lt;=4094, D4&gt;2784),3,AND(D4&lt;=2784,D4&gt;1779),2,D4&lt;=1779,1)</f>
        <v>3</v>
      </c>
      <c r="H4">
        <f>(100*E4)+(10*F4)+G4</f>
        <v>443</v>
      </c>
      <c r="I4" t="str" cm="1">
        <f t="array" ref="I4">_xlfn.IFS(H4&gt;411,"Platinum",AND(H4&lt;=411, H4&gt;311),"Gold",AND(H4&lt;=311,H4&gt;211),"Silver",H4&lt;=211,"Bronze")</f>
        <v>Platinum</v>
      </c>
      <c r="J4" t="str" cm="1">
        <f t="array" ref="J4">_xlfn.IFS(
H4="444","Champions",
LEFT(H4,1)="4","Loyal Customers",
MID(H4,2,1)="4","Potential Loyalists",
LEFT(H4,1)="3","Promising",
LEFT(H4,1)="2","Customers Needing Attention",
LEFT(H4,1)&lt;="2","At Risk",
RIGHT(H4,1)="4","Can't Lose Them",
TRUE,"Hibernating"
)</f>
        <v>Loyal Customers</v>
      </c>
      <c r="M4" s="2" t="s">
        <v>16</v>
      </c>
      <c r="N4" s="2">
        <f>QUARTILE(B4:B3494,0)</f>
        <v>0</v>
      </c>
      <c r="O4" s="2">
        <f>QUARTILE(C4:C3494,0)</f>
        <v>1</v>
      </c>
      <c r="P4" s="2">
        <f>QUARTILE(D4:D3494,0)</f>
        <v>15.08</v>
      </c>
      <c r="Q4" s="2">
        <f>QUARTILE(H4:H3494,0)</f>
        <v>111</v>
      </c>
    </row>
    <row r="5" spans="1:17" x14ac:dyDescent="0.25">
      <c r="A5" s="3" t="s">
        <v>17</v>
      </c>
      <c r="B5">
        <v>33</v>
      </c>
      <c r="C5">
        <v>6</v>
      </c>
      <c r="D5">
        <v>3358.2799999999997</v>
      </c>
      <c r="E5" cm="1">
        <f t="array" ref="E5">_xlfn.IFS(B5&gt;87,1,AND(B5&lt;=87, B5&gt;45),2,AND(B5&lt;=45,B5&gt;18),3,B5&lt;=18,4)</f>
        <v>3</v>
      </c>
      <c r="F5" cm="1">
        <f t="array" ref="F5">_xlfn.IFS(C5&gt;7,4,AND(C5&lt;=7, C5&gt;5),3,AND(C5&lt;=5,C5&gt;4),2,C5&lt;=4,1)</f>
        <v>3</v>
      </c>
      <c r="G5" cm="1">
        <f t="array" ref="G5">_xlfn.IFS(D5&gt;4094,4,AND(D5&lt;=4094, D5&gt;2784),3,AND(D5&lt;=2784,D5&gt;1779),2,D5&lt;=1779,1)</f>
        <v>3</v>
      </c>
      <c r="H5">
        <f t="shared" ref="H5:H68" si="0">(100*E5)+(10*F5)+G5</f>
        <v>333</v>
      </c>
      <c r="I5" t="str" cm="1">
        <f t="array" ref="I5">_xlfn.IFS(H5&gt;411,"Platinum",AND(H5&lt;=411, H5&gt;311),"Gold",AND(H5&lt;=311,H5&gt;211),"Silver",H5&lt;=211,"Bronze")</f>
        <v>Gold</v>
      </c>
      <c r="J5" t="str" cm="1">
        <f t="array" ref="J5">_xlfn.IFS(
H5="444","Champions",
LEFT(H5,1)="4","Loyal Customers",
MID(H5,2,1)="4","Potential Loyalists",
LEFT(H5,1)="3","Promising",
LEFT(H5,1)="2","Customers Needing Attention",
LEFT(H5,1)&lt;="2","At Risk",
RIGHT(H5,1)="4","Can't Lose Them",
TRUE,"Hibernating"
)</f>
        <v>Promising</v>
      </c>
      <c r="M5" s="2" t="s">
        <v>18</v>
      </c>
      <c r="N5" s="2">
        <f>QUARTILE(B4:B3494,1)</f>
        <v>18</v>
      </c>
      <c r="O5" s="2">
        <f>QUARTILE(C4:C3494,1)</f>
        <v>4</v>
      </c>
      <c r="P5" s="2">
        <f>QUARTILE(D4:D3494,1)</f>
        <v>1779.61</v>
      </c>
      <c r="Q5" s="2">
        <f>QUARTILE(H4:H3494,1)</f>
        <v>211</v>
      </c>
    </row>
    <row r="6" spans="1:17" x14ac:dyDescent="0.25">
      <c r="A6" s="3" t="s">
        <v>19</v>
      </c>
      <c r="B6">
        <v>11</v>
      </c>
      <c r="C6">
        <v>2</v>
      </c>
      <c r="D6">
        <v>877.4</v>
      </c>
      <c r="E6" cm="1">
        <f t="array" ref="E6">_xlfn.IFS(B6&gt;87,1,AND(B6&lt;=87, B6&gt;45),2,AND(B6&lt;=45,B6&gt;18),3,B6&lt;=18,4)</f>
        <v>4</v>
      </c>
      <c r="F6" cm="1">
        <f t="array" ref="F6">_xlfn.IFS(C6&gt;7,4,AND(C6&lt;=7, C6&gt;5),3,AND(C6&lt;=5,C6&gt;4),2,C6&lt;=4,1)</f>
        <v>1</v>
      </c>
      <c r="G6" cm="1">
        <f t="array" ref="G6">_xlfn.IFS(D6&gt;4094,4,AND(D6&lt;=4094, D6&gt;2784),3,AND(D6&lt;=2784,D6&gt;1779),2,D6&lt;=1779,1)</f>
        <v>1</v>
      </c>
      <c r="H6">
        <f t="shared" si="0"/>
        <v>411</v>
      </c>
      <c r="I6" t="str" cm="1">
        <f t="array" ref="I6">_xlfn.IFS(H6&gt;411,"Platinum",AND(H6&lt;=411, H6&gt;311),"Gold",AND(H6&lt;=311,H6&gt;211),"Silver",H6&lt;=211,"Bronze")</f>
        <v>Gold</v>
      </c>
      <c r="J6" t="str" cm="1">
        <f t="array" ref="J6">_xlfn.IFS(
H6="444","Champions",
LEFT(H6,1)="4","Loyal Customers",
MID(H6,2,1)="4","Potential Loyalists",
LEFT(H6,1)="3","Promising",
LEFT(H6,1)="2","Customers Needing Attention",
LEFT(H6,1)&lt;="2","At Risk",
RIGHT(H6,1)="4","Can't Lose Them",
TRUE,"Hibernating"
)</f>
        <v>Loyal Customers</v>
      </c>
      <c r="M6" s="2" t="s">
        <v>20</v>
      </c>
      <c r="N6" s="2">
        <f>QUARTILE(B4:B3494,2)</f>
        <v>45</v>
      </c>
      <c r="O6" s="2">
        <f>QUARTILE(C4:C3494,2)</f>
        <v>5</v>
      </c>
      <c r="P6" s="2">
        <f>QUARTILE(D4:D3494,2)</f>
        <v>2784.875</v>
      </c>
      <c r="Q6" s="2">
        <f>QUARTILE(H4:H3494,2)</f>
        <v>311</v>
      </c>
    </row>
    <row r="7" spans="1:17" x14ac:dyDescent="0.25">
      <c r="A7" s="3" t="s">
        <v>21</v>
      </c>
      <c r="B7">
        <v>0</v>
      </c>
      <c r="C7">
        <v>9</v>
      </c>
      <c r="D7">
        <v>5383.48</v>
      </c>
      <c r="E7" cm="1">
        <f t="array" ref="E7">_xlfn.IFS(B7&gt;87,1,AND(B7&lt;=87, B7&gt;45),2,AND(B7&lt;=45,B7&gt;18),3,B7&lt;=18,4)</f>
        <v>4</v>
      </c>
      <c r="F7" cm="1">
        <f t="array" ref="F7">_xlfn.IFS(C7&gt;7,4,AND(C7&lt;=7, C7&gt;5),3,AND(C7&lt;=5,C7&gt;4),2,C7&lt;=4,1)</f>
        <v>4</v>
      </c>
      <c r="G7" cm="1">
        <f t="array" ref="G7">_xlfn.IFS(D7&gt;4094,4,AND(D7&lt;=4094, D7&gt;2784),3,AND(D7&lt;=2784,D7&gt;1779),2,D7&lt;=1779,1)</f>
        <v>4</v>
      </c>
      <c r="H7">
        <f t="shared" si="0"/>
        <v>444</v>
      </c>
      <c r="I7" t="str" cm="1">
        <f t="array" ref="I7">_xlfn.IFS(H7&gt;411,"Platinum",AND(H7&lt;=411, H7&gt;311),"Gold",AND(H7&lt;=311,H7&gt;211),"Silver",H7&lt;=211,"Bronze")</f>
        <v>Platinum</v>
      </c>
      <c r="J7" t="str" cm="1">
        <f t="array" ref="J7">_xlfn.IFS(
H7="444","Champions",
LEFT(H7,1)="4","Loyal Customers",
MID(H7,2,1)="4","Potential Loyalists",
LEFT(H7,1)="3","Promising",
LEFT(H7,1)="2","Customers Needing Attention",
LEFT(H7,1)&lt;="2","At Risk",
RIGHT(H7,1)="4","Can't Lose Them",
TRUE,"Hibernating"
)</f>
        <v>Loyal Customers</v>
      </c>
      <c r="M7" s="2" t="s">
        <v>22</v>
      </c>
      <c r="N7" s="2">
        <f>QUARTILE(B4:B3494,3)</f>
        <v>87</v>
      </c>
      <c r="O7" s="2">
        <f>QUARTILE(C4:C3494,3)</f>
        <v>7</v>
      </c>
      <c r="P7" s="2">
        <f>QUARTILE(D4:D3494,3)</f>
        <v>4094.2350000000001</v>
      </c>
      <c r="Q7" s="2">
        <f>QUARTILE(H4:H3494,3)</f>
        <v>411</v>
      </c>
    </row>
    <row r="8" spans="1:17" x14ac:dyDescent="0.25">
      <c r="A8" s="3" t="s">
        <v>23</v>
      </c>
      <c r="B8">
        <v>42</v>
      </c>
      <c r="C8">
        <v>7</v>
      </c>
      <c r="D8">
        <v>2884.19</v>
      </c>
      <c r="E8" cm="1">
        <f t="array" ref="E8">_xlfn.IFS(B8&gt;87,1,AND(B8&lt;=87, B8&gt;45),2,AND(B8&lt;=45,B8&gt;18),3,B8&lt;=18,4)</f>
        <v>3</v>
      </c>
      <c r="F8" cm="1">
        <f t="array" ref="F8">_xlfn.IFS(C8&gt;7,4,AND(C8&lt;=7, C8&gt;5),3,AND(C8&lt;=5,C8&gt;4),2,C8&lt;=4,1)</f>
        <v>3</v>
      </c>
      <c r="G8" cm="1">
        <f t="array" ref="G8">_xlfn.IFS(D8&gt;4094,4,AND(D8&lt;=4094, D8&gt;2784),3,AND(D8&lt;=2784,D8&gt;1779),2,D8&lt;=1779,1)</f>
        <v>3</v>
      </c>
      <c r="H8">
        <f t="shared" si="0"/>
        <v>333</v>
      </c>
      <c r="I8" t="str" cm="1">
        <f t="array" ref="I8">_xlfn.IFS(H8&gt;411,"Platinum",AND(H8&lt;=411, H8&gt;311),"Gold",AND(H8&lt;=311,H8&gt;211),"Silver",H8&lt;=211,"Bronze")</f>
        <v>Gold</v>
      </c>
      <c r="J8" t="str" cm="1">
        <f t="array" ref="J8">_xlfn.IFS(
H8="444","Champions",
LEFT(H8,1)="4","Loyal Customers",
MID(H8,2,1)="4","Potential Loyalists",
LEFT(H8,1)="3","Promising",
LEFT(H8,1)="2","Customers Needing Attention",
LEFT(H8,1)&lt;="2","At Risk",
RIGHT(H8,1)="4","Can't Lose Them",
TRUE,"Hibernating"
)</f>
        <v>Promising</v>
      </c>
      <c r="M8" s="2" t="s">
        <v>24</v>
      </c>
      <c r="N8" s="2">
        <f>QUARTILE(B4:B3494,4)</f>
        <v>353</v>
      </c>
      <c r="O8" s="2">
        <f>QUARTILE(C4:C3494,4)</f>
        <v>14</v>
      </c>
      <c r="P8" s="2">
        <f>QUARTILE(D4:D3494,4)</f>
        <v>11668.95</v>
      </c>
      <c r="Q8" s="2">
        <f>QUARTILE(H4:H3494,4)</f>
        <v>444</v>
      </c>
    </row>
    <row r="9" spans="1:17" x14ac:dyDescent="0.25">
      <c r="A9" s="3" t="s">
        <v>25</v>
      </c>
      <c r="B9">
        <v>155</v>
      </c>
      <c r="C9">
        <v>4</v>
      </c>
      <c r="D9">
        <v>2254.56</v>
      </c>
      <c r="E9" cm="1">
        <f t="array" ref="E9">_xlfn.IFS(B9&gt;87,1,AND(B9&lt;=87, B9&gt;45),2,AND(B9&lt;=45,B9&gt;18),3,B9&lt;=18,4)</f>
        <v>1</v>
      </c>
      <c r="F9" cm="1">
        <f t="array" ref="F9">_xlfn.IFS(C9&gt;7,4,AND(C9&lt;=7, C9&gt;5),3,AND(C9&lt;=5,C9&gt;4),2,C9&lt;=4,1)</f>
        <v>1</v>
      </c>
      <c r="G9" cm="1">
        <f t="array" ref="G9">_xlfn.IFS(D9&gt;4094,4,AND(D9&lt;=4094, D9&gt;2784),3,AND(D9&lt;=2784,D9&gt;1779),2,D9&lt;=1779,1)</f>
        <v>2</v>
      </c>
      <c r="H9">
        <f t="shared" si="0"/>
        <v>112</v>
      </c>
      <c r="I9" t="str" cm="1">
        <f t="array" ref="I9">_xlfn.IFS(H9&gt;411,"Platinum",AND(H9&lt;=411, H9&gt;311),"Gold",AND(H9&lt;=311,H9&gt;211),"Silver",H9&lt;=211,"Bronze")</f>
        <v>Bronze</v>
      </c>
      <c r="J9" t="str" cm="1">
        <f t="array" ref="J9">_xlfn.IFS(
H9="444","Champions",
LEFT(H9,1)="4","Loyal Customers",
MID(H9,2,1)="4","Potential Loyalists",
LEFT(H9,1)="3","Promising",
LEFT(H9,1)="2","Customers Needing Attention",
LEFT(H9,1)&lt;="2","At Risk",
RIGHT(H9,1)="4","Can't Lose Them",
TRUE,"Hibernating"
)</f>
        <v>At Risk</v>
      </c>
    </row>
    <row r="10" spans="1:17" x14ac:dyDescent="0.25">
      <c r="A10" s="3" t="s">
        <v>26</v>
      </c>
      <c r="B10">
        <v>47</v>
      </c>
      <c r="C10">
        <v>9</v>
      </c>
      <c r="D10">
        <v>5300.380000000001</v>
      </c>
      <c r="E10" cm="1">
        <f t="array" ref="E10">_xlfn.IFS(B10&gt;87,1,AND(B10&lt;=87, B10&gt;45),2,AND(B10&lt;=45,B10&gt;18),3,B10&lt;=18,4)</f>
        <v>2</v>
      </c>
      <c r="F10" cm="1">
        <f t="array" ref="F10">_xlfn.IFS(C10&gt;7,4,AND(C10&lt;=7, C10&gt;5),3,AND(C10&lt;=5,C10&gt;4),2,C10&lt;=4,1)</f>
        <v>4</v>
      </c>
      <c r="G10" cm="1">
        <f t="array" ref="G10">_xlfn.IFS(D10&gt;4094,4,AND(D10&lt;=4094, D10&gt;2784),3,AND(D10&lt;=2784,D10&gt;1779),2,D10&lt;=1779,1)</f>
        <v>4</v>
      </c>
      <c r="H10">
        <f t="shared" si="0"/>
        <v>244</v>
      </c>
      <c r="I10" t="str" cm="1">
        <f t="array" ref="I10">_xlfn.IFS(H10&gt;411,"Platinum",AND(H10&lt;=411, H10&gt;311),"Gold",AND(H10&lt;=311,H10&gt;211),"Silver",H10&lt;=211,"Bronze")</f>
        <v>Silver</v>
      </c>
      <c r="J10" t="str" cm="1">
        <f t="array" ref="J10">_xlfn.IFS(
H10="444","Champions",
LEFT(H10,1)="4","Loyal Customers",
MID(H10,2,1)="4","Potential Loyalists",
LEFT(H10,1)="3","Promising",
LEFT(H10,1)="2","Customers Needing Attention",
LEFT(H10,1)&lt;="2","At Risk",
RIGHT(H10,1)="4","Can't Lose Them",
TRUE,"Hibernating"
)</f>
        <v>Potential Loyalists</v>
      </c>
    </row>
    <row r="11" spans="1:17" x14ac:dyDescent="0.25">
      <c r="A11" s="3" t="s">
        <v>27</v>
      </c>
      <c r="B11">
        <v>203</v>
      </c>
      <c r="C11">
        <v>6</v>
      </c>
      <c r="D11">
        <v>3600.9400000000005</v>
      </c>
      <c r="E11" cm="1">
        <f t="array" ref="E11">_xlfn.IFS(B11&gt;87,1,AND(B11&lt;=87, B11&gt;45),2,AND(B11&lt;=45,B11&gt;18),3,B11&lt;=18,4)</f>
        <v>1</v>
      </c>
      <c r="F11" cm="1">
        <f t="array" ref="F11">_xlfn.IFS(C11&gt;7,4,AND(C11&lt;=7, C11&gt;5),3,AND(C11&lt;=5,C11&gt;4),2,C11&lt;=4,1)</f>
        <v>3</v>
      </c>
      <c r="G11" cm="1">
        <f t="array" ref="G11">_xlfn.IFS(D11&gt;4094,4,AND(D11&lt;=4094, D11&gt;2784),3,AND(D11&lt;=2784,D11&gt;1779),2,D11&lt;=1779,1)</f>
        <v>3</v>
      </c>
      <c r="H11">
        <f t="shared" si="0"/>
        <v>133</v>
      </c>
      <c r="I11" t="str" cm="1">
        <f t="array" ref="I11">_xlfn.IFS(H11&gt;411,"Platinum",AND(H11&lt;=411, H11&gt;311),"Gold",AND(H11&lt;=311,H11&gt;211),"Silver",H11&lt;=211,"Bronze")</f>
        <v>Bronze</v>
      </c>
      <c r="J11" t="str" cm="1">
        <f t="array" ref="J11">_xlfn.IFS(
H11="444","Champions",
LEFT(H11,1)="4","Loyal Customers",
MID(H11,2,1)="4","Potential Loyalists",
LEFT(H11,1)="3","Promising",
LEFT(H11,1)="2","Customers Needing Attention",
LEFT(H11,1)&lt;="2","At Risk",
RIGHT(H11,1)="4","Can't Lose Them",
TRUE,"Hibernating"
)</f>
        <v>At Risk</v>
      </c>
    </row>
    <row r="12" spans="1:17" x14ac:dyDescent="0.25">
      <c r="A12" s="3" t="s">
        <v>28</v>
      </c>
      <c r="B12">
        <v>159</v>
      </c>
      <c r="C12">
        <v>5</v>
      </c>
      <c r="D12">
        <v>4365.25</v>
      </c>
      <c r="E12" cm="1">
        <f t="array" ref="E12">_xlfn.IFS(B12&gt;87,1,AND(B12&lt;=87, B12&gt;45),2,AND(B12&lt;=45,B12&gt;18),3,B12&lt;=18,4)</f>
        <v>1</v>
      </c>
      <c r="F12" cm="1">
        <f t="array" ref="F12">_xlfn.IFS(C12&gt;7,4,AND(C12&lt;=7, C12&gt;5),3,AND(C12&lt;=5,C12&gt;4),2,C12&lt;=4,1)</f>
        <v>2</v>
      </c>
      <c r="G12" cm="1">
        <f t="array" ref="G12">_xlfn.IFS(D12&gt;4094,4,AND(D12&lt;=4094, D12&gt;2784),3,AND(D12&lt;=2784,D12&gt;1779),2,D12&lt;=1779,1)</f>
        <v>4</v>
      </c>
      <c r="H12">
        <f t="shared" si="0"/>
        <v>124</v>
      </c>
      <c r="I12" t="str" cm="1">
        <f t="array" ref="I12">_xlfn.IFS(H12&gt;411,"Platinum",AND(H12&lt;=411, H12&gt;311),"Gold",AND(H12&lt;=311,H12&gt;211),"Silver",H12&lt;=211,"Bronze")</f>
        <v>Bronze</v>
      </c>
      <c r="J12" t="str" cm="1">
        <f t="array" ref="J12">_xlfn.IFS(
H12="444","Champions",
LEFT(H12,1)="4","Loyal Customers",
MID(H12,2,1)="4","Potential Loyalists",
LEFT(H12,1)="3","Promising",
LEFT(H12,1)="2","Customers Needing Attention",
LEFT(H12,1)&lt;="2","At Risk",
RIGHT(H12,1)="4","Can't Lose Them",
TRUE,"Hibernating"
)</f>
        <v>At Risk</v>
      </c>
    </row>
    <row r="13" spans="1:17" x14ac:dyDescent="0.25">
      <c r="A13" s="3" t="s">
        <v>29</v>
      </c>
      <c r="B13">
        <v>37</v>
      </c>
      <c r="C13">
        <v>8</v>
      </c>
      <c r="D13">
        <v>4687.5300000000007</v>
      </c>
      <c r="E13" cm="1">
        <f t="array" ref="E13">_xlfn.IFS(B13&gt;87,1,AND(B13&lt;=87, B13&gt;45),2,AND(B13&lt;=45,B13&gt;18),3,B13&lt;=18,4)</f>
        <v>3</v>
      </c>
      <c r="F13" cm="1">
        <f t="array" ref="F13">_xlfn.IFS(C13&gt;7,4,AND(C13&lt;=7, C13&gt;5),3,AND(C13&lt;=5,C13&gt;4),2,C13&lt;=4,1)</f>
        <v>4</v>
      </c>
      <c r="G13" cm="1">
        <f t="array" ref="G13">_xlfn.IFS(D13&gt;4094,4,AND(D13&lt;=4094, D13&gt;2784),3,AND(D13&lt;=2784,D13&gt;1779),2,D13&lt;=1779,1)</f>
        <v>4</v>
      </c>
      <c r="H13">
        <f t="shared" si="0"/>
        <v>344</v>
      </c>
      <c r="I13" t="str" cm="1">
        <f t="array" ref="I13">_xlfn.IFS(H13&gt;411,"Platinum",AND(H13&lt;=411, H13&gt;311),"Gold",AND(H13&lt;=311,H13&gt;211),"Silver",H13&lt;=211,"Bronze")</f>
        <v>Gold</v>
      </c>
      <c r="J13" t="str" cm="1">
        <f t="array" ref="J13">_xlfn.IFS(
H13="444","Champions",
LEFT(H13,1)="4","Loyal Customers",
MID(H13,2,1)="4","Potential Loyalists",
LEFT(H13,1)="3","Promising",
LEFT(H13,1)="2","Customers Needing Attention",
LEFT(H13,1)&lt;="2","At Risk",
RIGHT(H13,1)="4","Can't Lose Them",
TRUE,"Hibernating"
)</f>
        <v>Potential Loyalists</v>
      </c>
    </row>
    <row r="14" spans="1:17" x14ac:dyDescent="0.25">
      <c r="A14" s="3" t="s">
        <v>30</v>
      </c>
      <c r="B14">
        <v>20</v>
      </c>
      <c r="C14">
        <v>6</v>
      </c>
      <c r="D14">
        <v>3468.58</v>
      </c>
      <c r="E14" cm="1">
        <f t="array" ref="E14">_xlfn.IFS(B14&gt;87,1,AND(B14&lt;=87, B14&gt;45),2,AND(B14&lt;=45,B14&gt;18),3,B14&lt;=18,4)</f>
        <v>3</v>
      </c>
      <c r="F14" cm="1">
        <f t="array" ref="F14">_xlfn.IFS(C14&gt;7,4,AND(C14&lt;=7, C14&gt;5),3,AND(C14&lt;=5,C14&gt;4),2,C14&lt;=4,1)</f>
        <v>3</v>
      </c>
      <c r="G14" cm="1">
        <f t="array" ref="G14">_xlfn.IFS(D14&gt;4094,4,AND(D14&lt;=4094, D14&gt;2784),3,AND(D14&lt;=2784,D14&gt;1779),2,D14&lt;=1779,1)</f>
        <v>3</v>
      </c>
      <c r="H14">
        <f t="shared" si="0"/>
        <v>333</v>
      </c>
      <c r="I14" t="str" cm="1">
        <f t="array" ref="I14">_xlfn.IFS(H14&gt;411,"Platinum",AND(H14&lt;=411, H14&gt;311),"Gold",AND(H14&lt;=311,H14&gt;211),"Silver",H14&lt;=211,"Bronze")</f>
        <v>Gold</v>
      </c>
      <c r="J14" t="str" cm="1">
        <f t="array" ref="J14">_xlfn.IFS(
H14="444","Champions",
LEFT(H14,1)="4","Loyal Customers",
MID(H14,2,1)="4","Potential Loyalists",
LEFT(H14,1)="3","Promising",
LEFT(H14,1)="2","Customers Needing Attention",
LEFT(H14,1)&lt;="2","At Risk",
RIGHT(H14,1)="4","Can't Lose Them",
TRUE,"Hibernating"
)</f>
        <v>Promising</v>
      </c>
    </row>
    <row r="15" spans="1:17" x14ac:dyDescent="0.25">
      <c r="A15" s="3" t="s">
        <v>31</v>
      </c>
      <c r="B15">
        <v>17</v>
      </c>
      <c r="C15">
        <v>4</v>
      </c>
      <c r="D15">
        <v>2523.5299999999997</v>
      </c>
      <c r="E15" cm="1">
        <f t="array" ref="E15">_xlfn.IFS(B15&gt;87,1,AND(B15&lt;=87, B15&gt;45),2,AND(B15&lt;=45,B15&gt;18),3,B15&lt;=18,4)</f>
        <v>4</v>
      </c>
      <c r="F15" cm="1">
        <f t="array" ref="F15">_xlfn.IFS(C15&gt;7,4,AND(C15&lt;=7, C15&gt;5),3,AND(C15&lt;=5,C15&gt;4),2,C15&lt;=4,1)</f>
        <v>1</v>
      </c>
      <c r="G15" cm="1">
        <f t="array" ref="G15">_xlfn.IFS(D15&gt;4094,4,AND(D15&lt;=4094, D15&gt;2784),3,AND(D15&lt;=2784,D15&gt;1779),2,D15&lt;=1779,1)</f>
        <v>2</v>
      </c>
      <c r="H15">
        <f t="shared" si="0"/>
        <v>412</v>
      </c>
      <c r="I15" t="str" cm="1">
        <f t="array" ref="I15">_xlfn.IFS(H15&gt;411,"Platinum",AND(H15&lt;=411, H15&gt;311),"Gold",AND(H15&lt;=311,H15&gt;211),"Silver",H15&lt;=211,"Bronze")</f>
        <v>Platinum</v>
      </c>
      <c r="J15" t="str" cm="1">
        <f t="array" ref="J15">_xlfn.IFS(
H15="444","Champions",
LEFT(H15,1)="4","Loyal Customers",
MID(H15,2,1)="4","Potential Loyalists",
LEFT(H15,1)="3","Promising",
LEFT(H15,1)="2","Customers Needing Attention",
LEFT(H15,1)&lt;="2","At Risk",
RIGHT(H15,1)="4","Can't Lose Them",
TRUE,"Hibernating"
)</f>
        <v>Loyal Customers</v>
      </c>
    </row>
    <row r="16" spans="1:17" x14ac:dyDescent="0.25">
      <c r="A16" s="3" t="s">
        <v>32</v>
      </c>
      <c r="B16">
        <v>54</v>
      </c>
      <c r="C16">
        <v>4</v>
      </c>
      <c r="D16">
        <v>2370.7800000000002</v>
      </c>
      <c r="E16" cm="1">
        <f t="array" ref="E16">_xlfn.IFS(B16&gt;87,1,AND(B16&lt;=87, B16&gt;45),2,AND(B16&lt;=45,B16&gt;18),3,B16&lt;=18,4)</f>
        <v>2</v>
      </c>
      <c r="F16" cm="1">
        <f t="array" ref="F16">_xlfn.IFS(C16&gt;7,4,AND(C16&lt;=7, C16&gt;5),3,AND(C16&lt;=5,C16&gt;4),2,C16&lt;=4,1)</f>
        <v>1</v>
      </c>
      <c r="G16" cm="1">
        <f t="array" ref="G16">_xlfn.IFS(D16&gt;4094,4,AND(D16&lt;=4094, D16&gt;2784),3,AND(D16&lt;=2784,D16&gt;1779),2,D16&lt;=1779,1)</f>
        <v>2</v>
      </c>
      <c r="H16">
        <f t="shared" si="0"/>
        <v>212</v>
      </c>
      <c r="I16" t="str" cm="1">
        <f t="array" ref="I16">_xlfn.IFS(H16&gt;411,"Platinum",AND(H16&lt;=411, H16&gt;311),"Gold",AND(H16&lt;=311,H16&gt;211),"Silver",H16&lt;=211,"Bronze")</f>
        <v>Silver</v>
      </c>
      <c r="J16" t="str" cm="1">
        <f t="array" ref="J16">_xlfn.IFS(
H16="444","Champions",
LEFT(H16,1)="4","Loyal Customers",
MID(H16,2,1)="4","Potential Loyalists",
LEFT(H16,1)="3","Promising",
LEFT(H16,1)="2","Customers Needing Attention",
LEFT(H16,1)&lt;="2","At Risk",
RIGHT(H16,1)="4","Can't Lose Them",
TRUE,"Hibernating"
)</f>
        <v>Customers Needing Attention</v>
      </c>
    </row>
    <row r="17" spans="1:10" x14ac:dyDescent="0.25">
      <c r="A17" s="3" t="s">
        <v>33</v>
      </c>
      <c r="B17">
        <v>8</v>
      </c>
      <c r="C17">
        <v>4</v>
      </c>
      <c r="D17">
        <v>2589.89</v>
      </c>
      <c r="E17" cm="1">
        <f t="array" ref="E17">_xlfn.IFS(B17&gt;87,1,AND(B17&lt;=87, B17&gt;45),2,AND(B17&lt;=45,B17&gt;18),3,B17&lt;=18,4)</f>
        <v>4</v>
      </c>
      <c r="F17" cm="1">
        <f t="array" ref="F17">_xlfn.IFS(C17&gt;7,4,AND(C17&lt;=7, C17&gt;5),3,AND(C17&lt;=5,C17&gt;4),2,C17&lt;=4,1)</f>
        <v>1</v>
      </c>
      <c r="G17" cm="1">
        <f t="array" ref="G17">_xlfn.IFS(D17&gt;4094,4,AND(D17&lt;=4094, D17&gt;2784),3,AND(D17&lt;=2784,D17&gt;1779),2,D17&lt;=1779,1)</f>
        <v>2</v>
      </c>
      <c r="H17">
        <f t="shared" si="0"/>
        <v>412</v>
      </c>
      <c r="I17" t="str" cm="1">
        <f t="array" ref="I17">_xlfn.IFS(H17&gt;411,"Platinum",AND(H17&lt;=411, H17&gt;311),"Gold",AND(H17&lt;=311,H17&gt;211),"Silver",H17&lt;=211,"Bronze")</f>
        <v>Platinum</v>
      </c>
      <c r="J17" t="str" cm="1">
        <f t="array" ref="J17">_xlfn.IFS(
H17="444","Champions",
LEFT(H17,1)="4","Loyal Customers",
MID(H17,2,1)="4","Potential Loyalists",
LEFT(H17,1)="3","Promising",
LEFT(H17,1)="2","Customers Needing Attention",
LEFT(H17,1)&lt;="2","At Risk",
RIGHT(H17,1)="4","Can't Lose Them",
TRUE,"Hibernating"
)</f>
        <v>Loyal Customers</v>
      </c>
    </row>
    <row r="18" spans="1:10" x14ac:dyDescent="0.25">
      <c r="A18" s="3" t="s">
        <v>34</v>
      </c>
      <c r="B18">
        <v>126</v>
      </c>
      <c r="C18">
        <v>4</v>
      </c>
      <c r="D18">
        <v>386.35999999999996</v>
      </c>
      <c r="E18" cm="1">
        <f t="array" ref="E18">_xlfn.IFS(B18&gt;87,1,AND(B18&lt;=87, B18&gt;45),2,AND(B18&lt;=45,B18&gt;18),3,B18&lt;=18,4)</f>
        <v>1</v>
      </c>
      <c r="F18" cm="1">
        <f t="array" ref="F18">_xlfn.IFS(C18&gt;7,4,AND(C18&lt;=7, C18&gt;5),3,AND(C18&lt;=5,C18&gt;4),2,C18&lt;=4,1)</f>
        <v>1</v>
      </c>
      <c r="G18" cm="1">
        <f t="array" ref="G18">_xlfn.IFS(D18&gt;4094,4,AND(D18&lt;=4094, D18&gt;2784),3,AND(D18&lt;=2784,D18&gt;1779),2,D18&lt;=1779,1)</f>
        <v>1</v>
      </c>
      <c r="H18">
        <f t="shared" si="0"/>
        <v>111</v>
      </c>
      <c r="I18" t="str" cm="1">
        <f t="array" ref="I18">_xlfn.IFS(H18&gt;411,"Platinum",AND(H18&lt;=411, H18&gt;311),"Gold",AND(H18&lt;=311,H18&gt;211),"Silver",H18&lt;=211,"Bronze")</f>
        <v>Bronze</v>
      </c>
      <c r="J18" t="str" cm="1">
        <f t="array" ref="J18">_xlfn.IFS(
H18="444","Champions",
LEFT(H18,1)="4","Loyal Customers",
MID(H18,2,1)="4","Potential Loyalists",
LEFT(H18,1)="3","Promising",
LEFT(H18,1)="2","Customers Needing Attention",
LEFT(H18,1)&lt;="2","At Risk",
RIGHT(H18,1)="4","Can't Lose Them",
TRUE,"Hibernating"
)</f>
        <v>At Risk</v>
      </c>
    </row>
    <row r="19" spans="1:10" x14ac:dyDescent="0.25">
      <c r="A19" s="3" t="s">
        <v>35</v>
      </c>
      <c r="B19">
        <v>242</v>
      </c>
      <c r="C19">
        <v>3</v>
      </c>
      <c r="D19">
        <v>1399.44</v>
      </c>
      <c r="E19" cm="1">
        <f t="array" ref="E19">_xlfn.IFS(B19&gt;87,1,AND(B19&lt;=87, B19&gt;45),2,AND(B19&lt;=45,B19&gt;18),3,B19&lt;=18,4)</f>
        <v>1</v>
      </c>
      <c r="F19" cm="1">
        <f t="array" ref="F19">_xlfn.IFS(C19&gt;7,4,AND(C19&lt;=7, C19&gt;5),3,AND(C19&lt;=5,C19&gt;4),2,C19&lt;=4,1)</f>
        <v>1</v>
      </c>
      <c r="G19" cm="1">
        <f t="array" ref="G19">_xlfn.IFS(D19&gt;4094,4,AND(D19&lt;=4094, D19&gt;2784),3,AND(D19&lt;=2784,D19&gt;1779),2,D19&lt;=1779,1)</f>
        <v>1</v>
      </c>
      <c r="H19">
        <f t="shared" si="0"/>
        <v>111</v>
      </c>
      <c r="I19" t="str" cm="1">
        <f t="array" ref="I19">_xlfn.IFS(H19&gt;411,"Platinum",AND(H19&lt;=411, H19&gt;311),"Gold",AND(H19&lt;=311,H19&gt;211),"Silver",H19&lt;=211,"Bronze")</f>
        <v>Bronze</v>
      </c>
      <c r="J19" t="str" cm="1">
        <f t="array" ref="J19">_xlfn.IFS(
H19="444","Champions",
LEFT(H19,1)="4","Loyal Customers",
MID(H19,2,1)="4","Potential Loyalists",
LEFT(H19,1)="3","Promising",
LEFT(H19,1)="2","Customers Needing Attention",
LEFT(H19,1)&lt;="2","At Risk",
RIGHT(H19,1)="4","Can't Lose Them",
TRUE,"Hibernating"
)</f>
        <v>At Risk</v>
      </c>
    </row>
    <row r="20" spans="1:10" x14ac:dyDescent="0.25">
      <c r="A20" s="3" t="s">
        <v>36</v>
      </c>
      <c r="B20">
        <v>9</v>
      </c>
      <c r="C20">
        <v>4</v>
      </c>
      <c r="D20">
        <v>2704.39</v>
      </c>
      <c r="E20" cm="1">
        <f t="array" ref="E20">_xlfn.IFS(B20&gt;87,1,AND(B20&lt;=87, B20&gt;45),2,AND(B20&lt;=45,B20&gt;18),3,B20&lt;=18,4)</f>
        <v>4</v>
      </c>
      <c r="F20" cm="1">
        <f t="array" ref="F20">_xlfn.IFS(C20&gt;7,4,AND(C20&lt;=7, C20&gt;5),3,AND(C20&lt;=5,C20&gt;4),2,C20&lt;=4,1)</f>
        <v>1</v>
      </c>
      <c r="G20" cm="1">
        <f t="array" ref="G20">_xlfn.IFS(D20&gt;4094,4,AND(D20&lt;=4094, D20&gt;2784),3,AND(D20&lt;=2784,D20&gt;1779),2,D20&lt;=1779,1)</f>
        <v>2</v>
      </c>
      <c r="H20">
        <f t="shared" si="0"/>
        <v>412</v>
      </c>
      <c r="I20" t="str" cm="1">
        <f t="array" ref="I20">_xlfn.IFS(H20&gt;411,"Platinum",AND(H20&lt;=411, H20&gt;311),"Gold",AND(H20&lt;=311,H20&gt;211),"Silver",H20&lt;=211,"Bronze")</f>
        <v>Platinum</v>
      </c>
      <c r="J20" t="str" cm="1">
        <f t="array" ref="J20">_xlfn.IFS(
H20="444","Champions",
LEFT(H20,1)="4","Loyal Customers",
MID(H20,2,1)="4","Potential Loyalists",
LEFT(H20,1)="3","Promising",
LEFT(H20,1)="2","Customers Needing Attention",
LEFT(H20,1)&lt;="2","At Risk",
RIGHT(H20,1)="4","Can't Lose Them",
TRUE,"Hibernating"
)</f>
        <v>Loyal Customers</v>
      </c>
    </row>
    <row r="21" spans="1:10" x14ac:dyDescent="0.25">
      <c r="A21" s="3" t="s">
        <v>37</v>
      </c>
      <c r="B21">
        <v>95</v>
      </c>
      <c r="C21">
        <v>6</v>
      </c>
      <c r="D21">
        <v>2463.7900000000004</v>
      </c>
      <c r="E21" cm="1">
        <f t="array" ref="E21">_xlfn.IFS(B21&gt;87,1,AND(B21&lt;=87, B21&gt;45),2,AND(B21&lt;=45,B21&gt;18),3,B21&lt;=18,4)</f>
        <v>1</v>
      </c>
      <c r="F21" cm="1">
        <f t="array" ref="F21">_xlfn.IFS(C21&gt;7,4,AND(C21&lt;=7, C21&gt;5),3,AND(C21&lt;=5,C21&gt;4),2,C21&lt;=4,1)</f>
        <v>3</v>
      </c>
      <c r="G21" cm="1">
        <f t="array" ref="G21">_xlfn.IFS(D21&gt;4094,4,AND(D21&lt;=4094, D21&gt;2784),3,AND(D21&lt;=2784,D21&gt;1779),2,D21&lt;=1779,1)</f>
        <v>2</v>
      </c>
      <c r="H21">
        <f t="shared" si="0"/>
        <v>132</v>
      </c>
      <c r="I21" t="str" cm="1">
        <f t="array" ref="I21">_xlfn.IFS(H21&gt;411,"Platinum",AND(H21&lt;=411, H21&gt;311),"Gold",AND(H21&lt;=311,H21&gt;211),"Silver",H21&lt;=211,"Bronze")</f>
        <v>Bronze</v>
      </c>
      <c r="J21" t="str" cm="1">
        <f t="array" ref="J21">_xlfn.IFS(
H21="444","Champions",
LEFT(H21,1)="4","Loyal Customers",
MID(H21,2,1)="4","Potential Loyalists",
LEFT(H21,1)="3","Promising",
LEFT(H21,1)="2","Customers Needing Attention",
LEFT(H21,1)&lt;="2","At Risk",
RIGHT(H21,1)="4","Can't Lose Them",
TRUE,"Hibernating"
)</f>
        <v>At Risk</v>
      </c>
    </row>
    <row r="22" spans="1:10" x14ac:dyDescent="0.25">
      <c r="A22" s="3" t="s">
        <v>38</v>
      </c>
      <c r="B22">
        <v>4</v>
      </c>
      <c r="C22">
        <v>7</v>
      </c>
      <c r="D22">
        <v>3933.79</v>
      </c>
      <c r="E22" cm="1">
        <f t="array" ref="E22">_xlfn.IFS(B22&gt;87,1,AND(B22&lt;=87, B22&gt;45),2,AND(B22&lt;=45,B22&gt;18),3,B22&lt;=18,4)</f>
        <v>4</v>
      </c>
      <c r="F22" cm="1">
        <f t="array" ref="F22">_xlfn.IFS(C22&gt;7,4,AND(C22&lt;=7, C22&gt;5),3,AND(C22&lt;=5,C22&gt;4),2,C22&lt;=4,1)</f>
        <v>3</v>
      </c>
      <c r="G22" cm="1">
        <f t="array" ref="G22">_xlfn.IFS(D22&gt;4094,4,AND(D22&lt;=4094, D22&gt;2784),3,AND(D22&lt;=2784,D22&gt;1779),2,D22&lt;=1779,1)</f>
        <v>3</v>
      </c>
      <c r="H22">
        <f t="shared" si="0"/>
        <v>433</v>
      </c>
      <c r="I22" t="str" cm="1">
        <f t="array" ref="I22">_xlfn.IFS(H22&gt;411,"Platinum",AND(H22&lt;=411, H22&gt;311),"Gold",AND(H22&lt;=311,H22&gt;211),"Silver",H22&lt;=211,"Bronze")</f>
        <v>Platinum</v>
      </c>
      <c r="J22" t="str" cm="1">
        <f t="array" ref="J22">_xlfn.IFS(
H22="444","Champions",
LEFT(H22,1)="4","Loyal Customers",
MID(H22,2,1)="4","Potential Loyalists",
LEFT(H22,1)="3","Promising",
LEFT(H22,1)="2","Customers Needing Attention",
LEFT(H22,1)&lt;="2","At Risk",
RIGHT(H22,1)="4","Can't Lose Them",
TRUE,"Hibernating"
)</f>
        <v>Loyal Customers</v>
      </c>
    </row>
    <row r="23" spans="1:10" x14ac:dyDescent="0.25">
      <c r="A23" s="3" t="s">
        <v>39</v>
      </c>
      <c r="B23">
        <v>26</v>
      </c>
      <c r="C23">
        <v>6</v>
      </c>
      <c r="D23">
        <v>2136.87</v>
      </c>
      <c r="E23" cm="1">
        <f t="array" ref="E23">_xlfn.IFS(B23&gt;87,1,AND(B23&lt;=87, B23&gt;45),2,AND(B23&lt;=45,B23&gt;18),3,B23&lt;=18,4)</f>
        <v>3</v>
      </c>
      <c r="F23" cm="1">
        <f t="array" ref="F23">_xlfn.IFS(C23&gt;7,4,AND(C23&lt;=7, C23&gt;5),3,AND(C23&lt;=5,C23&gt;4),2,C23&lt;=4,1)</f>
        <v>3</v>
      </c>
      <c r="G23" cm="1">
        <f t="array" ref="G23">_xlfn.IFS(D23&gt;4094,4,AND(D23&lt;=4094, D23&gt;2784),3,AND(D23&lt;=2784,D23&gt;1779),2,D23&lt;=1779,1)</f>
        <v>2</v>
      </c>
      <c r="H23">
        <f t="shared" si="0"/>
        <v>332</v>
      </c>
      <c r="I23" t="str" cm="1">
        <f t="array" ref="I23">_xlfn.IFS(H23&gt;411,"Platinum",AND(H23&lt;=411, H23&gt;311),"Gold",AND(H23&lt;=311,H23&gt;211),"Silver",H23&lt;=211,"Bronze")</f>
        <v>Gold</v>
      </c>
      <c r="J23" t="str" cm="1">
        <f t="array" ref="J23">_xlfn.IFS(
H23="444","Champions",
LEFT(H23,1)="4","Loyal Customers",
MID(H23,2,1)="4","Potential Loyalists",
LEFT(H23,1)="3","Promising",
LEFT(H23,1)="2","Customers Needing Attention",
LEFT(H23,1)&lt;="2","At Risk",
RIGHT(H23,1)="4","Can't Lose Them",
TRUE,"Hibernating"
)</f>
        <v>Promising</v>
      </c>
    </row>
    <row r="24" spans="1:10" x14ac:dyDescent="0.25">
      <c r="A24" s="3" t="s">
        <v>40</v>
      </c>
      <c r="B24">
        <v>66</v>
      </c>
      <c r="C24">
        <v>6</v>
      </c>
      <c r="D24">
        <v>1087.02</v>
      </c>
      <c r="E24" cm="1">
        <f t="array" ref="E24">_xlfn.IFS(B24&gt;87,1,AND(B24&lt;=87, B24&gt;45),2,AND(B24&lt;=45,B24&gt;18),3,B24&lt;=18,4)</f>
        <v>2</v>
      </c>
      <c r="F24" cm="1">
        <f t="array" ref="F24">_xlfn.IFS(C24&gt;7,4,AND(C24&lt;=7, C24&gt;5),3,AND(C24&lt;=5,C24&gt;4),2,C24&lt;=4,1)</f>
        <v>3</v>
      </c>
      <c r="G24" cm="1">
        <f t="array" ref="G24">_xlfn.IFS(D24&gt;4094,4,AND(D24&lt;=4094, D24&gt;2784),3,AND(D24&lt;=2784,D24&gt;1779),2,D24&lt;=1779,1)</f>
        <v>1</v>
      </c>
      <c r="H24">
        <f t="shared" si="0"/>
        <v>231</v>
      </c>
      <c r="I24" t="str" cm="1">
        <f t="array" ref="I24">_xlfn.IFS(H24&gt;411,"Platinum",AND(H24&lt;=411, H24&gt;311),"Gold",AND(H24&lt;=311,H24&gt;211),"Silver",H24&lt;=211,"Bronze")</f>
        <v>Silver</v>
      </c>
      <c r="J24" t="str" cm="1">
        <f t="array" ref="J24">_xlfn.IFS(
H24="444","Champions",
LEFT(H24,1)="4","Loyal Customers",
MID(H24,2,1)="4","Potential Loyalists",
LEFT(H24,1)="3","Promising",
LEFT(H24,1)="2","Customers Needing Attention",
LEFT(H24,1)&lt;="2","At Risk",
RIGHT(H24,1)="4","Can't Lose Them",
TRUE,"Hibernating"
)</f>
        <v>Customers Needing Attention</v>
      </c>
    </row>
    <row r="25" spans="1:10" x14ac:dyDescent="0.25">
      <c r="A25" s="3" t="s">
        <v>41</v>
      </c>
      <c r="B25">
        <v>226</v>
      </c>
      <c r="C25">
        <v>3</v>
      </c>
      <c r="D25">
        <v>2858.89</v>
      </c>
      <c r="E25" cm="1">
        <f t="array" ref="E25">_xlfn.IFS(B25&gt;87,1,AND(B25&lt;=87, B25&gt;45),2,AND(B25&lt;=45,B25&gt;18),3,B25&lt;=18,4)</f>
        <v>1</v>
      </c>
      <c r="F25" cm="1">
        <f t="array" ref="F25">_xlfn.IFS(C25&gt;7,4,AND(C25&lt;=7, C25&gt;5),3,AND(C25&lt;=5,C25&gt;4),2,C25&lt;=4,1)</f>
        <v>1</v>
      </c>
      <c r="G25" cm="1">
        <f t="array" ref="G25">_xlfn.IFS(D25&gt;4094,4,AND(D25&lt;=4094, D25&gt;2784),3,AND(D25&lt;=2784,D25&gt;1779),2,D25&lt;=1779,1)</f>
        <v>3</v>
      </c>
      <c r="H25">
        <f t="shared" si="0"/>
        <v>113</v>
      </c>
      <c r="I25" t="str" cm="1">
        <f t="array" ref="I25">_xlfn.IFS(H25&gt;411,"Platinum",AND(H25&lt;=411, H25&gt;311),"Gold",AND(H25&lt;=311,H25&gt;211),"Silver",H25&lt;=211,"Bronze")</f>
        <v>Bronze</v>
      </c>
      <c r="J25" t="str" cm="1">
        <f t="array" ref="J25">_xlfn.IFS(
H25="444","Champions",
LEFT(H25,1)="4","Loyal Customers",
MID(H25,2,1)="4","Potential Loyalists",
LEFT(H25,1)="3","Promising",
LEFT(H25,1)="2","Customers Needing Attention",
LEFT(H25,1)&lt;="2","At Risk",
RIGHT(H25,1)="4","Can't Lose Them",
TRUE,"Hibernating"
)</f>
        <v>At Risk</v>
      </c>
    </row>
    <row r="26" spans="1:10" x14ac:dyDescent="0.25">
      <c r="A26" s="3" t="s">
        <v>42</v>
      </c>
      <c r="B26">
        <v>26</v>
      </c>
      <c r="C26">
        <v>5</v>
      </c>
      <c r="D26">
        <v>2497.8000000000002</v>
      </c>
      <c r="E26" cm="1">
        <f t="array" ref="E26">_xlfn.IFS(B26&gt;87,1,AND(B26&lt;=87, B26&gt;45),2,AND(B26&lt;=45,B26&gt;18),3,B26&lt;=18,4)</f>
        <v>3</v>
      </c>
      <c r="F26" cm="1">
        <f t="array" ref="F26">_xlfn.IFS(C26&gt;7,4,AND(C26&lt;=7, C26&gt;5),3,AND(C26&lt;=5,C26&gt;4),2,C26&lt;=4,1)</f>
        <v>2</v>
      </c>
      <c r="G26" cm="1">
        <f t="array" ref="G26">_xlfn.IFS(D26&gt;4094,4,AND(D26&lt;=4094, D26&gt;2784),3,AND(D26&lt;=2784,D26&gt;1779),2,D26&lt;=1779,1)</f>
        <v>2</v>
      </c>
      <c r="H26">
        <f t="shared" si="0"/>
        <v>322</v>
      </c>
      <c r="I26" t="str" cm="1">
        <f t="array" ref="I26">_xlfn.IFS(H26&gt;411,"Platinum",AND(H26&lt;=411, H26&gt;311),"Gold",AND(H26&lt;=311,H26&gt;211),"Silver",H26&lt;=211,"Bronze")</f>
        <v>Gold</v>
      </c>
      <c r="J26" t="str" cm="1">
        <f t="array" ref="J26">_xlfn.IFS(
H26="444","Champions",
LEFT(H26,1)="4","Loyal Customers",
MID(H26,2,1)="4","Potential Loyalists",
LEFT(H26,1)="3","Promising",
LEFT(H26,1)="2","Customers Needing Attention",
LEFT(H26,1)&lt;="2","At Risk",
RIGHT(H26,1)="4","Can't Lose Them",
TRUE,"Hibernating"
)</f>
        <v>Promising</v>
      </c>
    </row>
    <row r="27" spans="1:10" x14ac:dyDescent="0.25">
      <c r="A27" s="3" t="s">
        <v>43</v>
      </c>
      <c r="B27">
        <v>42</v>
      </c>
      <c r="C27">
        <v>4</v>
      </c>
      <c r="D27">
        <v>2340.4300000000003</v>
      </c>
      <c r="E27" cm="1">
        <f t="array" ref="E27">_xlfn.IFS(B27&gt;87,1,AND(B27&lt;=87, B27&gt;45),2,AND(B27&lt;=45,B27&gt;18),3,B27&lt;=18,4)</f>
        <v>3</v>
      </c>
      <c r="F27" cm="1">
        <f t="array" ref="F27">_xlfn.IFS(C27&gt;7,4,AND(C27&lt;=7, C27&gt;5),3,AND(C27&lt;=5,C27&gt;4),2,C27&lt;=4,1)</f>
        <v>1</v>
      </c>
      <c r="G27" cm="1">
        <f t="array" ref="G27">_xlfn.IFS(D27&gt;4094,4,AND(D27&lt;=4094, D27&gt;2784),3,AND(D27&lt;=2784,D27&gt;1779),2,D27&lt;=1779,1)</f>
        <v>2</v>
      </c>
      <c r="H27">
        <f t="shared" si="0"/>
        <v>312</v>
      </c>
      <c r="I27" t="str" cm="1">
        <f t="array" ref="I27">_xlfn.IFS(H27&gt;411,"Platinum",AND(H27&lt;=411, H27&gt;311),"Gold",AND(H27&lt;=311,H27&gt;211),"Silver",H27&lt;=211,"Bronze")</f>
        <v>Gold</v>
      </c>
      <c r="J27" t="str" cm="1">
        <f t="array" ref="J27">_xlfn.IFS(
H27="444","Champions",
LEFT(H27,1)="4","Loyal Customers",
MID(H27,2,1)="4","Potential Loyalists",
LEFT(H27,1)="3","Promising",
LEFT(H27,1)="2","Customers Needing Attention",
LEFT(H27,1)&lt;="2","At Risk",
RIGHT(H27,1)="4","Can't Lose Them",
TRUE,"Hibernating"
)</f>
        <v>Promising</v>
      </c>
    </row>
    <row r="28" spans="1:10" x14ac:dyDescent="0.25">
      <c r="A28" s="3" t="s">
        <v>44</v>
      </c>
      <c r="B28">
        <v>42</v>
      </c>
      <c r="C28">
        <v>7</v>
      </c>
      <c r="D28">
        <v>2587.0100000000002</v>
      </c>
      <c r="E28" cm="1">
        <f t="array" ref="E28">_xlfn.IFS(B28&gt;87,1,AND(B28&lt;=87, B28&gt;45),2,AND(B28&lt;=45,B28&gt;18),3,B28&lt;=18,4)</f>
        <v>3</v>
      </c>
      <c r="F28" cm="1">
        <f t="array" ref="F28">_xlfn.IFS(C28&gt;7,4,AND(C28&lt;=7, C28&gt;5),3,AND(C28&lt;=5,C28&gt;4),2,C28&lt;=4,1)</f>
        <v>3</v>
      </c>
      <c r="G28" cm="1">
        <f t="array" ref="G28">_xlfn.IFS(D28&gt;4094,4,AND(D28&lt;=4094, D28&gt;2784),3,AND(D28&lt;=2784,D28&gt;1779),2,D28&lt;=1779,1)</f>
        <v>2</v>
      </c>
      <c r="H28">
        <f t="shared" si="0"/>
        <v>332</v>
      </c>
      <c r="I28" t="str" cm="1">
        <f t="array" ref="I28">_xlfn.IFS(H28&gt;411,"Platinum",AND(H28&lt;=411, H28&gt;311),"Gold",AND(H28&lt;=311,H28&gt;211),"Silver",H28&lt;=211,"Bronze")</f>
        <v>Gold</v>
      </c>
      <c r="J28" t="str" cm="1">
        <f t="array" ref="J28">_xlfn.IFS(
H28="444","Champions",
LEFT(H28,1)="4","Loyal Customers",
MID(H28,2,1)="4","Potential Loyalists",
LEFT(H28,1)="3","Promising",
LEFT(H28,1)="2","Customers Needing Attention",
LEFT(H28,1)&lt;="2","At Risk",
RIGHT(H28,1)="4","Can't Lose Them",
TRUE,"Hibernating"
)</f>
        <v>Promising</v>
      </c>
    </row>
    <row r="29" spans="1:10" x14ac:dyDescent="0.25">
      <c r="A29" s="3" t="s">
        <v>45</v>
      </c>
      <c r="B29">
        <v>89</v>
      </c>
      <c r="C29">
        <v>4</v>
      </c>
      <c r="D29">
        <v>1531.9</v>
      </c>
      <c r="E29" cm="1">
        <f t="array" ref="E29">_xlfn.IFS(B29&gt;87,1,AND(B29&lt;=87, B29&gt;45),2,AND(B29&lt;=45,B29&gt;18),3,B29&lt;=18,4)</f>
        <v>1</v>
      </c>
      <c r="F29" cm="1">
        <f t="array" ref="F29">_xlfn.IFS(C29&gt;7,4,AND(C29&lt;=7, C29&gt;5),3,AND(C29&lt;=5,C29&gt;4),2,C29&lt;=4,1)</f>
        <v>1</v>
      </c>
      <c r="G29" cm="1">
        <f t="array" ref="G29">_xlfn.IFS(D29&gt;4094,4,AND(D29&lt;=4094, D29&gt;2784),3,AND(D29&lt;=2784,D29&gt;1779),2,D29&lt;=1779,1)</f>
        <v>1</v>
      </c>
      <c r="H29">
        <f t="shared" si="0"/>
        <v>111</v>
      </c>
      <c r="I29" t="str" cm="1">
        <f t="array" ref="I29">_xlfn.IFS(H29&gt;411,"Platinum",AND(H29&lt;=411, H29&gt;311),"Gold",AND(H29&lt;=311,H29&gt;211),"Silver",H29&lt;=211,"Bronze")</f>
        <v>Bronze</v>
      </c>
      <c r="J29" t="str" cm="1">
        <f t="array" ref="J29">_xlfn.IFS(
H29="444","Champions",
LEFT(H29,1)="4","Loyal Customers",
MID(H29,2,1)="4","Potential Loyalists",
LEFT(H29,1)="3","Promising",
LEFT(H29,1)="2","Customers Needing Attention",
LEFT(H29,1)&lt;="2","At Risk",
RIGHT(H29,1)="4","Can't Lose Them",
TRUE,"Hibernating"
)</f>
        <v>At Risk</v>
      </c>
    </row>
    <row r="30" spans="1:10" x14ac:dyDescent="0.25">
      <c r="A30" s="3" t="s">
        <v>46</v>
      </c>
      <c r="B30">
        <v>28</v>
      </c>
      <c r="C30">
        <v>8</v>
      </c>
      <c r="D30">
        <v>5048.26</v>
      </c>
      <c r="E30" cm="1">
        <f t="array" ref="E30">_xlfn.IFS(B30&gt;87,1,AND(B30&lt;=87, B30&gt;45),2,AND(B30&lt;=45,B30&gt;18),3,B30&lt;=18,4)</f>
        <v>3</v>
      </c>
      <c r="F30" cm="1">
        <f t="array" ref="F30">_xlfn.IFS(C30&gt;7,4,AND(C30&lt;=7, C30&gt;5),3,AND(C30&lt;=5,C30&gt;4),2,C30&lt;=4,1)</f>
        <v>4</v>
      </c>
      <c r="G30" cm="1">
        <f t="array" ref="G30">_xlfn.IFS(D30&gt;4094,4,AND(D30&lt;=4094, D30&gt;2784),3,AND(D30&lt;=2784,D30&gt;1779),2,D30&lt;=1779,1)</f>
        <v>4</v>
      </c>
      <c r="H30">
        <f t="shared" si="0"/>
        <v>344</v>
      </c>
      <c r="I30" t="str" cm="1">
        <f t="array" ref="I30">_xlfn.IFS(H30&gt;411,"Platinum",AND(H30&lt;=411, H30&gt;311),"Gold",AND(H30&lt;=311,H30&gt;211),"Silver",H30&lt;=211,"Bronze")</f>
        <v>Gold</v>
      </c>
      <c r="J30" t="str" cm="1">
        <f t="array" ref="J30">_xlfn.IFS(
H30="444","Champions",
LEFT(H30,1)="4","Loyal Customers",
MID(H30,2,1)="4","Potential Loyalists",
LEFT(H30,1)="3","Promising",
LEFT(H30,1)="2","Customers Needing Attention",
LEFT(H30,1)&lt;="2","At Risk",
RIGHT(H30,1)="4","Can't Lose Them",
TRUE,"Hibernating"
)</f>
        <v>Potential Loyalists</v>
      </c>
    </row>
    <row r="31" spans="1:10" x14ac:dyDescent="0.25">
      <c r="A31" s="3" t="s">
        <v>47</v>
      </c>
      <c r="B31">
        <v>83</v>
      </c>
      <c r="C31">
        <v>5</v>
      </c>
      <c r="D31">
        <v>6444.4900000000007</v>
      </c>
      <c r="E31" cm="1">
        <f t="array" ref="E31">_xlfn.IFS(B31&gt;87,1,AND(B31&lt;=87, B31&gt;45),2,AND(B31&lt;=45,B31&gt;18),3,B31&lt;=18,4)</f>
        <v>2</v>
      </c>
      <c r="F31" cm="1">
        <f t="array" ref="F31">_xlfn.IFS(C31&gt;7,4,AND(C31&lt;=7, C31&gt;5),3,AND(C31&lt;=5,C31&gt;4),2,C31&lt;=4,1)</f>
        <v>2</v>
      </c>
      <c r="G31" cm="1">
        <f t="array" ref="G31">_xlfn.IFS(D31&gt;4094,4,AND(D31&lt;=4094, D31&gt;2784),3,AND(D31&lt;=2784,D31&gt;1779),2,D31&lt;=1779,1)</f>
        <v>4</v>
      </c>
      <c r="H31">
        <f t="shared" si="0"/>
        <v>224</v>
      </c>
      <c r="I31" t="str" cm="1">
        <f t="array" ref="I31">_xlfn.IFS(H31&gt;411,"Platinum",AND(H31&lt;=411, H31&gt;311),"Gold",AND(H31&lt;=311,H31&gt;211),"Silver",H31&lt;=211,"Bronze")</f>
        <v>Silver</v>
      </c>
      <c r="J31" t="str" cm="1">
        <f t="array" ref="J31">_xlfn.IFS(
H31="444","Champions",
LEFT(H31,1)="4","Loyal Customers",
MID(H31,2,1)="4","Potential Loyalists",
LEFT(H31,1)="3","Promising",
LEFT(H31,1)="2","Customers Needing Attention",
LEFT(H31,1)&lt;="2","At Risk",
RIGHT(H31,1)="4","Can't Lose Them",
TRUE,"Hibernating"
)</f>
        <v>Customers Needing Attention</v>
      </c>
    </row>
    <row r="32" spans="1:10" x14ac:dyDescent="0.25">
      <c r="A32" s="3" t="s">
        <v>48</v>
      </c>
      <c r="B32">
        <v>125</v>
      </c>
      <c r="C32">
        <v>2</v>
      </c>
      <c r="D32">
        <v>492.65</v>
      </c>
      <c r="E32" cm="1">
        <f t="array" ref="E32">_xlfn.IFS(B32&gt;87,1,AND(B32&lt;=87, B32&gt;45),2,AND(B32&lt;=45,B32&gt;18),3,B32&lt;=18,4)</f>
        <v>1</v>
      </c>
      <c r="F32" cm="1">
        <f t="array" ref="F32">_xlfn.IFS(C32&gt;7,4,AND(C32&lt;=7, C32&gt;5),3,AND(C32&lt;=5,C32&gt;4),2,C32&lt;=4,1)</f>
        <v>1</v>
      </c>
      <c r="G32" cm="1">
        <f t="array" ref="G32">_xlfn.IFS(D32&gt;4094,4,AND(D32&lt;=4094, D32&gt;2784),3,AND(D32&lt;=2784,D32&gt;1779),2,D32&lt;=1779,1)</f>
        <v>1</v>
      </c>
      <c r="H32">
        <f t="shared" si="0"/>
        <v>111</v>
      </c>
      <c r="I32" t="str" cm="1">
        <f t="array" ref="I32">_xlfn.IFS(H32&gt;411,"Platinum",AND(H32&lt;=411, H32&gt;311),"Gold",AND(H32&lt;=311,H32&gt;211),"Silver",H32&lt;=211,"Bronze")</f>
        <v>Bronze</v>
      </c>
      <c r="J32" t="str" cm="1">
        <f t="array" ref="J32">_xlfn.IFS(
H32="444","Champions",
LEFT(H32,1)="4","Loyal Customers",
MID(H32,2,1)="4","Potential Loyalists",
LEFT(H32,1)="3","Promising",
LEFT(H32,1)="2","Customers Needing Attention",
LEFT(H32,1)&lt;="2","At Risk",
RIGHT(H32,1)="4","Can't Lose Them",
TRUE,"Hibernating"
)</f>
        <v>At Risk</v>
      </c>
    </row>
    <row r="33" spans="1:10" x14ac:dyDescent="0.25">
      <c r="A33" s="3" t="s">
        <v>49</v>
      </c>
      <c r="B33">
        <v>34</v>
      </c>
      <c r="C33">
        <v>8</v>
      </c>
      <c r="D33">
        <v>4560.5599999999995</v>
      </c>
      <c r="E33" cm="1">
        <f t="array" ref="E33">_xlfn.IFS(B33&gt;87,1,AND(B33&lt;=87, B33&gt;45),2,AND(B33&lt;=45,B33&gt;18),3,B33&lt;=18,4)</f>
        <v>3</v>
      </c>
      <c r="F33" cm="1">
        <f t="array" ref="F33">_xlfn.IFS(C33&gt;7,4,AND(C33&lt;=7, C33&gt;5),3,AND(C33&lt;=5,C33&gt;4),2,C33&lt;=4,1)</f>
        <v>4</v>
      </c>
      <c r="G33" cm="1">
        <f t="array" ref="G33">_xlfn.IFS(D33&gt;4094,4,AND(D33&lt;=4094, D33&gt;2784),3,AND(D33&lt;=2784,D33&gt;1779),2,D33&lt;=1779,1)</f>
        <v>4</v>
      </c>
      <c r="H33">
        <f t="shared" si="0"/>
        <v>344</v>
      </c>
      <c r="I33" t="str" cm="1">
        <f t="array" ref="I33">_xlfn.IFS(H33&gt;411,"Platinum",AND(H33&lt;=411, H33&gt;311),"Gold",AND(H33&lt;=311,H33&gt;211),"Silver",H33&lt;=211,"Bronze")</f>
        <v>Gold</v>
      </c>
      <c r="J33" t="str" cm="1">
        <f t="array" ref="J33">_xlfn.IFS(
H33="444","Champions",
LEFT(H33,1)="4","Loyal Customers",
MID(H33,2,1)="4","Potential Loyalists",
LEFT(H33,1)="3","Promising",
LEFT(H33,1)="2","Customers Needing Attention",
LEFT(H33,1)&lt;="2","At Risk",
RIGHT(H33,1)="4","Can't Lose Them",
TRUE,"Hibernating"
)</f>
        <v>Potential Loyalists</v>
      </c>
    </row>
    <row r="34" spans="1:10" x14ac:dyDescent="0.25">
      <c r="A34" s="3" t="s">
        <v>50</v>
      </c>
      <c r="B34">
        <v>60</v>
      </c>
      <c r="C34">
        <v>8</v>
      </c>
      <c r="D34">
        <v>1800.12</v>
      </c>
      <c r="E34" cm="1">
        <f t="array" ref="E34">_xlfn.IFS(B34&gt;87,1,AND(B34&lt;=87, B34&gt;45),2,AND(B34&lt;=45,B34&gt;18),3,B34&lt;=18,4)</f>
        <v>2</v>
      </c>
      <c r="F34" cm="1">
        <f t="array" ref="F34">_xlfn.IFS(C34&gt;7,4,AND(C34&lt;=7, C34&gt;5),3,AND(C34&lt;=5,C34&gt;4),2,C34&lt;=4,1)</f>
        <v>4</v>
      </c>
      <c r="G34" cm="1">
        <f t="array" ref="G34">_xlfn.IFS(D34&gt;4094,4,AND(D34&lt;=4094, D34&gt;2784),3,AND(D34&lt;=2784,D34&gt;1779),2,D34&lt;=1779,1)</f>
        <v>2</v>
      </c>
      <c r="H34">
        <f t="shared" si="0"/>
        <v>242</v>
      </c>
      <c r="I34" t="str" cm="1">
        <f t="array" ref="I34">_xlfn.IFS(H34&gt;411,"Platinum",AND(H34&lt;=411, H34&gt;311),"Gold",AND(H34&lt;=311,H34&gt;211),"Silver",H34&lt;=211,"Bronze")</f>
        <v>Silver</v>
      </c>
      <c r="J34" t="str" cm="1">
        <f t="array" ref="J34">_xlfn.IFS(
H34="444","Champions",
LEFT(H34,1)="4","Loyal Customers",
MID(H34,2,1)="4","Potential Loyalists",
LEFT(H34,1)="3","Promising",
LEFT(H34,1)="2","Customers Needing Attention",
LEFT(H34,1)&lt;="2","At Risk",
RIGHT(H34,1)="4","Can't Lose Them",
TRUE,"Hibernating"
)</f>
        <v>Potential Loyalists</v>
      </c>
    </row>
    <row r="35" spans="1:10" x14ac:dyDescent="0.25">
      <c r="A35" s="3" t="s">
        <v>51</v>
      </c>
      <c r="B35">
        <v>29</v>
      </c>
      <c r="C35">
        <v>7</v>
      </c>
      <c r="D35">
        <v>1313.78</v>
      </c>
      <c r="E35" cm="1">
        <f t="array" ref="E35">_xlfn.IFS(B35&gt;87,1,AND(B35&lt;=87, B35&gt;45),2,AND(B35&lt;=45,B35&gt;18),3,B35&lt;=18,4)</f>
        <v>3</v>
      </c>
      <c r="F35" cm="1">
        <f t="array" ref="F35">_xlfn.IFS(C35&gt;7,4,AND(C35&lt;=7, C35&gt;5),3,AND(C35&lt;=5,C35&gt;4),2,C35&lt;=4,1)</f>
        <v>3</v>
      </c>
      <c r="G35" cm="1">
        <f t="array" ref="G35">_xlfn.IFS(D35&gt;4094,4,AND(D35&lt;=4094, D35&gt;2784),3,AND(D35&lt;=2784,D35&gt;1779),2,D35&lt;=1779,1)</f>
        <v>1</v>
      </c>
      <c r="H35">
        <f t="shared" si="0"/>
        <v>331</v>
      </c>
      <c r="I35" t="str" cm="1">
        <f t="array" ref="I35">_xlfn.IFS(H35&gt;411,"Platinum",AND(H35&lt;=411, H35&gt;311),"Gold",AND(H35&lt;=311,H35&gt;211),"Silver",H35&lt;=211,"Bronze")</f>
        <v>Gold</v>
      </c>
      <c r="J35" t="str" cm="1">
        <f t="array" ref="J35">_xlfn.IFS(
H35="444","Champions",
LEFT(H35,1)="4","Loyal Customers",
MID(H35,2,1)="4","Potential Loyalists",
LEFT(H35,1)="3","Promising",
LEFT(H35,1)="2","Customers Needing Attention",
LEFT(H35,1)&lt;="2","At Risk",
RIGHT(H35,1)="4","Can't Lose Them",
TRUE,"Hibernating"
)</f>
        <v>Promising</v>
      </c>
    </row>
    <row r="36" spans="1:10" x14ac:dyDescent="0.25">
      <c r="A36" s="3" t="s">
        <v>52</v>
      </c>
      <c r="B36">
        <v>24</v>
      </c>
      <c r="C36">
        <v>6</v>
      </c>
      <c r="D36">
        <v>1449.44</v>
      </c>
      <c r="E36" cm="1">
        <f t="array" ref="E36">_xlfn.IFS(B36&gt;87,1,AND(B36&lt;=87, B36&gt;45),2,AND(B36&lt;=45,B36&gt;18),3,B36&lt;=18,4)</f>
        <v>3</v>
      </c>
      <c r="F36" cm="1">
        <f t="array" ref="F36">_xlfn.IFS(C36&gt;7,4,AND(C36&lt;=7, C36&gt;5),3,AND(C36&lt;=5,C36&gt;4),2,C36&lt;=4,1)</f>
        <v>3</v>
      </c>
      <c r="G36" cm="1">
        <f t="array" ref="G36">_xlfn.IFS(D36&gt;4094,4,AND(D36&lt;=4094, D36&gt;2784),3,AND(D36&lt;=2784,D36&gt;1779),2,D36&lt;=1779,1)</f>
        <v>1</v>
      </c>
      <c r="H36">
        <f t="shared" si="0"/>
        <v>331</v>
      </c>
      <c r="I36" t="str" cm="1">
        <f t="array" ref="I36">_xlfn.IFS(H36&gt;411,"Platinum",AND(H36&lt;=411, H36&gt;311),"Gold",AND(H36&lt;=311,H36&gt;211),"Silver",H36&lt;=211,"Bronze")</f>
        <v>Gold</v>
      </c>
      <c r="J36" t="str" cm="1">
        <f t="array" ref="J36">_xlfn.IFS(
H36="444","Champions",
LEFT(H36,1)="4","Loyal Customers",
MID(H36,2,1)="4","Potential Loyalists",
LEFT(H36,1)="3","Promising",
LEFT(H36,1)="2","Customers Needing Attention",
LEFT(H36,1)&lt;="2","At Risk",
RIGHT(H36,1)="4","Can't Lose Them",
TRUE,"Hibernating"
)</f>
        <v>Promising</v>
      </c>
    </row>
    <row r="37" spans="1:10" x14ac:dyDescent="0.25">
      <c r="A37" s="3" t="s">
        <v>53</v>
      </c>
      <c r="B37">
        <v>8</v>
      </c>
      <c r="C37">
        <v>7</v>
      </c>
      <c r="D37">
        <v>7562.6799999999994</v>
      </c>
      <c r="E37" cm="1">
        <f t="array" ref="E37">_xlfn.IFS(B37&gt;87,1,AND(B37&lt;=87, B37&gt;45),2,AND(B37&lt;=45,B37&gt;18),3,B37&lt;=18,4)</f>
        <v>4</v>
      </c>
      <c r="F37" cm="1">
        <f t="array" ref="F37">_xlfn.IFS(C37&gt;7,4,AND(C37&lt;=7, C37&gt;5),3,AND(C37&lt;=5,C37&gt;4),2,C37&lt;=4,1)</f>
        <v>3</v>
      </c>
      <c r="G37" cm="1">
        <f t="array" ref="G37">_xlfn.IFS(D37&gt;4094,4,AND(D37&lt;=4094, D37&gt;2784),3,AND(D37&lt;=2784,D37&gt;1779),2,D37&lt;=1779,1)</f>
        <v>4</v>
      </c>
      <c r="H37">
        <f t="shared" si="0"/>
        <v>434</v>
      </c>
      <c r="I37" t="str" cm="1">
        <f t="array" ref="I37">_xlfn.IFS(H37&gt;411,"Platinum",AND(H37&lt;=411, H37&gt;311),"Gold",AND(H37&lt;=311,H37&gt;211),"Silver",H37&lt;=211,"Bronze")</f>
        <v>Platinum</v>
      </c>
      <c r="J37" t="str" cm="1">
        <f t="array" ref="J37">_xlfn.IFS(
H37="444","Champions",
LEFT(H37,1)="4","Loyal Customers",
MID(H37,2,1)="4","Potential Loyalists",
LEFT(H37,1)="3","Promising",
LEFT(H37,1)="2","Customers Needing Attention",
LEFT(H37,1)&lt;="2","At Risk",
RIGHT(H37,1)="4","Can't Lose Them",
TRUE,"Hibernating"
)</f>
        <v>Loyal Customers</v>
      </c>
    </row>
    <row r="38" spans="1:10" x14ac:dyDescent="0.25">
      <c r="A38" s="3" t="s">
        <v>54</v>
      </c>
      <c r="B38">
        <v>30</v>
      </c>
      <c r="C38">
        <v>6</v>
      </c>
      <c r="D38">
        <v>3660.0600000000004</v>
      </c>
      <c r="E38" cm="1">
        <f t="array" ref="E38">_xlfn.IFS(B38&gt;87,1,AND(B38&lt;=87, B38&gt;45),2,AND(B38&lt;=45,B38&gt;18),3,B38&lt;=18,4)</f>
        <v>3</v>
      </c>
      <c r="F38" cm="1">
        <f t="array" ref="F38">_xlfn.IFS(C38&gt;7,4,AND(C38&lt;=7, C38&gt;5),3,AND(C38&lt;=5,C38&gt;4),2,C38&lt;=4,1)</f>
        <v>3</v>
      </c>
      <c r="G38" cm="1">
        <f t="array" ref="G38">_xlfn.IFS(D38&gt;4094,4,AND(D38&lt;=4094, D38&gt;2784),3,AND(D38&lt;=2784,D38&gt;1779),2,D38&lt;=1779,1)</f>
        <v>3</v>
      </c>
      <c r="H38">
        <f t="shared" si="0"/>
        <v>333</v>
      </c>
      <c r="I38" t="str" cm="1">
        <f t="array" ref="I38">_xlfn.IFS(H38&gt;411,"Platinum",AND(H38&lt;=411, H38&gt;311),"Gold",AND(H38&lt;=311,H38&gt;211),"Silver",H38&lt;=211,"Bronze")</f>
        <v>Gold</v>
      </c>
      <c r="J38" t="str" cm="1">
        <f t="array" ref="J38">_xlfn.IFS(
H38="444","Champions",
LEFT(H38,1)="4","Loyal Customers",
MID(H38,2,1)="4","Potential Loyalists",
LEFT(H38,1)="3","Promising",
LEFT(H38,1)="2","Customers Needing Attention",
LEFT(H38,1)&lt;="2","At Risk",
RIGHT(H38,1)="4","Can't Lose Them",
TRUE,"Hibernating"
)</f>
        <v>Promising</v>
      </c>
    </row>
    <row r="39" spans="1:10" x14ac:dyDescent="0.25">
      <c r="A39" s="3" t="s">
        <v>55</v>
      </c>
      <c r="B39">
        <v>116</v>
      </c>
      <c r="C39">
        <v>4</v>
      </c>
      <c r="D39">
        <v>895.45</v>
      </c>
      <c r="E39" cm="1">
        <f t="array" ref="E39">_xlfn.IFS(B39&gt;87,1,AND(B39&lt;=87, B39&gt;45),2,AND(B39&lt;=45,B39&gt;18),3,B39&lt;=18,4)</f>
        <v>1</v>
      </c>
      <c r="F39" cm="1">
        <f t="array" ref="F39">_xlfn.IFS(C39&gt;7,4,AND(C39&lt;=7, C39&gt;5),3,AND(C39&lt;=5,C39&gt;4),2,C39&lt;=4,1)</f>
        <v>1</v>
      </c>
      <c r="G39" cm="1">
        <f t="array" ref="G39">_xlfn.IFS(D39&gt;4094,4,AND(D39&lt;=4094, D39&gt;2784),3,AND(D39&lt;=2784,D39&gt;1779),2,D39&lt;=1779,1)</f>
        <v>1</v>
      </c>
      <c r="H39">
        <f t="shared" si="0"/>
        <v>111</v>
      </c>
      <c r="I39" t="str" cm="1">
        <f t="array" ref="I39">_xlfn.IFS(H39&gt;411,"Platinum",AND(H39&lt;=411, H39&gt;311),"Gold",AND(H39&lt;=311,H39&gt;211),"Silver",H39&lt;=211,"Bronze")</f>
        <v>Bronze</v>
      </c>
      <c r="J39" t="str" cm="1">
        <f t="array" ref="J39">_xlfn.IFS(
H39="444","Champions",
LEFT(H39,1)="4","Loyal Customers",
MID(H39,2,1)="4","Potential Loyalists",
LEFT(H39,1)="3","Promising",
LEFT(H39,1)="2","Customers Needing Attention",
LEFT(H39,1)&lt;="2","At Risk",
RIGHT(H39,1)="4","Can't Lose Them",
TRUE,"Hibernating"
)</f>
        <v>At Risk</v>
      </c>
    </row>
    <row r="40" spans="1:10" x14ac:dyDescent="0.25">
      <c r="A40" s="3" t="s">
        <v>56</v>
      </c>
      <c r="B40">
        <v>39</v>
      </c>
      <c r="C40">
        <v>8</v>
      </c>
      <c r="D40">
        <v>4698.6000000000004</v>
      </c>
      <c r="E40" cm="1">
        <f t="array" ref="E40">_xlfn.IFS(B40&gt;87,1,AND(B40&lt;=87, B40&gt;45),2,AND(B40&lt;=45,B40&gt;18),3,B40&lt;=18,4)</f>
        <v>3</v>
      </c>
      <c r="F40" cm="1">
        <f t="array" ref="F40">_xlfn.IFS(C40&gt;7,4,AND(C40&lt;=7, C40&gt;5),3,AND(C40&lt;=5,C40&gt;4),2,C40&lt;=4,1)</f>
        <v>4</v>
      </c>
      <c r="G40" cm="1">
        <f t="array" ref="G40">_xlfn.IFS(D40&gt;4094,4,AND(D40&lt;=4094, D40&gt;2784),3,AND(D40&lt;=2784,D40&gt;1779),2,D40&lt;=1779,1)</f>
        <v>4</v>
      </c>
      <c r="H40">
        <f t="shared" si="0"/>
        <v>344</v>
      </c>
      <c r="I40" t="str" cm="1">
        <f t="array" ref="I40">_xlfn.IFS(H40&gt;411,"Platinum",AND(H40&lt;=411, H40&gt;311),"Gold",AND(H40&lt;=311,H40&gt;211),"Silver",H40&lt;=211,"Bronze")</f>
        <v>Gold</v>
      </c>
      <c r="J40" t="str" cm="1">
        <f t="array" ref="J40">_xlfn.IFS(
H40="444","Champions",
LEFT(H40,1)="4","Loyal Customers",
MID(H40,2,1)="4","Potential Loyalists",
LEFT(H40,1)="3","Promising",
LEFT(H40,1)="2","Customers Needing Attention",
LEFT(H40,1)&lt;="2","At Risk",
RIGHT(H40,1)="4","Can't Lose Them",
TRUE,"Hibernating"
)</f>
        <v>Potential Loyalists</v>
      </c>
    </row>
    <row r="41" spans="1:10" x14ac:dyDescent="0.25">
      <c r="A41" s="3" t="s">
        <v>57</v>
      </c>
      <c r="B41">
        <v>46</v>
      </c>
      <c r="C41">
        <v>2</v>
      </c>
      <c r="D41">
        <v>1320.52</v>
      </c>
      <c r="E41" cm="1">
        <f t="array" ref="E41">_xlfn.IFS(B41&gt;87,1,AND(B41&lt;=87, B41&gt;45),2,AND(B41&lt;=45,B41&gt;18),3,B41&lt;=18,4)</f>
        <v>2</v>
      </c>
      <c r="F41" cm="1">
        <f t="array" ref="F41">_xlfn.IFS(C41&gt;7,4,AND(C41&lt;=7, C41&gt;5),3,AND(C41&lt;=5,C41&gt;4),2,C41&lt;=4,1)</f>
        <v>1</v>
      </c>
      <c r="G41" cm="1">
        <f t="array" ref="G41">_xlfn.IFS(D41&gt;4094,4,AND(D41&lt;=4094, D41&gt;2784),3,AND(D41&lt;=2784,D41&gt;1779),2,D41&lt;=1779,1)</f>
        <v>1</v>
      </c>
      <c r="H41">
        <f t="shared" si="0"/>
        <v>211</v>
      </c>
      <c r="I41" t="str" cm="1">
        <f t="array" ref="I41">_xlfn.IFS(H41&gt;411,"Platinum",AND(H41&lt;=411, H41&gt;311),"Gold",AND(H41&lt;=311,H41&gt;211),"Silver",H41&lt;=211,"Bronze")</f>
        <v>Bronze</v>
      </c>
      <c r="J41" t="str" cm="1">
        <f t="array" ref="J41">_xlfn.IFS(
H41="444","Champions",
LEFT(H41,1)="4","Loyal Customers",
MID(H41,2,1)="4","Potential Loyalists",
LEFT(H41,1)="3","Promising",
LEFT(H41,1)="2","Customers Needing Attention",
LEFT(H41,1)&lt;="2","At Risk",
RIGHT(H41,1)="4","Can't Lose Them",
TRUE,"Hibernating"
)</f>
        <v>Customers Needing Attention</v>
      </c>
    </row>
    <row r="42" spans="1:10" x14ac:dyDescent="0.25">
      <c r="A42" s="3" t="s">
        <v>58</v>
      </c>
      <c r="B42">
        <v>30</v>
      </c>
      <c r="C42">
        <v>8</v>
      </c>
      <c r="D42">
        <v>3191.12</v>
      </c>
      <c r="E42" cm="1">
        <f t="array" ref="E42">_xlfn.IFS(B42&gt;87,1,AND(B42&lt;=87, B42&gt;45),2,AND(B42&lt;=45,B42&gt;18),3,B42&lt;=18,4)</f>
        <v>3</v>
      </c>
      <c r="F42" cm="1">
        <f t="array" ref="F42">_xlfn.IFS(C42&gt;7,4,AND(C42&lt;=7, C42&gt;5),3,AND(C42&lt;=5,C42&gt;4),2,C42&lt;=4,1)</f>
        <v>4</v>
      </c>
      <c r="G42" cm="1">
        <f t="array" ref="G42">_xlfn.IFS(D42&gt;4094,4,AND(D42&lt;=4094, D42&gt;2784),3,AND(D42&lt;=2784,D42&gt;1779),2,D42&lt;=1779,1)</f>
        <v>3</v>
      </c>
      <c r="H42">
        <f t="shared" si="0"/>
        <v>343</v>
      </c>
      <c r="I42" t="str" cm="1">
        <f t="array" ref="I42">_xlfn.IFS(H42&gt;411,"Platinum",AND(H42&lt;=411, H42&gt;311),"Gold",AND(H42&lt;=311,H42&gt;211),"Silver",H42&lt;=211,"Bronze")</f>
        <v>Gold</v>
      </c>
      <c r="J42" t="str" cm="1">
        <f t="array" ref="J42">_xlfn.IFS(
H42="444","Champions",
LEFT(H42,1)="4","Loyal Customers",
MID(H42,2,1)="4","Potential Loyalists",
LEFT(H42,1)="3","Promising",
LEFT(H42,1)="2","Customers Needing Attention",
LEFT(H42,1)&lt;="2","At Risk",
RIGHT(H42,1)="4","Can't Lose Them",
TRUE,"Hibernating"
)</f>
        <v>Potential Loyalists</v>
      </c>
    </row>
    <row r="43" spans="1:10" x14ac:dyDescent="0.25">
      <c r="A43" s="3" t="s">
        <v>59</v>
      </c>
      <c r="B43">
        <v>14</v>
      </c>
      <c r="C43">
        <v>8</v>
      </c>
      <c r="D43">
        <v>6836.44</v>
      </c>
      <c r="E43" cm="1">
        <f t="array" ref="E43">_xlfn.IFS(B43&gt;87,1,AND(B43&lt;=87, B43&gt;45),2,AND(B43&lt;=45,B43&gt;18),3,B43&lt;=18,4)</f>
        <v>4</v>
      </c>
      <c r="F43" cm="1">
        <f t="array" ref="F43">_xlfn.IFS(C43&gt;7,4,AND(C43&lt;=7, C43&gt;5),3,AND(C43&lt;=5,C43&gt;4),2,C43&lt;=4,1)</f>
        <v>4</v>
      </c>
      <c r="G43" cm="1">
        <f t="array" ref="G43">_xlfn.IFS(D43&gt;4094,4,AND(D43&lt;=4094, D43&gt;2784),3,AND(D43&lt;=2784,D43&gt;1779),2,D43&lt;=1779,1)</f>
        <v>4</v>
      </c>
      <c r="H43">
        <f t="shared" si="0"/>
        <v>444</v>
      </c>
      <c r="I43" t="str" cm="1">
        <f t="array" ref="I43">_xlfn.IFS(H43&gt;411,"Platinum",AND(H43&lt;=411, H43&gt;311),"Gold",AND(H43&lt;=311,H43&gt;211),"Silver",H43&lt;=211,"Bronze")</f>
        <v>Platinum</v>
      </c>
      <c r="J43" t="str" cm="1">
        <f t="array" ref="J43">_xlfn.IFS(
H43="444","Champions",
LEFT(H43,1)="4","Loyal Customers",
MID(H43,2,1)="4","Potential Loyalists",
LEFT(H43,1)="3","Promising",
LEFT(H43,1)="2","Customers Needing Attention",
LEFT(H43,1)&lt;="2","At Risk",
RIGHT(H43,1)="4","Can't Lose Them",
TRUE,"Hibernating"
)</f>
        <v>Loyal Customers</v>
      </c>
    </row>
    <row r="44" spans="1:10" x14ac:dyDescent="0.25">
      <c r="A44" s="3" t="s">
        <v>60</v>
      </c>
      <c r="B44">
        <v>104</v>
      </c>
      <c r="C44">
        <v>2</v>
      </c>
      <c r="D44">
        <v>1033.56</v>
      </c>
      <c r="E44" cm="1">
        <f t="array" ref="E44">_xlfn.IFS(B44&gt;87,1,AND(B44&lt;=87, B44&gt;45),2,AND(B44&lt;=45,B44&gt;18),3,B44&lt;=18,4)</f>
        <v>1</v>
      </c>
      <c r="F44" cm="1">
        <f t="array" ref="F44">_xlfn.IFS(C44&gt;7,4,AND(C44&lt;=7, C44&gt;5),3,AND(C44&lt;=5,C44&gt;4),2,C44&lt;=4,1)</f>
        <v>1</v>
      </c>
      <c r="G44" cm="1">
        <f t="array" ref="G44">_xlfn.IFS(D44&gt;4094,4,AND(D44&lt;=4094, D44&gt;2784),3,AND(D44&lt;=2784,D44&gt;1779),2,D44&lt;=1779,1)</f>
        <v>1</v>
      </c>
      <c r="H44">
        <f t="shared" si="0"/>
        <v>111</v>
      </c>
      <c r="I44" t="str" cm="1">
        <f t="array" ref="I44">_xlfn.IFS(H44&gt;411,"Platinum",AND(H44&lt;=411, H44&gt;311),"Gold",AND(H44&lt;=311,H44&gt;211),"Silver",H44&lt;=211,"Bronze")</f>
        <v>Bronze</v>
      </c>
      <c r="J44" t="str" cm="1">
        <f t="array" ref="J44">_xlfn.IFS(
H44="444","Champions",
LEFT(H44,1)="4","Loyal Customers",
MID(H44,2,1)="4","Potential Loyalists",
LEFT(H44,1)="3","Promising",
LEFT(H44,1)="2","Customers Needing Attention",
LEFT(H44,1)&lt;="2","At Risk",
RIGHT(H44,1)="4","Can't Lose Them",
TRUE,"Hibernating"
)</f>
        <v>At Risk</v>
      </c>
    </row>
    <row r="45" spans="1:10" x14ac:dyDescent="0.25">
      <c r="A45" s="3" t="s">
        <v>61</v>
      </c>
      <c r="B45">
        <v>13</v>
      </c>
      <c r="C45">
        <v>3</v>
      </c>
      <c r="D45">
        <v>485.46000000000004</v>
      </c>
      <c r="E45" cm="1">
        <f t="array" ref="E45">_xlfn.IFS(B45&gt;87,1,AND(B45&lt;=87, B45&gt;45),2,AND(B45&lt;=45,B45&gt;18),3,B45&lt;=18,4)</f>
        <v>4</v>
      </c>
      <c r="F45" cm="1">
        <f t="array" ref="F45">_xlfn.IFS(C45&gt;7,4,AND(C45&lt;=7, C45&gt;5),3,AND(C45&lt;=5,C45&gt;4),2,C45&lt;=4,1)</f>
        <v>1</v>
      </c>
      <c r="G45" cm="1">
        <f t="array" ref="G45">_xlfn.IFS(D45&gt;4094,4,AND(D45&lt;=4094, D45&gt;2784),3,AND(D45&lt;=2784,D45&gt;1779),2,D45&lt;=1779,1)</f>
        <v>1</v>
      </c>
      <c r="H45">
        <f t="shared" si="0"/>
        <v>411</v>
      </c>
      <c r="I45" t="str" cm="1">
        <f t="array" ref="I45">_xlfn.IFS(H45&gt;411,"Platinum",AND(H45&lt;=411, H45&gt;311),"Gold",AND(H45&lt;=311,H45&gt;211),"Silver",H45&lt;=211,"Bronze")</f>
        <v>Gold</v>
      </c>
      <c r="J45" t="str" cm="1">
        <f t="array" ref="J45">_xlfn.IFS(
H45="444","Champions",
LEFT(H45,1)="4","Loyal Customers",
MID(H45,2,1)="4","Potential Loyalists",
LEFT(H45,1)="3","Promising",
LEFT(H45,1)="2","Customers Needing Attention",
LEFT(H45,1)&lt;="2","At Risk",
RIGHT(H45,1)="4","Can't Lose Them",
TRUE,"Hibernating"
)</f>
        <v>Loyal Customers</v>
      </c>
    </row>
    <row r="46" spans="1:10" x14ac:dyDescent="0.25">
      <c r="A46" s="3" t="s">
        <v>62</v>
      </c>
      <c r="B46">
        <v>162</v>
      </c>
      <c r="C46">
        <v>5</v>
      </c>
      <c r="D46">
        <v>3787</v>
      </c>
      <c r="E46" cm="1">
        <f t="array" ref="E46">_xlfn.IFS(B46&gt;87,1,AND(B46&lt;=87, B46&gt;45),2,AND(B46&lt;=45,B46&gt;18),3,B46&lt;=18,4)</f>
        <v>1</v>
      </c>
      <c r="F46" cm="1">
        <f t="array" ref="F46">_xlfn.IFS(C46&gt;7,4,AND(C46&lt;=7, C46&gt;5),3,AND(C46&lt;=5,C46&gt;4),2,C46&lt;=4,1)</f>
        <v>2</v>
      </c>
      <c r="G46" cm="1">
        <f t="array" ref="G46">_xlfn.IFS(D46&gt;4094,4,AND(D46&lt;=4094, D46&gt;2784),3,AND(D46&lt;=2784,D46&gt;1779),2,D46&lt;=1779,1)</f>
        <v>3</v>
      </c>
      <c r="H46">
        <f t="shared" si="0"/>
        <v>123</v>
      </c>
      <c r="I46" t="str" cm="1">
        <f t="array" ref="I46">_xlfn.IFS(H46&gt;411,"Platinum",AND(H46&lt;=411, H46&gt;311),"Gold",AND(H46&lt;=311,H46&gt;211),"Silver",H46&lt;=211,"Bronze")</f>
        <v>Bronze</v>
      </c>
      <c r="J46" t="str" cm="1">
        <f t="array" ref="J46">_xlfn.IFS(
H46="444","Champions",
LEFT(H46,1)="4","Loyal Customers",
MID(H46,2,1)="4","Potential Loyalists",
LEFT(H46,1)="3","Promising",
LEFT(H46,1)="2","Customers Needing Attention",
LEFT(H46,1)&lt;="2","At Risk",
RIGHT(H46,1)="4","Can't Lose Them",
TRUE,"Hibernating"
)</f>
        <v>At Risk</v>
      </c>
    </row>
    <row r="47" spans="1:10" x14ac:dyDescent="0.25">
      <c r="A47" s="3" t="s">
        <v>63</v>
      </c>
      <c r="B47">
        <v>73</v>
      </c>
      <c r="C47">
        <v>7</v>
      </c>
      <c r="D47">
        <v>2257.88</v>
      </c>
      <c r="E47" cm="1">
        <f t="array" ref="E47">_xlfn.IFS(B47&gt;87,1,AND(B47&lt;=87, B47&gt;45),2,AND(B47&lt;=45,B47&gt;18),3,B47&lt;=18,4)</f>
        <v>2</v>
      </c>
      <c r="F47" cm="1">
        <f t="array" ref="F47">_xlfn.IFS(C47&gt;7,4,AND(C47&lt;=7, C47&gt;5),3,AND(C47&lt;=5,C47&gt;4),2,C47&lt;=4,1)</f>
        <v>3</v>
      </c>
      <c r="G47" cm="1">
        <f t="array" ref="G47">_xlfn.IFS(D47&gt;4094,4,AND(D47&lt;=4094, D47&gt;2784),3,AND(D47&lt;=2784,D47&gt;1779),2,D47&lt;=1779,1)</f>
        <v>2</v>
      </c>
      <c r="H47">
        <f t="shared" si="0"/>
        <v>232</v>
      </c>
      <c r="I47" t="str" cm="1">
        <f t="array" ref="I47">_xlfn.IFS(H47&gt;411,"Platinum",AND(H47&lt;=411, H47&gt;311),"Gold",AND(H47&lt;=311,H47&gt;211),"Silver",H47&lt;=211,"Bronze")</f>
        <v>Silver</v>
      </c>
      <c r="J47" t="str" cm="1">
        <f t="array" ref="J47">_xlfn.IFS(
H47="444","Champions",
LEFT(H47,1)="4","Loyal Customers",
MID(H47,2,1)="4","Potential Loyalists",
LEFT(H47,1)="3","Promising",
LEFT(H47,1)="2","Customers Needing Attention",
LEFT(H47,1)&lt;="2","At Risk",
RIGHT(H47,1)="4","Can't Lose Them",
TRUE,"Hibernating"
)</f>
        <v>Customers Needing Attention</v>
      </c>
    </row>
    <row r="48" spans="1:10" x14ac:dyDescent="0.25">
      <c r="A48" s="3" t="s">
        <v>64</v>
      </c>
      <c r="B48">
        <v>12</v>
      </c>
      <c r="C48">
        <v>4</v>
      </c>
      <c r="D48">
        <v>2079.1999999999998</v>
      </c>
      <c r="E48" cm="1">
        <f t="array" ref="E48">_xlfn.IFS(B48&gt;87,1,AND(B48&lt;=87, B48&gt;45),2,AND(B48&lt;=45,B48&gt;18),3,B48&lt;=18,4)</f>
        <v>4</v>
      </c>
      <c r="F48" cm="1">
        <f t="array" ref="F48">_xlfn.IFS(C48&gt;7,4,AND(C48&lt;=7, C48&gt;5),3,AND(C48&lt;=5,C48&gt;4),2,C48&lt;=4,1)</f>
        <v>1</v>
      </c>
      <c r="G48" cm="1">
        <f t="array" ref="G48">_xlfn.IFS(D48&gt;4094,4,AND(D48&lt;=4094, D48&gt;2784),3,AND(D48&lt;=2784,D48&gt;1779),2,D48&lt;=1779,1)</f>
        <v>2</v>
      </c>
      <c r="H48">
        <f t="shared" si="0"/>
        <v>412</v>
      </c>
      <c r="I48" t="str" cm="1">
        <f t="array" ref="I48">_xlfn.IFS(H48&gt;411,"Platinum",AND(H48&lt;=411, H48&gt;311),"Gold",AND(H48&lt;=311,H48&gt;211),"Silver",H48&lt;=211,"Bronze")</f>
        <v>Platinum</v>
      </c>
      <c r="J48" t="str" cm="1">
        <f t="array" ref="J48">_xlfn.IFS(
H48="444","Champions",
LEFT(H48,1)="4","Loyal Customers",
MID(H48,2,1)="4","Potential Loyalists",
LEFT(H48,1)="3","Promising",
LEFT(H48,1)="2","Customers Needing Attention",
LEFT(H48,1)&lt;="2","At Risk",
RIGHT(H48,1)="4","Can't Lose Them",
TRUE,"Hibernating"
)</f>
        <v>Loyal Customers</v>
      </c>
    </row>
    <row r="49" spans="1:10" x14ac:dyDescent="0.25">
      <c r="A49" s="3" t="s">
        <v>65</v>
      </c>
      <c r="B49">
        <v>52</v>
      </c>
      <c r="C49">
        <v>7</v>
      </c>
      <c r="D49">
        <v>5259</v>
      </c>
      <c r="E49" cm="1">
        <f t="array" ref="E49">_xlfn.IFS(B49&gt;87,1,AND(B49&lt;=87, B49&gt;45),2,AND(B49&lt;=45,B49&gt;18),3,B49&lt;=18,4)</f>
        <v>2</v>
      </c>
      <c r="F49" cm="1">
        <f t="array" ref="F49">_xlfn.IFS(C49&gt;7,4,AND(C49&lt;=7, C49&gt;5),3,AND(C49&lt;=5,C49&gt;4),2,C49&lt;=4,1)</f>
        <v>3</v>
      </c>
      <c r="G49" cm="1">
        <f t="array" ref="G49">_xlfn.IFS(D49&gt;4094,4,AND(D49&lt;=4094, D49&gt;2784),3,AND(D49&lt;=2784,D49&gt;1779),2,D49&lt;=1779,1)</f>
        <v>4</v>
      </c>
      <c r="H49">
        <f t="shared" si="0"/>
        <v>234</v>
      </c>
      <c r="I49" t="str" cm="1">
        <f t="array" ref="I49">_xlfn.IFS(H49&gt;411,"Platinum",AND(H49&lt;=411, H49&gt;311),"Gold",AND(H49&lt;=311,H49&gt;211),"Silver",H49&lt;=211,"Bronze")</f>
        <v>Silver</v>
      </c>
      <c r="J49" t="str" cm="1">
        <f t="array" ref="J49">_xlfn.IFS(
H49="444","Champions",
LEFT(H49,1)="4","Loyal Customers",
MID(H49,2,1)="4","Potential Loyalists",
LEFT(H49,1)="3","Promising",
LEFT(H49,1)="2","Customers Needing Attention",
LEFT(H49,1)&lt;="2","At Risk",
RIGHT(H49,1)="4","Can't Lose Them",
TRUE,"Hibernating"
)</f>
        <v>Customers Needing Attention</v>
      </c>
    </row>
    <row r="50" spans="1:10" x14ac:dyDescent="0.25">
      <c r="A50" s="3" t="s">
        <v>66</v>
      </c>
      <c r="B50">
        <v>64</v>
      </c>
      <c r="C50">
        <v>8</v>
      </c>
      <c r="D50">
        <v>3112.8</v>
      </c>
      <c r="E50" cm="1">
        <f t="array" ref="E50">_xlfn.IFS(B50&gt;87,1,AND(B50&lt;=87, B50&gt;45),2,AND(B50&lt;=45,B50&gt;18),3,B50&lt;=18,4)</f>
        <v>2</v>
      </c>
      <c r="F50" cm="1">
        <f t="array" ref="F50">_xlfn.IFS(C50&gt;7,4,AND(C50&lt;=7, C50&gt;5),3,AND(C50&lt;=5,C50&gt;4),2,C50&lt;=4,1)</f>
        <v>4</v>
      </c>
      <c r="G50" cm="1">
        <f t="array" ref="G50">_xlfn.IFS(D50&gt;4094,4,AND(D50&lt;=4094, D50&gt;2784),3,AND(D50&lt;=2784,D50&gt;1779),2,D50&lt;=1779,1)</f>
        <v>3</v>
      </c>
      <c r="H50">
        <f t="shared" si="0"/>
        <v>243</v>
      </c>
      <c r="I50" t="str" cm="1">
        <f t="array" ref="I50">_xlfn.IFS(H50&gt;411,"Platinum",AND(H50&lt;=411, H50&gt;311),"Gold",AND(H50&lt;=311,H50&gt;211),"Silver",H50&lt;=211,"Bronze")</f>
        <v>Silver</v>
      </c>
      <c r="J50" t="str" cm="1">
        <f t="array" ref="J50">_xlfn.IFS(
H50="444","Champions",
LEFT(H50,1)="4","Loyal Customers",
MID(H50,2,1)="4","Potential Loyalists",
LEFT(H50,1)="3","Promising",
LEFT(H50,1)="2","Customers Needing Attention",
LEFT(H50,1)&lt;="2","At Risk",
RIGHT(H50,1)="4","Can't Lose Them",
TRUE,"Hibernating"
)</f>
        <v>Potential Loyalists</v>
      </c>
    </row>
    <row r="51" spans="1:10" x14ac:dyDescent="0.25">
      <c r="A51" s="3" t="s">
        <v>67</v>
      </c>
      <c r="B51">
        <v>161</v>
      </c>
      <c r="C51">
        <v>4</v>
      </c>
      <c r="D51">
        <v>1768.43</v>
      </c>
      <c r="E51" cm="1">
        <f t="array" ref="E51">_xlfn.IFS(B51&gt;87,1,AND(B51&lt;=87, B51&gt;45),2,AND(B51&lt;=45,B51&gt;18),3,B51&lt;=18,4)</f>
        <v>1</v>
      </c>
      <c r="F51" cm="1">
        <f t="array" ref="F51">_xlfn.IFS(C51&gt;7,4,AND(C51&lt;=7, C51&gt;5),3,AND(C51&lt;=5,C51&gt;4),2,C51&lt;=4,1)</f>
        <v>1</v>
      </c>
      <c r="G51" cm="1">
        <f t="array" ref="G51">_xlfn.IFS(D51&gt;4094,4,AND(D51&lt;=4094, D51&gt;2784),3,AND(D51&lt;=2784,D51&gt;1779),2,D51&lt;=1779,1)</f>
        <v>1</v>
      </c>
      <c r="H51">
        <f t="shared" si="0"/>
        <v>111</v>
      </c>
      <c r="I51" t="str" cm="1">
        <f t="array" ref="I51">_xlfn.IFS(H51&gt;411,"Platinum",AND(H51&lt;=411, H51&gt;311),"Gold",AND(H51&lt;=311,H51&gt;211),"Silver",H51&lt;=211,"Bronze")</f>
        <v>Bronze</v>
      </c>
      <c r="J51" t="str" cm="1">
        <f t="array" ref="J51">_xlfn.IFS(
H51="444","Champions",
LEFT(H51,1)="4","Loyal Customers",
MID(H51,2,1)="4","Potential Loyalists",
LEFT(H51,1)="3","Promising",
LEFT(H51,1)="2","Customers Needing Attention",
LEFT(H51,1)&lt;="2","At Risk",
RIGHT(H51,1)="4","Can't Lose Them",
TRUE,"Hibernating"
)</f>
        <v>At Risk</v>
      </c>
    </row>
    <row r="52" spans="1:10" x14ac:dyDescent="0.25">
      <c r="A52" s="3" t="s">
        <v>68</v>
      </c>
      <c r="B52">
        <v>20</v>
      </c>
      <c r="C52">
        <v>4</v>
      </c>
      <c r="D52">
        <v>2292.5099999999998</v>
      </c>
      <c r="E52" cm="1">
        <f t="array" ref="E52">_xlfn.IFS(B52&gt;87,1,AND(B52&lt;=87, B52&gt;45),2,AND(B52&lt;=45,B52&gt;18),3,B52&lt;=18,4)</f>
        <v>3</v>
      </c>
      <c r="F52" cm="1">
        <f t="array" ref="F52">_xlfn.IFS(C52&gt;7,4,AND(C52&lt;=7, C52&gt;5),3,AND(C52&lt;=5,C52&gt;4),2,C52&lt;=4,1)</f>
        <v>1</v>
      </c>
      <c r="G52" cm="1">
        <f t="array" ref="G52">_xlfn.IFS(D52&gt;4094,4,AND(D52&lt;=4094, D52&gt;2784),3,AND(D52&lt;=2784,D52&gt;1779),2,D52&lt;=1779,1)</f>
        <v>2</v>
      </c>
      <c r="H52">
        <f t="shared" si="0"/>
        <v>312</v>
      </c>
      <c r="I52" t="str" cm="1">
        <f t="array" ref="I52">_xlfn.IFS(H52&gt;411,"Platinum",AND(H52&lt;=411, H52&gt;311),"Gold",AND(H52&lt;=311,H52&gt;211),"Silver",H52&lt;=211,"Bronze")</f>
        <v>Gold</v>
      </c>
      <c r="J52" t="str" cm="1">
        <f t="array" ref="J52">_xlfn.IFS(
H52="444","Champions",
LEFT(H52,1)="4","Loyal Customers",
MID(H52,2,1)="4","Potential Loyalists",
LEFT(H52,1)="3","Promising",
LEFT(H52,1)="2","Customers Needing Attention",
LEFT(H52,1)&lt;="2","At Risk",
RIGHT(H52,1)="4","Can't Lose Them",
TRUE,"Hibernating"
)</f>
        <v>Promising</v>
      </c>
    </row>
    <row r="53" spans="1:10" x14ac:dyDescent="0.25">
      <c r="A53" s="3" t="s">
        <v>69</v>
      </c>
      <c r="B53">
        <v>35</v>
      </c>
      <c r="C53">
        <v>3</v>
      </c>
      <c r="D53">
        <v>2771.37</v>
      </c>
      <c r="E53" cm="1">
        <f t="array" ref="E53">_xlfn.IFS(B53&gt;87,1,AND(B53&lt;=87, B53&gt;45),2,AND(B53&lt;=45,B53&gt;18),3,B53&lt;=18,4)</f>
        <v>3</v>
      </c>
      <c r="F53" cm="1">
        <f t="array" ref="F53">_xlfn.IFS(C53&gt;7,4,AND(C53&lt;=7, C53&gt;5),3,AND(C53&lt;=5,C53&gt;4),2,C53&lt;=4,1)</f>
        <v>1</v>
      </c>
      <c r="G53" cm="1">
        <f t="array" ref="G53">_xlfn.IFS(D53&gt;4094,4,AND(D53&lt;=4094, D53&gt;2784),3,AND(D53&lt;=2784,D53&gt;1779),2,D53&lt;=1779,1)</f>
        <v>2</v>
      </c>
      <c r="H53">
        <f t="shared" si="0"/>
        <v>312</v>
      </c>
      <c r="I53" t="str" cm="1">
        <f t="array" ref="I53">_xlfn.IFS(H53&gt;411,"Platinum",AND(H53&lt;=411, H53&gt;311),"Gold",AND(H53&lt;=311,H53&gt;211),"Silver",H53&lt;=211,"Bronze")</f>
        <v>Gold</v>
      </c>
      <c r="J53" t="str" cm="1">
        <f t="array" ref="J53">_xlfn.IFS(
H53="444","Champions",
LEFT(H53,1)="4","Loyal Customers",
MID(H53,2,1)="4","Potential Loyalists",
LEFT(H53,1)="3","Promising",
LEFT(H53,1)="2","Customers Needing Attention",
LEFT(H53,1)&lt;="2","At Risk",
RIGHT(H53,1)="4","Can't Lose Them",
TRUE,"Hibernating"
)</f>
        <v>Promising</v>
      </c>
    </row>
    <row r="54" spans="1:10" x14ac:dyDescent="0.25">
      <c r="A54" s="3" t="s">
        <v>70</v>
      </c>
      <c r="B54">
        <v>130</v>
      </c>
      <c r="C54">
        <v>9</v>
      </c>
      <c r="D54">
        <v>5718.2100000000009</v>
      </c>
      <c r="E54" cm="1">
        <f t="array" ref="E54">_xlfn.IFS(B54&gt;87,1,AND(B54&lt;=87, B54&gt;45),2,AND(B54&lt;=45,B54&gt;18),3,B54&lt;=18,4)</f>
        <v>1</v>
      </c>
      <c r="F54" cm="1">
        <f t="array" ref="F54">_xlfn.IFS(C54&gt;7,4,AND(C54&lt;=7, C54&gt;5),3,AND(C54&lt;=5,C54&gt;4),2,C54&lt;=4,1)</f>
        <v>4</v>
      </c>
      <c r="G54" cm="1">
        <f t="array" ref="G54">_xlfn.IFS(D54&gt;4094,4,AND(D54&lt;=4094, D54&gt;2784),3,AND(D54&lt;=2784,D54&gt;1779),2,D54&lt;=1779,1)</f>
        <v>4</v>
      </c>
      <c r="H54">
        <f t="shared" si="0"/>
        <v>144</v>
      </c>
      <c r="I54" t="str" cm="1">
        <f t="array" ref="I54">_xlfn.IFS(H54&gt;411,"Platinum",AND(H54&lt;=411, H54&gt;311),"Gold",AND(H54&lt;=311,H54&gt;211),"Silver",H54&lt;=211,"Bronze")</f>
        <v>Bronze</v>
      </c>
      <c r="J54" t="str" cm="1">
        <f t="array" ref="J54">_xlfn.IFS(
H54="444","Champions",
LEFT(H54,1)="4","Loyal Customers",
MID(H54,2,1)="4","Potential Loyalists",
LEFT(H54,1)="3","Promising",
LEFT(H54,1)="2","Customers Needing Attention",
LEFT(H54,1)&lt;="2","At Risk",
RIGHT(H54,1)="4","Can't Lose Them",
TRUE,"Hibernating"
)</f>
        <v>Potential Loyalists</v>
      </c>
    </row>
    <row r="55" spans="1:10" x14ac:dyDescent="0.25">
      <c r="A55" s="3" t="s">
        <v>71</v>
      </c>
      <c r="B55">
        <v>112</v>
      </c>
      <c r="C55">
        <v>5</v>
      </c>
      <c r="D55">
        <v>2205.27</v>
      </c>
      <c r="E55" cm="1">
        <f t="array" ref="E55">_xlfn.IFS(B55&gt;87,1,AND(B55&lt;=87, B55&gt;45),2,AND(B55&lt;=45,B55&gt;18),3,B55&lt;=18,4)</f>
        <v>1</v>
      </c>
      <c r="F55" cm="1">
        <f t="array" ref="F55">_xlfn.IFS(C55&gt;7,4,AND(C55&lt;=7, C55&gt;5),3,AND(C55&lt;=5,C55&gt;4),2,C55&lt;=4,1)</f>
        <v>2</v>
      </c>
      <c r="G55" cm="1">
        <f t="array" ref="G55">_xlfn.IFS(D55&gt;4094,4,AND(D55&lt;=4094, D55&gt;2784),3,AND(D55&lt;=2784,D55&gt;1779),2,D55&lt;=1779,1)</f>
        <v>2</v>
      </c>
      <c r="H55">
        <f t="shared" si="0"/>
        <v>122</v>
      </c>
      <c r="I55" t="str" cm="1">
        <f t="array" ref="I55">_xlfn.IFS(H55&gt;411,"Platinum",AND(H55&lt;=411, H55&gt;311),"Gold",AND(H55&lt;=311,H55&gt;211),"Silver",H55&lt;=211,"Bronze")</f>
        <v>Bronze</v>
      </c>
      <c r="J55" t="str" cm="1">
        <f t="array" ref="J55">_xlfn.IFS(
H55="444","Champions",
LEFT(H55,1)="4","Loyal Customers",
MID(H55,2,1)="4","Potential Loyalists",
LEFT(H55,1)="3","Promising",
LEFT(H55,1)="2","Customers Needing Attention",
LEFT(H55,1)&lt;="2","At Risk",
RIGHT(H55,1)="4","Can't Lose Them",
TRUE,"Hibernating"
)</f>
        <v>At Risk</v>
      </c>
    </row>
    <row r="56" spans="1:10" x14ac:dyDescent="0.25">
      <c r="A56" s="3" t="s">
        <v>72</v>
      </c>
      <c r="B56">
        <v>113</v>
      </c>
      <c r="C56">
        <v>3</v>
      </c>
      <c r="D56">
        <v>2038.58</v>
      </c>
      <c r="E56" cm="1">
        <f t="array" ref="E56">_xlfn.IFS(B56&gt;87,1,AND(B56&lt;=87, B56&gt;45),2,AND(B56&lt;=45,B56&gt;18),3,B56&lt;=18,4)</f>
        <v>1</v>
      </c>
      <c r="F56" cm="1">
        <f t="array" ref="F56">_xlfn.IFS(C56&gt;7,4,AND(C56&lt;=7, C56&gt;5),3,AND(C56&lt;=5,C56&gt;4),2,C56&lt;=4,1)</f>
        <v>1</v>
      </c>
      <c r="G56" cm="1">
        <f t="array" ref="G56">_xlfn.IFS(D56&gt;4094,4,AND(D56&lt;=4094, D56&gt;2784),3,AND(D56&lt;=2784,D56&gt;1779),2,D56&lt;=1779,1)</f>
        <v>2</v>
      </c>
      <c r="H56">
        <f t="shared" si="0"/>
        <v>112</v>
      </c>
      <c r="I56" t="str" cm="1">
        <f t="array" ref="I56">_xlfn.IFS(H56&gt;411,"Platinum",AND(H56&lt;=411, H56&gt;311),"Gold",AND(H56&lt;=311,H56&gt;211),"Silver",H56&lt;=211,"Bronze")</f>
        <v>Bronze</v>
      </c>
      <c r="J56" t="str" cm="1">
        <f t="array" ref="J56">_xlfn.IFS(
H56="444","Champions",
LEFT(H56,1)="4","Loyal Customers",
MID(H56,2,1)="4","Potential Loyalists",
LEFT(H56,1)="3","Promising",
LEFT(H56,1)="2","Customers Needing Attention",
LEFT(H56,1)&lt;="2","At Risk",
RIGHT(H56,1)="4","Can't Lose Them",
TRUE,"Hibernating"
)</f>
        <v>At Risk</v>
      </c>
    </row>
    <row r="57" spans="1:10" x14ac:dyDescent="0.25">
      <c r="A57" s="3" t="s">
        <v>73</v>
      </c>
      <c r="B57">
        <v>52</v>
      </c>
      <c r="C57">
        <v>5</v>
      </c>
      <c r="D57">
        <v>1985.1</v>
      </c>
      <c r="E57" cm="1">
        <f t="array" ref="E57">_xlfn.IFS(B57&gt;87,1,AND(B57&lt;=87, B57&gt;45),2,AND(B57&lt;=45,B57&gt;18),3,B57&lt;=18,4)</f>
        <v>2</v>
      </c>
      <c r="F57" cm="1">
        <f t="array" ref="F57">_xlfn.IFS(C57&gt;7,4,AND(C57&lt;=7, C57&gt;5),3,AND(C57&lt;=5,C57&gt;4),2,C57&lt;=4,1)</f>
        <v>2</v>
      </c>
      <c r="G57" cm="1">
        <f t="array" ref="G57">_xlfn.IFS(D57&gt;4094,4,AND(D57&lt;=4094, D57&gt;2784),3,AND(D57&lt;=2784,D57&gt;1779),2,D57&lt;=1779,1)</f>
        <v>2</v>
      </c>
      <c r="H57">
        <f t="shared" si="0"/>
        <v>222</v>
      </c>
      <c r="I57" t="str" cm="1">
        <f t="array" ref="I57">_xlfn.IFS(H57&gt;411,"Platinum",AND(H57&lt;=411, H57&gt;311),"Gold",AND(H57&lt;=311,H57&gt;211),"Silver",H57&lt;=211,"Bronze")</f>
        <v>Silver</v>
      </c>
      <c r="J57" t="str" cm="1">
        <f t="array" ref="J57">_xlfn.IFS(
H57="444","Champions",
LEFT(H57,1)="4","Loyal Customers",
MID(H57,2,1)="4","Potential Loyalists",
LEFT(H57,1)="3","Promising",
LEFT(H57,1)="2","Customers Needing Attention",
LEFT(H57,1)&lt;="2","At Risk",
RIGHT(H57,1)="4","Can't Lose Them",
TRUE,"Hibernating"
)</f>
        <v>Customers Needing Attention</v>
      </c>
    </row>
    <row r="58" spans="1:10" x14ac:dyDescent="0.25">
      <c r="A58" s="3" t="s">
        <v>74</v>
      </c>
      <c r="B58">
        <v>57</v>
      </c>
      <c r="C58">
        <v>7</v>
      </c>
      <c r="D58">
        <v>2026.54</v>
      </c>
      <c r="E58" cm="1">
        <f t="array" ref="E58">_xlfn.IFS(B58&gt;87,1,AND(B58&lt;=87, B58&gt;45),2,AND(B58&lt;=45,B58&gt;18),3,B58&lt;=18,4)</f>
        <v>2</v>
      </c>
      <c r="F58" cm="1">
        <f t="array" ref="F58">_xlfn.IFS(C58&gt;7,4,AND(C58&lt;=7, C58&gt;5),3,AND(C58&lt;=5,C58&gt;4),2,C58&lt;=4,1)</f>
        <v>3</v>
      </c>
      <c r="G58" cm="1">
        <f t="array" ref="G58">_xlfn.IFS(D58&gt;4094,4,AND(D58&lt;=4094, D58&gt;2784),3,AND(D58&lt;=2784,D58&gt;1779),2,D58&lt;=1779,1)</f>
        <v>2</v>
      </c>
      <c r="H58">
        <f t="shared" si="0"/>
        <v>232</v>
      </c>
      <c r="I58" t="str" cm="1">
        <f t="array" ref="I58">_xlfn.IFS(H58&gt;411,"Platinum",AND(H58&lt;=411, H58&gt;311),"Gold",AND(H58&lt;=311,H58&gt;211),"Silver",H58&lt;=211,"Bronze")</f>
        <v>Silver</v>
      </c>
      <c r="J58" t="str" cm="1">
        <f t="array" ref="J58">_xlfn.IFS(
H58="444","Champions",
LEFT(H58,1)="4","Loyal Customers",
MID(H58,2,1)="4","Potential Loyalists",
LEFT(H58,1)="3","Promising",
LEFT(H58,1)="2","Customers Needing Attention",
LEFT(H58,1)&lt;="2","At Risk",
RIGHT(H58,1)="4","Can't Lose Them",
TRUE,"Hibernating"
)</f>
        <v>Customers Needing Attention</v>
      </c>
    </row>
    <row r="59" spans="1:10" x14ac:dyDescent="0.25">
      <c r="A59" s="3" t="s">
        <v>75</v>
      </c>
      <c r="B59">
        <v>133</v>
      </c>
      <c r="C59">
        <v>6</v>
      </c>
      <c r="D59">
        <v>1600.6699999999998</v>
      </c>
      <c r="E59" cm="1">
        <f t="array" ref="E59">_xlfn.IFS(B59&gt;87,1,AND(B59&lt;=87, B59&gt;45),2,AND(B59&lt;=45,B59&gt;18),3,B59&lt;=18,4)</f>
        <v>1</v>
      </c>
      <c r="F59" cm="1">
        <f t="array" ref="F59">_xlfn.IFS(C59&gt;7,4,AND(C59&lt;=7, C59&gt;5),3,AND(C59&lt;=5,C59&gt;4),2,C59&lt;=4,1)</f>
        <v>3</v>
      </c>
      <c r="G59" cm="1">
        <f t="array" ref="G59">_xlfn.IFS(D59&gt;4094,4,AND(D59&lt;=4094, D59&gt;2784),3,AND(D59&lt;=2784,D59&gt;1779),2,D59&lt;=1779,1)</f>
        <v>1</v>
      </c>
      <c r="H59">
        <f t="shared" si="0"/>
        <v>131</v>
      </c>
      <c r="I59" t="str" cm="1">
        <f t="array" ref="I59">_xlfn.IFS(H59&gt;411,"Platinum",AND(H59&lt;=411, H59&gt;311),"Gold",AND(H59&lt;=311,H59&gt;211),"Silver",H59&lt;=211,"Bronze")</f>
        <v>Bronze</v>
      </c>
      <c r="J59" t="str" cm="1">
        <f t="array" ref="J59">_xlfn.IFS(
H59="444","Champions",
LEFT(H59,1)="4","Loyal Customers",
MID(H59,2,1)="4","Potential Loyalists",
LEFT(H59,1)="3","Promising",
LEFT(H59,1)="2","Customers Needing Attention",
LEFT(H59,1)&lt;="2","At Risk",
RIGHT(H59,1)="4","Can't Lose Them",
TRUE,"Hibernating"
)</f>
        <v>At Risk</v>
      </c>
    </row>
    <row r="60" spans="1:10" x14ac:dyDescent="0.25">
      <c r="A60" s="3" t="s">
        <v>76</v>
      </c>
      <c r="B60">
        <v>32</v>
      </c>
      <c r="C60">
        <v>10</v>
      </c>
      <c r="D60">
        <v>4486.32</v>
      </c>
      <c r="E60" cm="1">
        <f t="array" ref="E60">_xlfn.IFS(B60&gt;87,1,AND(B60&lt;=87, B60&gt;45),2,AND(B60&lt;=45,B60&gt;18),3,B60&lt;=18,4)</f>
        <v>3</v>
      </c>
      <c r="F60" cm="1">
        <f t="array" ref="F60">_xlfn.IFS(C60&gt;7,4,AND(C60&lt;=7, C60&gt;5),3,AND(C60&lt;=5,C60&gt;4),2,C60&lt;=4,1)</f>
        <v>4</v>
      </c>
      <c r="G60" cm="1">
        <f t="array" ref="G60">_xlfn.IFS(D60&gt;4094,4,AND(D60&lt;=4094, D60&gt;2784),3,AND(D60&lt;=2784,D60&gt;1779),2,D60&lt;=1779,1)</f>
        <v>4</v>
      </c>
      <c r="H60">
        <f t="shared" si="0"/>
        <v>344</v>
      </c>
      <c r="I60" t="str" cm="1">
        <f t="array" ref="I60">_xlfn.IFS(H60&gt;411,"Platinum",AND(H60&lt;=411, H60&gt;311),"Gold",AND(H60&lt;=311,H60&gt;211),"Silver",H60&lt;=211,"Bronze")</f>
        <v>Gold</v>
      </c>
      <c r="J60" t="str" cm="1">
        <f t="array" ref="J60">_xlfn.IFS(
H60="444","Champions",
LEFT(H60,1)="4","Loyal Customers",
MID(H60,2,1)="4","Potential Loyalists",
LEFT(H60,1)="3","Promising",
LEFT(H60,1)="2","Customers Needing Attention",
LEFT(H60,1)&lt;="2","At Risk",
RIGHT(H60,1)="4","Can't Lose Them",
TRUE,"Hibernating"
)</f>
        <v>Potential Loyalists</v>
      </c>
    </row>
    <row r="61" spans="1:10" x14ac:dyDescent="0.25">
      <c r="A61" s="3" t="s">
        <v>77</v>
      </c>
      <c r="B61">
        <v>89</v>
      </c>
      <c r="C61">
        <v>4</v>
      </c>
      <c r="D61">
        <v>3475.04</v>
      </c>
      <c r="E61" cm="1">
        <f t="array" ref="E61">_xlfn.IFS(B61&gt;87,1,AND(B61&lt;=87, B61&gt;45),2,AND(B61&lt;=45,B61&gt;18),3,B61&lt;=18,4)</f>
        <v>1</v>
      </c>
      <c r="F61" cm="1">
        <f t="array" ref="F61">_xlfn.IFS(C61&gt;7,4,AND(C61&lt;=7, C61&gt;5),3,AND(C61&lt;=5,C61&gt;4),2,C61&lt;=4,1)</f>
        <v>1</v>
      </c>
      <c r="G61" cm="1">
        <f t="array" ref="G61">_xlfn.IFS(D61&gt;4094,4,AND(D61&lt;=4094, D61&gt;2784),3,AND(D61&lt;=2784,D61&gt;1779),2,D61&lt;=1779,1)</f>
        <v>3</v>
      </c>
      <c r="H61">
        <f t="shared" si="0"/>
        <v>113</v>
      </c>
      <c r="I61" t="str" cm="1">
        <f t="array" ref="I61">_xlfn.IFS(H61&gt;411,"Platinum",AND(H61&lt;=411, H61&gt;311),"Gold",AND(H61&lt;=311,H61&gt;211),"Silver",H61&lt;=211,"Bronze")</f>
        <v>Bronze</v>
      </c>
      <c r="J61" t="str" cm="1">
        <f t="array" ref="J61">_xlfn.IFS(
H61="444","Champions",
LEFT(H61,1)="4","Loyal Customers",
MID(H61,2,1)="4","Potential Loyalists",
LEFT(H61,1)="3","Promising",
LEFT(H61,1)="2","Customers Needing Attention",
LEFT(H61,1)&lt;="2","At Risk",
RIGHT(H61,1)="4","Can't Lose Them",
TRUE,"Hibernating"
)</f>
        <v>At Risk</v>
      </c>
    </row>
    <row r="62" spans="1:10" x14ac:dyDescent="0.25">
      <c r="A62" s="3" t="s">
        <v>78</v>
      </c>
      <c r="B62">
        <v>26</v>
      </c>
      <c r="C62">
        <v>6</v>
      </c>
      <c r="D62">
        <v>2535.63</v>
      </c>
      <c r="E62" cm="1">
        <f t="array" ref="E62">_xlfn.IFS(B62&gt;87,1,AND(B62&lt;=87, B62&gt;45),2,AND(B62&lt;=45,B62&gt;18),3,B62&lt;=18,4)</f>
        <v>3</v>
      </c>
      <c r="F62" cm="1">
        <f t="array" ref="F62">_xlfn.IFS(C62&gt;7,4,AND(C62&lt;=7, C62&gt;5),3,AND(C62&lt;=5,C62&gt;4),2,C62&lt;=4,1)</f>
        <v>3</v>
      </c>
      <c r="G62" cm="1">
        <f t="array" ref="G62">_xlfn.IFS(D62&gt;4094,4,AND(D62&lt;=4094, D62&gt;2784),3,AND(D62&lt;=2784,D62&gt;1779),2,D62&lt;=1779,1)</f>
        <v>2</v>
      </c>
      <c r="H62">
        <f t="shared" si="0"/>
        <v>332</v>
      </c>
      <c r="I62" t="str" cm="1">
        <f t="array" ref="I62">_xlfn.IFS(H62&gt;411,"Platinum",AND(H62&lt;=411, H62&gt;311),"Gold",AND(H62&lt;=311,H62&gt;211),"Silver",H62&lt;=211,"Bronze")</f>
        <v>Gold</v>
      </c>
      <c r="J62" t="str" cm="1">
        <f t="array" ref="J62">_xlfn.IFS(
H62="444","Champions",
LEFT(H62,1)="4","Loyal Customers",
MID(H62,2,1)="4","Potential Loyalists",
LEFT(H62,1)="3","Promising",
LEFT(H62,1)="2","Customers Needing Attention",
LEFT(H62,1)&lt;="2","At Risk",
RIGHT(H62,1)="4","Can't Lose Them",
TRUE,"Hibernating"
)</f>
        <v>Promising</v>
      </c>
    </row>
    <row r="63" spans="1:10" x14ac:dyDescent="0.25">
      <c r="A63" s="3" t="s">
        <v>79</v>
      </c>
      <c r="B63">
        <v>179</v>
      </c>
      <c r="C63">
        <v>5</v>
      </c>
      <c r="D63">
        <v>1294.69</v>
      </c>
      <c r="E63" cm="1">
        <f t="array" ref="E63">_xlfn.IFS(B63&gt;87,1,AND(B63&lt;=87, B63&gt;45),2,AND(B63&lt;=45,B63&gt;18),3,B63&lt;=18,4)</f>
        <v>1</v>
      </c>
      <c r="F63" cm="1">
        <f t="array" ref="F63">_xlfn.IFS(C63&gt;7,4,AND(C63&lt;=7, C63&gt;5),3,AND(C63&lt;=5,C63&gt;4),2,C63&lt;=4,1)</f>
        <v>2</v>
      </c>
      <c r="G63" cm="1">
        <f t="array" ref="G63">_xlfn.IFS(D63&gt;4094,4,AND(D63&lt;=4094, D63&gt;2784),3,AND(D63&lt;=2784,D63&gt;1779),2,D63&lt;=1779,1)</f>
        <v>1</v>
      </c>
      <c r="H63">
        <f t="shared" si="0"/>
        <v>121</v>
      </c>
      <c r="I63" t="str" cm="1">
        <f t="array" ref="I63">_xlfn.IFS(H63&gt;411,"Platinum",AND(H63&lt;=411, H63&gt;311),"Gold",AND(H63&lt;=311,H63&gt;211),"Silver",H63&lt;=211,"Bronze")</f>
        <v>Bronze</v>
      </c>
      <c r="J63" t="str" cm="1">
        <f t="array" ref="J63">_xlfn.IFS(
H63="444","Champions",
LEFT(H63,1)="4","Loyal Customers",
MID(H63,2,1)="4","Potential Loyalists",
LEFT(H63,1)="3","Promising",
LEFT(H63,1)="2","Customers Needing Attention",
LEFT(H63,1)&lt;="2","At Risk",
RIGHT(H63,1)="4","Can't Lose Them",
TRUE,"Hibernating"
)</f>
        <v>At Risk</v>
      </c>
    </row>
    <row r="64" spans="1:10" x14ac:dyDescent="0.25">
      <c r="A64" s="3" t="s">
        <v>80</v>
      </c>
      <c r="B64">
        <v>0</v>
      </c>
      <c r="C64">
        <v>6</v>
      </c>
      <c r="D64">
        <v>3260.3199999999997</v>
      </c>
      <c r="E64" cm="1">
        <f t="array" ref="E64">_xlfn.IFS(B64&gt;87,1,AND(B64&lt;=87, B64&gt;45),2,AND(B64&lt;=45,B64&gt;18),3,B64&lt;=18,4)</f>
        <v>4</v>
      </c>
      <c r="F64" cm="1">
        <f t="array" ref="F64">_xlfn.IFS(C64&gt;7,4,AND(C64&lt;=7, C64&gt;5),3,AND(C64&lt;=5,C64&gt;4),2,C64&lt;=4,1)</f>
        <v>3</v>
      </c>
      <c r="G64" cm="1">
        <f t="array" ref="G64">_xlfn.IFS(D64&gt;4094,4,AND(D64&lt;=4094, D64&gt;2784),3,AND(D64&lt;=2784,D64&gt;1779),2,D64&lt;=1779,1)</f>
        <v>3</v>
      </c>
      <c r="H64">
        <f t="shared" si="0"/>
        <v>433</v>
      </c>
      <c r="I64" t="str" cm="1">
        <f t="array" ref="I64">_xlfn.IFS(H64&gt;411,"Platinum",AND(H64&lt;=411, H64&gt;311),"Gold",AND(H64&lt;=311,H64&gt;211),"Silver",H64&lt;=211,"Bronze")</f>
        <v>Platinum</v>
      </c>
      <c r="J64" t="str" cm="1">
        <f t="array" ref="J64">_xlfn.IFS(
H64="444","Champions",
LEFT(H64,1)="4","Loyal Customers",
MID(H64,2,1)="4","Potential Loyalists",
LEFT(H64,1)="3","Promising",
LEFT(H64,1)="2","Customers Needing Attention",
LEFT(H64,1)&lt;="2","At Risk",
RIGHT(H64,1)="4","Can't Lose Them",
TRUE,"Hibernating"
)</f>
        <v>Loyal Customers</v>
      </c>
    </row>
    <row r="65" spans="1:10" x14ac:dyDescent="0.25">
      <c r="A65" s="3" t="s">
        <v>81</v>
      </c>
      <c r="B65">
        <v>139</v>
      </c>
      <c r="C65">
        <v>3</v>
      </c>
      <c r="D65">
        <v>1566.26</v>
      </c>
      <c r="E65" cm="1">
        <f t="array" ref="E65">_xlfn.IFS(B65&gt;87,1,AND(B65&lt;=87, B65&gt;45),2,AND(B65&lt;=45,B65&gt;18),3,B65&lt;=18,4)</f>
        <v>1</v>
      </c>
      <c r="F65" cm="1">
        <f t="array" ref="F65">_xlfn.IFS(C65&gt;7,4,AND(C65&lt;=7, C65&gt;5),3,AND(C65&lt;=5,C65&gt;4),2,C65&lt;=4,1)</f>
        <v>1</v>
      </c>
      <c r="G65" cm="1">
        <f t="array" ref="G65">_xlfn.IFS(D65&gt;4094,4,AND(D65&lt;=4094, D65&gt;2784),3,AND(D65&lt;=2784,D65&gt;1779),2,D65&lt;=1779,1)</f>
        <v>1</v>
      </c>
      <c r="H65">
        <f t="shared" si="0"/>
        <v>111</v>
      </c>
      <c r="I65" t="str" cm="1">
        <f t="array" ref="I65">_xlfn.IFS(H65&gt;411,"Platinum",AND(H65&lt;=411, H65&gt;311),"Gold",AND(H65&lt;=311,H65&gt;211),"Silver",H65&lt;=211,"Bronze")</f>
        <v>Bronze</v>
      </c>
      <c r="J65" t="str" cm="1">
        <f t="array" ref="J65">_xlfn.IFS(
H65="444","Champions",
LEFT(H65,1)="4","Loyal Customers",
MID(H65,2,1)="4","Potential Loyalists",
LEFT(H65,1)="3","Promising",
LEFT(H65,1)="2","Customers Needing Attention",
LEFT(H65,1)&lt;="2","At Risk",
RIGHT(H65,1)="4","Can't Lose Them",
TRUE,"Hibernating"
)</f>
        <v>At Risk</v>
      </c>
    </row>
    <row r="66" spans="1:10" x14ac:dyDescent="0.25">
      <c r="A66" s="3" t="s">
        <v>82</v>
      </c>
      <c r="B66">
        <v>5</v>
      </c>
      <c r="C66">
        <v>8</v>
      </c>
      <c r="D66">
        <v>3406.1599999999994</v>
      </c>
      <c r="E66" cm="1">
        <f t="array" ref="E66">_xlfn.IFS(B66&gt;87,1,AND(B66&lt;=87, B66&gt;45),2,AND(B66&lt;=45,B66&gt;18),3,B66&lt;=18,4)</f>
        <v>4</v>
      </c>
      <c r="F66" cm="1">
        <f t="array" ref="F66">_xlfn.IFS(C66&gt;7,4,AND(C66&lt;=7, C66&gt;5),3,AND(C66&lt;=5,C66&gt;4),2,C66&lt;=4,1)</f>
        <v>4</v>
      </c>
      <c r="G66" cm="1">
        <f t="array" ref="G66">_xlfn.IFS(D66&gt;4094,4,AND(D66&lt;=4094, D66&gt;2784),3,AND(D66&lt;=2784,D66&gt;1779),2,D66&lt;=1779,1)</f>
        <v>3</v>
      </c>
      <c r="H66">
        <f t="shared" si="0"/>
        <v>443</v>
      </c>
      <c r="I66" t="str" cm="1">
        <f t="array" ref="I66">_xlfn.IFS(H66&gt;411,"Platinum",AND(H66&lt;=411, H66&gt;311),"Gold",AND(H66&lt;=311,H66&gt;211),"Silver",H66&lt;=211,"Bronze")</f>
        <v>Platinum</v>
      </c>
      <c r="J66" t="str" cm="1">
        <f t="array" ref="J66">_xlfn.IFS(
H66="444","Champions",
LEFT(H66,1)="4","Loyal Customers",
MID(H66,2,1)="4","Potential Loyalists",
LEFT(H66,1)="3","Promising",
LEFT(H66,1)="2","Customers Needing Attention",
LEFT(H66,1)&lt;="2","At Risk",
RIGHT(H66,1)="4","Can't Lose Them",
TRUE,"Hibernating"
)</f>
        <v>Loyal Customers</v>
      </c>
    </row>
    <row r="67" spans="1:10" x14ac:dyDescent="0.25">
      <c r="A67" s="3" t="s">
        <v>83</v>
      </c>
      <c r="B67">
        <v>206</v>
      </c>
      <c r="C67">
        <v>2</v>
      </c>
      <c r="D67">
        <v>343.24</v>
      </c>
      <c r="E67" cm="1">
        <f t="array" ref="E67">_xlfn.IFS(B67&gt;87,1,AND(B67&lt;=87, B67&gt;45),2,AND(B67&lt;=45,B67&gt;18),3,B67&lt;=18,4)</f>
        <v>1</v>
      </c>
      <c r="F67" cm="1">
        <f t="array" ref="F67">_xlfn.IFS(C67&gt;7,4,AND(C67&lt;=7, C67&gt;5),3,AND(C67&lt;=5,C67&gt;4),2,C67&lt;=4,1)</f>
        <v>1</v>
      </c>
      <c r="G67" cm="1">
        <f t="array" ref="G67">_xlfn.IFS(D67&gt;4094,4,AND(D67&lt;=4094, D67&gt;2784),3,AND(D67&lt;=2784,D67&gt;1779),2,D67&lt;=1779,1)</f>
        <v>1</v>
      </c>
      <c r="H67">
        <f t="shared" si="0"/>
        <v>111</v>
      </c>
      <c r="I67" t="str" cm="1">
        <f t="array" ref="I67">_xlfn.IFS(H67&gt;411,"Platinum",AND(H67&lt;=411, H67&gt;311),"Gold",AND(H67&lt;=311,H67&gt;211),"Silver",H67&lt;=211,"Bronze")</f>
        <v>Bronze</v>
      </c>
      <c r="J67" t="str" cm="1">
        <f t="array" ref="J67">_xlfn.IFS(
H67="444","Champions",
LEFT(H67,1)="4","Loyal Customers",
MID(H67,2,1)="4","Potential Loyalists",
LEFT(H67,1)="3","Promising",
LEFT(H67,1)="2","Customers Needing Attention",
LEFT(H67,1)&lt;="2","At Risk",
RIGHT(H67,1)="4","Can't Lose Them",
TRUE,"Hibernating"
)</f>
        <v>At Risk</v>
      </c>
    </row>
    <row r="68" spans="1:10" x14ac:dyDescent="0.25">
      <c r="A68" s="3" t="s">
        <v>84</v>
      </c>
      <c r="B68">
        <v>24</v>
      </c>
      <c r="C68">
        <v>7</v>
      </c>
      <c r="D68">
        <v>3954.42</v>
      </c>
      <c r="E68" cm="1">
        <f t="array" ref="E68">_xlfn.IFS(B68&gt;87,1,AND(B68&lt;=87, B68&gt;45),2,AND(B68&lt;=45,B68&gt;18),3,B68&lt;=18,4)</f>
        <v>3</v>
      </c>
      <c r="F68" cm="1">
        <f t="array" ref="F68">_xlfn.IFS(C68&gt;7,4,AND(C68&lt;=7, C68&gt;5),3,AND(C68&lt;=5,C68&gt;4),2,C68&lt;=4,1)</f>
        <v>3</v>
      </c>
      <c r="G68" cm="1">
        <f t="array" ref="G68">_xlfn.IFS(D68&gt;4094,4,AND(D68&lt;=4094, D68&gt;2784),3,AND(D68&lt;=2784,D68&gt;1779),2,D68&lt;=1779,1)</f>
        <v>3</v>
      </c>
      <c r="H68">
        <f t="shared" si="0"/>
        <v>333</v>
      </c>
      <c r="I68" t="str" cm="1">
        <f t="array" ref="I68">_xlfn.IFS(H68&gt;411,"Platinum",AND(H68&lt;=411, H68&gt;311),"Gold",AND(H68&lt;=311,H68&gt;211),"Silver",H68&lt;=211,"Bronze")</f>
        <v>Gold</v>
      </c>
      <c r="J68" t="str" cm="1">
        <f t="array" ref="J68">_xlfn.IFS(
H68="444","Champions",
LEFT(H68,1)="4","Loyal Customers",
MID(H68,2,1)="4","Potential Loyalists",
LEFT(H68,1)="3","Promising",
LEFT(H68,1)="2","Customers Needing Attention",
LEFT(H68,1)&lt;="2","At Risk",
RIGHT(H68,1)="4","Can't Lose Them",
TRUE,"Hibernating"
)</f>
        <v>Promising</v>
      </c>
    </row>
    <row r="69" spans="1:10" x14ac:dyDescent="0.25">
      <c r="A69" s="3" t="s">
        <v>85</v>
      </c>
      <c r="B69">
        <v>112</v>
      </c>
      <c r="C69">
        <v>3</v>
      </c>
      <c r="D69">
        <v>2488.8000000000002</v>
      </c>
      <c r="E69" cm="1">
        <f t="array" ref="E69">_xlfn.IFS(B69&gt;87,1,AND(B69&lt;=87, B69&gt;45),2,AND(B69&lt;=45,B69&gt;18),3,B69&lt;=18,4)</f>
        <v>1</v>
      </c>
      <c r="F69" cm="1">
        <f t="array" ref="F69">_xlfn.IFS(C69&gt;7,4,AND(C69&lt;=7, C69&gt;5),3,AND(C69&lt;=5,C69&gt;4),2,C69&lt;=4,1)</f>
        <v>1</v>
      </c>
      <c r="G69" cm="1">
        <f t="array" ref="G69">_xlfn.IFS(D69&gt;4094,4,AND(D69&lt;=4094, D69&gt;2784),3,AND(D69&lt;=2784,D69&gt;1779),2,D69&lt;=1779,1)</f>
        <v>2</v>
      </c>
      <c r="H69">
        <f t="shared" ref="H69:H132" si="1">(100*E69)+(10*F69)+G69</f>
        <v>112</v>
      </c>
      <c r="I69" t="str" cm="1">
        <f t="array" ref="I69">_xlfn.IFS(H69&gt;411,"Platinum",AND(H69&lt;=411, H69&gt;311),"Gold",AND(H69&lt;=311,H69&gt;211),"Silver",H69&lt;=211,"Bronze")</f>
        <v>Bronze</v>
      </c>
      <c r="J69" t="str" cm="1">
        <f t="array" ref="J69">_xlfn.IFS(
H69="444","Champions",
LEFT(H69,1)="4","Loyal Customers",
MID(H69,2,1)="4","Potential Loyalists",
LEFT(H69,1)="3","Promising",
LEFT(H69,1)="2","Customers Needing Attention",
LEFT(H69,1)&lt;="2","At Risk",
RIGHT(H69,1)="4","Can't Lose Them",
TRUE,"Hibernating"
)</f>
        <v>At Risk</v>
      </c>
    </row>
    <row r="70" spans="1:10" x14ac:dyDescent="0.25">
      <c r="A70" s="3" t="s">
        <v>86</v>
      </c>
      <c r="B70">
        <v>116</v>
      </c>
      <c r="C70">
        <v>3</v>
      </c>
      <c r="D70">
        <v>759.57</v>
      </c>
      <c r="E70" cm="1">
        <f t="array" ref="E70">_xlfn.IFS(B70&gt;87,1,AND(B70&lt;=87, B70&gt;45),2,AND(B70&lt;=45,B70&gt;18),3,B70&lt;=18,4)</f>
        <v>1</v>
      </c>
      <c r="F70" cm="1">
        <f t="array" ref="F70">_xlfn.IFS(C70&gt;7,4,AND(C70&lt;=7, C70&gt;5),3,AND(C70&lt;=5,C70&gt;4),2,C70&lt;=4,1)</f>
        <v>1</v>
      </c>
      <c r="G70" cm="1">
        <f t="array" ref="G70">_xlfn.IFS(D70&gt;4094,4,AND(D70&lt;=4094, D70&gt;2784),3,AND(D70&lt;=2784,D70&gt;1779),2,D70&lt;=1779,1)</f>
        <v>1</v>
      </c>
      <c r="H70">
        <f t="shared" si="1"/>
        <v>111</v>
      </c>
      <c r="I70" t="str" cm="1">
        <f t="array" ref="I70">_xlfn.IFS(H70&gt;411,"Platinum",AND(H70&lt;=411, H70&gt;311),"Gold",AND(H70&lt;=311,H70&gt;211),"Silver",H70&lt;=211,"Bronze")</f>
        <v>Bronze</v>
      </c>
      <c r="J70" t="str" cm="1">
        <f t="array" ref="J70">_xlfn.IFS(
H70="444","Champions",
LEFT(H70,1)="4","Loyal Customers",
MID(H70,2,1)="4","Potential Loyalists",
LEFT(H70,1)="3","Promising",
LEFT(H70,1)="2","Customers Needing Attention",
LEFT(H70,1)&lt;="2","At Risk",
RIGHT(H70,1)="4","Can't Lose Them",
TRUE,"Hibernating"
)</f>
        <v>At Risk</v>
      </c>
    </row>
    <row r="71" spans="1:10" x14ac:dyDescent="0.25">
      <c r="A71" s="3" t="s">
        <v>87</v>
      </c>
      <c r="B71">
        <v>22</v>
      </c>
      <c r="C71">
        <v>2</v>
      </c>
      <c r="D71">
        <v>1618.83</v>
      </c>
      <c r="E71" cm="1">
        <f t="array" ref="E71">_xlfn.IFS(B71&gt;87,1,AND(B71&lt;=87, B71&gt;45),2,AND(B71&lt;=45,B71&gt;18),3,B71&lt;=18,4)</f>
        <v>3</v>
      </c>
      <c r="F71" cm="1">
        <f t="array" ref="F71">_xlfn.IFS(C71&gt;7,4,AND(C71&lt;=7, C71&gt;5),3,AND(C71&lt;=5,C71&gt;4),2,C71&lt;=4,1)</f>
        <v>1</v>
      </c>
      <c r="G71" cm="1">
        <f t="array" ref="G71">_xlfn.IFS(D71&gt;4094,4,AND(D71&lt;=4094, D71&gt;2784),3,AND(D71&lt;=2784,D71&gt;1779),2,D71&lt;=1779,1)</f>
        <v>1</v>
      </c>
      <c r="H71">
        <f t="shared" si="1"/>
        <v>311</v>
      </c>
      <c r="I71" t="str" cm="1">
        <f t="array" ref="I71">_xlfn.IFS(H71&gt;411,"Platinum",AND(H71&lt;=411, H71&gt;311),"Gold",AND(H71&lt;=311,H71&gt;211),"Silver",H71&lt;=211,"Bronze")</f>
        <v>Silver</v>
      </c>
      <c r="J71" t="str" cm="1">
        <f t="array" ref="J71">_xlfn.IFS(
H71="444","Champions",
LEFT(H71,1)="4","Loyal Customers",
MID(H71,2,1)="4","Potential Loyalists",
LEFT(H71,1)="3","Promising",
LEFT(H71,1)="2","Customers Needing Attention",
LEFT(H71,1)&lt;="2","At Risk",
RIGHT(H71,1)="4","Can't Lose Them",
TRUE,"Hibernating"
)</f>
        <v>Promising</v>
      </c>
    </row>
    <row r="72" spans="1:10" x14ac:dyDescent="0.25">
      <c r="A72" s="3" t="s">
        <v>88</v>
      </c>
      <c r="B72">
        <v>1</v>
      </c>
      <c r="C72">
        <v>3</v>
      </c>
      <c r="D72">
        <v>2513.69</v>
      </c>
      <c r="E72" cm="1">
        <f t="array" ref="E72">_xlfn.IFS(B72&gt;87,1,AND(B72&lt;=87, B72&gt;45),2,AND(B72&lt;=45,B72&gt;18),3,B72&lt;=18,4)</f>
        <v>4</v>
      </c>
      <c r="F72" cm="1">
        <f t="array" ref="F72">_xlfn.IFS(C72&gt;7,4,AND(C72&lt;=7, C72&gt;5),3,AND(C72&lt;=5,C72&gt;4),2,C72&lt;=4,1)</f>
        <v>1</v>
      </c>
      <c r="G72" cm="1">
        <f t="array" ref="G72">_xlfn.IFS(D72&gt;4094,4,AND(D72&lt;=4094, D72&gt;2784),3,AND(D72&lt;=2784,D72&gt;1779),2,D72&lt;=1779,1)</f>
        <v>2</v>
      </c>
      <c r="H72">
        <f t="shared" si="1"/>
        <v>412</v>
      </c>
      <c r="I72" t="str" cm="1">
        <f t="array" ref="I72">_xlfn.IFS(H72&gt;411,"Platinum",AND(H72&lt;=411, H72&gt;311),"Gold",AND(H72&lt;=311,H72&gt;211),"Silver",H72&lt;=211,"Bronze")</f>
        <v>Platinum</v>
      </c>
      <c r="J72" t="str" cm="1">
        <f t="array" ref="J72">_xlfn.IFS(
H72="444","Champions",
LEFT(H72,1)="4","Loyal Customers",
MID(H72,2,1)="4","Potential Loyalists",
LEFT(H72,1)="3","Promising",
LEFT(H72,1)="2","Customers Needing Attention",
LEFT(H72,1)&lt;="2","At Risk",
RIGHT(H72,1)="4","Can't Lose Them",
TRUE,"Hibernating"
)</f>
        <v>Loyal Customers</v>
      </c>
    </row>
    <row r="73" spans="1:10" x14ac:dyDescent="0.25">
      <c r="A73" s="3" t="s">
        <v>89</v>
      </c>
      <c r="B73">
        <v>187</v>
      </c>
      <c r="C73">
        <v>6</v>
      </c>
      <c r="D73">
        <v>2475.2799999999997</v>
      </c>
      <c r="E73" cm="1">
        <f t="array" ref="E73">_xlfn.IFS(B73&gt;87,1,AND(B73&lt;=87, B73&gt;45),2,AND(B73&lt;=45,B73&gt;18),3,B73&lt;=18,4)</f>
        <v>1</v>
      </c>
      <c r="F73" cm="1">
        <f t="array" ref="F73">_xlfn.IFS(C73&gt;7,4,AND(C73&lt;=7, C73&gt;5),3,AND(C73&lt;=5,C73&gt;4),2,C73&lt;=4,1)</f>
        <v>3</v>
      </c>
      <c r="G73" cm="1">
        <f t="array" ref="G73">_xlfn.IFS(D73&gt;4094,4,AND(D73&lt;=4094, D73&gt;2784),3,AND(D73&lt;=2784,D73&gt;1779),2,D73&lt;=1779,1)</f>
        <v>2</v>
      </c>
      <c r="H73">
        <f t="shared" si="1"/>
        <v>132</v>
      </c>
      <c r="I73" t="str" cm="1">
        <f t="array" ref="I73">_xlfn.IFS(H73&gt;411,"Platinum",AND(H73&lt;=411, H73&gt;311),"Gold",AND(H73&lt;=311,H73&gt;211),"Silver",H73&lt;=211,"Bronze")</f>
        <v>Bronze</v>
      </c>
      <c r="J73" t="str" cm="1">
        <f t="array" ref="J73">_xlfn.IFS(
H73="444","Champions",
LEFT(H73,1)="4","Loyal Customers",
MID(H73,2,1)="4","Potential Loyalists",
LEFT(H73,1)="3","Promising",
LEFT(H73,1)="2","Customers Needing Attention",
LEFT(H73,1)&lt;="2","At Risk",
RIGHT(H73,1)="4","Can't Lose Them",
TRUE,"Hibernating"
)</f>
        <v>At Risk</v>
      </c>
    </row>
    <row r="74" spans="1:10" x14ac:dyDescent="0.25">
      <c r="A74" s="3" t="s">
        <v>90</v>
      </c>
      <c r="B74">
        <v>24</v>
      </c>
      <c r="C74">
        <v>6</v>
      </c>
      <c r="D74">
        <v>1137.94</v>
      </c>
      <c r="E74" cm="1">
        <f t="array" ref="E74">_xlfn.IFS(B74&gt;87,1,AND(B74&lt;=87, B74&gt;45),2,AND(B74&lt;=45,B74&gt;18),3,B74&lt;=18,4)</f>
        <v>3</v>
      </c>
      <c r="F74" cm="1">
        <f t="array" ref="F74">_xlfn.IFS(C74&gt;7,4,AND(C74&lt;=7, C74&gt;5),3,AND(C74&lt;=5,C74&gt;4),2,C74&lt;=4,1)</f>
        <v>3</v>
      </c>
      <c r="G74" cm="1">
        <f t="array" ref="G74">_xlfn.IFS(D74&gt;4094,4,AND(D74&lt;=4094, D74&gt;2784),3,AND(D74&lt;=2784,D74&gt;1779),2,D74&lt;=1779,1)</f>
        <v>1</v>
      </c>
      <c r="H74">
        <f t="shared" si="1"/>
        <v>331</v>
      </c>
      <c r="I74" t="str" cm="1">
        <f t="array" ref="I74">_xlfn.IFS(H74&gt;411,"Platinum",AND(H74&lt;=411, H74&gt;311),"Gold",AND(H74&lt;=311,H74&gt;211),"Silver",H74&lt;=211,"Bronze")</f>
        <v>Gold</v>
      </c>
      <c r="J74" t="str" cm="1">
        <f t="array" ref="J74">_xlfn.IFS(
H74="444","Champions",
LEFT(H74,1)="4","Loyal Customers",
MID(H74,2,1)="4","Potential Loyalists",
LEFT(H74,1)="3","Promising",
LEFT(H74,1)="2","Customers Needing Attention",
LEFT(H74,1)&lt;="2","At Risk",
RIGHT(H74,1)="4","Can't Lose Them",
TRUE,"Hibernating"
)</f>
        <v>Promising</v>
      </c>
    </row>
    <row r="75" spans="1:10" x14ac:dyDescent="0.25">
      <c r="A75" s="3" t="s">
        <v>91</v>
      </c>
      <c r="B75">
        <v>2</v>
      </c>
      <c r="C75">
        <v>6</v>
      </c>
      <c r="D75">
        <v>4450.8500000000004</v>
      </c>
      <c r="E75" cm="1">
        <f t="array" ref="E75">_xlfn.IFS(B75&gt;87,1,AND(B75&lt;=87, B75&gt;45),2,AND(B75&lt;=45,B75&gt;18),3,B75&lt;=18,4)</f>
        <v>4</v>
      </c>
      <c r="F75" cm="1">
        <f t="array" ref="F75">_xlfn.IFS(C75&gt;7,4,AND(C75&lt;=7, C75&gt;5),3,AND(C75&lt;=5,C75&gt;4),2,C75&lt;=4,1)</f>
        <v>3</v>
      </c>
      <c r="G75" cm="1">
        <f t="array" ref="G75">_xlfn.IFS(D75&gt;4094,4,AND(D75&lt;=4094, D75&gt;2784),3,AND(D75&lt;=2784,D75&gt;1779),2,D75&lt;=1779,1)</f>
        <v>4</v>
      </c>
      <c r="H75">
        <f t="shared" si="1"/>
        <v>434</v>
      </c>
      <c r="I75" t="str" cm="1">
        <f t="array" ref="I75">_xlfn.IFS(H75&gt;411,"Platinum",AND(H75&lt;=411, H75&gt;311),"Gold",AND(H75&lt;=311,H75&gt;211),"Silver",H75&lt;=211,"Bronze")</f>
        <v>Platinum</v>
      </c>
      <c r="J75" t="str" cm="1">
        <f t="array" ref="J75">_xlfn.IFS(
H75="444","Champions",
LEFT(H75,1)="4","Loyal Customers",
MID(H75,2,1)="4","Potential Loyalists",
LEFT(H75,1)="3","Promising",
LEFT(H75,1)="2","Customers Needing Attention",
LEFT(H75,1)&lt;="2","At Risk",
RIGHT(H75,1)="4","Can't Lose Them",
TRUE,"Hibernating"
)</f>
        <v>Loyal Customers</v>
      </c>
    </row>
    <row r="76" spans="1:10" x14ac:dyDescent="0.25">
      <c r="A76" s="3" t="s">
        <v>92</v>
      </c>
      <c r="B76">
        <v>46</v>
      </c>
      <c r="C76">
        <v>6</v>
      </c>
      <c r="D76">
        <v>3112.69</v>
      </c>
      <c r="E76" cm="1">
        <f t="array" ref="E76">_xlfn.IFS(B76&gt;87,1,AND(B76&lt;=87, B76&gt;45),2,AND(B76&lt;=45,B76&gt;18),3,B76&lt;=18,4)</f>
        <v>2</v>
      </c>
      <c r="F76" cm="1">
        <f t="array" ref="F76">_xlfn.IFS(C76&gt;7,4,AND(C76&lt;=7, C76&gt;5),3,AND(C76&lt;=5,C76&gt;4),2,C76&lt;=4,1)</f>
        <v>3</v>
      </c>
      <c r="G76" cm="1">
        <f t="array" ref="G76">_xlfn.IFS(D76&gt;4094,4,AND(D76&lt;=4094, D76&gt;2784),3,AND(D76&lt;=2784,D76&gt;1779),2,D76&lt;=1779,1)</f>
        <v>3</v>
      </c>
      <c r="H76">
        <f t="shared" si="1"/>
        <v>233</v>
      </c>
      <c r="I76" t="str" cm="1">
        <f t="array" ref="I76">_xlfn.IFS(H76&gt;411,"Platinum",AND(H76&lt;=411, H76&gt;311),"Gold",AND(H76&lt;=311,H76&gt;211),"Silver",H76&lt;=211,"Bronze")</f>
        <v>Silver</v>
      </c>
      <c r="J76" t="str" cm="1">
        <f t="array" ref="J76">_xlfn.IFS(
H76="444","Champions",
LEFT(H76,1)="4","Loyal Customers",
MID(H76,2,1)="4","Potential Loyalists",
LEFT(H76,1)="3","Promising",
LEFT(H76,1)="2","Customers Needing Attention",
LEFT(H76,1)&lt;="2","At Risk",
RIGHT(H76,1)="4","Can't Lose Them",
TRUE,"Hibernating"
)</f>
        <v>Customers Needing Attention</v>
      </c>
    </row>
    <row r="77" spans="1:10" x14ac:dyDescent="0.25">
      <c r="A77" s="3" t="s">
        <v>93</v>
      </c>
      <c r="B77">
        <v>139</v>
      </c>
      <c r="C77">
        <v>3</v>
      </c>
      <c r="D77">
        <v>1398.3999999999999</v>
      </c>
      <c r="E77" cm="1">
        <f t="array" ref="E77">_xlfn.IFS(B77&gt;87,1,AND(B77&lt;=87, B77&gt;45),2,AND(B77&lt;=45,B77&gt;18),3,B77&lt;=18,4)</f>
        <v>1</v>
      </c>
      <c r="F77" cm="1">
        <f t="array" ref="F77">_xlfn.IFS(C77&gt;7,4,AND(C77&lt;=7, C77&gt;5),3,AND(C77&lt;=5,C77&gt;4),2,C77&lt;=4,1)</f>
        <v>1</v>
      </c>
      <c r="G77" cm="1">
        <f t="array" ref="G77">_xlfn.IFS(D77&gt;4094,4,AND(D77&lt;=4094, D77&gt;2784),3,AND(D77&lt;=2784,D77&gt;1779),2,D77&lt;=1779,1)</f>
        <v>1</v>
      </c>
      <c r="H77">
        <f t="shared" si="1"/>
        <v>111</v>
      </c>
      <c r="I77" t="str" cm="1">
        <f t="array" ref="I77">_xlfn.IFS(H77&gt;411,"Platinum",AND(H77&lt;=411, H77&gt;311),"Gold",AND(H77&lt;=311,H77&gt;211),"Silver",H77&lt;=211,"Bronze")</f>
        <v>Bronze</v>
      </c>
      <c r="J77" t="str" cm="1">
        <f t="array" ref="J77">_xlfn.IFS(
H77="444","Champions",
LEFT(H77,1)="4","Loyal Customers",
MID(H77,2,1)="4","Potential Loyalists",
LEFT(H77,1)="3","Promising",
LEFT(H77,1)="2","Customers Needing Attention",
LEFT(H77,1)&lt;="2","At Risk",
RIGHT(H77,1)="4","Can't Lose Them",
TRUE,"Hibernating"
)</f>
        <v>At Risk</v>
      </c>
    </row>
    <row r="78" spans="1:10" x14ac:dyDescent="0.25">
      <c r="A78" s="3" t="s">
        <v>94</v>
      </c>
      <c r="B78">
        <v>79</v>
      </c>
      <c r="C78">
        <v>6</v>
      </c>
      <c r="D78">
        <v>2753.3199999999997</v>
      </c>
      <c r="E78" cm="1">
        <f t="array" ref="E78">_xlfn.IFS(B78&gt;87,1,AND(B78&lt;=87, B78&gt;45),2,AND(B78&lt;=45,B78&gt;18),3,B78&lt;=18,4)</f>
        <v>2</v>
      </c>
      <c r="F78" cm="1">
        <f t="array" ref="F78">_xlfn.IFS(C78&gt;7,4,AND(C78&lt;=7, C78&gt;5),3,AND(C78&lt;=5,C78&gt;4),2,C78&lt;=4,1)</f>
        <v>3</v>
      </c>
      <c r="G78" cm="1">
        <f t="array" ref="G78">_xlfn.IFS(D78&gt;4094,4,AND(D78&lt;=4094, D78&gt;2784),3,AND(D78&lt;=2784,D78&gt;1779),2,D78&lt;=1779,1)</f>
        <v>2</v>
      </c>
      <c r="H78">
        <f t="shared" si="1"/>
        <v>232</v>
      </c>
      <c r="I78" t="str" cm="1">
        <f t="array" ref="I78">_xlfn.IFS(H78&gt;411,"Platinum",AND(H78&lt;=411, H78&gt;311),"Gold",AND(H78&lt;=311,H78&gt;211),"Silver",H78&lt;=211,"Bronze")</f>
        <v>Silver</v>
      </c>
      <c r="J78" t="str" cm="1">
        <f t="array" ref="J78">_xlfn.IFS(
H78="444","Champions",
LEFT(H78,1)="4","Loyal Customers",
MID(H78,2,1)="4","Potential Loyalists",
LEFT(H78,1)="3","Promising",
LEFT(H78,1)="2","Customers Needing Attention",
LEFT(H78,1)&lt;="2","At Risk",
RIGHT(H78,1)="4","Can't Lose Them",
TRUE,"Hibernating"
)</f>
        <v>Customers Needing Attention</v>
      </c>
    </row>
    <row r="79" spans="1:10" x14ac:dyDescent="0.25">
      <c r="A79" s="3" t="s">
        <v>95</v>
      </c>
      <c r="B79">
        <v>166</v>
      </c>
      <c r="C79">
        <v>3</v>
      </c>
      <c r="D79">
        <v>1396.98</v>
      </c>
      <c r="E79" cm="1">
        <f t="array" ref="E79">_xlfn.IFS(B79&gt;87,1,AND(B79&lt;=87, B79&gt;45),2,AND(B79&lt;=45,B79&gt;18),3,B79&lt;=18,4)</f>
        <v>1</v>
      </c>
      <c r="F79" cm="1">
        <f t="array" ref="F79">_xlfn.IFS(C79&gt;7,4,AND(C79&lt;=7, C79&gt;5),3,AND(C79&lt;=5,C79&gt;4),2,C79&lt;=4,1)</f>
        <v>1</v>
      </c>
      <c r="G79" cm="1">
        <f t="array" ref="G79">_xlfn.IFS(D79&gt;4094,4,AND(D79&lt;=4094, D79&gt;2784),3,AND(D79&lt;=2784,D79&gt;1779),2,D79&lt;=1779,1)</f>
        <v>1</v>
      </c>
      <c r="H79">
        <f t="shared" si="1"/>
        <v>111</v>
      </c>
      <c r="I79" t="str" cm="1">
        <f t="array" ref="I79">_xlfn.IFS(H79&gt;411,"Platinum",AND(H79&lt;=411, H79&gt;311),"Gold",AND(H79&lt;=311,H79&gt;211),"Silver",H79&lt;=211,"Bronze")</f>
        <v>Bronze</v>
      </c>
      <c r="J79" t="str" cm="1">
        <f t="array" ref="J79">_xlfn.IFS(
H79="444","Champions",
LEFT(H79,1)="4","Loyal Customers",
MID(H79,2,1)="4","Potential Loyalists",
LEFT(H79,1)="3","Promising",
LEFT(H79,1)="2","Customers Needing Attention",
LEFT(H79,1)&lt;="2","At Risk",
RIGHT(H79,1)="4","Can't Lose Them",
TRUE,"Hibernating"
)</f>
        <v>At Risk</v>
      </c>
    </row>
    <row r="80" spans="1:10" x14ac:dyDescent="0.25">
      <c r="A80" s="3" t="s">
        <v>96</v>
      </c>
      <c r="B80">
        <v>232</v>
      </c>
      <c r="C80">
        <v>2</v>
      </c>
      <c r="D80">
        <v>741.96999999999991</v>
      </c>
      <c r="E80" cm="1">
        <f t="array" ref="E80">_xlfn.IFS(B80&gt;87,1,AND(B80&lt;=87, B80&gt;45),2,AND(B80&lt;=45,B80&gt;18),3,B80&lt;=18,4)</f>
        <v>1</v>
      </c>
      <c r="F80" cm="1">
        <f t="array" ref="F80">_xlfn.IFS(C80&gt;7,4,AND(C80&lt;=7, C80&gt;5),3,AND(C80&lt;=5,C80&gt;4),2,C80&lt;=4,1)</f>
        <v>1</v>
      </c>
      <c r="G80" cm="1">
        <f t="array" ref="G80">_xlfn.IFS(D80&gt;4094,4,AND(D80&lt;=4094, D80&gt;2784),3,AND(D80&lt;=2784,D80&gt;1779),2,D80&lt;=1779,1)</f>
        <v>1</v>
      </c>
      <c r="H80">
        <f t="shared" si="1"/>
        <v>111</v>
      </c>
      <c r="I80" t="str" cm="1">
        <f t="array" ref="I80">_xlfn.IFS(H80&gt;411,"Platinum",AND(H80&lt;=411, H80&gt;311),"Gold",AND(H80&lt;=311,H80&gt;211),"Silver",H80&lt;=211,"Bronze")</f>
        <v>Bronze</v>
      </c>
      <c r="J80" t="str" cm="1">
        <f t="array" ref="J80">_xlfn.IFS(
H80="444","Champions",
LEFT(H80,1)="4","Loyal Customers",
MID(H80,2,1)="4","Potential Loyalists",
LEFT(H80,1)="3","Promising",
LEFT(H80,1)="2","Customers Needing Attention",
LEFT(H80,1)&lt;="2","At Risk",
RIGHT(H80,1)="4","Can't Lose Them",
TRUE,"Hibernating"
)</f>
        <v>At Risk</v>
      </c>
    </row>
    <row r="81" spans="1:10" x14ac:dyDescent="0.25">
      <c r="A81" s="3" t="s">
        <v>97</v>
      </c>
      <c r="B81">
        <v>4</v>
      </c>
      <c r="C81">
        <v>14</v>
      </c>
      <c r="D81">
        <v>4841.71</v>
      </c>
      <c r="E81" cm="1">
        <f t="array" ref="E81">_xlfn.IFS(B81&gt;87,1,AND(B81&lt;=87, B81&gt;45),2,AND(B81&lt;=45,B81&gt;18),3,B81&lt;=18,4)</f>
        <v>4</v>
      </c>
      <c r="F81" cm="1">
        <f t="array" ref="F81">_xlfn.IFS(C81&gt;7,4,AND(C81&lt;=7, C81&gt;5),3,AND(C81&lt;=5,C81&gt;4),2,C81&lt;=4,1)</f>
        <v>4</v>
      </c>
      <c r="G81" cm="1">
        <f t="array" ref="G81">_xlfn.IFS(D81&gt;4094,4,AND(D81&lt;=4094, D81&gt;2784),3,AND(D81&lt;=2784,D81&gt;1779),2,D81&lt;=1779,1)</f>
        <v>4</v>
      </c>
      <c r="H81">
        <f t="shared" si="1"/>
        <v>444</v>
      </c>
      <c r="I81" t="str" cm="1">
        <f t="array" ref="I81">_xlfn.IFS(H81&gt;411,"Platinum",AND(H81&lt;=411, H81&gt;311),"Gold",AND(H81&lt;=311,H81&gt;211),"Silver",H81&lt;=211,"Bronze")</f>
        <v>Platinum</v>
      </c>
      <c r="J81" t="str" cm="1">
        <f t="array" ref="J81">_xlfn.IFS(
H81="444","Champions",
LEFT(H81,1)="4","Loyal Customers",
MID(H81,2,1)="4","Potential Loyalists",
LEFT(H81,1)="3","Promising",
LEFT(H81,1)="2","Customers Needing Attention",
LEFT(H81,1)&lt;="2","At Risk",
RIGHT(H81,1)="4","Can't Lose Them",
TRUE,"Hibernating"
)</f>
        <v>Loyal Customers</v>
      </c>
    </row>
    <row r="82" spans="1:10" x14ac:dyDescent="0.25">
      <c r="A82" s="3" t="s">
        <v>98</v>
      </c>
      <c r="B82">
        <v>204</v>
      </c>
      <c r="C82">
        <v>5</v>
      </c>
      <c r="D82">
        <v>1982.69</v>
      </c>
      <c r="E82" cm="1">
        <f t="array" ref="E82">_xlfn.IFS(B82&gt;87,1,AND(B82&lt;=87, B82&gt;45),2,AND(B82&lt;=45,B82&gt;18),3,B82&lt;=18,4)</f>
        <v>1</v>
      </c>
      <c r="F82" cm="1">
        <f t="array" ref="F82">_xlfn.IFS(C82&gt;7,4,AND(C82&lt;=7, C82&gt;5),3,AND(C82&lt;=5,C82&gt;4),2,C82&lt;=4,1)</f>
        <v>2</v>
      </c>
      <c r="G82" cm="1">
        <f t="array" ref="G82">_xlfn.IFS(D82&gt;4094,4,AND(D82&lt;=4094, D82&gt;2784),3,AND(D82&lt;=2784,D82&gt;1779),2,D82&lt;=1779,1)</f>
        <v>2</v>
      </c>
      <c r="H82">
        <f t="shared" si="1"/>
        <v>122</v>
      </c>
      <c r="I82" t="str" cm="1">
        <f t="array" ref="I82">_xlfn.IFS(H82&gt;411,"Platinum",AND(H82&lt;=411, H82&gt;311),"Gold",AND(H82&lt;=311,H82&gt;211),"Silver",H82&lt;=211,"Bronze")</f>
        <v>Bronze</v>
      </c>
      <c r="J82" t="str" cm="1">
        <f t="array" ref="J82">_xlfn.IFS(
H82="444","Champions",
LEFT(H82,1)="4","Loyal Customers",
MID(H82,2,1)="4","Potential Loyalists",
LEFT(H82,1)="3","Promising",
LEFT(H82,1)="2","Customers Needing Attention",
LEFT(H82,1)&lt;="2","At Risk",
RIGHT(H82,1)="4","Can't Lose Them",
TRUE,"Hibernating"
)</f>
        <v>At Risk</v>
      </c>
    </row>
    <row r="83" spans="1:10" x14ac:dyDescent="0.25">
      <c r="A83" s="3" t="s">
        <v>99</v>
      </c>
      <c r="B83">
        <v>81</v>
      </c>
      <c r="C83">
        <v>4</v>
      </c>
      <c r="D83">
        <v>2343.9700000000003</v>
      </c>
      <c r="E83" cm="1">
        <f t="array" ref="E83">_xlfn.IFS(B83&gt;87,1,AND(B83&lt;=87, B83&gt;45),2,AND(B83&lt;=45,B83&gt;18),3,B83&lt;=18,4)</f>
        <v>2</v>
      </c>
      <c r="F83" cm="1">
        <f t="array" ref="F83">_xlfn.IFS(C83&gt;7,4,AND(C83&lt;=7, C83&gt;5),3,AND(C83&lt;=5,C83&gt;4),2,C83&lt;=4,1)</f>
        <v>1</v>
      </c>
      <c r="G83" cm="1">
        <f t="array" ref="G83">_xlfn.IFS(D83&gt;4094,4,AND(D83&lt;=4094, D83&gt;2784),3,AND(D83&lt;=2784,D83&gt;1779),2,D83&lt;=1779,1)</f>
        <v>2</v>
      </c>
      <c r="H83">
        <f t="shared" si="1"/>
        <v>212</v>
      </c>
      <c r="I83" t="str" cm="1">
        <f t="array" ref="I83">_xlfn.IFS(H83&gt;411,"Platinum",AND(H83&lt;=411, H83&gt;311),"Gold",AND(H83&lt;=311,H83&gt;211),"Silver",H83&lt;=211,"Bronze")</f>
        <v>Silver</v>
      </c>
      <c r="J83" t="str" cm="1">
        <f t="array" ref="J83">_xlfn.IFS(
H83="444","Champions",
LEFT(H83,1)="4","Loyal Customers",
MID(H83,2,1)="4","Potential Loyalists",
LEFT(H83,1)="3","Promising",
LEFT(H83,1)="2","Customers Needing Attention",
LEFT(H83,1)&lt;="2","At Risk",
RIGHT(H83,1)="4","Can't Lose Them",
TRUE,"Hibernating"
)</f>
        <v>Customers Needing Attention</v>
      </c>
    </row>
    <row r="84" spans="1:10" x14ac:dyDescent="0.25">
      <c r="A84" s="3" t="s">
        <v>100</v>
      </c>
      <c r="B84">
        <v>0</v>
      </c>
      <c r="C84">
        <v>4</v>
      </c>
      <c r="D84">
        <v>3559.49</v>
      </c>
      <c r="E84" cm="1">
        <f t="array" ref="E84">_xlfn.IFS(B84&gt;87,1,AND(B84&lt;=87, B84&gt;45),2,AND(B84&lt;=45,B84&gt;18),3,B84&lt;=18,4)</f>
        <v>4</v>
      </c>
      <c r="F84" cm="1">
        <f t="array" ref="F84">_xlfn.IFS(C84&gt;7,4,AND(C84&lt;=7, C84&gt;5),3,AND(C84&lt;=5,C84&gt;4),2,C84&lt;=4,1)</f>
        <v>1</v>
      </c>
      <c r="G84" cm="1">
        <f t="array" ref="G84">_xlfn.IFS(D84&gt;4094,4,AND(D84&lt;=4094, D84&gt;2784),3,AND(D84&lt;=2784,D84&gt;1779),2,D84&lt;=1779,1)</f>
        <v>3</v>
      </c>
      <c r="H84">
        <f t="shared" si="1"/>
        <v>413</v>
      </c>
      <c r="I84" t="str" cm="1">
        <f t="array" ref="I84">_xlfn.IFS(H84&gt;411,"Platinum",AND(H84&lt;=411, H84&gt;311),"Gold",AND(H84&lt;=311,H84&gt;211),"Silver",H84&lt;=211,"Bronze")</f>
        <v>Platinum</v>
      </c>
      <c r="J84" t="str" cm="1">
        <f t="array" ref="J84">_xlfn.IFS(
H84="444","Champions",
LEFT(H84,1)="4","Loyal Customers",
MID(H84,2,1)="4","Potential Loyalists",
LEFT(H84,1)="3","Promising",
LEFT(H84,1)="2","Customers Needing Attention",
LEFT(H84,1)&lt;="2","At Risk",
RIGHT(H84,1)="4","Can't Lose Them",
TRUE,"Hibernating"
)</f>
        <v>Loyal Customers</v>
      </c>
    </row>
    <row r="85" spans="1:10" x14ac:dyDescent="0.25">
      <c r="A85" s="3" t="s">
        <v>101</v>
      </c>
      <c r="B85">
        <v>39</v>
      </c>
      <c r="C85">
        <v>6</v>
      </c>
      <c r="D85">
        <v>3359.09</v>
      </c>
      <c r="E85" cm="1">
        <f t="array" ref="E85">_xlfn.IFS(B85&gt;87,1,AND(B85&lt;=87, B85&gt;45),2,AND(B85&lt;=45,B85&gt;18),3,B85&lt;=18,4)</f>
        <v>3</v>
      </c>
      <c r="F85" cm="1">
        <f t="array" ref="F85">_xlfn.IFS(C85&gt;7,4,AND(C85&lt;=7, C85&gt;5),3,AND(C85&lt;=5,C85&gt;4),2,C85&lt;=4,1)</f>
        <v>3</v>
      </c>
      <c r="G85" cm="1">
        <f t="array" ref="G85">_xlfn.IFS(D85&gt;4094,4,AND(D85&lt;=4094, D85&gt;2784),3,AND(D85&lt;=2784,D85&gt;1779),2,D85&lt;=1779,1)</f>
        <v>3</v>
      </c>
      <c r="H85">
        <f t="shared" si="1"/>
        <v>333</v>
      </c>
      <c r="I85" t="str" cm="1">
        <f t="array" ref="I85">_xlfn.IFS(H85&gt;411,"Platinum",AND(H85&lt;=411, H85&gt;311),"Gold",AND(H85&lt;=311,H85&gt;211),"Silver",H85&lt;=211,"Bronze")</f>
        <v>Gold</v>
      </c>
      <c r="J85" t="str" cm="1">
        <f t="array" ref="J85">_xlfn.IFS(
H85="444","Champions",
LEFT(H85,1)="4","Loyal Customers",
MID(H85,2,1)="4","Potential Loyalists",
LEFT(H85,1)="3","Promising",
LEFT(H85,1)="2","Customers Needing Attention",
LEFT(H85,1)&lt;="2","At Risk",
RIGHT(H85,1)="4","Can't Lose Them",
TRUE,"Hibernating"
)</f>
        <v>Promising</v>
      </c>
    </row>
    <row r="86" spans="1:10" x14ac:dyDescent="0.25">
      <c r="A86" s="3" t="s">
        <v>102</v>
      </c>
      <c r="B86">
        <v>46</v>
      </c>
      <c r="C86">
        <v>3</v>
      </c>
      <c r="D86">
        <v>2102.3199999999997</v>
      </c>
      <c r="E86" cm="1">
        <f t="array" ref="E86">_xlfn.IFS(B86&gt;87,1,AND(B86&lt;=87, B86&gt;45),2,AND(B86&lt;=45,B86&gt;18),3,B86&lt;=18,4)</f>
        <v>2</v>
      </c>
      <c r="F86" cm="1">
        <f t="array" ref="F86">_xlfn.IFS(C86&gt;7,4,AND(C86&lt;=7, C86&gt;5),3,AND(C86&lt;=5,C86&gt;4),2,C86&lt;=4,1)</f>
        <v>1</v>
      </c>
      <c r="G86" cm="1">
        <f t="array" ref="G86">_xlfn.IFS(D86&gt;4094,4,AND(D86&lt;=4094, D86&gt;2784),3,AND(D86&lt;=2784,D86&gt;1779),2,D86&lt;=1779,1)</f>
        <v>2</v>
      </c>
      <c r="H86">
        <f t="shared" si="1"/>
        <v>212</v>
      </c>
      <c r="I86" t="str" cm="1">
        <f t="array" ref="I86">_xlfn.IFS(H86&gt;411,"Platinum",AND(H86&lt;=411, H86&gt;311),"Gold",AND(H86&lt;=311,H86&gt;211),"Silver",H86&lt;=211,"Bronze")</f>
        <v>Silver</v>
      </c>
      <c r="J86" t="str" cm="1">
        <f t="array" ref="J86">_xlfn.IFS(
H86="444","Champions",
LEFT(H86,1)="4","Loyal Customers",
MID(H86,2,1)="4","Potential Loyalists",
LEFT(H86,1)="3","Promising",
LEFT(H86,1)="2","Customers Needing Attention",
LEFT(H86,1)&lt;="2","At Risk",
RIGHT(H86,1)="4","Can't Lose Them",
TRUE,"Hibernating"
)</f>
        <v>Customers Needing Attention</v>
      </c>
    </row>
    <row r="87" spans="1:10" x14ac:dyDescent="0.25">
      <c r="A87" s="3" t="s">
        <v>103</v>
      </c>
      <c r="B87">
        <v>17</v>
      </c>
      <c r="C87">
        <v>6</v>
      </c>
      <c r="D87">
        <v>2723.99</v>
      </c>
      <c r="E87" cm="1">
        <f t="array" ref="E87">_xlfn.IFS(B87&gt;87,1,AND(B87&lt;=87, B87&gt;45),2,AND(B87&lt;=45,B87&gt;18),3,B87&lt;=18,4)</f>
        <v>4</v>
      </c>
      <c r="F87" cm="1">
        <f t="array" ref="F87">_xlfn.IFS(C87&gt;7,4,AND(C87&lt;=7, C87&gt;5),3,AND(C87&lt;=5,C87&gt;4),2,C87&lt;=4,1)</f>
        <v>3</v>
      </c>
      <c r="G87" cm="1">
        <f t="array" ref="G87">_xlfn.IFS(D87&gt;4094,4,AND(D87&lt;=4094, D87&gt;2784),3,AND(D87&lt;=2784,D87&gt;1779),2,D87&lt;=1779,1)</f>
        <v>2</v>
      </c>
      <c r="H87">
        <f t="shared" si="1"/>
        <v>432</v>
      </c>
      <c r="I87" t="str" cm="1">
        <f t="array" ref="I87">_xlfn.IFS(H87&gt;411,"Platinum",AND(H87&lt;=411, H87&gt;311),"Gold",AND(H87&lt;=311,H87&gt;211),"Silver",H87&lt;=211,"Bronze")</f>
        <v>Platinum</v>
      </c>
      <c r="J87" t="str" cm="1">
        <f t="array" ref="J87">_xlfn.IFS(
H87="444","Champions",
LEFT(H87,1)="4","Loyal Customers",
MID(H87,2,1)="4","Potential Loyalists",
LEFT(H87,1)="3","Promising",
LEFT(H87,1)="2","Customers Needing Attention",
LEFT(H87,1)&lt;="2","At Risk",
RIGHT(H87,1)="4","Can't Lose Them",
TRUE,"Hibernating"
)</f>
        <v>Loyal Customers</v>
      </c>
    </row>
    <row r="88" spans="1:10" x14ac:dyDescent="0.25">
      <c r="A88" s="3" t="s">
        <v>104</v>
      </c>
      <c r="B88">
        <v>16</v>
      </c>
      <c r="C88">
        <v>8</v>
      </c>
      <c r="D88">
        <v>4053.68</v>
      </c>
      <c r="E88" cm="1">
        <f t="array" ref="E88">_xlfn.IFS(B88&gt;87,1,AND(B88&lt;=87, B88&gt;45),2,AND(B88&lt;=45,B88&gt;18),3,B88&lt;=18,4)</f>
        <v>4</v>
      </c>
      <c r="F88" cm="1">
        <f t="array" ref="F88">_xlfn.IFS(C88&gt;7,4,AND(C88&lt;=7, C88&gt;5),3,AND(C88&lt;=5,C88&gt;4),2,C88&lt;=4,1)</f>
        <v>4</v>
      </c>
      <c r="G88" cm="1">
        <f t="array" ref="G88">_xlfn.IFS(D88&gt;4094,4,AND(D88&lt;=4094, D88&gt;2784),3,AND(D88&lt;=2784,D88&gt;1779),2,D88&lt;=1779,1)</f>
        <v>3</v>
      </c>
      <c r="H88">
        <f t="shared" si="1"/>
        <v>443</v>
      </c>
      <c r="I88" t="str" cm="1">
        <f t="array" ref="I88">_xlfn.IFS(H88&gt;411,"Platinum",AND(H88&lt;=411, H88&gt;311),"Gold",AND(H88&lt;=311,H88&gt;211),"Silver",H88&lt;=211,"Bronze")</f>
        <v>Platinum</v>
      </c>
      <c r="J88" t="str" cm="1">
        <f t="array" ref="J88">_xlfn.IFS(
H88="444","Champions",
LEFT(H88,1)="4","Loyal Customers",
MID(H88,2,1)="4","Potential Loyalists",
LEFT(H88,1)="3","Promising",
LEFT(H88,1)="2","Customers Needing Attention",
LEFT(H88,1)&lt;="2","At Risk",
RIGHT(H88,1)="4","Can't Lose Them",
TRUE,"Hibernating"
)</f>
        <v>Loyal Customers</v>
      </c>
    </row>
    <row r="89" spans="1:10" x14ac:dyDescent="0.25">
      <c r="A89" s="3" t="s">
        <v>105</v>
      </c>
      <c r="B89">
        <v>67</v>
      </c>
      <c r="C89">
        <v>7</v>
      </c>
      <c r="D89">
        <v>2242.12</v>
      </c>
      <c r="E89" cm="1">
        <f t="array" ref="E89">_xlfn.IFS(B89&gt;87,1,AND(B89&lt;=87, B89&gt;45),2,AND(B89&lt;=45,B89&gt;18),3,B89&lt;=18,4)</f>
        <v>2</v>
      </c>
      <c r="F89" cm="1">
        <f t="array" ref="F89">_xlfn.IFS(C89&gt;7,4,AND(C89&lt;=7, C89&gt;5),3,AND(C89&lt;=5,C89&gt;4),2,C89&lt;=4,1)</f>
        <v>3</v>
      </c>
      <c r="G89" cm="1">
        <f t="array" ref="G89">_xlfn.IFS(D89&gt;4094,4,AND(D89&lt;=4094, D89&gt;2784),3,AND(D89&lt;=2784,D89&gt;1779),2,D89&lt;=1779,1)</f>
        <v>2</v>
      </c>
      <c r="H89">
        <f t="shared" si="1"/>
        <v>232</v>
      </c>
      <c r="I89" t="str" cm="1">
        <f t="array" ref="I89">_xlfn.IFS(H89&gt;411,"Platinum",AND(H89&lt;=411, H89&gt;311),"Gold",AND(H89&lt;=311,H89&gt;211),"Silver",H89&lt;=211,"Bronze")</f>
        <v>Silver</v>
      </c>
      <c r="J89" t="str" cm="1">
        <f t="array" ref="J89">_xlfn.IFS(
H89="444","Champions",
LEFT(H89,1)="4","Loyal Customers",
MID(H89,2,1)="4","Potential Loyalists",
LEFT(H89,1)="3","Promising",
LEFT(H89,1)="2","Customers Needing Attention",
LEFT(H89,1)&lt;="2","At Risk",
RIGHT(H89,1)="4","Can't Lose Them",
TRUE,"Hibernating"
)</f>
        <v>Customers Needing Attention</v>
      </c>
    </row>
    <row r="90" spans="1:10" x14ac:dyDescent="0.25">
      <c r="A90" s="3" t="s">
        <v>106</v>
      </c>
      <c r="B90">
        <v>9</v>
      </c>
      <c r="C90">
        <v>12</v>
      </c>
      <c r="D90">
        <v>8104.5400000000009</v>
      </c>
      <c r="E90" cm="1">
        <f t="array" ref="E90">_xlfn.IFS(B90&gt;87,1,AND(B90&lt;=87, B90&gt;45),2,AND(B90&lt;=45,B90&gt;18),3,B90&lt;=18,4)</f>
        <v>4</v>
      </c>
      <c r="F90" cm="1">
        <f t="array" ref="F90">_xlfn.IFS(C90&gt;7,4,AND(C90&lt;=7, C90&gt;5),3,AND(C90&lt;=5,C90&gt;4),2,C90&lt;=4,1)</f>
        <v>4</v>
      </c>
      <c r="G90" cm="1">
        <f t="array" ref="G90">_xlfn.IFS(D90&gt;4094,4,AND(D90&lt;=4094, D90&gt;2784),3,AND(D90&lt;=2784,D90&gt;1779),2,D90&lt;=1779,1)</f>
        <v>4</v>
      </c>
      <c r="H90">
        <f t="shared" si="1"/>
        <v>444</v>
      </c>
      <c r="I90" t="str" cm="1">
        <f t="array" ref="I90">_xlfn.IFS(H90&gt;411,"Platinum",AND(H90&lt;=411, H90&gt;311),"Gold",AND(H90&lt;=311,H90&gt;211),"Silver",H90&lt;=211,"Bronze")</f>
        <v>Platinum</v>
      </c>
      <c r="J90" t="str" cm="1">
        <f t="array" ref="J90">_xlfn.IFS(
H90="444","Champions",
LEFT(H90,1)="4","Loyal Customers",
MID(H90,2,1)="4","Potential Loyalists",
LEFT(H90,1)="3","Promising",
LEFT(H90,1)="2","Customers Needing Attention",
LEFT(H90,1)&lt;="2","At Risk",
RIGHT(H90,1)="4","Can't Lose Them",
TRUE,"Hibernating"
)</f>
        <v>Loyal Customers</v>
      </c>
    </row>
    <row r="91" spans="1:10" x14ac:dyDescent="0.25">
      <c r="A91" s="3" t="s">
        <v>107</v>
      </c>
      <c r="B91">
        <v>5</v>
      </c>
      <c r="C91">
        <v>6</v>
      </c>
      <c r="D91">
        <v>1658.45</v>
      </c>
      <c r="E91" cm="1">
        <f t="array" ref="E91">_xlfn.IFS(B91&gt;87,1,AND(B91&lt;=87, B91&gt;45),2,AND(B91&lt;=45,B91&gt;18),3,B91&lt;=18,4)</f>
        <v>4</v>
      </c>
      <c r="F91" cm="1">
        <f t="array" ref="F91">_xlfn.IFS(C91&gt;7,4,AND(C91&lt;=7, C91&gt;5),3,AND(C91&lt;=5,C91&gt;4),2,C91&lt;=4,1)</f>
        <v>3</v>
      </c>
      <c r="G91" cm="1">
        <f t="array" ref="G91">_xlfn.IFS(D91&gt;4094,4,AND(D91&lt;=4094, D91&gt;2784),3,AND(D91&lt;=2784,D91&gt;1779),2,D91&lt;=1779,1)</f>
        <v>1</v>
      </c>
      <c r="H91">
        <f t="shared" si="1"/>
        <v>431</v>
      </c>
      <c r="I91" t="str" cm="1">
        <f t="array" ref="I91">_xlfn.IFS(H91&gt;411,"Platinum",AND(H91&lt;=411, H91&gt;311),"Gold",AND(H91&lt;=311,H91&gt;211),"Silver",H91&lt;=211,"Bronze")</f>
        <v>Platinum</v>
      </c>
      <c r="J91" t="str" cm="1">
        <f t="array" ref="J91">_xlfn.IFS(
H91="444","Champions",
LEFT(H91,1)="4","Loyal Customers",
MID(H91,2,1)="4","Potential Loyalists",
LEFT(H91,1)="3","Promising",
LEFT(H91,1)="2","Customers Needing Attention",
LEFT(H91,1)&lt;="2","At Risk",
RIGHT(H91,1)="4","Can't Lose Them",
TRUE,"Hibernating"
)</f>
        <v>Loyal Customers</v>
      </c>
    </row>
    <row r="92" spans="1:10" x14ac:dyDescent="0.25">
      <c r="A92" s="3" t="s">
        <v>108</v>
      </c>
      <c r="B92">
        <v>18</v>
      </c>
      <c r="C92">
        <v>6</v>
      </c>
      <c r="D92">
        <v>899.97</v>
      </c>
      <c r="E92" cm="1">
        <f t="array" ref="E92">_xlfn.IFS(B92&gt;87,1,AND(B92&lt;=87, B92&gt;45),2,AND(B92&lt;=45,B92&gt;18),3,B92&lt;=18,4)</f>
        <v>4</v>
      </c>
      <c r="F92" cm="1">
        <f t="array" ref="F92">_xlfn.IFS(C92&gt;7,4,AND(C92&lt;=7, C92&gt;5),3,AND(C92&lt;=5,C92&gt;4),2,C92&lt;=4,1)</f>
        <v>3</v>
      </c>
      <c r="G92" cm="1">
        <f t="array" ref="G92">_xlfn.IFS(D92&gt;4094,4,AND(D92&lt;=4094, D92&gt;2784),3,AND(D92&lt;=2784,D92&gt;1779),2,D92&lt;=1779,1)</f>
        <v>1</v>
      </c>
      <c r="H92">
        <f t="shared" si="1"/>
        <v>431</v>
      </c>
      <c r="I92" t="str" cm="1">
        <f t="array" ref="I92">_xlfn.IFS(H92&gt;411,"Platinum",AND(H92&lt;=411, H92&gt;311),"Gold",AND(H92&lt;=311,H92&gt;211),"Silver",H92&lt;=211,"Bronze")</f>
        <v>Platinum</v>
      </c>
      <c r="J92" t="str" cm="1">
        <f t="array" ref="J92">_xlfn.IFS(
H92="444","Champions",
LEFT(H92,1)="4","Loyal Customers",
MID(H92,2,1)="4","Potential Loyalists",
LEFT(H92,1)="3","Promising",
LEFT(H92,1)="2","Customers Needing Attention",
LEFT(H92,1)&lt;="2","At Risk",
RIGHT(H92,1)="4","Can't Lose Them",
TRUE,"Hibernating"
)</f>
        <v>Loyal Customers</v>
      </c>
    </row>
    <row r="93" spans="1:10" x14ac:dyDescent="0.25">
      <c r="A93" s="3" t="s">
        <v>109</v>
      </c>
      <c r="B93">
        <v>17</v>
      </c>
      <c r="C93">
        <v>4</v>
      </c>
      <c r="D93">
        <v>2306.9900000000002</v>
      </c>
      <c r="E93" cm="1">
        <f t="array" ref="E93">_xlfn.IFS(B93&gt;87,1,AND(B93&lt;=87, B93&gt;45),2,AND(B93&lt;=45,B93&gt;18),3,B93&lt;=18,4)</f>
        <v>4</v>
      </c>
      <c r="F93" cm="1">
        <f t="array" ref="F93">_xlfn.IFS(C93&gt;7,4,AND(C93&lt;=7, C93&gt;5),3,AND(C93&lt;=5,C93&gt;4),2,C93&lt;=4,1)</f>
        <v>1</v>
      </c>
      <c r="G93" cm="1">
        <f t="array" ref="G93">_xlfn.IFS(D93&gt;4094,4,AND(D93&lt;=4094, D93&gt;2784),3,AND(D93&lt;=2784,D93&gt;1779),2,D93&lt;=1779,1)</f>
        <v>2</v>
      </c>
      <c r="H93">
        <f t="shared" si="1"/>
        <v>412</v>
      </c>
      <c r="I93" t="str" cm="1">
        <f t="array" ref="I93">_xlfn.IFS(H93&gt;411,"Platinum",AND(H93&lt;=411, H93&gt;311),"Gold",AND(H93&lt;=311,H93&gt;211),"Silver",H93&lt;=211,"Bronze")</f>
        <v>Platinum</v>
      </c>
      <c r="J93" t="str" cm="1">
        <f t="array" ref="J93">_xlfn.IFS(
H93="444","Champions",
LEFT(H93,1)="4","Loyal Customers",
MID(H93,2,1)="4","Potential Loyalists",
LEFT(H93,1)="3","Promising",
LEFT(H93,1)="2","Customers Needing Attention",
LEFT(H93,1)&lt;="2","At Risk",
RIGHT(H93,1)="4","Can't Lose Them",
TRUE,"Hibernating"
)</f>
        <v>Loyal Customers</v>
      </c>
    </row>
    <row r="94" spans="1:10" x14ac:dyDescent="0.25">
      <c r="A94" s="3" t="s">
        <v>110</v>
      </c>
      <c r="B94">
        <v>10</v>
      </c>
      <c r="C94">
        <v>3</v>
      </c>
      <c r="D94">
        <v>2557.42</v>
      </c>
      <c r="E94" cm="1">
        <f t="array" ref="E94">_xlfn.IFS(B94&gt;87,1,AND(B94&lt;=87, B94&gt;45),2,AND(B94&lt;=45,B94&gt;18),3,B94&lt;=18,4)</f>
        <v>4</v>
      </c>
      <c r="F94" cm="1">
        <f t="array" ref="F94">_xlfn.IFS(C94&gt;7,4,AND(C94&lt;=7, C94&gt;5),3,AND(C94&lt;=5,C94&gt;4),2,C94&lt;=4,1)</f>
        <v>1</v>
      </c>
      <c r="G94" cm="1">
        <f t="array" ref="G94">_xlfn.IFS(D94&gt;4094,4,AND(D94&lt;=4094, D94&gt;2784),3,AND(D94&lt;=2784,D94&gt;1779),2,D94&lt;=1779,1)</f>
        <v>2</v>
      </c>
      <c r="H94">
        <f t="shared" si="1"/>
        <v>412</v>
      </c>
      <c r="I94" t="str" cm="1">
        <f t="array" ref="I94">_xlfn.IFS(H94&gt;411,"Platinum",AND(H94&lt;=411, H94&gt;311),"Gold",AND(H94&lt;=311,H94&gt;211),"Silver",H94&lt;=211,"Bronze")</f>
        <v>Platinum</v>
      </c>
      <c r="J94" t="str" cm="1">
        <f t="array" ref="J94">_xlfn.IFS(
H94="444","Champions",
LEFT(H94,1)="4","Loyal Customers",
MID(H94,2,1)="4","Potential Loyalists",
LEFT(H94,1)="3","Promising",
LEFT(H94,1)="2","Customers Needing Attention",
LEFT(H94,1)&lt;="2","At Risk",
RIGHT(H94,1)="4","Can't Lose Them",
TRUE,"Hibernating"
)</f>
        <v>Loyal Customers</v>
      </c>
    </row>
    <row r="95" spans="1:10" x14ac:dyDescent="0.25">
      <c r="A95" s="3" t="s">
        <v>111</v>
      </c>
      <c r="B95">
        <v>47</v>
      </c>
      <c r="C95">
        <v>3</v>
      </c>
      <c r="D95">
        <v>1857.6200000000001</v>
      </c>
      <c r="E95" cm="1">
        <f t="array" ref="E95">_xlfn.IFS(B95&gt;87,1,AND(B95&lt;=87, B95&gt;45),2,AND(B95&lt;=45,B95&gt;18),3,B95&lt;=18,4)</f>
        <v>2</v>
      </c>
      <c r="F95" cm="1">
        <f t="array" ref="F95">_xlfn.IFS(C95&gt;7,4,AND(C95&lt;=7, C95&gt;5),3,AND(C95&lt;=5,C95&gt;4),2,C95&lt;=4,1)</f>
        <v>1</v>
      </c>
      <c r="G95" cm="1">
        <f t="array" ref="G95">_xlfn.IFS(D95&gt;4094,4,AND(D95&lt;=4094, D95&gt;2784),3,AND(D95&lt;=2784,D95&gt;1779),2,D95&lt;=1779,1)</f>
        <v>2</v>
      </c>
      <c r="H95">
        <f t="shared" si="1"/>
        <v>212</v>
      </c>
      <c r="I95" t="str" cm="1">
        <f t="array" ref="I95">_xlfn.IFS(H95&gt;411,"Platinum",AND(H95&lt;=411, H95&gt;311),"Gold",AND(H95&lt;=311,H95&gt;211),"Silver",H95&lt;=211,"Bronze")</f>
        <v>Silver</v>
      </c>
      <c r="J95" t="str" cm="1">
        <f t="array" ref="J95">_xlfn.IFS(
H95="444","Champions",
LEFT(H95,1)="4","Loyal Customers",
MID(H95,2,1)="4","Potential Loyalists",
LEFT(H95,1)="3","Promising",
LEFT(H95,1)="2","Customers Needing Attention",
LEFT(H95,1)&lt;="2","At Risk",
RIGHT(H95,1)="4","Can't Lose Them",
TRUE,"Hibernating"
)</f>
        <v>Customers Needing Attention</v>
      </c>
    </row>
    <row r="96" spans="1:10" x14ac:dyDescent="0.25">
      <c r="A96" s="3" t="s">
        <v>112</v>
      </c>
      <c r="B96">
        <v>11</v>
      </c>
      <c r="C96">
        <v>5</v>
      </c>
      <c r="D96">
        <v>3227.8900000000003</v>
      </c>
      <c r="E96" cm="1">
        <f t="array" ref="E96">_xlfn.IFS(B96&gt;87,1,AND(B96&lt;=87, B96&gt;45),2,AND(B96&lt;=45,B96&gt;18),3,B96&lt;=18,4)</f>
        <v>4</v>
      </c>
      <c r="F96" cm="1">
        <f t="array" ref="F96">_xlfn.IFS(C96&gt;7,4,AND(C96&lt;=7, C96&gt;5),3,AND(C96&lt;=5,C96&gt;4),2,C96&lt;=4,1)</f>
        <v>2</v>
      </c>
      <c r="G96" cm="1">
        <f t="array" ref="G96">_xlfn.IFS(D96&gt;4094,4,AND(D96&lt;=4094, D96&gt;2784),3,AND(D96&lt;=2784,D96&gt;1779),2,D96&lt;=1779,1)</f>
        <v>3</v>
      </c>
      <c r="H96">
        <f t="shared" si="1"/>
        <v>423</v>
      </c>
      <c r="I96" t="str" cm="1">
        <f t="array" ref="I96">_xlfn.IFS(H96&gt;411,"Platinum",AND(H96&lt;=411, H96&gt;311),"Gold",AND(H96&lt;=311,H96&gt;211),"Silver",H96&lt;=211,"Bronze")</f>
        <v>Platinum</v>
      </c>
      <c r="J96" t="str" cm="1">
        <f t="array" ref="J96">_xlfn.IFS(
H96="444","Champions",
LEFT(H96,1)="4","Loyal Customers",
MID(H96,2,1)="4","Potential Loyalists",
LEFT(H96,1)="3","Promising",
LEFT(H96,1)="2","Customers Needing Attention",
LEFT(H96,1)&lt;="2","At Risk",
RIGHT(H96,1)="4","Can't Lose Them",
TRUE,"Hibernating"
)</f>
        <v>Loyal Customers</v>
      </c>
    </row>
    <row r="97" spans="1:10" x14ac:dyDescent="0.25">
      <c r="A97" s="3" t="s">
        <v>113</v>
      </c>
      <c r="B97">
        <v>47</v>
      </c>
      <c r="C97">
        <v>5</v>
      </c>
      <c r="D97">
        <v>2832.7</v>
      </c>
      <c r="E97" cm="1">
        <f t="array" ref="E97">_xlfn.IFS(B97&gt;87,1,AND(B97&lt;=87, B97&gt;45),2,AND(B97&lt;=45,B97&gt;18),3,B97&lt;=18,4)</f>
        <v>2</v>
      </c>
      <c r="F97" cm="1">
        <f t="array" ref="F97">_xlfn.IFS(C97&gt;7,4,AND(C97&lt;=7, C97&gt;5),3,AND(C97&lt;=5,C97&gt;4),2,C97&lt;=4,1)</f>
        <v>2</v>
      </c>
      <c r="G97" cm="1">
        <f t="array" ref="G97">_xlfn.IFS(D97&gt;4094,4,AND(D97&lt;=4094, D97&gt;2784),3,AND(D97&lt;=2784,D97&gt;1779),2,D97&lt;=1779,1)</f>
        <v>3</v>
      </c>
      <c r="H97">
        <f t="shared" si="1"/>
        <v>223</v>
      </c>
      <c r="I97" t="str" cm="1">
        <f t="array" ref="I97">_xlfn.IFS(H97&gt;411,"Platinum",AND(H97&lt;=411, H97&gt;311),"Gold",AND(H97&lt;=311,H97&gt;211),"Silver",H97&lt;=211,"Bronze")</f>
        <v>Silver</v>
      </c>
      <c r="J97" t="str" cm="1">
        <f t="array" ref="J97">_xlfn.IFS(
H97="444","Champions",
LEFT(H97,1)="4","Loyal Customers",
MID(H97,2,1)="4","Potential Loyalists",
LEFT(H97,1)="3","Promising",
LEFT(H97,1)="2","Customers Needing Attention",
LEFT(H97,1)&lt;="2","At Risk",
RIGHT(H97,1)="4","Can't Lose Them",
TRUE,"Hibernating"
)</f>
        <v>Customers Needing Attention</v>
      </c>
    </row>
    <row r="98" spans="1:10" x14ac:dyDescent="0.25">
      <c r="A98" s="3" t="s">
        <v>114</v>
      </c>
      <c r="B98">
        <v>266</v>
      </c>
      <c r="C98">
        <v>2</v>
      </c>
      <c r="D98">
        <v>880.99</v>
      </c>
      <c r="E98" cm="1">
        <f t="array" ref="E98">_xlfn.IFS(B98&gt;87,1,AND(B98&lt;=87, B98&gt;45),2,AND(B98&lt;=45,B98&gt;18),3,B98&lt;=18,4)</f>
        <v>1</v>
      </c>
      <c r="F98" cm="1">
        <f t="array" ref="F98">_xlfn.IFS(C98&gt;7,4,AND(C98&lt;=7, C98&gt;5),3,AND(C98&lt;=5,C98&gt;4),2,C98&lt;=4,1)</f>
        <v>1</v>
      </c>
      <c r="G98" cm="1">
        <f t="array" ref="G98">_xlfn.IFS(D98&gt;4094,4,AND(D98&lt;=4094, D98&gt;2784),3,AND(D98&lt;=2784,D98&gt;1779),2,D98&lt;=1779,1)</f>
        <v>1</v>
      </c>
      <c r="H98">
        <f t="shared" si="1"/>
        <v>111</v>
      </c>
      <c r="I98" t="str" cm="1">
        <f t="array" ref="I98">_xlfn.IFS(H98&gt;411,"Platinum",AND(H98&lt;=411, H98&gt;311),"Gold",AND(H98&lt;=311,H98&gt;211),"Silver",H98&lt;=211,"Bronze")</f>
        <v>Bronze</v>
      </c>
      <c r="J98" t="str" cm="1">
        <f t="array" ref="J98">_xlfn.IFS(
H98="444","Champions",
LEFT(H98,1)="4","Loyal Customers",
MID(H98,2,1)="4","Potential Loyalists",
LEFT(H98,1)="3","Promising",
LEFT(H98,1)="2","Customers Needing Attention",
LEFT(H98,1)&lt;="2","At Risk",
RIGHT(H98,1)="4","Can't Lose Them",
TRUE,"Hibernating"
)</f>
        <v>At Risk</v>
      </c>
    </row>
    <row r="99" spans="1:10" x14ac:dyDescent="0.25">
      <c r="A99" s="3" t="s">
        <v>115</v>
      </c>
      <c r="B99">
        <v>4</v>
      </c>
      <c r="C99">
        <v>10</v>
      </c>
      <c r="D99">
        <v>6522.83</v>
      </c>
      <c r="E99" cm="1">
        <f t="array" ref="E99">_xlfn.IFS(B99&gt;87,1,AND(B99&lt;=87, B99&gt;45),2,AND(B99&lt;=45,B99&gt;18),3,B99&lt;=18,4)</f>
        <v>4</v>
      </c>
      <c r="F99" cm="1">
        <f t="array" ref="F99">_xlfn.IFS(C99&gt;7,4,AND(C99&lt;=7, C99&gt;5),3,AND(C99&lt;=5,C99&gt;4),2,C99&lt;=4,1)</f>
        <v>4</v>
      </c>
      <c r="G99" cm="1">
        <f t="array" ref="G99">_xlfn.IFS(D99&gt;4094,4,AND(D99&lt;=4094, D99&gt;2784),3,AND(D99&lt;=2784,D99&gt;1779),2,D99&lt;=1779,1)</f>
        <v>4</v>
      </c>
      <c r="H99">
        <f t="shared" si="1"/>
        <v>444</v>
      </c>
      <c r="I99" t="str" cm="1">
        <f t="array" ref="I99">_xlfn.IFS(H99&gt;411,"Platinum",AND(H99&lt;=411, H99&gt;311),"Gold",AND(H99&lt;=311,H99&gt;211),"Silver",H99&lt;=211,"Bronze")</f>
        <v>Platinum</v>
      </c>
      <c r="J99" t="str" cm="1">
        <f t="array" ref="J99">_xlfn.IFS(
H99="444","Champions",
LEFT(H99,1)="4","Loyal Customers",
MID(H99,2,1)="4","Potential Loyalists",
LEFT(H99,1)="3","Promising",
LEFT(H99,1)="2","Customers Needing Attention",
LEFT(H99,1)&lt;="2","At Risk",
RIGHT(H99,1)="4","Can't Lose Them",
TRUE,"Hibernating"
)</f>
        <v>Loyal Customers</v>
      </c>
    </row>
    <row r="100" spans="1:10" x14ac:dyDescent="0.25">
      <c r="A100" s="3" t="s">
        <v>116</v>
      </c>
      <c r="B100">
        <v>64</v>
      </c>
      <c r="C100">
        <v>4</v>
      </c>
      <c r="D100">
        <v>1081.6500000000001</v>
      </c>
      <c r="E100" cm="1">
        <f t="array" ref="E100">_xlfn.IFS(B100&gt;87,1,AND(B100&lt;=87, B100&gt;45),2,AND(B100&lt;=45,B100&gt;18),3,B100&lt;=18,4)</f>
        <v>2</v>
      </c>
      <c r="F100" cm="1">
        <f t="array" ref="F100">_xlfn.IFS(C100&gt;7,4,AND(C100&lt;=7, C100&gt;5),3,AND(C100&lt;=5,C100&gt;4),2,C100&lt;=4,1)</f>
        <v>1</v>
      </c>
      <c r="G100" cm="1">
        <f t="array" ref="G100">_xlfn.IFS(D100&gt;4094,4,AND(D100&lt;=4094, D100&gt;2784),3,AND(D100&lt;=2784,D100&gt;1779),2,D100&lt;=1779,1)</f>
        <v>1</v>
      </c>
      <c r="H100">
        <f t="shared" si="1"/>
        <v>211</v>
      </c>
      <c r="I100" t="str" cm="1">
        <f t="array" ref="I100">_xlfn.IFS(H100&gt;411,"Platinum",AND(H100&lt;=411, H100&gt;311),"Gold",AND(H100&lt;=311,H100&gt;211),"Silver",H100&lt;=211,"Bronze")</f>
        <v>Bronze</v>
      </c>
      <c r="J100" t="str" cm="1">
        <f t="array" ref="J100">_xlfn.IFS(
H100="444","Champions",
LEFT(H100,1)="4","Loyal Customers",
MID(H100,2,1)="4","Potential Loyalists",
LEFT(H100,1)="3","Promising",
LEFT(H100,1)="2","Customers Needing Attention",
LEFT(H100,1)&lt;="2","At Risk",
RIGHT(H100,1)="4","Can't Lose Them",
TRUE,"Hibernating"
)</f>
        <v>Customers Needing Attention</v>
      </c>
    </row>
    <row r="101" spans="1:10" x14ac:dyDescent="0.25">
      <c r="A101" s="3" t="s">
        <v>117</v>
      </c>
      <c r="B101">
        <v>13</v>
      </c>
      <c r="C101">
        <v>9</v>
      </c>
      <c r="D101">
        <v>4705.6499999999996</v>
      </c>
      <c r="E101" cm="1">
        <f t="array" ref="E101">_xlfn.IFS(B101&gt;87,1,AND(B101&lt;=87, B101&gt;45),2,AND(B101&lt;=45,B101&gt;18),3,B101&lt;=18,4)</f>
        <v>4</v>
      </c>
      <c r="F101" cm="1">
        <f t="array" ref="F101">_xlfn.IFS(C101&gt;7,4,AND(C101&lt;=7, C101&gt;5),3,AND(C101&lt;=5,C101&gt;4),2,C101&lt;=4,1)</f>
        <v>4</v>
      </c>
      <c r="G101" cm="1">
        <f t="array" ref="G101">_xlfn.IFS(D101&gt;4094,4,AND(D101&lt;=4094, D101&gt;2784),3,AND(D101&lt;=2784,D101&gt;1779),2,D101&lt;=1779,1)</f>
        <v>4</v>
      </c>
      <c r="H101">
        <f t="shared" si="1"/>
        <v>444</v>
      </c>
      <c r="I101" t="str" cm="1">
        <f t="array" ref="I101">_xlfn.IFS(H101&gt;411,"Platinum",AND(H101&lt;=411, H101&gt;311),"Gold",AND(H101&lt;=311,H101&gt;211),"Silver",H101&lt;=211,"Bronze")</f>
        <v>Platinum</v>
      </c>
      <c r="J101" t="str" cm="1">
        <f t="array" ref="J101">_xlfn.IFS(
H101="444","Champions",
LEFT(H101,1)="4","Loyal Customers",
MID(H101,2,1)="4","Potential Loyalists",
LEFT(H101,1)="3","Promising",
LEFT(H101,1)="2","Customers Needing Attention",
LEFT(H101,1)&lt;="2","At Risk",
RIGHT(H101,1)="4","Can't Lose Them",
TRUE,"Hibernating"
)</f>
        <v>Loyal Customers</v>
      </c>
    </row>
    <row r="102" spans="1:10" x14ac:dyDescent="0.25">
      <c r="A102" s="3" t="s">
        <v>118</v>
      </c>
      <c r="B102">
        <v>14</v>
      </c>
      <c r="C102">
        <v>3</v>
      </c>
      <c r="D102">
        <v>1521.5700000000002</v>
      </c>
      <c r="E102" cm="1">
        <f t="array" ref="E102">_xlfn.IFS(B102&gt;87,1,AND(B102&lt;=87, B102&gt;45),2,AND(B102&lt;=45,B102&gt;18),3,B102&lt;=18,4)</f>
        <v>4</v>
      </c>
      <c r="F102" cm="1">
        <f t="array" ref="F102">_xlfn.IFS(C102&gt;7,4,AND(C102&lt;=7, C102&gt;5),3,AND(C102&lt;=5,C102&gt;4),2,C102&lt;=4,1)</f>
        <v>1</v>
      </c>
      <c r="G102" cm="1">
        <f t="array" ref="G102">_xlfn.IFS(D102&gt;4094,4,AND(D102&lt;=4094, D102&gt;2784),3,AND(D102&lt;=2784,D102&gt;1779),2,D102&lt;=1779,1)</f>
        <v>1</v>
      </c>
      <c r="H102">
        <f t="shared" si="1"/>
        <v>411</v>
      </c>
      <c r="I102" t="str" cm="1">
        <f t="array" ref="I102">_xlfn.IFS(H102&gt;411,"Platinum",AND(H102&lt;=411, H102&gt;311),"Gold",AND(H102&lt;=311,H102&gt;211),"Silver",H102&lt;=211,"Bronze")</f>
        <v>Gold</v>
      </c>
      <c r="J102" t="str" cm="1">
        <f t="array" ref="J102">_xlfn.IFS(
H102="444","Champions",
LEFT(H102,1)="4","Loyal Customers",
MID(H102,2,1)="4","Potential Loyalists",
LEFT(H102,1)="3","Promising",
LEFT(H102,1)="2","Customers Needing Attention",
LEFT(H102,1)&lt;="2","At Risk",
RIGHT(H102,1)="4","Can't Lose Them",
TRUE,"Hibernating"
)</f>
        <v>Loyal Customers</v>
      </c>
    </row>
    <row r="103" spans="1:10" x14ac:dyDescent="0.25">
      <c r="A103" s="3" t="s">
        <v>119</v>
      </c>
      <c r="B103">
        <v>13</v>
      </c>
      <c r="C103">
        <v>6</v>
      </c>
      <c r="D103">
        <v>3595.3199999999997</v>
      </c>
      <c r="E103" cm="1">
        <f t="array" ref="E103">_xlfn.IFS(B103&gt;87,1,AND(B103&lt;=87, B103&gt;45),2,AND(B103&lt;=45,B103&gt;18),3,B103&lt;=18,4)</f>
        <v>4</v>
      </c>
      <c r="F103" cm="1">
        <f t="array" ref="F103">_xlfn.IFS(C103&gt;7,4,AND(C103&lt;=7, C103&gt;5),3,AND(C103&lt;=5,C103&gt;4),2,C103&lt;=4,1)</f>
        <v>3</v>
      </c>
      <c r="G103" cm="1">
        <f t="array" ref="G103">_xlfn.IFS(D103&gt;4094,4,AND(D103&lt;=4094, D103&gt;2784),3,AND(D103&lt;=2784,D103&gt;1779),2,D103&lt;=1779,1)</f>
        <v>3</v>
      </c>
      <c r="H103">
        <f t="shared" si="1"/>
        <v>433</v>
      </c>
      <c r="I103" t="str" cm="1">
        <f t="array" ref="I103">_xlfn.IFS(H103&gt;411,"Platinum",AND(H103&lt;=411, H103&gt;311),"Gold",AND(H103&lt;=311,H103&gt;211),"Silver",H103&lt;=211,"Bronze")</f>
        <v>Platinum</v>
      </c>
      <c r="J103" t="str" cm="1">
        <f t="array" ref="J103">_xlfn.IFS(
H103="444","Champions",
LEFT(H103,1)="4","Loyal Customers",
MID(H103,2,1)="4","Potential Loyalists",
LEFT(H103,1)="3","Promising",
LEFT(H103,1)="2","Customers Needing Attention",
LEFT(H103,1)&lt;="2","At Risk",
RIGHT(H103,1)="4","Can't Lose Them",
TRUE,"Hibernating"
)</f>
        <v>Loyal Customers</v>
      </c>
    </row>
    <row r="104" spans="1:10" x14ac:dyDescent="0.25">
      <c r="A104" s="3" t="s">
        <v>120</v>
      </c>
      <c r="B104">
        <v>151</v>
      </c>
      <c r="C104">
        <v>7</v>
      </c>
      <c r="D104">
        <v>2349.2900000000004</v>
      </c>
      <c r="E104" cm="1">
        <f t="array" ref="E104">_xlfn.IFS(B104&gt;87,1,AND(B104&lt;=87, B104&gt;45),2,AND(B104&lt;=45,B104&gt;18),3,B104&lt;=18,4)</f>
        <v>1</v>
      </c>
      <c r="F104" cm="1">
        <f t="array" ref="F104">_xlfn.IFS(C104&gt;7,4,AND(C104&lt;=7, C104&gt;5),3,AND(C104&lt;=5,C104&gt;4),2,C104&lt;=4,1)</f>
        <v>3</v>
      </c>
      <c r="G104" cm="1">
        <f t="array" ref="G104">_xlfn.IFS(D104&gt;4094,4,AND(D104&lt;=4094, D104&gt;2784),3,AND(D104&lt;=2784,D104&gt;1779),2,D104&lt;=1779,1)</f>
        <v>2</v>
      </c>
      <c r="H104">
        <f t="shared" si="1"/>
        <v>132</v>
      </c>
      <c r="I104" t="str" cm="1">
        <f t="array" ref="I104">_xlfn.IFS(H104&gt;411,"Platinum",AND(H104&lt;=411, H104&gt;311),"Gold",AND(H104&lt;=311,H104&gt;211),"Silver",H104&lt;=211,"Bronze")</f>
        <v>Bronze</v>
      </c>
      <c r="J104" t="str" cm="1">
        <f t="array" ref="J104">_xlfn.IFS(
H104="444","Champions",
LEFT(H104,1)="4","Loyal Customers",
MID(H104,2,1)="4","Potential Loyalists",
LEFT(H104,1)="3","Promising",
LEFT(H104,1)="2","Customers Needing Attention",
LEFT(H104,1)&lt;="2","At Risk",
RIGHT(H104,1)="4","Can't Lose Them",
TRUE,"Hibernating"
)</f>
        <v>At Risk</v>
      </c>
    </row>
    <row r="105" spans="1:10" x14ac:dyDescent="0.25">
      <c r="A105" s="3" t="s">
        <v>121</v>
      </c>
      <c r="B105">
        <v>8</v>
      </c>
      <c r="C105">
        <v>10</v>
      </c>
      <c r="D105">
        <v>4430.6600000000008</v>
      </c>
      <c r="E105" cm="1">
        <f t="array" ref="E105">_xlfn.IFS(B105&gt;87,1,AND(B105&lt;=87, B105&gt;45),2,AND(B105&lt;=45,B105&gt;18),3,B105&lt;=18,4)</f>
        <v>4</v>
      </c>
      <c r="F105" cm="1">
        <f t="array" ref="F105">_xlfn.IFS(C105&gt;7,4,AND(C105&lt;=7, C105&gt;5),3,AND(C105&lt;=5,C105&gt;4),2,C105&lt;=4,1)</f>
        <v>4</v>
      </c>
      <c r="G105" cm="1">
        <f t="array" ref="G105">_xlfn.IFS(D105&gt;4094,4,AND(D105&lt;=4094, D105&gt;2784),3,AND(D105&lt;=2784,D105&gt;1779),2,D105&lt;=1779,1)</f>
        <v>4</v>
      </c>
      <c r="H105">
        <f t="shared" si="1"/>
        <v>444</v>
      </c>
      <c r="I105" t="str" cm="1">
        <f t="array" ref="I105">_xlfn.IFS(H105&gt;411,"Platinum",AND(H105&lt;=411, H105&gt;311),"Gold",AND(H105&lt;=311,H105&gt;211),"Silver",H105&lt;=211,"Bronze")</f>
        <v>Platinum</v>
      </c>
      <c r="J105" t="str" cm="1">
        <f t="array" ref="J105">_xlfn.IFS(
H105="444","Champions",
LEFT(H105,1)="4","Loyal Customers",
MID(H105,2,1)="4","Potential Loyalists",
LEFT(H105,1)="3","Promising",
LEFT(H105,1)="2","Customers Needing Attention",
LEFT(H105,1)&lt;="2","At Risk",
RIGHT(H105,1)="4","Can't Lose Them",
TRUE,"Hibernating"
)</f>
        <v>Loyal Customers</v>
      </c>
    </row>
    <row r="106" spans="1:10" x14ac:dyDescent="0.25">
      <c r="A106" s="3" t="s">
        <v>122</v>
      </c>
      <c r="B106">
        <v>71</v>
      </c>
      <c r="C106">
        <v>7</v>
      </c>
      <c r="D106">
        <v>1529.01</v>
      </c>
      <c r="E106" cm="1">
        <f t="array" ref="E106">_xlfn.IFS(B106&gt;87,1,AND(B106&lt;=87, B106&gt;45),2,AND(B106&lt;=45,B106&gt;18),3,B106&lt;=18,4)</f>
        <v>2</v>
      </c>
      <c r="F106" cm="1">
        <f t="array" ref="F106">_xlfn.IFS(C106&gt;7,4,AND(C106&lt;=7, C106&gt;5),3,AND(C106&lt;=5,C106&gt;4),2,C106&lt;=4,1)</f>
        <v>3</v>
      </c>
      <c r="G106" cm="1">
        <f t="array" ref="G106">_xlfn.IFS(D106&gt;4094,4,AND(D106&lt;=4094, D106&gt;2784),3,AND(D106&lt;=2784,D106&gt;1779),2,D106&lt;=1779,1)</f>
        <v>1</v>
      </c>
      <c r="H106">
        <f t="shared" si="1"/>
        <v>231</v>
      </c>
      <c r="I106" t="str" cm="1">
        <f t="array" ref="I106">_xlfn.IFS(H106&gt;411,"Platinum",AND(H106&lt;=411, H106&gt;311),"Gold",AND(H106&lt;=311,H106&gt;211),"Silver",H106&lt;=211,"Bronze")</f>
        <v>Silver</v>
      </c>
      <c r="J106" t="str" cm="1">
        <f t="array" ref="J106">_xlfn.IFS(
H106="444","Champions",
LEFT(H106,1)="4","Loyal Customers",
MID(H106,2,1)="4","Potential Loyalists",
LEFT(H106,1)="3","Promising",
LEFT(H106,1)="2","Customers Needing Attention",
LEFT(H106,1)&lt;="2","At Risk",
RIGHT(H106,1)="4","Can't Lose Them",
TRUE,"Hibernating"
)</f>
        <v>Customers Needing Attention</v>
      </c>
    </row>
    <row r="107" spans="1:10" x14ac:dyDescent="0.25">
      <c r="A107" s="3" t="s">
        <v>123</v>
      </c>
      <c r="B107">
        <v>4</v>
      </c>
      <c r="C107">
        <v>11</v>
      </c>
      <c r="D107">
        <v>4183.8100000000004</v>
      </c>
      <c r="E107" cm="1">
        <f t="array" ref="E107">_xlfn.IFS(B107&gt;87,1,AND(B107&lt;=87, B107&gt;45),2,AND(B107&lt;=45,B107&gt;18),3,B107&lt;=18,4)</f>
        <v>4</v>
      </c>
      <c r="F107" cm="1">
        <f t="array" ref="F107">_xlfn.IFS(C107&gt;7,4,AND(C107&lt;=7, C107&gt;5),3,AND(C107&lt;=5,C107&gt;4),2,C107&lt;=4,1)</f>
        <v>4</v>
      </c>
      <c r="G107" cm="1">
        <f t="array" ref="G107">_xlfn.IFS(D107&gt;4094,4,AND(D107&lt;=4094, D107&gt;2784),3,AND(D107&lt;=2784,D107&gt;1779),2,D107&lt;=1779,1)</f>
        <v>4</v>
      </c>
      <c r="H107">
        <f t="shared" si="1"/>
        <v>444</v>
      </c>
      <c r="I107" t="str" cm="1">
        <f t="array" ref="I107">_xlfn.IFS(H107&gt;411,"Platinum",AND(H107&lt;=411, H107&gt;311),"Gold",AND(H107&lt;=311,H107&gt;211),"Silver",H107&lt;=211,"Bronze")</f>
        <v>Platinum</v>
      </c>
      <c r="J107" t="str" cm="1">
        <f t="array" ref="J107">_xlfn.IFS(
H107="444","Champions",
LEFT(H107,1)="4","Loyal Customers",
MID(H107,2,1)="4","Potential Loyalists",
LEFT(H107,1)="3","Promising",
LEFT(H107,1)="2","Customers Needing Attention",
LEFT(H107,1)&lt;="2","At Risk",
RIGHT(H107,1)="4","Can't Lose Them",
TRUE,"Hibernating"
)</f>
        <v>Loyal Customers</v>
      </c>
    </row>
    <row r="108" spans="1:10" x14ac:dyDescent="0.25">
      <c r="A108" s="3" t="s">
        <v>124</v>
      </c>
      <c r="B108">
        <v>202</v>
      </c>
      <c r="C108">
        <v>5</v>
      </c>
      <c r="D108">
        <v>1245.27</v>
      </c>
      <c r="E108" cm="1">
        <f t="array" ref="E108">_xlfn.IFS(B108&gt;87,1,AND(B108&lt;=87, B108&gt;45),2,AND(B108&lt;=45,B108&gt;18),3,B108&lt;=18,4)</f>
        <v>1</v>
      </c>
      <c r="F108" cm="1">
        <f t="array" ref="F108">_xlfn.IFS(C108&gt;7,4,AND(C108&lt;=7, C108&gt;5),3,AND(C108&lt;=5,C108&gt;4),2,C108&lt;=4,1)</f>
        <v>2</v>
      </c>
      <c r="G108" cm="1">
        <f t="array" ref="G108">_xlfn.IFS(D108&gt;4094,4,AND(D108&lt;=4094, D108&gt;2784),3,AND(D108&lt;=2784,D108&gt;1779),2,D108&lt;=1779,1)</f>
        <v>1</v>
      </c>
      <c r="H108">
        <f t="shared" si="1"/>
        <v>121</v>
      </c>
      <c r="I108" t="str" cm="1">
        <f t="array" ref="I108">_xlfn.IFS(H108&gt;411,"Platinum",AND(H108&lt;=411, H108&gt;311),"Gold",AND(H108&lt;=311,H108&gt;211),"Silver",H108&lt;=211,"Bronze")</f>
        <v>Bronze</v>
      </c>
      <c r="J108" t="str" cm="1">
        <f t="array" ref="J108">_xlfn.IFS(
H108="444","Champions",
LEFT(H108,1)="4","Loyal Customers",
MID(H108,2,1)="4","Potential Loyalists",
LEFT(H108,1)="3","Promising",
LEFT(H108,1)="2","Customers Needing Attention",
LEFT(H108,1)&lt;="2","At Risk",
RIGHT(H108,1)="4","Can't Lose Them",
TRUE,"Hibernating"
)</f>
        <v>At Risk</v>
      </c>
    </row>
    <row r="109" spans="1:10" x14ac:dyDescent="0.25">
      <c r="A109" s="3" t="s">
        <v>125</v>
      </c>
      <c r="B109">
        <v>99</v>
      </c>
      <c r="C109">
        <v>9</v>
      </c>
      <c r="D109">
        <v>7159.6900000000005</v>
      </c>
      <c r="E109" cm="1">
        <f t="array" ref="E109">_xlfn.IFS(B109&gt;87,1,AND(B109&lt;=87, B109&gt;45),2,AND(B109&lt;=45,B109&gt;18),3,B109&lt;=18,4)</f>
        <v>1</v>
      </c>
      <c r="F109" cm="1">
        <f t="array" ref="F109">_xlfn.IFS(C109&gt;7,4,AND(C109&lt;=7, C109&gt;5),3,AND(C109&lt;=5,C109&gt;4),2,C109&lt;=4,1)</f>
        <v>4</v>
      </c>
      <c r="G109" cm="1">
        <f t="array" ref="G109">_xlfn.IFS(D109&gt;4094,4,AND(D109&lt;=4094, D109&gt;2784),3,AND(D109&lt;=2784,D109&gt;1779),2,D109&lt;=1779,1)</f>
        <v>4</v>
      </c>
      <c r="H109">
        <f t="shared" si="1"/>
        <v>144</v>
      </c>
      <c r="I109" t="str" cm="1">
        <f t="array" ref="I109">_xlfn.IFS(H109&gt;411,"Platinum",AND(H109&lt;=411, H109&gt;311),"Gold",AND(H109&lt;=311,H109&gt;211),"Silver",H109&lt;=211,"Bronze")</f>
        <v>Bronze</v>
      </c>
      <c r="J109" t="str" cm="1">
        <f t="array" ref="J109">_xlfn.IFS(
H109="444","Champions",
LEFT(H109,1)="4","Loyal Customers",
MID(H109,2,1)="4","Potential Loyalists",
LEFT(H109,1)="3","Promising",
LEFT(H109,1)="2","Customers Needing Attention",
LEFT(H109,1)&lt;="2","At Risk",
RIGHT(H109,1)="4","Can't Lose Them",
TRUE,"Hibernating"
)</f>
        <v>Potential Loyalists</v>
      </c>
    </row>
    <row r="110" spans="1:10" x14ac:dyDescent="0.25">
      <c r="A110" s="3" t="s">
        <v>126</v>
      </c>
      <c r="B110">
        <v>43</v>
      </c>
      <c r="C110">
        <v>7</v>
      </c>
      <c r="D110">
        <v>3632.3</v>
      </c>
      <c r="E110" cm="1">
        <f t="array" ref="E110">_xlfn.IFS(B110&gt;87,1,AND(B110&lt;=87, B110&gt;45),2,AND(B110&lt;=45,B110&gt;18),3,B110&lt;=18,4)</f>
        <v>3</v>
      </c>
      <c r="F110" cm="1">
        <f t="array" ref="F110">_xlfn.IFS(C110&gt;7,4,AND(C110&lt;=7, C110&gt;5),3,AND(C110&lt;=5,C110&gt;4),2,C110&lt;=4,1)</f>
        <v>3</v>
      </c>
      <c r="G110" cm="1">
        <f t="array" ref="G110">_xlfn.IFS(D110&gt;4094,4,AND(D110&lt;=4094, D110&gt;2784),3,AND(D110&lt;=2784,D110&gt;1779),2,D110&lt;=1779,1)</f>
        <v>3</v>
      </c>
      <c r="H110">
        <f t="shared" si="1"/>
        <v>333</v>
      </c>
      <c r="I110" t="str" cm="1">
        <f t="array" ref="I110">_xlfn.IFS(H110&gt;411,"Platinum",AND(H110&lt;=411, H110&gt;311),"Gold",AND(H110&lt;=311,H110&gt;211),"Silver",H110&lt;=211,"Bronze")</f>
        <v>Gold</v>
      </c>
      <c r="J110" t="str" cm="1">
        <f t="array" ref="J110">_xlfn.IFS(
H110="444","Champions",
LEFT(H110,1)="4","Loyal Customers",
MID(H110,2,1)="4","Potential Loyalists",
LEFT(H110,1)="3","Promising",
LEFT(H110,1)="2","Customers Needing Attention",
LEFT(H110,1)&lt;="2","At Risk",
RIGHT(H110,1)="4","Can't Lose Them",
TRUE,"Hibernating"
)</f>
        <v>Promising</v>
      </c>
    </row>
    <row r="111" spans="1:10" x14ac:dyDescent="0.25">
      <c r="A111" s="3" t="s">
        <v>127</v>
      </c>
      <c r="B111">
        <v>14</v>
      </c>
      <c r="C111">
        <v>4</v>
      </c>
      <c r="D111">
        <v>4498.34</v>
      </c>
      <c r="E111" cm="1">
        <f t="array" ref="E111">_xlfn.IFS(B111&gt;87,1,AND(B111&lt;=87, B111&gt;45),2,AND(B111&lt;=45,B111&gt;18),3,B111&lt;=18,4)</f>
        <v>4</v>
      </c>
      <c r="F111" cm="1">
        <f t="array" ref="F111">_xlfn.IFS(C111&gt;7,4,AND(C111&lt;=7, C111&gt;5),3,AND(C111&lt;=5,C111&gt;4),2,C111&lt;=4,1)</f>
        <v>1</v>
      </c>
      <c r="G111" cm="1">
        <f t="array" ref="G111">_xlfn.IFS(D111&gt;4094,4,AND(D111&lt;=4094, D111&gt;2784),3,AND(D111&lt;=2784,D111&gt;1779),2,D111&lt;=1779,1)</f>
        <v>4</v>
      </c>
      <c r="H111">
        <f t="shared" si="1"/>
        <v>414</v>
      </c>
      <c r="I111" t="str" cm="1">
        <f t="array" ref="I111">_xlfn.IFS(H111&gt;411,"Platinum",AND(H111&lt;=411, H111&gt;311),"Gold",AND(H111&lt;=311,H111&gt;211),"Silver",H111&lt;=211,"Bronze")</f>
        <v>Platinum</v>
      </c>
      <c r="J111" t="str" cm="1">
        <f t="array" ref="J111">_xlfn.IFS(
H111="444","Champions",
LEFT(H111,1)="4","Loyal Customers",
MID(H111,2,1)="4","Potential Loyalists",
LEFT(H111,1)="3","Promising",
LEFT(H111,1)="2","Customers Needing Attention",
LEFT(H111,1)&lt;="2","At Risk",
RIGHT(H111,1)="4","Can't Lose Them",
TRUE,"Hibernating"
)</f>
        <v>Loyal Customers</v>
      </c>
    </row>
    <row r="112" spans="1:10" x14ac:dyDescent="0.25">
      <c r="A112" s="3" t="s">
        <v>128</v>
      </c>
      <c r="B112">
        <v>55</v>
      </c>
      <c r="C112">
        <v>5</v>
      </c>
      <c r="D112">
        <v>2086.85</v>
      </c>
      <c r="E112" cm="1">
        <f t="array" ref="E112">_xlfn.IFS(B112&gt;87,1,AND(B112&lt;=87, B112&gt;45),2,AND(B112&lt;=45,B112&gt;18),3,B112&lt;=18,4)</f>
        <v>2</v>
      </c>
      <c r="F112" cm="1">
        <f t="array" ref="F112">_xlfn.IFS(C112&gt;7,4,AND(C112&lt;=7, C112&gt;5),3,AND(C112&lt;=5,C112&gt;4),2,C112&lt;=4,1)</f>
        <v>2</v>
      </c>
      <c r="G112" cm="1">
        <f t="array" ref="G112">_xlfn.IFS(D112&gt;4094,4,AND(D112&lt;=4094, D112&gt;2784),3,AND(D112&lt;=2784,D112&gt;1779),2,D112&lt;=1779,1)</f>
        <v>2</v>
      </c>
      <c r="H112">
        <f t="shared" si="1"/>
        <v>222</v>
      </c>
      <c r="I112" t="str" cm="1">
        <f t="array" ref="I112">_xlfn.IFS(H112&gt;411,"Platinum",AND(H112&lt;=411, H112&gt;311),"Gold",AND(H112&lt;=311,H112&gt;211),"Silver",H112&lt;=211,"Bronze")</f>
        <v>Silver</v>
      </c>
      <c r="J112" t="str" cm="1">
        <f t="array" ref="J112">_xlfn.IFS(
H112="444","Champions",
LEFT(H112,1)="4","Loyal Customers",
MID(H112,2,1)="4","Potential Loyalists",
LEFT(H112,1)="3","Promising",
LEFT(H112,1)="2","Customers Needing Attention",
LEFT(H112,1)&lt;="2","At Risk",
RIGHT(H112,1)="4","Can't Lose Them",
TRUE,"Hibernating"
)</f>
        <v>Customers Needing Attention</v>
      </c>
    </row>
    <row r="113" spans="1:10" x14ac:dyDescent="0.25">
      <c r="A113" s="3" t="s">
        <v>129</v>
      </c>
      <c r="B113">
        <v>76</v>
      </c>
      <c r="C113">
        <v>4</v>
      </c>
      <c r="D113">
        <v>666.79</v>
      </c>
      <c r="E113" cm="1">
        <f t="array" ref="E113">_xlfn.IFS(B113&gt;87,1,AND(B113&lt;=87, B113&gt;45),2,AND(B113&lt;=45,B113&gt;18),3,B113&lt;=18,4)</f>
        <v>2</v>
      </c>
      <c r="F113" cm="1">
        <f t="array" ref="F113">_xlfn.IFS(C113&gt;7,4,AND(C113&lt;=7, C113&gt;5),3,AND(C113&lt;=5,C113&gt;4),2,C113&lt;=4,1)</f>
        <v>1</v>
      </c>
      <c r="G113" cm="1">
        <f t="array" ref="G113">_xlfn.IFS(D113&gt;4094,4,AND(D113&lt;=4094, D113&gt;2784),3,AND(D113&lt;=2784,D113&gt;1779),2,D113&lt;=1779,1)</f>
        <v>1</v>
      </c>
      <c r="H113">
        <f t="shared" si="1"/>
        <v>211</v>
      </c>
      <c r="I113" t="str" cm="1">
        <f t="array" ref="I113">_xlfn.IFS(H113&gt;411,"Platinum",AND(H113&lt;=411, H113&gt;311),"Gold",AND(H113&lt;=311,H113&gt;211),"Silver",H113&lt;=211,"Bronze")</f>
        <v>Bronze</v>
      </c>
      <c r="J113" t="str" cm="1">
        <f t="array" ref="J113">_xlfn.IFS(
H113="444","Champions",
LEFT(H113,1)="4","Loyal Customers",
MID(H113,2,1)="4","Potential Loyalists",
LEFT(H113,1)="3","Promising",
LEFT(H113,1)="2","Customers Needing Attention",
LEFT(H113,1)&lt;="2","At Risk",
RIGHT(H113,1)="4","Can't Lose Them",
TRUE,"Hibernating"
)</f>
        <v>Customers Needing Attention</v>
      </c>
    </row>
    <row r="114" spans="1:10" x14ac:dyDescent="0.25">
      <c r="A114" s="3" t="s">
        <v>130</v>
      </c>
      <c r="B114">
        <v>8</v>
      </c>
      <c r="C114">
        <v>8</v>
      </c>
      <c r="D114">
        <v>3879.1400000000003</v>
      </c>
      <c r="E114" cm="1">
        <f t="array" ref="E114">_xlfn.IFS(B114&gt;87,1,AND(B114&lt;=87, B114&gt;45),2,AND(B114&lt;=45,B114&gt;18),3,B114&lt;=18,4)</f>
        <v>4</v>
      </c>
      <c r="F114" cm="1">
        <f t="array" ref="F114">_xlfn.IFS(C114&gt;7,4,AND(C114&lt;=7, C114&gt;5),3,AND(C114&lt;=5,C114&gt;4),2,C114&lt;=4,1)</f>
        <v>4</v>
      </c>
      <c r="G114" cm="1">
        <f t="array" ref="G114">_xlfn.IFS(D114&gt;4094,4,AND(D114&lt;=4094, D114&gt;2784),3,AND(D114&lt;=2784,D114&gt;1779),2,D114&lt;=1779,1)</f>
        <v>3</v>
      </c>
      <c r="H114">
        <f t="shared" si="1"/>
        <v>443</v>
      </c>
      <c r="I114" t="str" cm="1">
        <f t="array" ref="I114">_xlfn.IFS(H114&gt;411,"Platinum",AND(H114&lt;=411, H114&gt;311),"Gold",AND(H114&lt;=311,H114&gt;211),"Silver",H114&lt;=211,"Bronze")</f>
        <v>Platinum</v>
      </c>
      <c r="J114" t="str" cm="1">
        <f t="array" ref="J114">_xlfn.IFS(
H114="444","Champions",
LEFT(H114,1)="4","Loyal Customers",
MID(H114,2,1)="4","Potential Loyalists",
LEFT(H114,1)="3","Promising",
LEFT(H114,1)="2","Customers Needing Attention",
LEFT(H114,1)&lt;="2","At Risk",
RIGHT(H114,1)="4","Can't Lose Them",
TRUE,"Hibernating"
)</f>
        <v>Loyal Customers</v>
      </c>
    </row>
    <row r="115" spans="1:10" x14ac:dyDescent="0.25">
      <c r="A115" s="3" t="s">
        <v>131</v>
      </c>
      <c r="B115">
        <v>110</v>
      </c>
      <c r="C115">
        <v>2</v>
      </c>
      <c r="D115">
        <v>183.2</v>
      </c>
      <c r="E115" cm="1">
        <f t="array" ref="E115">_xlfn.IFS(B115&gt;87,1,AND(B115&lt;=87, B115&gt;45),2,AND(B115&lt;=45,B115&gt;18),3,B115&lt;=18,4)</f>
        <v>1</v>
      </c>
      <c r="F115" cm="1">
        <f t="array" ref="F115">_xlfn.IFS(C115&gt;7,4,AND(C115&lt;=7, C115&gt;5),3,AND(C115&lt;=5,C115&gt;4),2,C115&lt;=4,1)</f>
        <v>1</v>
      </c>
      <c r="G115" cm="1">
        <f t="array" ref="G115">_xlfn.IFS(D115&gt;4094,4,AND(D115&lt;=4094, D115&gt;2784),3,AND(D115&lt;=2784,D115&gt;1779),2,D115&lt;=1779,1)</f>
        <v>1</v>
      </c>
      <c r="H115">
        <f t="shared" si="1"/>
        <v>111</v>
      </c>
      <c r="I115" t="str" cm="1">
        <f t="array" ref="I115">_xlfn.IFS(H115&gt;411,"Platinum",AND(H115&lt;=411, H115&gt;311),"Gold",AND(H115&lt;=311,H115&gt;211),"Silver",H115&lt;=211,"Bronze")</f>
        <v>Bronze</v>
      </c>
      <c r="J115" t="str" cm="1">
        <f t="array" ref="J115">_xlfn.IFS(
H115="444","Champions",
LEFT(H115,1)="4","Loyal Customers",
MID(H115,2,1)="4","Potential Loyalists",
LEFT(H115,1)="3","Promising",
LEFT(H115,1)="2","Customers Needing Attention",
LEFT(H115,1)&lt;="2","At Risk",
RIGHT(H115,1)="4","Can't Lose Them",
TRUE,"Hibernating"
)</f>
        <v>At Risk</v>
      </c>
    </row>
    <row r="116" spans="1:10" x14ac:dyDescent="0.25">
      <c r="A116" s="3" t="s">
        <v>132</v>
      </c>
      <c r="B116">
        <v>46</v>
      </c>
      <c r="C116">
        <v>5</v>
      </c>
      <c r="D116">
        <v>3091.56</v>
      </c>
      <c r="E116" cm="1">
        <f t="array" ref="E116">_xlfn.IFS(B116&gt;87,1,AND(B116&lt;=87, B116&gt;45),2,AND(B116&lt;=45,B116&gt;18),3,B116&lt;=18,4)</f>
        <v>2</v>
      </c>
      <c r="F116" cm="1">
        <f t="array" ref="F116">_xlfn.IFS(C116&gt;7,4,AND(C116&lt;=7, C116&gt;5),3,AND(C116&lt;=5,C116&gt;4),2,C116&lt;=4,1)</f>
        <v>2</v>
      </c>
      <c r="G116" cm="1">
        <f t="array" ref="G116">_xlfn.IFS(D116&gt;4094,4,AND(D116&lt;=4094, D116&gt;2784),3,AND(D116&lt;=2784,D116&gt;1779),2,D116&lt;=1779,1)</f>
        <v>3</v>
      </c>
      <c r="H116">
        <f t="shared" si="1"/>
        <v>223</v>
      </c>
      <c r="I116" t="str" cm="1">
        <f t="array" ref="I116">_xlfn.IFS(H116&gt;411,"Platinum",AND(H116&lt;=411, H116&gt;311),"Gold",AND(H116&lt;=311,H116&gt;211),"Silver",H116&lt;=211,"Bronze")</f>
        <v>Silver</v>
      </c>
      <c r="J116" t="str" cm="1">
        <f t="array" ref="J116">_xlfn.IFS(
H116="444","Champions",
LEFT(H116,1)="4","Loyal Customers",
MID(H116,2,1)="4","Potential Loyalists",
LEFT(H116,1)="3","Promising",
LEFT(H116,1)="2","Customers Needing Attention",
LEFT(H116,1)&lt;="2","At Risk",
RIGHT(H116,1)="4","Can't Lose Them",
TRUE,"Hibernating"
)</f>
        <v>Customers Needing Attention</v>
      </c>
    </row>
    <row r="117" spans="1:10" x14ac:dyDescent="0.25">
      <c r="A117" s="3" t="s">
        <v>133</v>
      </c>
      <c r="B117">
        <v>14</v>
      </c>
      <c r="C117">
        <v>7</v>
      </c>
      <c r="D117">
        <v>2621.55</v>
      </c>
      <c r="E117" cm="1">
        <f t="array" ref="E117">_xlfn.IFS(B117&gt;87,1,AND(B117&lt;=87, B117&gt;45),2,AND(B117&lt;=45,B117&gt;18),3,B117&lt;=18,4)</f>
        <v>4</v>
      </c>
      <c r="F117" cm="1">
        <f t="array" ref="F117">_xlfn.IFS(C117&gt;7,4,AND(C117&lt;=7, C117&gt;5),3,AND(C117&lt;=5,C117&gt;4),2,C117&lt;=4,1)</f>
        <v>3</v>
      </c>
      <c r="G117" cm="1">
        <f t="array" ref="G117">_xlfn.IFS(D117&gt;4094,4,AND(D117&lt;=4094, D117&gt;2784),3,AND(D117&lt;=2784,D117&gt;1779),2,D117&lt;=1779,1)</f>
        <v>2</v>
      </c>
      <c r="H117">
        <f t="shared" si="1"/>
        <v>432</v>
      </c>
      <c r="I117" t="str" cm="1">
        <f t="array" ref="I117">_xlfn.IFS(H117&gt;411,"Platinum",AND(H117&lt;=411, H117&gt;311),"Gold",AND(H117&lt;=311,H117&gt;211),"Silver",H117&lt;=211,"Bronze")</f>
        <v>Platinum</v>
      </c>
      <c r="J117" t="str" cm="1">
        <f t="array" ref="J117">_xlfn.IFS(
H117="444","Champions",
LEFT(H117,1)="4","Loyal Customers",
MID(H117,2,1)="4","Potential Loyalists",
LEFT(H117,1)="3","Promising",
LEFT(H117,1)="2","Customers Needing Attention",
LEFT(H117,1)&lt;="2","At Risk",
RIGHT(H117,1)="4","Can't Lose Them",
TRUE,"Hibernating"
)</f>
        <v>Loyal Customers</v>
      </c>
    </row>
    <row r="118" spans="1:10" x14ac:dyDescent="0.25">
      <c r="A118" s="3" t="s">
        <v>134</v>
      </c>
      <c r="B118">
        <v>45</v>
      </c>
      <c r="C118">
        <v>3</v>
      </c>
      <c r="D118">
        <v>1051.23</v>
      </c>
      <c r="E118" cm="1">
        <f t="array" ref="E118">_xlfn.IFS(B118&gt;87,1,AND(B118&lt;=87, B118&gt;45),2,AND(B118&lt;=45,B118&gt;18),3,B118&lt;=18,4)</f>
        <v>3</v>
      </c>
      <c r="F118" cm="1">
        <f t="array" ref="F118">_xlfn.IFS(C118&gt;7,4,AND(C118&lt;=7, C118&gt;5),3,AND(C118&lt;=5,C118&gt;4),2,C118&lt;=4,1)</f>
        <v>1</v>
      </c>
      <c r="G118" cm="1">
        <f t="array" ref="G118">_xlfn.IFS(D118&gt;4094,4,AND(D118&lt;=4094, D118&gt;2784),3,AND(D118&lt;=2784,D118&gt;1779),2,D118&lt;=1779,1)</f>
        <v>1</v>
      </c>
      <c r="H118">
        <f t="shared" si="1"/>
        <v>311</v>
      </c>
      <c r="I118" t="str" cm="1">
        <f t="array" ref="I118">_xlfn.IFS(H118&gt;411,"Platinum",AND(H118&lt;=411, H118&gt;311),"Gold",AND(H118&lt;=311,H118&gt;211),"Silver",H118&lt;=211,"Bronze")</f>
        <v>Silver</v>
      </c>
      <c r="J118" t="str" cm="1">
        <f t="array" ref="J118">_xlfn.IFS(
H118="444","Champions",
LEFT(H118,1)="4","Loyal Customers",
MID(H118,2,1)="4","Potential Loyalists",
LEFT(H118,1)="3","Promising",
LEFT(H118,1)="2","Customers Needing Attention",
LEFT(H118,1)&lt;="2","At Risk",
RIGHT(H118,1)="4","Can't Lose Them",
TRUE,"Hibernating"
)</f>
        <v>Promising</v>
      </c>
    </row>
    <row r="119" spans="1:10" x14ac:dyDescent="0.25">
      <c r="A119" s="3" t="s">
        <v>135</v>
      </c>
      <c r="B119">
        <v>113</v>
      </c>
      <c r="C119">
        <v>5</v>
      </c>
      <c r="D119">
        <v>4267.42</v>
      </c>
      <c r="E119" cm="1">
        <f t="array" ref="E119">_xlfn.IFS(B119&gt;87,1,AND(B119&lt;=87, B119&gt;45),2,AND(B119&lt;=45,B119&gt;18),3,B119&lt;=18,4)</f>
        <v>1</v>
      </c>
      <c r="F119" cm="1">
        <f t="array" ref="F119">_xlfn.IFS(C119&gt;7,4,AND(C119&lt;=7, C119&gt;5),3,AND(C119&lt;=5,C119&gt;4),2,C119&lt;=4,1)</f>
        <v>2</v>
      </c>
      <c r="G119" cm="1">
        <f t="array" ref="G119">_xlfn.IFS(D119&gt;4094,4,AND(D119&lt;=4094, D119&gt;2784),3,AND(D119&lt;=2784,D119&gt;1779),2,D119&lt;=1779,1)</f>
        <v>4</v>
      </c>
      <c r="H119">
        <f t="shared" si="1"/>
        <v>124</v>
      </c>
      <c r="I119" t="str" cm="1">
        <f t="array" ref="I119">_xlfn.IFS(H119&gt;411,"Platinum",AND(H119&lt;=411, H119&gt;311),"Gold",AND(H119&lt;=311,H119&gt;211),"Silver",H119&lt;=211,"Bronze")</f>
        <v>Bronze</v>
      </c>
      <c r="J119" t="str" cm="1">
        <f t="array" ref="J119">_xlfn.IFS(
H119="444","Champions",
LEFT(H119,1)="4","Loyal Customers",
MID(H119,2,1)="4","Potential Loyalists",
LEFT(H119,1)="3","Promising",
LEFT(H119,1)="2","Customers Needing Attention",
LEFT(H119,1)&lt;="2","At Risk",
RIGHT(H119,1)="4","Can't Lose Them",
TRUE,"Hibernating"
)</f>
        <v>At Risk</v>
      </c>
    </row>
    <row r="120" spans="1:10" x14ac:dyDescent="0.25">
      <c r="A120" s="3" t="s">
        <v>136</v>
      </c>
      <c r="B120">
        <v>21</v>
      </c>
      <c r="C120">
        <v>8</v>
      </c>
      <c r="D120">
        <v>5025.4400000000005</v>
      </c>
      <c r="E120" cm="1">
        <f t="array" ref="E120">_xlfn.IFS(B120&gt;87,1,AND(B120&lt;=87, B120&gt;45),2,AND(B120&lt;=45,B120&gt;18),3,B120&lt;=18,4)</f>
        <v>3</v>
      </c>
      <c r="F120" cm="1">
        <f t="array" ref="F120">_xlfn.IFS(C120&gt;7,4,AND(C120&lt;=7, C120&gt;5),3,AND(C120&lt;=5,C120&gt;4),2,C120&lt;=4,1)</f>
        <v>4</v>
      </c>
      <c r="G120" cm="1">
        <f t="array" ref="G120">_xlfn.IFS(D120&gt;4094,4,AND(D120&lt;=4094, D120&gt;2784),3,AND(D120&lt;=2784,D120&gt;1779),2,D120&lt;=1779,1)</f>
        <v>4</v>
      </c>
      <c r="H120">
        <f t="shared" si="1"/>
        <v>344</v>
      </c>
      <c r="I120" t="str" cm="1">
        <f t="array" ref="I120">_xlfn.IFS(H120&gt;411,"Platinum",AND(H120&lt;=411, H120&gt;311),"Gold",AND(H120&lt;=311,H120&gt;211),"Silver",H120&lt;=211,"Bronze")</f>
        <v>Gold</v>
      </c>
      <c r="J120" t="str" cm="1">
        <f t="array" ref="J120">_xlfn.IFS(
H120="444","Champions",
LEFT(H120,1)="4","Loyal Customers",
MID(H120,2,1)="4","Potential Loyalists",
LEFT(H120,1)="3","Promising",
LEFT(H120,1)="2","Customers Needing Attention",
LEFT(H120,1)&lt;="2","At Risk",
RIGHT(H120,1)="4","Can't Lose Them",
TRUE,"Hibernating"
)</f>
        <v>Potential Loyalists</v>
      </c>
    </row>
    <row r="121" spans="1:10" x14ac:dyDescent="0.25">
      <c r="A121" s="3" t="s">
        <v>137</v>
      </c>
      <c r="B121">
        <v>32</v>
      </c>
      <c r="C121">
        <v>12</v>
      </c>
      <c r="D121">
        <v>7367.88</v>
      </c>
      <c r="E121" cm="1">
        <f t="array" ref="E121">_xlfn.IFS(B121&gt;87,1,AND(B121&lt;=87, B121&gt;45),2,AND(B121&lt;=45,B121&gt;18),3,B121&lt;=18,4)</f>
        <v>3</v>
      </c>
      <c r="F121" cm="1">
        <f t="array" ref="F121">_xlfn.IFS(C121&gt;7,4,AND(C121&lt;=7, C121&gt;5),3,AND(C121&lt;=5,C121&gt;4),2,C121&lt;=4,1)</f>
        <v>4</v>
      </c>
      <c r="G121" cm="1">
        <f t="array" ref="G121">_xlfn.IFS(D121&gt;4094,4,AND(D121&lt;=4094, D121&gt;2784),3,AND(D121&lt;=2784,D121&gt;1779),2,D121&lt;=1779,1)</f>
        <v>4</v>
      </c>
      <c r="H121">
        <f t="shared" si="1"/>
        <v>344</v>
      </c>
      <c r="I121" t="str" cm="1">
        <f t="array" ref="I121">_xlfn.IFS(H121&gt;411,"Platinum",AND(H121&lt;=411, H121&gt;311),"Gold",AND(H121&lt;=311,H121&gt;211),"Silver",H121&lt;=211,"Bronze")</f>
        <v>Gold</v>
      </c>
      <c r="J121" t="str" cm="1">
        <f t="array" ref="J121">_xlfn.IFS(
H121="444","Champions",
LEFT(H121,1)="4","Loyal Customers",
MID(H121,2,1)="4","Potential Loyalists",
LEFT(H121,1)="3","Promising",
LEFT(H121,1)="2","Customers Needing Attention",
LEFT(H121,1)&lt;="2","At Risk",
RIGHT(H121,1)="4","Can't Lose Them",
TRUE,"Hibernating"
)</f>
        <v>Potential Loyalists</v>
      </c>
    </row>
    <row r="122" spans="1:10" x14ac:dyDescent="0.25">
      <c r="A122" s="3" t="s">
        <v>138</v>
      </c>
      <c r="B122">
        <v>11</v>
      </c>
      <c r="C122">
        <v>7</v>
      </c>
      <c r="D122">
        <v>2568.9700000000003</v>
      </c>
      <c r="E122" cm="1">
        <f t="array" ref="E122">_xlfn.IFS(B122&gt;87,1,AND(B122&lt;=87, B122&gt;45),2,AND(B122&lt;=45,B122&gt;18),3,B122&lt;=18,4)</f>
        <v>4</v>
      </c>
      <c r="F122" cm="1">
        <f t="array" ref="F122">_xlfn.IFS(C122&gt;7,4,AND(C122&lt;=7, C122&gt;5),3,AND(C122&lt;=5,C122&gt;4),2,C122&lt;=4,1)</f>
        <v>3</v>
      </c>
      <c r="G122" cm="1">
        <f t="array" ref="G122">_xlfn.IFS(D122&gt;4094,4,AND(D122&lt;=4094, D122&gt;2784),3,AND(D122&lt;=2784,D122&gt;1779),2,D122&lt;=1779,1)</f>
        <v>2</v>
      </c>
      <c r="H122">
        <f t="shared" si="1"/>
        <v>432</v>
      </c>
      <c r="I122" t="str" cm="1">
        <f t="array" ref="I122">_xlfn.IFS(H122&gt;411,"Platinum",AND(H122&lt;=411, H122&gt;311),"Gold",AND(H122&lt;=311,H122&gt;211),"Silver",H122&lt;=211,"Bronze")</f>
        <v>Platinum</v>
      </c>
      <c r="J122" t="str" cm="1">
        <f t="array" ref="J122">_xlfn.IFS(
H122="444","Champions",
LEFT(H122,1)="4","Loyal Customers",
MID(H122,2,1)="4","Potential Loyalists",
LEFT(H122,1)="3","Promising",
LEFT(H122,1)="2","Customers Needing Attention",
LEFT(H122,1)&lt;="2","At Risk",
RIGHT(H122,1)="4","Can't Lose Them",
TRUE,"Hibernating"
)</f>
        <v>Loyal Customers</v>
      </c>
    </row>
    <row r="123" spans="1:10" x14ac:dyDescent="0.25">
      <c r="A123" s="3" t="s">
        <v>139</v>
      </c>
      <c r="B123">
        <v>16</v>
      </c>
      <c r="C123">
        <v>2</v>
      </c>
      <c r="D123">
        <v>2712.5699999999997</v>
      </c>
      <c r="E123" cm="1">
        <f t="array" ref="E123">_xlfn.IFS(B123&gt;87,1,AND(B123&lt;=87, B123&gt;45),2,AND(B123&lt;=45,B123&gt;18),3,B123&lt;=18,4)</f>
        <v>4</v>
      </c>
      <c r="F123" cm="1">
        <f t="array" ref="F123">_xlfn.IFS(C123&gt;7,4,AND(C123&lt;=7, C123&gt;5),3,AND(C123&lt;=5,C123&gt;4),2,C123&lt;=4,1)</f>
        <v>1</v>
      </c>
      <c r="G123" cm="1">
        <f t="array" ref="G123">_xlfn.IFS(D123&gt;4094,4,AND(D123&lt;=4094, D123&gt;2784),3,AND(D123&lt;=2784,D123&gt;1779),2,D123&lt;=1779,1)</f>
        <v>2</v>
      </c>
      <c r="H123">
        <f t="shared" si="1"/>
        <v>412</v>
      </c>
      <c r="I123" t="str" cm="1">
        <f t="array" ref="I123">_xlfn.IFS(H123&gt;411,"Platinum",AND(H123&lt;=411, H123&gt;311),"Gold",AND(H123&lt;=311,H123&gt;211),"Silver",H123&lt;=211,"Bronze")</f>
        <v>Platinum</v>
      </c>
      <c r="J123" t="str" cm="1">
        <f t="array" ref="J123">_xlfn.IFS(
H123="444","Champions",
LEFT(H123,1)="4","Loyal Customers",
MID(H123,2,1)="4","Potential Loyalists",
LEFT(H123,1)="3","Promising",
LEFT(H123,1)="2","Customers Needing Attention",
LEFT(H123,1)&lt;="2","At Risk",
RIGHT(H123,1)="4","Can't Lose Them",
TRUE,"Hibernating"
)</f>
        <v>Loyal Customers</v>
      </c>
    </row>
    <row r="124" spans="1:10" x14ac:dyDescent="0.25">
      <c r="A124" s="3" t="s">
        <v>140</v>
      </c>
      <c r="B124">
        <v>24</v>
      </c>
      <c r="C124">
        <v>9</v>
      </c>
      <c r="D124">
        <v>5691.6100000000006</v>
      </c>
      <c r="E124" cm="1">
        <f t="array" ref="E124">_xlfn.IFS(B124&gt;87,1,AND(B124&lt;=87, B124&gt;45),2,AND(B124&lt;=45,B124&gt;18),3,B124&lt;=18,4)</f>
        <v>3</v>
      </c>
      <c r="F124" cm="1">
        <f t="array" ref="F124">_xlfn.IFS(C124&gt;7,4,AND(C124&lt;=7, C124&gt;5),3,AND(C124&lt;=5,C124&gt;4),2,C124&lt;=4,1)</f>
        <v>4</v>
      </c>
      <c r="G124" cm="1">
        <f t="array" ref="G124">_xlfn.IFS(D124&gt;4094,4,AND(D124&lt;=4094, D124&gt;2784),3,AND(D124&lt;=2784,D124&gt;1779),2,D124&lt;=1779,1)</f>
        <v>4</v>
      </c>
      <c r="H124">
        <f t="shared" si="1"/>
        <v>344</v>
      </c>
      <c r="I124" t="str" cm="1">
        <f t="array" ref="I124">_xlfn.IFS(H124&gt;411,"Platinum",AND(H124&lt;=411, H124&gt;311),"Gold",AND(H124&lt;=311,H124&gt;211),"Silver",H124&lt;=211,"Bronze")</f>
        <v>Gold</v>
      </c>
      <c r="J124" t="str" cm="1">
        <f t="array" ref="J124">_xlfn.IFS(
H124="444","Champions",
LEFT(H124,1)="4","Loyal Customers",
MID(H124,2,1)="4","Potential Loyalists",
LEFT(H124,1)="3","Promising",
LEFT(H124,1)="2","Customers Needing Attention",
LEFT(H124,1)&lt;="2","At Risk",
RIGHT(H124,1)="4","Can't Lose Them",
TRUE,"Hibernating"
)</f>
        <v>Potential Loyalists</v>
      </c>
    </row>
    <row r="125" spans="1:10" x14ac:dyDescent="0.25">
      <c r="A125" s="3" t="s">
        <v>141</v>
      </c>
      <c r="B125">
        <v>48</v>
      </c>
      <c r="C125">
        <v>5</v>
      </c>
      <c r="D125">
        <v>1843.5700000000002</v>
      </c>
      <c r="E125" cm="1">
        <f t="array" ref="E125">_xlfn.IFS(B125&gt;87,1,AND(B125&lt;=87, B125&gt;45),2,AND(B125&lt;=45,B125&gt;18),3,B125&lt;=18,4)</f>
        <v>2</v>
      </c>
      <c r="F125" cm="1">
        <f t="array" ref="F125">_xlfn.IFS(C125&gt;7,4,AND(C125&lt;=7, C125&gt;5),3,AND(C125&lt;=5,C125&gt;4),2,C125&lt;=4,1)</f>
        <v>2</v>
      </c>
      <c r="G125" cm="1">
        <f t="array" ref="G125">_xlfn.IFS(D125&gt;4094,4,AND(D125&lt;=4094, D125&gt;2784),3,AND(D125&lt;=2784,D125&gt;1779),2,D125&lt;=1779,1)</f>
        <v>2</v>
      </c>
      <c r="H125">
        <f t="shared" si="1"/>
        <v>222</v>
      </c>
      <c r="I125" t="str" cm="1">
        <f t="array" ref="I125">_xlfn.IFS(H125&gt;411,"Platinum",AND(H125&lt;=411, H125&gt;311),"Gold",AND(H125&lt;=311,H125&gt;211),"Silver",H125&lt;=211,"Bronze")</f>
        <v>Silver</v>
      </c>
      <c r="J125" t="str" cm="1">
        <f t="array" ref="J125">_xlfn.IFS(
H125="444","Champions",
LEFT(H125,1)="4","Loyal Customers",
MID(H125,2,1)="4","Potential Loyalists",
LEFT(H125,1)="3","Promising",
LEFT(H125,1)="2","Customers Needing Attention",
LEFT(H125,1)&lt;="2","At Risk",
RIGHT(H125,1)="4","Can't Lose Them",
TRUE,"Hibernating"
)</f>
        <v>Customers Needing Attention</v>
      </c>
    </row>
    <row r="126" spans="1:10" x14ac:dyDescent="0.25">
      <c r="A126" s="3" t="s">
        <v>142</v>
      </c>
      <c r="B126">
        <v>12</v>
      </c>
      <c r="C126">
        <v>4</v>
      </c>
      <c r="D126">
        <v>1338.61</v>
      </c>
      <c r="E126" cm="1">
        <f t="array" ref="E126">_xlfn.IFS(B126&gt;87,1,AND(B126&lt;=87, B126&gt;45),2,AND(B126&lt;=45,B126&gt;18),3,B126&lt;=18,4)</f>
        <v>4</v>
      </c>
      <c r="F126" cm="1">
        <f t="array" ref="F126">_xlfn.IFS(C126&gt;7,4,AND(C126&lt;=7, C126&gt;5),3,AND(C126&lt;=5,C126&gt;4),2,C126&lt;=4,1)</f>
        <v>1</v>
      </c>
      <c r="G126" cm="1">
        <f t="array" ref="G126">_xlfn.IFS(D126&gt;4094,4,AND(D126&lt;=4094, D126&gt;2784),3,AND(D126&lt;=2784,D126&gt;1779),2,D126&lt;=1779,1)</f>
        <v>1</v>
      </c>
      <c r="H126">
        <f t="shared" si="1"/>
        <v>411</v>
      </c>
      <c r="I126" t="str" cm="1">
        <f t="array" ref="I126">_xlfn.IFS(H126&gt;411,"Platinum",AND(H126&lt;=411, H126&gt;311),"Gold",AND(H126&lt;=311,H126&gt;211),"Silver",H126&lt;=211,"Bronze")</f>
        <v>Gold</v>
      </c>
      <c r="J126" t="str" cm="1">
        <f t="array" ref="J126">_xlfn.IFS(
H126="444","Champions",
LEFT(H126,1)="4","Loyal Customers",
MID(H126,2,1)="4","Potential Loyalists",
LEFT(H126,1)="3","Promising",
LEFT(H126,1)="2","Customers Needing Attention",
LEFT(H126,1)&lt;="2","At Risk",
RIGHT(H126,1)="4","Can't Lose Them",
TRUE,"Hibernating"
)</f>
        <v>Loyal Customers</v>
      </c>
    </row>
    <row r="127" spans="1:10" x14ac:dyDescent="0.25">
      <c r="A127" s="3" t="s">
        <v>143</v>
      </c>
      <c r="B127">
        <v>208</v>
      </c>
      <c r="C127">
        <v>3</v>
      </c>
      <c r="D127">
        <v>683.2</v>
      </c>
      <c r="E127" cm="1">
        <f t="array" ref="E127">_xlfn.IFS(B127&gt;87,1,AND(B127&lt;=87, B127&gt;45),2,AND(B127&lt;=45,B127&gt;18),3,B127&lt;=18,4)</f>
        <v>1</v>
      </c>
      <c r="F127" cm="1">
        <f t="array" ref="F127">_xlfn.IFS(C127&gt;7,4,AND(C127&lt;=7, C127&gt;5),3,AND(C127&lt;=5,C127&gt;4),2,C127&lt;=4,1)</f>
        <v>1</v>
      </c>
      <c r="G127" cm="1">
        <f t="array" ref="G127">_xlfn.IFS(D127&gt;4094,4,AND(D127&lt;=4094, D127&gt;2784),3,AND(D127&lt;=2784,D127&gt;1779),2,D127&lt;=1779,1)</f>
        <v>1</v>
      </c>
      <c r="H127">
        <f t="shared" si="1"/>
        <v>111</v>
      </c>
      <c r="I127" t="str" cm="1">
        <f t="array" ref="I127">_xlfn.IFS(H127&gt;411,"Platinum",AND(H127&lt;=411, H127&gt;311),"Gold",AND(H127&lt;=311,H127&gt;211),"Silver",H127&lt;=211,"Bronze")</f>
        <v>Bronze</v>
      </c>
      <c r="J127" t="str" cm="1">
        <f t="array" ref="J127">_xlfn.IFS(
H127="444","Champions",
LEFT(H127,1)="4","Loyal Customers",
MID(H127,2,1)="4","Potential Loyalists",
LEFT(H127,1)="3","Promising",
LEFT(H127,1)="2","Customers Needing Attention",
LEFT(H127,1)&lt;="2","At Risk",
RIGHT(H127,1)="4","Can't Lose Them",
TRUE,"Hibernating"
)</f>
        <v>At Risk</v>
      </c>
    </row>
    <row r="128" spans="1:10" x14ac:dyDescent="0.25">
      <c r="A128" s="3" t="s">
        <v>144</v>
      </c>
      <c r="B128">
        <v>147</v>
      </c>
      <c r="C128">
        <v>4</v>
      </c>
      <c r="D128">
        <v>3014.53</v>
      </c>
      <c r="E128" cm="1">
        <f t="array" ref="E128">_xlfn.IFS(B128&gt;87,1,AND(B128&lt;=87, B128&gt;45),2,AND(B128&lt;=45,B128&gt;18),3,B128&lt;=18,4)</f>
        <v>1</v>
      </c>
      <c r="F128" cm="1">
        <f t="array" ref="F128">_xlfn.IFS(C128&gt;7,4,AND(C128&lt;=7, C128&gt;5),3,AND(C128&lt;=5,C128&gt;4),2,C128&lt;=4,1)</f>
        <v>1</v>
      </c>
      <c r="G128" cm="1">
        <f t="array" ref="G128">_xlfn.IFS(D128&gt;4094,4,AND(D128&lt;=4094, D128&gt;2784),3,AND(D128&lt;=2784,D128&gt;1779),2,D128&lt;=1779,1)</f>
        <v>3</v>
      </c>
      <c r="H128">
        <f t="shared" si="1"/>
        <v>113</v>
      </c>
      <c r="I128" t="str" cm="1">
        <f t="array" ref="I128">_xlfn.IFS(H128&gt;411,"Platinum",AND(H128&lt;=411, H128&gt;311),"Gold",AND(H128&lt;=311,H128&gt;211),"Silver",H128&lt;=211,"Bronze")</f>
        <v>Bronze</v>
      </c>
      <c r="J128" t="str" cm="1">
        <f t="array" ref="J128">_xlfn.IFS(
H128="444","Champions",
LEFT(H128,1)="4","Loyal Customers",
MID(H128,2,1)="4","Potential Loyalists",
LEFT(H128,1)="3","Promising",
LEFT(H128,1)="2","Customers Needing Attention",
LEFT(H128,1)&lt;="2","At Risk",
RIGHT(H128,1)="4","Can't Lose Them",
TRUE,"Hibernating"
)</f>
        <v>At Risk</v>
      </c>
    </row>
    <row r="129" spans="1:10" x14ac:dyDescent="0.25">
      <c r="A129" s="3" t="s">
        <v>145</v>
      </c>
      <c r="B129">
        <v>17</v>
      </c>
      <c r="C129">
        <v>6</v>
      </c>
      <c r="D129">
        <v>4574.1000000000004</v>
      </c>
      <c r="E129" cm="1">
        <f t="array" ref="E129">_xlfn.IFS(B129&gt;87,1,AND(B129&lt;=87, B129&gt;45),2,AND(B129&lt;=45,B129&gt;18),3,B129&lt;=18,4)</f>
        <v>4</v>
      </c>
      <c r="F129" cm="1">
        <f t="array" ref="F129">_xlfn.IFS(C129&gt;7,4,AND(C129&lt;=7, C129&gt;5),3,AND(C129&lt;=5,C129&gt;4),2,C129&lt;=4,1)</f>
        <v>3</v>
      </c>
      <c r="G129" cm="1">
        <f t="array" ref="G129">_xlfn.IFS(D129&gt;4094,4,AND(D129&lt;=4094, D129&gt;2784),3,AND(D129&lt;=2784,D129&gt;1779),2,D129&lt;=1779,1)</f>
        <v>4</v>
      </c>
      <c r="H129">
        <f t="shared" si="1"/>
        <v>434</v>
      </c>
      <c r="I129" t="str" cm="1">
        <f t="array" ref="I129">_xlfn.IFS(H129&gt;411,"Platinum",AND(H129&lt;=411, H129&gt;311),"Gold",AND(H129&lt;=311,H129&gt;211),"Silver",H129&lt;=211,"Bronze")</f>
        <v>Platinum</v>
      </c>
      <c r="J129" t="str" cm="1">
        <f t="array" ref="J129">_xlfn.IFS(
H129="444","Champions",
LEFT(H129,1)="4","Loyal Customers",
MID(H129,2,1)="4","Potential Loyalists",
LEFT(H129,1)="3","Promising",
LEFT(H129,1)="2","Customers Needing Attention",
LEFT(H129,1)&lt;="2","At Risk",
RIGHT(H129,1)="4","Can't Lose Them",
TRUE,"Hibernating"
)</f>
        <v>Loyal Customers</v>
      </c>
    </row>
    <row r="130" spans="1:10" x14ac:dyDescent="0.25">
      <c r="A130" s="3" t="s">
        <v>146</v>
      </c>
      <c r="B130">
        <v>20</v>
      </c>
      <c r="C130">
        <v>7</v>
      </c>
      <c r="D130">
        <v>2561.15</v>
      </c>
      <c r="E130" cm="1">
        <f t="array" ref="E130">_xlfn.IFS(B130&gt;87,1,AND(B130&lt;=87, B130&gt;45),2,AND(B130&lt;=45,B130&gt;18),3,B130&lt;=18,4)</f>
        <v>3</v>
      </c>
      <c r="F130" cm="1">
        <f t="array" ref="F130">_xlfn.IFS(C130&gt;7,4,AND(C130&lt;=7, C130&gt;5),3,AND(C130&lt;=5,C130&gt;4),2,C130&lt;=4,1)</f>
        <v>3</v>
      </c>
      <c r="G130" cm="1">
        <f t="array" ref="G130">_xlfn.IFS(D130&gt;4094,4,AND(D130&lt;=4094, D130&gt;2784),3,AND(D130&lt;=2784,D130&gt;1779),2,D130&lt;=1779,1)</f>
        <v>2</v>
      </c>
      <c r="H130">
        <f t="shared" si="1"/>
        <v>332</v>
      </c>
      <c r="I130" t="str" cm="1">
        <f t="array" ref="I130">_xlfn.IFS(H130&gt;411,"Platinum",AND(H130&lt;=411, H130&gt;311),"Gold",AND(H130&lt;=311,H130&gt;211),"Silver",H130&lt;=211,"Bronze")</f>
        <v>Gold</v>
      </c>
      <c r="J130" t="str" cm="1">
        <f t="array" ref="J130">_xlfn.IFS(
H130="444","Champions",
LEFT(H130,1)="4","Loyal Customers",
MID(H130,2,1)="4","Potential Loyalists",
LEFT(H130,1)="3","Promising",
LEFT(H130,1)="2","Customers Needing Attention",
LEFT(H130,1)&lt;="2","At Risk",
RIGHT(H130,1)="4","Can't Lose Them",
TRUE,"Hibernating"
)</f>
        <v>Promising</v>
      </c>
    </row>
    <row r="131" spans="1:10" x14ac:dyDescent="0.25">
      <c r="A131" s="3" t="s">
        <v>147</v>
      </c>
      <c r="B131">
        <v>108</v>
      </c>
      <c r="C131">
        <v>3</v>
      </c>
      <c r="D131">
        <v>1217.23</v>
      </c>
      <c r="E131" cm="1">
        <f t="array" ref="E131">_xlfn.IFS(B131&gt;87,1,AND(B131&lt;=87, B131&gt;45),2,AND(B131&lt;=45,B131&gt;18),3,B131&lt;=18,4)</f>
        <v>1</v>
      </c>
      <c r="F131" cm="1">
        <f t="array" ref="F131">_xlfn.IFS(C131&gt;7,4,AND(C131&lt;=7, C131&gt;5),3,AND(C131&lt;=5,C131&gt;4),2,C131&lt;=4,1)</f>
        <v>1</v>
      </c>
      <c r="G131" cm="1">
        <f t="array" ref="G131">_xlfn.IFS(D131&gt;4094,4,AND(D131&lt;=4094, D131&gt;2784),3,AND(D131&lt;=2784,D131&gt;1779),2,D131&lt;=1779,1)</f>
        <v>1</v>
      </c>
      <c r="H131">
        <f t="shared" si="1"/>
        <v>111</v>
      </c>
      <c r="I131" t="str" cm="1">
        <f t="array" ref="I131">_xlfn.IFS(H131&gt;411,"Platinum",AND(H131&lt;=411, H131&gt;311),"Gold",AND(H131&lt;=311,H131&gt;211),"Silver",H131&lt;=211,"Bronze")</f>
        <v>Bronze</v>
      </c>
      <c r="J131" t="str" cm="1">
        <f t="array" ref="J131">_xlfn.IFS(
H131="444","Champions",
LEFT(H131,1)="4","Loyal Customers",
MID(H131,2,1)="4","Potential Loyalists",
LEFT(H131,1)="3","Promising",
LEFT(H131,1)="2","Customers Needing Attention",
LEFT(H131,1)&lt;="2","At Risk",
RIGHT(H131,1)="4","Can't Lose Them",
TRUE,"Hibernating"
)</f>
        <v>At Risk</v>
      </c>
    </row>
    <row r="132" spans="1:10" x14ac:dyDescent="0.25">
      <c r="A132" s="3" t="s">
        <v>148</v>
      </c>
      <c r="B132">
        <v>26</v>
      </c>
      <c r="C132">
        <v>9</v>
      </c>
      <c r="D132">
        <v>6072.48</v>
      </c>
      <c r="E132" cm="1">
        <f t="array" ref="E132">_xlfn.IFS(B132&gt;87,1,AND(B132&lt;=87, B132&gt;45),2,AND(B132&lt;=45,B132&gt;18),3,B132&lt;=18,4)</f>
        <v>3</v>
      </c>
      <c r="F132" cm="1">
        <f t="array" ref="F132">_xlfn.IFS(C132&gt;7,4,AND(C132&lt;=7, C132&gt;5),3,AND(C132&lt;=5,C132&gt;4),2,C132&lt;=4,1)</f>
        <v>4</v>
      </c>
      <c r="G132" cm="1">
        <f t="array" ref="G132">_xlfn.IFS(D132&gt;4094,4,AND(D132&lt;=4094, D132&gt;2784),3,AND(D132&lt;=2784,D132&gt;1779),2,D132&lt;=1779,1)</f>
        <v>4</v>
      </c>
      <c r="H132">
        <f t="shared" si="1"/>
        <v>344</v>
      </c>
      <c r="I132" t="str" cm="1">
        <f t="array" ref="I132">_xlfn.IFS(H132&gt;411,"Platinum",AND(H132&lt;=411, H132&gt;311),"Gold",AND(H132&lt;=311,H132&gt;211),"Silver",H132&lt;=211,"Bronze")</f>
        <v>Gold</v>
      </c>
      <c r="J132" t="str" cm="1">
        <f t="array" ref="J132">_xlfn.IFS(
H132="444","Champions",
LEFT(H132,1)="4","Loyal Customers",
MID(H132,2,1)="4","Potential Loyalists",
LEFT(H132,1)="3","Promising",
LEFT(H132,1)="2","Customers Needing Attention",
LEFT(H132,1)&lt;="2","At Risk",
RIGHT(H132,1)="4","Can't Lose Them",
TRUE,"Hibernating"
)</f>
        <v>Potential Loyalists</v>
      </c>
    </row>
    <row r="133" spans="1:10" x14ac:dyDescent="0.25">
      <c r="A133" s="3" t="s">
        <v>149</v>
      </c>
      <c r="B133">
        <v>64</v>
      </c>
      <c r="C133">
        <v>4</v>
      </c>
      <c r="D133">
        <v>1774.1200000000001</v>
      </c>
      <c r="E133" cm="1">
        <f t="array" ref="E133">_xlfn.IFS(B133&gt;87,1,AND(B133&lt;=87, B133&gt;45),2,AND(B133&lt;=45,B133&gt;18),3,B133&lt;=18,4)</f>
        <v>2</v>
      </c>
      <c r="F133" cm="1">
        <f t="array" ref="F133">_xlfn.IFS(C133&gt;7,4,AND(C133&lt;=7, C133&gt;5),3,AND(C133&lt;=5,C133&gt;4),2,C133&lt;=4,1)</f>
        <v>1</v>
      </c>
      <c r="G133" cm="1">
        <f t="array" ref="G133">_xlfn.IFS(D133&gt;4094,4,AND(D133&lt;=4094, D133&gt;2784),3,AND(D133&lt;=2784,D133&gt;1779),2,D133&lt;=1779,1)</f>
        <v>1</v>
      </c>
      <c r="H133">
        <f t="shared" ref="H133:H196" si="2">(100*E133)+(10*F133)+G133</f>
        <v>211</v>
      </c>
      <c r="I133" t="str" cm="1">
        <f t="array" ref="I133">_xlfn.IFS(H133&gt;411,"Platinum",AND(H133&lt;=411, H133&gt;311),"Gold",AND(H133&lt;=311,H133&gt;211),"Silver",H133&lt;=211,"Bronze")</f>
        <v>Bronze</v>
      </c>
      <c r="J133" t="str" cm="1">
        <f t="array" ref="J133">_xlfn.IFS(
H133="444","Champions",
LEFT(H133,1)="4","Loyal Customers",
MID(H133,2,1)="4","Potential Loyalists",
LEFT(H133,1)="3","Promising",
LEFT(H133,1)="2","Customers Needing Attention",
LEFT(H133,1)&lt;="2","At Risk",
RIGHT(H133,1)="4","Can't Lose Them",
TRUE,"Hibernating"
)</f>
        <v>Customers Needing Attention</v>
      </c>
    </row>
    <row r="134" spans="1:10" x14ac:dyDescent="0.25">
      <c r="A134" s="3" t="s">
        <v>150</v>
      </c>
      <c r="B134">
        <v>2</v>
      </c>
      <c r="C134">
        <v>9</v>
      </c>
      <c r="D134">
        <v>4631.2300000000005</v>
      </c>
      <c r="E134" cm="1">
        <f t="array" ref="E134">_xlfn.IFS(B134&gt;87,1,AND(B134&lt;=87, B134&gt;45),2,AND(B134&lt;=45,B134&gt;18),3,B134&lt;=18,4)</f>
        <v>4</v>
      </c>
      <c r="F134" cm="1">
        <f t="array" ref="F134">_xlfn.IFS(C134&gt;7,4,AND(C134&lt;=7, C134&gt;5),3,AND(C134&lt;=5,C134&gt;4),2,C134&lt;=4,1)</f>
        <v>4</v>
      </c>
      <c r="G134" cm="1">
        <f t="array" ref="G134">_xlfn.IFS(D134&gt;4094,4,AND(D134&lt;=4094, D134&gt;2784),3,AND(D134&lt;=2784,D134&gt;1779),2,D134&lt;=1779,1)</f>
        <v>4</v>
      </c>
      <c r="H134">
        <f t="shared" si="2"/>
        <v>444</v>
      </c>
      <c r="I134" t="str" cm="1">
        <f t="array" ref="I134">_xlfn.IFS(H134&gt;411,"Platinum",AND(H134&lt;=411, H134&gt;311),"Gold",AND(H134&lt;=311,H134&gt;211),"Silver",H134&lt;=211,"Bronze")</f>
        <v>Platinum</v>
      </c>
      <c r="J134" t="str" cm="1">
        <f t="array" ref="J134">_xlfn.IFS(
H134="444","Champions",
LEFT(H134,1)="4","Loyal Customers",
MID(H134,2,1)="4","Potential Loyalists",
LEFT(H134,1)="3","Promising",
LEFT(H134,1)="2","Customers Needing Attention",
LEFT(H134,1)&lt;="2","At Risk",
RIGHT(H134,1)="4","Can't Lose Them",
TRUE,"Hibernating"
)</f>
        <v>Loyal Customers</v>
      </c>
    </row>
    <row r="135" spans="1:10" x14ac:dyDescent="0.25">
      <c r="A135" s="3" t="s">
        <v>151</v>
      </c>
      <c r="B135">
        <v>7</v>
      </c>
      <c r="C135">
        <v>3</v>
      </c>
      <c r="D135">
        <v>4053.92</v>
      </c>
      <c r="E135" cm="1">
        <f t="array" ref="E135">_xlfn.IFS(B135&gt;87,1,AND(B135&lt;=87, B135&gt;45),2,AND(B135&lt;=45,B135&gt;18),3,B135&lt;=18,4)</f>
        <v>4</v>
      </c>
      <c r="F135" cm="1">
        <f t="array" ref="F135">_xlfn.IFS(C135&gt;7,4,AND(C135&lt;=7, C135&gt;5),3,AND(C135&lt;=5,C135&gt;4),2,C135&lt;=4,1)</f>
        <v>1</v>
      </c>
      <c r="G135" cm="1">
        <f t="array" ref="G135">_xlfn.IFS(D135&gt;4094,4,AND(D135&lt;=4094, D135&gt;2784),3,AND(D135&lt;=2784,D135&gt;1779),2,D135&lt;=1779,1)</f>
        <v>3</v>
      </c>
      <c r="H135">
        <f t="shared" si="2"/>
        <v>413</v>
      </c>
      <c r="I135" t="str" cm="1">
        <f t="array" ref="I135">_xlfn.IFS(H135&gt;411,"Platinum",AND(H135&lt;=411, H135&gt;311),"Gold",AND(H135&lt;=311,H135&gt;211),"Silver",H135&lt;=211,"Bronze")</f>
        <v>Platinum</v>
      </c>
      <c r="J135" t="str" cm="1">
        <f t="array" ref="J135">_xlfn.IFS(
H135="444","Champions",
LEFT(H135,1)="4","Loyal Customers",
MID(H135,2,1)="4","Potential Loyalists",
LEFT(H135,1)="3","Promising",
LEFT(H135,1)="2","Customers Needing Attention",
LEFT(H135,1)&lt;="2","At Risk",
RIGHT(H135,1)="4","Can't Lose Them",
TRUE,"Hibernating"
)</f>
        <v>Loyal Customers</v>
      </c>
    </row>
    <row r="136" spans="1:10" x14ac:dyDescent="0.25">
      <c r="A136" s="3" t="s">
        <v>152</v>
      </c>
      <c r="B136">
        <v>136</v>
      </c>
      <c r="C136">
        <v>9</v>
      </c>
      <c r="D136">
        <v>2524.5300000000002</v>
      </c>
      <c r="E136" cm="1">
        <f t="array" ref="E136">_xlfn.IFS(B136&gt;87,1,AND(B136&lt;=87, B136&gt;45),2,AND(B136&lt;=45,B136&gt;18),3,B136&lt;=18,4)</f>
        <v>1</v>
      </c>
      <c r="F136" cm="1">
        <f t="array" ref="F136">_xlfn.IFS(C136&gt;7,4,AND(C136&lt;=7, C136&gt;5),3,AND(C136&lt;=5,C136&gt;4),2,C136&lt;=4,1)</f>
        <v>4</v>
      </c>
      <c r="G136" cm="1">
        <f t="array" ref="G136">_xlfn.IFS(D136&gt;4094,4,AND(D136&lt;=4094, D136&gt;2784),3,AND(D136&lt;=2784,D136&gt;1779),2,D136&lt;=1779,1)</f>
        <v>2</v>
      </c>
      <c r="H136">
        <f t="shared" si="2"/>
        <v>142</v>
      </c>
      <c r="I136" t="str" cm="1">
        <f t="array" ref="I136">_xlfn.IFS(H136&gt;411,"Platinum",AND(H136&lt;=411, H136&gt;311),"Gold",AND(H136&lt;=311,H136&gt;211),"Silver",H136&lt;=211,"Bronze")</f>
        <v>Bronze</v>
      </c>
      <c r="J136" t="str" cm="1">
        <f t="array" ref="J136">_xlfn.IFS(
H136="444","Champions",
LEFT(H136,1)="4","Loyal Customers",
MID(H136,2,1)="4","Potential Loyalists",
LEFT(H136,1)="3","Promising",
LEFT(H136,1)="2","Customers Needing Attention",
LEFT(H136,1)&lt;="2","At Risk",
RIGHT(H136,1)="4","Can't Lose Them",
TRUE,"Hibernating"
)</f>
        <v>Potential Loyalists</v>
      </c>
    </row>
    <row r="137" spans="1:10" x14ac:dyDescent="0.25">
      <c r="A137" s="3" t="s">
        <v>153</v>
      </c>
      <c r="B137">
        <v>38</v>
      </c>
      <c r="C137">
        <v>4</v>
      </c>
      <c r="D137">
        <v>1858.97</v>
      </c>
      <c r="E137" cm="1">
        <f t="array" ref="E137">_xlfn.IFS(B137&gt;87,1,AND(B137&lt;=87, B137&gt;45),2,AND(B137&lt;=45,B137&gt;18),3,B137&lt;=18,4)</f>
        <v>3</v>
      </c>
      <c r="F137" cm="1">
        <f t="array" ref="F137">_xlfn.IFS(C137&gt;7,4,AND(C137&lt;=7, C137&gt;5),3,AND(C137&lt;=5,C137&gt;4),2,C137&lt;=4,1)</f>
        <v>1</v>
      </c>
      <c r="G137" cm="1">
        <f t="array" ref="G137">_xlfn.IFS(D137&gt;4094,4,AND(D137&lt;=4094, D137&gt;2784),3,AND(D137&lt;=2784,D137&gt;1779),2,D137&lt;=1779,1)</f>
        <v>2</v>
      </c>
      <c r="H137">
        <f t="shared" si="2"/>
        <v>312</v>
      </c>
      <c r="I137" t="str" cm="1">
        <f t="array" ref="I137">_xlfn.IFS(H137&gt;411,"Platinum",AND(H137&lt;=411, H137&gt;311),"Gold",AND(H137&lt;=311,H137&gt;211),"Silver",H137&lt;=211,"Bronze")</f>
        <v>Gold</v>
      </c>
      <c r="J137" t="str" cm="1">
        <f t="array" ref="J137">_xlfn.IFS(
H137="444","Champions",
LEFT(H137,1)="4","Loyal Customers",
MID(H137,2,1)="4","Potential Loyalists",
LEFT(H137,1)="3","Promising",
LEFT(H137,1)="2","Customers Needing Attention",
LEFT(H137,1)&lt;="2","At Risk",
RIGHT(H137,1)="4","Can't Lose Them",
TRUE,"Hibernating"
)</f>
        <v>Promising</v>
      </c>
    </row>
    <row r="138" spans="1:10" x14ac:dyDescent="0.25">
      <c r="A138" s="3" t="s">
        <v>154</v>
      </c>
      <c r="B138">
        <v>98</v>
      </c>
      <c r="C138">
        <v>6</v>
      </c>
      <c r="D138">
        <v>4825.8500000000004</v>
      </c>
      <c r="E138" cm="1">
        <f t="array" ref="E138">_xlfn.IFS(B138&gt;87,1,AND(B138&lt;=87, B138&gt;45),2,AND(B138&lt;=45,B138&gt;18),3,B138&lt;=18,4)</f>
        <v>1</v>
      </c>
      <c r="F138" cm="1">
        <f t="array" ref="F138">_xlfn.IFS(C138&gt;7,4,AND(C138&lt;=7, C138&gt;5),3,AND(C138&lt;=5,C138&gt;4),2,C138&lt;=4,1)</f>
        <v>3</v>
      </c>
      <c r="G138" cm="1">
        <f t="array" ref="G138">_xlfn.IFS(D138&gt;4094,4,AND(D138&lt;=4094, D138&gt;2784),3,AND(D138&lt;=2784,D138&gt;1779),2,D138&lt;=1779,1)</f>
        <v>4</v>
      </c>
      <c r="H138">
        <f t="shared" si="2"/>
        <v>134</v>
      </c>
      <c r="I138" t="str" cm="1">
        <f t="array" ref="I138">_xlfn.IFS(H138&gt;411,"Platinum",AND(H138&lt;=411, H138&gt;311),"Gold",AND(H138&lt;=311,H138&gt;211),"Silver",H138&lt;=211,"Bronze")</f>
        <v>Bronze</v>
      </c>
      <c r="J138" t="str" cm="1">
        <f t="array" ref="J138">_xlfn.IFS(
H138="444","Champions",
LEFT(H138,1)="4","Loyal Customers",
MID(H138,2,1)="4","Potential Loyalists",
LEFT(H138,1)="3","Promising",
LEFT(H138,1)="2","Customers Needing Attention",
LEFT(H138,1)&lt;="2","At Risk",
RIGHT(H138,1)="4","Can't Lose Them",
TRUE,"Hibernating"
)</f>
        <v>At Risk</v>
      </c>
    </row>
    <row r="139" spans="1:10" x14ac:dyDescent="0.25">
      <c r="A139" s="3" t="s">
        <v>155</v>
      </c>
      <c r="B139">
        <v>47</v>
      </c>
      <c r="C139">
        <v>6</v>
      </c>
      <c r="D139">
        <v>5742.19</v>
      </c>
      <c r="E139" cm="1">
        <f t="array" ref="E139">_xlfn.IFS(B139&gt;87,1,AND(B139&lt;=87, B139&gt;45),2,AND(B139&lt;=45,B139&gt;18),3,B139&lt;=18,4)</f>
        <v>2</v>
      </c>
      <c r="F139" cm="1">
        <f t="array" ref="F139">_xlfn.IFS(C139&gt;7,4,AND(C139&lt;=7, C139&gt;5),3,AND(C139&lt;=5,C139&gt;4),2,C139&lt;=4,1)</f>
        <v>3</v>
      </c>
      <c r="G139" cm="1">
        <f t="array" ref="G139">_xlfn.IFS(D139&gt;4094,4,AND(D139&lt;=4094, D139&gt;2784),3,AND(D139&lt;=2784,D139&gt;1779),2,D139&lt;=1779,1)</f>
        <v>4</v>
      </c>
      <c r="H139">
        <f t="shared" si="2"/>
        <v>234</v>
      </c>
      <c r="I139" t="str" cm="1">
        <f t="array" ref="I139">_xlfn.IFS(H139&gt;411,"Platinum",AND(H139&lt;=411, H139&gt;311),"Gold",AND(H139&lt;=311,H139&gt;211),"Silver",H139&lt;=211,"Bronze")</f>
        <v>Silver</v>
      </c>
      <c r="J139" t="str" cm="1">
        <f t="array" ref="J139">_xlfn.IFS(
H139="444","Champions",
LEFT(H139,1)="4","Loyal Customers",
MID(H139,2,1)="4","Potential Loyalists",
LEFT(H139,1)="3","Promising",
LEFT(H139,1)="2","Customers Needing Attention",
LEFT(H139,1)&lt;="2","At Risk",
RIGHT(H139,1)="4","Can't Lose Them",
TRUE,"Hibernating"
)</f>
        <v>Customers Needing Attention</v>
      </c>
    </row>
    <row r="140" spans="1:10" x14ac:dyDescent="0.25">
      <c r="A140" s="3" t="s">
        <v>156</v>
      </c>
      <c r="B140">
        <v>1</v>
      </c>
      <c r="C140">
        <v>5</v>
      </c>
      <c r="D140">
        <v>912.94</v>
      </c>
      <c r="E140" cm="1">
        <f t="array" ref="E140">_xlfn.IFS(B140&gt;87,1,AND(B140&lt;=87, B140&gt;45),2,AND(B140&lt;=45,B140&gt;18),3,B140&lt;=18,4)</f>
        <v>4</v>
      </c>
      <c r="F140" cm="1">
        <f t="array" ref="F140">_xlfn.IFS(C140&gt;7,4,AND(C140&lt;=7, C140&gt;5),3,AND(C140&lt;=5,C140&gt;4),2,C140&lt;=4,1)</f>
        <v>2</v>
      </c>
      <c r="G140" cm="1">
        <f t="array" ref="G140">_xlfn.IFS(D140&gt;4094,4,AND(D140&lt;=4094, D140&gt;2784),3,AND(D140&lt;=2784,D140&gt;1779),2,D140&lt;=1779,1)</f>
        <v>1</v>
      </c>
      <c r="H140">
        <f t="shared" si="2"/>
        <v>421</v>
      </c>
      <c r="I140" t="str" cm="1">
        <f t="array" ref="I140">_xlfn.IFS(H140&gt;411,"Platinum",AND(H140&lt;=411, H140&gt;311),"Gold",AND(H140&lt;=311,H140&gt;211),"Silver",H140&lt;=211,"Bronze")</f>
        <v>Platinum</v>
      </c>
      <c r="J140" t="str" cm="1">
        <f t="array" ref="J140">_xlfn.IFS(
H140="444","Champions",
LEFT(H140,1)="4","Loyal Customers",
MID(H140,2,1)="4","Potential Loyalists",
LEFT(H140,1)="3","Promising",
LEFT(H140,1)="2","Customers Needing Attention",
LEFT(H140,1)&lt;="2","At Risk",
RIGHT(H140,1)="4","Can't Lose Them",
TRUE,"Hibernating"
)</f>
        <v>Loyal Customers</v>
      </c>
    </row>
    <row r="141" spans="1:10" x14ac:dyDescent="0.25">
      <c r="A141" s="3" t="s">
        <v>157</v>
      </c>
      <c r="B141">
        <v>7</v>
      </c>
      <c r="C141">
        <v>2</v>
      </c>
      <c r="D141">
        <v>327.07</v>
      </c>
      <c r="E141" cm="1">
        <f t="array" ref="E141">_xlfn.IFS(B141&gt;87,1,AND(B141&lt;=87, B141&gt;45),2,AND(B141&lt;=45,B141&gt;18),3,B141&lt;=18,4)</f>
        <v>4</v>
      </c>
      <c r="F141" cm="1">
        <f t="array" ref="F141">_xlfn.IFS(C141&gt;7,4,AND(C141&lt;=7, C141&gt;5),3,AND(C141&lt;=5,C141&gt;4),2,C141&lt;=4,1)</f>
        <v>1</v>
      </c>
      <c r="G141" cm="1">
        <f t="array" ref="G141">_xlfn.IFS(D141&gt;4094,4,AND(D141&lt;=4094, D141&gt;2784),3,AND(D141&lt;=2784,D141&gt;1779),2,D141&lt;=1779,1)</f>
        <v>1</v>
      </c>
      <c r="H141">
        <f t="shared" si="2"/>
        <v>411</v>
      </c>
      <c r="I141" t="str" cm="1">
        <f t="array" ref="I141">_xlfn.IFS(H141&gt;411,"Platinum",AND(H141&lt;=411, H141&gt;311),"Gold",AND(H141&lt;=311,H141&gt;211),"Silver",H141&lt;=211,"Bronze")</f>
        <v>Gold</v>
      </c>
      <c r="J141" t="str" cm="1">
        <f t="array" ref="J141">_xlfn.IFS(
H141="444","Champions",
LEFT(H141,1)="4","Loyal Customers",
MID(H141,2,1)="4","Potential Loyalists",
LEFT(H141,1)="3","Promising",
LEFT(H141,1)="2","Customers Needing Attention",
LEFT(H141,1)&lt;="2","At Risk",
RIGHT(H141,1)="4","Can't Lose Them",
TRUE,"Hibernating"
)</f>
        <v>Loyal Customers</v>
      </c>
    </row>
    <row r="142" spans="1:10" x14ac:dyDescent="0.25">
      <c r="A142" s="3" t="s">
        <v>158</v>
      </c>
      <c r="B142">
        <v>26</v>
      </c>
      <c r="C142">
        <v>5</v>
      </c>
      <c r="D142">
        <v>3026.3900000000003</v>
      </c>
      <c r="E142" cm="1">
        <f t="array" ref="E142">_xlfn.IFS(B142&gt;87,1,AND(B142&lt;=87, B142&gt;45),2,AND(B142&lt;=45,B142&gt;18),3,B142&lt;=18,4)</f>
        <v>3</v>
      </c>
      <c r="F142" cm="1">
        <f t="array" ref="F142">_xlfn.IFS(C142&gt;7,4,AND(C142&lt;=7, C142&gt;5),3,AND(C142&lt;=5,C142&gt;4),2,C142&lt;=4,1)</f>
        <v>2</v>
      </c>
      <c r="G142" cm="1">
        <f t="array" ref="G142">_xlfn.IFS(D142&gt;4094,4,AND(D142&lt;=4094, D142&gt;2784),3,AND(D142&lt;=2784,D142&gt;1779),2,D142&lt;=1779,1)</f>
        <v>3</v>
      </c>
      <c r="H142">
        <f t="shared" si="2"/>
        <v>323</v>
      </c>
      <c r="I142" t="str" cm="1">
        <f t="array" ref="I142">_xlfn.IFS(H142&gt;411,"Platinum",AND(H142&lt;=411, H142&gt;311),"Gold",AND(H142&lt;=311,H142&gt;211),"Silver",H142&lt;=211,"Bronze")</f>
        <v>Gold</v>
      </c>
      <c r="J142" t="str" cm="1">
        <f t="array" ref="J142">_xlfn.IFS(
H142="444","Champions",
LEFT(H142,1)="4","Loyal Customers",
MID(H142,2,1)="4","Potential Loyalists",
LEFT(H142,1)="3","Promising",
LEFT(H142,1)="2","Customers Needing Attention",
LEFT(H142,1)&lt;="2","At Risk",
RIGHT(H142,1)="4","Can't Lose Them",
TRUE,"Hibernating"
)</f>
        <v>Promising</v>
      </c>
    </row>
    <row r="143" spans="1:10" x14ac:dyDescent="0.25">
      <c r="A143" s="3" t="s">
        <v>159</v>
      </c>
      <c r="B143">
        <v>10</v>
      </c>
      <c r="C143">
        <v>5</v>
      </c>
      <c r="D143">
        <v>4235.8</v>
      </c>
      <c r="E143" cm="1">
        <f t="array" ref="E143">_xlfn.IFS(B143&gt;87,1,AND(B143&lt;=87, B143&gt;45),2,AND(B143&lt;=45,B143&gt;18),3,B143&lt;=18,4)</f>
        <v>4</v>
      </c>
      <c r="F143" cm="1">
        <f t="array" ref="F143">_xlfn.IFS(C143&gt;7,4,AND(C143&lt;=7, C143&gt;5),3,AND(C143&lt;=5,C143&gt;4),2,C143&lt;=4,1)</f>
        <v>2</v>
      </c>
      <c r="G143" cm="1">
        <f t="array" ref="G143">_xlfn.IFS(D143&gt;4094,4,AND(D143&lt;=4094, D143&gt;2784),3,AND(D143&lt;=2784,D143&gt;1779),2,D143&lt;=1779,1)</f>
        <v>4</v>
      </c>
      <c r="H143">
        <f t="shared" si="2"/>
        <v>424</v>
      </c>
      <c r="I143" t="str" cm="1">
        <f t="array" ref="I143">_xlfn.IFS(H143&gt;411,"Platinum",AND(H143&lt;=411, H143&gt;311),"Gold",AND(H143&lt;=311,H143&gt;211),"Silver",H143&lt;=211,"Bronze")</f>
        <v>Platinum</v>
      </c>
      <c r="J143" t="str" cm="1">
        <f t="array" ref="J143">_xlfn.IFS(
H143="444","Champions",
LEFT(H143,1)="4","Loyal Customers",
MID(H143,2,1)="4","Potential Loyalists",
LEFT(H143,1)="3","Promising",
LEFT(H143,1)="2","Customers Needing Attention",
LEFT(H143,1)&lt;="2","At Risk",
RIGHT(H143,1)="4","Can't Lose Them",
TRUE,"Hibernating"
)</f>
        <v>Loyal Customers</v>
      </c>
    </row>
    <row r="144" spans="1:10" x14ac:dyDescent="0.25">
      <c r="A144" s="3" t="s">
        <v>160</v>
      </c>
      <c r="B144">
        <v>44</v>
      </c>
      <c r="C144">
        <v>3</v>
      </c>
      <c r="D144">
        <v>2742.04</v>
      </c>
      <c r="E144" cm="1">
        <f t="array" ref="E144">_xlfn.IFS(B144&gt;87,1,AND(B144&lt;=87, B144&gt;45),2,AND(B144&lt;=45,B144&gt;18),3,B144&lt;=18,4)</f>
        <v>3</v>
      </c>
      <c r="F144" cm="1">
        <f t="array" ref="F144">_xlfn.IFS(C144&gt;7,4,AND(C144&lt;=7, C144&gt;5),3,AND(C144&lt;=5,C144&gt;4),2,C144&lt;=4,1)</f>
        <v>1</v>
      </c>
      <c r="G144" cm="1">
        <f t="array" ref="G144">_xlfn.IFS(D144&gt;4094,4,AND(D144&lt;=4094, D144&gt;2784),3,AND(D144&lt;=2784,D144&gt;1779),2,D144&lt;=1779,1)</f>
        <v>2</v>
      </c>
      <c r="H144">
        <f t="shared" si="2"/>
        <v>312</v>
      </c>
      <c r="I144" t="str" cm="1">
        <f t="array" ref="I144">_xlfn.IFS(H144&gt;411,"Platinum",AND(H144&lt;=411, H144&gt;311),"Gold",AND(H144&lt;=311,H144&gt;211),"Silver",H144&lt;=211,"Bronze")</f>
        <v>Gold</v>
      </c>
      <c r="J144" t="str" cm="1">
        <f t="array" ref="J144">_xlfn.IFS(
H144="444","Champions",
LEFT(H144,1)="4","Loyal Customers",
MID(H144,2,1)="4","Potential Loyalists",
LEFT(H144,1)="3","Promising",
LEFT(H144,1)="2","Customers Needing Attention",
LEFT(H144,1)&lt;="2","At Risk",
RIGHT(H144,1)="4","Can't Lose Them",
TRUE,"Hibernating"
)</f>
        <v>Promising</v>
      </c>
    </row>
    <row r="145" spans="1:10" x14ac:dyDescent="0.25">
      <c r="A145" s="3" t="s">
        <v>161</v>
      </c>
      <c r="B145">
        <v>29</v>
      </c>
      <c r="C145">
        <v>5</v>
      </c>
      <c r="D145">
        <v>2839.9300000000003</v>
      </c>
      <c r="E145" cm="1">
        <f t="array" ref="E145">_xlfn.IFS(B145&gt;87,1,AND(B145&lt;=87, B145&gt;45),2,AND(B145&lt;=45,B145&gt;18),3,B145&lt;=18,4)</f>
        <v>3</v>
      </c>
      <c r="F145" cm="1">
        <f t="array" ref="F145">_xlfn.IFS(C145&gt;7,4,AND(C145&lt;=7, C145&gt;5),3,AND(C145&lt;=5,C145&gt;4),2,C145&lt;=4,1)</f>
        <v>2</v>
      </c>
      <c r="G145" cm="1">
        <f t="array" ref="G145">_xlfn.IFS(D145&gt;4094,4,AND(D145&lt;=4094, D145&gt;2784),3,AND(D145&lt;=2784,D145&gt;1779),2,D145&lt;=1779,1)</f>
        <v>3</v>
      </c>
      <c r="H145">
        <f t="shared" si="2"/>
        <v>323</v>
      </c>
      <c r="I145" t="str" cm="1">
        <f t="array" ref="I145">_xlfn.IFS(H145&gt;411,"Platinum",AND(H145&lt;=411, H145&gt;311),"Gold",AND(H145&lt;=311,H145&gt;211),"Silver",H145&lt;=211,"Bronze")</f>
        <v>Gold</v>
      </c>
      <c r="J145" t="str" cm="1">
        <f t="array" ref="J145">_xlfn.IFS(
H145="444","Champions",
LEFT(H145,1)="4","Loyal Customers",
MID(H145,2,1)="4","Potential Loyalists",
LEFT(H145,1)="3","Promising",
LEFT(H145,1)="2","Customers Needing Attention",
LEFT(H145,1)&lt;="2","At Risk",
RIGHT(H145,1)="4","Can't Lose Them",
TRUE,"Hibernating"
)</f>
        <v>Promising</v>
      </c>
    </row>
    <row r="146" spans="1:10" x14ac:dyDescent="0.25">
      <c r="A146" s="3" t="s">
        <v>162</v>
      </c>
      <c r="B146">
        <v>19</v>
      </c>
      <c r="C146">
        <v>4</v>
      </c>
      <c r="D146">
        <v>2135.3700000000003</v>
      </c>
      <c r="E146" cm="1">
        <f t="array" ref="E146">_xlfn.IFS(B146&gt;87,1,AND(B146&lt;=87, B146&gt;45),2,AND(B146&lt;=45,B146&gt;18),3,B146&lt;=18,4)</f>
        <v>3</v>
      </c>
      <c r="F146" cm="1">
        <f t="array" ref="F146">_xlfn.IFS(C146&gt;7,4,AND(C146&lt;=7, C146&gt;5),3,AND(C146&lt;=5,C146&gt;4),2,C146&lt;=4,1)</f>
        <v>1</v>
      </c>
      <c r="G146" cm="1">
        <f t="array" ref="G146">_xlfn.IFS(D146&gt;4094,4,AND(D146&lt;=4094, D146&gt;2784),3,AND(D146&lt;=2784,D146&gt;1779),2,D146&lt;=1779,1)</f>
        <v>2</v>
      </c>
      <c r="H146">
        <f t="shared" si="2"/>
        <v>312</v>
      </c>
      <c r="I146" t="str" cm="1">
        <f t="array" ref="I146">_xlfn.IFS(H146&gt;411,"Platinum",AND(H146&lt;=411, H146&gt;311),"Gold",AND(H146&lt;=311,H146&gt;211),"Silver",H146&lt;=211,"Bronze")</f>
        <v>Gold</v>
      </c>
      <c r="J146" t="str" cm="1">
        <f t="array" ref="J146">_xlfn.IFS(
H146="444","Champions",
LEFT(H146,1)="4","Loyal Customers",
MID(H146,2,1)="4","Potential Loyalists",
LEFT(H146,1)="3","Promising",
LEFT(H146,1)="2","Customers Needing Attention",
LEFT(H146,1)&lt;="2","At Risk",
RIGHT(H146,1)="4","Can't Lose Them",
TRUE,"Hibernating"
)</f>
        <v>Promising</v>
      </c>
    </row>
    <row r="147" spans="1:10" x14ac:dyDescent="0.25">
      <c r="A147" s="3" t="s">
        <v>163</v>
      </c>
      <c r="B147">
        <v>136</v>
      </c>
      <c r="C147">
        <v>4</v>
      </c>
      <c r="D147">
        <v>2285.0500000000002</v>
      </c>
      <c r="E147" cm="1">
        <f t="array" ref="E147">_xlfn.IFS(B147&gt;87,1,AND(B147&lt;=87, B147&gt;45),2,AND(B147&lt;=45,B147&gt;18),3,B147&lt;=18,4)</f>
        <v>1</v>
      </c>
      <c r="F147" cm="1">
        <f t="array" ref="F147">_xlfn.IFS(C147&gt;7,4,AND(C147&lt;=7, C147&gt;5),3,AND(C147&lt;=5,C147&gt;4),2,C147&lt;=4,1)</f>
        <v>1</v>
      </c>
      <c r="G147" cm="1">
        <f t="array" ref="G147">_xlfn.IFS(D147&gt;4094,4,AND(D147&lt;=4094, D147&gt;2784),3,AND(D147&lt;=2784,D147&gt;1779),2,D147&lt;=1779,1)</f>
        <v>2</v>
      </c>
      <c r="H147">
        <f t="shared" si="2"/>
        <v>112</v>
      </c>
      <c r="I147" t="str" cm="1">
        <f t="array" ref="I147">_xlfn.IFS(H147&gt;411,"Platinum",AND(H147&lt;=411, H147&gt;311),"Gold",AND(H147&lt;=311,H147&gt;211),"Silver",H147&lt;=211,"Bronze")</f>
        <v>Bronze</v>
      </c>
      <c r="J147" t="str" cm="1">
        <f t="array" ref="J147">_xlfn.IFS(
H147="444","Champions",
LEFT(H147,1)="4","Loyal Customers",
MID(H147,2,1)="4","Potential Loyalists",
LEFT(H147,1)="3","Promising",
LEFT(H147,1)="2","Customers Needing Attention",
LEFT(H147,1)&lt;="2","At Risk",
RIGHT(H147,1)="4","Can't Lose Them",
TRUE,"Hibernating"
)</f>
        <v>At Risk</v>
      </c>
    </row>
    <row r="148" spans="1:10" x14ac:dyDescent="0.25">
      <c r="A148" s="3" t="s">
        <v>164</v>
      </c>
      <c r="B148">
        <v>26</v>
      </c>
      <c r="C148">
        <v>5</v>
      </c>
      <c r="D148">
        <v>3388.35</v>
      </c>
      <c r="E148" cm="1">
        <f t="array" ref="E148">_xlfn.IFS(B148&gt;87,1,AND(B148&lt;=87, B148&gt;45),2,AND(B148&lt;=45,B148&gt;18),3,B148&lt;=18,4)</f>
        <v>3</v>
      </c>
      <c r="F148" cm="1">
        <f t="array" ref="F148">_xlfn.IFS(C148&gt;7,4,AND(C148&lt;=7, C148&gt;5),3,AND(C148&lt;=5,C148&gt;4),2,C148&lt;=4,1)</f>
        <v>2</v>
      </c>
      <c r="G148" cm="1">
        <f t="array" ref="G148">_xlfn.IFS(D148&gt;4094,4,AND(D148&lt;=4094, D148&gt;2784),3,AND(D148&lt;=2784,D148&gt;1779),2,D148&lt;=1779,1)</f>
        <v>3</v>
      </c>
      <c r="H148">
        <f t="shared" si="2"/>
        <v>323</v>
      </c>
      <c r="I148" t="str" cm="1">
        <f t="array" ref="I148">_xlfn.IFS(H148&gt;411,"Platinum",AND(H148&lt;=411, H148&gt;311),"Gold",AND(H148&lt;=311,H148&gt;211),"Silver",H148&lt;=211,"Bronze")</f>
        <v>Gold</v>
      </c>
      <c r="J148" t="str" cm="1">
        <f t="array" ref="J148">_xlfn.IFS(
H148="444","Champions",
LEFT(H148,1)="4","Loyal Customers",
MID(H148,2,1)="4","Potential Loyalists",
LEFT(H148,1)="3","Promising",
LEFT(H148,1)="2","Customers Needing Attention",
LEFT(H148,1)&lt;="2","At Risk",
RIGHT(H148,1)="4","Can't Lose Them",
TRUE,"Hibernating"
)</f>
        <v>Promising</v>
      </c>
    </row>
    <row r="149" spans="1:10" x14ac:dyDescent="0.25">
      <c r="A149" s="3" t="s">
        <v>165</v>
      </c>
      <c r="B149">
        <v>26</v>
      </c>
      <c r="C149">
        <v>13</v>
      </c>
      <c r="D149">
        <v>6790.6900000000005</v>
      </c>
      <c r="E149" cm="1">
        <f t="array" ref="E149">_xlfn.IFS(B149&gt;87,1,AND(B149&lt;=87, B149&gt;45),2,AND(B149&lt;=45,B149&gt;18),3,B149&lt;=18,4)</f>
        <v>3</v>
      </c>
      <c r="F149" cm="1">
        <f t="array" ref="F149">_xlfn.IFS(C149&gt;7,4,AND(C149&lt;=7, C149&gt;5),3,AND(C149&lt;=5,C149&gt;4),2,C149&lt;=4,1)</f>
        <v>4</v>
      </c>
      <c r="G149" cm="1">
        <f t="array" ref="G149">_xlfn.IFS(D149&gt;4094,4,AND(D149&lt;=4094, D149&gt;2784),3,AND(D149&lt;=2784,D149&gt;1779),2,D149&lt;=1779,1)</f>
        <v>4</v>
      </c>
      <c r="H149">
        <f t="shared" si="2"/>
        <v>344</v>
      </c>
      <c r="I149" t="str" cm="1">
        <f t="array" ref="I149">_xlfn.IFS(H149&gt;411,"Platinum",AND(H149&lt;=411, H149&gt;311),"Gold",AND(H149&lt;=311,H149&gt;211),"Silver",H149&lt;=211,"Bronze")</f>
        <v>Gold</v>
      </c>
      <c r="J149" t="str" cm="1">
        <f t="array" ref="J149">_xlfn.IFS(
H149="444","Champions",
LEFT(H149,1)="4","Loyal Customers",
MID(H149,2,1)="4","Potential Loyalists",
LEFT(H149,1)="3","Promising",
LEFT(H149,1)="2","Customers Needing Attention",
LEFT(H149,1)&lt;="2","At Risk",
RIGHT(H149,1)="4","Can't Lose Them",
TRUE,"Hibernating"
)</f>
        <v>Potential Loyalists</v>
      </c>
    </row>
    <row r="150" spans="1:10" x14ac:dyDescent="0.25">
      <c r="A150" s="3" t="s">
        <v>166</v>
      </c>
      <c r="B150">
        <v>175</v>
      </c>
      <c r="C150">
        <v>5</v>
      </c>
      <c r="D150">
        <v>2200.48</v>
      </c>
      <c r="E150" cm="1">
        <f t="array" ref="E150">_xlfn.IFS(B150&gt;87,1,AND(B150&lt;=87, B150&gt;45),2,AND(B150&lt;=45,B150&gt;18),3,B150&lt;=18,4)</f>
        <v>1</v>
      </c>
      <c r="F150" cm="1">
        <f t="array" ref="F150">_xlfn.IFS(C150&gt;7,4,AND(C150&lt;=7, C150&gt;5),3,AND(C150&lt;=5,C150&gt;4),2,C150&lt;=4,1)</f>
        <v>2</v>
      </c>
      <c r="G150" cm="1">
        <f t="array" ref="G150">_xlfn.IFS(D150&gt;4094,4,AND(D150&lt;=4094, D150&gt;2784),3,AND(D150&lt;=2784,D150&gt;1779),2,D150&lt;=1779,1)</f>
        <v>2</v>
      </c>
      <c r="H150">
        <f t="shared" si="2"/>
        <v>122</v>
      </c>
      <c r="I150" t="str" cm="1">
        <f t="array" ref="I150">_xlfn.IFS(H150&gt;411,"Platinum",AND(H150&lt;=411, H150&gt;311),"Gold",AND(H150&lt;=311,H150&gt;211),"Silver",H150&lt;=211,"Bronze")</f>
        <v>Bronze</v>
      </c>
      <c r="J150" t="str" cm="1">
        <f t="array" ref="J150">_xlfn.IFS(
H150="444","Champions",
LEFT(H150,1)="4","Loyal Customers",
MID(H150,2,1)="4","Potential Loyalists",
LEFT(H150,1)="3","Promising",
LEFT(H150,1)="2","Customers Needing Attention",
LEFT(H150,1)&lt;="2","At Risk",
RIGHT(H150,1)="4","Can't Lose Them",
TRUE,"Hibernating"
)</f>
        <v>At Risk</v>
      </c>
    </row>
    <row r="151" spans="1:10" x14ac:dyDescent="0.25">
      <c r="A151" s="3" t="s">
        <v>167</v>
      </c>
      <c r="B151">
        <v>117</v>
      </c>
      <c r="C151">
        <v>5</v>
      </c>
      <c r="D151">
        <v>3784.98</v>
      </c>
      <c r="E151" cm="1">
        <f t="array" ref="E151">_xlfn.IFS(B151&gt;87,1,AND(B151&lt;=87, B151&gt;45),2,AND(B151&lt;=45,B151&gt;18),3,B151&lt;=18,4)</f>
        <v>1</v>
      </c>
      <c r="F151" cm="1">
        <f t="array" ref="F151">_xlfn.IFS(C151&gt;7,4,AND(C151&lt;=7, C151&gt;5),3,AND(C151&lt;=5,C151&gt;4),2,C151&lt;=4,1)</f>
        <v>2</v>
      </c>
      <c r="G151" cm="1">
        <f t="array" ref="G151">_xlfn.IFS(D151&gt;4094,4,AND(D151&lt;=4094, D151&gt;2784),3,AND(D151&lt;=2784,D151&gt;1779),2,D151&lt;=1779,1)</f>
        <v>3</v>
      </c>
      <c r="H151">
        <f t="shared" si="2"/>
        <v>123</v>
      </c>
      <c r="I151" t="str" cm="1">
        <f t="array" ref="I151">_xlfn.IFS(H151&gt;411,"Platinum",AND(H151&lt;=411, H151&gt;311),"Gold",AND(H151&lt;=311,H151&gt;211),"Silver",H151&lt;=211,"Bronze")</f>
        <v>Bronze</v>
      </c>
      <c r="J151" t="str" cm="1">
        <f t="array" ref="J151">_xlfn.IFS(
H151="444","Champions",
LEFT(H151,1)="4","Loyal Customers",
MID(H151,2,1)="4","Potential Loyalists",
LEFT(H151,1)="3","Promising",
LEFT(H151,1)="2","Customers Needing Attention",
LEFT(H151,1)&lt;="2","At Risk",
RIGHT(H151,1)="4","Can't Lose Them",
TRUE,"Hibernating"
)</f>
        <v>At Risk</v>
      </c>
    </row>
    <row r="152" spans="1:10" x14ac:dyDescent="0.25">
      <c r="A152" s="3" t="s">
        <v>168</v>
      </c>
      <c r="B152">
        <v>53</v>
      </c>
      <c r="C152">
        <v>7</v>
      </c>
      <c r="D152">
        <v>4703.33</v>
      </c>
      <c r="E152" cm="1">
        <f t="array" ref="E152">_xlfn.IFS(B152&gt;87,1,AND(B152&lt;=87, B152&gt;45),2,AND(B152&lt;=45,B152&gt;18),3,B152&lt;=18,4)</f>
        <v>2</v>
      </c>
      <c r="F152" cm="1">
        <f t="array" ref="F152">_xlfn.IFS(C152&gt;7,4,AND(C152&lt;=7, C152&gt;5),3,AND(C152&lt;=5,C152&gt;4),2,C152&lt;=4,1)</f>
        <v>3</v>
      </c>
      <c r="G152" cm="1">
        <f t="array" ref="G152">_xlfn.IFS(D152&gt;4094,4,AND(D152&lt;=4094, D152&gt;2784),3,AND(D152&lt;=2784,D152&gt;1779),2,D152&lt;=1779,1)</f>
        <v>4</v>
      </c>
      <c r="H152">
        <f t="shared" si="2"/>
        <v>234</v>
      </c>
      <c r="I152" t="str" cm="1">
        <f t="array" ref="I152">_xlfn.IFS(H152&gt;411,"Platinum",AND(H152&lt;=411, H152&gt;311),"Gold",AND(H152&lt;=311,H152&gt;211),"Silver",H152&lt;=211,"Bronze")</f>
        <v>Silver</v>
      </c>
      <c r="J152" t="str" cm="1">
        <f t="array" ref="J152">_xlfn.IFS(
H152="444","Champions",
LEFT(H152,1)="4","Loyal Customers",
MID(H152,2,1)="4","Potential Loyalists",
LEFT(H152,1)="3","Promising",
LEFT(H152,1)="2","Customers Needing Attention",
LEFT(H152,1)&lt;="2","At Risk",
RIGHT(H152,1)="4","Can't Lose Them",
TRUE,"Hibernating"
)</f>
        <v>Customers Needing Attention</v>
      </c>
    </row>
    <row r="153" spans="1:10" x14ac:dyDescent="0.25">
      <c r="A153" s="3" t="s">
        <v>169</v>
      </c>
      <c r="B153">
        <v>44</v>
      </c>
      <c r="C153">
        <v>8</v>
      </c>
      <c r="D153">
        <v>3203.16</v>
      </c>
      <c r="E153" cm="1">
        <f t="array" ref="E153">_xlfn.IFS(B153&gt;87,1,AND(B153&lt;=87, B153&gt;45),2,AND(B153&lt;=45,B153&gt;18),3,B153&lt;=18,4)</f>
        <v>3</v>
      </c>
      <c r="F153" cm="1">
        <f t="array" ref="F153">_xlfn.IFS(C153&gt;7,4,AND(C153&lt;=7, C153&gt;5),3,AND(C153&lt;=5,C153&gt;4),2,C153&lt;=4,1)</f>
        <v>4</v>
      </c>
      <c r="G153" cm="1">
        <f t="array" ref="G153">_xlfn.IFS(D153&gt;4094,4,AND(D153&lt;=4094, D153&gt;2784),3,AND(D153&lt;=2784,D153&gt;1779),2,D153&lt;=1779,1)</f>
        <v>3</v>
      </c>
      <c r="H153">
        <f t="shared" si="2"/>
        <v>343</v>
      </c>
      <c r="I153" t="str" cm="1">
        <f t="array" ref="I153">_xlfn.IFS(H153&gt;411,"Platinum",AND(H153&lt;=411, H153&gt;311),"Gold",AND(H153&lt;=311,H153&gt;211),"Silver",H153&lt;=211,"Bronze")</f>
        <v>Gold</v>
      </c>
      <c r="J153" t="str" cm="1">
        <f t="array" ref="J153">_xlfn.IFS(
H153="444","Champions",
LEFT(H153,1)="4","Loyal Customers",
MID(H153,2,1)="4","Potential Loyalists",
LEFT(H153,1)="3","Promising",
LEFT(H153,1)="2","Customers Needing Attention",
LEFT(H153,1)&lt;="2","At Risk",
RIGHT(H153,1)="4","Can't Lose Them",
TRUE,"Hibernating"
)</f>
        <v>Potential Loyalists</v>
      </c>
    </row>
    <row r="154" spans="1:10" x14ac:dyDescent="0.25">
      <c r="A154" s="3" t="s">
        <v>170</v>
      </c>
      <c r="B154">
        <v>75</v>
      </c>
      <c r="C154">
        <v>5</v>
      </c>
      <c r="D154">
        <v>4618.8</v>
      </c>
      <c r="E154" cm="1">
        <f t="array" ref="E154">_xlfn.IFS(B154&gt;87,1,AND(B154&lt;=87, B154&gt;45),2,AND(B154&lt;=45,B154&gt;18),3,B154&lt;=18,4)</f>
        <v>2</v>
      </c>
      <c r="F154" cm="1">
        <f t="array" ref="F154">_xlfn.IFS(C154&gt;7,4,AND(C154&lt;=7, C154&gt;5),3,AND(C154&lt;=5,C154&gt;4),2,C154&lt;=4,1)</f>
        <v>2</v>
      </c>
      <c r="G154" cm="1">
        <f t="array" ref="G154">_xlfn.IFS(D154&gt;4094,4,AND(D154&lt;=4094, D154&gt;2784),3,AND(D154&lt;=2784,D154&gt;1779),2,D154&lt;=1779,1)</f>
        <v>4</v>
      </c>
      <c r="H154">
        <f t="shared" si="2"/>
        <v>224</v>
      </c>
      <c r="I154" t="str" cm="1">
        <f t="array" ref="I154">_xlfn.IFS(H154&gt;411,"Platinum",AND(H154&lt;=411, H154&gt;311),"Gold",AND(H154&lt;=311,H154&gt;211),"Silver",H154&lt;=211,"Bronze")</f>
        <v>Silver</v>
      </c>
      <c r="J154" t="str" cm="1">
        <f t="array" ref="J154">_xlfn.IFS(
H154="444","Champions",
LEFT(H154,1)="4","Loyal Customers",
MID(H154,2,1)="4","Potential Loyalists",
LEFT(H154,1)="3","Promising",
LEFT(H154,1)="2","Customers Needing Attention",
LEFT(H154,1)&lt;="2","At Risk",
RIGHT(H154,1)="4","Can't Lose Them",
TRUE,"Hibernating"
)</f>
        <v>Customers Needing Attention</v>
      </c>
    </row>
    <row r="155" spans="1:10" x14ac:dyDescent="0.25">
      <c r="A155" s="3" t="s">
        <v>171</v>
      </c>
      <c r="B155">
        <v>3</v>
      </c>
      <c r="C155">
        <v>6</v>
      </c>
      <c r="D155">
        <v>1622.9799999999998</v>
      </c>
      <c r="E155" cm="1">
        <f t="array" ref="E155">_xlfn.IFS(B155&gt;87,1,AND(B155&lt;=87, B155&gt;45),2,AND(B155&lt;=45,B155&gt;18),3,B155&lt;=18,4)</f>
        <v>4</v>
      </c>
      <c r="F155" cm="1">
        <f t="array" ref="F155">_xlfn.IFS(C155&gt;7,4,AND(C155&lt;=7, C155&gt;5),3,AND(C155&lt;=5,C155&gt;4),2,C155&lt;=4,1)</f>
        <v>3</v>
      </c>
      <c r="G155" cm="1">
        <f t="array" ref="G155">_xlfn.IFS(D155&gt;4094,4,AND(D155&lt;=4094, D155&gt;2784),3,AND(D155&lt;=2784,D155&gt;1779),2,D155&lt;=1779,1)</f>
        <v>1</v>
      </c>
      <c r="H155">
        <f t="shared" si="2"/>
        <v>431</v>
      </c>
      <c r="I155" t="str" cm="1">
        <f t="array" ref="I155">_xlfn.IFS(H155&gt;411,"Platinum",AND(H155&lt;=411, H155&gt;311),"Gold",AND(H155&lt;=311,H155&gt;211),"Silver",H155&lt;=211,"Bronze")</f>
        <v>Platinum</v>
      </c>
      <c r="J155" t="str" cm="1">
        <f t="array" ref="J155">_xlfn.IFS(
H155="444","Champions",
LEFT(H155,1)="4","Loyal Customers",
MID(H155,2,1)="4","Potential Loyalists",
LEFT(H155,1)="3","Promising",
LEFT(H155,1)="2","Customers Needing Attention",
LEFT(H155,1)&lt;="2","At Risk",
RIGHT(H155,1)="4","Can't Lose Them",
TRUE,"Hibernating"
)</f>
        <v>Loyal Customers</v>
      </c>
    </row>
    <row r="156" spans="1:10" x14ac:dyDescent="0.25">
      <c r="A156" s="3" t="s">
        <v>172</v>
      </c>
      <c r="B156">
        <v>164</v>
      </c>
      <c r="C156">
        <v>3</v>
      </c>
      <c r="D156">
        <v>1758.98</v>
      </c>
      <c r="E156" cm="1">
        <f t="array" ref="E156">_xlfn.IFS(B156&gt;87,1,AND(B156&lt;=87, B156&gt;45),2,AND(B156&lt;=45,B156&gt;18),3,B156&lt;=18,4)</f>
        <v>1</v>
      </c>
      <c r="F156" cm="1">
        <f t="array" ref="F156">_xlfn.IFS(C156&gt;7,4,AND(C156&lt;=7, C156&gt;5),3,AND(C156&lt;=5,C156&gt;4),2,C156&lt;=4,1)</f>
        <v>1</v>
      </c>
      <c r="G156" cm="1">
        <f t="array" ref="G156">_xlfn.IFS(D156&gt;4094,4,AND(D156&lt;=4094, D156&gt;2784),3,AND(D156&lt;=2784,D156&gt;1779),2,D156&lt;=1779,1)</f>
        <v>1</v>
      </c>
      <c r="H156">
        <f t="shared" si="2"/>
        <v>111</v>
      </c>
      <c r="I156" t="str" cm="1">
        <f t="array" ref="I156">_xlfn.IFS(H156&gt;411,"Platinum",AND(H156&lt;=411, H156&gt;311),"Gold",AND(H156&lt;=311,H156&gt;211),"Silver",H156&lt;=211,"Bronze")</f>
        <v>Bronze</v>
      </c>
      <c r="J156" t="str" cm="1">
        <f t="array" ref="J156">_xlfn.IFS(
H156="444","Champions",
LEFT(H156,1)="4","Loyal Customers",
MID(H156,2,1)="4","Potential Loyalists",
LEFT(H156,1)="3","Promising",
LEFT(H156,1)="2","Customers Needing Attention",
LEFT(H156,1)&lt;="2","At Risk",
RIGHT(H156,1)="4","Can't Lose Them",
TRUE,"Hibernating"
)</f>
        <v>At Risk</v>
      </c>
    </row>
    <row r="157" spans="1:10" x14ac:dyDescent="0.25">
      <c r="A157" s="3" t="s">
        <v>173</v>
      </c>
      <c r="B157">
        <v>35</v>
      </c>
      <c r="C157">
        <v>5</v>
      </c>
      <c r="D157">
        <v>3394.1000000000004</v>
      </c>
      <c r="E157" cm="1">
        <f t="array" ref="E157">_xlfn.IFS(B157&gt;87,1,AND(B157&lt;=87, B157&gt;45),2,AND(B157&lt;=45,B157&gt;18),3,B157&lt;=18,4)</f>
        <v>3</v>
      </c>
      <c r="F157" cm="1">
        <f t="array" ref="F157">_xlfn.IFS(C157&gt;7,4,AND(C157&lt;=7, C157&gt;5),3,AND(C157&lt;=5,C157&gt;4),2,C157&lt;=4,1)</f>
        <v>2</v>
      </c>
      <c r="G157" cm="1">
        <f t="array" ref="G157">_xlfn.IFS(D157&gt;4094,4,AND(D157&lt;=4094, D157&gt;2784),3,AND(D157&lt;=2784,D157&gt;1779),2,D157&lt;=1779,1)</f>
        <v>3</v>
      </c>
      <c r="H157">
        <f t="shared" si="2"/>
        <v>323</v>
      </c>
      <c r="I157" t="str" cm="1">
        <f t="array" ref="I157">_xlfn.IFS(H157&gt;411,"Platinum",AND(H157&lt;=411, H157&gt;311),"Gold",AND(H157&lt;=311,H157&gt;211),"Silver",H157&lt;=211,"Bronze")</f>
        <v>Gold</v>
      </c>
      <c r="J157" t="str" cm="1">
        <f t="array" ref="J157">_xlfn.IFS(
H157="444","Champions",
LEFT(H157,1)="4","Loyal Customers",
MID(H157,2,1)="4","Potential Loyalists",
LEFT(H157,1)="3","Promising",
LEFT(H157,1)="2","Customers Needing Attention",
LEFT(H157,1)&lt;="2","At Risk",
RIGHT(H157,1)="4","Can't Lose Them",
TRUE,"Hibernating"
)</f>
        <v>Promising</v>
      </c>
    </row>
    <row r="158" spans="1:10" x14ac:dyDescent="0.25">
      <c r="A158" s="3" t="s">
        <v>174</v>
      </c>
      <c r="B158">
        <v>5</v>
      </c>
      <c r="C158">
        <v>9</v>
      </c>
      <c r="D158">
        <v>4837.1900000000005</v>
      </c>
      <c r="E158" cm="1">
        <f t="array" ref="E158">_xlfn.IFS(B158&gt;87,1,AND(B158&lt;=87, B158&gt;45),2,AND(B158&lt;=45,B158&gt;18),3,B158&lt;=18,4)</f>
        <v>4</v>
      </c>
      <c r="F158" cm="1">
        <f t="array" ref="F158">_xlfn.IFS(C158&gt;7,4,AND(C158&lt;=7, C158&gt;5),3,AND(C158&lt;=5,C158&gt;4),2,C158&lt;=4,1)</f>
        <v>4</v>
      </c>
      <c r="G158" cm="1">
        <f t="array" ref="G158">_xlfn.IFS(D158&gt;4094,4,AND(D158&lt;=4094, D158&gt;2784),3,AND(D158&lt;=2784,D158&gt;1779),2,D158&lt;=1779,1)</f>
        <v>4</v>
      </c>
      <c r="H158">
        <f t="shared" si="2"/>
        <v>444</v>
      </c>
      <c r="I158" t="str" cm="1">
        <f t="array" ref="I158">_xlfn.IFS(H158&gt;411,"Platinum",AND(H158&lt;=411, H158&gt;311),"Gold",AND(H158&lt;=311,H158&gt;211),"Silver",H158&lt;=211,"Bronze")</f>
        <v>Platinum</v>
      </c>
      <c r="J158" t="str" cm="1">
        <f t="array" ref="J158">_xlfn.IFS(
H158="444","Champions",
LEFT(H158,1)="4","Loyal Customers",
MID(H158,2,1)="4","Potential Loyalists",
LEFT(H158,1)="3","Promising",
LEFT(H158,1)="2","Customers Needing Attention",
LEFT(H158,1)&lt;="2","At Risk",
RIGHT(H158,1)="4","Can't Lose Them",
TRUE,"Hibernating"
)</f>
        <v>Loyal Customers</v>
      </c>
    </row>
    <row r="159" spans="1:10" x14ac:dyDescent="0.25">
      <c r="A159" s="3" t="s">
        <v>175</v>
      </c>
      <c r="B159">
        <v>124</v>
      </c>
      <c r="C159">
        <v>6</v>
      </c>
      <c r="D159">
        <v>5174.4399999999996</v>
      </c>
      <c r="E159" cm="1">
        <f t="array" ref="E159">_xlfn.IFS(B159&gt;87,1,AND(B159&lt;=87, B159&gt;45),2,AND(B159&lt;=45,B159&gt;18),3,B159&lt;=18,4)</f>
        <v>1</v>
      </c>
      <c r="F159" cm="1">
        <f t="array" ref="F159">_xlfn.IFS(C159&gt;7,4,AND(C159&lt;=7, C159&gt;5),3,AND(C159&lt;=5,C159&gt;4),2,C159&lt;=4,1)</f>
        <v>3</v>
      </c>
      <c r="G159" cm="1">
        <f t="array" ref="G159">_xlfn.IFS(D159&gt;4094,4,AND(D159&lt;=4094, D159&gt;2784),3,AND(D159&lt;=2784,D159&gt;1779),2,D159&lt;=1779,1)</f>
        <v>4</v>
      </c>
      <c r="H159">
        <f t="shared" si="2"/>
        <v>134</v>
      </c>
      <c r="I159" t="str" cm="1">
        <f t="array" ref="I159">_xlfn.IFS(H159&gt;411,"Platinum",AND(H159&lt;=411, H159&gt;311),"Gold",AND(H159&lt;=311,H159&gt;211),"Silver",H159&lt;=211,"Bronze")</f>
        <v>Bronze</v>
      </c>
      <c r="J159" t="str" cm="1">
        <f t="array" ref="J159">_xlfn.IFS(
H159="444","Champions",
LEFT(H159,1)="4","Loyal Customers",
MID(H159,2,1)="4","Potential Loyalists",
LEFT(H159,1)="3","Promising",
LEFT(H159,1)="2","Customers Needing Attention",
LEFT(H159,1)&lt;="2","At Risk",
RIGHT(H159,1)="4","Can't Lose Them",
TRUE,"Hibernating"
)</f>
        <v>At Risk</v>
      </c>
    </row>
    <row r="160" spans="1:10" x14ac:dyDescent="0.25">
      <c r="A160" s="3" t="s">
        <v>176</v>
      </c>
      <c r="B160">
        <v>69</v>
      </c>
      <c r="C160">
        <v>4</v>
      </c>
      <c r="D160">
        <v>1434.57</v>
      </c>
      <c r="E160" cm="1">
        <f t="array" ref="E160">_xlfn.IFS(B160&gt;87,1,AND(B160&lt;=87, B160&gt;45),2,AND(B160&lt;=45,B160&gt;18),3,B160&lt;=18,4)</f>
        <v>2</v>
      </c>
      <c r="F160" cm="1">
        <f t="array" ref="F160">_xlfn.IFS(C160&gt;7,4,AND(C160&lt;=7, C160&gt;5),3,AND(C160&lt;=5,C160&gt;4),2,C160&lt;=4,1)</f>
        <v>1</v>
      </c>
      <c r="G160" cm="1">
        <f t="array" ref="G160">_xlfn.IFS(D160&gt;4094,4,AND(D160&lt;=4094, D160&gt;2784),3,AND(D160&lt;=2784,D160&gt;1779),2,D160&lt;=1779,1)</f>
        <v>1</v>
      </c>
      <c r="H160">
        <f t="shared" si="2"/>
        <v>211</v>
      </c>
      <c r="I160" t="str" cm="1">
        <f t="array" ref="I160">_xlfn.IFS(H160&gt;411,"Platinum",AND(H160&lt;=411, H160&gt;311),"Gold",AND(H160&lt;=311,H160&gt;211),"Silver",H160&lt;=211,"Bronze")</f>
        <v>Bronze</v>
      </c>
      <c r="J160" t="str" cm="1">
        <f t="array" ref="J160">_xlfn.IFS(
H160="444","Champions",
LEFT(H160,1)="4","Loyal Customers",
MID(H160,2,1)="4","Potential Loyalists",
LEFT(H160,1)="3","Promising",
LEFT(H160,1)="2","Customers Needing Attention",
LEFT(H160,1)&lt;="2","At Risk",
RIGHT(H160,1)="4","Can't Lose Them",
TRUE,"Hibernating"
)</f>
        <v>Customers Needing Attention</v>
      </c>
    </row>
    <row r="161" spans="1:10" x14ac:dyDescent="0.25">
      <c r="A161" s="3" t="s">
        <v>177</v>
      </c>
      <c r="B161">
        <v>70</v>
      </c>
      <c r="C161">
        <v>4</v>
      </c>
      <c r="D161">
        <v>2195.2600000000002</v>
      </c>
      <c r="E161" cm="1">
        <f t="array" ref="E161">_xlfn.IFS(B161&gt;87,1,AND(B161&lt;=87, B161&gt;45),2,AND(B161&lt;=45,B161&gt;18),3,B161&lt;=18,4)</f>
        <v>2</v>
      </c>
      <c r="F161" cm="1">
        <f t="array" ref="F161">_xlfn.IFS(C161&gt;7,4,AND(C161&lt;=7, C161&gt;5),3,AND(C161&lt;=5,C161&gt;4),2,C161&lt;=4,1)</f>
        <v>1</v>
      </c>
      <c r="G161" cm="1">
        <f t="array" ref="G161">_xlfn.IFS(D161&gt;4094,4,AND(D161&lt;=4094, D161&gt;2784),3,AND(D161&lt;=2784,D161&gt;1779),2,D161&lt;=1779,1)</f>
        <v>2</v>
      </c>
      <c r="H161">
        <f t="shared" si="2"/>
        <v>212</v>
      </c>
      <c r="I161" t="str" cm="1">
        <f t="array" ref="I161">_xlfn.IFS(H161&gt;411,"Platinum",AND(H161&lt;=411, H161&gt;311),"Gold",AND(H161&lt;=311,H161&gt;211),"Silver",H161&lt;=211,"Bronze")</f>
        <v>Silver</v>
      </c>
      <c r="J161" t="str" cm="1">
        <f t="array" ref="J161">_xlfn.IFS(
H161="444","Champions",
LEFT(H161,1)="4","Loyal Customers",
MID(H161,2,1)="4","Potential Loyalists",
LEFT(H161,1)="3","Promising",
LEFT(H161,1)="2","Customers Needing Attention",
LEFT(H161,1)&lt;="2","At Risk",
RIGHT(H161,1)="4","Can't Lose Them",
TRUE,"Hibernating"
)</f>
        <v>Customers Needing Attention</v>
      </c>
    </row>
    <row r="162" spans="1:10" x14ac:dyDescent="0.25">
      <c r="A162" s="3" t="s">
        <v>178</v>
      </c>
      <c r="B162">
        <v>6</v>
      </c>
      <c r="C162">
        <v>11</v>
      </c>
      <c r="D162">
        <v>6541.0499999999993</v>
      </c>
      <c r="E162" cm="1">
        <f t="array" ref="E162">_xlfn.IFS(B162&gt;87,1,AND(B162&lt;=87, B162&gt;45),2,AND(B162&lt;=45,B162&gt;18),3,B162&lt;=18,4)</f>
        <v>4</v>
      </c>
      <c r="F162" cm="1">
        <f t="array" ref="F162">_xlfn.IFS(C162&gt;7,4,AND(C162&lt;=7, C162&gt;5),3,AND(C162&lt;=5,C162&gt;4),2,C162&lt;=4,1)</f>
        <v>4</v>
      </c>
      <c r="G162" cm="1">
        <f t="array" ref="G162">_xlfn.IFS(D162&gt;4094,4,AND(D162&lt;=4094, D162&gt;2784),3,AND(D162&lt;=2784,D162&gt;1779),2,D162&lt;=1779,1)</f>
        <v>4</v>
      </c>
      <c r="H162">
        <f t="shared" si="2"/>
        <v>444</v>
      </c>
      <c r="I162" t="str" cm="1">
        <f t="array" ref="I162">_xlfn.IFS(H162&gt;411,"Platinum",AND(H162&lt;=411, H162&gt;311),"Gold",AND(H162&lt;=311,H162&gt;211),"Silver",H162&lt;=211,"Bronze")</f>
        <v>Platinum</v>
      </c>
      <c r="J162" t="str" cm="1">
        <f t="array" ref="J162">_xlfn.IFS(
H162="444","Champions",
LEFT(H162,1)="4","Loyal Customers",
MID(H162,2,1)="4","Potential Loyalists",
LEFT(H162,1)="3","Promising",
LEFT(H162,1)="2","Customers Needing Attention",
LEFT(H162,1)&lt;="2","At Risk",
RIGHT(H162,1)="4","Can't Lose Them",
TRUE,"Hibernating"
)</f>
        <v>Loyal Customers</v>
      </c>
    </row>
    <row r="163" spans="1:10" x14ac:dyDescent="0.25">
      <c r="A163" s="3" t="s">
        <v>179</v>
      </c>
      <c r="B163">
        <v>133</v>
      </c>
      <c r="C163">
        <v>5</v>
      </c>
      <c r="D163">
        <v>772.1</v>
      </c>
      <c r="E163" cm="1">
        <f t="array" ref="E163">_xlfn.IFS(B163&gt;87,1,AND(B163&lt;=87, B163&gt;45),2,AND(B163&lt;=45,B163&gt;18),3,B163&lt;=18,4)</f>
        <v>1</v>
      </c>
      <c r="F163" cm="1">
        <f t="array" ref="F163">_xlfn.IFS(C163&gt;7,4,AND(C163&lt;=7, C163&gt;5),3,AND(C163&lt;=5,C163&gt;4),2,C163&lt;=4,1)</f>
        <v>2</v>
      </c>
      <c r="G163" cm="1">
        <f t="array" ref="G163">_xlfn.IFS(D163&gt;4094,4,AND(D163&lt;=4094, D163&gt;2784),3,AND(D163&lt;=2784,D163&gt;1779),2,D163&lt;=1779,1)</f>
        <v>1</v>
      </c>
      <c r="H163">
        <f t="shared" si="2"/>
        <v>121</v>
      </c>
      <c r="I163" t="str" cm="1">
        <f t="array" ref="I163">_xlfn.IFS(H163&gt;411,"Platinum",AND(H163&lt;=411, H163&gt;311),"Gold",AND(H163&lt;=311,H163&gt;211),"Silver",H163&lt;=211,"Bronze")</f>
        <v>Bronze</v>
      </c>
      <c r="J163" t="str" cm="1">
        <f t="array" ref="J163">_xlfn.IFS(
H163="444","Champions",
LEFT(H163,1)="4","Loyal Customers",
MID(H163,2,1)="4","Potential Loyalists",
LEFT(H163,1)="3","Promising",
LEFT(H163,1)="2","Customers Needing Attention",
LEFT(H163,1)&lt;="2","At Risk",
RIGHT(H163,1)="4","Can't Lose Them",
TRUE,"Hibernating"
)</f>
        <v>At Risk</v>
      </c>
    </row>
    <row r="164" spans="1:10" x14ac:dyDescent="0.25">
      <c r="A164" s="3" t="s">
        <v>180</v>
      </c>
      <c r="B164">
        <v>38</v>
      </c>
      <c r="C164">
        <v>4</v>
      </c>
      <c r="D164">
        <v>1841.73</v>
      </c>
      <c r="E164" cm="1">
        <f t="array" ref="E164">_xlfn.IFS(B164&gt;87,1,AND(B164&lt;=87, B164&gt;45),2,AND(B164&lt;=45,B164&gt;18),3,B164&lt;=18,4)</f>
        <v>3</v>
      </c>
      <c r="F164" cm="1">
        <f t="array" ref="F164">_xlfn.IFS(C164&gt;7,4,AND(C164&lt;=7, C164&gt;5),3,AND(C164&lt;=5,C164&gt;4),2,C164&lt;=4,1)</f>
        <v>1</v>
      </c>
      <c r="G164" cm="1">
        <f t="array" ref="G164">_xlfn.IFS(D164&gt;4094,4,AND(D164&lt;=4094, D164&gt;2784),3,AND(D164&lt;=2784,D164&gt;1779),2,D164&lt;=1779,1)</f>
        <v>2</v>
      </c>
      <c r="H164">
        <f t="shared" si="2"/>
        <v>312</v>
      </c>
      <c r="I164" t="str" cm="1">
        <f t="array" ref="I164">_xlfn.IFS(H164&gt;411,"Platinum",AND(H164&lt;=411, H164&gt;311),"Gold",AND(H164&lt;=311,H164&gt;211),"Silver",H164&lt;=211,"Bronze")</f>
        <v>Gold</v>
      </c>
      <c r="J164" t="str" cm="1">
        <f t="array" ref="J164">_xlfn.IFS(
H164="444","Champions",
LEFT(H164,1)="4","Loyal Customers",
MID(H164,2,1)="4","Potential Loyalists",
LEFT(H164,1)="3","Promising",
LEFT(H164,1)="2","Customers Needing Attention",
LEFT(H164,1)&lt;="2","At Risk",
RIGHT(H164,1)="4","Can't Lose Them",
TRUE,"Hibernating"
)</f>
        <v>Promising</v>
      </c>
    </row>
    <row r="165" spans="1:10" x14ac:dyDescent="0.25">
      <c r="A165" s="3" t="s">
        <v>181</v>
      </c>
      <c r="B165">
        <v>4</v>
      </c>
      <c r="C165">
        <v>5</v>
      </c>
      <c r="D165">
        <v>3277.7700000000004</v>
      </c>
      <c r="E165" cm="1">
        <f t="array" ref="E165">_xlfn.IFS(B165&gt;87,1,AND(B165&lt;=87, B165&gt;45),2,AND(B165&lt;=45,B165&gt;18),3,B165&lt;=18,4)</f>
        <v>4</v>
      </c>
      <c r="F165" cm="1">
        <f t="array" ref="F165">_xlfn.IFS(C165&gt;7,4,AND(C165&lt;=7, C165&gt;5),3,AND(C165&lt;=5,C165&gt;4),2,C165&lt;=4,1)</f>
        <v>2</v>
      </c>
      <c r="G165" cm="1">
        <f t="array" ref="G165">_xlfn.IFS(D165&gt;4094,4,AND(D165&lt;=4094, D165&gt;2784),3,AND(D165&lt;=2784,D165&gt;1779),2,D165&lt;=1779,1)</f>
        <v>3</v>
      </c>
      <c r="H165">
        <f t="shared" si="2"/>
        <v>423</v>
      </c>
      <c r="I165" t="str" cm="1">
        <f t="array" ref="I165">_xlfn.IFS(H165&gt;411,"Platinum",AND(H165&lt;=411, H165&gt;311),"Gold",AND(H165&lt;=311,H165&gt;211),"Silver",H165&lt;=211,"Bronze")</f>
        <v>Platinum</v>
      </c>
      <c r="J165" t="str" cm="1">
        <f t="array" ref="J165">_xlfn.IFS(
H165="444","Champions",
LEFT(H165,1)="4","Loyal Customers",
MID(H165,2,1)="4","Potential Loyalists",
LEFT(H165,1)="3","Promising",
LEFT(H165,1)="2","Customers Needing Attention",
LEFT(H165,1)&lt;="2","At Risk",
RIGHT(H165,1)="4","Can't Lose Them",
TRUE,"Hibernating"
)</f>
        <v>Loyal Customers</v>
      </c>
    </row>
    <row r="166" spans="1:10" x14ac:dyDescent="0.25">
      <c r="A166" s="3" t="s">
        <v>182</v>
      </c>
      <c r="B166">
        <v>17</v>
      </c>
      <c r="C166">
        <v>7</v>
      </c>
      <c r="D166">
        <v>5961.2500000000009</v>
      </c>
      <c r="E166" cm="1">
        <f t="array" ref="E166">_xlfn.IFS(B166&gt;87,1,AND(B166&lt;=87, B166&gt;45),2,AND(B166&lt;=45,B166&gt;18),3,B166&lt;=18,4)</f>
        <v>4</v>
      </c>
      <c r="F166" cm="1">
        <f t="array" ref="F166">_xlfn.IFS(C166&gt;7,4,AND(C166&lt;=7, C166&gt;5),3,AND(C166&lt;=5,C166&gt;4),2,C166&lt;=4,1)</f>
        <v>3</v>
      </c>
      <c r="G166" cm="1">
        <f t="array" ref="G166">_xlfn.IFS(D166&gt;4094,4,AND(D166&lt;=4094, D166&gt;2784),3,AND(D166&lt;=2784,D166&gt;1779),2,D166&lt;=1779,1)</f>
        <v>4</v>
      </c>
      <c r="H166">
        <f t="shared" si="2"/>
        <v>434</v>
      </c>
      <c r="I166" t="str" cm="1">
        <f t="array" ref="I166">_xlfn.IFS(H166&gt;411,"Platinum",AND(H166&lt;=411, H166&gt;311),"Gold",AND(H166&lt;=311,H166&gt;211),"Silver",H166&lt;=211,"Bronze")</f>
        <v>Platinum</v>
      </c>
      <c r="J166" t="str" cm="1">
        <f t="array" ref="J166">_xlfn.IFS(
H166="444","Champions",
LEFT(H166,1)="4","Loyal Customers",
MID(H166,2,1)="4","Potential Loyalists",
LEFT(H166,1)="3","Promising",
LEFT(H166,1)="2","Customers Needing Attention",
LEFT(H166,1)&lt;="2","At Risk",
RIGHT(H166,1)="4","Can't Lose Them",
TRUE,"Hibernating"
)</f>
        <v>Loyal Customers</v>
      </c>
    </row>
    <row r="167" spans="1:10" x14ac:dyDescent="0.25">
      <c r="A167" s="3" t="s">
        <v>183</v>
      </c>
      <c r="B167">
        <v>13</v>
      </c>
      <c r="C167">
        <v>2</v>
      </c>
      <c r="D167">
        <v>1172.58</v>
      </c>
      <c r="E167" cm="1">
        <f t="array" ref="E167">_xlfn.IFS(B167&gt;87,1,AND(B167&lt;=87, B167&gt;45),2,AND(B167&lt;=45,B167&gt;18),3,B167&lt;=18,4)</f>
        <v>4</v>
      </c>
      <c r="F167" cm="1">
        <f t="array" ref="F167">_xlfn.IFS(C167&gt;7,4,AND(C167&lt;=7, C167&gt;5),3,AND(C167&lt;=5,C167&gt;4),2,C167&lt;=4,1)</f>
        <v>1</v>
      </c>
      <c r="G167" cm="1">
        <f t="array" ref="G167">_xlfn.IFS(D167&gt;4094,4,AND(D167&lt;=4094, D167&gt;2784),3,AND(D167&lt;=2784,D167&gt;1779),2,D167&lt;=1779,1)</f>
        <v>1</v>
      </c>
      <c r="H167">
        <f t="shared" si="2"/>
        <v>411</v>
      </c>
      <c r="I167" t="str" cm="1">
        <f t="array" ref="I167">_xlfn.IFS(H167&gt;411,"Platinum",AND(H167&lt;=411, H167&gt;311),"Gold",AND(H167&lt;=311,H167&gt;211),"Silver",H167&lt;=211,"Bronze")</f>
        <v>Gold</v>
      </c>
      <c r="J167" t="str" cm="1">
        <f t="array" ref="J167">_xlfn.IFS(
H167="444","Champions",
LEFT(H167,1)="4","Loyal Customers",
MID(H167,2,1)="4","Potential Loyalists",
LEFT(H167,1)="3","Promising",
LEFT(H167,1)="2","Customers Needing Attention",
LEFT(H167,1)&lt;="2","At Risk",
RIGHT(H167,1)="4","Can't Lose Them",
TRUE,"Hibernating"
)</f>
        <v>Loyal Customers</v>
      </c>
    </row>
    <row r="168" spans="1:10" x14ac:dyDescent="0.25">
      <c r="A168" s="3" t="s">
        <v>184</v>
      </c>
      <c r="B168">
        <v>73</v>
      </c>
      <c r="C168">
        <v>2</v>
      </c>
      <c r="D168">
        <v>1294.4000000000001</v>
      </c>
      <c r="E168" cm="1">
        <f t="array" ref="E168">_xlfn.IFS(B168&gt;87,1,AND(B168&lt;=87, B168&gt;45),2,AND(B168&lt;=45,B168&gt;18),3,B168&lt;=18,4)</f>
        <v>2</v>
      </c>
      <c r="F168" cm="1">
        <f t="array" ref="F168">_xlfn.IFS(C168&gt;7,4,AND(C168&lt;=7, C168&gt;5),3,AND(C168&lt;=5,C168&gt;4),2,C168&lt;=4,1)</f>
        <v>1</v>
      </c>
      <c r="G168" cm="1">
        <f t="array" ref="G168">_xlfn.IFS(D168&gt;4094,4,AND(D168&lt;=4094, D168&gt;2784),3,AND(D168&lt;=2784,D168&gt;1779),2,D168&lt;=1779,1)</f>
        <v>1</v>
      </c>
      <c r="H168">
        <f t="shared" si="2"/>
        <v>211</v>
      </c>
      <c r="I168" t="str" cm="1">
        <f t="array" ref="I168">_xlfn.IFS(H168&gt;411,"Platinum",AND(H168&lt;=411, H168&gt;311),"Gold",AND(H168&lt;=311,H168&gt;211),"Silver",H168&lt;=211,"Bronze")</f>
        <v>Bronze</v>
      </c>
      <c r="J168" t="str" cm="1">
        <f t="array" ref="J168">_xlfn.IFS(
H168="444","Champions",
LEFT(H168,1)="4","Loyal Customers",
MID(H168,2,1)="4","Potential Loyalists",
LEFT(H168,1)="3","Promising",
LEFT(H168,1)="2","Customers Needing Attention",
LEFT(H168,1)&lt;="2","At Risk",
RIGHT(H168,1)="4","Can't Lose Them",
TRUE,"Hibernating"
)</f>
        <v>Customers Needing Attention</v>
      </c>
    </row>
    <row r="169" spans="1:10" x14ac:dyDescent="0.25">
      <c r="A169" s="3" t="s">
        <v>185</v>
      </c>
      <c r="B169">
        <v>165</v>
      </c>
      <c r="C169">
        <v>6</v>
      </c>
      <c r="D169">
        <v>4173.67</v>
      </c>
      <c r="E169" cm="1">
        <f t="array" ref="E169">_xlfn.IFS(B169&gt;87,1,AND(B169&lt;=87, B169&gt;45),2,AND(B169&lt;=45,B169&gt;18),3,B169&lt;=18,4)</f>
        <v>1</v>
      </c>
      <c r="F169" cm="1">
        <f t="array" ref="F169">_xlfn.IFS(C169&gt;7,4,AND(C169&lt;=7, C169&gt;5),3,AND(C169&lt;=5,C169&gt;4),2,C169&lt;=4,1)</f>
        <v>3</v>
      </c>
      <c r="G169" cm="1">
        <f t="array" ref="G169">_xlfn.IFS(D169&gt;4094,4,AND(D169&lt;=4094, D169&gt;2784),3,AND(D169&lt;=2784,D169&gt;1779),2,D169&lt;=1779,1)</f>
        <v>4</v>
      </c>
      <c r="H169">
        <f t="shared" si="2"/>
        <v>134</v>
      </c>
      <c r="I169" t="str" cm="1">
        <f t="array" ref="I169">_xlfn.IFS(H169&gt;411,"Platinum",AND(H169&lt;=411, H169&gt;311),"Gold",AND(H169&lt;=311,H169&gt;211),"Silver",H169&lt;=211,"Bronze")</f>
        <v>Bronze</v>
      </c>
      <c r="J169" t="str" cm="1">
        <f t="array" ref="J169">_xlfn.IFS(
H169="444","Champions",
LEFT(H169,1)="4","Loyal Customers",
MID(H169,2,1)="4","Potential Loyalists",
LEFT(H169,1)="3","Promising",
LEFT(H169,1)="2","Customers Needing Attention",
LEFT(H169,1)&lt;="2","At Risk",
RIGHT(H169,1)="4","Can't Lose Them",
TRUE,"Hibernating"
)</f>
        <v>At Risk</v>
      </c>
    </row>
    <row r="170" spans="1:10" x14ac:dyDescent="0.25">
      <c r="A170" s="3" t="s">
        <v>186</v>
      </c>
      <c r="B170">
        <v>8</v>
      </c>
      <c r="C170">
        <v>3</v>
      </c>
      <c r="D170">
        <v>1689.75</v>
      </c>
      <c r="E170" cm="1">
        <f t="array" ref="E170">_xlfn.IFS(B170&gt;87,1,AND(B170&lt;=87, B170&gt;45),2,AND(B170&lt;=45,B170&gt;18),3,B170&lt;=18,4)</f>
        <v>4</v>
      </c>
      <c r="F170" cm="1">
        <f t="array" ref="F170">_xlfn.IFS(C170&gt;7,4,AND(C170&lt;=7, C170&gt;5),3,AND(C170&lt;=5,C170&gt;4),2,C170&lt;=4,1)</f>
        <v>1</v>
      </c>
      <c r="G170" cm="1">
        <f t="array" ref="G170">_xlfn.IFS(D170&gt;4094,4,AND(D170&lt;=4094, D170&gt;2784),3,AND(D170&lt;=2784,D170&gt;1779),2,D170&lt;=1779,1)</f>
        <v>1</v>
      </c>
      <c r="H170">
        <f t="shared" si="2"/>
        <v>411</v>
      </c>
      <c r="I170" t="str" cm="1">
        <f t="array" ref="I170">_xlfn.IFS(H170&gt;411,"Platinum",AND(H170&lt;=411, H170&gt;311),"Gold",AND(H170&lt;=311,H170&gt;211),"Silver",H170&lt;=211,"Bronze")</f>
        <v>Gold</v>
      </c>
      <c r="J170" t="str" cm="1">
        <f t="array" ref="J170">_xlfn.IFS(
H170="444","Champions",
LEFT(H170,1)="4","Loyal Customers",
MID(H170,2,1)="4","Potential Loyalists",
LEFT(H170,1)="3","Promising",
LEFT(H170,1)="2","Customers Needing Attention",
LEFT(H170,1)&lt;="2","At Risk",
RIGHT(H170,1)="4","Can't Lose Them",
TRUE,"Hibernating"
)</f>
        <v>Loyal Customers</v>
      </c>
    </row>
    <row r="171" spans="1:10" x14ac:dyDescent="0.25">
      <c r="A171" s="3" t="s">
        <v>187</v>
      </c>
      <c r="B171">
        <v>188</v>
      </c>
      <c r="C171">
        <v>4</v>
      </c>
      <c r="D171">
        <v>2393.3100000000004</v>
      </c>
      <c r="E171" cm="1">
        <f t="array" ref="E171">_xlfn.IFS(B171&gt;87,1,AND(B171&lt;=87, B171&gt;45),2,AND(B171&lt;=45,B171&gt;18),3,B171&lt;=18,4)</f>
        <v>1</v>
      </c>
      <c r="F171" cm="1">
        <f t="array" ref="F171">_xlfn.IFS(C171&gt;7,4,AND(C171&lt;=7, C171&gt;5),3,AND(C171&lt;=5,C171&gt;4),2,C171&lt;=4,1)</f>
        <v>1</v>
      </c>
      <c r="G171" cm="1">
        <f t="array" ref="G171">_xlfn.IFS(D171&gt;4094,4,AND(D171&lt;=4094, D171&gt;2784),3,AND(D171&lt;=2784,D171&gt;1779),2,D171&lt;=1779,1)</f>
        <v>2</v>
      </c>
      <c r="H171">
        <f t="shared" si="2"/>
        <v>112</v>
      </c>
      <c r="I171" t="str" cm="1">
        <f t="array" ref="I171">_xlfn.IFS(H171&gt;411,"Platinum",AND(H171&lt;=411, H171&gt;311),"Gold",AND(H171&lt;=311,H171&gt;211),"Silver",H171&lt;=211,"Bronze")</f>
        <v>Bronze</v>
      </c>
      <c r="J171" t="str" cm="1">
        <f t="array" ref="J171">_xlfn.IFS(
H171="444","Champions",
LEFT(H171,1)="4","Loyal Customers",
MID(H171,2,1)="4","Potential Loyalists",
LEFT(H171,1)="3","Promising",
LEFT(H171,1)="2","Customers Needing Attention",
LEFT(H171,1)&lt;="2","At Risk",
RIGHT(H171,1)="4","Can't Lose Them",
TRUE,"Hibernating"
)</f>
        <v>At Risk</v>
      </c>
    </row>
    <row r="172" spans="1:10" x14ac:dyDescent="0.25">
      <c r="A172" s="3" t="s">
        <v>188</v>
      </c>
      <c r="B172">
        <v>14</v>
      </c>
      <c r="C172">
        <v>8</v>
      </c>
      <c r="D172">
        <v>3135.87</v>
      </c>
      <c r="E172" cm="1">
        <f t="array" ref="E172">_xlfn.IFS(B172&gt;87,1,AND(B172&lt;=87, B172&gt;45),2,AND(B172&lt;=45,B172&gt;18),3,B172&lt;=18,4)</f>
        <v>4</v>
      </c>
      <c r="F172" cm="1">
        <f t="array" ref="F172">_xlfn.IFS(C172&gt;7,4,AND(C172&lt;=7, C172&gt;5),3,AND(C172&lt;=5,C172&gt;4),2,C172&lt;=4,1)</f>
        <v>4</v>
      </c>
      <c r="G172" cm="1">
        <f t="array" ref="G172">_xlfn.IFS(D172&gt;4094,4,AND(D172&lt;=4094, D172&gt;2784),3,AND(D172&lt;=2784,D172&gt;1779),2,D172&lt;=1779,1)</f>
        <v>3</v>
      </c>
      <c r="H172">
        <f t="shared" si="2"/>
        <v>443</v>
      </c>
      <c r="I172" t="str" cm="1">
        <f t="array" ref="I172">_xlfn.IFS(H172&gt;411,"Platinum",AND(H172&lt;=411, H172&gt;311),"Gold",AND(H172&lt;=311,H172&gt;211),"Silver",H172&lt;=211,"Bronze")</f>
        <v>Platinum</v>
      </c>
      <c r="J172" t="str" cm="1">
        <f t="array" ref="J172">_xlfn.IFS(
H172="444","Champions",
LEFT(H172,1)="4","Loyal Customers",
MID(H172,2,1)="4","Potential Loyalists",
LEFT(H172,1)="3","Promising",
LEFT(H172,1)="2","Customers Needing Attention",
LEFT(H172,1)&lt;="2","At Risk",
RIGHT(H172,1)="4","Can't Lose Them",
TRUE,"Hibernating"
)</f>
        <v>Loyal Customers</v>
      </c>
    </row>
    <row r="173" spans="1:10" x14ac:dyDescent="0.25">
      <c r="A173" s="3" t="s">
        <v>189</v>
      </c>
      <c r="B173">
        <v>103</v>
      </c>
      <c r="C173">
        <v>5</v>
      </c>
      <c r="D173">
        <v>6308.2800000000007</v>
      </c>
      <c r="E173" cm="1">
        <f t="array" ref="E173">_xlfn.IFS(B173&gt;87,1,AND(B173&lt;=87, B173&gt;45),2,AND(B173&lt;=45,B173&gt;18),3,B173&lt;=18,4)</f>
        <v>1</v>
      </c>
      <c r="F173" cm="1">
        <f t="array" ref="F173">_xlfn.IFS(C173&gt;7,4,AND(C173&lt;=7, C173&gt;5),3,AND(C173&lt;=5,C173&gt;4),2,C173&lt;=4,1)</f>
        <v>2</v>
      </c>
      <c r="G173" cm="1">
        <f t="array" ref="G173">_xlfn.IFS(D173&gt;4094,4,AND(D173&lt;=4094, D173&gt;2784),3,AND(D173&lt;=2784,D173&gt;1779),2,D173&lt;=1779,1)</f>
        <v>4</v>
      </c>
      <c r="H173">
        <f t="shared" si="2"/>
        <v>124</v>
      </c>
      <c r="I173" t="str" cm="1">
        <f t="array" ref="I173">_xlfn.IFS(H173&gt;411,"Platinum",AND(H173&lt;=411, H173&gt;311),"Gold",AND(H173&lt;=311,H173&gt;211),"Silver",H173&lt;=211,"Bronze")</f>
        <v>Bronze</v>
      </c>
      <c r="J173" t="str" cm="1">
        <f t="array" ref="J173">_xlfn.IFS(
H173="444","Champions",
LEFT(H173,1)="4","Loyal Customers",
MID(H173,2,1)="4","Potential Loyalists",
LEFT(H173,1)="3","Promising",
LEFT(H173,1)="2","Customers Needing Attention",
LEFT(H173,1)&lt;="2","At Risk",
RIGHT(H173,1)="4","Can't Lose Them",
TRUE,"Hibernating"
)</f>
        <v>At Risk</v>
      </c>
    </row>
    <row r="174" spans="1:10" x14ac:dyDescent="0.25">
      <c r="A174" s="3" t="s">
        <v>190</v>
      </c>
      <c r="B174">
        <v>75</v>
      </c>
      <c r="C174">
        <v>5</v>
      </c>
      <c r="D174">
        <v>3449.31</v>
      </c>
      <c r="E174" cm="1">
        <f t="array" ref="E174">_xlfn.IFS(B174&gt;87,1,AND(B174&lt;=87, B174&gt;45),2,AND(B174&lt;=45,B174&gt;18),3,B174&lt;=18,4)</f>
        <v>2</v>
      </c>
      <c r="F174" cm="1">
        <f t="array" ref="F174">_xlfn.IFS(C174&gt;7,4,AND(C174&lt;=7, C174&gt;5),3,AND(C174&lt;=5,C174&gt;4),2,C174&lt;=4,1)</f>
        <v>2</v>
      </c>
      <c r="G174" cm="1">
        <f t="array" ref="G174">_xlfn.IFS(D174&gt;4094,4,AND(D174&lt;=4094, D174&gt;2784),3,AND(D174&lt;=2784,D174&gt;1779),2,D174&lt;=1779,1)</f>
        <v>3</v>
      </c>
      <c r="H174">
        <f t="shared" si="2"/>
        <v>223</v>
      </c>
      <c r="I174" t="str" cm="1">
        <f t="array" ref="I174">_xlfn.IFS(H174&gt;411,"Platinum",AND(H174&lt;=411, H174&gt;311),"Gold",AND(H174&lt;=311,H174&gt;211),"Silver",H174&lt;=211,"Bronze")</f>
        <v>Silver</v>
      </c>
      <c r="J174" t="str" cm="1">
        <f t="array" ref="J174">_xlfn.IFS(
H174="444","Champions",
LEFT(H174,1)="4","Loyal Customers",
MID(H174,2,1)="4","Potential Loyalists",
LEFT(H174,1)="3","Promising",
LEFT(H174,1)="2","Customers Needing Attention",
LEFT(H174,1)&lt;="2","At Risk",
RIGHT(H174,1)="4","Can't Lose Them",
TRUE,"Hibernating"
)</f>
        <v>Customers Needing Attention</v>
      </c>
    </row>
    <row r="175" spans="1:10" x14ac:dyDescent="0.25">
      <c r="A175" s="3" t="s">
        <v>191</v>
      </c>
      <c r="B175">
        <v>24</v>
      </c>
      <c r="C175">
        <v>8</v>
      </c>
      <c r="D175">
        <v>4516.1400000000003</v>
      </c>
      <c r="E175" cm="1">
        <f t="array" ref="E175">_xlfn.IFS(B175&gt;87,1,AND(B175&lt;=87, B175&gt;45),2,AND(B175&lt;=45,B175&gt;18),3,B175&lt;=18,4)</f>
        <v>3</v>
      </c>
      <c r="F175" cm="1">
        <f t="array" ref="F175">_xlfn.IFS(C175&gt;7,4,AND(C175&lt;=7, C175&gt;5),3,AND(C175&lt;=5,C175&gt;4),2,C175&lt;=4,1)</f>
        <v>4</v>
      </c>
      <c r="G175" cm="1">
        <f t="array" ref="G175">_xlfn.IFS(D175&gt;4094,4,AND(D175&lt;=4094, D175&gt;2784),3,AND(D175&lt;=2784,D175&gt;1779),2,D175&lt;=1779,1)</f>
        <v>4</v>
      </c>
      <c r="H175">
        <f t="shared" si="2"/>
        <v>344</v>
      </c>
      <c r="I175" t="str" cm="1">
        <f t="array" ref="I175">_xlfn.IFS(H175&gt;411,"Platinum",AND(H175&lt;=411, H175&gt;311),"Gold",AND(H175&lt;=311,H175&gt;211),"Silver",H175&lt;=211,"Bronze")</f>
        <v>Gold</v>
      </c>
      <c r="J175" t="str" cm="1">
        <f t="array" ref="J175">_xlfn.IFS(
H175="444","Champions",
LEFT(H175,1)="4","Loyal Customers",
MID(H175,2,1)="4","Potential Loyalists",
LEFT(H175,1)="3","Promising",
LEFT(H175,1)="2","Customers Needing Attention",
LEFT(H175,1)&lt;="2","At Risk",
RIGHT(H175,1)="4","Can't Lose Them",
TRUE,"Hibernating"
)</f>
        <v>Potential Loyalists</v>
      </c>
    </row>
    <row r="176" spans="1:10" x14ac:dyDescent="0.25">
      <c r="A176" s="3" t="s">
        <v>192</v>
      </c>
      <c r="B176">
        <v>17</v>
      </c>
      <c r="C176">
        <v>5</v>
      </c>
      <c r="D176">
        <v>2501.7799999999997</v>
      </c>
      <c r="E176" cm="1">
        <f t="array" ref="E176">_xlfn.IFS(B176&gt;87,1,AND(B176&lt;=87, B176&gt;45),2,AND(B176&lt;=45,B176&gt;18),3,B176&lt;=18,4)</f>
        <v>4</v>
      </c>
      <c r="F176" cm="1">
        <f t="array" ref="F176">_xlfn.IFS(C176&gt;7,4,AND(C176&lt;=7, C176&gt;5),3,AND(C176&lt;=5,C176&gt;4),2,C176&lt;=4,1)</f>
        <v>2</v>
      </c>
      <c r="G176" cm="1">
        <f t="array" ref="G176">_xlfn.IFS(D176&gt;4094,4,AND(D176&lt;=4094, D176&gt;2784),3,AND(D176&lt;=2784,D176&gt;1779),2,D176&lt;=1779,1)</f>
        <v>2</v>
      </c>
      <c r="H176">
        <f t="shared" si="2"/>
        <v>422</v>
      </c>
      <c r="I176" t="str" cm="1">
        <f t="array" ref="I176">_xlfn.IFS(H176&gt;411,"Platinum",AND(H176&lt;=411, H176&gt;311),"Gold",AND(H176&lt;=311,H176&gt;211),"Silver",H176&lt;=211,"Bronze")</f>
        <v>Platinum</v>
      </c>
      <c r="J176" t="str" cm="1">
        <f t="array" ref="J176">_xlfn.IFS(
H176="444","Champions",
LEFT(H176,1)="4","Loyal Customers",
MID(H176,2,1)="4","Potential Loyalists",
LEFT(H176,1)="3","Promising",
LEFT(H176,1)="2","Customers Needing Attention",
LEFT(H176,1)&lt;="2","At Risk",
RIGHT(H176,1)="4","Can't Lose Them",
TRUE,"Hibernating"
)</f>
        <v>Loyal Customers</v>
      </c>
    </row>
    <row r="177" spans="1:10" x14ac:dyDescent="0.25">
      <c r="A177" s="3" t="s">
        <v>193</v>
      </c>
      <c r="B177">
        <v>131</v>
      </c>
      <c r="C177">
        <v>6</v>
      </c>
      <c r="D177">
        <v>958.31000000000006</v>
      </c>
      <c r="E177" cm="1">
        <f t="array" ref="E177">_xlfn.IFS(B177&gt;87,1,AND(B177&lt;=87, B177&gt;45),2,AND(B177&lt;=45,B177&gt;18),3,B177&lt;=18,4)</f>
        <v>1</v>
      </c>
      <c r="F177" cm="1">
        <f t="array" ref="F177">_xlfn.IFS(C177&gt;7,4,AND(C177&lt;=7, C177&gt;5),3,AND(C177&lt;=5,C177&gt;4),2,C177&lt;=4,1)</f>
        <v>3</v>
      </c>
      <c r="G177" cm="1">
        <f t="array" ref="G177">_xlfn.IFS(D177&gt;4094,4,AND(D177&lt;=4094, D177&gt;2784),3,AND(D177&lt;=2784,D177&gt;1779),2,D177&lt;=1779,1)</f>
        <v>1</v>
      </c>
      <c r="H177">
        <f t="shared" si="2"/>
        <v>131</v>
      </c>
      <c r="I177" t="str" cm="1">
        <f t="array" ref="I177">_xlfn.IFS(H177&gt;411,"Platinum",AND(H177&lt;=411, H177&gt;311),"Gold",AND(H177&lt;=311,H177&gt;211),"Silver",H177&lt;=211,"Bronze")</f>
        <v>Bronze</v>
      </c>
      <c r="J177" t="str" cm="1">
        <f t="array" ref="J177">_xlfn.IFS(
H177="444","Champions",
LEFT(H177,1)="4","Loyal Customers",
MID(H177,2,1)="4","Potential Loyalists",
LEFT(H177,1)="3","Promising",
LEFT(H177,1)="2","Customers Needing Attention",
LEFT(H177,1)&lt;="2","At Risk",
RIGHT(H177,1)="4","Can't Lose Them",
TRUE,"Hibernating"
)</f>
        <v>At Risk</v>
      </c>
    </row>
    <row r="178" spans="1:10" x14ac:dyDescent="0.25">
      <c r="A178" s="3" t="s">
        <v>194</v>
      </c>
      <c r="B178">
        <v>29</v>
      </c>
      <c r="C178">
        <v>7</v>
      </c>
      <c r="D178">
        <v>2332.4500000000003</v>
      </c>
      <c r="E178" cm="1">
        <f t="array" ref="E178">_xlfn.IFS(B178&gt;87,1,AND(B178&lt;=87, B178&gt;45),2,AND(B178&lt;=45,B178&gt;18),3,B178&lt;=18,4)</f>
        <v>3</v>
      </c>
      <c r="F178" cm="1">
        <f t="array" ref="F178">_xlfn.IFS(C178&gt;7,4,AND(C178&lt;=7, C178&gt;5),3,AND(C178&lt;=5,C178&gt;4),2,C178&lt;=4,1)</f>
        <v>3</v>
      </c>
      <c r="G178" cm="1">
        <f t="array" ref="G178">_xlfn.IFS(D178&gt;4094,4,AND(D178&lt;=4094, D178&gt;2784),3,AND(D178&lt;=2784,D178&gt;1779),2,D178&lt;=1779,1)</f>
        <v>2</v>
      </c>
      <c r="H178">
        <f t="shared" si="2"/>
        <v>332</v>
      </c>
      <c r="I178" t="str" cm="1">
        <f t="array" ref="I178">_xlfn.IFS(H178&gt;411,"Platinum",AND(H178&lt;=411, H178&gt;311),"Gold",AND(H178&lt;=311,H178&gt;211),"Silver",H178&lt;=211,"Bronze")</f>
        <v>Gold</v>
      </c>
      <c r="J178" t="str" cm="1">
        <f t="array" ref="J178">_xlfn.IFS(
H178="444","Champions",
LEFT(H178,1)="4","Loyal Customers",
MID(H178,2,1)="4","Potential Loyalists",
LEFT(H178,1)="3","Promising",
LEFT(H178,1)="2","Customers Needing Attention",
LEFT(H178,1)&lt;="2","At Risk",
RIGHT(H178,1)="4","Can't Lose Them",
TRUE,"Hibernating"
)</f>
        <v>Promising</v>
      </c>
    </row>
    <row r="179" spans="1:10" x14ac:dyDescent="0.25">
      <c r="A179" s="3" t="s">
        <v>195</v>
      </c>
      <c r="B179">
        <v>40</v>
      </c>
      <c r="C179">
        <v>4</v>
      </c>
      <c r="D179">
        <v>2559.66</v>
      </c>
      <c r="E179" cm="1">
        <f t="array" ref="E179">_xlfn.IFS(B179&gt;87,1,AND(B179&lt;=87, B179&gt;45),2,AND(B179&lt;=45,B179&gt;18),3,B179&lt;=18,4)</f>
        <v>3</v>
      </c>
      <c r="F179" cm="1">
        <f t="array" ref="F179">_xlfn.IFS(C179&gt;7,4,AND(C179&lt;=7, C179&gt;5),3,AND(C179&lt;=5,C179&gt;4),2,C179&lt;=4,1)</f>
        <v>1</v>
      </c>
      <c r="G179" cm="1">
        <f t="array" ref="G179">_xlfn.IFS(D179&gt;4094,4,AND(D179&lt;=4094, D179&gt;2784),3,AND(D179&lt;=2784,D179&gt;1779),2,D179&lt;=1779,1)</f>
        <v>2</v>
      </c>
      <c r="H179">
        <f t="shared" si="2"/>
        <v>312</v>
      </c>
      <c r="I179" t="str" cm="1">
        <f t="array" ref="I179">_xlfn.IFS(H179&gt;411,"Platinum",AND(H179&lt;=411, H179&gt;311),"Gold",AND(H179&lt;=311,H179&gt;211),"Silver",H179&lt;=211,"Bronze")</f>
        <v>Gold</v>
      </c>
      <c r="J179" t="str" cm="1">
        <f t="array" ref="J179">_xlfn.IFS(
H179="444","Champions",
LEFT(H179,1)="4","Loyal Customers",
MID(H179,2,1)="4","Potential Loyalists",
LEFT(H179,1)="3","Promising",
LEFT(H179,1)="2","Customers Needing Attention",
LEFT(H179,1)&lt;="2","At Risk",
RIGHT(H179,1)="4","Can't Lose Them",
TRUE,"Hibernating"
)</f>
        <v>Promising</v>
      </c>
    </row>
    <row r="180" spans="1:10" x14ac:dyDescent="0.25">
      <c r="A180" s="3" t="s">
        <v>196</v>
      </c>
      <c r="B180">
        <v>85</v>
      </c>
      <c r="C180">
        <v>7</v>
      </c>
      <c r="D180">
        <v>5037.4599999999991</v>
      </c>
      <c r="E180" cm="1">
        <f t="array" ref="E180">_xlfn.IFS(B180&gt;87,1,AND(B180&lt;=87, B180&gt;45),2,AND(B180&lt;=45,B180&gt;18),3,B180&lt;=18,4)</f>
        <v>2</v>
      </c>
      <c r="F180" cm="1">
        <f t="array" ref="F180">_xlfn.IFS(C180&gt;7,4,AND(C180&lt;=7, C180&gt;5),3,AND(C180&lt;=5,C180&gt;4),2,C180&lt;=4,1)</f>
        <v>3</v>
      </c>
      <c r="G180" cm="1">
        <f t="array" ref="G180">_xlfn.IFS(D180&gt;4094,4,AND(D180&lt;=4094, D180&gt;2784),3,AND(D180&lt;=2784,D180&gt;1779),2,D180&lt;=1779,1)</f>
        <v>4</v>
      </c>
      <c r="H180">
        <f t="shared" si="2"/>
        <v>234</v>
      </c>
      <c r="I180" t="str" cm="1">
        <f t="array" ref="I180">_xlfn.IFS(H180&gt;411,"Platinum",AND(H180&lt;=411, H180&gt;311),"Gold",AND(H180&lt;=311,H180&gt;211),"Silver",H180&lt;=211,"Bronze")</f>
        <v>Silver</v>
      </c>
      <c r="J180" t="str" cm="1">
        <f t="array" ref="J180">_xlfn.IFS(
H180="444","Champions",
LEFT(H180,1)="4","Loyal Customers",
MID(H180,2,1)="4","Potential Loyalists",
LEFT(H180,1)="3","Promising",
LEFT(H180,1)="2","Customers Needing Attention",
LEFT(H180,1)&lt;="2","At Risk",
RIGHT(H180,1)="4","Can't Lose Them",
TRUE,"Hibernating"
)</f>
        <v>Customers Needing Attention</v>
      </c>
    </row>
    <row r="181" spans="1:10" x14ac:dyDescent="0.25">
      <c r="A181" s="3" t="s">
        <v>197</v>
      </c>
      <c r="B181">
        <v>2</v>
      </c>
      <c r="C181">
        <v>6</v>
      </c>
      <c r="D181">
        <v>4437.32</v>
      </c>
      <c r="E181" cm="1">
        <f t="array" ref="E181">_xlfn.IFS(B181&gt;87,1,AND(B181&lt;=87, B181&gt;45),2,AND(B181&lt;=45,B181&gt;18),3,B181&lt;=18,4)</f>
        <v>4</v>
      </c>
      <c r="F181" cm="1">
        <f t="array" ref="F181">_xlfn.IFS(C181&gt;7,4,AND(C181&lt;=7, C181&gt;5),3,AND(C181&lt;=5,C181&gt;4),2,C181&lt;=4,1)</f>
        <v>3</v>
      </c>
      <c r="G181" cm="1">
        <f t="array" ref="G181">_xlfn.IFS(D181&gt;4094,4,AND(D181&lt;=4094, D181&gt;2784),3,AND(D181&lt;=2784,D181&gt;1779),2,D181&lt;=1779,1)</f>
        <v>4</v>
      </c>
      <c r="H181">
        <f t="shared" si="2"/>
        <v>434</v>
      </c>
      <c r="I181" t="str" cm="1">
        <f t="array" ref="I181">_xlfn.IFS(H181&gt;411,"Platinum",AND(H181&lt;=411, H181&gt;311),"Gold",AND(H181&lt;=311,H181&gt;211),"Silver",H181&lt;=211,"Bronze")</f>
        <v>Platinum</v>
      </c>
      <c r="J181" t="str" cm="1">
        <f t="array" ref="J181">_xlfn.IFS(
H181="444","Champions",
LEFT(H181,1)="4","Loyal Customers",
MID(H181,2,1)="4","Potential Loyalists",
LEFT(H181,1)="3","Promising",
LEFT(H181,1)="2","Customers Needing Attention",
LEFT(H181,1)&lt;="2","At Risk",
RIGHT(H181,1)="4","Can't Lose Them",
TRUE,"Hibernating"
)</f>
        <v>Loyal Customers</v>
      </c>
    </row>
    <row r="182" spans="1:10" x14ac:dyDescent="0.25">
      <c r="A182" s="3" t="s">
        <v>198</v>
      </c>
      <c r="B182">
        <v>6</v>
      </c>
      <c r="C182">
        <v>4</v>
      </c>
      <c r="D182">
        <v>2352.2799999999997</v>
      </c>
      <c r="E182" cm="1">
        <f t="array" ref="E182">_xlfn.IFS(B182&gt;87,1,AND(B182&lt;=87, B182&gt;45),2,AND(B182&lt;=45,B182&gt;18),3,B182&lt;=18,4)</f>
        <v>4</v>
      </c>
      <c r="F182" cm="1">
        <f t="array" ref="F182">_xlfn.IFS(C182&gt;7,4,AND(C182&lt;=7, C182&gt;5),3,AND(C182&lt;=5,C182&gt;4),2,C182&lt;=4,1)</f>
        <v>1</v>
      </c>
      <c r="G182" cm="1">
        <f t="array" ref="G182">_xlfn.IFS(D182&gt;4094,4,AND(D182&lt;=4094, D182&gt;2784),3,AND(D182&lt;=2784,D182&gt;1779),2,D182&lt;=1779,1)</f>
        <v>2</v>
      </c>
      <c r="H182">
        <f t="shared" si="2"/>
        <v>412</v>
      </c>
      <c r="I182" t="str" cm="1">
        <f t="array" ref="I182">_xlfn.IFS(H182&gt;411,"Platinum",AND(H182&lt;=411, H182&gt;311),"Gold",AND(H182&lt;=311,H182&gt;211),"Silver",H182&lt;=211,"Bronze")</f>
        <v>Platinum</v>
      </c>
      <c r="J182" t="str" cm="1">
        <f t="array" ref="J182">_xlfn.IFS(
H182="444","Champions",
LEFT(H182,1)="4","Loyal Customers",
MID(H182,2,1)="4","Potential Loyalists",
LEFT(H182,1)="3","Promising",
LEFT(H182,1)="2","Customers Needing Attention",
LEFT(H182,1)&lt;="2","At Risk",
RIGHT(H182,1)="4","Can't Lose Them",
TRUE,"Hibernating"
)</f>
        <v>Loyal Customers</v>
      </c>
    </row>
    <row r="183" spans="1:10" x14ac:dyDescent="0.25">
      <c r="A183" s="3" t="s">
        <v>199</v>
      </c>
      <c r="B183">
        <v>12</v>
      </c>
      <c r="C183">
        <v>8</v>
      </c>
      <c r="D183">
        <v>2447.54</v>
      </c>
      <c r="E183" cm="1">
        <f t="array" ref="E183">_xlfn.IFS(B183&gt;87,1,AND(B183&lt;=87, B183&gt;45),2,AND(B183&lt;=45,B183&gt;18),3,B183&lt;=18,4)</f>
        <v>4</v>
      </c>
      <c r="F183" cm="1">
        <f t="array" ref="F183">_xlfn.IFS(C183&gt;7,4,AND(C183&lt;=7, C183&gt;5),3,AND(C183&lt;=5,C183&gt;4),2,C183&lt;=4,1)</f>
        <v>4</v>
      </c>
      <c r="G183" cm="1">
        <f t="array" ref="G183">_xlfn.IFS(D183&gt;4094,4,AND(D183&lt;=4094, D183&gt;2784),3,AND(D183&lt;=2784,D183&gt;1779),2,D183&lt;=1779,1)</f>
        <v>2</v>
      </c>
      <c r="H183">
        <f t="shared" si="2"/>
        <v>442</v>
      </c>
      <c r="I183" t="str" cm="1">
        <f t="array" ref="I183">_xlfn.IFS(H183&gt;411,"Platinum",AND(H183&lt;=411, H183&gt;311),"Gold",AND(H183&lt;=311,H183&gt;211),"Silver",H183&lt;=211,"Bronze")</f>
        <v>Platinum</v>
      </c>
      <c r="J183" t="str" cm="1">
        <f t="array" ref="J183">_xlfn.IFS(
H183="444","Champions",
LEFT(H183,1)="4","Loyal Customers",
MID(H183,2,1)="4","Potential Loyalists",
LEFT(H183,1)="3","Promising",
LEFT(H183,1)="2","Customers Needing Attention",
LEFT(H183,1)&lt;="2","At Risk",
RIGHT(H183,1)="4","Can't Lose Them",
TRUE,"Hibernating"
)</f>
        <v>Loyal Customers</v>
      </c>
    </row>
    <row r="184" spans="1:10" x14ac:dyDescent="0.25">
      <c r="A184" s="3" t="s">
        <v>200</v>
      </c>
      <c r="B184">
        <v>163</v>
      </c>
      <c r="C184">
        <v>3</v>
      </c>
      <c r="D184">
        <v>684.52</v>
      </c>
      <c r="E184" cm="1">
        <f t="array" ref="E184">_xlfn.IFS(B184&gt;87,1,AND(B184&lt;=87, B184&gt;45),2,AND(B184&lt;=45,B184&gt;18),3,B184&lt;=18,4)</f>
        <v>1</v>
      </c>
      <c r="F184" cm="1">
        <f t="array" ref="F184">_xlfn.IFS(C184&gt;7,4,AND(C184&lt;=7, C184&gt;5),3,AND(C184&lt;=5,C184&gt;4),2,C184&lt;=4,1)</f>
        <v>1</v>
      </c>
      <c r="G184" cm="1">
        <f t="array" ref="G184">_xlfn.IFS(D184&gt;4094,4,AND(D184&lt;=4094, D184&gt;2784),3,AND(D184&lt;=2784,D184&gt;1779),2,D184&lt;=1779,1)</f>
        <v>1</v>
      </c>
      <c r="H184">
        <f t="shared" si="2"/>
        <v>111</v>
      </c>
      <c r="I184" t="str" cm="1">
        <f t="array" ref="I184">_xlfn.IFS(H184&gt;411,"Platinum",AND(H184&lt;=411, H184&gt;311),"Gold",AND(H184&lt;=311,H184&gt;211),"Silver",H184&lt;=211,"Bronze")</f>
        <v>Bronze</v>
      </c>
      <c r="J184" t="str" cm="1">
        <f t="array" ref="J184">_xlfn.IFS(
H184="444","Champions",
LEFT(H184,1)="4","Loyal Customers",
MID(H184,2,1)="4","Potential Loyalists",
LEFT(H184,1)="3","Promising",
LEFT(H184,1)="2","Customers Needing Attention",
LEFT(H184,1)&lt;="2","At Risk",
RIGHT(H184,1)="4","Can't Lose Them",
TRUE,"Hibernating"
)</f>
        <v>At Risk</v>
      </c>
    </row>
    <row r="185" spans="1:10" x14ac:dyDescent="0.25">
      <c r="A185" s="3" t="s">
        <v>201</v>
      </c>
      <c r="B185">
        <v>12</v>
      </c>
      <c r="C185">
        <v>4</v>
      </c>
      <c r="D185">
        <v>2669.74</v>
      </c>
      <c r="E185" cm="1">
        <f t="array" ref="E185">_xlfn.IFS(B185&gt;87,1,AND(B185&lt;=87, B185&gt;45),2,AND(B185&lt;=45,B185&gt;18),3,B185&lt;=18,4)</f>
        <v>4</v>
      </c>
      <c r="F185" cm="1">
        <f t="array" ref="F185">_xlfn.IFS(C185&gt;7,4,AND(C185&lt;=7, C185&gt;5),3,AND(C185&lt;=5,C185&gt;4),2,C185&lt;=4,1)</f>
        <v>1</v>
      </c>
      <c r="G185" cm="1">
        <f t="array" ref="G185">_xlfn.IFS(D185&gt;4094,4,AND(D185&lt;=4094, D185&gt;2784),3,AND(D185&lt;=2784,D185&gt;1779),2,D185&lt;=1779,1)</f>
        <v>2</v>
      </c>
      <c r="H185">
        <f t="shared" si="2"/>
        <v>412</v>
      </c>
      <c r="I185" t="str" cm="1">
        <f t="array" ref="I185">_xlfn.IFS(H185&gt;411,"Platinum",AND(H185&lt;=411, H185&gt;311),"Gold",AND(H185&lt;=311,H185&gt;211),"Silver",H185&lt;=211,"Bronze")</f>
        <v>Platinum</v>
      </c>
      <c r="J185" t="str" cm="1">
        <f t="array" ref="J185">_xlfn.IFS(
H185="444","Champions",
LEFT(H185,1)="4","Loyal Customers",
MID(H185,2,1)="4","Potential Loyalists",
LEFT(H185,1)="3","Promising",
LEFT(H185,1)="2","Customers Needing Attention",
LEFT(H185,1)&lt;="2","At Risk",
RIGHT(H185,1)="4","Can't Lose Them",
TRUE,"Hibernating"
)</f>
        <v>Loyal Customers</v>
      </c>
    </row>
    <row r="186" spans="1:10" x14ac:dyDescent="0.25">
      <c r="A186" s="3" t="s">
        <v>202</v>
      </c>
      <c r="B186">
        <v>136</v>
      </c>
      <c r="C186">
        <v>4</v>
      </c>
      <c r="D186">
        <v>1675.31</v>
      </c>
      <c r="E186" cm="1">
        <f t="array" ref="E186">_xlfn.IFS(B186&gt;87,1,AND(B186&lt;=87, B186&gt;45),2,AND(B186&lt;=45,B186&gt;18),3,B186&lt;=18,4)</f>
        <v>1</v>
      </c>
      <c r="F186" cm="1">
        <f t="array" ref="F186">_xlfn.IFS(C186&gt;7,4,AND(C186&lt;=7, C186&gt;5),3,AND(C186&lt;=5,C186&gt;4),2,C186&lt;=4,1)</f>
        <v>1</v>
      </c>
      <c r="G186" cm="1">
        <f t="array" ref="G186">_xlfn.IFS(D186&gt;4094,4,AND(D186&lt;=4094, D186&gt;2784),3,AND(D186&lt;=2784,D186&gt;1779),2,D186&lt;=1779,1)</f>
        <v>1</v>
      </c>
      <c r="H186">
        <f t="shared" si="2"/>
        <v>111</v>
      </c>
      <c r="I186" t="str" cm="1">
        <f t="array" ref="I186">_xlfn.IFS(H186&gt;411,"Platinum",AND(H186&lt;=411, H186&gt;311),"Gold",AND(H186&lt;=311,H186&gt;211),"Silver",H186&lt;=211,"Bronze")</f>
        <v>Bronze</v>
      </c>
      <c r="J186" t="str" cm="1">
        <f t="array" ref="J186">_xlfn.IFS(
H186="444","Champions",
LEFT(H186,1)="4","Loyal Customers",
MID(H186,2,1)="4","Potential Loyalists",
LEFT(H186,1)="3","Promising",
LEFT(H186,1)="2","Customers Needing Attention",
LEFT(H186,1)&lt;="2","At Risk",
RIGHT(H186,1)="4","Can't Lose Them",
TRUE,"Hibernating"
)</f>
        <v>At Risk</v>
      </c>
    </row>
    <row r="187" spans="1:10" x14ac:dyDescent="0.25">
      <c r="A187" s="3" t="s">
        <v>203</v>
      </c>
      <c r="B187">
        <v>48</v>
      </c>
      <c r="C187">
        <v>5</v>
      </c>
      <c r="D187">
        <v>1775.01</v>
      </c>
      <c r="E187" cm="1">
        <f t="array" ref="E187">_xlfn.IFS(B187&gt;87,1,AND(B187&lt;=87, B187&gt;45),2,AND(B187&lt;=45,B187&gt;18),3,B187&lt;=18,4)</f>
        <v>2</v>
      </c>
      <c r="F187" cm="1">
        <f t="array" ref="F187">_xlfn.IFS(C187&gt;7,4,AND(C187&lt;=7, C187&gt;5),3,AND(C187&lt;=5,C187&gt;4),2,C187&lt;=4,1)</f>
        <v>2</v>
      </c>
      <c r="G187" cm="1">
        <f t="array" ref="G187">_xlfn.IFS(D187&gt;4094,4,AND(D187&lt;=4094, D187&gt;2784),3,AND(D187&lt;=2784,D187&gt;1779),2,D187&lt;=1779,1)</f>
        <v>1</v>
      </c>
      <c r="H187">
        <f t="shared" si="2"/>
        <v>221</v>
      </c>
      <c r="I187" t="str" cm="1">
        <f t="array" ref="I187">_xlfn.IFS(H187&gt;411,"Platinum",AND(H187&lt;=411, H187&gt;311),"Gold",AND(H187&lt;=311,H187&gt;211),"Silver",H187&lt;=211,"Bronze")</f>
        <v>Silver</v>
      </c>
      <c r="J187" t="str" cm="1">
        <f t="array" ref="J187">_xlfn.IFS(
H187="444","Champions",
LEFT(H187,1)="4","Loyal Customers",
MID(H187,2,1)="4","Potential Loyalists",
LEFT(H187,1)="3","Promising",
LEFT(H187,1)="2","Customers Needing Attention",
LEFT(H187,1)&lt;="2","At Risk",
RIGHT(H187,1)="4","Can't Lose Them",
TRUE,"Hibernating"
)</f>
        <v>Customers Needing Attention</v>
      </c>
    </row>
    <row r="188" spans="1:10" x14ac:dyDescent="0.25">
      <c r="A188" s="3" t="s">
        <v>204</v>
      </c>
      <c r="B188">
        <v>153</v>
      </c>
      <c r="C188">
        <v>3</v>
      </c>
      <c r="D188">
        <v>346.89</v>
      </c>
      <c r="E188" cm="1">
        <f t="array" ref="E188">_xlfn.IFS(B188&gt;87,1,AND(B188&lt;=87, B188&gt;45),2,AND(B188&lt;=45,B188&gt;18),3,B188&lt;=18,4)</f>
        <v>1</v>
      </c>
      <c r="F188" cm="1">
        <f t="array" ref="F188">_xlfn.IFS(C188&gt;7,4,AND(C188&lt;=7, C188&gt;5),3,AND(C188&lt;=5,C188&gt;4),2,C188&lt;=4,1)</f>
        <v>1</v>
      </c>
      <c r="G188" cm="1">
        <f t="array" ref="G188">_xlfn.IFS(D188&gt;4094,4,AND(D188&lt;=4094, D188&gt;2784),3,AND(D188&lt;=2784,D188&gt;1779),2,D188&lt;=1779,1)</f>
        <v>1</v>
      </c>
      <c r="H188">
        <f t="shared" si="2"/>
        <v>111</v>
      </c>
      <c r="I188" t="str" cm="1">
        <f t="array" ref="I188">_xlfn.IFS(H188&gt;411,"Platinum",AND(H188&lt;=411, H188&gt;311),"Gold",AND(H188&lt;=311,H188&gt;211),"Silver",H188&lt;=211,"Bronze")</f>
        <v>Bronze</v>
      </c>
      <c r="J188" t="str" cm="1">
        <f t="array" ref="J188">_xlfn.IFS(
H188="444","Champions",
LEFT(H188,1)="4","Loyal Customers",
MID(H188,2,1)="4","Potential Loyalists",
LEFT(H188,1)="3","Promising",
LEFT(H188,1)="2","Customers Needing Attention",
LEFT(H188,1)&lt;="2","At Risk",
RIGHT(H188,1)="4","Can't Lose Them",
TRUE,"Hibernating"
)</f>
        <v>At Risk</v>
      </c>
    </row>
    <row r="189" spans="1:10" x14ac:dyDescent="0.25">
      <c r="A189" s="3" t="s">
        <v>205</v>
      </c>
      <c r="B189">
        <v>10</v>
      </c>
      <c r="C189">
        <v>9</v>
      </c>
      <c r="D189">
        <v>3286.35</v>
      </c>
      <c r="E189" cm="1">
        <f t="array" ref="E189">_xlfn.IFS(B189&gt;87,1,AND(B189&lt;=87, B189&gt;45),2,AND(B189&lt;=45,B189&gt;18),3,B189&lt;=18,4)</f>
        <v>4</v>
      </c>
      <c r="F189" cm="1">
        <f t="array" ref="F189">_xlfn.IFS(C189&gt;7,4,AND(C189&lt;=7, C189&gt;5),3,AND(C189&lt;=5,C189&gt;4),2,C189&lt;=4,1)</f>
        <v>4</v>
      </c>
      <c r="G189" cm="1">
        <f t="array" ref="G189">_xlfn.IFS(D189&gt;4094,4,AND(D189&lt;=4094, D189&gt;2784),3,AND(D189&lt;=2784,D189&gt;1779),2,D189&lt;=1779,1)</f>
        <v>3</v>
      </c>
      <c r="H189">
        <f t="shared" si="2"/>
        <v>443</v>
      </c>
      <c r="I189" t="str" cm="1">
        <f t="array" ref="I189">_xlfn.IFS(H189&gt;411,"Platinum",AND(H189&lt;=411, H189&gt;311),"Gold",AND(H189&lt;=311,H189&gt;211),"Silver",H189&lt;=211,"Bronze")</f>
        <v>Platinum</v>
      </c>
      <c r="J189" t="str" cm="1">
        <f t="array" ref="J189">_xlfn.IFS(
H189="444","Champions",
LEFT(H189,1)="4","Loyal Customers",
MID(H189,2,1)="4","Potential Loyalists",
LEFT(H189,1)="3","Promising",
LEFT(H189,1)="2","Customers Needing Attention",
LEFT(H189,1)&lt;="2","At Risk",
RIGHT(H189,1)="4","Can't Lose Them",
TRUE,"Hibernating"
)</f>
        <v>Loyal Customers</v>
      </c>
    </row>
    <row r="190" spans="1:10" x14ac:dyDescent="0.25">
      <c r="A190" s="3" t="s">
        <v>206</v>
      </c>
      <c r="B190">
        <v>14</v>
      </c>
      <c r="C190">
        <v>6</v>
      </c>
      <c r="D190">
        <v>2539.7100000000005</v>
      </c>
      <c r="E190" cm="1">
        <f t="array" ref="E190">_xlfn.IFS(B190&gt;87,1,AND(B190&lt;=87, B190&gt;45),2,AND(B190&lt;=45,B190&gt;18),3,B190&lt;=18,4)</f>
        <v>4</v>
      </c>
      <c r="F190" cm="1">
        <f t="array" ref="F190">_xlfn.IFS(C190&gt;7,4,AND(C190&lt;=7, C190&gt;5),3,AND(C190&lt;=5,C190&gt;4),2,C190&lt;=4,1)</f>
        <v>3</v>
      </c>
      <c r="G190" cm="1">
        <f t="array" ref="G190">_xlfn.IFS(D190&gt;4094,4,AND(D190&lt;=4094, D190&gt;2784),3,AND(D190&lt;=2784,D190&gt;1779),2,D190&lt;=1779,1)</f>
        <v>2</v>
      </c>
      <c r="H190">
        <f t="shared" si="2"/>
        <v>432</v>
      </c>
      <c r="I190" t="str" cm="1">
        <f t="array" ref="I190">_xlfn.IFS(H190&gt;411,"Platinum",AND(H190&lt;=411, H190&gt;311),"Gold",AND(H190&lt;=311,H190&gt;211),"Silver",H190&lt;=211,"Bronze")</f>
        <v>Platinum</v>
      </c>
      <c r="J190" t="str" cm="1">
        <f t="array" ref="J190">_xlfn.IFS(
H190="444","Champions",
LEFT(H190,1)="4","Loyal Customers",
MID(H190,2,1)="4","Potential Loyalists",
LEFT(H190,1)="3","Promising",
LEFT(H190,1)="2","Customers Needing Attention",
LEFT(H190,1)&lt;="2","At Risk",
RIGHT(H190,1)="4","Can't Lose Them",
TRUE,"Hibernating"
)</f>
        <v>Loyal Customers</v>
      </c>
    </row>
    <row r="191" spans="1:10" x14ac:dyDescent="0.25">
      <c r="A191" s="3" t="s">
        <v>207</v>
      </c>
      <c r="B191">
        <v>10</v>
      </c>
      <c r="C191">
        <v>4</v>
      </c>
      <c r="D191">
        <v>2641.93</v>
      </c>
      <c r="E191" cm="1">
        <f t="array" ref="E191">_xlfn.IFS(B191&gt;87,1,AND(B191&lt;=87, B191&gt;45),2,AND(B191&lt;=45,B191&gt;18),3,B191&lt;=18,4)</f>
        <v>4</v>
      </c>
      <c r="F191" cm="1">
        <f t="array" ref="F191">_xlfn.IFS(C191&gt;7,4,AND(C191&lt;=7, C191&gt;5),3,AND(C191&lt;=5,C191&gt;4),2,C191&lt;=4,1)</f>
        <v>1</v>
      </c>
      <c r="G191" cm="1">
        <f t="array" ref="G191">_xlfn.IFS(D191&gt;4094,4,AND(D191&lt;=4094, D191&gt;2784),3,AND(D191&lt;=2784,D191&gt;1779),2,D191&lt;=1779,1)</f>
        <v>2</v>
      </c>
      <c r="H191">
        <f t="shared" si="2"/>
        <v>412</v>
      </c>
      <c r="I191" t="str" cm="1">
        <f t="array" ref="I191">_xlfn.IFS(H191&gt;411,"Platinum",AND(H191&lt;=411, H191&gt;311),"Gold",AND(H191&lt;=311,H191&gt;211),"Silver",H191&lt;=211,"Bronze")</f>
        <v>Platinum</v>
      </c>
      <c r="J191" t="str" cm="1">
        <f t="array" ref="J191">_xlfn.IFS(
H191="444","Champions",
LEFT(H191,1)="4","Loyal Customers",
MID(H191,2,1)="4","Potential Loyalists",
LEFT(H191,1)="3","Promising",
LEFT(H191,1)="2","Customers Needing Attention",
LEFT(H191,1)&lt;="2","At Risk",
RIGHT(H191,1)="4","Can't Lose Them",
TRUE,"Hibernating"
)</f>
        <v>Loyal Customers</v>
      </c>
    </row>
    <row r="192" spans="1:10" x14ac:dyDescent="0.25">
      <c r="A192" s="3" t="s">
        <v>208</v>
      </c>
      <c r="B192">
        <v>59</v>
      </c>
      <c r="C192">
        <v>7</v>
      </c>
      <c r="D192">
        <v>6128.8600000000006</v>
      </c>
      <c r="E192" cm="1">
        <f t="array" ref="E192">_xlfn.IFS(B192&gt;87,1,AND(B192&lt;=87, B192&gt;45),2,AND(B192&lt;=45,B192&gt;18),3,B192&lt;=18,4)</f>
        <v>2</v>
      </c>
      <c r="F192" cm="1">
        <f t="array" ref="F192">_xlfn.IFS(C192&gt;7,4,AND(C192&lt;=7, C192&gt;5),3,AND(C192&lt;=5,C192&gt;4),2,C192&lt;=4,1)</f>
        <v>3</v>
      </c>
      <c r="G192" cm="1">
        <f t="array" ref="G192">_xlfn.IFS(D192&gt;4094,4,AND(D192&lt;=4094, D192&gt;2784),3,AND(D192&lt;=2784,D192&gt;1779),2,D192&lt;=1779,1)</f>
        <v>4</v>
      </c>
      <c r="H192">
        <f t="shared" si="2"/>
        <v>234</v>
      </c>
      <c r="I192" t="str" cm="1">
        <f t="array" ref="I192">_xlfn.IFS(H192&gt;411,"Platinum",AND(H192&lt;=411, H192&gt;311),"Gold",AND(H192&lt;=311,H192&gt;211),"Silver",H192&lt;=211,"Bronze")</f>
        <v>Silver</v>
      </c>
      <c r="J192" t="str" cm="1">
        <f t="array" ref="J192">_xlfn.IFS(
H192="444","Champions",
LEFT(H192,1)="4","Loyal Customers",
MID(H192,2,1)="4","Potential Loyalists",
LEFT(H192,1)="3","Promising",
LEFT(H192,1)="2","Customers Needing Attention",
LEFT(H192,1)&lt;="2","At Risk",
RIGHT(H192,1)="4","Can't Lose Them",
TRUE,"Hibernating"
)</f>
        <v>Customers Needing Attention</v>
      </c>
    </row>
    <row r="193" spans="1:10" x14ac:dyDescent="0.25">
      <c r="A193" s="3" t="s">
        <v>209</v>
      </c>
      <c r="B193">
        <v>62</v>
      </c>
      <c r="C193">
        <v>7</v>
      </c>
      <c r="D193">
        <v>4318.2</v>
      </c>
      <c r="E193" cm="1">
        <f t="array" ref="E193">_xlfn.IFS(B193&gt;87,1,AND(B193&lt;=87, B193&gt;45),2,AND(B193&lt;=45,B193&gt;18),3,B193&lt;=18,4)</f>
        <v>2</v>
      </c>
      <c r="F193" cm="1">
        <f t="array" ref="F193">_xlfn.IFS(C193&gt;7,4,AND(C193&lt;=7, C193&gt;5),3,AND(C193&lt;=5,C193&gt;4),2,C193&lt;=4,1)</f>
        <v>3</v>
      </c>
      <c r="G193" cm="1">
        <f t="array" ref="G193">_xlfn.IFS(D193&gt;4094,4,AND(D193&lt;=4094, D193&gt;2784),3,AND(D193&lt;=2784,D193&gt;1779),2,D193&lt;=1779,1)</f>
        <v>4</v>
      </c>
      <c r="H193">
        <f t="shared" si="2"/>
        <v>234</v>
      </c>
      <c r="I193" t="str" cm="1">
        <f t="array" ref="I193">_xlfn.IFS(H193&gt;411,"Platinum",AND(H193&lt;=411, H193&gt;311),"Gold",AND(H193&lt;=311,H193&gt;211),"Silver",H193&lt;=211,"Bronze")</f>
        <v>Silver</v>
      </c>
      <c r="J193" t="str" cm="1">
        <f t="array" ref="J193">_xlfn.IFS(
H193="444","Champions",
LEFT(H193,1)="4","Loyal Customers",
MID(H193,2,1)="4","Potential Loyalists",
LEFT(H193,1)="3","Promising",
LEFT(H193,1)="2","Customers Needing Attention",
LEFT(H193,1)&lt;="2","At Risk",
RIGHT(H193,1)="4","Can't Lose Them",
TRUE,"Hibernating"
)</f>
        <v>Customers Needing Attention</v>
      </c>
    </row>
    <row r="194" spans="1:10" x14ac:dyDescent="0.25">
      <c r="A194" s="3" t="s">
        <v>210</v>
      </c>
      <c r="B194">
        <v>5</v>
      </c>
      <c r="C194">
        <v>10</v>
      </c>
      <c r="D194">
        <v>6917.34</v>
      </c>
      <c r="E194" cm="1">
        <f t="array" ref="E194">_xlfn.IFS(B194&gt;87,1,AND(B194&lt;=87, B194&gt;45),2,AND(B194&lt;=45,B194&gt;18),3,B194&lt;=18,4)</f>
        <v>4</v>
      </c>
      <c r="F194" cm="1">
        <f t="array" ref="F194">_xlfn.IFS(C194&gt;7,4,AND(C194&lt;=7, C194&gt;5),3,AND(C194&lt;=5,C194&gt;4),2,C194&lt;=4,1)</f>
        <v>4</v>
      </c>
      <c r="G194" cm="1">
        <f t="array" ref="G194">_xlfn.IFS(D194&gt;4094,4,AND(D194&lt;=4094, D194&gt;2784),3,AND(D194&lt;=2784,D194&gt;1779),2,D194&lt;=1779,1)</f>
        <v>4</v>
      </c>
      <c r="H194">
        <f t="shared" si="2"/>
        <v>444</v>
      </c>
      <c r="I194" t="str" cm="1">
        <f t="array" ref="I194">_xlfn.IFS(H194&gt;411,"Platinum",AND(H194&lt;=411, H194&gt;311),"Gold",AND(H194&lt;=311,H194&gt;211),"Silver",H194&lt;=211,"Bronze")</f>
        <v>Platinum</v>
      </c>
      <c r="J194" t="str" cm="1">
        <f t="array" ref="J194">_xlfn.IFS(
H194="444","Champions",
LEFT(H194,1)="4","Loyal Customers",
MID(H194,2,1)="4","Potential Loyalists",
LEFT(H194,1)="3","Promising",
LEFT(H194,1)="2","Customers Needing Attention",
LEFT(H194,1)&lt;="2","At Risk",
RIGHT(H194,1)="4","Can't Lose Them",
TRUE,"Hibernating"
)</f>
        <v>Loyal Customers</v>
      </c>
    </row>
    <row r="195" spans="1:10" x14ac:dyDescent="0.25">
      <c r="A195" s="3" t="s">
        <v>211</v>
      </c>
      <c r="B195">
        <v>86</v>
      </c>
      <c r="C195">
        <v>5</v>
      </c>
      <c r="D195">
        <v>3351.7</v>
      </c>
      <c r="E195" cm="1">
        <f t="array" ref="E195">_xlfn.IFS(B195&gt;87,1,AND(B195&lt;=87, B195&gt;45),2,AND(B195&lt;=45,B195&gt;18),3,B195&lt;=18,4)</f>
        <v>2</v>
      </c>
      <c r="F195" cm="1">
        <f t="array" ref="F195">_xlfn.IFS(C195&gt;7,4,AND(C195&lt;=7, C195&gt;5),3,AND(C195&lt;=5,C195&gt;4),2,C195&lt;=4,1)</f>
        <v>2</v>
      </c>
      <c r="G195" cm="1">
        <f t="array" ref="G195">_xlfn.IFS(D195&gt;4094,4,AND(D195&lt;=4094, D195&gt;2784),3,AND(D195&lt;=2784,D195&gt;1779),2,D195&lt;=1779,1)</f>
        <v>3</v>
      </c>
      <c r="H195">
        <f t="shared" si="2"/>
        <v>223</v>
      </c>
      <c r="I195" t="str" cm="1">
        <f t="array" ref="I195">_xlfn.IFS(H195&gt;411,"Platinum",AND(H195&lt;=411, H195&gt;311),"Gold",AND(H195&lt;=311,H195&gt;211),"Silver",H195&lt;=211,"Bronze")</f>
        <v>Silver</v>
      </c>
      <c r="J195" t="str" cm="1">
        <f t="array" ref="J195">_xlfn.IFS(
H195="444","Champions",
LEFT(H195,1)="4","Loyal Customers",
MID(H195,2,1)="4","Potential Loyalists",
LEFT(H195,1)="3","Promising",
LEFT(H195,1)="2","Customers Needing Attention",
LEFT(H195,1)&lt;="2","At Risk",
RIGHT(H195,1)="4","Can't Lose Them",
TRUE,"Hibernating"
)</f>
        <v>Customers Needing Attention</v>
      </c>
    </row>
    <row r="196" spans="1:10" x14ac:dyDescent="0.25">
      <c r="A196" s="3" t="s">
        <v>212</v>
      </c>
      <c r="B196">
        <v>34</v>
      </c>
      <c r="C196">
        <v>9</v>
      </c>
      <c r="D196">
        <v>3879.3199999999997</v>
      </c>
      <c r="E196" cm="1">
        <f t="array" ref="E196">_xlfn.IFS(B196&gt;87,1,AND(B196&lt;=87, B196&gt;45),2,AND(B196&lt;=45,B196&gt;18),3,B196&lt;=18,4)</f>
        <v>3</v>
      </c>
      <c r="F196" cm="1">
        <f t="array" ref="F196">_xlfn.IFS(C196&gt;7,4,AND(C196&lt;=7, C196&gt;5),3,AND(C196&lt;=5,C196&gt;4),2,C196&lt;=4,1)</f>
        <v>4</v>
      </c>
      <c r="G196" cm="1">
        <f t="array" ref="G196">_xlfn.IFS(D196&gt;4094,4,AND(D196&lt;=4094, D196&gt;2784),3,AND(D196&lt;=2784,D196&gt;1779),2,D196&lt;=1779,1)</f>
        <v>3</v>
      </c>
      <c r="H196">
        <f t="shared" si="2"/>
        <v>343</v>
      </c>
      <c r="I196" t="str" cm="1">
        <f t="array" ref="I196">_xlfn.IFS(H196&gt;411,"Platinum",AND(H196&lt;=411, H196&gt;311),"Gold",AND(H196&lt;=311,H196&gt;211),"Silver",H196&lt;=211,"Bronze")</f>
        <v>Gold</v>
      </c>
      <c r="J196" t="str" cm="1">
        <f t="array" ref="J196">_xlfn.IFS(
H196="444","Champions",
LEFT(H196,1)="4","Loyal Customers",
MID(H196,2,1)="4","Potential Loyalists",
LEFT(H196,1)="3","Promising",
LEFT(H196,1)="2","Customers Needing Attention",
LEFT(H196,1)&lt;="2","At Risk",
RIGHT(H196,1)="4","Can't Lose Them",
TRUE,"Hibernating"
)</f>
        <v>Potential Loyalists</v>
      </c>
    </row>
    <row r="197" spans="1:10" x14ac:dyDescent="0.25">
      <c r="A197" s="3" t="s">
        <v>213</v>
      </c>
      <c r="B197">
        <v>44</v>
      </c>
      <c r="C197">
        <v>6</v>
      </c>
      <c r="D197">
        <v>3329.4700000000003</v>
      </c>
      <c r="E197" cm="1">
        <f t="array" ref="E197">_xlfn.IFS(B197&gt;87,1,AND(B197&lt;=87, B197&gt;45),2,AND(B197&lt;=45,B197&gt;18),3,B197&lt;=18,4)</f>
        <v>3</v>
      </c>
      <c r="F197" cm="1">
        <f t="array" ref="F197">_xlfn.IFS(C197&gt;7,4,AND(C197&lt;=7, C197&gt;5),3,AND(C197&lt;=5,C197&gt;4),2,C197&lt;=4,1)</f>
        <v>3</v>
      </c>
      <c r="G197" cm="1">
        <f t="array" ref="G197">_xlfn.IFS(D197&gt;4094,4,AND(D197&lt;=4094, D197&gt;2784),3,AND(D197&lt;=2784,D197&gt;1779),2,D197&lt;=1779,1)</f>
        <v>3</v>
      </c>
      <c r="H197">
        <f t="shared" ref="H197:H260" si="3">(100*E197)+(10*F197)+G197</f>
        <v>333</v>
      </c>
      <c r="I197" t="str" cm="1">
        <f t="array" ref="I197">_xlfn.IFS(H197&gt;411,"Platinum",AND(H197&lt;=411, H197&gt;311),"Gold",AND(H197&lt;=311,H197&gt;211),"Silver",H197&lt;=211,"Bronze")</f>
        <v>Gold</v>
      </c>
      <c r="J197" t="str" cm="1">
        <f t="array" ref="J197">_xlfn.IFS(
H197="444","Champions",
LEFT(H197,1)="4","Loyal Customers",
MID(H197,2,1)="4","Potential Loyalists",
LEFT(H197,1)="3","Promising",
LEFT(H197,1)="2","Customers Needing Attention",
LEFT(H197,1)&lt;="2","At Risk",
RIGHT(H197,1)="4","Can't Lose Them",
TRUE,"Hibernating"
)</f>
        <v>Promising</v>
      </c>
    </row>
    <row r="198" spans="1:10" x14ac:dyDescent="0.25">
      <c r="A198" s="3" t="s">
        <v>214</v>
      </c>
      <c r="B198">
        <v>108</v>
      </c>
      <c r="C198">
        <v>3</v>
      </c>
      <c r="D198">
        <v>348.62</v>
      </c>
      <c r="E198" cm="1">
        <f t="array" ref="E198">_xlfn.IFS(B198&gt;87,1,AND(B198&lt;=87, B198&gt;45),2,AND(B198&lt;=45,B198&gt;18),3,B198&lt;=18,4)</f>
        <v>1</v>
      </c>
      <c r="F198" cm="1">
        <f t="array" ref="F198">_xlfn.IFS(C198&gt;7,4,AND(C198&lt;=7, C198&gt;5),3,AND(C198&lt;=5,C198&gt;4),2,C198&lt;=4,1)</f>
        <v>1</v>
      </c>
      <c r="G198" cm="1">
        <f t="array" ref="G198">_xlfn.IFS(D198&gt;4094,4,AND(D198&lt;=4094, D198&gt;2784),3,AND(D198&lt;=2784,D198&gt;1779),2,D198&lt;=1779,1)</f>
        <v>1</v>
      </c>
      <c r="H198">
        <f t="shared" si="3"/>
        <v>111</v>
      </c>
      <c r="I198" t="str" cm="1">
        <f t="array" ref="I198">_xlfn.IFS(H198&gt;411,"Platinum",AND(H198&lt;=411, H198&gt;311),"Gold",AND(H198&lt;=311,H198&gt;211),"Silver",H198&lt;=211,"Bronze")</f>
        <v>Bronze</v>
      </c>
      <c r="J198" t="str" cm="1">
        <f t="array" ref="J198">_xlfn.IFS(
H198="444","Champions",
LEFT(H198,1)="4","Loyal Customers",
MID(H198,2,1)="4","Potential Loyalists",
LEFT(H198,1)="3","Promising",
LEFT(H198,1)="2","Customers Needing Attention",
LEFT(H198,1)&lt;="2","At Risk",
RIGHT(H198,1)="4","Can't Lose Them",
TRUE,"Hibernating"
)</f>
        <v>At Risk</v>
      </c>
    </row>
    <row r="199" spans="1:10" x14ac:dyDescent="0.25">
      <c r="A199" s="3" t="s">
        <v>215</v>
      </c>
      <c r="B199">
        <v>8</v>
      </c>
      <c r="C199">
        <v>3</v>
      </c>
      <c r="D199">
        <v>1854.1299999999999</v>
      </c>
      <c r="E199" cm="1">
        <f t="array" ref="E199">_xlfn.IFS(B199&gt;87,1,AND(B199&lt;=87, B199&gt;45),2,AND(B199&lt;=45,B199&gt;18),3,B199&lt;=18,4)</f>
        <v>4</v>
      </c>
      <c r="F199" cm="1">
        <f t="array" ref="F199">_xlfn.IFS(C199&gt;7,4,AND(C199&lt;=7, C199&gt;5),3,AND(C199&lt;=5,C199&gt;4),2,C199&lt;=4,1)</f>
        <v>1</v>
      </c>
      <c r="G199" cm="1">
        <f t="array" ref="G199">_xlfn.IFS(D199&gt;4094,4,AND(D199&lt;=4094, D199&gt;2784),3,AND(D199&lt;=2784,D199&gt;1779),2,D199&lt;=1779,1)</f>
        <v>2</v>
      </c>
      <c r="H199">
        <f t="shared" si="3"/>
        <v>412</v>
      </c>
      <c r="I199" t="str" cm="1">
        <f t="array" ref="I199">_xlfn.IFS(H199&gt;411,"Platinum",AND(H199&lt;=411, H199&gt;311),"Gold",AND(H199&lt;=311,H199&gt;211),"Silver",H199&lt;=211,"Bronze")</f>
        <v>Platinum</v>
      </c>
      <c r="J199" t="str" cm="1">
        <f t="array" ref="J199">_xlfn.IFS(
H199="444","Champions",
LEFT(H199,1)="4","Loyal Customers",
MID(H199,2,1)="4","Potential Loyalists",
LEFT(H199,1)="3","Promising",
LEFT(H199,1)="2","Customers Needing Attention",
LEFT(H199,1)&lt;="2","At Risk",
RIGHT(H199,1)="4","Can't Lose Them",
TRUE,"Hibernating"
)</f>
        <v>Loyal Customers</v>
      </c>
    </row>
    <row r="200" spans="1:10" x14ac:dyDescent="0.25">
      <c r="A200" s="3" t="s">
        <v>216</v>
      </c>
      <c r="B200">
        <v>218</v>
      </c>
      <c r="C200">
        <v>2</v>
      </c>
      <c r="D200">
        <v>1153.8399999999999</v>
      </c>
      <c r="E200" cm="1">
        <f t="array" ref="E200">_xlfn.IFS(B200&gt;87,1,AND(B200&lt;=87, B200&gt;45),2,AND(B200&lt;=45,B200&gt;18),3,B200&lt;=18,4)</f>
        <v>1</v>
      </c>
      <c r="F200" cm="1">
        <f t="array" ref="F200">_xlfn.IFS(C200&gt;7,4,AND(C200&lt;=7, C200&gt;5),3,AND(C200&lt;=5,C200&gt;4),2,C200&lt;=4,1)</f>
        <v>1</v>
      </c>
      <c r="G200" cm="1">
        <f t="array" ref="G200">_xlfn.IFS(D200&gt;4094,4,AND(D200&lt;=4094, D200&gt;2784),3,AND(D200&lt;=2784,D200&gt;1779),2,D200&lt;=1779,1)</f>
        <v>1</v>
      </c>
      <c r="H200">
        <f t="shared" si="3"/>
        <v>111</v>
      </c>
      <c r="I200" t="str" cm="1">
        <f t="array" ref="I200">_xlfn.IFS(H200&gt;411,"Platinum",AND(H200&lt;=411, H200&gt;311),"Gold",AND(H200&lt;=311,H200&gt;211),"Silver",H200&lt;=211,"Bronze")</f>
        <v>Bronze</v>
      </c>
      <c r="J200" t="str" cm="1">
        <f t="array" ref="J200">_xlfn.IFS(
H200="444","Champions",
LEFT(H200,1)="4","Loyal Customers",
MID(H200,2,1)="4","Potential Loyalists",
LEFT(H200,1)="3","Promising",
LEFT(H200,1)="2","Customers Needing Attention",
LEFT(H200,1)&lt;="2","At Risk",
RIGHT(H200,1)="4","Can't Lose Them",
TRUE,"Hibernating"
)</f>
        <v>At Risk</v>
      </c>
    </row>
    <row r="201" spans="1:10" x14ac:dyDescent="0.25">
      <c r="A201" s="3" t="s">
        <v>217</v>
      </c>
      <c r="B201">
        <v>77</v>
      </c>
      <c r="C201">
        <v>4</v>
      </c>
      <c r="D201">
        <v>842.15</v>
      </c>
      <c r="E201" cm="1">
        <f t="array" ref="E201">_xlfn.IFS(B201&gt;87,1,AND(B201&lt;=87, B201&gt;45),2,AND(B201&lt;=45,B201&gt;18),3,B201&lt;=18,4)</f>
        <v>2</v>
      </c>
      <c r="F201" cm="1">
        <f t="array" ref="F201">_xlfn.IFS(C201&gt;7,4,AND(C201&lt;=7, C201&gt;5),3,AND(C201&lt;=5,C201&gt;4),2,C201&lt;=4,1)</f>
        <v>1</v>
      </c>
      <c r="G201" cm="1">
        <f t="array" ref="G201">_xlfn.IFS(D201&gt;4094,4,AND(D201&lt;=4094, D201&gt;2784),3,AND(D201&lt;=2784,D201&gt;1779),2,D201&lt;=1779,1)</f>
        <v>1</v>
      </c>
      <c r="H201">
        <f t="shared" si="3"/>
        <v>211</v>
      </c>
      <c r="I201" t="str" cm="1">
        <f t="array" ref="I201">_xlfn.IFS(H201&gt;411,"Platinum",AND(H201&lt;=411, H201&gt;311),"Gold",AND(H201&lt;=311,H201&gt;211),"Silver",H201&lt;=211,"Bronze")</f>
        <v>Bronze</v>
      </c>
      <c r="J201" t="str" cm="1">
        <f t="array" ref="J201">_xlfn.IFS(
H201="444","Champions",
LEFT(H201,1)="4","Loyal Customers",
MID(H201,2,1)="4","Potential Loyalists",
LEFT(H201,1)="3","Promising",
LEFT(H201,1)="2","Customers Needing Attention",
LEFT(H201,1)&lt;="2","At Risk",
RIGHT(H201,1)="4","Can't Lose Them",
TRUE,"Hibernating"
)</f>
        <v>Customers Needing Attention</v>
      </c>
    </row>
    <row r="202" spans="1:10" x14ac:dyDescent="0.25">
      <c r="A202" s="3" t="s">
        <v>218</v>
      </c>
      <c r="B202">
        <v>87</v>
      </c>
      <c r="C202">
        <v>8</v>
      </c>
      <c r="D202">
        <v>2447.0499999999997</v>
      </c>
      <c r="E202" cm="1">
        <f t="array" ref="E202">_xlfn.IFS(B202&gt;87,1,AND(B202&lt;=87, B202&gt;45),2,AND(B202&lt;=45,B202&gt;18),3,B202&lt;=18,4)</f>
        <v>2</v>
      </c>
      <c r="F202" cm="1">
        <f t="array" ref="F202">_xlfn.IFS(C202&gt;7,4,AND(C202&lt;=7, C202&gt;5),3,AND(C202&lt;=5,C202&gt;4),2,C202&lt;=4,1)</f>
        <v>4</v>
      </c>
      <c r="G202" cm="1">
        <f t="array" ref="G202">_xlfn.IFS(D202&gt;4094,4,AND(D202&lt;=4094, D202&gt;2784),3,AND(D202&lt;=2784,D202&gt;1779),2,D202&lt;=1779,1)</f>
        <v>2</v>
      </c>
      <c r="H202">
        <f t="shared" si="3"/>
        <v>242</v>
      </c>
      <c r="I202" t="str" cm="1">
        <f t="array" ref="I202">_xlfn.IFS(H202&gt;411,"Platinum",AND(H202&lt;=411, H202&gt;311),"Gold",AND(H202&lt;=311,H202&gt;211),"Silver",H202&lt;=211,"Bronze")</f>
        <v>Silver</v>
      </c>
      <c r="J202" t="str" cm="1">
        <f t="array" ref="J202">_xlfn.IFS(
H202="444","Champions",
LEFT(H202,1)="4","Loyal Customers",
MID(H202,2,1)="4","Potential Loyalists",
LEFT(H202,1)="3","Promising",
LEFT(H202,1)="2","Customers Needing Attention",
LEFT(H202,1)&lt;="2","At Risk",
RIGHT(H202,1)="4","Can't Lose Them",
TRUE,"Hibernating"
)</f>
        <v>Potential Loyalists</v>
      </c>
    </row>
    <row r="203" spans="1:10" x14ac:dyDescent="0.25">
      <c r="A203" s="3" t="s">
        <v>219</v>
      </c>
      <c r="B203">
        <v>44</v>
      </c>
      <c r="C203">
        <v>8</v>
      </c>
      <c r="D203">
        <v>5167.2299999999996</v>
      </c>
      <c r="E203" cm="1">
        <f t="array" ref="E203">_xlfn.IFS(B203&gt;87,1,AND(B203&lt;=87, B203&gt;45),2,AND(B203&lt;=45,B203&gt;18),3,B203&lt;=18,4)</f>
        <v>3</v>
      </c>
      <c r="F203" cm="1">
        <f t="array" ref="F203">_xlfn.IFS(C203&gt;7,4,AND(C203&lt;=7, C203&gt;5),3,AND(C203&lt;=5,C203&gt;4),2,C203&lt;=4,1)</f>
        <v>4</v>
      </c>
      <c r="G203" cm="1">
        <f t="array" ref="G203">_xlfn.IFS(D203&gt;4094,4,AND(D203&lt;=4094, D203&gt;2784),3,AND(D203&lt;=2784,D203&gt;1779),2,D203&lt;=1779,1)</f>
        <v>4</v>
      </c>
      <c r="H203">
        <f t="shared" si="3"/>
        <v>344</v>
      </c>
      <c r="I203" t="str" cm="1">
        <f t="array" ref="I203">_xlfn.IFS(H203&gt;411,"Platinum",AND(H203&lt;=411, H203&gt;311),"Gold",AND(H203&lt;=311,H203&gt;211),"Silver",H203&lt;=211,"Bronze")</f>
        <v>Gold</v>
      </c>
      <c r="J203" t="str" cm="1">
        <f t="array" ref="J203">_xlfn.IFS(
H203="444","Champions",
LEFT(H203,1)="4","Loyal Customers",
MID(H203,2,1)="4","Potential Loyalists",
LEFT(H203,1)="3","Promising",
LEFT(H203,1)="2","Customers Needing Attention",
LEFT(H203,1)&lt;="2","At Risk",
RIGHT(H203,1)="4","Can't Lose Them",
TRUE,"Hibernating"
)</f>
        <v>Potential Loyalists</v>
      </c>
    </row>
    <row r="204" spans="1:10" x14ac:dyDescent="0.25">
      <c r="A204" s="3" t="s">
        <v>220</v>
      </c>
      <c r="B204">
        <v>7</v>
      </c>
      <c r="C204">
        <v>4</v>
      </c>
      <c r="D204">
        <v>5068.4399999999996</v>
      </c>
      <c r="E204" cm="1">
        <f t="array" ref="E204">_xlfn.IFS(B204&gt;87,1,AND(B204&lt;=87, B204&gt;45),2,AND(B204&lt;=45,B204&gt;18),3,B204&lt;=18,4)</f>
        <v>4</v>
      </c>
      <c r="F204" cm="1">
        <f t="array" ref="F204">_xlfn.IFS(C204&gt;7,4,AND(C204&lt;=7, C204&gt;5),3,AND(C204&lt;=5,C204&gt;4),2,C204&lt;=4,1)</f>
        <v>1</v>
      </c>
      <c r="G204" cm="1">
        <f t="array" ref="G204">_xlfn.IFS(D204&gt;4094,4,AND(D204&lt;=4094, D204&gt;2784),3,AND(D204&lt;=2784,D204&gt;1779),2,D204&lt;=1779,1)</f>
        <v>4</v>
      </c>
      <c r="H204">
        <f t="shared" si="3"/>
        <v>414</v>
      </c>
      <c r="I204" t="str" cm="1">
        <f t="array" ref="I204">_xlfn.IFS(H204&gt;411,"Platinum",AND(H204&lt;=411, H204&gt;311),"Gold",AND(H204&lt;=311,H204&gt;211),"Silver",H204&lt;=211,"Bronze")</f>
        <v>Platinum</v>
      </c>
      <c r="J204" t="str" cm="1">
        <f t="array" ref="J204">_xlfn.IFS(
H204="444","Champions",
LEFT(H204,1)="4","Loyal Customers",
MID(H204,2,1)="4","Potential Loyalists",
LEFT(H204,1)="3","Promising",
LEFT(H204,1)="2","Customers Needing Attention",
LEFT(H204,1)&lt;="2","At Risk",
RIGHT(H204,1)="4","Can't Lose Them",
TRUE,"Hibernating"
)</f>
        <v>Loyal Customers</v>
      </c>
    </row>
    <row r="205" spans="1:10" x14ac:dyDescent="0.25">
      <c r="A205" s="3" t="s">
        <v>221</v>
      </c>
      <c r="B205">
        <v>69</v>
      </c>
      <c r="C205">
        <v>5</v>
      </c>
      <c r="D205">
        <v>3550.1</v>
      </c>
      <c r="E205" cm="1">
        <f t="array" ref="E205">_xlfn.IFS(B205&gt;87,1,AND(B205&lt;=87, B205&gt;45),2,AND(B205&lt;=45,B205&gt;18),3,B205&lt;=18,4)</f>
        <v>2</v>
      </c>
      <c r="F205" cm="1">
        <f t="array" ref="F205">_xlfn.IFS(C205&gt;7,4,AND(C205&lt;=7, C205&gt;5),3,AND(C205&lt;=5,C205&gt;4),2,C205&lt;=4,1)</f>
        <v>2</v>
      </c>
      <c r="G205" cm="1">
        <f t="array" ref="G205">_xlfn.IFS(D205&gt;4094,4,AND(D205&lt;=4094, D205&gt;2784),3,AND(D205&lt;=2784,D205&gt;1779),2,D205&lt;=1779,1)</f>
        <v>3</v>
      </c>
      <c r="H205">
        <f t="shared" si="3"/>
        <v>223</v>
      </c>
      <c r="I205" t="str" cm="1">
        <f t="array" ref="I205">_xlfn.IFS(H205&gt;411,"Platinum",AND(H205&lt;=411, H205&gt;311),"Gold",AND(H205&lt;=311,H205&gt;211),"Silver",H205&lt;=211,"Bronze")</f>
        <v>Silver</v>
      </c>
      <c r="J205" t="str" cm="1">
        <f t="array" ref="J205">_xlfn.IFS(
H205="444","Champions",
LEFT(H205,1)="4","Loyal Customers",
MID(H205,2,1)="4","Potential Loyalists",
LEFT(H205,1)="3","Promising",
LEFT(H205,1)="2","Customers Needing Attention",
LEFT(H205,1)&lt;="2","At Risk",
RIGHT(H205,1)="4","Can't Lose Them",
TRUE,"Hibernating"
)</f>
        <v>Customers Needing Attention</v>
      </c>
    </row>
    <row r="206" spans="1:10" x14ac:dyDescent="0.25">
      <c r="A206" s="3" t="s">
        <v>222</v>
      </c>
      <c r="B206">
        <v>59</v>
      </c>
      <c r="C206">
        <v>4</v>
      </c>
      <c r="D206">
        <v>2305.11</v>
      </c>
      <c r="E206" cm="1">
        <f t="array" ref="E206">_xlfn.IFS(B206&gt;87,1,AND(B206&lt;=87, B206&gt;45),2,AND(B206&lt;=45,B206&gt;18),3,B206&lt;=18,4)</f>
        <v>2</v>
      </c>
      <c r="F206" cm="1">
        <f t="array" ref="F206">_xlfn.IFS(C206&gt;7,4,AND(C206&lt;=7, C206&gt;5),3,AND(C206&lt;=5,C206&gt;4),2,C206&lt;=4,1)</f>
        <v>1</v>
      </c>
      <c r="G206" cm="1">
        <f t="array" ref="G206">_xlfn.IFS(D206&gt;4094,4,AND(D206&lt;=4094, D206&gt;2784),3,AND(D206&lt;=2784,D206&gt;1779),2,D206&lt;=1779,1)</f>
        <v>2</v>
      </c>
      <c r="H206">
        <f t="shared" si="3"/>
        <v>212</v>
      </c>
      <c r="I206" t="str" cm="1">
        <f t="array" ref="I206">_xlfn.IFS(H206&gt;411,"Platinum",AND(H206&lt;=411, H206&gt;311),"Gold",AND(H206&lt;=311,H206&gt;211),"Silver",H206&lt;=211,"Bronze")</f>
        <v>Silver</v>
      </c>
      <c r="J206" t="str" cm="1">
        <f t="array" ref="J206">_xlfn.IFS(
H206="444","Champions",
LEFT(H206,1)="4","Loyal Customers",
MID(H206,2,1)="4","Potential Loyalists",
LEFT(H206,1)="3","Promising",
LEFT(H206,1)="2","Customers Needing Attention",
LEFT(H206,1)&lt;="2","At Risk",
RIGHT(H206,1)="4","Can't Lose Them",
TRUE,"Hibernating"
)</f>
        <v>Customers Needing Attention</v>
      </c>
    </row>
    <row r="207" spans="1:10" x14ac:dyDescent="0.25">
      <c r="A207" s="3" t="s">
        <v>223</v>
      </c>
      <c r="B207">
        <v>44</v>
      </c>
      <c r="C207">
        <v>10</v>
      </c>
      <c r="D207">
        <v>4513.0600000000004</v>
      </c>
      <c r="E207" cm="1">
        <f t="array" ref="E207">_xlfn.IFS(B207&gt;87,1,AND(B207&lt;=87, B207&gt;45),2,AND(B207&lt;=45,B207&gt;18),3,B207&lt;=18,4)</f>
        <v>3</v>
      </c>
      <c r="F207" cm="1">
        <f t="array" ref="F207">_xlfn.IFS(C207&gt;7,4,AND(C207&lt;=7, C207&gt;5),3,AND(C207&lt;=5,C207&gt;4),2,C207&lt;=4,1)</f>
        <v>4</v>
      </c>
      <c r="G207" cm="1">
        <f t="array" ref="G207">_xlfn.IFS(D207&gt;4094,4,AND(D207&lt;=4094, D207&gt;2784),3,AND(D207&lt;=2784,D207&gt;1779),2,D207&lt;=1779,1)</f>
        <v>4</v>
      </c>
      <c r="H207">
        <f t="shared" si="3"/>
        <v>344</v>
      </c>
      <c r="I207" t="str" cm="1">
        <f t="array" ref="I207">_xlfn.IFS(H207&gt;411,"Platinum",AND(H207&lt;=411, H207&gt;311),"Gold",AND(H207&lt;=311,H207&gt;211),"Silver",H207&lt;=211,"Bronze")</f>
        <v>Gold</v>
      </c>
      <c r="J207" t="str" cm="1">
        <f t="array" ref="J207">_xlfn.IFS(
H207="444","Champions",
LEFT(H207,1)="4","Loyal Customers",
MID(H207,2,1)="4","Potential Loyalists",
LEFT(H207,1)="3","Promising",
LEFT(H207,1)="2","Customers Needing Attention",
LEFT(H207,1)&lt;="2","At Risk",
RIGHT(H207,1)="4","Can't Lose Them",
TRUE,"Hibernating"
)</f>
        <v>Potential Loyalists</v>
      </c>
    </row>
    <row r="208" spans="1:10" x14ac:dyDescent="0.25">
      <c r="A208" s="3" t="s">
        <v>224</v>
      </c>
      <c r="B208">
        <v>5</v>
      </c>
      <c r="C208">
        <v>7</v>
      </c>
      <c r="D208">
        <v>3597.45</v>
      </c>
      <c r="E208" cm="1">
        <f t="array" ref="E208">_xlfn.IFS(B208&gt;87,1,AND(B208&lt;=87, B208&gt;45),2,AND(B208&lt;=45,B208&gt;18),3,B208&lt;=18,4)</f>
        <v>4</v>
      </c>
      <c r="F208" cm="1">
        <f t="array" ref="F208">_xlfn.IFS(C208&gt;7,4,AND(C208&lt;=7, C208&gt;5),3,AND(C208&lt;=5,C208&gt;4),2,C208&lt;=4,1)</f>
        <v>3</v>
      </c>
      <c r="G208" cm="1">
        <f t="array" ref="G208">_xlfn.IFS(D208&gt;4094,4,AND(D208&lt;=4094, D208&gt;2784),3,AND(D208&lt;=2784,D208&gt;1779),2,D208&lt;=1779,1)</f>
        <v>3</v>
      </c>
      <c r="H208">
        <f t="shared" si="3"/>
        <v>433</v>
      </c>
      <c r="I208" t="str" cm="1">
        <f t="array" ref="I208">_xlfn.IFS(H208&gt;411,"Platinum",AND(H208&lt;=411, H208&gt;311),"Gold",AND(H208&lt;=311,H208&gt;211),"Silver",H208&lt;=211,"Bronze")</f>
        <v>Platinum</v>
      </c>
      <c r="J208" t="str" cm="1">
        <f t="array" ref="J208">_xlfn.IFS(
H208="444","Champions",
LEFT(H208,1)="4","Loyal Customers",
MID(H208,2,1)="4","Potential Loyalists",
LEFT(H208,1)="3","Promising",
LEFT(H208,1)="2","Customers Needing Attention",
LEFT(H208,1)&lt;="2","At Risk",
RIGHT(H208,1)="4","Can't Lose Them",
TRUE,"Hibernating"
)</f>
        <v>Loyal Customers</v>
      </c>
    </row>
    <row r="209" spans="1:10" x14ac:dyDescent="0.25">
      <c r="A209" s="3" t="s">
        <v>225</v>
      </c>
      <c r="B209">
        <v>153</v>
      </c>
      <c r="C209">
        <v>5</v>
      </c>
      <c r="D209">
        <v>4140.91</v>
      </c>
      <c r="E209" cm="1">
        <f t="array" ref="E209">_xlfn.IFS(B209&gt;87,1,AND(B209&lt;=87, B209&gt;45),2,AND(B209&lt;=45,B209&gt;18),3,B209&lt;=18,4)</f>
        <v>1</v>
      </c>
      <c r="F209" cm="1">
        <f t="array" ref="F209">_xlfn.IFS(C209&gt;7,4,AND(C209&lt;=7, C209&gt;5),3,AND(C209&lt;=5,C209&gt;4),2,C209&lt;=4,1)</f>
        <v>2</v>
      </c>
      <c r="G209" cm="1">
        <f t="array" ref="G209">_xlfn.IFS(D209&gt;4094,4,AND(D209&lt;=4094, D209&gt;2784),3,AND(D209&lt;=2784,D209&gt;1779),2,D209&lt;=1779,1)</f>
        <v>4</v>
      </c>
      <c r="H209">
        <f t="shared" si="3"/>
        <v>124</v>
      </c>
      <c r="I209" t="str" cm="1">
        <f t="array" ref="I209">_xlfn.IFS(H209&gt;411,"Platinum",AND(H209&lt;=411, H209&gt;311),"Gold",AND(H209&lt;=311,H209&gt;211),"Silver",H209&lt;=211,"Bronze")</f>
        <v>Bronze</v>
      </c>
      <c r="J209" t="str" cm="1">
        <f t="array" ref="J209">_xlfn.IFS(
H209="444","Champions",
LEFT(H209,1)="4","Loyal Customers",
MID(H209,2,1)="4","Potential Loyalists",
LEFT(H209,1)="3","Promising",
LEFT(H209,1)="2","Customers Needing Attention",
LEFT(H209,1)&lt;="2","At Risk",
RIGHT(H209,1)="4","Can't Lose Them",
TRUE,"Hibernating"
)</f>
        <v>At Risk</v>
      </c>
    </row>
    <row r="210" spans="1:10" x14ac:dyDescent="0.25">
      <c r="A210" s="3" t="s">
        <v>226</v>
      </c>
      <c r="B210">
        <v>5</v>
      </c>
      <c r="C210">
        <v>6</v>
      </c>
      <c r="D210">
        <v>4314.8900000000003</v>
      </c>
      <c r="E210" cm="1">
        <f t="array" ref="E210">_xlfn.IFS(B210&gt;87,1,AND(B210&lt;=87, B210&gt;45),2,AND(B210&lt;=45,B210&gt;18),3,B210&lt;=18,4)</f>
        <v>4</v>
      </c>
      <c r="F210" cm="1">
        <f t="array" ref="F210">_xlfn.IFS(C210&gt;7,4,AND(C210&lt;=7, C210&gt;5),3,AND(C210&lt;=5,C210&gt;4),2,C210&lt;=4,1)</f>
        <v>3</v>
      </c>
      <c r="G210" cm="1">
        <f t="array" ref="G210">_xlfn.IFS(D210&gt;4094,4,AND(D210&lt;=4094, D210&gt;2784),3,AND(D210&lt;=2784,D210&gt;1779),2,D210&lt;=1779,1)</f>
        <v>4</v>
      </c>
      <c r="H210">
        <f t="shared" si="3"/>
        <v>434</v>
      </c>
      <c r="I210" t="str" cm="1">
        <f t="array" ref="I210">_xlfn.IFS(H210&gt;411,"Platinum",AND(H210&lt;=411, H210&gt;311),"Gold",AND(H210&lt;=311,H210&gt;211),"Silver",H210&lt;=211,"Bronze")</f>
        <v>Platinum</v>
      </c>
      <c r="J210" t="str" cm="1">
        <f t="array" ref="J210">_xlfn.IFS(
H210="444","Champions",
LEFT(H210,1)="4","Loyal Customers",
MID(H210,2,1)="4","Potential Loyalists",
LEFT(H210,1)="3","Promising",
LEFT(H210,1)="2","Customers Needing Attention",
LEFT(H210,1)&lt;="2","At Risk",
RIGHT(H210,1)="4","Can't Lose Them",
TRUE,"Hibernating"
)</f>
        <v>Loyal Customers</v>
      </c>
    </row>
    <row r="211" spans="1:10" x14ac:dyDescent="0.25">
      <c r="A211" s="3" t="s">
        <v>227</v>
      </c>
      <c r="B211">
        <v>9</v>
      </c>
      <c r="C211">
        <v>3</v>
      </c>
      <c r="D211">
        <v>773.81000000000006</v>
      </c>
      <c r="E211" cm="1">
        <f t="array" ref="E211">_xlfn.IFS(B211&gt;87,1,AND(B211&lt;=87, B211&gt;45),2,AND(B211&lt;=45,B211&gt;18),3,B211&lt;=18,4)</f>
        <v>4</v>
      </c>
      <c r="F211" cm="1">
        <f t="array" ref="F211">_xlfn.IFS(C211&gt;7,4,AND(C211&lt;=7, C211&gt;5),3,AND(C211&lt;=5,C211&gt;4),2,C211&lt;=4,1)</f>
        <v>1</v>
      </c>
      <c r="G211" cm="1">
        <f t="array" ref="G211">_xlfn.IFS(D211&gt;4094,4,AND(D211&lt;=4094, D211&gt;2784),3,AND(D211&lt;=2784,D211&gt;1779),2,D211&lt;=1779,1)</f>
        <v>1</v>
      </c>
      <c r="H211">
        <f t="shared" si="3"/>
        <v>411</v>
      </c>
      <c r="I211" t="str" cm="1">
        <f t="array" ref="I211">_xlfn.IFS(H211&gt;411,"Platinum",AND(H211&lt;=411, H211&gt;311),"Gold",AND(H211&lt;=311,H211&gt;211),"Silver",H211&lt;=211,"Bronze")</f>
        <v>Gold</v>
      </c>
      <c r="J211" t="str" cm="1">
        <f t="array" ref="J211">_xlfn.IFS(
H211="444","Champions",
LEFT(H211,1)="4","Loyal Customers",
MID(H211,2,1)="4","Potential Loyalists",
LEFT(H211,1)="3","Promising",
LEFT(H211,1)="2","Customers Needing Attention",
LEFT(H211,1)&lt;="2","At Risk",
RIGHT(H211,1)="4","Can't Lose Them",
TRUE,"Hibernating"
)</f>
        <v>Loyal Customers</v>
      </c>
    </row>
    <row r="212" spans="1:10" x14ac:dyDescent="0.25">
      <c r="A212" s="3" t="s">
        <v>228</v>
      </c>
      <c r="B212">
        <v>37</v>
      </c>
      <c r="C212">
        <v>4</v>
      </c>
      <c r="D212">
        <v>1369.6499999999999</v>
      </c>
      <c r="E212" cm="1">
        <f t="array" ref="E212">_xlfn.IFS(B212&gt;87,1,AND(B212&lt;=87, B212&gt;45),2,AND(B212&lt;=45,B212&gt;18),3,B212&lt;=18,4)</f>
        <v>3</v>
      </c>
      <c r="F212" cm="1">
        <f t="array" ref="F212">_xlfn.IFS(C212&gt;7,4,AND(C212&lt;=7, C212&gt;5),3,AND(C212&lt;=5,C212&gt;4),2,C212&lt;=4,1)</f>
        <v>1</v>
      </c>
      <c r="G212" cm="1">
        <f t="array" ref="G212">_xlfn.IFS(D212&gt;4094,4,AND(D212&lt;=4094, D212&gt;2784),3,AND(D212&lt;=2784,D212&gt;1779),2,D212&lt;=1779,1)</f>
        <v>1</v>
      </c>
      <c r="H212">
        <f t="shared" si="3"/>
        <v>311</v>
      </c>
      <c r="I212" t="str" cm="1">
        <f t="array" ref="I212">_xlfn.IFS(H212&gt;411,"Platinum",AND(H212&lt;=411, H212&gt;311),"Gold",AND(H212&lt;=311,H212&gt;211),"Silver",H212&lt;=211,"Bronze")</f>
        <v>Silver</v>
      </c>
      <c r="J212" t="str" cm="1">
        <f t="array" ref="J212">_xlfn.IFS(
H212="444","Champions",
LEFT(H212,1)="4","Loyal Customers",
MID(H212,2,1)="4","Potential Loyalists",
LEFT(H212,1)="3","Promising",
LEFT(H212,1)="2","Customers Needing Attention",
LEFT(H212,1)&lt;="2","At Risk",
RIGHT(H212,1)="4","Can't Lose Them",
TRUE,"Hibernating"
)</f>
        <v>Promising</v>
      </c>
    </row>
    <row r="213" spans="1:10" x14ac:dyDescent="0.25">
      <c r="A213" s="3" t="s">
        <v>229</v>
      </c>
      <c r="B213">
        <v>58</v>
      </c>
      <c r="C213">
        <v>3</v>
      </c>
      <c r="D213">
        <v>831.25</v>
      </c>
      <c r="E213" cm="1">
        <f t="array" ref="E213">_xlfn.IFS(B213&gt;87,1,AND(B213&lt;=87, B213&gt;45),2,AND(B213&lt;=45,B213&gt;18),3,B213&lt;=18,4)</f>
        <v>2</v>
      </c>
      <c r="F213" cm="1">
        <f t="array" ref="F213">_xlfn.IFS(C213&gt;7,4,AND(C213&lt;=7, C213&gt;5),3,AND(C213&lt;=5,C213&gt;4),2,C213&lt;=4,1)</f>
        <v>1</v>
      </c>
      <c r="G213" cm="1">
        <f t="array" ref="G213">_xlfn.IFS(D213&gt;4094,4,AND(D213&lt;=4094, D213&gt;2784),3,AND(D213&lt;=2784,D213&gt;1779),2,D213&lt;=1779,1)</f>
        <v>1</v>
      </c>
      <c r="H213">
        <f t="shared" si="3"/>
        <v>211</v>
      </c>
      <c r="I213" t="str" cm="1">
        <f t="array" ref="I213">_xlfn.IFS(H213&gt;411,"Platinum",AND(H213&lt;=411, H213&gt;311),"Gold",AND(H213&lt;=311,H213&gt;211),"Silver",H213&lt;=211,"Bronze")</f>
        <v>Bronze</v>
      </c>
      <c r="J213" t="str" cm="1">
        <f t="array" ref="J213">_xlfn.IFS(
H213="444","Champions",
LEFT(H213,1)="4","Loyal Customers",
MID(H213,2,1)="4","Potential Loyalists",
LEFT(H213,1)="3","Promising",
LEFT(H213,1)="2","Customers Needing Attention",
LEFT(H213,1)&lt;="2","At Risk",
RIGHT(H213,1)="4","Can't Lose Them",
TRUE,"Hibernating"
)</f>
        <v>Customers Needing Attention</v>
      </c>
    </row>
    <row r="214" spans="1:10" x14ac:dyDescent="0.25">
      <c r="A214" s="3" t="s">
        <v>230</v>
      </c>
      <c r="B214">
        <v>18</v>
      </c>
      <c r="C214">
        <v>2</v>
      </c>
      <c r="D214">
        <v>2299.8199999999997</v>
      </c>
      <c r="E214" cm="1">
        <f t="array" ref="E214">_xlfn.IFS(B214&gt;87,1,AND(B214&lt;=87, B214&gt;45),2,AND(B214&lt;=45,B214&gt;18),3,B214&lt;=18,4)</f>
        <v>4</v>
      </c>
      <c r="F214" cm="1">
        <f t="array" ref="F214">_xlfn.IFS(C214&gt;7,4,AND(C214&lt;=7, C214&gt;5),3,AND(C214&lt;=5,C214&gt;4),2,C214&lt;=4,1)</f>
        <v>1</v>
      </c>
      <c r="G214" cm="1">
        <f t="array" ref="G214">_xlfn.IFS(D214&gt;4094,4,AND(D214&lt;=4094, D214&gt;2784),3,AND(D214&lt;=2784,D214&gt;1779),2,D214&lt;=1779,1)</f>
        <v>2</v>
      </c>
      <c r="H214">
        <f t="shared" si="3"/>
        <v>412</v>
      </c>
      <c r="I214" t="str" cm="1">
        <f t="array" ref="I214">_xlfn.IFS(H214&gt;411,"Platinum",AND(H214&lt;=411, H214&gt;311),"Gold",AND(H214&lt;=311,H214&gt;211),"Silver",H214&lt;=211,"Bronze")</f>
        <v>Platinum</v>
      </c>
      <c r="J214" t="str" cm="1">
        <f t="array" ref="J214">_xlfn.IFS(
H214="444","Champions",
LEFT(H214,1)="4","Loyal Customers",
MID(H214,2,1)="4","Potential Loyalists",
LEFT(H214,1)="3","Promising",
LEFT(H214,1)="2","Customers Needing Attention",
LEFT(H214,1)&lt;="2","At Risk",
RIGHT(H214,1)="4","Can't Lose Them",
TRUE,"Hibernating"
)</f>
        <v>Loyal Customers</v>
      </c>
    </row>
    <row r="215" spans="1:10" x14ac:dyDescent="0.25">
      <c r="A215" s="3" t="s">
        <v>231</v>
      </c>
      <c r="B215">
        <v>47</v>
      </c>
      <c r="C215">
        <v>4</v>
      </c>
      <c r="D215">
        <v>1472.66</v>
      </c>
      <c r="E215" cm="1">
        <f t="array" ref="E215">_xlfn.IFS(B215&gt;87,1,AND(B215&lt;=87, B215&gt;45),2,AND(B215&lt;=45,B215&gt;18),3,B215&lt;=18,4)</f>
        <v>2</v>
      </c>
      <c r="F215" cm="1">
        <f t="array" ref="F215">_xlfn.IFS(C215&gt;7,4,AND(C215&lt;=7, C215&gt;5),3,AND(C215&lt;=5,C215&gt;4),2,C215&lt;=4,1)</f>
        <v>1</v>
      </c>
      <c r="G215" cm="1">
        <f t="array" ref="G215">_xlfn.IFS(D215&gt;4094,4,AND(D215&lt;=4094, D215&gt;2784),3,AND(D215&lt;=2784,D215&gt;1779),2,D215&lt;=1779,1)</f>
        <v>1</v>
      </c>
      <c r="H215">
        <f t="shared" si="3"/>
        <v>211</v>
      </c>
      <c r="I215" t="str" cm="1">
        <f t="array" ref="I215">_xlfn.IFS(H215&gt;411,"Platinum",AND(H215&lt;=411, H215&gt;311),"Gold",AND(H215&lt;=311,H215&gt;211),"Silver",H215&lt;=211,"Bronze")</f>
        <v>Bronze</v>
      </c>
      <c r="J215" t="str" cm="1">
        <f t="array" ref="J215">_xlfn.IFS(
H215="444","Champions",
LEFT(H215,1)="4","Loyal Customers",
MID(H215,2,1)="4","Potential Loyalists",
LEFT(H215,1)="3","Promising",
LEFT(H215,1)="2","Customers Needing Attention",
LEFT(H215,1)&lt;="2","At Risk",
RIGHT(H215,1)="4","Can't Lose Them",
TRUE,"Hibernating"
)</f>
        <v>Customers Needing Attention</v>
      </c>
    </row>
    <row r="216" spans="1:10" x14ac:dyDescent="0.25">
      <c r="A216" s="3" t="s">
        <v>232</v>
      </c>
      <c r="B216">
        <v>30</v>
      </c>
      <c r="C216">
        <v>4</v>
      </c>
      <c r="D216">
        <v>4217.24</v>
      </c>
      <c r="E216" cm="1">
        <f t="array" ref="E216">_xlfn.IFS(B216&gt;87,1,AND(B216&lt;=87, B216&gt;45),2,AND(B216&lt;=45,B216&gt;18),3,B216&lt;=18,4)</f>
        <v>3</v>
      </c>
      <c r="F216" cm="1">
        <f t="array" ref="F216">_xlfn.IFS(C216&gt;7,4,AND(C216&lt;=7, C216&gt;5),3,AND(C216&lt;=5,C216&gt;4),2,C216&lt;=4,1)</f>
        <v>1</v>
      </c>
      <c r="G216" cm="1">
        <f t="array" ref="G216">_xlfn.IFS(D216&gt;4094,4,AND(D216&lt;=4094, D216&gt;2784),3,AND(D216&lt;=2784,D216&gt;1779),2,D216&lt;=1779,1)</f>
        <v>4</v>
      </c>
      <c r="H216">
        <f t="shared" si="3"/>
        <v>314</v>
      </c>
      <c r="I216" t="str" cm="1">
        <f t="array" ref="I216">_xlfn.IFS(H216&gt;411,"Platinum",AND(H216&lt;=411, H216&gt;311),"Gold",AND(H216&lt;=311,H216&gt;211),"Silver",H216&lt;=211,"Bronze")</f>
        <v>Gold</v>
      </c>
      <c r="J216" t="str" cm="1">
        <f t="array" ref="J216">_xlfn.IFS(
H216="444","Champions",
LEFT(H216,1)="4","Loyal Customers",
MID(H216,2,1)="4","Potential Loyalists",
LEFT(H216,1)="3","Promising",
LEFT(H216,1)="2","Customers Needing Attention",
LEFT(H216,1)&lt;="2","At Risk",
RIGHT(H216,1)="4","Can't Lose Them",
TRUE,"Hibernating"
)</f>
        <v>Promising</v>
      </c>
    </row>
    <row r="217" spans="1:10" x14ac:dyDescent="0.25">
      <c r="A217" s="3" t="s">
        <v>233</v>
      </c>
      <c r="B217">
        <v>6</v>
      </c>
      <c r="C217">
        <v>6</v>
      </c>
      <c r="D217">
        <v>2008.2300000000002</v>
      </c>
      <c r="E217" cm="1">
        <f t="array" ref="E217">_xlfn.IFS(B217&gt;87,1,AND(B217&lt;=87, B217&gt;45),2,AND(B217&lt;=45,B217&gt;18),3,B217&lt;=18,4)</f>
        <v>4</v>
      </c>
      <c r="F217" cm="1">
        <f t="array" ref="F217">_xlfn.IFS(C217&gt;7,4,AND(C217&lt;=7, C217&gt;5),3,AND(C217&lt;=5,C217&gt;4),2,C217&lt;=4,1)</f>
        <v>3</v>
      </c>
      <c r="G217" cm="1">
        <f t="array" ref="G217">_xlfn.IFS(D217&gt;4094,4,AND(D217&lt;=4094, D217&gt;2784),3,AND(D217&lt;=2784,D217&gt;1779),2,D217&lt;=1779,1)</f>
        <v>2</v>
      </c>
      <c r="H217">
        <f t="shared" si="3"/>
        <v>432</v>
      </c>
      <c r="I217" t="str" cm="1">
        <f t="array" ref="I217">_xlfn.IFS(H217&gt;411,"Platinum",AND(H217&lt;=411, H217&gt;311),"Gold",AND(H217&lt;=311,H217&gt;211),"Silver",H217&lt;=211,"Bronze")</f>
        <v>Platinum</v>
      </c>
      <c r="J217" t="str" cm="1">
        <f t="array" ref="J217">_xlfn.IFS(
H217="444","Champions",
LEFT(H217,1)="4","Loyal Customers",
MID(H217,2,1)="4","Potential Loyalists",
LEFT(H217,1)="3","Promising",
LEFT(H217,1)="2","Customers Needing Attention",
LEFT(H217,1)&lt;="2","At Risk",
RIGHT(H217,1)="4","Can't Lose Them",
TRUE,"Hibernating"
)</f>
        <v>Loyal Customers</v>
      </c>
    </row>
    <row r="218" spans="1:10" x14ac:dyDescent="0.25">
      <c r="A218" s="3" t="s">
        <v>234</v>
      </c>
      <c r="B218">
        <v>43</v>
      </c>
      <c r="C218">
        <v>8</v>
      </c>
      <c r="D218">
        <v>1339.27</v>
      </c>
      <c r="E218" cm="1">
        <f t="array" ref="E218">_xlfn.IFS(B218&gt;87,1,AND(B218&lt;=87, B218&gt;45),2,AND(B218&lt;=45,B218&gt;18),3,B218&lt;=18,4)</f>
        <v>3</v>
      </c>
      <c r="F218" cm="1">
        <f t="array" ref="F218">_xlfn.IFS(C218&gt;7,4,AND(C218&lt;=7, C218&gt;5),3,AND(C218&lt;=5,C218&gt;4),2,C218&lt;=4,1)</f>
        <v>4</v>
      </c>
      <c r="G218" cm="1">
        <f t="array" ref="G218">_xlfn.IFS(D218&gt;4094,4,AND(D218&lt;=4094, D218&gt;2784),3,AND(D218&lt;=2784,D218&gt;1779),2,D218&lt;=1779,1)</f>
        <v>1</v>
      </c>
      <c r="H218">
        <f t="shared" si="3"/>
        <v>341</v>
      </c>
      <c r="I218" t="str" cm="1">
        <f t="array" ref="I218">_xlfn.IFS(H218&gt;411,"Platinum",AND(H218&lt;=411, H218&gt;311),"Gold",AND(H218&lt;=311,H218&gt;211),"Silver",H218&lt;=211,"Bronze")</f>
        <v>Gold</v>
      </c>
      <c r="J218" t="str" cm="1">
        <f t="array" ref="J218">_xlfn.IFS(
H218="444","Champions",
LEFT(H218,1)="4","Loyal Customers",
MID(H218,2,1)="4","Potential Loyalists",
LEFT(H218,1)="3","Promising",
LEFT(H218,1)="2","Customers Needing Attention",
LEFT(H218,1)&lt;="2","At Risk",
RIGHT(H218,1)="4","Can't Lose Them",
TRUE,"Hibernating"
)</f>
        <v>Potential Loyalists</v>
      </c>
    </row>
    <row r="219" spans="1:10" x14ac:dyDescent="0.25">
      <c r="A219" s="3" t="s">
        <v>235</v>
      </c>
      <c r="B219">
        <v>79</v>
      </c>
      <c r="C219">
        <v>5</v>
      </c>
      <c r="D219">
        <v>1397.38</v>
      </c>
      <c r="E219" cm="1">
        <f t="array" ref="E219">_xlfn.IFS(B219&gt;87,1,AND(B219&lt;=87, B219&gt;45),2,AND(B219&lt;=45,B219&gt;18),3,B219&lt;=18,4)</f>
        <v>2</v>
      </c>
      <c r="F219" cm="1">
        <f t="array" ref="F219">_xlfn.IFS(C219&gt;7,4,AND(C219&lt;=7, C219&gt;5),3,AND(C219&lt;=5,C219&gt;4),2,C219&lt;=4,1)</f>
        <v>2</v>
      </c>
      <c r="G219" cm="1">
        <f t="array" ref="G219">_xlfn.IFS(D219&gt;4094,4,AND(D219&lt;=4094, D219&gt;2784),3,AND(D219&lt;=2784,D219&gt;1779),2,D219&lt;=1779,1)</f>
        <v>1</v>
      </c>
      <c r="H219">
        <f t="shared" si="3"/>
        <v>221</v>
      </c>
      <c r="I219" t="str" cm="1">
        <f t="array" ref="I219">_xlfn.IFS(H219&gt;411,"Platinum",AND(H219&lt;=411, H219&gt;311),"Gold",AND(H219&lt;=311,H219&gt;211),"Silver",H219&lt;=211,"Bronze")</f>
        <v>Silver</v>
      </c>
      <c r="J219" t="str" cm="1">
        <f t="array" ref="J219">_xlfn.IFS(
H219="444","Champions",
LEFT(H219,1)="4","Loyal Customers",
MID(H219,2,1)="4","Potential Loyalists",
LEFT(H219,1)="3","Promising",
LEFT(H219,1)="2","Customers Needing Attention",
LEFT(H219,1)&lt;="2","At Risk",
RIGHT(H219,1)="4","Can't Lose Them",
TRUE,"Hibernating"
)</f>
        <v>Customers Needing Attention</v>
      </c>
    </row>
    <row r="220" spans="1:10" x14ac:dyDescent="0.25">
      <c r="A220" s="3" t="s">
        <v>236</v>
      </c>
      <c r="B220">
        <v>36</v>
      </c>
      <c r="C220">
        <v>4</v>
      </c>
      <c r="D220">
        <v>962.22</v>
      </c>
      <c r="E220" cm="1">
        <f t="array" ref="E220">_xlfn.IFS(B220&gt;87,1,AND(B220&lt;=87, B220&gt;45),2,AND(B220&lt;=45,B220&gt;18),3,B220&lt;=18,4)</f>
        <v>3</v>
      </c>
      <c r="F220" cm="1">
        <f t="array" ref="F220">_xlfn.IFS(C220&gt;7,4,AND(C220&lt;=7, C220&gt;5),3,AND(C220&lt;=5,C220&gt;4),2,C220&lt;=4,1)</f>
        <v>1</v>
      </c>
      <c r="G220" cm="1">
        <f t="array" ref="G220">_xlfn.IFS(D220&gt;4094,4,AND(D220&lt;=4094, D220&gt;2784),3,AND(D220&lt;=2784,D220&gt;1779),2,D220&lt;=1779,1)</f>
        <v>1</v>
      </c>
      <c r="H220">
        <f t="shared" si="3"/>
        <v>311</v>
      </c>
      <c r="I220" t="str" cm="1">
        <f t="array" ref="I220">_xlfn.IFS(H220&gt;411,"Platinum",AND(H220&lt;=411, H220&gt;311),"Gold",AND(H220&lt;=311,H220&gt;211),"Silver",H220&lt;=211,"Bronze")</f>
        <v>Silver</v>
      </c>
      <c r="J220" t="str" cm="1">
        <f t="array" ref="J220">_xlfn.IFS(
H220="444","Champions",
LEFT(H220,1)="4","Loyal Customers",
MID(H220,2,1)="4","Potential Loyalists",
LEFT(H220,1)="3","Promising",
LEFT(H220,1)="2","Customers Needing Attention",
LEFT(H220,1)&lt;="2","At Risk",
RIGHT(H220,1)="4","Can't Lose Them",
TRUE,"Hibernating"
)</f>
        <v>Promising</v>
      </c>
    </row>
    <row r="221" spans="1:10" x14ac:dyDescent="0.25">
      <c r="A221" s="3" t="s">
        <v>237</v>
      </c>
      <c r="B221">
        <v>28</v>
      </c>
      <c r="C221">
        <v>8</v>
      </c>
      <c r="D221">
        <v>4148.57</v>
      </c>
      <c r="E221" cm="1">
        <f t="array" ref="E221">_xlfn.IFS(B221&gt;87,1,AND(B221&lt;=87, B221&gt;45),2,AND(B221&lt;=45,B221&gt;18),3,B221&lt;=18,4)</f>
        <v>3</v>
      </c>
      <c r="F221" cm="1">
        <f t="array" ref="F221">_xlfn.IFS(C221&gt;7,4,AND(C221&lt;=7, C221&gt;5),3,AND(C221&lt;=5,C221&gt;4),2,C221&lt;=4,1)</f>
        <v>4</v>
      </c>
      <c r="G221" cm="1">
        <f t="array" ref="G221">_xlfn.IFS(D221&gt;4094,4,AND(D221&lt;=4094, D221&gt;2784),3,AND(D221&lt;=2784,D221&gt;1779),2,D221&lt;=1779,1)</f>
        <v>4</v>
      </c>
      <c r="H221">
        <f t="shared" si="3"/>
        <v>344</v>
      </c>
      <c r="I221" t="str" cm="1">
        <f t="array" ref="I221">_xlfn.IFS(H221&gt;411,"Platinum",AND(H221&lt;=411, H221&gt;311),"Gold",AND(H221&lt;=311,H221&gt;211),"Silver",H221&lt;=211,"Bronze")</f>
        <v>Gold</v>
      </c>
      <c r="J221" t="str" cm="1">
        <f t="array" ref="J221">_xlfn.IFS(
H221="444","Champions",
LEFT(H221,1)="4","Loyal Customers",
MID(H221,2,1)="4","Potential Loyalists",
LEFT(H221,1)="3","Promising",
LEFT(H221,1)="2","Customers Needing Attention",
LEFT(H221,1)&lt;="2","At Risk",
RIGHT(H221,1)="4","Can't Lose Them",
TRUE,"Hibernating"
)</f>
        <v>Potential Loyalists</v>
      </c>
    </row>
    <row r="222" spans="1:10" x14ac:dyDescent="0.25">
      <c r="A222" s="3" t="s">
        <v>238</v>
      </c>
      <c r="B222">
        <v>19</v>
      </c>
      <c r="C222">
        <v>5</v>
      </c>
      <c r="D222">
        <v>3463.81</v>
      </c>
      <c r="E222" cm="1">
        <f t="array" ref="E222">_xlfn.IFS(B222&gt;87,1,AND(B222&lt;=87, B222&gt;45),2,AND(B222&lt;=45,B222&gt;18),3,B222&lt;=18,4)</f>
        <v>3</v>
      </c>
      <c r="F222" cm="1">
        <f t="array" ref="F222">_xlfn.IFS(C222&gt;7,4,AND(C222&lt;=7, C222&gt;5),3,AND(C222&lt;=5,C222&gt;4),2,C222&lt;=4,1)</f>
        <v>2</v>
      </c>
      <c r="G222" cm="1">
        <f t="array" ref="G222">_xlfn.IFS(D222&gt;4094,4,AND(D222&lt;=4094, D222&gt;2784),3,AND(D222&lt;=2784,D222&gt;1779),2,D222&lt;=1779,1)</f>
        <v>3</v>
      </c>
      <c r="H222">
        <f t="shared" si="3"/>
        <v>323</v>
      </c>
      <c r="I222" t="str" cm="1">
        <f t="array" ref="I222">_xlfn.IFS(H222&gt;411,"Platinum",AND(H222&lt;=411, H222&gt;311),"Gold",AND(H222&lt;=311,H222&gt;211),"Silver",H222&lt;=211,"Bronze")</f>
        <v>Gold</v>
      </c>
      <c r="J222" t="str" cm="1">
        <f t="array" ref="J222">_xlfn.IFS(
H222="444","Champions",
LEFT(H222,1)="4","Loyal Customers",
MID(H222,2,1)="4","Potential Loyalists",
LEFT(H222,1)="3","Promising",
LEFT(H222,1)="2","Customers Needing Attention",
LEFT(H222,1)&lt;="2","At Risk",
RIGHT(H222,1)="4","Can't Lose Them",
TRUE,"Hibernating"
)</f>
        <v>Promising</v>
      </c>
    </row>
    <row r="223" spans="1:10" x14ac:dyDescent="0.25">
      <c r="A223" s="3" t="s">
        <v>239</v>
      </c>
      <c r="B223">
        <v>18</v>
      </c>
      <c r="C223">
        <v>6</v>
      </c>
      <c r="D223">
        <v>1455.3799999999999</v>
      </c>
      <c r="E223" cm="1">
        <f t="array" ref="E223">_xlfn.IFS(B223&gt;87,1,AND(B223&lt;=87, B223&gt;45),2,AND(B223&lt;=45,B223&gt;18),3,B223&lt;=18,4)</f>
        <v>4</v>
      </c>
      <c r="F223" cm="1">
        <f t="array" ref="F223">_xlfn.IFS(C223&gt;7,4,AND(C223&lt;=7, C223&gt;5),3,AND(C223&lt;=5,C223&gt;4),2,C223&lt;=4,1)</f>
        <v>3</v>
      </c>
      <c r="G223" cm="1">
        <f t="array" ref="G223">_xlfn.IFS(D223&gt;4094,4,AND(D223&lt;=4094, D223&gt;2784),3,AND(D223&lt;=2784,D223&gt;1779),2,D223&lt;=1779,1)</f>
        <v>1</v>
      </c>
      <c r="H223">
        <f t="shared" si="3"/>
        <v>431</v>
      </c>
      <c r="I223" t="str" cm="1">
        <f t="array" ref="I223">_xlfn.IFS(H223&gt;411,"Platinum",AND(H223&lt;=411, H223&gt;311),"Gold",AND(H223&lt;=311,H223&gt;211),"Silver",H223&lt;=211,"Bronze")</f>
        <v>Platinum</v>
      </c>
      <c r="J223" t="str" cm="1">
        <f t="array" ref="J223">_xlfn.IFS(
H223="444","Champions",
LEFT(H223,1)="4","Loyal Customers",
MID(H223,2,1)="4","Potential Loyalists",
LEFT(H223,1)="3","Promising",
LEFT(H223,1)="2","Customers Needing Attention",
LEFT(H223,1)&lt;="2","At Risk",
RIGHT(H223,1)="4","Can't Lose Them",
TRUE,"Hibernating"
)</f>
        <v>Loyal Customers</v>
      </c>
    </row>
    <row r="224" spans="1:10" x14ac:dyDescent="0.25">
      <c r="A224" s="3" t="s">
        <v>240</v>
      </c>
      <c r="B224">
        <v>7</v>
      </c>
      <c r="C224">
        <v>4</v>
      </c>
      <c r="D224">
        <v>1559.13</v>
      </c>
      <c r="E224" cm="1">
        <f t="array" ref="E224">_xlfn.IFS(B224&gt;87,1,AND(B224&lt;=87, B224&gt;45),2,AND(B224&lt;=45,B224&gt;18),3,B224&lt;=18,4)</f>
        <v>4</v>
      </c>
      <c r="F224" cm="1">
        <f t="array" ref="F224">_xlfn.IFS(C224&gt;7,4,AND(C224&lt;=7, C224&gt;5),3,AND(C224&lt;=5,C224&gt;4),2,C224&lt;=4,1)</f>
        <v>1</v>
      </c>
      <c r="G224" cm="1">
        <f t="array" ref="G224">_xlfn.IFS(D224&gt;4094,4,AND(D224&lt;=4094, D224&gt;2784),3,AND(D224&lt;=2784,D224&gt;1779),2,D224&lt;=1779,1)</f>
        <v>1</v>
      </c>
      <c r="H224">
        <f t="shared" si="3"/>
        <v>411</v>
      </c>
      <c r="I224" t="str" cm="1">
        <f t="array" ref="I224">_xlfn.IFS(H224&gt;411,"Platinum",AND(H224&lt;=411, H224&gt;311),"Gold",AND(H224&lt;=311,H224&gt;211),"Silver",H224&lt;=211,"Bronze")</f>
        <v>Gold</v>
      </c>
      <c r="J224" t="str" cm="1">
        <f t="array" ref="J224">_xlfn.IFS(
H224="444","Champions",
LEFT(H224,1)="4","Loyal Customers",
MID(H224,2,1)="4","Potential Loyalists",
LEFT(H224,1)="3","Promising",
LEFT(H224,1)="2","Customers Needing Attention",
LEFT(H224,1)&lt;="2","At Risk",
RIGHT(H224,1)="4","Can't Lose Them",
TRUE,"Hibernating"
)</f>
        <v>Loyal Customers</v>
      </c>
    </row>
    <row r="225" spans="1:10" x14ac:dyDescent="0.25">
      <c r="A225" s="3" t="s">
        <v>241</v>
      </c>
      <c r="B225">
        <v>68</v>
      </c>
      <c r="C225">
        <v>6</v>
      </c>
      <c r="D225">
        <v>2323.92</v>
      </c>
      <c r="E225" cm="1">
        <f t="array" ref="E225">_xlfn.IFS(B225&gt;87,1,AND(B225&lt;=87, B225&gt;45),2,AND(B225&lt;=45,B225&gt;18),3,B225&lt;=18,4)</f>
        <v>2</v>
      </c>
      <c r="F225" cm="1">
        <f t="array" ref="F225">_xlfn.IFS(C225&gt;7,4,AND(C225&lt;=7, C225&gt;5),3,AND(C225&lt;=5,C225&gt;4),2,C225&lt;=4,1)</f>
        <v>3</v>
      </c>
      <c r="G225" cm="1">
        <f t="array" ref="G225">_xlfn.IFS(D225&gt;4094,4,AND(D225&lt;=4094, D225&gt;2784),3,AND(D225&lt;=2784,D225&gt;1779),2,D225&lt;=1779,1)</f>
        <v>2</v>
      </c>
      <c r="H225">
        <f t="shared" si="3"/>
        <v>232</v>
      </c>
      <c r="I225" t="str" cm="1">
        <f t="array" ref="I225">_xlfn.IFS(H225&gt;411,"Platinum",AND(H225&lt;=411, H225&gt;311),"Gold",AND(H225&lt;=311,H225&gt;211),"Silver",H225&lt;=211,"Bronze")</f>
        <v>Silver</v>
      </c>
      <c r="J225" t="str" cm="1">
        <f t="array" ref="J225">_xlfn.IFS(
H225="444","Champions",
LEFT(H225,1)="4","Loyal Customers",
MID(H225,2,1)="4","Potential Loyalists",
LEFT(H225,1)="3","Promising",
LEFT(H225,1)="2","Customers Needing Attention",
LEFT(H225,1)&lt;="2","At Risk",
RIGHT(H225,1)="4","Can't Lose Them",
TRUE,"Hibernating"
)</f>
        <v>Customers Needing Attention</v>
      </c>
    </row>
    <row r="226" spans="1:10" x14ac:dyDescent="0.25">
      <c r="A226" s="3" t="s">
        <v>242</v>
      </c>
      <c r="B226">
        <v>43</v>
      </c>
      <c r="C226">
        <v>8</v>
      </c>
      <c r="D226">
        <v>2037.32</v>
      </c>
      <c r="E226" cm="1">
        <f t="array" ref="E226">_xlfn.IFS(B226&gt;87,1,AND(B226&lt;=87, B226&gt;45),2,AND(B226&lt;=45,B226&gt;18),3,B226&lt;=18,4)</f>
        <v>3</v>
      </c>
      <c r="F226" cm="1">
        <f t="array" ref="F226">_xlfn.IFS(C226&gt;7,4,AND(C226&lt;=7, C226&gt;5),3,AND(C226&lt;=5,C226&gt;4),2,C226&lt;=4,1)</f>
        <v>4</v>
      </c>
      <c r="G226" cm="1">
        <f t="array" ref="G226">_xlfn.IFS(D226&gt;4094,4,AND(D226&lt;=4094, D226&gt;2784),3,AND(D226&lt;=2784,D226&gt;1779),2,D226&lt;=1779,1)</f>
        <v>2</v>
      </c>
      <c r="H226">
        <f t="shared" si="3"/>
        <v>342</v>
      </c>
      <c r="I226" t="str" cm="1">
        <f t="array" ref="I226">_xlfn.IFS(H226&gt;411,"Platinum",AND(H226&lt;=411, H226&gt;311),"Gold",AND(H226&lt;=311,H226&gt;211),"Silver",H226&lt;=211,"Bronze")</f>
        <v>Gold</v>
      </c>
      <c r="J226" t="str" cm="1">
        <f t="array" ref="J226">_xlfn.IFS(
H226="444","Champions",
LEFT(H226,1)="4","Loyal Customers",
MID(H226,2,1)="4","Potential Loyalists",
LEFT(H226,1)="3","Promising",
LEFT(H226,1)="2","Customers Needing Attention",
LEFT(H226,1)&lt;="2","At Risk",
RIGHT(H226,1)="4","Can't Lose Them",
TRUE,"Hibernating"
)</f>
        <v>Potential Loyalists</v>
      </c>
    </row>
    <row r="227" spans="1:10" x14ac:dyDescent="0.25">
      <c r="A227" s="3" t="s">
        <v>243</v>
      </c>
      <c r="B227">
        <v>67</v>
      </c>
      <c r="C227">
        <v>7</v>
      </c>
      <c r="D227">
        <v>3540.0299999999997</v>
      </c>
      <c r="E227" cm="1">
        <f t="array" ref="E227">_xlfn.IFS(B227&gt;87,1,AND(B227&lt;=87, B227&gt;45),2,AND(B227&lt;=45,B227&gt;18),3,B227&lt;=18,4)</f>
        <v>2</v>
      </c>
      <c r="F227" cm="1">
        <f t="array" ref="F227">_xlfn.IFS(C227&gt;7,4,AND(C227&lt;=7, C227&gt;5),3,AND(C227&lt;=5,C227&gt;4),2,C227&lt;=4,1)</f>
        <v>3</v>
      </c>
      <c r="G227" cm="1">
        <f t="array" ref="G227">_xlfn.IFS(D227&gt;4094,4,AND(D227&lt;=4094, D227&gt;2784),3,AND(D227&lt;=2784,D227&gt;1779),2,D227&lt;=1779,1)</f>
        <v>3</v>
      </c>
      <c r="H227">
        <f t="shared" si="3"/>
        <v>233</v>
      </c>
      <c r="I227" t="str" cm="1">
        <f t="array" ref="I227">_xlfn.IFS(H227&gt;411,"Platinum",AND(H227&lt;=411, H227&gt;311),"Gold",AND(H227&lt;=311,H227&gt;211),"Silver",H227&lt;=211,"Bronze")</f>
        <v>Silver</v>
      </c>
      <c r="J227" t="str" cm="1">
        <f t="array" ref="J227">_xlfn.IFS(
H227="444","Champions",
LEFT(H227,1)="4","Loyal Customers",
MID(H227,2,1)="4","Potential Loyalists",
LEFT(H227,1)="3","Promising",
LEFT(H227,1)="2","Customers Needing Attention",
LEFT(H227,1)&lt;="2","At Risk",
RIGHT(H227,1)="4","Can't Lose Them",
TRUE,"Hibernating"
)</f>
        <v>Customers Needing Attention</v>
      </c>
    </row>
    <row r="228" spans="1:10" x14ac:dyDescent="0.25">
      <c r="A228" s="3" t="s">
        <v>244</v>
      </c>
      <c r="B228">
        <v>129</v>
      </c>
      <c r="C228">
        <v>2</v>
      </c>
      <c r="D228">
        <v>869.31999999999994</v>
      </c>
      <c r="E228" cm="1">
        <f t="array" ref="E228">_xlfn.IFS(B228&gt;87,1,AND(B228&lt;=87, B228&gt;45),2,AND(B228&lt;=45,B228&gt;18),3,B228&lt;=18,4)</f>
        <v>1</v>
      </c>
      <c r="F228" cm="1">
        <f t="array" ref="F228">_xlfn.IFS(C228&gt;7,4,AND(C228&lt;=7, C228&gt;5),3,AND(C228&lt;=5,C228&gt;4),2,C228&lt;=4,1)</f>
        <v>1</v>
      </c>
      <c r="G228" cm="1">
        <f t="array" ref="G228">_xlfn.IFS(D228&gt;4094,4,AND(D228&lt;=4094, D228&gt;2784),3,AND(D228&lt;=2784,D228&gt;1779),2,D228&lt;=1779,1)</f>
        <v>1</v>
      </c>
      <c r="H228">
        <f t="shared" si="3"/>
        <v>111</v>
      </c>
      <c r="I228" t="str" cm="1">
        <f t="array" ref="I228">_xlfn.IFS(H228&gt;411,"Platinum",AND(H228&lt;=411, H228&gt;311),"Gold",AND(H228&lt;=311,H228&gt;211),"Silver",H228&lt;=211,"Bronze")</f>
        <v>Bronze</v>
      </c>
      <c r="J228" t="str" cm="1">
        <f t="array" ref="J228">_xlfn.IFS(
H228="444","Champions",
LEFT(H228,1)="4","Loyal Customers",
MID(H228,2,1)="4","Potential Loyalists",
LEFT(H228,1)="3","Promising",
LEFT(H228,1)="2","Customers Needing Attention",
LEFT(H228,1)&lt;="2","At Risk",
RIGHT(H228,1)="4","Can't Lose Them",
TRUE,"Hibernating"
)</f>
        <v>At Risk</v>
      </c>
    </row>
    <row r="229" spans="1:10" x14ac:dyDescent="0.25">
      <c r="A229" s="3" t="s">
        <v>245</v>
      </c>
      <c r="B229">
        <v>79</v>
      </c>
      <c r="C229">
        <v>8</v>
      </c>
      <c r="D229">
        <v>2844.8999999999996</v>
      </c>
      <c r="E229" cm="1">
        <f t="array" ref="E229">_xlfn.IFS(B229&gt;87,1,AND(B229&lt;=87, B229&gt;45),2,AND(B229&lt;=45,B229&gt;18),3,B229&lt;=18,4)</f>
        <v>2</v>
      </c>
      <c r="F229" cm="1">
        <f t="array" ref="F229">_xlfn.IFS(C229&gt;7,4,AND(C229&lt;=7, C229&gt;5),3,AND(C229&lt;=5,C229&gt;4),2,C229&lt;=4,1)</f>
        <v>4</v>
      </c>
      <c r="G229" cm="1">
        <f t="array" ref="G229">_xlfn.IFS(D229&gt;4094,4,AND(D229&lt;=4094, D229&gt;2784),3,AND(D229&lt;=2784,D229&gt;1779),2,D229&lt;=1779,1)</f>
        <v>3</v>
      </c>
      <c r="H229">
        <f t="shared" si="3"/>
        <v>243</v>
      </c>
      <c r="I229" t="str" cm="1">
        <f t="array" ref="I229">_xlfn.IFS(H229&gt;411,"Platinum",AND(H229&lt;=411, H229&gt;311),"Gold",AND(H229&lt;=311,H229&gt;211),"Silver",H229&lt;=211,"Bronze")</f>
        <v>Silver</v>
      </c>
      <c r="J229" t="str" cm="1">
        <f t="array" ref="J229">_xlfn.IFS(
H229="444","Champions",
LEFT(H229,1)="4","Loyal Customers",
MID(H229,2,1)="4","Potential Loyalists",
LEFT(H229,1)="3","Promising",
LEFT(H229,1)="2","Customers Needing Attention",
LEFT(H229,1)&lt;="2","At Risk",
RIGHT(H229,1)="4","Can't Lose Them",
TRUE,"Hibernating"
)</f>
        <v>Potential Loyalists</v>
      </c>
    </row>
    <row r="230" spans="1:10" x14ac:dyDescent="0.25">
      <c r="A230" s="3" t="s">
        <v>246</v>
      </c>
      <c r="B230">
        <v>82</v>
      </c>
      <c r="C230">
        <v>3</v>
      </c>
      <c r="D230">
        <v>807.37</v>
      </c>
      <c r="E230" cm="1">
        <f t="array" ref="E230">_xlfn.IFS(B230&gt;87,1,AND(B230&lt;=87, B230&gt;45),2,AND(B230&lt;=45,B230&gt;18),3,B230&lt;=18,4)</f>
        <v>2</v>
      </c>
      <c r="F230" cm="1">
        <f t="array" ref="F230">_xlfn.IFS(C230&gt;7,4,AND(C230&lt;=7, C230&gt;5),3,AND(C230&lt;=5,C230&gt;4),2,C230&lt;=4,1)</f>
        <v>1</v>
      </c>
      <c r="G230" cm="1">
        <f t="array" ref="G230">_xlfn.IFS(D230&gt;4094,4,AND(D230&lt;=4094, D230&gt;2784),3,AND(D230&lt;=2784,D230&gt;1779),2,D230&lt;=1779,1)</f>
        <v>1</v>
      </c>
      <c r="H230">
        <f t="shared" si="3"/>
        <v>211</v>
      </c>
      <c r="I230" t="str" cm="1">
        <f t="array" ref="I230">_xlfn.IFS(H230&gt;411,"Platinum",AND(H230&lt;=411, H230&gt;311),"Gold",AND(H230&lt;=311,H230&gt;211),"Silver",H230&lt;=211,"Bronze")</f>
        <v>Bronze</v>
      </c>
      <c r="J230" t="str" cm="1">
        <f t="array" ref="J230">_xlfn.IFS(
H230="444","Champions",
LEFT(H230,1)="4","Loyal Customers",
MID(H230,2,1)="4","Potential Loyalists",
LEFT(H230,1)="3","Promising",
LEFT(H230,1)="2","Customers Needing Attention",
LEFT(H230,1)&lt;="2","At Risk",
RIGHT(H230,1)="4","Can't Lose Them",
TRUE,"Hibernating"
)</f>
        <v>Customers Needing Attention</v>
      </c>
    </row>
    <row r="231" spans="1:10" x14ac:dyDescent="0.25">
      <c r="A231" s="3" t="s">
        <v>247</v>
      </c>
      <c r="B231">
        <v>85</v>
      </c>
      <c r="C231">
        <v>2</v>
      </c>
      <c r="D231">
        <v>412.85</v>
      </c>
      <c r="E231" cm="1">
        <f t="array" ref="E231">_xlfn.IFS(B231&gt;87,1,AND(B231&lt;=87, B231&gt;45),2,AND(B231&lt;=45,B231&gt;18),3,B231&lt;=18,4)</f>
        <v>2</v>
      </c>
      <c r="F231" cm="1">
        <f t="array" ref="F231">_xlfn.IFS(C231&gt;7,4,AND(C231&lt;=7, C231&gt;5),3,AND(C231&lt;=5,C231&gt;4),2,C231&lt;=4,1)</f>
        <v>1</v>
      </c>
      <c r="G231" cm="1">
        <f t="array" ref="G231">_xlfn.IFS(D231&gt;4094,4,AND(D231&lt;=4094, D231&gt;2784),3,AND(D231&lt;=2784,D231&gt;1779),2,D231&lt;=1779,1)</f>
        <v>1</v>
      </c>
      <c r="H231">
        <f t="shared" si="3"/>
        <v>211</v>
      </c>
      <c r="I231" t="str" cm="1">
        <f t="array" ref="I231">_xlfn.IFS(H231&gt;411,"Platinum",AND(H231&lt;=411, H231&gt;311),"Gold",AND(H231&lt;=311,H231&gt;211),"Silver",H231&lt;=211,"Bronze")</f>
        <v>Bronze</v>
      </c>
      <c r="J231" t="str" cm="1">
        <f t="array" ref="J231">_xlfn.IFS(
H231="444","Champions",
LEFT(H231,1)="4","Loyal Customers",
MID(H231,2,1)="4","Potential Loyalists",
LEFT(H231,1)="3","Promising",
LEFT(H231,1)="2","Customers Needing Attention",
LEFT(H231,1)&lt;="2","At Risk",
RIGHT(H231,1)="4","Can't Lose Them",
TRUE,"Hibernating"
)</f>
        <v>Customers Needing Attention</v>
      </c>
    </row>
    <row r="232" spans="1:10" x14ac:dyDescent="0.25">
      <c r="A232" s="3" t="s">
        <v>248</v>
      </c>
      <c r="B232">
        <v>7</v>
      </c>
      <c r="C232">
        <v>1</v>
      </c>
      <c r="D232">
        <v>830.24</v>
      </c>
      <c r="E232" cm="1">
        <f t="array" ref="E232">_xlfn.IFS(B232&gt;87,1,AND(B232&lt;=87, B232&gt;45),2,AND(B232&lt;=45,B232&gt;18),3,B232&lt;=18,4)</f>
        <v>4</v>
      </c>
      <c r="F232" cm="1">
        <f t="array" ref="F232">_xlfn.IFS(C232&gt;7,4,AND(C232&lt;=7, C232&gt;5),3,AND(C232&lt;=5,C232&gt;4),2,C232&lt;=4,1)</f>
        <v>1</v>
      </c>
      <c r="G232" cm="1">
        <f t="array" ref="G232">_xlfn.IFS(D232&gt;4094,4,AND(D232&lt;=4094, D232&gt;2784),3,AND(D232&lt;=2784,D232&gt;1779),2,D232&lt;=1779,1)</f>
        <v>1</v>
      </c>
      <c r="H232">
        <f t="shared" si="3"/>
        <v>411</v>
      </c>
      <c r="I232" t="str" cm="1">
        <f t="array" ref="I232">_xlfn.IFS(H232&gt;411,"Platinum",AND(H232&lt;=411, H232&gt;311),"Gold",AND(H232&lt;=311,H232&gt;211),"Silver",H232&lt;=211,"Bronze")</f>
        <v>Gold</v>
      </c>
      <c r="J232" t="str" cm="1">
        <f t="array" ref="J232">_xlfn.IFS(
H232="444","Champions",
LEFT(H232,1)="4","Loyal Customers",
MID(H232,2,1)="4","Potential Loyalists",
LEFT(H232,1)="3","Promising",
LEFT(H232,1)="2","Customers Needing Attention",
LEFT(H232,1)&lt;="2","At Risk",
RIGHT(H232,1)="4","Can't Lose Them",
TRUE,"Hibernating"
)</f>
        <v>Loyal Customers</v>
      </c>
    </row>
    <row r="233" spans="1:10" x14ac:dyDescent="0.25">
      <c r="A233" s="3" t="s">
        <v>249</v>
      </c>
      <c r="B233">
        <v>44</v>
      </c>
      <c r="C233">
        <v>2</v>
      </c>
      <c r="D233">
        <v>110.56</v>
      </c>
      <c r="E233" cm="1">
        <f t="array" ref="E233">_xlfn.IFS(B233&gt;87,1,AND(B233&lt;=87, B233&gt;45),2,AND(B233&lt;=45,B233&gt;18),3,B233&lt;=18,4)</f>
        <v>3</v>
      </c>
      <c r="F233" cm="1">
        <f t="array" ref="F233">_xlfn.IFS(C233&gt;7,4,AND(C233&lt;=7, C233&gt;5),3,AND(C233&lt;=5,C233&gt;4),2,C233&lt;=4,1)</f>
        <v>1</v>
      </c>
      <c r="G233" cm="1">
        <f t="array" ref="G233">_xlfn.IFS(D233&gt;4094,4,AND(D233&lt;=4094, D233&gt;2784),3,AND(D233&lt;=2784,D233&gt;1779),2,D233&lt;=1779,1)</f>
        <v>1</v>
      </c>
      <c r="H233">
        <f t="shared" si="3"/>
        <v>311</v>
      </c>
      <c r="I233" t="str" cm="1">
        <f t="array" ref="I233">_xlfn.IFS(H233&gt;411,"Platinum",AND(H233&lt;=411, H233&gt;311),"Gold",AND(H233&lt;=311,H233&gt;211),"Silver",H233&lt;=211,"Bronze")</f>
        <v>Silver</v>
      </c>
      <c r="J233" t="str" cm="1">
        <f t="array" ref="J233">_xlfn.IFS(
H233="444","Champions",
LEFT(H233,1)="4","Loyal Customers",
MID(H233,2,1)="4","Potential Loyalists",
LEFT(H233,1)="3","Promising",
LEFT(H233,1)="2","Customers Needing Attention",
LEFT(H233,1)&lt;="2","At Risk",
RIGHT(H233,1)="4","Can't Lose Them",
TRUE,"Hibernating"
)</f>
        <v>Promising</v>
      </c>
    </row>
    <row r="234" spans="1:10" x14ac:dyDescent="0.25">
      <c r="A234" s="3" t="s">
        <v>250</v>
      </c>
      <c r="B234">
        <v>68</v>
      </c>
      <c r="C234">
        <v>6</v>
      </c>
      <c r="D234">
        <v>3731.75</v>
      </c>
      <c r="E234" cm="1">
        <f t="array" ref="E234">_xlfn.IFS(B234&gt;87,1,AND(B234&lt;=87, B234&gt;45),2,AND(B234&lt;=45,B234&gt;18),3,B234&lt;=18,4)</f>
        <v>2</v>
      </c>
      <c r="F234" cm="1">
        <f t="array" ref="F234">_xlfn.IFS(C234&gt;7,4,AND(C234&lt;=7, C234&gt;5),3,AND(C234&lt;=5,C234&gt;4),2,C234&lt;=4,1)</f>
        <v>3</v>
      </c>
      <c r="G234" cm="1">
        <f t="array" ref="G234">_xlfn.IFS(D234&gt;4094,4,AND(D234&lt;=4094, D234&gt;2784),3,AND(D234&lt;=2784,D234&gt;1779),2,D234&lt;=1779,1)</f>
        <v>3</v>
      </c>
      <c r="H234">
        <f t="shared" si="3"/>
        <v>233</v>
      </c>
      <c r="I234" t="str" cm="1">
        <f t="array" ref="I234">_xlfn.IFS(H234&gt;411,"Platinum",AND(H234&lt;=411, H234&gt;311),"Gold",AND(H234&lt;=311,H234&gt;211),"Silver",H234&lt;=211,"Bronze")</f>
        <v>Silver</v>
      </c>
      <c r="J234" t="str" cm="1">
        <f t="array" ref="J234">_xlfn.IFS(
H234="444","Champions",
LEFT(H234,1)="4","Loyal Customers",
MID(H234,2,1)="4","Potential Loyalists",
LEFT(H234,1)="3","Promising",
LEFT(H234,1)="2","Customers Needing Attention",
LEFT(H234,1)&lt;="2","At Risk",
RIGHT(H234,1)="4","Can't Lose Them",
TRUE,"Hibernating"
)</f>
        <v>Customers Needing Attention</v>
      </c>
    </row>
    <row r="235" spans="1:10" x14ac:dyDescent="0.25">
      <c r="A235" s="3" t="s">
        <v>251</v>
      </c>
      <c r="B235">
        <v>83</v>
      </c>
      <c r="C235">
        <v>2</v>
      </c>
      <c r="D235">
        <v>889.72</v>
      </c>
      <c r="E235" cm="1">
        <f t="array" ref="E235">_xlfn.IFS(B235&gt;87,1,AND(B235&lt;=87, B235&gt;45),2,AND(B235&lt;=45,B235&gt;18),3,B235&lt;=18,4)</f>
        <v>2</v>
      </c>
      <c r="F235" cm="1">
        <f t="array" ref="F235">_xlfn.IFS(C235&gt;7,4,AND(C235&lt;=7, C235&gt;5),3,AND(C235&lt;=5,C235&gt;4),2,C235&lt;=4,1)</f>
        <v>1</v>
      </c>
      <c r="G235" cm="1">
        <f t="array" ref="G235">_xlfn.IFS(D235&gt;4094,4,AND(D235&lt;=4094, D235&gt;2784),3,AND(D235&lt;=2784,D235&gt;1779),2,D235&lt;=1779,1)</f>
        <v>1</v>
      </c>
      <c r="H235">
        <f t="shared" si="3"/>
        <v>211</v>
      </c>
      <c r="I235" t="str" cm="1">
        <f t="array" ref="I235">_xlfn.IFS(H235&gt;411,"Platinum",AND(H235&lt;=411, H235&gt;311),"Gold",AND(H235&lt;=311,H235&gt;211),"Silver",H235&lt;=211,"Bronze")</f>
        <v>Bronze</v>
      </c>
      <c r="J235" t="str" cm="1">
        <f t="array" ref="J235">_xlfn.IFS(
H235="444","Champions",
LEFT(H235,1)="4","Loyal Customers",
MID(H235,2,1)="4","Potential Loyalists",
LEFT(H235,1)="3","Promising",
LEFT(H235,1)="2","Customers Needing Attention",
LEFT(H235,1)&lt;="2","At Risk",
RIGHT(H235,1)="4","Can't Lose Them",
TRUE,"Hibernating"
)</f>
        <v>Customers Needing Attention</v>
      </c>
    </row>
    <row r="236" spans="1:10" x14ac:dyDescent="0.25">
      <c r="A236" s="3" t="s">
        <v>252</v>
      </c>
      <c r="B236">
        <v>13</v>
      </c>
      <c r="C236">
        <v>6</v>
      </c>
      <c r="D236">
        <v>1108.2</v>
      </c>
      <c r="E236" cm="1">
        <f t="array" ref="E236">_xlfn.IFS(B236&gt;87,1,AND(B236&lt;=87, B236&gt;45),2,AND(B236&lt;=45,B236&gt;18),3,B236&lt;=18,4)</f>
        <v>4</v>
      </c>
      <c r="F236" cm="1">
        <f t="array" ref="F236">_xlfn.IFS(C236&gt;7,4,AND(C236&lt;=7, C236&gt;5),3,AND(C236&lt;=5,C236&gt;4),2,C236&lt;=4,1)</f>
        <v>3</v>
      </c>
      <c r="G236" cm="1">
        <f t="array" ref="G236">_xlfn.IFS(D236&gt;4094,4,AND(D236&lt;=4094, D236&gt;2784),3,AND(D236&lt;=2784,D236&gt;1779),2,D236&lt;=1779,1)</f>
        <v>1</v>
      </c>
      <c r="H236">
        <f t="shared" si="3"/>
        <v>431</v>
      </c>
      <c r="I236" t="str" cm="1">
        <f t="array" ref="I236">_xlfn.IFS(H236&gt;411,"Platinum",AND(H236&lt;=411, H236&gt;311),"Gold",AND(H236&lt;=311,H236&gt;211),"Silver",H236&lt;=211,"Bronze")</f>
        <v>Platinum</v>
      </c>
      <c r="J236" t="str" cm="1">
        <f t="array" ref="J236">_xlfn.IFS(
H236="444","Champions",
LEFT(H236,1)="4","Loyal Customers",
MID(H236,2,1)="4","Potential Loyalists",
LEFT(H236,1)="3","Promising",
LEFT(H236,1)="2","Customers Needing Attention",
LEFT(H236,1)&lt;="2","At Risk",
RIGHT(H236,1)="4","Can't Lose Them",
TRUE,"Hibernating"
)</f>
        <v>Loyal Customers</v>
      </c>
    </row>
    <row r="237" spans="1:10" x14ac:dyDescent="0.25">
      <c r="A237" s="3" t="s">
        <v>253</v>
      </c>
      <c r="B237">
        <v>77</v>
      </c>
      <c r="C237">
        <v>5</v>
      </c>
      <c r="D237">
        <v>3238.37</v>
      </c>
      <c r="E237" cm="1">
        <f t="array" ref="E237">_xlfn.IFS(B237&gt;87,1,AND(B237&lt;=87, B237&gt;45),2,AND(B237&lt;=45,B237&gt;18),3,B237&lt;=18,4)</f>
        <v>2</v>
      </c>
      <c r="F237" cm="1">
        <f t="array" ref="F237">_xlfn.IFS(C237&gt;7,4,AND(C237&lt;=7, C237&gt;5),3,AND(C237&lt;=5,C237&gt;4),2,C237&lt;=4,1)</f>
        <v>2</v>
      </c>
      <c r="G237" cm="1">
        <f t="array" ref="G237">_xlfn.IFS(D237&gt;4094,4,AND(D237&lt;=4094, D237&gt;2784),3,AND(D237&lt;=2784,D237&gt;1779),2,D237&lt;=1779,1)</f>
        <v>3</v>
      </c>
      <c r="H237">
        <f t="shared" si="3"/>
        <v>223</v>
      </c>
      <c r="I237" t="str" cm="1">
        <f t="array" ref="I237">_xlfn.IFS(H237&gt;411,"Platinum",AND(H237&lt;=411, H237&gt;311),"Gold",AND(H237&lt;=311,H237&gt;211),"Silver",H237&lt;=211,"Bronze")</f>
        <v>Silver</v>
      </c>
      <c r="J237" t="str" cm="1">
        <f t="array" ref="J237">_xlfn.IFS(
H237="444","Champions",
LEFT(H237,1)="4","Loyal Customers",
MID(H237,2,1)="4","Potential Loyalists",
LEFT(H237,1)="3","Promising",
LEFT(H237,1)="2","Customers Needing Attention",
LEFT(H237,1)&lt;="2","At Risk",
RIGHT(H237,1)="4","Can't Lose Them",
TRUE,"Hibernating"
)</f>
        <v>Customers Needing Attention</v>
      </c>
    </row>
    <row r="238" spans="1:10" x14ac:dyDescent="0.25">
      <c r="A238" s="3" t="s">
        <v>254</v>
      </c>
      <c r="B238">
        <v>131</v>
      </c>
      <c r="C238">
        <v>2</v>
      </c>
      <c r="D238">
        <v>1809.69</v>
      </c>
      <c r="E238" cm="1">
        <f t="array" ref="E238">_xlfn.IFS(B238&gt;87,1,AND(B238&lt;=87, B238&gt;45),2,AND(B238&lt;=45,B238&gt;18),3,B238&lt;=18,4)</f>
        <v>1</v>
      </c>
      <c r="F238" cm="1">
        <f t="array" ref="F238">_xlfn.IFS(C238&gt;7,4,AND(C238&lt;=7, C238&gt;5),3,AND(C238&lt;=5,C238&gt;4),2,C238&lt;=4,1)</f>
        <v>1</v>
      </c>
      <c r="G238" cm="1">
        <f t="array" ref="G238">_xlfn.IFS(D238&gt;4094,4,AND(D238&lt;=4094, D238&gt;2784),3,AND(D238&lt;=2784,D238&gt;1779),2,D238&lt;=1779,1)</f>
        <v>2</v>
      </c>
      <c r="H238">
        <f t="shared" si="3"/>
        <v>112</v>
      </c>
      <c r="I238" t="str" cm="1">
        <f t="array" ref="I238">_xlfn.IFS(H238&gt;411,"Platinum",AND(H238&lt;=411, H238&gt;311),"Gold",AND(H238&lt;=311,H238&gt;211),"Silver",H238&lt;=211,"Bronze")</f>
        <v>Bronze</v>
      </c>
      <c r="J238" t="str" cm="1">
        <f t="array" ref="J238">_xlfn.IFS(
H238="444","Champions",
LEFT(H238,1)="4","Loyal Customers",
MID(H238,2,1)="4","Potential Loyalists",
LEFT(H238,1)="3","Promising",
LEFT(H238,1)="2","Customers Needing Attention",
LEFT(H238,1)&lt;="2","At Risk",
RIGHT(H238,1)="4","Can't Lose Them",
TRUE,"Hibernating"
)</f>
        <v>At Risk</v>
      </c>
    </row>
    <row r="239" spans="1:10" x14ac:dyDescent="0.25">
      <c r="A239" s="3" t="s">
        <v>255</v>
      </c>
      <c r="B239">
        <v>111</v>
      </c>
      <c r="C239">
        <v>4</v>
      </c>
      <c r="D239">
        <v>2892.0899999999997</v>
      </c>
      <c r="E239" cm="1">
        <f t="array" ref="E239">_xlfn.IFS(B239&gt;87,1,AND(B239&lt;=87, B239&gt;45),2,AND(B239&lt;=45,B239&gt;18),3,B239&lt;=18,4)</f>
        <v>1</v>
      </c>
      <c r="F239" cm="1">
        <f t="array" ref="F239">_xlfn.IFS(C239&gt;7,4,AND(C239&lt;=7, C239&gt;5),3,AND(C239&lt;=5,C239&gt;4),2,C239&lt;=4,1)</f>
        <v>1</v>
      </c>
      <c r="G239" cm="1">
        <f t="array" ref="G239">_xlfn.IFS(D239&gt;4094,4,AND(D239&lt;=4094, D239&gt;2784),3,AND(D239&lt;=2784,D239&gt;1779),2,D239&lt;=1779,1)</f>
        <v>3</v>
      </c>
      <c r="H239">
        <f t="shared" si="3"/>
        <v>113</v>
      </c>
      <c r="I239" t="str" cm="1">
        <f t="array" ref="I239">_xlfn.IFS(H239&gt;411,"Platinum",AND(H239&lt;=411, H239&gt;311),"Gold",AND(H239&lt;=311,H239&gt;211),"Silver",H239&lt;=211,"Bronze")</f>
        <v>Bronze</v>
      </c>
      <c r="J239" t="str" cm="1">
        <f t="array" ref="J239">_xlfn.IFS(
H239="444","Champions",
LEFT(H239,1)="4","Loyal Customers",
MID(H239,2,1)="4","Potential Loyalists",
LEFT(H239,1)="3","Promising",
LEFT(H239,1)="2","Customers Needing Attention",
LEFT(H239,1)&lt;="2","At Risk",
RIGHT(H239,1)="4","Can't Lose Them",
TRUE,"Hibernating"
)</f>
        <v>At Risk</v>
      </c>
    </row>
    <row r="240" spans="1:10" x14ac:dyDescent="0.25">
      <c r="A240" s="3" t="s">
        <v>256</v>
      </c>
      <c r="B240">
        <v>17</v>
      </c>
      <c r="C240">
        <v>9</v>
      </c>
      <c r="D240">
        <v>4716.72</v>
      </c>
      <c r="E240" cm="1">
        <f t="array" ref="E240">_xlfn.IFS(B240&gt;87,1,AND(B240&lt;=87, B240&gt;45),2,AND(B240&lt;=45,B240&gt;18),3,B240&lt;=18,4)</f>
        <v>4</v>
      </c>
      <c r="F240" cm="1">
        <f t="array" ref="F240">_xlfn.IFS(C240&gt;7,4,AND(C240&lt;=7, C240&gt;5),3,AND(C240&lt;=5,C240&gt;4),2,C240&lt;=4,1)</f>
        <v>4</v>
      </c>
      <c r="G240" cm="1">
        <f t="array" ref="G240">_xlfn.IFS(D240&gt;4094,4,AND(D240&lt;=4094, D240&gt;2784),3,AND(D240&lt;=2784,D240&gt;1779),2,D240&lt;=1779,1)</f>
        <v>4</v>
      </c>
      <c r="H240">
        <f t="shared" si="3"/>
        <v>444</v>
      </c>
      <c r="I240" t="str" cm="1">
        <f t="array" ref="I240">_xlfn.IFS(H240&gt;411,"Platinum",AND(H240&lt;=411, H240&gt;311),"Gold",AND(H240&lt;=311,H240&gt;211),"Silver",H240&lt;=211,"Bronze")</f>
        <v>Platinum</v>
      </c>
      <c r="J240" t="str" cm="1">
        <f t="array" ref="J240">_xlfn.IFS(
H240="444","Champions",
LEFT(H240,1)="4","Loyal Customers",
MID(H240,2,1)="4","Potential Loyalists",
LEFT(H240,1)="3","Promising",
LEFT(H240,1)="2","Customers Needing Attention",
LEFT(H240,1)&lt;="2","At Risk",
RIGHT(H240,1)="4","Can't Lose Them",
TRUE,"Hibernating"
)</f>
        <v>Loyal Customers</v>
      </c>
    </row>
    <row r="241" spans="1:10" x14ac:dyDescent="0.25">
      <c r="A241" s="3" t="s">
        <v>257</v>
      </c>
      <c r="B241">
        <v>234</v>
      </c>
      <c r="C241">
        <v>4</v>
      </c>
      <c r="D241">
        <v>1495.94</v>
      </c>
      <c r="E241" cm="1">
        <f t="array" ref="E241">_xlfn.IFS(B241&gt;87,1,AND(B241&lt;=87, B241&gt;45),2,AND(B241&lt;=45,B241&gt;18),3,B241&lt;=18,4)</f>
        <v>1</v>
      </c>
      <c r="F241" cm="1">
        <f t="array" ref="F241">_xlfn.IFS(C241&gt;7,4,AND(C241&lt;=7, C241&gt;5),3,AND(C241&lt;=5,C241&gt;4),2,C241&lt;=4,1)</f>
        <v>1</v>
      </c>
      <c r="G241" cm="1">
        <f t="array" ref="G241">_xlfn.IFS(D241&gt;4094,4,AND(D241&lt;=4094, D241&gt;2784),3,AND(D241&lt;=2784,D241&gt;1779),2,D241&lt;=1779,1)</f>
        <v>1</v>
      </c>
      <c r="H241">
        <f t="shared" si="3"/>
        <v>111</v>
      </c>
      <c r="I241" t="str" cm="1">
        <f t="array" ref="I241">_xlfn.IFS(H241&gt;411,"Platinum",AND(H241&lt;=411, H241&gt;311),"Gold",AND(H241&lt;=311,H241&gt;211),"Silver",H241&lt;=211,"Bronze")</f>
        <v>Bronze</v>
      </c>
      <c r="J241" t="str" cm="1">
        <f t="array" ref="J241">_xlfn.IFS(
H241="444","Champions",
LEFT(H241,1)="4","Loyal Customers",
MID(H241,2,1)="4","Potential Loyalists",
LEFT(H241,1)="3","Promising",
LEFT(H241,1)="2","Customers Needing Attention",
LEFT(H241,1)&lt;="2","At Risk",
RIGHT(H241,1)="4","Can't Lose Them",
TRUE,"Hibernating"
)</f>
        <v>At Risk</v>
      </c>
    </row>
    <row r="242" spans="1:10" x14ac:dyDescent="0.25">
      <c r="A242" s="3" t="s">
        <v>258</v>
      </c>
      <c r="B242">
        <v>71</v>
      </c>
      <c r="C242">
        <v>3</v>
      </c>
      <c r="D242">
        <v>2331.63</v>
      </c>
      <c r="E242" cm="1">
        <f t="array" ref="E242">_xlfn.IFS(B242&gt;87,1,AND(B242&lt;=87, B242&gt;45),2,AND(B242&lt;=45,B242&gt;18),3,B242&lt;=18,4)</f>
        <v>2</v>
      </c>
      <c r="F242" cm="1">
        <f t="array" ref="F242">_xlfn.IFS(C242&gt;7,4,AND(C242&lt;=7, C242&gt;5),3,AND(C242&lt;=5,C242&gt;4),2,C242&lt;=4,1)</f>
        <v>1</v>
      </c>
      <c r="G242" cm="1">
        <f t="array" ref="G242">_xlfn.IFS(D242&gt;4094,4,AND(D242&lt;=4094, D242&gt;2784),3,AND(D242&lt;=2784,D242&gt;1779),2,D242&lt;=1779,1)</f>
        <v>2</v>
      </c>
      <c r="H242">
        <f t="shared" si="3"/>
        <v>212</v>
      </c>
      <c r="I242" t="str" cm="1">
        <f t="array" ref="I242">_xlfn.IFS(H242&gt;411,"Platinum",AND(H242&lt;=411, H242&gt;311),"Gold",AND(H242&lt;=311,H242&gt;211),"Silver",H242&lt;=211,"Bronze")</f>
        <v>Silver</v>
      </c>
      <c r="J242" t="str" cm="1">
        <f t="array" ref="J242">_xlfn.IFS(
H242="444","Champions",
LEFT(H242,1)="4","Loyal Customers",
MID(H242,2,1)="4","Potential Loyalists",
LEFT(H242,1)="3","Promising",
LEFT(H242,1)="2","Customers Needing Attention",
LEFT(H242,1)&lt;="2","At Risk",
RIGHT(H242,1)="4","Can't Lose Them",
TRUE,"Hibernating"
)</f>
        <v>Customers Needing Attention</v>
      </c>
    </row>
    <row r="243" spans="1:10" x14ac:dyDescent="0.25">
      <c r="A243" s="3" t="s">
        <v>259</v>
      </c>
      <c r="B243">
        <v>69</v>
      </c>
      <c r="C243">
        <v>7</v>
      </c>
      <c r="D243">
        <v>5490.29</v>
      </c>
      <c r="E243" cm="1">
        <f t="array" ref="E243">_xlfn.IFS(B243&gt;87,1,AND(B243&lt;=87, B243&gt;45),2,AND(B243&lt;=45,B243&gt;18),3,B243&lt;=18,4)</f>
        <v>2</v>
      </c>
      <c r="F243" cm="1">
        <f t="array" ref="F243">_xlfn.IFS(C243&gt;7,4,AND(C243&lt;=7, C243&gt;5),3,AND(C243&lt;=5,C243&gt;4),2,C243&lt;=4,1)</f>
        <v>3</v>
      </c>
      <c r="G243" cm="1">
        <f t="array" ref="G243">_xlfn.IFS(D243&gt;4094,4,AND(D243&lt;=4094, D243&gt;2784),3,AND(D243&lt;=2784,D243&gt;1779),2,D243&lt;=1779,1)</f>
        <v>4</v>
      </c>
      <c r="H243">
        <f t="shared" si="3"/>
        <v>234</v>
      </c>
      <c r="I243" t="str" cm="1">
        <f t="array" ref="I243">_xlfn.IFS(H243&gt;411,"Platinum",AND(H243&lt;=411, H243&gt;311),"Gold",AND(H243&lt;=311,H243&gt;211),"Silver",H243&lt;=211,"Bronze")</f>
        <v>Silver</v>
      </c>
      <c r="J243" t="str" cm="1">
        <f t="array" ref="J243">_xlfn.IFS(
H243="444","Champions",
LEFT(H243,1)="4","Loyal Customers",
MID(H243,2,1)="4","Potential Loyalists",
LEFT(H243,1)="3","Promising",
LEFT(H243,1)="2","Customers Needing Attention",
LEFT(H243,1)&lt;="2","At Risk",
RIGHT(H243,1)="4","Can't Lose Them",
TRUE,"Hibernating"
)</f>
        <v>Customers Needing Attention</v>
      </c>
    </row>
    <row r="244" spans="1:10" x14ac:dyDescent="0.25">
      <c r="A244" s="3" t="s">
        <v>260</v>
      </c>
      <c r="B244">
        <v>23</v>
      </c>
      <c r="C244">
        <v>4</v>
      </c>
      <c r="D244">
        <v>3652.09</v>
      </c>
      <c r="E244" cm="1">
        <f t="array" ref="E244">_xlfn.IFS(B244&gt;87,1,AND(B244&lt;=87, B244&gt;45),2,AND(B244&lt;=45,B244&gt;18),3,B244&lt;=18,4)</f>
        <v>3</v>
      </c>
      <c r="F244" cm="1">
        <f t="array" ref="F244">_xlfn.IFS(C244&gt;7,4,AND(C244&lt;=7, C244&gt;5),3,AND(C244&lt;=5,C244&gt;4),2,C244&lt;=4,1)</f>
        <v>1</v>
      </c>
      <c r="G244" cm="1">
        <f t="array" ref="G244">_xlfn.IFS(D244&gt;4094,4,AND(D244&lt;=4094, D244&gt;2784),3,AND(D244&lt;=2784,D244&gt;1779),2,D244&lt;=1779,1)</f>
        <v>3</v>
      </c>
      <c r="H244">
        <f t="shared" si="3"/>
        <v>313</v>
      </c>
      <c r="I244" t="str" cm="1">
        <f t="array" ref="I244">_xlfn.IFS(H244&gt;411,"Platinum",AND(H244&lt;=411, H244&gt;311),"Gold",AND(H244&lt;=311,H244&gt;211),"Silver",H244&lt;=211,"Bronze")</f>
        <v>Gold</v>
      </c>
      <c r="J244" t="str" cm="1">
        <f t="array" ref="J244">_xlfn.IFS(
H244="444","Champions",
LEFT(H244,1)="4","Loyal Customers",
MID(H244,2,1)="4","Potential Loyalists",
LEFT(H244,1)="3","Promising",
LEFT(H244,1)="2","Customers Needing Attention",
LEFT(H244,1)&lt;="2","At Risk",
RIGHT(H244,1)="4","Can't Lose Them",
TRUE,"Hibernating"
)</f>
        <v>Promising</v>
      </c>
    </row>
    <row r="245" spans="1:10" x14ac:dyDescent="0.25">
      <c r="A245" s="3" t="s">
        <v>261</v>
      </c>
      <c r="B245">
        <v>77</v>
      </c>
      <c r="C245">
        <v>8</v>
      </c>
      <c r="D245">
        <v>3118.9799999999996</v>
      </c>
      <c r="E245" cm="1">
        <f t="array" ref="E245">_xlfn.IFS(B245&gt;87,1,AND(B245&lt;=87, B245&gt;45),2,AND(B245&lt;=45,B245&gt;18),3,B245&lt;=18,4)</f>
        <v>2</v>
      </c>
      <c r="F245" cm="1">
        <f t="array" ref="F245">_xlfn.IFS(C245&gt;7,4,AND(C245&lt;=7, C245&gt;5),3,AND(C245&lt;=5,C245&gt;4),2,C245&lt;=4,1)</f>
        <v>4</v>
      </c>
      <c r="G245" cm="1">
        <f t="array" ref="G245">_xlfn.IFS(D245&gt;4094,4,AND(D245&lt;=4094, D245&gt;2784),3,AND(D245&lt;=2784,D245&gt;1779),2,D245&lt;=1779,1)</f>
        <v>3</v>
      </c>
      <c r="H245">
        <f t="shared" si="3"/>
        <v>243</v>
      </c>
      <c r="I245" t="str" cm="1">
        <f t="array" ref="I245">_xlfn.IFS(H245&gt;411,"Platinum",AND(H245&lt;=411, H245&gt;311),"Gold",AND(H245&lt;=311,H245&gt;211),"Silver",H245&lt;=211,"Bronze")</f>
        <v>Silver</v>
      </c>
      <c r="J245" t="str" cm="1">
        <f t="array" ref="J245">_xlfn.IFS(
H245="444","Champions",
LEFT(H245,1)="4","Loyal Customers",
MID(H245,2,1)="4","Potential Loyalists",
LEFT(H245,1)="3","Promising",
LEFT(H245,1)="2","Customers Needing Attention",
LEFT(H245,1)&lt;="2","At Risk",
RIGHT(H245,1)="4","Can't Lose Them",
TRUE,"Hibernating"
)</f>
        <v>Potential Loyalists</v>
      </c>
    </row>
    <row r="246" spans="1:10" x14ac:dyDescent="0.25">
      <c r="A246" s="3" t="s">
        <v>262</v>
      </c>
      <c r="B246">
        <v>7</v>
      </c>
      <c r="C246">
        <v>3</v>
      </c>
      <c r="D246">
        <v>2141.64</v>
      </c>
      <c r="E246" cm="1">
        <f t="array" ref="E246">_xlfn.IFS(B246&gt;87,1,AND(B246&lt;=87, B246&gt;45),2,AND(B246&lt;=45,B246&gt;18),3,B246&lt;=18,4)</f>
        <v>4</v>
      </c>
      <c r="F246" cm="1">
        <f t="array" ref="F246">_xlfn.IFS(C246&gt;7,4,AND(C246&lt;=7, C246&gt;5),3,AND(C246&lt;=5,C246&gt;4),2,C246&lt;=4,1)</f>
        <v>1</v>
      </c>
      <c r="G246" cm="1">
        <f t="array" ref="G246">_xlfn.IFS(D246&gt;4094,4,AND(D246&lt;=4094, D246&gt;2784),3,AND(D246&lt;=2784,D246&gt;1779),2,D246&lt;=1779,1)</f>
        <v>2</v>
      </c>
      <c r="H246">
        <f t="shared" si="3"/>
        <v>412</v>
      </c>
      <c r="I246" t="str" cm="1">
        <f t="array" ref="I246">_xlfn.IFS(H246&gt;411,"Platinum",AND(H246&lt;=411, H246&gt;311),"Gold",AND(H246&lt;=311,H246&gt;211),"Silver",H246&lt;=211,"Bronze")</f>
        <v>Platinum</v>
      </c>
      <c r="J246" t="str" cm="1">
        <f t="array" ref="J246">_xlfn.IFS(
H246="444","Champions",
LEFT(H246,1)="4","Loyal Customers",
MID(H246,2,1)="4","Potential Loyalists",
LEFT(H246,1)="3","Promising",
LEFT(H246,1)="2","Customers Needing Attention",
LEFT(H246,1)&lt;="2","At Risk",
RIGHT(H246,1)="4","Can't Lose Them",
TRUE,"Hibernating"
)</f>
        <v>Loyal Customers</v>
      </c>
    </row>
    <row r="247" spans="1:10" x14ac:dyDescent="0.25">
      <c r="A247" s="3" t="s">
        <v>263</v>
      </c>
      <c r="B247">
        <v>10</v>
      </c>
      <c r="C247">
        <v>7</v>
      </c>
      <c r="D247">
        <v>3270.6099999999997</v>
      </c>
      <c r="E247" cm="1">
        <f t="array" ref="E247">_xlfn.IFS(B247&gt;87,1,AND(B247&lt;=87, B247&gt;45),2,AND(B247&lt;=45,B247&gt;18),3,B247&lt;=18,4)</f>
        <v>4</v>
      </c>
      <c r="F247" cm="1">
        <f t="array" ref="F247">_xlfn.IFS(C247&gt;7,4,AND(C247&lt;=7, C247&gt;5),3,AND(C247&lt;=5,C247&gt;4),2,C247&lt;=4,1)</f>
        <v>3</v>
      </c>
      <c r="G247" cm="1">
        <f t="array" ref="G247">_xlfn.IFS(D247&gt;4094,4,AND(D247&lt;=4094, D247&gt;2784),3,AND(D247&lt;=2784,D247&gt;1779),2,D247&lt;=1779,1)</f>
        <v>3</v>
      </c>
      <c r="H247">
        <f t="shared" si="3"/>
        <v>433</v>
      </c>
      <c r="I247" t="str" cm="1">
        <f t="array" ref="I247">_xlfn.IFS(H247&gt;411,"Platinum",AND(H247&lt;=411, H247&gt;311),"Gold",AND(H247&lt;=311,H247&gt;211),"Silver",H247&lt;=211,"Bronze")</f>
        <v>Platinum</v>
      </c>
      <c r="J247" t="str" cm="1">
        <f t="array" ref="J247">_xlfn.IFS(
H247="444","Champions",
LEFT(H247,1)="4","Loyal Customers",
MID(H247,2,1)="4","Potential Loyalists",
LEFT(H247,1)="3","Promising",
LEFT(H247,1)="2","Customers Needing Attention",
LEFT(H247,1)&lt;="2","At Risk",
RIGHT(H247,1)="4","Can't Lose Them",
TRUE,"Hibernating"
)</f>
        <v>Loyal Customers</v>
      </c>
    </row>
    <row r="248" spans="1:10" x14ac:dyDescent="0.25">
      <c r="A248" s="3" t="s">
        <v>264</v>
      </c>
      <c r="B248">
        <v>50</v>
      </c>
      <c r="C248">
        <v>6</v>
      </c>
      <c r="D248">
        <v>4540.57</v>
      </c>
      <c r="E248" cm="1">
        <f t="array" ref="E248">_xlfn.IFS(B248&gt;87,1,AND(B248&lt;=87, B248&gt;45),2,AND(B248&lt;=45,B248&gt;18),3,B248&lt;=18,4)</f>
        <v>2</v>
      </c>
      <c r="F248" cm="1">
        <f t="array" ref="F248">_xlfn.IFS(C248&gt;7,4,AND(C248&lt;=7, C248&gt;5),3,AND(C248&lt;=5,C248&gt;4),2,C248&lt;=4,1)</f>
        <v>3</v>
      </c>
      <c r="G248" cm="1">
        <f t="array" ref="G248">_xlfn.IFS(D248&gt;4094,4,AND(D248&lt;=4094, D248&gt;2784),3,AND(D248&lt;=2784,D248&gt;1779),2,D248&lt;=1779,1)</f>
        <v>4</v>
      </c>
      <c r="H248">
        <f t="shared" si="3"/>
        <v>234</v>
      </c>
      <c r="I248" t="str" cm="1">
        <f t="array" ref="I248">_xlfn.IFS(H248&gt;411,"Platinum",AND(H248&lt;=411, H248&gt;311),"Gold",AND(H248&lt;=311,H248&gt;211),"Silver",H248&lt;=211,"Bronze")</f>
        <v>Silver</v>
      </c>
      <c r="J248" t="str" cm="1">
        <f t="array" ref="J248">_xlfn.IFS(
H248="444","Champions",
LEFT(H248,1)="4","Loyal Customers",
MID(H248,2,1)="4","Potential Loyalists",
LEFT(H248,1)="3","Promising",
LEFT(H248,1)="2","Customers Needing Attention",
LEFT(H248,1)&lt;="2","At Risk",
RIGHT(H248,1)="4","Can't Lose Them",
TRUE,"Hibernating"
)</f>
        <v>Customers Needing Attention</v>
      </c>
    </row>
    <row r="249" spans="1:10" x14ac:dyDescent="0.25">
      <c r="A249" s="3" t="s">
        <v>265</v>
      </c>
      <c r="B249">
        <v>4</v>
      </c>
      <c r="C249">
        <v>3</v>
      </c>
      <c r="D249">
        <v>2015.7199999999998</v>
      </c>
      <c r="E249" cm="1">
        <f t="array" ref="E249">_xlfn.IFS(B249&gt;87,1,AND(B249&lt;=87, B249&gt;45),2,AND(B249&lt;=45,B249&gt;18),3,B249&lt;=18,4)</f>
        <v>4</v>
      </c>
      <c r="F249" cm="1">
        <f t="array" ref="F249">_xlfn.IFS(C249&gt;7,4,AND(C249&lt;=7, C249&gt;5),3,AND(C249&lt;=5,C249&gt;4),2,C249&lt;=4,1)</f>
        <v>1</v>
      </c>
      <c r="G249" cm="1">
        <f t="array" ref="G249">_xlfn.IFS(D249&gt;4094,4,AND(D249&lt;=4094, D249&gt;2784),3,AND(D249&lt;=2784,D249&gt;1779),2,D249&lt;=1779,1)</f>
        <v>2</v>
      </c>
      <c r="H249">
        <f t="shared" si="3"/>
        <v>412</v>
      </c>
      <c r="I249" t="str" cm="1">
        <f t="array" ref="I249">_xlfn.IFS(H249&gt;411,"Platinum",AND(H249&lt;=411, H249&gt;311),"Gold",AND(H249&lt;=311,H249&gt;211),"Silver",H249&lt;=211,"Bronze")</f>
        <v>Platinum</v>
      </c>
      <c r="J249" t="str" cm="1">
        <f t="array" ref="J249">_xlfn.IFS(
H249="444","Champions",
LEFT(H249,1)="4","Loyal Customers",
MID(H249,2,1)="4","Potential Loyalists",
LEFT(H249,1)="3","Promising",
LEFT(H249,1)="2","Customers Needing Attention",
LEFT(H249,1)&lt;="2","At Risk",
RIGHT(H249,1)="4","Can't Lose Them",
TRUE,"Hibernating"
)</f>
        <v>Loyal Customers</v>
      </c>
    </row>
    <row r="250" spans="1:10" x14ac:dyDescent="0.25">
      <c r="A250" s="3" t="s">
        <v>266</v>
      </c>
      <c r="B250">
        <v>8</v>
      </c>
      <c r="C250">
        <v>5</v>
      </c>
      <c r="D250">
        <v>2695.2200000000003</v>
      </c>
      <c r="E250" cm="1">
        <f t="array" ref="E250">_xlfn.IFS(B250&gt;87,1,AND(B250&lt;=87, B250&gt;45),2,AND(B250&lt;=45,B250&gt;18),3,B250&lt;=18,4)</f>
        <v>4</v>
      </c>
      <c r="F250" cm="1">
        <f t="array" ref="F250">_xlfn.IFS(C250&gt;7,4,AND(C250&lt;=7, C250&gt;5),3,AND(C250&lt;=5,C250&gt;4),2,C250&lt;=4,1)</f>
        <v>2</v>
      </c>
      <c r="G250" cm="1">
        <f t="array" ref="G250">_xlfn.IFS(D250&gt;4094,4,AND(D250&lt;=4094, D250&gt;2784),3,AND(D250&lt;=2784,D250&gt;1779),2,D250&lt;=1779,1)</f>
        <v>2</v>
      </c>
      <c r="H250">
        <f t="shared" si="3"/>
        <v>422</v>
      </c>
      <c r="I250" t="str" cm="1">
        <f t="array" ref="I250">_xlfn.IFS(H250&gt;411,"Platinum",AND(H250&lt;=411, H250&gt;311),"Gold",AND(H250&lt;=311,H250&gt;211),"Silver",H250&lt;=211,"Bronze")</f>
        <v>Platinum</v>
      </c>
      <c r="J250" t="str" cm="1">
        <f t="array" ref="J250">_xlfn.IFS(
H250="444","Champions",
LEFT(H250,1)="4","Loyal Customers",
MID(H250,2,1)="4","Potential Loyalists",
LEFT(H250,1)="3","Promising",
LEFT(H250,1)="2","Customers Needing Attention",
LEFT(H250,1)&lt;="2","At Risk",
RIGHT(H250,1)="4","Can't Lose Them",
TRUE,"Hibernating"
)</f>
        <v>Loyal Customers</v>
      </c>
    </row>
    <row r="251" spans="1:10" x14ac:dyDescent="0.25">
      <c r="A251" s="3" t="s">
        <v>267</v>
      </c>
      <c r="B251">
        <v>66</v>
      </c>
      <c r="C251">
        <v>5</v>
      </c>
      <c r="D251">
        <v>2476.27</v>
      </c>
      <c r="E251" cm="1">
        <f t="array" ref="E251">_xlfn.IFS(B251&gt;87,1,AND(B251&lt;=87, B251&gt;45),2,AND(B251&lt;=45,B251&gt;18),3,B251&lt;=18,4)</f>
        <v>2</v>
      </c>
      <c r="F251" cm="1">
        <f t="array" ref="F251">_xlfn.IFS(C251&gt;7,4,AND(C251&lt;=7, C251&gt;5),3,AND(C251&lt;=5,C251&gt;4),2,C251&lt;=4,1)</f>
        <v>2</v>
      </c>
      <c r="G251" cm="1">
        <f t="array" ref="G251">_xlfn.IFS(D251&gt;4094,4,AND(D251&lt;=4094, D251&gt;2784),3,AND(D251&lt;=2784,D251&gt;1779),2,D251&lt;=1779,1)</f>
        <v>2</v>
      </c>
      <c r="H251">
        <f t="shared" si="3"/>
        <v>222</v>
      </c>
      <c r="I251" t="str" cm="1">
        <f t="array" ref="I251">_xlfn.IFS(H251&gt;411,"Platinum",AND(H251&lt;=411, H251&gt;311),"Gold",AND(H251&lt;=311,H251&gt;211),"Silver",H251&lt;=211,"Bronze")</f>
        <v>Silver</v>
      </c>
      <c r="J251" t="str" cm="1">
        <f t="array" ref="J251">_xlfn.IFS(
H251="444","Champions",
LEFT(H251,1)="4","Loyal Customers",
MID(H251,2,1)="4","Potential Loyalists",
LEFT(H251,1)="3","Promising",
LEFT(H251,1)="2","Customers Needing Attention",
LEFT(H251,1)&lt;="2","At Risk",
RIGHT(H251,1)="4","Can't Lose Them",
TRUE,"Hibernating"
)</f>
        <v>Customers Needing Attention</v>
      </c>
    </row>
    <row r="252" spans="1:10" x14ac:dyDescent="0.25">
      <c r="A252" s="3" t="s">
        <v>268</v>
      </c>
      <c r="B252">
        <v>9</v>
      </c>
      <c r="C252">
        <v>7</v>
      </c>
      <c r="D252">
        <v>1500.49</v>
      </c>
      <c r="E252" cm="1">
        <f t="array" ref="E252">_xlfn.IFS(B252&gt;87,1,AND(B252&lt;=87, B252&gt;45),2,AND(B252&lt;=45,B252&gt;18),3,B252&lt;=18,4)</f>
        <v>4</v>
      </c>
      <c r="F252" cm="1">
        <f t="array" ref="F252">_xlfn.IFS(C252&gt;7,4,AND(C252&lt;=7, C252&gt;5),3,AND(C252&lt;=5,C252&gt;4),2,C252&lt;=4,1)</f>
        <v>3</v>
      </c>
      <c r="G252" cm="1">
        <f t="array" ref="G252">_xlfn.IFS(D252&gt;4094,4,AND(D252&lt;=4094, D252&gt;2784),3,AND(D252&lt;=2784,D252&gt;1779),2,D252&lt;=1779,1)</f>
        <v>1</v>
      </c>
      <c r="H252">
        <f t="shared" si="3"/>
        <v>431</v>
      </c>
      <c r="I252" t="str" cm="1">
        <f t="array" ref="I252">_xlfn.IFS(H252&gt;411,"Platinum",AND(H252&lt;=411, H252&gt;311),"Gold",AND(H252&lt;=311,H252&gt;211),"Silver",H252&lt;=211,"Bronze")</f>
        <v>Platinum</v>
      </c>
      <c r="J252" t="str" cm="1">
        <f t="array" ref="J252">_xlfn.IFS(
H252="444","Champions",
LEFT(H252,1)="4","Loyal Customers",
MID(H252,2,1)="4","Potential Loyalists",
LEFT(H252,1)="3","Promising",
LEFT(H252,1)="2","Customers Needing Attention",
LEFT(H252,1)&lt;="2","At Risk",
RIGHT(H252,1)="4","Can't Lose Them",
TRUE,"Hibernating"
)</f>
        <v>Loyal Customers</v>
      </c>
    </row>
    <row r="253" spans="1:10" x14ac:dyDescent="0.25">
      <c r="A253" s="3" t="s">
        <v>269</v>
      </c>
      <c r="B253">
        <v>51</v>
      </c>
      <c r="C253">
        <v>3</v>
      </c>
      <c r="D253">
        <v>667.99</v>
      </c>
      <c r="E253" cm="1">
        <f t="array" ref="E253">_xlfn.IFS(B253&gt;87,1,AND(B253&lt;=87, B253&gt;45),2,AND(B253&lt;=45,B253&gt;18),3,B253&lt;=18,4)</f>
        <v>2</v>
      </c>
      <c r="F253" cm="1">
        <f t="array" ref="F253">_xlfn.IFS(C253&gt;7,4,AND(C253&lt;=7, C253&gt;5),3,AND(C253&lt;=5,C253&gt;4),2,C253&lt;=4,1)</f>
        <v>1</v>
      </c>
      <c r="G253" cm="1">
        <f t="array" ref="G253">_xlfn.IFS(D253&gt;4094,4,AND(D253&lt;=4094, D253&gt;2784),3,AND(D253&lt;=2784,D253&gt;1779),2,D253&lt;=1779,1)</f>
        <v>1</v>
      </c>
      <c r="H253">
        <f t="shared" si="3"/>
        <v>211</v>
      </c>
      <c r="I253" t="str" cm="1">
        <f t="array" ref="I253">_xlfn.IFS(H253&gt;411,"Platinum",AND(H253&lt;=411, H253&gt;311),"Gold",AND(H253&lt;=311,H253&gt;211),"Silver",H253&lt;=211,"Bronze")</f>
        <v>Bronze</v>
      </c>
      <c r="J253" t="str" cm="1">
        <f t="array" ref="J253">_xlfn.IFS(
H253="444","Champions",
LEFT(H253,1)="4","Loyal Customers",
MID(H253,2,1)="4","Potential Loyalists",
LEFT(H253,1)="3","Promising",
LEFT(H253,1)="2","Customers Needing Attention",
LEFT(H253,1)&lt;="2","At Risk",
RIGHT(H253,1)="4","Can't Lose Them",
TRUE,"Hibernating"
)</f>
        <v>Customers Needing Attention</v>
      </c>
    </row>
    <row r="254" spans="1:10" x14ac:dyDescent="0.25">
      <c r="A254" s="3" t="s">
        <v>270</v>
      </c>
      <c r="B254">
        <v>34</v>
      </c>
      <c r="C254">
        <v>7</v>
      </c>
      <c r="D254">
        <v>1544.81</v>
      </c>
      <c r="E254" cm="1">
        <f t="array" ref="E254">_xlfn.IFS(B254&gt;87,1,AND(B254&lt;=87, B254&gt;45),2,AND(B254&lt;=45,B254&gt;18),3,B254&lt;=18,4)</f>
        <v>3</v>
      </c>
      <c r="F254" cm="1">
        <f t="array" ref="F254">_xlfn.IFS(C254&gt;7,4,AND(C254&lt;=7, C254&gt;5),3,AND(C254&lt;=5,C254&gt;4),2,C254&lt;=4,1)</f>
        <v>3</v>
      </c>
      <c r="G254" cm="1">
        <f t="array" ref="G254">_xlfn.IFS(D254&gt;4094,4,AND(D254&lt;=4094, D254&gt;2784),3,AND(D254&lt;=2784,D254&gt;1779),2,D254&lt;=1779,1)</f>
        <v>1</v>
      </c>
      <c r="H254">
        <f t="shared" si="3"/>
        <v>331</v>
      </c>
      <c r="I254" t="str" cm="1">
        <f t="array" ref="I254">_xlfn.IFS(H254&gt;411,"Platinum",AND(H254&lt;=411, H254&gt;311),"Gold",AND(H254&lt;=311,H254&gt;211),"Silver",H254&lt;=211,"Bronze")</f>
        <v>Gold</v>
      </c>
      <c r="J254" t="str" cm="1">
        <f t="array" ref="J254">_xlfn.IFS(
H254="444","Champions",
LEFT(H254,1)="4","Loyal Customers",
MID(H254,2,1)="4","Potential Loyalists",
LEFT(H254,1)="3","Promising",
LEFT(H254,1)="2","Customers Needing Attention",
LEFT(H254,1)&lt;="2","At Risk",
RIGHT(H254,1)="4","Can't Lose Them",
TRUE,"Hibernating"
)</f>
        <v>Promising</v>
      </c>
    </row>
    <row r="255" spans="1:10" x14ac:dyDescent="0.25">
      <c r="A255" s="3" t="s">
        <v>271</v>
      </c>
      <c r="B255">
        <v>47</v>
      </c>
      <c r="C255">
        <v>7</v>
      </c>
      <c r="D255">
        <v>4250.74</v>
      </c>
      <c r="E255" cm="1">
        <f t="array" ref="E255">_xlfn.IFS(B255&gt;87,1,AND(B255&lt;=87, B255&gt;45),2,AND(B255&lt;=45,B255&gt;18),3,B255&lt;=18,4)</f>
        <v>2</v>
      </c>
      <c r="F255" cm="1">
        <f t="array" ref="F255">_xlfn.IFS(C255&gt;7,4,AND(C255&lt;=7, C255&gt;5),3,AND(C255&lt;=5,C255&gt;4),2,C255&lt;=4,1)</f>
        <v>3</v>
      </c>
      <c r="G255" cm="1">
        <f t="array" ref="G255">_xlfn.IFS(D255&gt;4094,4,AND(D255&lt;=4094, D255&gt;2784),3,AND(D255&lt;=2784,D255&gt;1779),2,D255&lt;=1779,1)</f>
        <v>4</v>
      </c>
      <c r="H255">
        <f t="shared" si="3"/>
        <v>234</v>
      </c>
      <c r="I255" t="str" cm="1">
        <f t="array" ref="I255">_xlfn.IFS(H255&gt;411,"Platinum",AND(H255&lt;=411, H255&gt;311),"Gold",AND(H255&lt;=311,H255&gt;211),"Silver",H255&lt;=211,"Bronze")</f>
        <v>Silver</v>
      </c>
      <c r="J255" t="str" cm="1">
        <f t="array" ref="J255">_xlfn.IFS(
H255="444","Champions",
LEFT(H255,1)="4","Loyal Customers",
MID(H255,2,1)="4","Potential Loyalists",
LEFT(H255,1)="3","Promising",
LEFT(H255,1)="2","Customers Needing Attention",
LEFT(H255,1)&lt;="2","At Risk",
RIGHT(H255,1)="4","Can't Lose Them",
TRUE,"Hibernating"
)</f>
        <v>Customers Needing Attention</v>
      </c>
    </row>
    <row r="256" spans="1:10" x14ac:dyDescent="0.25">
      <c r="A256" s="3" t="s">
        <v>272</v>
      </c>
      <c r="B256">
        <v>58</v>
      </c>
      <c r="C256">
        <v>4</v>
      </c>
      <c r="D256">
        <v>2078.59</v>
      </c>
      <c r="E256" cm="1">
        <f t="array" ref="E256">_xlfn.IFS(B256&gt;87,1,AND(B256&lt;=87, B256&gt;45),2,AND(B256&lt;=45,B256&gt;18),3,B256&lt;=18,4)</f>
        <v>2</v>
      </c>
      <c r="F256" cm="1">
        <f t="array" ref="F256">_xlfn.IFS(C256&gt;7,4,AND(C256&lt;=7, C256&gt;5),3,AND(C256&lt;=5,C256&gt;4),2,C256&lt;=4,1)</f>
        <v>1</v>
      </c>
      <c r="G256" cm="1">
        <f t="array" ref="G256">_xlfn.IFS(D256&gt;4094,4,AND(D256&lt;=4094, D256&gt;2784),3,AND(D256&lt;=2784,D256&gt;1779),2,D256&lt;=1779,1)</f>
        <v>2</v>
      </c>
      <c r="H256">
        <f t="shared" si="3"/>
        <v>212</v>
      </c>
      <c r="I256" t="str" cm="1">
        <f t="array" ref="I256">_xlfn.IFS(H256&gt;411,"Platinum",AND(H256&lt;=411, H256&gt;311),"Gold",AND(H256&lt;=311,H256&gt;211),"Silver",H256&lt;=211,"Bronze")</f>
        <v>Silver</v>
      </c>
      <c r="J256" t="str" cm="1">
        <f t="array" ref="J256">_xlfn.IFS(
H256="444","Champions",
LEFT(H256,1)="4","Loyal Customers",
MID(H256,2,1)="4","Potential Loyalists",
LEFT(H256,1)="3","Promising",
LEFT(H256,1)="2","Customers Needing Attention",
LEFT(H256,1)&lt;="2","At Risk",
RIGHT(H256,1)="4","Can't Lose Them",
TRUE,"Hibernating"
)</f>
        <v>Customers Needing Attention</v>
      </c>
    </row>
    <row r="257" spans="1:10" x14ac:dyDescent="0.25">
      <c r="A257" s="3" t="s">
        <v>273</v>
      </c>
      <c r="B257">
        <v>24</v>
      </c>
      <c r="C257">
        <v>5</v>
      </c>
      <c r="D257">
        <v>937.43999999999994</v>
      </c>
      <c r="E257" cm="1">
        <f t="array" ref="E257">_xlfn.IFS(B257&gt;87,1,AND(B257&lt;=87, B257&gt;45),2,AND(B257&lt;=45,B257&gt;18),3,B257&lt;=18,4)</f>
        <v>3</v>
      </c>
      <c r="F257" cm="1">
        <f t="array" ref="F257">_xlfn.IFS(C257&gt;7,4,AND(C257&lt;=7, C257&gt;5),3,AND(C257&lt;=5,C257&gt;4),2,C257&lt;=4,1)</f>
        <v>2</v>
      </c>
      <c r="G257" cm="1">
        <f t="array" ref="G257">_xlfn.IFS(D257&gt;4094,4,AND(D257&lt;=4094, D257&gt;2784),3,AND(D257&lt;=2784,D257&gt;1779),2,D257&lt;=1779,1)</f>
        <v>1</v>
      </c>
      <c r="H257">
        <f t="shared" si="3"/>
        <v>321</v>
      </c>
      <c r="I257" t="str" cm="1">
        <f t="array" ref="I257">_xlfn.IFS(H257&gt;411,"Platinum",AND(H257&lt;=411, H257&gt;311),"Gold",AND(H257&lt;=311,H257&gt;211),"Silver",H257&lt;=211,"Bronze")</f>
        <v>Gold</v>
      </c>
      <c r="J257" t="str" cm="1">
        <f t="array" ref="J257">_xlfn.IFS(
H257="444","Champions",
LEFT(H257,1)="4","Loyal Customers",
MID(H257,2,1)="4","Potential Loyalists",
LEFT(H257,1)="3","Promising",
LEFT(H257,1)="2","Customers Needing Attention",
LEFT(H257,1)&lt;="2","At Risk",
RIGHT(H257,1)="4","Can't Lose Them",
TRUE,"Hibernating"
)</f>
        <v>Promising</v>
      </c>
    </row>
    <row r="258" spans="1:10" x14ac:dyDescent="0.25">
      <c r="A258" s="3" t="s">
        <v>274</v>
      </c>
      <c r="B258">
        <v>61</v>
      </c>
      <c r="C258">
        <v>12</v>
      </c>
      <c r="D258">
        <v>4101.8599999999997</v>
      </c>
      <c r="E258" cm="1">
        <f t="array" ref="E258">_xlfn.IFS(B258&gt;87,1,AND(B258&lt;=87, B258&gt;45),2,AND(B258&lt;=45,B258&gt;18),3,B258&lt;=18,4)</f>
        <v>2</v>
      </c>
      <c r="F258" cm="1">
        <f t="array" ref="F258">_xlfn.IFS(C258&gt;7,4,AND(C258&lt;=7, C258&gt;5),3,AND(C258&lt;=5,C258&gt;4),2,C258&lt;=4,1)</f>
        <v>4</v>
      </c>
      <c r="G258" cm="1">
        <f t="array" ref="G258">_xlfn.IFS(D258&gt;4094,4,AND(D258&lt;=4094, D258&gt;2784),3,AND(D258&lt;=2784,D258&gt;1779),2,D258&lt;=1779,1)</f>
        <v>4</v>
      </c>
      <c r="H258">
        <f t="shared" si="3"/>
        <v>244</v>
      </c>
      <c r="I258" t="str" cm="1">
        <f t="array" ref="I258">_xlfn.IFS(H258&gt;411,"Platinum",AND(H258&lt;=411, H258&gt;311),"Gold",AND(H258&lt;=311,H258&gt;211),"Silver",H258&lt;=211,"Bronze")</f>
        <v>Silver</v>
      </c>
      <c r="J258" t="str" cm="1">
        <f t="array" ref="J258">_xlfn.IFS(
H258="444","Champions",
LEFT(H258,1)="4","Loyal Customers",
MID(H258,2,1)="4","Potential Loyalists",
LEFT(H258,1)="3","Promising",
LEFT(H258,1)="2","Customers Needing Attention",
LEFT(H258,1)&lt;="2","At Risk",
RIGHT(H258,1)="4","Can't Lose Them",
TRUE,"Hibernating"
)</f>
        <v>Potential Loyalists</v>
      </c>
    </row>
    <row r="259" spans="1:10" x14ac:dyDescent="0.25">
      <c r="A259" s="3" t="s">
        <v>275</v>
      </c>
      <c r="B259">
        <v>132</v>
      </c>
      <c r="C259">
        <v>4</v>
      </c>
      <c r="D259">
        <v>922.33999999999992</v>
      </c>
      <c r="E259" cm="1">
        <f t="array" ref="E259">_xlfn.IFS(B259&gt;87,1,AND(B259&lt;=87, B259&gt;45),2,AND(B259&lt;=45,B259&gt;18),3,B259&lt;=18,4)</f>
        <v>1</v>
      </c>
      <c r="F259" cm="1">
        <f t="array" ref="F259">_xlfn.IFS(C259&gt;7,4,AND(C259&lt;=7, C259&gt;5),3,AND(C259&lt;=5,C259&gt;4),2,C259&lt;=4,1)</f>
        <v>1</v>
      </c>
      <c r="G259" cm="1">
        <f t="array" ref="G259">_xlfn.IFS(D259&gt;4094,4,AND(D259&lt;=4094, D259&gt;2784),3,AND(D259&lt;=2784,D259&gt;1779),2,D259&lt;=1779,1)</f>
        <v>1</v>
      </c>
      <c r="H259">
        <f t="shared" si="3"/>
        <v>111</v>
      </c>
      <c r="I259" t="str" cm="1">
        <f t="array" ref="I259">_xlfn.IFS(H259&gt;411,"Platinum",AND(H259&lt;=411, H259&gt;311),"Gold",AND(H259&lt;=311,H259&gt;211),"Silver",H259&lt;=211,"Bronze")</f>
        <v>Bronze</v>
      </c>
      <c r="J259" t="str" cm="1">
        <f t="array" ref="J259">_xlfn.IFS(
H259="444","Champions",
LEFT(H259,1)="4","Loyal Customers",
MID(H259,2,1)="4","Potential Loyalists",
LEFT(H259,1)="3","Promising",
LEFT(H259,1)="2","Customers Needing Attention",
LEFT(H259,1)&lt;="2","At Risk",
RIGHT(H259,1)="4","Can't Lose Them",
TRUE,"Hibernating"
)</f>
        <v>At Risk</v>
      </c>
    </row>
    <row r="260" spans="1:10" x14ac:dyDescent="0.25">
      <c r="A260" s="3" t="s">
        <v>276</v>
      </c>
      <c r="B260">
        <v>19</v>
      </c>
      <c r="C260">
        <v>9</v>
      </c>
      <c r="D260">
        <v>3005.63</v>
      </c>
      <c r="E260" cm="1">
        <f t="array" ref="E260">_xlfn.IFS(B260&gt;87,1,AND(B260&lt;=87, B260&gt;45),2,AND(B260&lt;=45,B260&gt;18),3,B260&lt;=18,4)</f>
        <v>3</v>
      </c>
      <c r="F260" cm="1">
        <f t="array" ref="F260">_xlfn.IFS(C260&gt;7,4,AND(C260&lt;=7, C260&gt;5),3,AND(C260&lt;=5,C260&gt;4),2,C260&lt;=4,1)</f>
        <v>4</v>
      </c>
      <c r="G260" cm="1">
        <f t="array" ref="G260">_xlfn.IFS(D260&gt;4094,4,AND(D260&lt;=4094, D260&gt;2784),3,AND(D260&lt;=2784,D260&gt;1779),2,D260&lt;=1779,1)</f>
        <v>3</v>
      </c>
      <c r="H260">
        <f t="shared" si="3"/>
        <v>343</v>
      </c>
      <c r="I260" t="str" cm="1">
        <f t="array" ref="I260">_xlfn.IFS(H260&gt;411,"Platinum",AND(H260&lt;=411, H260&gt;311),"Gold",AND(H260&lt;=311,H260&gt;211),"Silver",H260&lt;=211,"Bronze")</f>
        <v>Gold</v>
      </c>
      <c r="J260" t="str" cm="1">
        <f t="array" ref="J260">_xlfn.IFS(
H260="444","Champions",
LEFT(H260,1)="4","Loyal Customers",
MID(H260,2,1)="4","Potential Loyalists",
LEFT(H260,1)="3","Promising",
LEFT(H260,1)="2","Customers Needing Attention",
LEFT(H260,1)&lt;="2","At Risk",
RIGHT(H260,1)="4","Can't Lose Them",
TRUE,"Hibernating"
)</f>
        <v>Potential Loyalists</v>
      </c>
    </row>
    <row r="261" spans="1:10" x14ac:dyDescent="0.25">
      <c r="A261" s="3" t="s">
        <v>277</v>
      </c>
      <c r="B261">
        <v>191</v>
      </c>
      <c r="C261">
        <v>4</v>
      </c>
      <c r="D261">
        <v>3245.75</v>
      </c>
      <c r="E261" cm="1">
        <f t="array" ref="E261">_xlfn.IFS(B261&gt;87,1,AND(B261&lt;=87, B261&gt;45),2,AND(B261&lt;=45,B261&gt;18),3,B261&lt;=18,4)</f>
        <v>1</v>
      </c>
      <c r="F261" cm="1">
        <f t="array" ref="F261">_xlfn.IFS(C261&gt;7,4,AND(C261&lt;=7, C261&gt;5),3,AND(C261&lt;=5,C261&gt;4),2,C261&lt;=4,1)</f>
        <v>1</v>
      </c>
      <c r="G261" cm="1">
        <f t="array" ref="G261">_xlfn.IFS(D261&gt;4094,4,AND(D261&lt;=4094, D261&gt;2784),3,AND(D261&lt;=2784,D261&gt;1779),2,D261&lt;=1779,1)</f>
        <v>3</v>
      </c>
      <c r="H261">
        <f t="shared" ref="H261:H324" si="4">(100*E261)+(10*F261)+G261</f>
        <v>113</v>
      </c>
      <c r="I261" t="str" cm="1">
        <f t="array" ref="I261">_xlfn.IFS(H261&gt;411,"Platinum",AND(H261&lt;=411, H261&gt;311),"Gold",AND(H261&lt;=311,H261&gt;211),"Silver",H261&lt;=211,"Bronze")</f>
        <v>Bronze</v>
      </c>
      <c r="J261" t="str" cm="1">
        <f t="array" ref="J261">_xlfn.IFS(
H261="444","Champions",
LEFT(H261,1)="4","Loyal Customers",
MID(H261,2,1)="4","Potential Loyalists",
LEFT(H261,1)="3","Promising",
LEFT(H261,1)="2","Customers Needing Attention",
LEFT(H261,1)&lt;="2","At Risk",
RIGHT(H261,1)="4","Can't Lose Them",
TRUE,"Hibernating"
)</f>
        <v>At Risk</v>
      </c>
    </row>
    <row r="262" spans="1:10" x14ac:dyDescent="0.25">
      <c r="A262" s="3" t="s">
        <v>278</v>
      </c>
      <c r="B262">
        <v>76</v>
      </c>
      <c r="C262">
        <v>2</v>
      </c>
      <c r="D262">
        <v>617.98</v>
      </c>
      <c r="E262" cm="1">
        <f t="array" ref="E262">_xlfn.IFS(B262&gt;87,1,AND(B262&lt;=87, B262&gt;45),2,AND(B262&lt;=45,B262&gt;18),3,B262&lt;=18,4)</f>
        <v>2</v>
      </c>
      <c r="F262" cm="1">
        <f t="array" ref="F262">_xlfn.IFS(C262&gt;7,4,AND(C262&lt;=7, C262&gt;5),3,AND(C262&lt;=5,C262&gt;4),2,C262&lt;=4,1)</f>
        <v>1</v>
      </c>
      <c r="G262" cm="1">
        <f t="array" ref="G262">_xlfn.IFS(D262&gt;4094,4,AND(D262&lt;=4094, D262&gt;2784),3,AND(D262&lt;=2784,D262&gt;1779),2,D262&lt;=1779,1)</f>
        <v>1</v>
      </c>
      <c r="H262">
        <f t="shared" si="4"/>
        <v>211</v>
      </c>
      <c r="I262" t="str" cm="1">
        <f t="array" ref="I262">_xlfn.IFS(H262&gt;411,"Platinum",AND(H262&lt;=411, H262&gt;311),"Gold",AND(H262&lt;=311,H262&gt;211),"Silver",H262&lt;=211,"Bronze")</f>
        <v>Bronze</v>
      </c>
      <c r="J262" t="str" cm="1">
        <f t="array" ref="J262">_xlfn.IFS(
H262="444","Champions",
LEFT(H262,1)="4","Loyal Customers",
MID(H262,2,1)="4","Potential Loyalists",
LEFT(H262,1)="3","Promising",
LEFT(H262,1)="2","Customers Needing Attention",
LEFT(H262,1)&lt;="2","At Risk",
RIGHT(H262,1)="4","Can't Lose Them",
TRUE,"Hibernating"
)</f>
        <v>Customers Needing Attention</v>
      </c>
    </row>
    <row r="263" spans="1:10" x14ac:dyDescent="0.25">
      <c r="A263" s="3" t="s">
        <v>279</v>
      </c>
      <c r="B263">
        <v>175</v>
      </c>
      <c r="C263">
        <v>2</v>
      </c>
      <c r="D263">
        <v>1718.6100000000001</v>
      </c>
      <c r="E263" cm="1">
        <f t="array" ref="E263">_xlfn.IFS(B263&gt;87,1,AND(B263&lt;=87, B263&gt;45),2,AND(B263&lt;=45,B263&gt;18),3,B263&lt;=18,4)</f>
        <v>1</v>
      </c>
      <c r="F263" cm="1">
        <f t="array" ref="F263">_xlfn.IFS(C263&gt;7,4,AND(C263&lt;=7, C263&gt;5),3,AND(C263&lt;=5,C263&gt;4),2,C263&lt;=4,1)</f>
        <v>1</v>
      </c>
      <c r="G263" cm="1">
        <f t="array" ref="G263">_xlfn.IFS(D263&gt;4094,4,AND(D263&lt;=4094, D263&gt;2784),3,AND(D263&lt;=2784,D263&gt;1779),2,D263&lt;=1779,1)</f>
        <v>1</v>
      </c>
      <c r="H263">
        <f t="shared" si="4"/>
        <v>111</v>
      </c>
      <c r="I263" t="str" cm="1">
        <f t="array" ref="I263">_xlfn.IFS(H263&gt;411,"Platinum",AND(H263&lt;=411, H263&gt;311),"Gold",AND(H263&lt;=311,H263&gt;211),"Silver",H263&lt;=211,"Bronze")</f>
        <v>Bronze</v>
      </c>
      <c r="J263" t="str" cm="1">
        <f t="array" ref="J263">_xlfn.IFS(
H263="444","Champions",
LEFT(H263,1)="4","Loyal Customers",
MID(H263,2,1)="4","Potential Loyalists",
LEFT(H263,1)="3","Promising",
LEFT(H263,1)="2","Customers Needing Attention",
LEFT(H263,1)&lt;="2","At Risk",
RIGHT(H263,1)="4","Can't Lose Them",
TRUE,"Hibernating"
)</f>
        <v>At Risk</v>
      </c>
    </row>
    <row r="264" spans="1:10" x14ac:dyDescent="0.25">
      <c r="A264" s="3" t="s">
        <v>280</v>
      </c>
      <c r="B264">
        <v>4</v>
      </c>
      <c r="C264">
        <v>9</v>
      </c>
      <c r="D264">
        <v>5011.9000000000005</v>
      </c>
      <c r="E264" cm="1">
        <f t="array" ref="E264">_xlfn.IFS(B264&gt;87,1,AND(B264&lt;=87, B264&gt;45),2,AND(B264&lt;=45,B264&gt;18),3,B264&lt;=18,4)</f>
        <v>4</v>
      </c>
      <c r="F264" cm="1">
        <f t="array" ref="F264">_xlfn.IFS(C264&gt;7,4,AND(C264&lt;=7, C264&gt;5),3,AND(C264&lt;=5,C264&gt;4),2,C264&lt;=4,1)</f>
        <v>4</v>
      </c>
      <c r="G264" cm="1">
        <f t="array" ref="G264">_xlfn.IFS(D264&gt;4094,4,AND(D264&lt;=4094, D264&gt;2784),3,AND(D264&lt;=2784,D264&gt;1779),2,D264&lt;=1779,1)</f>
        <v>4</v>
      </c>
      <c r="H264">
        <f t="shared" si="4"/>
        <v>444</v>
      </c>
      <c r="I264" t="str" cm="1">
        <f t="array" ref="I264">_xlfn.IFS(H264&gt;411,"Platinum",AND(H264&lt;=411, H264&gt;311),"Gold",AND(H264&lt;=311,H264&gt;211),"Silver",H264&lt;=211,"Bronze")</f>
        <v>Platinum</v>
      </c>
      <c r="J264" t="str" cm="1">
        <f t="array" ref="J264">_xlfn.IFS(
H264="444","Champions",
LEFT(H264,1)="4","Loyal Customers",
MID(H264,2,1)="4","Potential Loyalists",
LEFT(H264,1)="3","Promising",
LEFT(H264,1)="2","Customers Needing Attention",
LEFT(H264,1)&lt;="2","At Risk",
RIGHT(H264,1)="4","Can't Lose Them",
TRUE,"Hibernating"
)</f>
        <v>Loyal Customers</v>
      </c>
    </row>
    <row r="265" spans="1:10" x14ac:dyDescent="0.25">
      <c r="A265" s="3" t="s">
        <v>281</v>
      </c>
      <c r="B265">
        <v>14</v>
      </c>
      <c r="C265">
        <v>9</v>
      </c>
      <c r="D265">
        <v>6634.1399999999994</v>
      </c>
      <c r="E265" cm="1">
        <f t="array" ref="E265">_xlfn.IFS(B265&gt;87,1,AND(B265&lt;=87, B265&gt;45),2,AND(B265&lt;=45,B265&gt;18),3,B265&lt;=18,4)</f>
        <v>4</v>
      </c>
      <c r="F265" cm="1">
        <f t="array" ref="F265">_xlfn.IFS(C265&gt;7,4,AND(C265&lt;=7, C265&gt;5),3,AND(C265&lt;=5,C265&gt;4),2,C265&lt;=4,1)</f>
        <v>4</v>
      </c>
      <c r="G265" cm="1">
        <f t="array" ref="G265">_xlfn.IFS(D265&gt;4094,4,AND(D265&lt;=4094, D265&gt;2784),3,AND(D265&lt;=2784,D265&gt;1779),2,D265&lt;=1779,1)</f>
        <v>4</v>
      </c>
      <c r="H265">
        <f t="shared" si="4"/>
        <v>444</v>
      </c>
      <c r="I265" t="str" cm="1">
        <f t="array" ref="I265">_xlfn.IFS(H265&gt;411,"Platinum",AND(H265&lt;=411, H265&gt;311),"Gold",AND(H265&lt;=311,H265&gt;211),"Silver",H265&lt;=211,"Bronze")</f>
        <v>Platinum</v>
      </c>
      <c r="J265" t="str" cm="1">
        <f t="array" ref="J265">_xlfn.IFS(
H265="444","Champions",
LEFT(H265,1)="4","Loyal Customers",
MID(H265,2,1)="4","Potential Loyalists",
LEFT(H265,1)="3","Promising",
LEFT(H265,1)="2","Customers Needing Attention",
LEFT(H265,1)&lt;="2","At Risk",
RIGHT(H265,1)="4","Can't Lose Them",
TRUE,"Hibernating"
)</f>
        <v>Loyal Customers</v>
      </c>
    </row>
    <row r="266" spans="1:10" x14ac:dyDescent="0.25">
      <c r="A266" s="3" t="s">
        <v>282</v>
      </c>
      <c r="B266">
        <v>85</v>
      </c>
      <c r="C266">
        <v>7</v>
      </c>
      <c r="D266">
        <v>2048.65</v>
      </c>
      <c r="E266" cm="1">
        <f t="array" ref="E266">_xlfn.IFS(B266&gt;87,1,AND(B266&lt;=87, B266&gt;45),2,AND(B266&lt;=45,B266&gt;18),3,B266&lt;=18,4)</f>
        <v>2</v>
      </c>
      <c r="F266" cm="1">
        <f t="array" ref="F266">_xlfn.IFS(C266&gt;7,4,AND(C266&lt;=7, C266&gt;5),3,AND(C266&lt;=5,C266&gt;4),2,C266&lt;=4,1)</f>
        <v>3</v>
      </c>
      <c r="G266" cm="1">
        <f t="array" ref="G266">_xlfn.IFS(D266&gt;4094,4,AND(D266&lt;=4094, D266&gt;2784),3,AND(D266&lt;=2784,D266&gt;1779),2,D266&lt;=1779,1)</f>
        <v>2</v>
      </c>
      <c r="H266">
        <f t="shared" si="4"/>
        <v>232</v>
      </c>
      <c r="I266" t="str" cm="1">
        <f t="array" ref="I266">_xlfn.IFS(H266&gt;411,"Platinum",AND(H266&lt;=411, H266&gt;311),"Gold",AND(H266&lt;=311,H266&gt;211),"Silver",H266&lt;=211,"Bronze")</f>
        <v>Silver</v>
      </c>
      <c r="J266" t="str" cm="1">
        <f t="array" ref="J266">_xlfn.IFS(
H266="444","Champions",
LEFT(H266,1)="4","Loyal Customers",
MID(H266,2,1)="4","Potential Loyalists",
LEFT(H266,1)="3","Promising",
LEFT(H266,1)="2","Customers Needing Attention",
LEFT(H266,1)&lt;="2","At Risk",
RIGHT(H266,1)="4","Can't Lose Them",
TRUE,"Hibernating"
)</f>
        <v>Customers Needing Attention</v>
      </c>
    </row>
    <row r="267" spans="1:10" x14ac:dyDescent="0.25">
      <c r="A267" s="3" t="s">
        <v>283</v>
      </c>
      <c r="B267">
        <v>81</v>
      </c>
      <c r="C267">
        <v>2</v>
      </c>
      <c r="D267">
        <v>3332.8</v>
      </c>
      <c r="E267" cm="1">
        <f t="array" ref="E267">_xlfn.IFS(B267&gt;87,1,AND(B267&lt;=87, B267&gt;45),2,AND(B267&lt;=45,B267&gt;18),3,B267&lt;=18,4)</f>
        <v>2</v>
      </c>
      <c r="F267" cm="1">
        <f t="array" ref="F267">_xlfn.IFS(C267&gt;7,4,AND(C267&lt;=7, C267&gt;5),3,AND(C267&lt;=5,C267&gt;4),2,C267&lt;=4,1)</f>
        <v>1</v>
      </c>
      <c r="G267" cm="1">
        <f t="array" ref="G267">_xlfn.IFS(D267&gt;4094,4,AND(D267&lt;=4094, D267&gt;2784),3,AND(D267&lt;=2784,D267&gt;1779),2,D267&lt;=1779,1)</f>
        <v>3</v>
      </c>
      <c r="H267">
        <f t="shared" si="4"/>
        <v>213</v>
      </c>
      <c r="I267" t="str" cm="1">
        <f t="array" ref="I267">_xlfn.IFS(H267&gt;411,"Platinum",AND(H267&lt;=411, H267&gt;311),"Gold",AND(H267&lt;=311,H267&gt;211),"Silver",H267&lt;=211,"Bronze")</f>
        <v>Silver</v>
      </c>
      <c r="J267" t="str" cm="1">
        <f t="array" ref="J267">_xlfn.IFS(
H267="444","Champions",
LEFT(H267,1)="4","Loyal Customers",
MID(H267,2,1)="4","Potential Loyalists",
LEFT(H267,1)="3","Promising",
LEFT(H267,1)="2","Customers Needing Attention",
LEFT(H267,1)&lt;="2","At Risk",
RIGHT(H267,1)="4","Can't Lose Them",
TRUE,"Hibernating"
)</f>
        <v>Customers Needing Attention</v>
      </c>
    </row>
    <row r="268" spans="1:10" x14ac:dyDescent="0.25">
      <c r="A268" s="3" t="s">
        <v>284</v>
      </c>
      <c r="B268">
        <v>41</v>
      </c>
      <c r="C268">
        <v>4</v>
      </c>
      <c r="D268">
        <v>3078.59</v>
      </c>
      <c r="E268" cm="1">
        <f t="array" ref="E268">_xlfn.IFS(B268&gt;87,1,AND(B268&lt;=87, B268&gt;45),2,AND(B268&lt;=45,B268&gt;18),3,B268&lt;=18,4)</f>
        <v>3</v>
      </c>
      <c r="F268" cm="1">
        <f t="array" ref="F268">_xlfn.IFS(C268&gt;7,4,AND(C268&lt;=7, C268&gt;5),3,AND(C268&lt;=5,C268&gt;4),2,C268&lt;=4,1)</f>
        <v>1</v>
      </c>
      <c r="G268" cm="1">
        <f t="array" ref="G268">_xlfn.IFS(D268&gt;4094,4,AND(D268&lt;=4094, D268&gt;2784),3,AND(D268&lt;=2784,D268&gt;1779),2,D268&lt;=1779,1)</f>
        <v>3</v>
      </c>
      <c r="H268">
        <f t="shared" si="4"/>
        <v>313</v>
      </c>
      <c r="I268" t="str" cm="1">
        <f t="array" ref="I268">_xlfn.IFS(H268&gt;411,"Platinum",AND(H268&lt;=411, H268&gt;311),"Gold",AND(H268&lt;=311,H268&gt;211),"Silver",H268&lt;=211,"Bronze")</f>
        <v>Gold</v>
      </c>
      <c r="J268" t="str" cm="1">
        <f t="array" ref="J268">_xlfn.IFS(
H268="444","Champions",
LEFT(H268,1)="4","Loyal Customers",
MID(H268,2,1)="4","Potential Loyalists",
LEFT(H268,1)="3","Promising",
LEFT(H268,1)="2","Customers Needing Attention",
LEFT(H268,1)&lt;="2","At Risk",
RIGHT(H268,1)="4","Can't Lose Them",
TRUE,"Hibernating"
)</f>
        <v>Promising</v>
      </c>
    </row>
    <row r="269" spans="1:10" x14ac:dyDescent="0.25">
      <c r="A269" s="3" t="s">
        <v>285</v>
      </c>
      <c r="B269">
        <v>23</v>
      </c>
      <c r="C269">
        <v>10</v>
      </c>
      <c r="D269">
        <v>5731.25</v>
      </c>
      <c r="E269" cm="1">
        <f t="array" ref="E269">_xlfn.IFS(B269&gt;87,1,AND(B269&lt;=87, B269&gt;45),2,AND(B269&lt;=45,B269&gt;18),3,B269&lt;=18,4)</f>
        <v>3</v>
      </c>
      <c r="F269" cm="1">
        <f t="array" ref="F269">_xlfn.IFS(C269&gt;7,4,AND(C269&lt;=7, C269&gt;5),3,AND(C269&lt;=5,C269&gt;4),2,C269&lt;=4,1)</f>
        <v>4</v>
      </c>
      <c r="G269" cm="1">
        <f t="array" ref="G269">_xlfn.IFS(D269&gt;4094,4,AND(D269&lt;=4094, D269&gt;2784),3,AND(D269&lt;=2784,D269&gt;1779),2,D269&lt;=1779,1)</f>
        <v>4</v>
      </c>
      <c r="H269">
        <f t="shared" si="4"/>
        <v>344</v>
      </c>
      <c r="I269" t="str" cm="1">
        <f t="array" ref="I269">_xlfn.IFS(H269&gt;411,"Platinum",AND(H269&lt;=411, H269&gt;311),"Gold",AND(H269&lt;=311,H269&gt;211),"Silver",H269&lt;=211,"Bronze")</f>
        <v>Gold</v>
      </c>
      <c r="J269" t="str" cm="1">
        <f t="array" ref="J269">_xlfn.IFS(
H269="444","Champions",
LEFT(H269,1)="4","Loyal Customers",
MID(H269,2,1)="4","Potential Loyalists",
LEFT(H269,1)="3","Promising",
LEFT(H269,1)="2","Customers Needing Attention",
LEFT(H269,1)&lt;="2","At Risk",
RIGHT(H269,1)="4","Can't Lose Them",
TRUE,"Hibernating"
)</f>
        <v>Potential Loyalists</v>
      </c>
    </row>
    <row r="270" spans="1:10" x14ac:dyDescent="0.25">
      <c r="A270" s="3" t="s">
        <v>286</v>
      </c>
      <c r="B270">
        <v>101</v>
      </c>
      <c r="C270">
        <v>5</v>
      </c>
      <c r="D270">
        <v>297.58</v>
      </c>
      <c r="E270" cm="1">
        <f t="array" ref="E270">_xlfn.IFS(B270&gt;87,1,AND(B270&lt;=87, B270&gt;45),2,AND(B270&lt;=45,B270&gt;18),3,B270&lt;=18,4)</f>
        <v>1</v>
      </c>
      <c r="F270" cm="1">
        <f t="array" ref="F270">_xlfn.IFS(C270&gt;7,4,AND(C270&lt;=7, C270&gt;5),3,AND(C270&lt;=5,C270&gt;4),2,C270&lt;=4,1)</f>
        <v>2</v>
      </c>
      <c r="G270" cm="1">
        <f t="array" ref="G270">_xlfn.IFS(D270&gt;4094,4,AND(D270&lt;=4094, D270&gt;2784),3,AND(D270&lt;=2784,D270&gt;1779),2,D270&lt;=1779,1)</f>
        <v>1</v>
      </c>
      <c r="H270">
        <f t="shared" si="4"/>
        <v>121</v>
      </c>
      <c r="I270" t="str" cm="1">
        <f t="array" ref="I270">_xlfn.IFS(H270&gt;411,"Platinum",AND(H270&lt;=411, H270&gt;311),"Gold",AND(H270&lt;=311,H270&gt;211),"Silver",H270&lt;=211,"Bronze")</f>
        <v>Bronze</v>
      </c>
      <c r="J270" t="str" cm="1">
        <f t="array" ref="J270">_xlfn.IFS(
H270="444","Champions",
LEFT(H270,1)="4","Loyal Customers",
MID(H270,2,1)="4","Potential Loyalists",
LEFT(H270,1)="3","Promising",
LEFT(H270,1)="2","Customers Needing Attention",
LEFT(H270,1)&lt;="2","At Risk",
RIGHT(H270,1)="4","Can't Lose Them",
TRUE,"Hibernating"
)</f>
        <v>At Risk</v>
      </c>
    </row>
    <row r="271" spans="1:10" x14ac:dyDescent="0.25">
      <c r="A271" s="3" t="s">
        <v>287</v>
      </c>
      <c r="B271">
        <v>38</v>
      </c>
      <c r="C271">
        <v>7</v>
      </c>
      <c r="D271">
        <v>1795.2999999999997</v>
      </c>
      <c r="E271" cm="1">
        <f t="array" ref="E271">_xlfn.IFS(B271&gt;87,1,AND(B271&lt;=87, B271&gt;45),2,AND(B271&lt;=45,B271&gt;18),3,B271&lt;=18,4)</f>
        <v>3</v>
      </c>
      <c r="F271" cm="1">
        <f t="array" ref="F271">_xlfn.IFS(C271&gt;7,4,AND(C271&lt;=7, C271&gt;5),3,AND(C271&lt;=5,C271&gt;4),2,C271&lt;=4,1)</f>
        <v>3</v>
      </c>
      <c r="G271" cm="1">
        <f t="array" ref="G271">_xlfn.IFS(D271&gt;4094,4,AND(D271&lt;=4094, D271&gt;2784),3,AND(D271&lt;=2784,D271&gt;1779),2,D271&lt;=1779,1)</f>
        <v>2</v>
      </c>
      <c r="H271">
        <f t="shared" si="4"/>
        <v>332</v>
      </c>
      <c r="I271" t="str" cm="1">
        <f t="array" ref="I271">_xlfn.IFS(H271&gt;411,"Platinum",AND(H271&lt;=411, H271&gt;311),"Gold",AND(H271&lt;=311,H271&gt;211),"Silver",H271&lt;=211,"Bronze")</f>
        <v>Gold</v>
      </c>
      <c r="J271" t="str" cm="1">
        <f t="array" ref="J271">_xlfn.IFS(
H271="444","Champions",
LEFT(H271,1)="4","Loyal Customers",
MID(H271,2,1)="4","Potential Loyalists",
LEFT(H271,1)="3","Promising",
LEFT(H271,1)="2","Customers Needing Attention",
LEFT(H271,1)&lt;="2","At Risk",
RIGHT(H271,1)="4","Can't Lose Them",
TRUE,"Hibernating"
)</f>
        <v>Promising</v>
      </c>
    </row>
    <row r="272" spans="1:10" x14ac:dyDescent="0.25">
      <c r="A272" s="3" t="s">
        <v>288</v>
      </c>
      <c r="B272">
        <v>2</v>
      </c>
      <c r="C272">
        <v>7</v>
      </c>
      <c r="D272">
        <v>4054.2499999999995</v>
      </c>
      <c r="E272" cm="1">
        <f t="array" ref="E272">_xlfn.IFS(B272&gt;87,1,AND(B272&lt;=87, B272&gt;45),2,AND(B272&lt;=45,B272&gt;18),3,B272&lt;=18,4)</f>
        <v>4</v>
      </c>
      <c r="F272" cm="1">
        <f t="array" ref="F272">_xlfn.IFS(C272&gt;7,4,AND(C272&lt;=7, C272&gt;5),3,AND(C272&lt;=5,C272&gt;4),2,C272&lt;=4,1)</f>
        <v>3</v>
      </c>
      <c r="G272" cm="1">
        <f t="array" ref="G272">_xlfn.IFS(D272&gt;4094,4,AND(D272&lt;=4094, D272&gt;2784),3,AND(D272&lt;=2784,D272&gt;1779),2,D272&lt;=1779,1)</f>
        <v>3</v>
      </c>
      <c r="H272">
        <f t="shared" si="4"/>
        <v>433</v>
      </c>
      <c r="I272" t="str" cm="1">
        <f t="array" ref="I272">_xlfn.IFS(H272&gt;411,"Platinum",AND(H272&lt;=411, H272&gt;311),"Gold",AND(H272&lt;=311,H272&gt;211),"Silver",H272&lt;=211,"Bronze")</f>
        <v>Platinum</v>
      </c>
      <c r="J272" t="str" cm="1">
        <f t="array" ref="J272">_xlfn.IFS(
H272="444","Champions",
LEFT(H272,1)="4","Loyal Customers",
MID(H272,2,1)="4","Potential Loyalists",
LEFT(H272,1)="3","Promising",
LEFT(H272,1)="2","Customers Needing Attention",
LEFT(H272,1)&lt;="2","At Risk",
RIGHT(H272,1)="4","Can't Lose Them",
TRUE,"Hibernating"
)</f>
        <v>Loyal Customers</v>
      </c>
    </row>
    <row r="273" spans="1:10" x14ac:dyDescent="0.25">
      <c r="A273" s="3" t="s">
        <v>289</v>
      </c>
      <c r="B273">
        <v>5</v>
      </c>
      <c r="C273">
        <v>4</v>
      </c>
      <c r="D273">
        <v>3015.05</v>
      </c>
      <c r="E273" cm="1">
        <f t="array" ref="E273">_xlfn.IFS(B273&gt;87,1,AND(B273&lt;=87, B273&gt;45),2,AND(B273&lt;=45,B273&gt;18),3,B273&lt;=18,4)</f>
        <v>4</v>
      </c>
      <c r="F273" cm="1">
        <f t="array" ref="F273">_xlfn.IFS(C273&gt;7,4,AND(C273&lt;=7, C273&gt;5),3,AND(C273&lt;=5,C273&gt;4),2,C273&lt;=4,1)</f>
        <v>1</v>
      </c>
      <c r="G273" cm="1">
        <f t="array" ref="G273">_xlfn.IFS(D273&gt;4094,4,AND(D273&lt;=4094, D273&gt;2784),3,AND(D273&lt;=2784,D273&gt;1779),2,D273&lt;=1779,1)</f>
        <v>3</v>
      </c>
      <c r="H273">
        <f t="shared" si="4"/>
        <v>413</v>
      </c>
      <c r="I273" t="str" cm="1">
        <f t="array" ref="I273">_xlfn.IFS(H273&gt;411,"Platinum",AND(H273&lt;=411, H273&gt;311),"Gold",AND(H273&lt;=311,H273&gt;211),"Silver",H273&lt;=211,"Bronze")</f>
        <v>Platinum</v>
      </c>
      <c r="J273" t="str" cm="1">
        <f t="array" ref="J273">_xlfn.IFS(
H273="444","Champions",
LEFT(H273,1)="4","Loyal Customers",
MID(H273,2,1)="4","Potential Loyalists",
LEFT(H273,1)="3","Promising",
LEFT(H273,1)="2","Customers Needing Attention",
LEFT(H273,1)&lt;="2","At Risk",
RIGHT(H273,1)="4","Can't Lose Them",
TRUE,"Hibernating"
)</f>
        <v>Loyal Customers</v>
      </c>
    </row>
    <row r="274" spans="1:10" x14ac:dyDescent="0.25">
      <c r="A274" s="3" t="s">
        <v>290</v>
      </c>
      <c r="B274">
        <v>75</v>
      </c>
      <c r="C274">
        <v>7</v>
      </c>
      <c r="D274">
        <v>1844.56</v>
      </c>
      <c r="E274" cm="1">
        <f t="array" ref="E274">_xlfn.IFS(B274&gt;87,1,AND(B274&lt;=87, B274&gt;45),2,AND(B274&lt;=45,B274&gt;18),3,B274&lt;=18,4)</f>
        <v>2</v>
      </c>
      <c r="F274" cm="1">
        <f t="array" ref="F274">_xlfn.IFS(C274&gt;7,4,AND(C274&lt;=7, C274&gt;5),3,AND(C274&lt;=5,C274&gt;4),2,C274&lt;=4,1)</f>
        <v>3</v>
      </c>
      <c r="G274" cm="1">
        <f t="array" ref="G274">_xlfn.IFS(D274&gt;4094,4,AND(D274&lt;=4094, D274&gt;2784),3,AND(D274&lt;=2784,D274&gt;1779),2,D274&lt;=1779,1)</f>
        <v>2</v>
      </c>
      <c r="H274">
        <f t="shared" si="4"/>
        <v>232</v>
      </c>
      <c r="I274" t="str" cm="1">
        <f t="array" ref="I274">_xlfn.IFS(H274&gt;411,"Platinum",AND(H274&lt;=411, H274&gt;311),"Gold",AND(H274&lt;=311,H274&gt;211),"Silver",H274&lt;=211,"Bronze")</f>
        <v>Silver</v>
      </c>
      <c r="J274" t="str" cm="1">
        <f t="array" ref="J274">_xlfn.IFS(
H274="444","Champions",
LEFT(H274,1)="4","Loyal Customers",
MID(H274,2,1)="4","Potential Loyalists",
LEFT(H274,1)="3","Promising",
LEFT(H274,1)="2","Customers Needing Attention",
LEFT(H274,1)&lt;="2","At Risk",
RIGHT(H274,1)="4","Can't Lose Them",
TRUE,"Hibernating"
)</f>
        <v>Customers Needing Attention</v>
      </c>
    </row>
    <row r="275" spans="1:10" x14ac:dyDescent="0.25">
      <c r="A275" s="3" t="s">
        <v>291</v>
      </c>
      <c r="B275">
        <v>17</v>
      </c>
      <c r="C275">
        <v>2</v>
      </c>
      <c r="D275">
        <v>1085.74</v>
      </c>
      <c r="E275" cm="1">
        <f t="array" ref="E275">_xlfn.IFS(B275&gt;87,1,AND(B275&lt;=87, B275&gt;45),2,AND(B275&lt;=45,B275&gt;18),3,B275&lt;=18,4)</f>
        <v>4</v>
      </c>
      <c r="F275" cm="1">
        <f t="array" ref="F275">_xlfn.IFS(C275&gt;7,4,AND(C275&lt;=7, C275&gt;5),3,AND(C275&lt;=5,C275&gt;4),2,C275&lt;=4,1)</f>
        <v>1</v>
      </c>
      <c r="G275" cm="1">
        <f t="array" ref="G275">_xlfn.IFS(D275&gt;4094,4,AND(D275&lt;=4094, D275&gt;2784),3,AND(D275&lt;=2784,D275&gt;1779),2,D275&lt;=1779,1)</f>
        <v>1</v>
      </c>
      <c r="H275">
        <f t="shared" si="4"/>
        <v>411</v>
      </c>
      <c r="I275" t="str" cm="1">
        <f t="array" ref="I275">_xlfn.IFS(H275&gt;411,"Platinum",AND(H275&lt;=411, H275&gt;311),"Gold",AND(H275&lt;=311,H275&gt;211),"Silver",H275&lt;=211,"Bronze")</f>
        <v>Gold</v>
      </c>
      <c r="J275" t="str" cm="1">
        <f t="array" ref="J275">_xlfn.IFS(
H275="444","Champions",
LEFT(H275,1)="4","Loyal Customers",
MID(H275,2,1)="4","Potential Loyalists",
LEFT(H275,1)="3","Promising",
LEFT(H275,1)="2","Customers Needing Attention",
LEFT(H275,1)&lt;="2","At Risk",
RIGHT(H275,1)="4","Can't Lose Them",
TRUE,"Hibernating"
)</f>
        <v>Loyal Customers</v>
      </c>
    </row>
    <row r="276" spans="1:10" x14ac:dyDescent="0.25">
      <c r="A276" s="3" t="s">
        <v>292</v>
      </c>
      <c r="B276">
        <v>199</v>
      </c>
      <c r="C276">
        <v>9</v>
      </c>
      <c r="D276">
        <v>4544.16</v>
      </c>
      <c r="E276" cm="1">
        <f t="array" ref="E276">_xlfn.IFS(B276&gt;87,1,AND(B276&lt;=87, B276&gt;45),2,AND(B276&lt;=45,B276&gt;18),3,B276&lt;=18,4)</f>
        <v>1</v>
      </c>
      <c r="F276" cm="1">
        <f t="array" ref="F276">_xlfn.IFS(C276&gt;7,4,AND(C276&lt;=7, C276&gt;5),3,AND(C276&lt;=5,C276&gt;4),2,C276&lt;=4,1)</f>
        <v>4</v>
      </c>
      <c r="G276" cm="1">
        <f t="array" ref="G276">_xlfn.IFS(D276&gt;4094,4,AND(D276&lt;=4094, D276&gt;2784),3,AND(D276&lt;=2784,D276&gt;1779),2,D276&lt;=1779,1)</f>
        <v>4</v>
      </c>
      <c r="H276">
        <f t="shared" si="4"/>
        <v>144</v>
      </c>
      <c r="I276" t="str" cm="1">
        <f t="array" ref="I276">_xlfn.IFS(H276&gt;411,"Platinum",AND(H276&lt;=411, H276&gt;311),"Gold",AND(H276&lt;=311,H276&gt;211),"Silver",H276&lt;=211,"Bronze")</f>
        <v>Bronze</v>
      </c>
      <c r="J276" t="str" cm="1">
        <f t="array" ref="J276">_xlfn.IFS(
H276="444","Champions",
LEFT(H276,1)="4","Loyal Customers",
MID(H276,2,1)="4","Potential Loyalists",
LEFT(H276,1)="3","Promising",
LEFT(H276,1)="2","Customers Needing Attention",
LEFT(H276,1)&lt;="2","At Risk",
RIGHT(H276,1)="4","Can't Lose Them",
TRUE,"Hibernating"
)</f>
        <v>Potential Loyalists</v>
      </c>
    </row>
    <row r="277" spans="1:10" x14ac:dyDescent="0.25">
      <c r="A277" s="3" t="s">
        <v>293</v>
      </c>
      <c r="B277">
        <v>19</v>
      </c>
      <c r="C277">
        <v>5</v>
      </c>
      <c r="D277">
        <v>1968.68</v>
      </c>
      <c r="E277" cm="1">
        <f t="array" ref="E277">_xlfn.IFS(B277&gt;87,1,AND(B277&lt;=87, B277&gt;45),2,AND(B277&lt;=45,B277&gt;18),3,B277&lt;=18,4)</f>
        <v>3</v>
      </c>
      <c r="F277" cm="1">
        <f t="array" ref="F277">_xlfn.IFS(C277&gt;7,4,AND(C277&lt;=7, C277&gt;5),3,AND(C277&lt;=5,C277&gt;4),2,C277&lt;=4,1)</f>
        <v>2</v>
      </c>
      <c r="G277" cm="1">
        <f t="array" ref="G277">_xlfn.IFS(D277&gt;4094,4,AND(D277&lt;=4094, D277&gt;2784),3,AND(D277&lt;=2784,D277&gt;1779),2,D277&lt;=1779,1)</f>
        <v>2</v>
      </c>
      <c r="H277">
        <f t="shared" si="4"/>
        <v>322</v>
      </c>
      <c r="I277" t="str" cm="1">
        <f t="array" ref="I277">_xlfn.IFS(H277&gt;411,"Platinum",AND(H277&lt;=411, H277&gt;311),"Gold",AND(H277&lt;=311,H277&gt;211),"Silver",H277&lt;=211,"Bronze")</f>
        <v>Gold</v>
      </c>
      <c r="J277" t="str" cm="1">
        <f t="array" ref="J277">_xlfn.IFS(
H277="444","Champions",
LEFT(H277,1)="4","Loyal Customers",
MID(H277,2,1)="4","Potential Loyalists",
LEFT(H277,1)="3","Promising",
LEFT(H277,1)="2","Customers Needing Attention",
LEFT(H277,1)&lt;="2","At Risk",
RIGHT(H277,1)="4","Can't Lose Them",
TRUE,"Hibernating"
)</f>
        <v>Promising</v>
      </c>
    </row>
    <row r="278" spans="1:10" x14ac:dyDescent="0.25">
      <c r="A278" s="3" t="s">
        <v>294</v>
      </c>
      <c r="B278">
        <v>71</v>
      </c>
      <c r="C278">
        <v>7</v>
      </c>
      <c r="D278">
        <v>2596.23</v>
      </c>
      <c r="E278" cm="1">
        <f t="array" ref="E278">_xlfn.IFS(B278&gt;87,1,AND(B278&lt;=87, B278&gt;45),2,AND(B278&lt;=45,B278&gt;18),3,B278&lt;=18,4)</f>
        <v>2</v>
      </c>
      <c r="F278" cm="1">
        <f t="array" ref="F278">_xlfn.IFS(C278&gt;7,4,AND(C278&lt;=7, C278&gt;5),3,AND(C278&lt;=5,C278&gt;4),2,C278&lt;=4,1)</f>
        <v>3</v>
      </c>
      <c r="G278" cm="1">
        <f t="array" ref="G278">_xlfn.IFS(D278&gt;4094,4,AND(D278&lt;=4094, D278&gt;2784),3,AND(D278&lt;=2784,D278&gt;1779),2,D278&lt;=1779,1)</f>
        <v>2</v>
      </c>
      <c r="H278">
        <f t="shared" si="4"/>
        <v>232</v>
      </c>
      <c r="I278" t="str" cm="1">
        <f t="array" ref="I278">_xlfn.IFS(H278&gt;411,"Platinum",AND(H278&lt;=411, H278&gt;311),"Gold",AND(H278&lt;=311,H278&gt;211),"Silver",H278&lt;=211,"Bronze")</f>
        <v>Silver</v>
      </c>
      <c r="J278" t="str" cm="1">
        <f t="array" ref="J278">_xlfn.IFS(
H278="444","Champions",
LEFT(H278,1)="4","Loyal Customers",
MID(H278,2,1)="4","Potential Loyalists",
LEFT(H278,1)="3","Promising",
LEFT(H278,1)="2","Customers Needing Attention",
LEFT(H278,1)&lt;="2","At Risk",
RIGHT(H278,1)="4","Can't Lose Them",
TRUE,"Hibernating"
)</f>
        <v>Customers Needing Attention</v>
      </c>
    </row>
    <row r="279" spans="1:10" x14ac:dyDescent="0.25">
      <c r="A279" s="3" t="s">
        <v>295</v>
      </c>
      <c r="B279">
        <v>114</v>
      </c>
      <c r="C279">
        <v>2</v>
      </c>
      <c r="D279">
        <v>1769.48</v>
      </c>
      <c r="E279" cm="1">
        <f t="array" ref="E279">_xlfn.IFS(B279&gt;87,1,AND(B279&lt;=87, B279&gt;45),2,AND(B279&lt;=45,B279&gt;18),3,B279&lt;=18,4)</f>
        <v>1</v>
      </c>
      <c r="F279" cm="1">
        <f t="array" ref="F279">_xlfn.IFS(C279&gt;7,4,AND(C279&lt;=7, C279&gt;5),3,AND(C279&lt;=5,C279&gt;4),2,C279&lt;=4,1)</f>
        <v>1</v>
      </c>
      <c r="G279" cm="1">
        <f t="array" ref="G279">_xlfn.IFS(D279&gt;4094,4,AND(D279&lt;=4094, D279&gt;2784),3,AND(D279&lt;=2784,D279&gt;1779),2,D279&lt;=1779,1)</f>
        <v>1</v>
      </c>
      <c r="H279">
        <f t="shared" si="4"/>
        <v>111</v>
      </c>
      <c r="I279" t="str" cm="1">
        <f t="array" ref="I279">_xlfn.IFS(H279&gt;411,"Platinum",AND(H279&lt;=411, H279&gt;311),"Gold",AND(H279&lt;=311,H279&gt;211),"Silver",H279&lt;=211,"Bronze")</f>
        <v>Bronze</v>
      </c>
      <c r="J279" t="str" cm="1">
        <f t="array" ref="J279">_xlfn.IFS(
H279="444","Champions",
LEFT(H279,1)="4","Loyal Customers",
MID(H279,2,1)="4","Potential Loyalists",
LEFT(H279,1)="3","Promising",
LEFT(H279,1)="2","Customers Needing Attention",
LEFT(H279,1)&lt;="2","At Risk",
RIGHT(H279,1)="4","Can't Lose Them",
TRUE,"Hibernating"
)</f>
        <v>At Risk</v>
      </c>
    </row>
    <row r="280" spans="1:10" x14ac:dyDescent="0.25">
      <c r="A280" s="3" t="s">
        <v>296</v>
      </c>
      <c r="B280">
        <v>90</v>
      </c>
      <c r="C280">
        <v>4</v>
      </c>
      <c r="D280">
        <v>2848.94</v>
      </c>
      <c r="E280" cm="1">
        <f t="array" ref="E280">_xlfn.IFS(B280&gt;87,1,AND(B280&lt;=87, B280&gt;45),2,AND(B280&lt;=45,B280&gt;18),3,B280&lt;=18,4)</f>
        <v>1</v>
      </c>
      <c r="F280" cm="1">
        <f t="array" ref="F280">_xlfn.IFS(C280&gt;7,4,AND(C280&lt;=7, C280&gt;5),3,AND(C280&lt;=5,C280&gt;4),2,C280&lt;=4,1)</f>
        <v>1</v>
      </c>
      <c r="G280" cm="1">
        <f t="array" ref="G280">_xlfn.IFS(D280&gt;4094,4,AND(D280&lt;=4094, D280&gt;2784),3,AND(D280&lt;=2784,D280&gt;1779),2,D280&lt;=1779,1)</f>
        <v>3</v>
      </c>
      <c r="H280">
        <f t="shared" si="4"/>
        <v>113</v>
      </c>
      <c r="I280" t="str" cm="1">
        <f t="array" ref="I280">_xlfn.IFS(H280&gt;411,"Platinum",AND(H280&lt;=411, H280&gt;311),"Gold",AND(H280&lt;=311,H280&gt;211),"Silver",H280&lt;=211,"Bronze")</f>
        <v>Bronze</v>
      </c>
      <c r="J280" t="str" cm="1">
        <f t="array" ref="J280">_xlfn.IFS(
H280="444","Champions",
LEFT(H280,1)="4","Loyal Customers",
MID(H280,2,1)="4","Potential Loyalists",
LEFT(H280,1)="3","Promising",
LEFT(H280,1)="2","Customers Needing Attention",
LEFT(H280,1)&lt;="2","At Risk",
RIGHT(H280,1)="4","Can't Lose Them",
TRUE,"Hibernating"
)</f>
        <v>At Risk</v>
      </c>
    </row>
    <row r="281" spans="1:10" x14ac:dyDescent="0.25">
      <c r="A281" s="3" t="s">
        <v>297</v>
      </c>
      <c r="B281">
        <v>67</v>
      </c>
      <c r="C281">
        <v>1</v>
      </c>
      <c r="D281">
        <v>182.81</v>
      </c>
      <c r="E281" cm="1">
        <f t="array" ref="E281">_xlfn.IFS(B281&gt;87,1,AND(B281&lt;=87, B281&gt;45),2,AND(B281&lt;=45,B281&gt;18),3,B281&lt;=18,4)</f>
        <v>2</v>
      </c>
      <c r="F281" cm="1">
        <f t="array" ref="F281">_xlfn.IFS(C281&gt;7,4,AND(C281&lt;=7, C281&gt;5),3,AND(C281&lt;=5,C281&gt;4),2,C281&lt;=4,1)</f>
        <v>1</v>
      </c>
      <c r="G281" cm="1">
        <f t="array" ref="G281">_xlfn.IFS(D281&gt;4094,4,AND(D281&lt;=4094, D281&gt;2784),3,AND(D281&lt;=2784,D281&gt;1779),2,D281&lt;=1779,1)</f>
        <v>1</v>
      </c>
      <c r="H281">
        <f t="shared" si="4"/>
        <v>211</v>
      </c>
      <c r="I281" t="str" cm="1">
        <f t="array" ref="I281">_xlfn.IFS(H281&gt;411,"Platinum",AND(H281&lt;=411, H281&gt;311),"Gold",AND(H281&lt;=311,H281&gt;211),"Silver",H281&lt;=211,"Bronze")</f>
        <v>Bronze</v>
      </c>
      <c r="J281" t="str" cm="1">
        <f t="array" ref="J281">_xlfn.IFS(
H281="444","Champions",
LEFT(H281,1)="4","Loyal Customers",
MID(H281,2,1)="4","Potential Loyalists",
LEFT(H281,1)="3","Promising",
LEFT(H281,1)="2","Customers Needing Attention",
LEFT(H281,1)&lt;="2","At Risk",
RIGHT(H281,1)="4","Can't Lose Them",
TRUE,"Hibernating"
)</f>
        <v>Customers Needing Attention</v>
      </c>
    </row>
    <row r="282" spans="1:10" x14ac:dyDescent="0.25">
      <c r="A282" s="3" t="s">
        <v>298</v>
      </c>
      <c r="B282">
        <v>106</v>
      </c>
      <c r="C282">
        <v>5</v>
      </c>
      <c r="D282">
        <v>4269.8500000000004</v>
      </c>
      <c r="E282" cm="1">
        <f t="array" ref="E282">_xlfn.IFS(B282&gt;87,1,AND(B282&lt;=87, B282&gt;45),2,AND(B282&lt;=45,B282&gt;18),3,B282&lt;=18,4)</f>
        <v>1</v>
      </c>
      <c r="F282" cm="1">
        <f t="array" ref="F282">_xlfn.IFS(C282&gt;7,4,AND(C282&lt;=7, C282&gt;5),3,AND(C282&lt;=5,C282&gt;4),2,C282&lt;=4,1)</f>
        <v>2</v>
      </c>
      <c r="G282" cm="1">
        <f t="array" ref="G282">_xlfn.IFS(D282&gt;4094,4,AND(D282&lt;=4094, D282&gt;2784),3,AND(D282&lt;=2784,D282&gt;1779),2,D282&lt;=1779,1)</f>
        <v>4</v>
      </c>
      <c r="H282">
        <f t="shared" si="4"/>
        <v>124</v>
      </c>
      <c r="I282" t="str" cm="1">
        <f t="array" ref="I282">_xlfn.IFS(H282&gt;411,"Platinum",AND(H282&lt;=411, H282&gt;311),"Gold",AND(H282&lt;=311,H282&gt;211),"Silver",H282&lt;=211,"Bronze")</f>
        <v>Bronze</v>
      </c>
      <c r="J282" t="str" cm="1">
        <f t="array" ref="J282">_xlfn.IFS(
H282="444","Champions",
LEFT(H282,1)="4","Loyal Customers",
MID(H282,2,1)="4","Potential Loyalists",
LEFT(H282,1)="3","Promising",
LEFT(H282,1)="2","Customers Needing Attention",
LEFT(H282,1)&lt;="2","At Risk",
RIGHT(H282,1)="4","Can't Lose Them",
TRUE,"Hibernating"
)</f>
        <v>At Risk</v>
      </c>
    </row>
    <row r="283" spans="1:10" x14ac:dyDescent="0.25">
      <c r="A283" s="3" t="s">
        <v>299</v>
      </c>
      <c r="B283">
        <v>83</v>
      </c>
      <c r="C283">
        <v>9</v>
      </c>
      <c r="D283">
        <v>3303.88</v>
      </c>
      <c r="E283" cm="1">
        <f t="array" ref="E283">_xlfn.IFS(B283&gt;87,1,AND(B283&lt;=87, B283&gt;45),2,AND(B283&lt;=45,B283&gt;18),3,B283&lt;=18,4)</f>
        <v>2</v>
      </c>
      <c r="F283" cm="1">
        <f t="array" ref="F283">_xlfn.IFS(C283&gt;7,4,AND(C283&lt;=7, C283&gt;5),3,AND(C283&lt;=5,C283&gt;4),2,C283&lt;=4,1)</f>
        <v>4</v>
      </c>
      <c r="G283" cm="1">
        <f t="array" ref="G283">_xlfn.IFS(D283&gt;4094,4,AND(D283&lt;=4094, D283&gt;2784),3,AND(D283&lt;=2784,D283&gt;1779),2,D283&lt;=1779,1)</f>
        <v>3</v>
      </c>
      <c r="H283">
        <f t="shared" si="4"/>
        <v>243</v>
      </c>
      <c r="I283" t="str" cm="1">
        <f t="array" ref="I283">_xlfn.IFS(H283&gt;411,"Platinum",AND(H283&lt;=411, H283&gt;311),"Gold",AND(H283&lt;=311,H283&gt;211),"Silver",H283&lt;=211,"Bronze")</f>
        <v>Silver</v>
      </c>
      <c r="J283" t="str" cm="1">
        <f t="array" ref="J283">_xlfn.IFS(
H283="444","Champions",
LEFT(H283,1)="4","Loyal Customers",
MID(H283,2,1)="4","Potential Loyalists",
LEFT(H283,1)="3","Promising",
LEFT(H283,1)="2","Customers Needing Attention",
LEFT(H283,1)&lt;="2","At Risk",
RIGHT(H283,1)="4","Can't Lose Them",
TRUE,"Hibernating"
)</f>
        <v>Potential Loyalists</v>
      </c>
    </row>
    <row r="284" spans="1:10" x14ac:dyDescent="0.25">
      <c r="A284" s="3" t="s">
        <v>300</v>
      </c>
      <c r="B284">
        <v>35</v>
      </c>
      <c r="C284">
        <v>10</v>
      </c>
      <c r="D284">
        <v>6093.2599999999984</v>
      </c>
      <c r="E284" cm="1">
        <f t="array" ref="E284">_xlfn.IFS(B284&gt;87,1,AND(B284&lt;=87, B284&gt;45),2,AND(B284&lt;=45,B284&gt;18),3,B284&lt;=18,4)</f>
        <v>3</v>
      </c>
      <c r="F284" cm="1">
        <f t="array" ref="F284">_xlfn.IFS(C284&gt;7,4,AND(C284&lt;=7, C284&gt;5),3,AND(C284&lt;=5,C284&gt;4),2,C284&lt;=4,1)</f>
        <v>4</v>
      </c>
      <c r="G284" cm="1">
        <f t="array" ref="G284">_xlfn.IFS(D284&gt;4094,4,AND(D284&lt;=4094, D284&gt;2784),3,AND(D284&lt;=2784,D284&gt;1779),2,D284&lt;=1779,1)</f>
        <v>4</v>
      </c>
      <c r="H284">
        <f t="shared" si="4"/>
        <v>344</v>
      </c>
      <c r="I284" t="str" cm="1">
        <f t="array" ref="I284">_xlfn.IFS(H284&gt;411,"Platinum",AND(H284&lt;=411, H284&gt;311),"Gold",AND(H284&lt;=311,H284&gt;211),"Silver",H284&lt;=211,"Bronze")</f>
        <v>Gold</v>
      </c>
      <c r="J284" t="str" cm="1">
        <f t="array" ref="J284">_xlfn.IFS(
H284="444","Champions",
LEFT(H284,1)="4","Loyal Customers",
MID(H284,2,1)="4","Potential Loyalists",
LEFT(H284,1)="3","Promising",
LEFT(H284,1)="2","Customers Needing Attention",
LEFT(H284,1)&lt;="2","At Risk",
RIGHT(H284,1)="4","Can't Lose Them",
TRUE,"Hibernating"
)</f>
        <v>Potential Loyalists</v>
      </c>
    </row>
    <row r="285" spans="1:10" x14ac:dyDescent="0.25">
      <c r="A285" s="3" t="s">
        <v>301</v>
      </c>
      <c r="B285">
        <v>61</v>
      </c>
      <c r="C285">
        <v>4</v>
      </c>
      <c r="D285">
        <v>1481.0700000000002</v>
      </c>
      <c r="E285" cm="1">
        <f t="array" ref="E285">_xlfn.IFS(B285&gt;87,1,AND(B285&lt;=87, B285&gt;45),2,AND(B285&lt;=45,B285&gt;18),3,B285&lt;=18,4)</f>
        <v>2</v>
      </c>
      <c r="F285" cm="1">
        <f t="array" ref="F285">_xlfn.IFS(C285&gt;7,4,AND(C285&lt;=7, C285&gt;5),3,AND(C285&lt;=5,C285&gt;4),2,C285&lt;=4,1)</f>
        <v>1</v>
      </c>
      <c r="G285" cm="1">
        <f t="array" ref="G285">_xlfn.IFS(D285&gt;4094,4,AND(D285&lt;=4094, D285&gt;2784),3,AND(D285&lt;=2784,D285&gt;1779),2,D285&lt;=1779,1)</f>
        <v>1</v>
      </c>
      <c r="H285">
        <f t="shared" si="4"/>
        <v>211</v>
      </c>
      <c r="I285" t="str" cm="1">
        <f t="array" ref="I285">_xlfn.IFS(H285&gt;411,"Platinum",AND(H285&lt;=411, H285&gt;311),"Gold",AND(H285&lt;=311,H285&gt;211),"Silver",H285&lt;=211,"Bronze")</f>
        <v>Bronze</v>
      </c>
      <c r="J285" t="str" cm="1">
        <f t="array" ref="J285">_xlfn.IFS(
H285="444","Champions",
LEFT(H285,1)="4","Loyal Customers",
MID(H285,2,1)="4","Potential Loyalists",
LEFT(H285,1)="3","Promising",
LEFT(H285,1)="2","Customers Needing Attention",
LEFT(H285,1)&lt;="2","At Risk",
RIGHT(H285,1)="4","Can't Lose Them",
TRUE,"Hibernating"
)</f>
        <v>Customers Needing Attention</v>
      </c>
    </row>
    <row r="286" spans="1:10" x14ac:dyDescent="0.25">
      <c r="A286" s="3" t="s">
        <v>302</v>
      </c>
      <c r="B286">
        <v>9</v>
      </c>
      <c r="C286">
        <v>7</v>
      </c>
      <c r="D286">
        <v>4548.3100000000004</v>
      </c>
      <c r="E286" cm="1">
        <f t="array" ref="E286">_xlfn.IFS(B286&gt;87,1,AND(B286&lt;=87, B286&gt;45),2,AND(B286&lt;=45,B286&gt;18),3,B286&lt;=18,4)</f>
        <v>4</v>
      </c>
      <c r="F286" cm="1">
        <f t="array" ref="F286">_xlfn.IFS(C286&gt;7,4,AND(C286&lt;=7, C286&gt;5),3,AND(C286&lt;=5,C286&gt;4),2,C286&lt;=4,1)</f>
        <v>3</v>
      </c>
      <c r="G286" cm="1">
        <f t="array" ref="G286">_xlfn.IFS(D286&gt;4094,4,AND(D286&lt;=4094, D286&gt;2784),3,AND(D286&lt;=2784,D286&gt;1779),2,D286&lt;=1779,1)</f>
        <v>4</v>
      </c>
      <c r="H286">
        <f t="shared" si="4"/>
        <v>434</v>
      </c>
      <c r="I286" t="str" cm="1">
        <f t="array" ref="I286">_xlfn.IFS(H286&gt;411,"Platinum",AND(H286&lt;=411, H286&gt;311),"Gold",AND(H286&lt;=311,H286&gt;211),"Silver",H286&lt;=211,"Bronze")</f>
        <v>Platinum</v>
      </c>
      <c r="J286" t="str" cm="1">
        <f t="array" ref="J286">_xlfn.IFS(
H286="444","Champions",
LEFT(H286,1)="4","Loyal Customers",
MID(H286,2,1)="4","Potential Loyalists",
LEFT(H286,1)="3","Promising",
LEFT(H286,1)="2","Customers Needing Attention",
LEFT(H286,1)&lt;="2","At Risk",
RIGHT(H286,1)="4","Can't Lose Them",
TRUE,"Hibernating"
)</f>
        <v>Loyal Customers</v>
      </c>
    </row>
    <row r="287" spans="1:10" x14ac:dyDescent="0.25">
      <c r="A287" s="3" t="s">
        <v>303</v>
      </c>
      <c r="B287">
        <v>4</v>
      </c>
      <c r="C287">
        <v>4</v>
      </c>
      <c r="D287">
        <v>1948.4499999999998</v>
      </c>
      <c r="E287" cm="1">
        <f t="array" ref="E287">_xlfn.IFS(B287&gt;87,1,AND(B287&lt;=87, B287&gt;45),2,AND(B287&lt;=45,B287&gt;18),3,B287&lt;=18,4)</f>
        <v>4</v>
      </c>
      <c r="F287" cm="1">
        <f t="array" ref="F287">_xlfn.IFS(C287&gt;7,4,AND(C287&lt;=7, C287&gt;5),3,AND(C287&lt;=5,C287&gt;4),2,C287&lt;=4,1)</f>
        <v>1</v>
      </c>
      <c r="G287" cm="1">
        <f t="array" ref="G287">_xlfn.IFS(D287&gt;4094,4,AND(D287&lt;=4094, D287&gt;2784),3,AND(D287&lt;=2784,D287&gt;1779),2,D287&lt;=1779,1)</f>
        <v>2</v>
      </c>
      <c r="H287">
        <f t="shared" si="4"/>
        <v>412</v>
      </c>
      <c r="I287" t="str" cm="1">
        <f t="array" ref="I287">_xlfn.IFS(H287&gt;411,"Platinum",AND(H287&lt;=411, H287&gt;311),"Gold",AND(H287&lt;=311,H287&gt;211),"Silver",H287&lt;=211,"Bronze")</f>
        <v>Platinum</v>
      </c>
      <c r="J287" t="str" cm="1">
        <f t="array" ref="J287">_xlfn.IFS(
H287="444","Champions",
LEFT(H287,1)="4","Loyal Customers",
MID(H287,2,1)="4","Potential Loyalists",
LEFT(H287,1)="3","Promising",
LEFT(H287,1)="2","Customers Needing Attention",
LEFT(H287,1)&lt;="2","At Risk",
RIGHT(H287,1)="4","Can't Lose Them",
TRUE,"Hibernating"
)</f>
        <v>Loyal Customers</v>
      </c>
    </row>
    <row r="288" spans="1:10" x14ac:dyDescent="0.25">
      <c r="A288" s="3" t="s">
        <v>304</v>
      </c>
      <c r="B288">
        <v>37</v>
      </c>
      <c r="C288">
        <v>7</v>
      </c>
      <c r="D288">
        <v>3436.5</v>
      </c>
      <c r="E288" cm="1">
        <f t="array" ref="E288">_xlfn.IFS(B288&gt;87,1,AND(B288&lt;=87, B288&gt;45),2,AND(B288&lt;=45,B288&gt;18),3,B288&lt;=18,4)</f>
        <v>3</v>
      </c>
      <c r="F288" cm="1">
        <f t="array" ref="F288">_xlfn.IFS(C288&gt;7,4,AND(C288&lt;=7, C288&gt;5),3,AND(C288&lt;=5,C288&gt;4),2,C288&lt;=4,1)</f>
        <v>3</v>
      </c>
      <c r="G288" cm="1">
        <f t="array" ref="G288">_xlfn.IFS(D288&gt;4094,4,AND(D288&lt;=4094, D288&gt;2784),3,AND(D288&lt;=2784,D288&gt;1779),2,D288&lt;=1779,1)</f>
        <v>3</v>
      </c>
      <c r="H288">
        <f t="shared" si="4"/>
        <v>333</v>
      </c>
      <c r="I288" t="str" cm="1">
        <f t="array" ref="I288">_xlfn.IFS(H288&gt;411,"Platinum",AND(H288&lt;=411, H288&gt;311),"Gold",AND(H288&lt;=311,H288&gt;211),"Silver",H288&lt;=211,"Bronze")</f>
        <v>Gold</v>
      </c>
      <c r="J288" t="str" cm="1">
        <f t="array" ref="J288">_xlfn.IFS(
H288="444","Champions",
LEFT(H288,1)="4","Loyal Customers",
MID(H288,2,1)="4","Potential Loyalists",
LEFT(H288,1)="3","Promising",
LEFT(H288,1)="2","Customers Needing Attention",
LEFT(H288,1)&lt;="2","At Risk",
RIGHT(H288,1)="4","Can't Lose Them",
TRUE,"Hibernating"
)</f>
        <v>Promising</v>
      </c>
    </row>
    <row r="289" spans="1:10" x14ac:dyDescent="0.25">
      <c r="A289" s="3" t="s">
        <v>305</v>
      </c>
      <c r="B289">
        <v>78</v>
      </c>
      <c r="C289">
        <v>3</v>
      </c>
      <c r="D289">
        <v>287.31</v>
      </c>
      <c r="E289" cm="1">
        <f t="array" ref="E289">_xlfn.IFS(B289&gt;87,1,AND(B289&lt;=87, B289&gt;45),2,AND(B289&lt;=45,B289&gt;18),3,B289&lt;=18,4)</f>
        <v>2</v>
      </c>
      <c r="F289" cm="1">
        <f t="array" ref="F289">_xlfn.IFS(C289&gt;7,4,AND(C289&lt;=7, C289&gt;5),3,AND(C289&lt;=5,C289&gt;4),2,C289&lt;=4,1)</f>
        <v>1</v>
      </c>
      <c r="G289" cm="1">
        <f t="array" ref="G289">_xlfn.IFS(D289&gt;4094,4,AND(D289&lt;=4094, D289&gt;2784),3,AND(D289&lt;=2784,D289&gt;1779),2,D289&lt;=1779,1)</f>
        <v>1</v>
      </c>
      <c r="H289">
        <f t="shared" si="4"/>
        <v>211</v>
      </c>
      <c r="I289" t="str" cm="1">
        <f t="array" ref="I289">_xlfn.IFS(H289&gt;411,"Platinum",AND(H289&lt;=411, H289&gt;311),"Gold",AND(H289&lt;=311,H289&gt;211),"Silver",H289&lt;=211,"Bronze")</f>
        <v>Bronze</v>
      </c>
      <c r="J289" t="str" cm="1">
        <f t="array" ref="J289">_xlfn.IFS(
H289="444","Champions",
LEFT(H289,1)="4","Loyal Customers",
MID(H289,2,1)="4","Potential Loyalists",
LEFT(H289,1)="3","Promising",
LEFT(H289,1)="2","Customers Needing Attention",
LEFT(H289,1)&lt;="2","At Risk",
RIGHT(H289,1)="4","Can't Lose Them",
TRUE,"Hibernating"
)</f>
        <v>Customers Needing Attention</v>
      </c>
    </row>
    <row r="290" spans="1:10" x14ac:dyDescent="0.25">
      <c r="A290" s="3" t="s">
        <v>306</v>
      </c>
      <c r="B290">
        <v>81</v>
      </c>
      <c r="C290">
        <v>6</v>
      </c>
      <c r="D290">
        <v>2068.61</v>
      </c>
      <c r="E290" cm="1">
        <f t="array" ref="E290">_xlfn.IFS(B290&gt;87,1,AND(B290&lt;=87, B290&gt;45),2,AND(B290&lt;=45,B290&gt;18),3,B290&lt;=18,4)</f>
        <v>2</v>
      </c>
      <c r="F290" cm="1">
        <f t="array" ref="F290">_xlfn.IFS(C290&gt;7,4,AND(C290&lt;=7, C290&gt;5),3,AND(C290&lt;=5,C290&gt;4),2,C290&lt;=4,1)</f>
        <v>3</v>
      </c>
      <c r="G290" cm="1">
        <f t="array" ref="G290">_xlfn.IFS(D290&gt;4094,4,AND(D290&lt;=4094, D290&gt;2784),3,AND(D290&lt;=2784,D290&gt;1779),2,D290&lt;=1779,1)</f>
        <v>2</v>
      </c>
      <c r="H290">
        <f t="shared" si="4"/>
        <v>232</v>
      </c>
      <c r="I290" t="str" cm="1">
        <f t="array" ref="I290">_xlfn.IFS(H290&gt;411,"Platinum",AND(H290&lt;=411, H290&gt;311),"Gold",AND(H290&lt;=311,H290&gt;211),"Silver",H290&lt;=211,"Bronze")</f>
        <v>Silver</v>
      </c>
      <c r="J290" t="str" cm="1">
        <f t="array" ref="J290">_xlfn.IFS(
H290="444","Champions",
LEFT(H290,1)="4","Loyal Customers",
MID(H290,2,1)="4","Potential Loyalists",
LEFT(H290,1)="3","Promising",
LEFT(H290,1)="2","Customers Needing Attention",
LEFT(H290,1)&lt;="2","At Risk",
RIGHT(H290,1)="4","Can't Lose Them",
TRUE,"Hibernating"
)</f>
        <v>Customers Needing Attention</v>
      </c>
    </row>
    <row r="291" spans="1:10" x14ac:dyDescent="0.25">
      <c r="A291" s="3" t="s">
        <v>307</v>
      </c>
      <c r="B291">
        <v>256</v>
      </c>
      <c r="C291">
        <v>3</v>
      </c>
      <c r="D291">
        <v>1791.15</v>
      </c>
      <c r="E291" cm="1">
        <f t="array" ref="E291">_xlfn.IFS(B291&gt;87,1,AND(B291&lt;=87, B291&gt;45),2,AND(B291&lt;=45,B291&gt;18),3,B291&lt;=18,4)</f>
        <v>1</v>
      </c>
      <c r="F291" cm="1">
        <f t="array" ref="F291">_xlfn.IFS(C291&gt;7,4,AND(C291&lt;=7, C291&gt;5),3,AND(C291&lt;=5,C291&gt;4),2,C291&lt;=4,1)</f>
        <v>1</v>
      </c>
      <c r="G291" cm="1">
        <f t="array" ref="G291">_xlfn.IFS(D291&gt;4094,4,AND(D291&lt;=4094, D291&gt;2784),3,AND(D291&lt;=2784,D291&gt;1779),2,D291&lt;=1779,1)</f>
        <v>2</v>
      </c>
      <c r="H291">
        <f t="shared" si="4"/>
        <v>112</v>
      </c>
      <c r="I291" t="str" cm="1">
        <f t="array" ref="I291">_xlfn.IFS(H291&gt;411,"Platinum",AND(H291&lt;=411, H291&gt;311),"Gold",AND(H291&lt;=311,H291&gt;211),"Silver",H291&lt;=211,"Bronze")</f>
        <v>Bronze</v>
      </c>
      <c r="J291" t="str" cm="1">
        <f t="array" ref="J291">_xlfn.IFS(
H291="444","Champions",
LEFT(H291,1)="4","Loyal Customers",
MID(H291,2,1)="4","Potential Loyalists",
LEFT(H291,1)="3","Promising",
LEFT(H291,1)="2","Customers Needing Attention",
LEFT(H291,1)&lt;="2","At Risk",
RIGHT(H291,1)="4","Can't Lose Them",
TRUE,"Hibernating"
)</f>
        <v>At Risk</v>
      </c>
    </row>
    <row r="292" spans="1:10" x14ac:dyDescent="0.25">
      <c r="A292" s="3" t="s">
        <v>308</v>
      </c>
      <c r="B292">
        <v>52</v>
      </c>
      <c r="C292">
        <v>8</v>
      </c>
      <c r="D292">
        <v>5441.22</v>
      </c>
      <c r="E292" cm="1">
        <f t="array" ref="E292">_xlfn.IFS(B292&gt;87,1,AND(B292&lt;=87, B292&gt;45),2,AND(B292&lt;=45,B292&gt;18),3,B292&lt;=18,4)</f>
        <v>2</v>
      </c>
      <c r="F292" cm="1">
        <f t="array" ref="F292">_xlfn.IFS(C292&gt;7,4,AND(C292&lt;=7, C292&gt;5),3,AND(C292&lt;=5,C292&gt;4),2,C292&lt;=4,1)</f>
        <v>4</v>
      </c>
      <c r="G292" cm="1">
        <f t="array" ref="G292">_xlfn.IFS(D292&gt;4094,4,AND(D292&lt;=4094, D292&gt;2784),3,AND(D292&lt;=2784,D292&gt;1779),2,D292&lt;=1779,1)</f>
        <v>4</v>
      </c>
      <c r="H292">
        <f t="shared" si="4"/>
        <v>244</v>
      </c>
      <c r="I292" t="str" cm="1">
        <f t="array" ref="I292">_xlfn.IFS(H292&gt;411,"Platinum",AND(H292&lt;=411, H292&gt;311),"Gold",AND(H292&lt;=311,H292&gt;211),"Silver",H292&lt;=211,"Bronze")</f>
        <v>Silver</v>
      </c>
      <c r="J292" t="str" cm="1">
        <f t="array" ref="J292">_xlfn.IFS(
H292="444","Champions",
LEFT(H292,1)="4","Loyal Customers",
MID(H292,2,1)="4","Potential Loyalists",
LEFT(H292,1)="3","Promising",
LEFT(H292,1)="2","Customers Needing Attention",
LEFT(H292,1)&lt;="2","At Risk",
RIGHT(H292,1)="4","Can't Lose Them",
TRUE,"Hibernating"
)</f>
        <v>Potential Loyalists</v>
      </c>
    </row>
    <row r="293" spans="1:10" x14ac:dyDescent="0.25">
      <c r="A293" s="3" t="s">
        <v>309</v>
      </c>
      <c r="B293">
        <v>41</v>
      </c>
      <c r="C293">
        <v>7</v>
      </c>
      <c r="D293">
        <v>3342.1299999999997</v>
      </c>
      <c r="E293" cm="1">
        <f t="array" ref="E293">_xlfn.IFS(B293&gt;87,1,AND(B293&lt;=87, B293&gt;45),2,AND(B293&lt;=45,B293&gt;18),3,B293&lt;=18,4)</f>
        <v>3</v>
      </c>
      <c r="F293" cm="1">
        <f t="array" ref="F293">_xlfn.IFS(C293&gt;7,4,AND(C293&lt;=7, C293&gt;5),3,AND(C293&lt;=5,C293&gt;4),2,C293&lt;=4,1)</f>
        <v>3</v>
      </c>
      <c r="G293" cm="1">
        <f t="array" ref="G293">_xlfn.IFS(D293&gt;4094,4,AND(D293&lt;=4094, D293&gt;2784),3,AND(D293&lt;=2784,D293&gt;1779),2,D293&lt;=1779,1)</f>
        <v>3</v>
      </c>
      <c r="H293">
        <f t="shared" si="4"/>
        <v>333</v>
      </c>
      <c r="I293" t="str" cm="1">
        <f t="array" ref="I293">_xlfn.IFS(H293&gt;411,"Platinum",AND(H293&lt;=411, H293&gt;311),"Gold",AND(H293&lt;=311,H293&gt;211),"Silver",H293&lt;=211,"Bronze")</f>
        <v>Gold</v>
      </c>
      <c r="J293" t="str" cm="1">
        <f t="array" ref="J293">_xlfn.IFS(
H293="444","Champions",
LEFT(H293,1)="4","Loyal Customers",
MID(H293,2,1)="4","Potential Loyalists",
LEFT(H293,1)="3","Promising",
LEFT(H293,1)="2","Customers Needing Attention",
LEFT(H293,1)&lt;="2","At Risk",
RIGHT(H293,1)="4","Can't Lose Them",
TRUE,"Hibernating"
)</f>
        <v>Promising</v>
      </c>
    </row>
    <row r="294" spans="1:10" x14ac:dyDescent="0.25">
      <c r="A294" s="3" t="s">
        <v>310</v>
      </c>
      <c r="B294">
        <v>11</v>
      </c>
      <c r="C294">
        <v>3</v>
      </c>
      <c r="D294">
        <v>1096.46</v>
      </c>
      <c r="E294" cm="1">
        <f t="array" ref="E294">_xlfn.IFS(B294&gt;87,1,AND(B294&lt;=87, B294&gt;45),2,AND(B294&lt;=45,B294&gt;18),3,B294&lt;=18,4)</f>
        <v>4</v>
      </c>
      <c r="F294" cm="1">
        <f t="array" ref="F294">_xlfn.IFS(C294&gt;7,4,AND(C294&lt;=7, C294&gt;5),3,AND(C294&lt;=5,C294&gt;4),2,C294&lt;=4,1)</f>
        <v>1</v>
      </c>
      <c r="G294" cm="1">
        <f t="array" ref="G294">_xlfn.IFS(D294&gt;4094,4,AND(D294&lt;=4094, D294&gt;2784),3,AND(D294&lt;=2784,D294&gt;1779),2,D294&lt;=1779,1)</f>
        <v>1</v>
      </c>
      <c r="H294">
        <f t="shared" si="4"/>
        <v>411</v>
      </c>
      <c r="I294" t="str" cm="1">
        <f t="array" ref="I294">_xlfn.IFS(H294&gt;411,"Platinum",AND(H294&lt;=411, H294&gt;311),"Gold",AND(H294&lt;=311,H294&gt;211),"Silver",H294&lt;=211,"Bronze")</f>
        <v>Gold</v>
      </c>
      <c r="J294" t="str" cm="1">
        <f t="array" ref="J294">_xlfn.IFS(
H294="444","Champions",
LEFT(H294,1)="4","Loyal Customers",
MID(H294,2,1)="4","Potential Loyalists",
LEFT(H294,1)="3","Promising",
LEFT(H294,1)="2","Customers Needing Attention",
LEFT(H294,1)&lt;="2","At Risk",
RIGHT(H294,1)="4","Can't Lose Them",
TRUE,"Hibernating"
)</f>
        <v>Loyal Customers</v>
      </c>
    </row>
    <row r="295" spans="1:10" x14ac:dyDescent="0.25">
      <c r="A295" s="3" t="s">
        <v>311</v>
      </c>
      <c r="B295">
        <v>66</v>
      </c>
      <c r="C295">
        <v>5</v>
      </c>
      <c r="D295">
        <v>2195.2400000000002</v>
      </c>
      <c r="E295" cm="1">
        <f t="array" ref="E295">_xlfn.IFS(B295&gt;87,1,AND(B295&lt;=87, B295&gt;45),2,AND(B295&lt;=45,B295&gt;18),3,B295&lt;=18,4)</f>
        <v>2</v>
      </c>
      <c r="F295" cm="1">
        <f t="array" ref="F295">_xlfn.IFS(C295&gt;7,4,AND(C295&lt;=7, C295&gt;5),3,AND(C295&lt;=5,C295&gt;4),2,C295&lt;=4,1)</f>
        <v>2</v>
      </c>
      <c r="G295" cm="1">
        <f t="array" ref="G295">_xlfn.IFS(D295&gt;4094,4,AND(D295&lt;=4094, D295&gt;2784),3,AND(D295&lt;=2784,D295&gt;1779),2,D295&lt;=1779,1)</f>
        <v>2</v>
      </c>
      <c r="H295">
        <f t="shared" si="4"/>
        <v>222</v>
      </c>
      <c r="I295" t="str" cm="1">
        <f t="array" ref="I295">_xlfn.IFS(H295&gt;411,"Platinum",AND(H295&lt;=411, H295&gt;311),"Gold",AND(H295&lt;=311,H295&gt;211),"Silver",H295&lt;=211,"Bronze")</f>
        <v>Silver</v>
      </c>
      <c r="J295" t="str" cm="1">
        <f t="array" ref="J295">_xlfn.IFS(
H295="444","Champions",
LEFT(H295,1)="4","Loyal Customers",
MID(H295,2,1)="4","Potential Loyalists",
LEFT(H295,1)="3","Promising",
LEFT(H295,1)="2","Customers Needing Attention",
LEFT(H295,1)&lt;="2","At Risk",
RIGHT(H295,1)="4","Can't Lose Them",
TRUE,"Hibernating"
)</f>
        <v>Customers Needing Attention</v>
      </c>
    </row>
    <row r="296" spans="1:10" x14ac:dyDescent="0.25">
      <c r="A296" s="3" t="s">
        <v>312</v>
      </c>
      <c r="B296">
        <v>48</v>
      </c>
      <c r="C296">
        <v>6</v>
      </c>
      <c r="D296">
        <v>1584.5</v>
      </c>
      <c r="E296" cm="1">
        <f t="array" ref="E296">_xlfn.IFS(B296&gt;87,1,AND(B296&lt;=87, B296&gt;45),2,AND(B296&lt;=45,B296&gt;18),3,B296&lt;=18,4)</f>
        <v>2</v>
      </c>
      <c r="F296" cm="1">
        <f t="array" ref="F296">_xlfn.IFS(C296&gt;7,4,AND(C296&lt;=7, C296&gt;5),3,AND(C296&lt;=5,C296&gt;4),2,C296&lt;=4,1)</f>
        <v>3</v>
      </c>
      <c r="G296" cm="1">
        <f t="array" ref="G296">_xlfn.IFS(D296&gt;4094,4,AND(D296&lt;=4094, D296&gt;2784),3,AND(D296&lt;=2784,D296&gt;1779),2,D296&lt;=1779,1)</f>
        <v>1</v>
      </c>
      <c r="H296">
        <f t="shared" si="4"/>
        <v>231</v>
      </c>
      <c r="I296" t="str" cm="1">
        <f t="array" ref="I296">_xlfn.IFS(H296&gt;411,"Platinum",AND(H296&lt;=411, H296&gt;311),"Gold",AND(H296&lt;=311,H296&gt;211),"Silver",H296&lt;=211,"Bronze")</f>
        <v>Silver</v>
      </c>
      <c r="J296" t="str" cm="1">
        <f t="array" ref="J296">_xlfn.IFS(
H296="444","Champions",
LEFT(H296,1)="4","Loyal Customers",
MID(H296,2,1)="4","Potential Loyalists",
LEFT(H296,1)="3","Promising",
LEFT(H296,1)="2","Customers Needing Attention",
LEFT(H296,1)&lt;="2","At Risk",
RIGHT(H296,1)="4","Can't Lose Them",
TRUE,"Hibernating"
)</f>
        <v>Customers Needing Attention</v>
      </c>
    </row>
    <row r="297" spans="1:10" x14ac:dyDescent="0.25">
      <c r="A297" s="3" t="s">
        <v>313</v>
      </c>
      <c r="B297">
        <v>43</v>
      </c>
      <c r="C297">
        <v>3</v>
      </c>
      <c r="D297">
        <v>1355.38</v>
      </c>
      <c r="E297" cm="1">
        <f t="array" ref="E297">_xlfn.IFS(B297&gt;87,1,AND(B297&lt;=87, B297&gt;45),2,AND(B297&lt;=45,B297&gt;18),3,B297&lt;=18,4)</f>
        <v>3</v>
      </c>
      <c r="F297" cm="1">
        <f t="array" ref="F297">_xlfn.IFS(C297&gt;7,4,AND(C297&lt;=7, C297&gt;5),3,AND(C297&lt;=5,C297&gt;4),2,C297&lt;=4,1)</f>
        <v>1</v>
      </c>
      <c r="G297" cm="1">
        <f t="array" ref="G297">_xlfn.IFS(D297&gt;4094,4,AND(D297&lt;=4094, D297&gt;2784),3,AND(D297&lt;=2784,D297&gt;1779),2,D297&lt;=1779,1)</f>
        <v>1</v>
      </c>
      <c r="H297">
        <f t="shared" si="4"/>
        <v>311</v>
      </c>
      <c r="I297" t="str" cm="1">
        <f t="array" ref="I297">_xlfn.IFS(H297&gt;411,"Platinum",AND(H297&lt;=411, H297&gt;311),"Gold",AND(H297&lt;=311,H297&gt;211),"Silver",H297&lt;=211,"Bronze")</f>
        <v>Silver</v>
      </c>
      <c r="J297" t="str" cm="1">
        <f t="array" ref="J297">_xlfn.IFS(
H297="444","Champions",
LEFT(H297,1)="4","Loyal Customers",
MID(H297,2,1)="4","Potential Loyalists",
LEFT(H297,1)="3","Promising",
LEFT(H297,1)="2","Customers Needing Attention",
LEFT(H297,1)&lt;="2","At Risk",
RIGHT(H297,1)="4","Can't Lose Them",
TRUE,"Hibernating"
)</f>
        <v>Promising</v>
      </c>
    </row>
    <row r="298" spans="1:10" x14ac:dyDescent="0.25">
      <c r="A298" s="3" t="s">
        <v>314</v>
      </c>
      <c r="B298">
        <v>42</v>
      </c>
      <c r="C298">
        <v>6</v>
      </c>
      <c r="D298">
        <v>2951.02</v>
      </c>
      <c r="E298" cm="1">
        <f t="array" ref="E298">_xlfn.IFS(B298&gt;87,1,AND(B298&lt;=87, B298&gt;45),2,AND(B298&lt;=45,B298&gt;18),3,B298&lt;=18,4)</f>
        <v>3</v>
      </c>
      <c r="F298" cm="1">
        <f t="array" ref="F298">_xlfn.IFS(C298&gt;7,4,AND(C298&lt;=7, C298&gt;5),3,AND(C298&lt;=5,C298&gt;4),2,C298&lt;=4,1)</f>
        <v>3</v>
      </c>
      <c r="G298" cm="1">
        <f t="array" ref="G298">_xlfn.IFS(D298&gt;4094,4,AND(D298&lt;=4094, D298&gt;2784),3,AND(D298&lt;=2784,D298&gt;1779),2,D298&lt;=1779,1)</f>
        <v>3</v>
      </c>
      <c r="H298">
        <f t="shared" si="4"/>
        <v>333</v>
      </c>
      <c r="I298" t="str" cm="1">
        <f t="array" ref="I298">_xlfn.IFS(H298&gt;411,"Platinum",AND(H298&lt;=411, H298&gt;311),"Gold",AND(H298&lt;=311,H298&gt;211),"Silver",H298&lt;=211,"Bronze")</f>
        <v>Gold</v>
      </c>
      <c r="J298" t="str" cm="1">
        <f t="array" ref="J298">_xlfn.IFS(
H298="444","Champions",
LEFT(H298,1)="4","Loyal Customers",
MID(H298,2,1)="4","Potential Loyalists",
LEFT(H298,1)="3","Promising",
LEFT(H298,1)="2","Customers Needing Attention",
LEFT(H298,1)&lt;="2","At Risk",
RIGHT(H298,1)="4","Can't Lose Them",
TRUE,"Hibernating"
)</f>
        <v>Promising</v>
      </c>
    </row>
    <row r="299" spans="1:10" x14ac:dyDescent="0.25">
      <c r="A299" s="3" t="s">
        <v>315</v>
      </c>
      <c r="B299">
        <v>2</v>
      </c>
      <c r="C299">
        <v>4</v>
      </c>
      <c r="D299">
        <v>2699.71</v>
      </c>
      <c r="E299" cm="1">
        <f t="array" ref="E299">_xlfn.IFS(B299&gt;87,1,AND(B299&lt;=87, B299&gt;45),2,AND(B299&lt;=45,B299&gt;18),3,B299&lt;=18,4)</f>
        <v>4</v>
      </c>
      <c r="F299" cm="1">
        <f t="array" ref="F299">_xlfn.IFS(C299&gt;7,4,AND(C299&lt;=7, C299&gt;5),3,AND(C299&lt;=5,C299&gt;4),2,C299&lt;=4,1)</f>
        <v>1</v>
      </c>
      <c r="G299" cm="1">
        <f t="array" ref="G299">_xlfn.IFS(D299&gt;4094,4,AND(D299&lt;=4094, D299&gt;2784),3,AND(D299&lt;=2784,D299&gt;1779),2,D299&lt;=1779,1)</f>
        <v>2</v>
      </c>
      <c r="H299">
        <f t="shared" si="4"/>
        <v>412</v>
      </c>
      <c r="I299" t="str" cm="1">
        <f t="array" ref="I299">_xlfn.IFS(H299&gt;411,"Platinum",AND(H299&lt;=411, H299&gt;311),"Gold",AND(H299&lt;=311,H299&gt;211),"Silver",H299&lt;=211,"Bronze")</f>
        <v>Platinum</v>
      </c>
      <c r="J299" t="str" cm="1">
        <f t="array" ref="J299">_xlfn.IFS(
H299="444","Champions",
LEFT(H299,1)="4","Loyal Customers",
MID(H299,2,1)="4","Potential Loyalists",
LEFT(H299,1)="3","Promising",
LEFT(H299,1)="2","Customers Needing Attention",
LEFT(H299,1)&lt;="2","At Risk",
RIGHT(H299,1)="4","Can't Lose Them",
TRUE,"Hibernating"
)</f>
        <v>Loyal Customers</v>
      </c>
    </row>
    <row r="300" spans="1:10" x14ac:dyDescent="0.25">
      <c r="A300" s="3" t="s">
        <v>316</v>
      </c>
      <c r="B300">
        <v>7</v>
      </c>
      <c r="C300">
        <v>4</v>
      </c>
      <c r="D300">
        <v>1195.6099999999999</v>
      </c>
      <c r="E300" cm="1">
        <f t="array" ref="E300">_xlfn.IFS(B300&gt;87,1,AND(B300&lt;=87, B300&gt;45),2,AND(B300&lt;=45,B300&gt;18),3,B300&lt;=18,4)</f>
        <v>4</v>
      </c>
      <c r="F300" cm="1">
        <f t="array" ref="F300">_xlfn.IFS(C300&gt;7,4,AND(C300&lt;=7, C300&gt;5),3,AND(C300&lt;=5,C300&gt;4),2,C300&lt;=4,1)</f>
        <v>1</v>
      </c>
      <c r="G300" cm="1">
        <f t="array" ref="G300">_xlfn.IFS(D300&gt;4094,4,AND(D300&lt;=4094, D300&gt;2784),3,AND(D300&lt;=2784,D300&gt;1779),2,D300&lt;=1779,1)</f>
        <v>1</v>
      </c>
      <c r="H300">
        <f t="shared" si="4"/>
        <v>411</v>
      </c>
      <c r="I300" t="str" cm="1">
        <f t="array" ref="I300">_xlfn.IFS(H300&gt;411,"Platinum",AND(H300&lt;=411, H300&gt;311),"Gold",AND(H300&lt;=311,H300&gt;211),"Silver",H300&lt;=211,"Bronze")</f>
        <v>Gold</v>
      </c>
      <c r="J300" t="str" cm="1">
        <f t="array" ref="J300">_xlfn.IFS(
H300="444","Champions",
LEFT(H300,1)="4","Loyal Customers",
MID(H300,2,1)="4","Potential Loyalists",
LEFT(H300,1)="3","Promising",
LEFT(H300,1)="2","Customers Needing Attention",
LEFT(H300,1)&lt;="2","At Risk",
RIGHT(H300,1)="4","Can't Lose Them",
TRUE,"Hibernating"
)</f>
        <v>Loyal Customers</v>
      </c>
    </row>
    <row r="301" spans="1:10" x14ac:dyDescent="0.25">
      <c r="A301" s="3" t="s">
        <v>317</v>
      </c>
      <c r="B301">
        <v>257</v>
      </c>
      <c r="C301">
        <v>2</v>
      </c>
      <c r="D301">
        <v>3405.1</v>
      </c>
      <c r="E301" cm="1">
        <f t="array" ref="E301">_xlfn.IFS(B301&gt;87,1,AND(B301&lt;=87, B301&gt;45),2,AND(B301&lt;=45,B301&gt;18),3,B301&lt;=18,4)</f>
        <v>1</v>
      </c>
      <c r="F301" cm="1">
        <f t="array" ref="F301">_xlfn.IFS(C301&gt;7,4,AND(C301&lt;=7, C301&gt;5),3,AND(C301&lt;=5,C301&gt;4),2,C301&lt;=4,1)</f>
        <v>1</v>
      </c>
      <c r="G301" cm="1">
        <f t="array" ref="G301">_xlfn.IFS(D301&gt;4094,4,AND(D301&lt;=4094, D301&gt;2784),3,AND(D301&lt;=2784,D301&gt;1779),2,D301&lt;=1779,1)</f>
        <v>3</v>
      </c>
      <c r="H301">
        <f t="shared" si="4"/>
        <v>113</v>
      </c>
      <c r="I301" t="str" cm="1">
        <f t="array" ref="I301">_xlfn.IFS(H301&gt;411,"Platinum",AND(H301&lt;=411, H301&gt;311),"Gold",AND(H301&lt;=311,H301&gt;211),"Silver",H301&lt;=211,"Bronze")</f>
        <v>Bronze</v>
      </c>
      <c r="J301" t="str" cm="1">
        <f t="array" ref="J301">_xlfn.IFS(
H301="444","Champions",
LEFT(H301,1)="4","Loyal Customers",
MID(H301,2,1)="4","Potential Loyalists",
LEFT(H301,1)="3","Promising",
LEFT(H301,1)="2","Customers Needing Attention",
LEFT(H301,1)&lt;="2","At Risk",
RIGHT(H301,1)="4","Can't Lose Them",
TRUE,"Hibernating"
)</f>
        <v>At Risk</v>
      </c>
    </row>
    <row r="302" spans="1:10" x14ac:dyDescent="0.25">
      <c r="A302" s="3" t="s">
        <v>318</v>
      </c>
      <c r="B302">
        <v>141</v>
      </c>
      <c r="C302">
        <v>4</v>
      </c>
      <c r="D302">
        <v>2557.4900000000002</v>
      </c>
      <c r="E302" cm="1">
        <f t="array" ref="E302">_xlfn.IFS(B302&gt;87,1,AND(B302&lt;=87, B302&gt;45),2,AND(B302&lt;=45,B302&gt;18),3,B302&lt;=18,4)</f>
        <v>1</v>
      </c>
      <c r="F302" cm="1">
        <f t="array" ref="F302">_xlfn.IFS(C302&gt;7,4,AND(C302&lt;=7, C302&gt;5),3,AND(C302&lt;=5,C302&gt;4),2,C302&lt;=4,1)</f>
        <v>1</v>
      </c>
      <c r="G302" cm="1">
        <f t="array" ref="G302">_xlfn.IFS(D302&gt;4094,4,AND(D302&lt;=4094, D302&gt;2784),3,AND(D302&lt;=2784,D302&gt;1779),2,D302&lt;=1779,1)</f>
        <v>2</v>
      </c>
      <c r="H302">
        <f t="shared" si="4"/>
        <v>112</v>
      </c>
      <c r="I302" t="str" cm="1">
        <f t="array" ref="I302">_xlfn.IFS(H302&gt;411,"Platinum",AND(H302&lt;=411, H302&gt;311),"Gold",AND(H302&lt;=311,H302&gt;211),"Silver",H302&lt;=211,"Bronze")</f>
        <v>Bronze</v>
      </c>
      <c r="J302" t="str" cm="1">
        <f t="array" ref="J302">_xlfn.IFS(
H302="444","Champions",
LEFT(H302,1)="4","Loyal Customers",
MID(H302,2,1)="4","Potential Loyalists",
LEFT(H302,1)="3","Promising",
LEFT(H302,1)="2","Customers Needing Attention",
LEFT(H302,1)&lt;="2","At Risk",
RIGHT(H302,1)="4","Can't Lose Them",
TRUE,"Hibernating"
)</f>
        <v>At Risk</v>
      </c>
    </row>
    <row r="303" spans="1:10" x14ac:dyDescent="0.25">
      <c r="A303" s="3" t="s">
        <v>319</v>
      </c>
      <c r="B303">
        <v>67</v>
      </c>
      <c r="C303">
        <v>3</v>
      </c>
      <c r="D303">
        <v>1318.26</v>
      </c>
      <c r="E303" cm="1">
        <f t="array" ref="E303">_xlfn.IFS(B303&gt;87,1,AND(B303&lt;=87, B303&gt;45),2,AND(B303&lt;=45,B303&gt;18),3,B303&lt;=18,4)</f>
        <v>2</v>
      </c>
      <c r="F303" cm="1">
        <f t="array" ref="F303">_xlfn.IFS(C303&gt;7,4,AND(C303&lt;=7, C303&gt;5),3,AND(C303&lt;=5,C303&gt;4),2,C303&lt;=4,1)</f>
        <v>1</v>
      </c>
      <c r="G303" cm="1">
        <f t="array" ref="G303">_xlfn.IFS(D303&gt;4094,4,AND(D303&lt;=4094, D303&gt;2784),3,AND(D303&lt;=2784,D303&gt;1779),2,D303&lt;=1779,1)</f>
        <v>1</v>
      </c>
      <c r="H303">
        <f t="shared" si="4"/>
        <v>211</v>
      </c>
      <c r="I303" t="str" cm="1">
        <f t="array" ref="I303">_xlfn.IFS(H303&gt;411,"Platinum",AND(H303&lt;=411, H303&gt;311),"Gold",AND(H303&lt;=311,H303&gt;211),"Silver",H303&lt;=211,"Bronze")</f>
        <v>Bronze</v>
      </c>
      <c r="J303" t="str" cm="1">
        <f t="array" ref="J303">_xlfn.IFS(
H303="444","Champions",
LEFT(H303,1)="4","Loyal Customers",
MID(H303,2,1)="4","Potential Loyalists",
LEFT(H303,1)="3","Promising",
LEFT(H303,1)="2","Customers Needing Attention",
LEFT(H303,1)&lt;="2","At Risk",
RIGHT(H303,1)="4","Can't Lose Them",
TRUE,"Hibernating"
)</f>
        <v>Customers Needing Attention</v>
      </c>
    </row>
    <row r="304" spans="1:10" x14ac:dyDescent="0.25">
      <c r="A304" s="3" t="s">
        <v>320</v>
      </c>
      <c r="B304">
        <v>211</v>
      </c>
      <c r="C304">
        <v>3</v>
      </c>
      <c r="D304">
        <v>935.06</v>
      </c>
      <c r="E304" cm="1">
        <f t="array" ref="E304">_xlfn.IFS(B304&gt;87,1,AND(B304&lt;=87, B304&gt;45),2,AND(B304&lt;=45,B304&gt;18),3,B304&lt;=18,4)</f>
        <v>1</v>
      </c>
      <c r="F304" cm="1">
        <f t="array" ref="F304">_xlfn.IFS(C304&gt;7,4,AND(C304&lt;=7, C304&gt;5),3,AND(C304&lt;=5,C304&gt;4),2,C304&lt;=4,1)</f>
        <v>1</v>
      </c>
      <c r="G304" cm="1">
        <f t="array" ref="G304">_xlfn.IFS(D304&gt;4094,4,AND(D304&lt;=4094, D304&gt;2784),3,AND(D304&lt;=2784,D304&gt;1779),2,D304&lt;=1779,1)</f>
        <v>1</v>
      </c>
      <c r="H304">
        <f t="shared" si="4"/>
        <v>111</v>
      </c>
      <c r="I304" t="str" cm="1">
        <f t="array" ref="I304">_xlfn.IFS(H304&gt;411,"Platinum",AND(H304&lt;=411, H304&gt;311),"Gold",AND(H304&lt;=311,H304&gt;211),"Silver",H304&lt;=211,"Bronze")</f>
        <v>Bronze</v>
      </c>
      <c r="J304" t="str" cm="1">
        <f t="array" ref="J304">_xlfn.IFS(
H304="444","Champions",
LEFT(H304,1)="4","Loyal Customers",
MID(H304,2,1)="4","Potential Loyalists",
LEFT(H304,1)="3","Promising",
LEFT(H304,1)="2","Customers Needing Attention",
LEFT(H304,1)&lt;="2","At Risk",
RIGHT(H304,1)="4","Can't Lose Them",
TRUE,"Hibernating"
)</f>
        <v>At Risk</v>
      </c>
    </row>
    <row r="305" spans="1:10" x14ac:dyDescent="0.25">
      <c r="A305" s="3" t="s">
        <v>321</v>
      </c>
      <c r="B305">
        <v>23</v>
      </c>
      <c r="C305">
        <v>10</v>
      </c>
      <c r="D305">
        <v>3993.7099999999996</v>
      </c>
      <c r="E305" cm="1">
        <f t="array" ref="E305">_xlfn.IFS(B305&gt;87,1,AND(B305&lt;=87, B305&gt;45),2,AND(B305&lt;=45,B305&gt;18),3,B305&lt;=18,4)</f>
        <v>3</v>
      </c>
      <c r="F305" cm="1">
        <f t="array" ref="F305">_xlfn.IFS(C305&gt;7,4,AND(C305&lt;=7, C305&gt;5),3,AND(C305&lt;=5,C305&gt;4),2,C305&lt;=4,1)</f>
        <v>4</v>
      </c>
      <c r="G305" cm="1">
        <f t="array" ref="G305">_xlfn.IFS(D305&gt;4094,4,AND(D305&lt;=4094, D305&gt;2784),3,AND(D305&lt;=2784,D305&gt;1779),2,D305&lt;=1779,1)</f>
        <v>3</v>
      </c>
      <c r="H305">
        <f t="shared" si="4"/>
        <v>343</v>
      </c>
      <c r="I305" t="str" cm="1">
        <f t="array" ref="I305">_xlfn.IFS(H305&gt;411,"Platinum",AND(H305&lt;=411, H305&gt;311),"Gold",AND(H305&lt;=311,H305&gt;211),"Silver",H305&lt;=211,"Bronze")</f>
        <v>Gold</v>
      </c>
      <c r="J305" t="str" cm="1">
        <f t="array" ref="J305">_xlfn.IFS(
H305="444","Champions",
LEFT(H305,1)="4","Loyal Customers",
MID(H305,2,1)="4","Potential Loyalists",
LEFT(H305,1)="3","Promising",
LEFT(H305,1)="2","Customers Needing Attention",
LEFT(H305,1)&lt;="2","At Risk",
RIGHT(H305,1)="4","Can't Lose Them",
TRUE,"Hibernating"
)</f>
        <v>Potential Loyalists</v>
      </c>
    </row>
    <row r="306" spans="1:10" x14ac:dyDescent="0.25">
      <c r="A306" s="3" t="s">
        <v>322</v>
      </c>
      <c r="B306">
        <v>205</v>
      </c>
      <c r="C306">
        <v>4</v>
      </c>
      <c r="D306">
        <v>2113.08</v>
      </c>
      <c r="E306" cm="1">
        <f t="array" ref="E306">_xlfn.IFS(B306&gt;87,1,AND(B306&lt;=87, B306&gt;45),2,AND(B306&lt;=45,B306&gt;18),3,B306&lt;=18,4)</f>
        <v>1</v>
      </c>
      <c r="F306" cm="1">
        <f t="array" ref="F306">_xlfn.IFS(C306&gt;7,4,AND(C306&lt;=7, C306&gt;5),3,AND(C306&lt;=5,C306&gt;4),2,C306&lt;=4,1)</f>
        <v>1</v>
      </c>
      <c r="G306" cm="1">
        <f t="array" ref="G306">_xlfn.IFS(D306&gt;4094,4,AND(D306&lt;=4094, D306&gt;2784),3,AND(D306&lt;=2784,D306&gt;1779),2,D306&lt;=1779,1)</f>
        <v>2</v>
      </c>
      <c r="H306">
        <f t="shared" si="4"/>
        <v>112</v>
      </c>
      <c r="I306" t="str" cm="1">
        <f t="array" ref="I306">_xlfn.IFS(H306&gt;411,"Platinum",AND(H306&lt;=411, H306&gt;311),"Gold",AND(H306&lt;=311,H306&gt;211),"Silver",H306&lt;=211,"Bronze")</f>
        <v>Bronze</v>
      </c>
      <c r="J306" t="str" cm="1">
        <f t="array" ref="J306">_xlfn.IFS(
H306="444","Champions",
LEFT(H306,1)="4","Loyal Customers",
MID(H306,2,1)="4","Potential Loyalists",
LEFT(H306,1)="3","Promising",
LEFT(H306,1)="2","Customers Needing Attention",
LEFT(H306,1)&lt;="2","At Risk",
RIGHT(H306,1)="4","Can't Lose Them",
TRUE,"Hibernating"
)</f>
        <v>At Risk</v>
      </c>
    </row>
    <row r="307" spans="1:10" x14ac:dyDescent="0.25">
      <c r="A307" s="3" t="s">
        <v>323</v>
      </c>
      <c r="B307">
        <v>187</v>
      </c>
      <c r="C307">
        <v>2</v>
      </c>
      <c r="D307">
        <v>950.12</v>
      </c>
      <c r="E307" cm="1">
        <f t="array" ref="E307">_xlfn.IFS(B307&gt;87,1,AND(B307&lt;=87, B307&gt;45),2,AND(B307&lt;=45,B307&gt;18),3,B307&lt;=18,4)</f>
        <v>1</v>
      </c>
      <c r="F307" cm="1">
        <f t="array" ref="F307">_xlfn.IFS(C307&gt;7,4,AND(C307&lt;=7, C307&gt;5),3,AND(C307&lt;=5,C307&gt;4),2,C307&lt;=4,1)</f>
        <v>1</v>
      </c>
      <c r="G307" cm="1">
        <f t="array" ref="G307">_xlfn.IFS(D307&gt;4094,4,AND(D307&lt;=4094, D307&gt;2784),3,AND(D307&lt;=2784,D307&gt;1779),2,D307&lt;=1779,1)</f>
        <v>1</v>
      </c>
      <c r="H307">
        <f t="shared" si="4"/>
        <v>111</v>
      </c>
      <c r="I307" t="str" cm="1">
        <f t="array" ref="I307">_xlfn.IFS(H307&gt;411,"Platinum",AND(H307&lt;=411, H307&gt;311),"Gold",AND(H307&lt;=311,H307&gt;211),"Silver",H307&lt;=211,"Bronze")</f>
        <v>Bronze</v>
      </c>
      <c r="J307" t="str" cm="1">
        <f t="array" ref="J307">_xlfn.IFS(
H307="444","Champions",
LEFT(H307,1)="4","Loyal Customers",
MID(H307,2,1)="4","Potential Loyalists",
LEFT(H307,1)="3","Promising",
LEFT(H307,1)="2","Customers Needing Attention",
LEFT(H307,1)&lt;="2","At Risk",
RIGHT(H307,1)="4","Can't Lose Them",
TRUE,"Hibernating"
)</f>
        <v>At Risk</v>
      </c>
    </row>
    <row r="308" spans="1:10" x14ac:dyDescent="0.25">
      <c r="A308" s="3" t="s">
        <v>324</v>
      </c>
      <c r="B308">
        <v>24</v>
      </c>
      <c r="C308">
        <v>9</v>
      </c>
      <c r="D308">
        <v>4338.6400000000003</v>
      </c>
      <c r="E308" cm="1">
        <f t="array" ref="E308">_xlfn.IFS(B308&gt;87,1,AND(B308&lt;=87, B308&gt;45),2,AND(B308&lt;=45,B308&gt;18),3,B308&lt;=18,4)</f>
        <v>3</v>
      </c>
      <c r="F308" cm="1">
        <f t="array" ref="F308">_xlfn.IFS(C308&gt;7,4,AND(C308&lt;=7, C308&gt;5),3,AND(C308&lt;=5,C308&gt;4),2,C308&lt;=4,1)</f>
        <v>4</v>
      </c>
      <c r="G308" cm="1">
        <f t="array" ref="G308">_xlfn.IFS(D308&gt;4094,4,AND(D308&lt;=4094, D308&gt;2784),3,AND(D308&lt;=2784,D308&gt;1779),2,D308&lt;=1779,1)</f>
        <v>4</v>
      </c>
      <c r="H308">
        <f t="shared" si="4"/>
        <v>344</v>
      </c>
      <c r="I308" t="str" cm="1">
        <f t="array" ref="I308">_xlfn.IFS(H308&gt;411,"Platinum",AND(H308&lt;=411, H308&gt;311),"Gold",AND(H308&lt;=311,H308&gt;211),"Silver",H308&lt;=211,"Bronze")</f>
        <v>Gold</v>
      </c>
      <c r="J308" t="str" cm="1">
        <f t="array" ref="J308">_xlfn.IFS(
H308="444","Champions",
LEFT(H308,1)="4","Loyal Customers",
MID(H308,2,1)="4","Potential Loyalists",
LEFT(H308,1)="3","Promising",
LEFT(H308,1)="2","Customers Needing Attention",
LEFT(H308,1)&lt;="2","At Risk",
RIGHT(H308,1)="4","Can't Lose Them",
TRUE,"Hibernating"
)</f>
        <v>Potential Loyalists</v>
      </c>
    </row>
    <row r="309" spans="1:10" x14ac:dyDescent="0.25">
      <c r="A309" s="3" t="s">
        <v>325</v>
      </c>
      <c r="B309">
        <v>23</v>
      </c>
      <c r="C309">
        <v>3</v>
      </c>
      <c r="D309">
        <v>1551.75</v>
      </c>
      <c r="E309" cm="1">
        <f t="array" ref="E309">_xlfn.IFS(B309&gt;87,1,AND(B309&lt;=87, B309&gt;45),2,AND(B309&lt;=45,B309&gt;18),3,B309&lt;=18,4)</f>
        <v>3</v>
      </c>
      <c r="F309" cm="1">
        <f t="array" ref="F309">_xlfn.IFS(C309&gt;7,4,AND(C309&lt;=7, C309&gt;5),3,AND(C309&lt;=5,C309&gt;4),2,C309&lt;=4,1)</f>
        <v>1</v>
      </c>
      <c r="G309" cm="1">
        <f t="array" ref="G309">_xlfn.IFS(D309&gt;4094,4,AND(D309&lt;=4094, D309&gt;2784),3,AND(D309&lt;=2784,D309&gt;1779),2,D309&lt;=1779,1)</f>
        <v>1</v>
      </c>
      <c r="H309">
        <f t="shared" si="4"/>
        <v>311</v>
      </c>
      <c r="I309" t="str" cm="1">
        <f t="array" ref="I309">_xlfn.IFS(H309&gt;411,"Platinum",AND(H309&lt;=411, H309&gt;311),"Gold",AND(H309&lt;=311,H309&gt;211),"Silver",H309&lt;=211,"Bronze")</f>
        <v>Silver</v>
      </c>
      <c r="J309" t="str" cm="1">
        <f t="array" ref="J309">_xlfn.IFS(
H309="444","Champions",
LEFT(H309,1)="4","Loyal Customers",
MID(H309,2,1)="4","Potential Loyalists",
LEFT(H309,1)="3","Promising",
LEFT(H309,1)="2","Customers Needing Attention",
LEFT(H309,1)&lt;="2","At Risk",
RIGHT(H309,1)="4","Can't Lose Them",
TRUE,"Hibernating"
)</f>
        <v>Promising</v>
      </c>
    </row>
    <row r="310" spans="1:10" x14ac:dyDescent="0.25">
      <c r="A310" s="3" t="s">
        <v>326</v>
      </c>
      <c r="B310">
        <v>14</v>
      </c>
      <c r="C310">
        <v>9</v>
      </c>
      <c r="D310">
        <v>3532.3700000000003</v>
      </c>
      <c r="E310" cm="1">
        <f t="array" ref="E310">_xlfn.IFS(B310&gt;87,1,AND(B310&lt;=87, B310&gt;45),2,AND(B310&lt;=45,B310&gt;18),3,B310&lt;=18,4)</f>
        <v>4</v>
      </c>
      <c r="F310" cm="1">
        <f t="array" ref="F310">_xlfn.IFS(C310&gt;7,4,AND(C310&lt;=7, C310&gt;5),3,AND(C310&lt;=5,C310&gt;4),2,C310&lt;=4,1)</f>
        <v>4</v>
      </c>
      <c r="G310" cm="1">
        <f t="array" ref="G310">_xlfn.IFS(D310&gt;4094,4,AND(D310&lt;=4094, D310&gt;2784),3,AND(D310&lt;=2784,D310&gt;1779),2,D310&lt;=1779,1)</f>
        <v>3</v>
      </c>
      <c r="H310">
        <f t="shared" si="4"/>
        <v>443</v>
      </c>
      <c r="I310" t="str" cm="1">
        <f t="array" ref="I310">_xlfn.IFS(H310&gt;411,"Platinum",AND(H310&lt;=411, H310&gt;311),"Gold",AND(H310&lt;=311,H310&gt;211),"Silver",H310&lt;=211,"Bronze")</f>
        <v>Platinum</v>
      </c>
      <c r="J310" t="str" cm="1">
        <f t="array" ref="J310">_xlfn.IFS(
H310="444","Champions",
LEFT(H310,1)="4","Loyal Customers",
MID(H310,2,1)="4","Potential Loyalists",
LEFT(H310,1)="3","Promising",
LEFT(H310,1)="2","Customers Needing Attention",
LEFT(H310,1)&lt;="2","At Risk",
RIGHT(H310,1)="4","Can't Lose Them",
TRUE,"Hibernating"
)</f>
        <v>Loyal Customers</v>
      </c>
    </row>
    <row r="311" spans="1:10" x14ac:dyDescent="0.25">
      <c r="A311" s="3" t="s">
        <v>327</v>
      </c>
      <c r="B311">
        <v>149</v>
      </c>
      <c r="C311">
        <v>6</v>
      </c>
      <c r="D311">
        <v>1540.08</v>
      </c>
      <c r="E311" cm="1">
        <f t="array" ref="E311">_xlfn.IFS(B311&gt;87,1,AND(B311&lt;=87, B311&gt;45),2,AND(B311&lt;=45,B311&gt;18),3,B311&lt;=18,4)</f>
        <v>1</v>
      </c>
      <c r="F311" cm="1">
        <f t="array" ref="F311">_xlfn.IFS(C311&gt;7,4,AND(C311&lt;=7, C311&gt;5),3,AND(C311&lt;=5,C311&gt;4),2,C311&lt;=4,1)</f>
        <v>3</v>
      </c>
      <c r="G311" cm="1">
        <f t="array" ref="G311">_xlfn.IFS(D311&gt;4094,4,AND(D311&lt;=4094, D311&gt;2784),3,AND(D311&lt;=2784,D311&gt;1779),2,D311&lt;=1779,1)</f>
        <v>1</v>
      </c>
      <c r="H311">
        <f t="shared" si="4"/>
        <v>131</v>
      </c>
      <c r="I311" t="str" cm="1">
        <f t="array" ref="I311">_xlfn.IFS(H311&gt;411,"Platinum",AND(H311&lt;=411, H311&gt;311),"Gold",AND(H311&lt;=311,H311&gt;211),"Silver",H311&lt;=211,"Bronze")</f>
        <v>Bronze</v>
      </c>
      <c r="J311" t="str" cm="1">
        <f t="array" ref="J311">_xlfn.IFS(
H311="444","Champions",
LEFT(H311,1)="4","Loyal Customers",
MID(H311,2,1)="4","Potential Loyalists",
LEFT(H311,1)="3","Promising",
LEFT(H311,1)="2","Customers Needing Attention",
LEFT(H311,1)&lt;="2","At Risk",
RIGHT(H311,1)="4","Can't Lose Them",
TRUE,"Hibernating"
)</f>
        <v>At Risk</v>
      </c>
    </row>
    <row r="312" spans="1:10" x14ac:dyDescent="0.25">
      <c r="A312" s="3" t="s">
        <v>328</v>
      </c>
      <c r="B312">
        <v>100</v>
      </c>
      <c r="C312">
        <v>2</v>
      </c>
      <c r="D312">
        <v>969.91000000000008</v>
      </c>
      <c r="E312" cm="1">
        <f t="array" ref="E312">_xlfn.IFS(B312&gt;87,1,AND(B312&lt;=87, B312&gt;45),2,AND(B312&lt;=45,B312&gt;18),3,B312&lt;=18,4)</f>
        <v>1</v>
      </c>
      <c r="F312" cm="1">
        <f t="array" ref="F312">_xlfn.IFS(C312&gt;7,4,AND(C312&lt;=7, C312&gt;5),3,AND(C312&lt;=5,C312&gt;4),2,C312&lt;=4,1)</f>
        <v>1</v>
      </c>
      <c r="G312" cm="1">
        <f t="array" ref="G312">_xlfn.IFS(D312&gt;4094,4,AND(D312&lt;=4094, D312&gt;2784),3,AND(D312&lt;=2784,D312&gt;1779),2,D312&lt;=1779,1)</f>
        <v>1</v>
      </c>
      <c r="H312">
        <f t="shared" si="4"/>
        <v>111</v>
      </c>
      <c r="I312" t="str" cm="1">
        <f t="array" ref="I312">_xlfn.IFS(H312&gt;411,"Platinum",AND(H312&lt;=411, H312&gt;311),"Gold",AND(H312&lt;=311,H312&gt;211),"Silver",H312&lt;=211,"Bronze")</f>
        <v>Bronze</v>
      </c>
      <c r="J312" t="str" cm="1">
        <f t="array" ref="J312">_xlfn.IFS(
H312="444","Champions",
LEFT(H312,1)="4","Loyal Customers",
MID(H312,2,1)="4","Potential Loyalists",
LEFT(H312,1)="3","Promising",
LEFT(H312,1)="2","Customers Needing Attention",
LEFT(H312,1)&lt;="2","At Risk",
RIGHT(H312,1)="4","Can't Lose Them",
TRUE,"Hibernating"
)</f>
        <v>At Risk</v>
      </c>
    </row>
    <row r="313" spans="1:10" x14ac:dyDescent="0.25">
      <c r="A313" s="3" t="s">
        <v>329</v>
      </c>
      <c r="B313">
        <v>55</v>
      </c>
      <c r="C313">
        <v>3</v>
      </c>
      <c r="D313">
        <v>1197.9100000000001</v>
      </c>
      <c r="E313" cm="1">
        <f t="array" ref="E313">_xlfn.IFS(B313&gt;87,1,AND(B313&lt;=87, B313&gt;45),2,AND(B313&lt;=45,B313&gt;18),3,B313&lt;=18,4)</f>
        <v>2</v>
      </c>
      <c r="F313" cm="1">
        <f t="array" ref="F313">_xlfn.IFS(C313&gt;7,4,AND(C313&lt;=7, C313&gt;5),3,AND(C313&lt;=5,C313&gt;4),2,C313&lt;=4,1)</f>
        <v>1</v>
      </c>
      <c r="G313" cm="1">
        <f t="array" ref="G313">_xlfn.IFS(D313&gt;4094,4,AND(D313&lt;=4094, D313&gt;2784),3,AND(D313&lt;=2784,D313&gt;1779),2,D313&lt;=1779,1)</f>
        <v>1</v>
      </c>
      <c r="H313">
        <f t="shared" si="4"/>
        <v>211</v>
      </c>
      <c r="I313" t="str" cm="1">
        <f t="array" ref="I313">_xlfn.IFS(H313&gt;411,"Platinum",AND(H313&lt;=411, H313&gt;311),"Gold",AND(H313&lt;=311,H313&gt;211),"Silver",H313&lt;=211,"Bronze")</f>
        <v>Bronze</v>
      </c>
      <c r="J313" t="str" cm="1">
        <f t="array" ref="J313">_xlfn.IFS(
H313="444","Champions",
LEFT(H313,1)="4","Loyal Customers",
MID(H313,2,1)="4","Potential Loyalists",
LEFT(H313,1)="3","Promising",
LEFT(H313,1)="2","Customers Needing Attention",
LEFT(H313,1)&lt;="2","At Risk",
RIGHT(H313,1)="4","Can't Lose Them",
TRUE,"Hibernating"
)</f>
        <v>Customers Needing Attention</v>
      </c>
    </row>
    <row r="314" spans="1:10" x14ac:dyDescent="0.25">
      <c r="A314" s="3" t="s">
        <v>330</v>
      </c>
      <c r="B314">
        <v>64</v>
      </c>
      <c r="C314">
        <v>4</v>
      </c>
      <c r="D314">
        <v>721.51</v>
      </c>
      <c r="E314" cm="1">
        <f t="array" ref="E314">_xlfn.IFS(B314&gt;87,1,AND(B314&lt;=87, B314&gt;45),2,AND(B314&lt;=45,B314&gt;18),3,B314&lt;=18,4)</f>
        <v>2</v>
      </c>
      <c r="F314" cm="1">
        <f t="array" ref="F314">_xlfn.IFS(C314&gt;7,4,AND(C314&lt;=7, C314&gt;5),3,AND(C314&lt;=5,C314&gt;4),2,C314&lt;=4,1)</f>
        <v>1</v>
      </c>
      <c r="G314" cm="1">
        <f t="array" ref="G314">_xlfn.IFS(D314&gt;4094,4,AND(D314&lt;=4094, D314&gt;2784),3,AND(D314&lt;=2784,D314&gt;1779),2,D314&lt;=1779,1)</f>
        <v>1</v>
      </c>
      <c r="H314">
        <f t="shared" si="4"/>
        <v>211</v>
      </c>
      <c r="I314" t="str" cm="1">
        <f t="array" ref="I314">_xlfn.IFS(H314&gt;411,"Platinum",AND(H314&lt;=411, H314&gt;311),"Gold",AND(H314&lt;=311,H314&gt;211),"Silver",H314&lt;=211,"Bronze")</f>
        <v>Bronze</v>
      </c>
      <c r="J314" t="str" cm="1">
        <f t="array" ref="J314">_xlfn.IFS(
H314="444","Champions",
LEFT(H314,1)="4","Loyal Customers",
MID(H314,2,1)="4","Potential Loyalists",
LEFT(H314,1)="3","Promising",
LEFT(H314,1)="2","Customers Needing Attention",
LEFT(H314,1)&lt;="2","At Risk",
RIGHT(H314,1)="4","Can't Lose Them",
TRUE,"Hibernating"
)</f>
        <v>Customers Needing Attention</v>
      </c>
    </row>
    <row r="315" spans="1:10" x14ac:dyDescent="0.25">
      <c r="A315" s="3" t="s">
        <v>331</v>
      </c>
      <c r="B315">
        <v>52</v>
      </c>
      <c r="C315">
        <v>6</v>
      </c>
      <c r="D315">
        <v>2422.29</v>
      </c>
      <c r="E315" cm="1">
        <f t="array" ref="E315">_xlfn.IFS(B315&gt;87,1,AND(B315&lt;=87, B315&gt;45),2,AND(B315&lt;=45,B315&gt;18),3,B315&lt;=18,4)</f>
        <v>2</v>
      </c>
      <c r="F315" cm="1">
        <f t="array" ref="F315">_xlfn.IFS(C315&gt;7,4,AND(C315&lt;=7, C315&gt;5),3,AND(C315&lt;=5,C315&gt;4),2,C315&lt;=4,1)</f>
        <v>3</v>
      </c>
      <c r="G315" cm="1">
        <f t="array" ref="G315">_xlfn.IFS(D315&gt;4094,4,AND(D315&lt;=4094, D315&gt;2784),3,AND(D315&lt;=2784,D315&gt;1779),2,D315&lt;=1779,1)</f>
        <v>2</v>
      </c>
      <c r="H315">
        <f t="shared" si="4"/>
        <v>232</v>
      </c>
      <c r="I315" t="str" cm="1">
        <f t="array" ref="I315">_xlfn.IFS(H315&gt;411,"Platinum",AND(H315&lt;=411, H315&gt;311),"Gold",AND(H315&lt;=311,H315&gt;211),"Silver",H315&lt;=211,"Bronze")</f>
        <v>Silver</v>
      </c>
      <c r="J315" t="str" cm="1">
        <f t="array" ref="J315">_xlfn.IFS(
H315="444","Champions",
LEFT(H315,1)="4","Loyal Customers",
MID(H315,2,1)="4","Potential Loyalists",
LEFT(H315,1)="3","Promising",
LEFT(H315,1)="2","Customers Needing Attention",
LEFT(H315,1)&lt;="2","At Risk",
RIGHT(H315,1)="4","Can't Lose Them",
TRUE,"Hibernating"
)</f>
        <v>Customers Needing Attention</v>
      </c>
    </row>
    <row r="316" spans="1:10" x14ac:dyDescent="0.25">
      <c r="A316" s="3" t="s">
        <v>332</v>
      </c>
      <c r="B316">
        <v>137</v>
      </c>
      <c r="C316">
        <v>4</v>
      </c>
      <c r="D316">
        <v>2193.0600000000004</v>
      </c>
      <c r="E316" cm="1">
        <f t="array" ref="E316">_xlfn.IFS(B316&gt;87,1,AND(B316&lt;=87, B316&gt;45),2,AND(B316&lt;=45,B316&gt;18),3,B316&lt;=18,4)</f>
        <v>1</v>
      </c>
      <c r="F316" cm="1">
        <f t="array" ref="F316">_xlfn.IFS(C316&gt;7,4,AND(C316&lt;=7, C316&gt;5),3,AND(C316&lt;=5,C316&gt;4),2,C316&lt;=4,1)</f>
        <v>1</v>
      </c>
      <c r="G316" cm="1">
        <f t="array" ref="G316">_xlfn.IFS(D316&gt;4094,4,AND(D316&lt;=4094, D316&gt;2784),3,AND(D316&lt;=2784,D316&gt;1779),2,D316&lt;=1779,1)</f>
        <v>2</v>
      </c>
      <c r="H316">
        <f t="shared" si="4"/>
        <v>112</v>
      </c>
      <c r="I316" t="str" cm="1">
        <f t="array" ref="I316">_xlfn.IFS(H316&gt;411,"Platinum",AND(H316&lt;=411, H316&gt;311),"Gold",AND(H316&lt;=311,H316&gt;211),"Silver",H316&lt;=211,"Bronze")</f>
        <v>Bronze</v>
      </c>
      <c r="J316" t="str" cm="1">
        <f t="array" ref="J316">_xlfn.IFS(
H316="444","Champions",
LEFT(H316,1)="4","Loyal Customers",
MID(H316,2,1)="4","Potential Loyalists",
LEFT(H316,1)="3","Promising",
LEFT(H316,1)="2","Customers Needing Attention",
LEFT(H316,1)&lt;="2","At Risk",
RIGHT(H316,1)="4","Can't Lose Them",
TRUE,"Hibernating"
)</f>
        <v>At Risk</v>
      </c>
    </row>
    <row r="317" spans="1:10" x14ac:dyDescent="0.25">
      <c r="A317" s="3" t="s">
        <v>333</v>
      </c>
      <c r="B317">
        <v>106</v>
      </c>
      <c r="C317">
        <v>4</v>
      </c>
      <c r="D317">
        <v>2799.4199999999996</v>
      </c>
      <c r="E317" cm="1">
        <f t="array" ref="E317">_xlfn.IFS(B317&gt;87,1,AND(B317&lt;=87, B317&gt;45),2,AND(B317&lt;=45,B317&gt;18),3,B317&lt;=18,4)</f>
        <v>1</v>
      </c>
      <c r="F317" cm="1">
        <f t="array" ref="F317">_xlfn.IFS(C317&gt;7,4,AND(C317&lt;=7, C317&gt;5),3,AND(C317&lt;=5,C317&gt;4),2,C317&lt;=4,1)</f>
        <v>1</v>
      </c>
      <c r="G317" cm="1">
        <f t="array" ref="G317">_xlfn.IFS(D317&gt;4094,4,AND(D317&lt;=4094, D317&gt;2784),3,AND(D317&lt;=2784,D317&gt;1779),2,D317&lt;=1779,1)</f>
        <v>3</v>
      </c>
      <c r="H317">
        <f t="shared" si="4"/>
        <v>113</v>
      </c>
      <c r="I317" t="str" cm="1">
        <f t="array" ref="I317">_xlfn.IFS(H317&gt;411,"Platinum",AND(H317&lt;=411, H317&gt;311),"Gold",AND(H317&lt;=311,H317&gt;211),"Silver",H317&lt;=211,"Bronze")</f>
        <v>Bronze</v>
      </c>
      <c r="J317" t="str" cm="1">
        <f t="array" ref="J317">_xlfn.IFS(
H317="444","Champions",
LEFT(H317,1)="4","Loyal Customers",
MID(H317,2,1)="4","Potential Loyalists",
LEFT(H317,1)="3","Promising",
LEFT(H317,1)="2","Customers Needing Attention",
LEFT(H317,1)&lt;="2","At Risk",
RIGHT(H317,1)="4","Can't Lose Them",
TRUE,"Hibernating"
)</f>
        <v>At Risk</v>
      </c>
    </row>
    <row r="318" spans="1:10" x14ac:dyDescent="0.25">
      <c r="A318" s="3" t="s">
        <v>334</v>
      </c>
      <c r="B318">
        <v>87</v>
      </c>
      <c r="C318">
        <v>3</v>
      </c>
      <c r="D318">
        <v>1186.6100000000001</v>
      </c>
      <c r="E318" cm="1">
        <f t="array" ref="E318">_xlfn.IFS(B318&gt;87,1,AND(B318&lt;=87, B318&gt;45),2,AND(B318&lt;=45,B318&gt;18),3,B318&lt;=18,4)</f>
        <v>2</v>
      </c>
      <c r="F318" cm="1">
        <f t="array" ref="F318">_xlfn.IFS(C318&gt;7,4,AND(C318&lt;=7, C318&gt;5),3,AND(C318&lt;=5,C318&gt;4),2,C318&lt;=4,1)</f>
        <v>1</v>
      </c>
      <c r="G318" cm="1">
        <f t="array" ref="G318">_xlfn.IFS(D318&gt;4094,4,AND(D318&lt;=4094, D318&gt;2784),3,AND(D318&lt;=2784,D318&gt;1779),2,D318&lt;=1779,1)</f>
        <v>1</v>
      </c>
      <c r="H318">
        <f t="shared" si="4"/>
        <v>211</v>
      </c>
      <c r="I318" t="str" cm="1">
        <f t="array" ref="I318">_xlfn.IFS(H318&gt;411,"Platinum",AND(H318&lt;=411, H318&gt;311),"Gold",AND(H318&lt;=311,H318&gt;211),"Silver",H318&lt;=211,"Bronze")</f>
        <v>Bronze</v>
      </c>
      <c r="J318" t="str" cm="1">
        <f t="array" ref="J318">_xlfn.IFS(
H318="444","Champions",
LEFT(H318,1)="4","Loyal Customers",
MID(H318,2,1)="4","Potential Loyalists",
LEFT(H318,1)="3","Promising",
LEFT(H318,1)="2","Customers Needing Attention",
LEFT(H318,1)&lt;="2","At Risk",
RIGHT(H318,1)="4","Can't Lose Them",
TRUE,"Hibernating"
)</f>
        <v>Customers Needing Attention</v>
      </c>
    </row>
    <row r="319" spans="1:10" x14ac:dyDescent="0.25">
      <c r="A319" s="3" t="s">
        <v>335</v>
      </c>
      <c r="B319">
        <v>38</v>
      </c>
      <c r="C319">
        <v>8</v>
      </c>
      <c r="D319">
        <v>5521.41</v>
      </c>
      <c r="E319" cm="1">
        <f t="array" ref="E319">_xlfn.IFS(B319&gt;87,1,AND(B319&lt;=87, B319&gt;45),2,AND(B319&lt;=45,B319&gt;18),3,B319&lt;=18,4)</f>
        <v>3</v>
      </c>
      <c r="F319" cm="1">
        <f t="array" ref="F319">_xlfn.IFS(C319&gt;7,4,AND(C319&lt;=7, C319&gt;5),3,AND(C319&lt;=5,C319&gt;4),2,C319&lt;=4,1)</f>
        <v>4</v>
      </c>
      <c r="G319" cm="1">
        <f t="array" ref="G319">_xlfn.IFS(D319&gt;4094,4,AND(D319&lt;=4094, D319&gt;2784),3,AND(D319&lt;=2784,D319&gt;1779),2,D319&lt;=1779,1)</f>
        <v>4</v>
      </c>
      <c r="H319">
        <f t="shared" si="4"/>
        <v>344</v>
      </c>
      <c r="I319" t="str" cm="1">
        <f t="array" ref="I319">_xlfn.IFS(H319&gt;411,"Platinum",AND(H319&lt;=411, H319&gt;311),"Gold",AND(H319&lt;=311,H319&gt;211),"Silver",H319&lt;=211,"Bronze")</f>
        <v>Gold</v>
      </c>
      <c r="J319" t="str" cm="1">
        <f t="array" ref="J319">_xlfn.IFS(
H319="444","Champions",
LEFT(H319,1)="4","Loyal Customers",
MID(H319,2,1)="4","Potential Loyalists",
LEFT(H319,1)="3","Promising",
LEFT(H319,1)="2","Customers Needing Attention",
LEFT(H319,1)&lt;="2","At Risk",
RIGHT(H319,1)="4","Can't Lose Them",
TRUE,"Hibernating"
)</f>
        <v>Potential Loyalists</v>
      </c>
    </row>
    <row r="320" spans="1:10" x14ac:dyDescent="0.25">
      <c r="A320" s="3" t="s">
        <v>336</v>
      </c>
      <c r="B320">
        <v>93</v>
      </c>
      <c r="C320">
        <v>2</v>
      </c>
      <c r="D320">
        <v>1012.1</v>
      </c>
      <c r="E320" cm="1">
        <f t="array" ref="E320">_xlfn.IFS(B320&gt;87,1,AND(B320&lt;=87, B320&gt;45),2,AND(B320&lt;=45,B320&gt;18),3,B320&lt;=18,4)</f>
        <v>1</v>
      </c>
      <c r="F320" cm="1">
        <f t="array" ref="F320">_xlfn.IFS(C320&gt;7,4,AND(C320&lt;=7, C320&gt;5),3,AND(C320&lt;=5,C320&gt;4),2,C320&lt;=4,1)</f>
        <v>1</v>
      </c>
      <c r="G320" cm="1">
        <f t="array" ref="G320">_xlfn.IFS(D320&gt;4094,4,AND(D320&lt;=4094, D320&gt;2784),3,AND(D320&lt;=2784,D320&gt;1779),2,D320&lt;=1779,1)</f>
        <v>1</v>
      </c>
      <c r="H320">
        <f t="shared" si="4"/>
        <v>111</v>
      </c>
      <c r="I320" t="str" cm="1">
        <f t="array" ref="I320">_xlfn.IFS(H320&gt;411,"Platinum",AND(H320&lt;=411, H320&gt;311),"Gold",AND(H320&lt;=311,H320&gt;211),"Silver",H320&lt;=211,"Bronze")</f>
        <v>Bronze</v>
      </c>
      <c r="J320" t="str" cm="1">
        <f t="array" ref="J320">_xlfn.IFS(
H320="444","Champions",
LEFT(H320,1)="4","Loyal Customers",
MID(H320,2,1)="4","Potential Loyalists",
LEFT(H320,1)="3","Promising",
LEFT(H320,1)="2","Customers Needing Attention",
LEFT(H320,1)&lt;="2","At Risk",
RIGHT(H320,1)="4","Can't Lose Them",
TRUE,"Hibernating"
)</f>
        <v>At Risk</v>
      </c>
    </row>
    <row r="321" spans="1:10" x14ac:dyDescent="0.25">
      <c r="A321" s="3" t="s">
        <v>337</v>
      </c>
      <c r="B321">
        <v>78</v>
      </c>
      <c r="C321">
        <v>3</v>
      </c>
      <c r="D321">
        <v>106.5</v>
      </c>
      <c r="E321" cm="1">
        <f t="array" ref="E321">_xlfn.IFS(B321&gt;87,1,AND(B321&lt;=87, B321&gt;45),2,AND(B321&lt;=45,B321&gt;18),3,B321&lt;=18,4)</f>
        <v>2</v>
      </c>
      <c r="F321" cm="1">
        <f t="array" ref="F321">_xlfn.IFS(C321&gt;7,4,AND(C321&lt;=7, C321&gt;5),3,AND(C321&lt;=5,C321&gt;4),2,C321&lt;=4,1)</f>
        <v>1</v>
      </c>
      <c r="G321" cm="1">
        <f t="array" ref="G321">_xlfn.IFS(D321&gt;4094,4,AND(D321&lt;=4094, D321&gt;2784),3,AND(D321&lt;=2784,D321&gt;1779),2,D321&lt;=1779,1)</f>
        <v>1</v>
      </c>
      <c r="H321">
        <f t="shared" si="4"/>
        <v>211</v>
      </c>
      <c r="I321" t="str" cm="1">
        <f t="array" ref="I321">_xlfn.IFS(H321&gt;411,"Platinum",AND(H321&lt;=411, H321&gt;311),"Gold",AND(H321&lt;=311,H321&gt;211),"Silver",H321&lt;=211,"Bronze")</f>
        <v>Bronze</v>
      </c>
      <c r="J321" t="str" cm="1">
        <f t="array" ref="J321">_xlfn.IFS(
H321="444","Champions",
LEFT(H321,1)="4","Loyal Customers",
MID(H321,2,1)="4","Potential Loyalists",
LEFT(H321,1)="3","Promising",
LEFT(H321,1)="2","Customers Needing Attention",
LEFT(H321,1)&lt;="2","At Risk",
RIGHT(H321,1)="4","Can't Lose Them",
TRUE,"Hibernating"
)</f>
        <v>Customers Needing Attention</v>
      </c>
    </row>
    <row r="322" spans="1:10" x14ac:dyDescent="0.25">
      <c r="A322" s="3" t="s">
        <v>338</v>
      </c>
      <c r="B322">
        <v>118</v>
      </c>
      <c r="C322">
        <v>7</v>
      </c>
      <c r="D322">
        <v>5553.4</v>
      </c>
      <c r="E322" cm="1">
        <f t="array" ref="E322">_xlfn.IFS(B322&gt;87,1,AND(B322&lt;=87, B322&gt;45),2,AND(B322&lt;=45,B322&gt;18),3,B322&lt;=18,4)</f>
        <v>1</v>
      </c>
      <c r="F322" cm="1">
        <f t="array" ref="F322">_xlfn.IFS(C322&gt;7,4,AND(C322&lt;=7, C322&gt;5),3,AND(C322&lt;=5,C322&gt;4),2,C322&lt;=4,1)</f>
        <v>3</v>
      </c>
      <c r="G322" cm="1">
        <f t="array" ref="G322">_xlfn.IFS(D322&gt;4094,4,AND(D322&lt;=4094, D322&gt;2784),3,AND(D322&lt;=2784,D322&gt;1779),2,D322&lt;=1779,1)</f>
        <v>4</v>
      </c>
      <c r="H322">
        <f t="shared" si="4"/>
        <v>134</v>
      </c>
      <c r="I322" t="str" cm="1">
        <f t="array" ref="I322">_xlfn.IFS(H322&gt;411,"Platinum",AND(H322&lt;=411, H322&gt;311),"Gold",AND(H322&lt;=311,H322&gt;211),"Silver",H322&lt;=211,"Bronze")</f>
        <v>Bronze</v>
      </c>
      <c r="J322" t="str" cm="1">
        <f t="array" ref="J322">_xlfn.IFS(
H322="444","Champions",
LEFT(H322,1)="4","Loyal Customers",
MID(H322,2,1)="4","Potential Loyalists",
LEFT(H322,1)="3","Promising",
LEFT(H322,1)="2","Customers Needing Attention",
LEFT(H322,1)&lt;="2","At Risk",
RIGHT(H322,1)="4","Can't Lose Them",
TRUE,"Hibernating"
)</f>
        <v>At Risk</v>
      </c>
    </row>
    <row r="323" spans="1:10" x14ac:dyDescent="0.25">
      <c r="A323" s="3" t="s">
        <v>339</v>
      </c>
      <c r="B323">
        <v>51</v>
      </c>
      <c r="C323">
        <v>7</v>
      </c>
      <c r="D323">
        <v>2415.2400000000002</v>
      </c>
      <c r="E323" cm="1">
        <f t="array" ref="E323">_xlfn.IFS(B323&gt;87,1,AND(B323&lt;=87, B323&gt;45),2,AND(B323&lt;=45,B323&gt;18),3,B323&lt;=18,4)</f>
        <v>2</v>
      </c>
      <c r="F323" cm="1">
        <f t="array" ref="F323">_xlfn.IFS(C323&gt;7,4,AND(C323&lt;=7, C323&gt;5),3,AND(C323&lt;=5,C323&gt;4),2,C323&lt;=4,1)</f>
        <v>3</v>
      </c>
      <c r="G323" cm="1">
        <f t="array" ref="G323">_xlfn.IFS(D323&gt;4094,4,AND(D323&lt;=4094, D323&gt;2784),3,AND(D323&lt;=2784,D323&gt;1779),2,D323&lt;=1779,1)</f>
        <v>2</v>
      </c>
      <c r="H323">
        <f t="shared" si="4"/>
        <v>232</v>
      </c>
      <c r="I323" t="str" cm="1">
        <f t="array" ref="I323">_xlfn.IFS(H323&gt;411,"Platinum",AND(H323&lt;=411, H323&gt;311),"Gold",AND(H323&lt;=311,H323&gt;211),"Silver",H323&lt;=211,"Bronze")</f>
        <v>Silver</v>
      </c>
      <c r="J323" t="str" cm="1">
        <f t="array" ref="J323">_xlfn.IFS(
H323="444","Champions",
LEFT(H323,1)="4","Loyal Customers",
MID(H323,2,1)="4","Potential Loyalists",
LEFT(H323,1)="3","Promising",
LEFT(H323,1)="2","Customers Needing Attention",
LEFT(H323,1)&lt;="2","At Risk",
RIGHT(H323,1)="4","Can't Lose Them",
TRUE,"Hibernating"
)</f>
        <v>Customers Needing Attention</v>
      </c>
    </row>
    <row r="324" spans="1:10" x14ac:dyDescent="0.25">
      <c r="A324" s="3" t="s">
        <v>340</v>
      </c>
      <c r="B324">
        <v>67</v>
      </c>
      <c r="C324">
        <v>7</v>
      </c>
      <c r="D324">
        <v>5456.9699999999993</v>
      </c>
      <c r="E324" cm="1">
        <f t="array" ref="E324">_xlfn.IFS(B324&gt;87,1,AND(B324&lt;=87, B324&gt;45),2,AND(B324&lt;=45,B324&gt;18),3,B324&lt;=18,4)</f>
        <v>2</v>
      </c>
      <c r="F324" cm="1">
        <f t="array" ref="F324">_xlfn.IFS(C324&gt;7,4,AND(C324&lt;=7, C324&gt;5),3,AND(C324&lt;=5,C324&gt;4),2,C324&lt;=4,1)</f>
        <v>3</v>
      </c>
      <c r="G324" cm="1">
        <f t="array" ref="G324">_xlfn.IFS(D324&gt;4094,4,AND(D324&lt;=4094, D324&gt;2784),3,AND(D324&lt;=2784,D324&gt;1779),2,D324&lt;=1779,1)</f>
        <v>4</v>
      </c>
      <c r="H324">
        <f t="shared" si="4"/>
        <v>234</v>
      </c>
      <c r="I324" t="str" cm="1">
        <f t="array" ref="I324">_xlfn.IFS(H324&gt;411,"Platinum",AND(H324&lt;=411, H324&gt;311),"Gold",AND(H324&lt;=311,H324&gt;211),"Silver",H324&lt;=211,"Bronze")</f>
        <v>Silver</v>
      </c>
      <c r="J324" t="str" cm="1">
        <f t="array" ref="J324">_xlfn.IFS(
H324="444","Champions",
LEFT(H324,1)="4","Loyal Customers",
MID(H324,2,1)="4","Potential Loyalists",
LEFT(H324,1)="3","Promising",
LEFT(H324,1)="2","Customers Needing Attention",
LEFT(H324,1)&lt;="2","At Risk",
RIGHT(H324,1)="4","Can't Lose Them",
TRUE,"Hibernating"
)</f>
        <v>Customers Needing Attention</v>
      </c>
    </row>
    <row r="325" spans="1:10" x14ac:dyDescent="0.25">
      <c r="A325" s="3" t="s">
        <v>341</v>
      </c>
      <c r="B325">
        <v>22</v>
      </c>
      <c r="C325">
        <v>4</v>
      </c>
      <c r="D325">
        <v>1524.58</v>
      </c>
      <c r="E325" cm="1">
        <f t="array" ref="E325">_xlfn.IFS(B325&gt;87,1,AND(B325&lt;=87, B325&gt;45),2,AND(B325&lt;=45,B325&gt;18),3,B325&lt;=18,4)</f>
        <v>3</v>
      </c>
      <c r="F325" cm="1">
        <f t="array" ref="F325">_xlfn.IFS(C325&gt;7,4,AND(C325&lt;=7, C325&gt;5),3,AND(C325&lt;=5,C325&gt;4),2,C325&lt;=4,1)</f>
        <v>1</v>
      </c>
      <c r="G325" cm="1">
        <f t="array" ref="G325">_xlfn.IFS(D325&gt;4094,4,AND(D325&lt;=4094, D325&gt;2784),3,AND(D325&lt;=2784,D325&gt;1779),2,D325&lt;=1779,1)</f>
        <v>1</v>
      </c>
      <c r="H325">
        <f t="shared" ref="H325:H388" si="5">(100*E325)+(10*F325)+G325</f>
        <v>311</v>
      </c>
      <c r="I325" t="str" cm="1">
        <f t="array" ref="I325">_xlfn.IFS(H325&gt;411,"Platinum",AND(H325&lt;=411, H325&gt;311),"Gold",AND(H325&lt;=311,H325&gt;211),"Silver",H325&lt;=211,"Bronze")</f>
        <v>Silver</v>
      </c>
      <c r="J325" t="str" cm="1">
        <f t="array" ref="J325">_xlfn.IFS(
H325="444","Champions",
LEFT(H325,1)="4","Loyal Customers",
MID(H325,2,1)="4","Potential Loyalists",
LEFT(H325,1)="3","Promising",
LEFT(H325,1)="2","Customers Needing Attention",
LEFT(H325,1)&lt;="2","At Risk",
RIGHT(H325,1)="4","Can't Lose Them",
TRUE,"Hibernating"
)</f>
        <v>Promising</v>
      </c>
    </row>
    <row r="326" spans="1:10" x14ac:dyDescent="0.25">
      <c r="A326" s="3" t="s">
        <v>342</v>
      </c>
      <c r="B326">
        <v>11</v>
      </c>
      <c r="C326">
        <v>6</v>
      </c>
      <c r="D326">
        <v>3940.4799999999996</v>
      </c>
      <c r="E326" cm="1">
        <f t="array" ref="E326">_xlfn.IFS(B326&gt;87,1,AND(B326&lt;=87, B326&gt;45),2,AND(B326&lt;=45,B326&gt;18),3,B326&lt;=18,4)</f>
        <v>4</v>
      </c>
      <c r="F326" cm="1">
        <f t="array" ref="F326">_xlfn.IFS(C326&gt;7,4,AND(C326&lt;=7, C326&gt;5),3,AND(C326&lt;=5,C326&gt;4),2,C326&lt;=4,1)</f>
        <v>3</v>
      </c>
      <c r="G326" cm="1">
        <f t="array" ref="G326">_xlfn.IFS(D326&gt;4094,4,AND(D326&lt;=4094, D326&gt;2784),3,AND(D326&lt;=2784,D326&gt;1779),2,D326&lt;=1779,1)</f>
        <v>3</v>
      </c>
      <c r="H326">
        <f t="shared" si="5"/>
        <v>433</v>
      </c>
      <c r="I326" t="str" cm="1">
        <f t="array" ref="I326">_xlfn.IFS(H326&gt;411,"Platinum",AND(H326&lt;=411, H326&gt;311),"Gold",AND(H326&lt;=311,H326&gt;211),"Silver",H326&lt;=211,"Bronze")</f>
        <v>Platinum</v>
      </c>
      <c r="J326" t="str" cm="1">
        <f t="array" ref="J326">_xlfn.IFS(
H326="444","Champions",
LEFT(H326,1)="4","Loyal Customers",
MID(H326,2,1)="4","Potential Loyalists",
LEFT(H326,1)="3","Promising",
LEFT(H326,1)="2","Customers Needing Attention",
LEFT(H326,1)&lt;="2","At Risk",
RIGHT(H326,1)="4","Can't Lose Them",
TRUE,"Hibernating"
)</f>
        <v>Loyal Customers</v>
      </c>
    </row>
    <row r="327" spans="1:10" x14ac:dyDescent="0.25">
      <c r="A327" s="3" t="s">
        <v>343</v>
      </c>
      <c r="B327">
        <v>178</v>
      </c>
      <c r="C327">
        <v>4</v>
      </c>
      <c r="D327">
        <v>2753.7499999999995</v>
      </c>
      <c r="E327" cm="1">
        <f t="array" ref="E327">_xlfn.IFS(B327&gt;87,1,AND(B327&lt;=87, B327&gt;45),2,AND(B327&lt;=45,B327&gt;18),3,B327&lt;=18,4)</f>
        <v>1</v>
      </c>
      <c r="F327" cm="1">
        <f t="array" ref="F327">_xlfn.IFS(C327&gt;7,4,AND(C327&lt;=7, C327&gt;5),3,AND(C327&lt;=5,C327&gt;4),2,C327&lt;=4,1)</f>
        <v>1</v>
      </c>
      <c r="G327" cm="1">
        <f t="array" ref="G327">_xlfn.IFS(D327&gt;4094,4,AND(D327&lt;=4094, D327&gt;2784),3,AND(D327&lt;=2784,D327&gt;1779),2,D327&lt;=1779,1)</f>
        <v>2</v>
      </c>
      <c r="H327">
        <f t="shared" si="5"/>
        <v>112</v>
      </c>
      <c r="I327" t="str" cm="1">
        <f t="array" ref="I327">_xlfn.IFS(H327&gt;411,"Platinum",AND(H327&lt;=411, H327&gt;311),"Gold",AND(H327&lt;=311,H327&gt;211),"Silver",H327&lt;=211,"Bronze")</f>
        <v>Bronze</v>
      </c>
      <c r="J327" t="str" cm="1">
        <f t="array" ref="J327">_xlfn.IFS(
H327="444","Champions",
LEFT(H327,1)="4","Loyal Customers",
MID(H327,2,1)="4","Potential Loyalists",
LEFT(H327,1)="3","Promising",
LEFT(H327,1)="2","Customers Needing Attention",
LEFT(H327,1)&lt;="2","At Risk",
RIGHT(H327,1)="4","Can't Lose Them",
TRUE,"Hibernating"
)</f>
        <v>At Risk</v>
      </c>
    </row>
    <row r="328" spans="1:10" x14ac:dyDescent="0.25">
      <c r="A328" s="3" t="s">
        <v>344</v>
      </c>
      <c r="B328">
        <v>44</v>
      </c>
      <c r="C328">
        <v>9</v>
      </c>
      <c r="D328">
        <v>7616.04</v>
      </c>
      <c r="E328" cm="1">
        <f t="array" ref="E328">_xlfn.IFS(B328&gt;87,1,AND(B328&lt;=87, B328&gt;45),2,AND(B328&lt;=45,B328&gt;18),3,B328&lt;=18,4)</f>
        <v>3</v>
      </c>
      <c r="F328" cm="1">
        <f t="array" ref="F328">_xlfn.IFS(C328&gt;7,4,AND(C328&lt;=7, C328&gt;5),3,AND(C328&lt;=5,C328&gt;4),2,C328&lt;=4,1)</f>
        <v>4</v>
      </c>
      <c r="G328" cm="1">
        <f t="array" ref="G328">_xlfn.IFS(D328&gt;4094,4,AND(D328&lt;=4094, D328&gt;2784),3,AND(D328&lt;=2784,D328&gt;1779),2,D328&lt;=1779,1)</f>
        <v>4</v>
      </c>
      <c r="H328">
        <f t="shared" si="5"/>
        <v>344</v>
      </c>
      <c r="I328" t="str" cm="1">
        <f t="array" ref="I328">_xlfn.IFS(H328&gt;411,"Platinum",AND(H328&lt;=411, H328&gt;311),"Gold",AND(H328&lt;=311,H328&gt;211),"Silver",H328&lt;=211,"Bronze")</f>
        <v>Gold</v>
      </c>
      <c r="J328" t="str" cm="1">
        <f t="array" ref="J328">_xlfn.IFS(
H328="444","Champions",
LEFT(H328,1)="4","Loyal Customers",
MID(H328,2,1)="4","Potential Loyalists",
LEFT(H328,1)="3","Promising",
LEFT(H328,1)="2","Customers Needing Attention",
LEFT(H328,1)&lt;="2","At Risk",
RIGHT(H328,1)="4","Can't Lose Them",
TRUE,"Hibernating"
)</f>
        <v>Potential Loyalists</v>
      </c>
    </row>
    <row r="329" spans="1:10" x14ac:dyDescent="0.25">
      <c r="A329" s="3" t="s">
        <v>345</v>
      </c>
      <c r="B329">
        <v>16</v>
      </c>
      <c r="C329">
        <v>7</v>
      </c>
      <c r="D329">
        <v>5147.26</v>
      </c>
      <c r="E329" cm="1">
        <f t="array" ref="E329">_xlfn.IFS(B329&gt;87,1,AND(B329&lt;=87, B329&gt;45),2,AND(B329&lt;=45,B329&gt;18),3,B329&lt;=18,4)</f>
        <v>4</v>
      </c>
      <c r="F329" cm="1">
        <f t="array" ref="F329">_xlfn.IFS(C329&gt;7,4,AND(C329&lt;=7, C329&gt;5),3,AND(C329&lt;=5,C329&gt;4),2,C329&lt;=4,1)</f>
        <v>3</v>
      </c>
      <c r="G329" cm="1">
        <f t="array" ref="G329">_xlfn.IFS(D329&gt;4094,4,AND(D329&lt;=4094, D329&gt;2784),3,AND(D329&lt;=2784,D329&gt;1779),2,D329&lt;=1779,1)</f>
        <v>4</v>
      </c>
      <c r="H329">
        <f t="shared" si="5"/>
        <v>434</v>
      </c>
      <c r="I329" t="str" cm="1">
        <f t="array" ref="I329">_xlfn.IFS(H329&gt;411,"Platinum",AND(H329&lt;=411, H329&gt;311),"Gold",AND(H329&lt;=311,H329&gt;211),"Silver",H329&lt;=211,"Bronze")</f>
        <v>Platinum</v>
      </c>
      <c r="J329" t="str" cm="1">
        <f t="array" ref="J329">_xlfn.IFS(
H329="444","Champions",
LEFT(H329,1)="4","Loyal Customers",
MID(H329,2,1)="4","Potential Loyalists",
LEFT(H329,1)="3","Promising",
LEFT(H329,1)="2","Customers Needing Attention",
LEFT(H329,1)&lt;="2","At Risk",
RIGHT(H329,1)="4","Can't Lose Them",
TRUE,"Hibernating"
)</f>
        <v>Loyal Customers</v>
      </c>
    </row>
    <row r="330" spans="1:10" x14ac:dyDescent="0.25">
      <c r="A330" s="3" t="s">
        <v>346</v>
      </c>
      <c r="B330">
        <v>31</v>
      </c>
      <c r="C330">
        <v>5</v>
      </c>
      <c r="D330">
        <v>3607.66</v>
      </c>
      <c r="E330" cm="1">
        <f t="array" ref="E330">_xlfn.IFS(B330&gt;87,1,AND(B330&lt;=87, B330&gt;45),2,AND(B330&lt;=45,B330&gt;18),3,B330&lt;=18,4)</f>
        <v>3</v>
      </c>
      <c r="F330" cm="1">
        <f t="array" ref="F330">_xlfn.IFS(C330&gt;7,4,AND(C330&lt;=7, C330&gt;5),3,AND(C330&lt;=5,C330&gt;4),2,C330&lt;=4,1)</f>
        <v>2</v>
      </c>
      <c r="G330" cm="1">
        <f t="array" ref="G330">_xlfn.IFS(D330&gt;4094,4,AND(D330&lt;=4094, D330&gt;2784),3,AND(D330&lt;=2784,D330&gt;1779),2,D330&lt;=1779,1)</f>
        <v>3</v>
      </c>
      <c r="H330">
        <f t="shared" si="5"/>
        <v>323</v>
      </c>
      <c r="I330" t="str" cm="1">
        <f t="array" ref="I330">_xlfn.IFS(H330&gt;411,"Platinum",AND(H330&lt;=411, H330&gt;311),"Gold",AND(H330&lt;=311,H330&gt;211),"Silver",H330&lt;=211,"Bronze")</f>
        <v>Gold</v>
      </c>
      <c r="J330" t="str" cm="1">
        <f t="array" ref="J330">_xlfn.IFS(
H330="444","Champions",
LEFT(H330,1)="4","Loyal Customers",
MID(H330,2,1)="4","Potential Loyalists",
LEFT(H330,1)="3","Promising",
LEFT(H330,1)="2","Customers Needing Attention",
LEFT(H330,1)&lt;="2","At Risk",
RIGHT(H330,1)="4","Can't Lose Them",
TRUE,"Hibernating"
)</f>
        <v>Promising</v>
      </c>
    </row>
    <row r="331" spans="1:10" x14ac:dyDescent="0.25">
      <c r="A331" s="3" t="s">
        <v>347</v>
      </c>
      <c r="B331">
        <v>239</v>
      </c>
      <c r="C331">
        <v>5</v>
      </c>
      <c r="D331">
        <v>4736.6899999999996</v>
      </c>
      <c r="E331" cm="1">
        <f t="array" ref="E331">_xlfn.IFS(B331&gt;87,1,AND(B331&lt;=87, B331&gt;45),2,AND(B331&lt;=45,B331&gt;18),3,B331&lt;=18,4)</f>
        <v>1</v>
      </c>
      <c r="F331" cm="1">
        <f t="array" ref="F331">_xlfn.IFS(C331&gt;7,4,AND(C331&lt;=7, C331&gt;5),3,AND(C331&lt;=5,C331&gt;4),2,C331&lt;=4,1)</f>
        <v>2</v>
      </c>
      <c r="G331" cm="1">
        <f t="array" ref="G331">_xlfn.IFS(D331&gt;4094,4,AND(D331&lt;=4094, D331&gt;2784),3,AND(D331&lt;=2784,D331&gt;1779),2,D331&lt;=1779,1)</f>
        <v>4</v>
      </c>
      <c r="H331">
        <f t="shared" si="5"/>
        <v>124</v>
      </c>
      <c r="I331" t="str" cm="1">
        <f t="array" ref="I331">_xlfn.IFS(H331&gt;411,"Platinum",AND(H331&lt;=411, H331&gt;311),"Gold",AND(H331&lt;=311,H331&gt;211),"Silver",H331&lt;=211,"Bronze")</f>
        <v>Bronze</v>
      </c>
      <c r="J331" t="str" cm="1">
        <f t="array" ref="J331">_xlfn.IFS(
H331="444","Champions",
LEFT(H331,1)="4","Loyal Customers",
MID(H331,2,1)="4","Potential Loyalists",
LEFT(H331,1)="3","Promising",
LEFT(H331,1)="2","Customers Needing Attention",
LEFT(H331,1)&lt;="2","At Risk",
RIGHT(H331,1)="4","Can't Lose Them",
TRUE,"Hibernating"
)</f>
        <v>At Risk</v>
      </c>
    </row>
    <row r="332" spans="1:10" x14ac:dyDescent="0.25">
      <c r="A332" s="3" t="s">
        <v>348</v>
      </c>
      <c r="B332">
        <v>176</v>
      </c>
      <c r="C332">
        <v>3</v>
      </c>
      <c r="D332">
        <v>917.32</v>
      </c>
      <c r="E332" cm="1">
        <f t="array" ref="E332">_xlfn.IFS(B332&gt;87,1,AND(B332&lt;=87, B332&gt;45),2,AND(B332&lt;=45,B332&gt;18),3,B332&lt;=18,4)</f>
        <v>1</v>
      </c>
      <c r="F332" cm="1">
        <f t="array" ref="F332">_xlfn.IFS(C332&gt;7,4,AND(C332&lt;=7, C332&gt;5),3,AND(C332&lt;=5,C332&gt;4),2,C332&lt;=4,1)</f>
        <v>1</v>
      </c>
      <c r="G332" cm="1">
        <f t="array" ref="G332">_xlfn.IFS(D332&gt;4094,4,AND(D332&lt;=4094, D332&gt;2784),3,AND(D332&lt;=2784,D332&gt;1779),2,D332&lt;=1779,1)</f>
        <v>1</v>
      </c>
      <c r="H332">
        <f t="shared" si="5"/>
        <v>111</v>
      </c>
      <c r="I332" t="str" cm="1">
        <f t="array" ref="I332">_xlfn.IFS(H332&gt;411,"Platinum",AND(H332&lt;=411, H332&gt;311),"Gold",AND(H332&lt;=311,H332&gt;211),"Silver",H332&lt;=211,"Bronze")</f>
        <v>Bronze</v>
      </c>
      <c r="J332" t="str" cm="1">
        <f t="array" ref="J332">_xlfn.IFS(
H332="444","Champions",
LEFT(H332,1)="4","Loyal Customers",
MID(H332,2,1)="4","Potential Loyalists",
LEFT(H332,1)="3","Promising",
LEFT(H332,1)="2","Customers Needing Attention",
LEFT(H332,1)&lt;="2","At Risk",
RIGHT(H332,1)="4","Can't Lose Them",
TRUE,"Hibernating"
)</f>
        <v>At Risk</v>
      </c>
    </row>
    <row r="333" spans="1:10" x14ac:dyDescent="0.25">
      <c r="A333" s="3" t="s">
        <v>349</v>
      </c>
      <c r="B333">
        <v>29</v>
      </c>
      <c r="C333">
        <v>7</v>
      </c>
      <c r="D333">
        <v>1882.8999999999999</v>
      </c>
      <c r="E333" cm="1">
        <f t="array" ref="E333">_xlfn.IFS(B333&gt;87,1,AND(B333&lt;=87, B333&gt;45),2,AND(B333&lt;=45,B333&gt;18),3,B333&lt;=18,4)</f>
        <v>3</v>
      </c>
      <c r="F333" cm="1">
        <f t="array" ref="F333">_xlfn.IFS(C333&gt;7,4,AND(C333&lt;=7, C333&gt;5),3,AND(C333&lt;=5,C333&gt;4),2,C333&lt;=4,1)</f>
        <v>3</v>
      </c>
      <c r="G333" cm="1">
        <f t="array" ref="G333">_xlfn.IFS(D333&gt;4094,4,AND(D333&lt;=4094, D333&gt;2784),3,AND(D333&lt;=2784,D333&gt;1779),2,D333&lt;=1779,1)</f>
        <v>2</v>
      </c>
      <c r="H333">
        <f t="shared" si="5"/>
        <v>332</v>
      </c>
      <c r="I333" t="str" cm="1">
        <f t="array" ref="I333">_xlfn.IFS(H333&gt;411,"Platinum",AND(H333&lt;=411, H333&gt;311),"Gold",AND(H333&lt;=311,H333&gt;211),"Silver",H333&lt;=211,"Bronze")</f>
        <v>Gold</v>
      </c>
      <c r="J333" t="str" cm="1">
        <f t="array" ref="J333">_xlfn.IFS(
H333="444","Champions",
LEFT(H333,1)="4","Loyal Customers",
MID(H333,2,1)="4","Potential Loyalists",
LEFT(H333,1)="3","Promising",
LEFT(H333,1)="2","Customers Needing Attention",
LEFT(H333,1)&lt;="2","At Risk",
RIGHT(H333,1)="4","Can't Lose Them",
TRUE,"Hibernating"
)</f>
        <v>Promising</v>
      </c>
    </row>
    <row r="334" spans="1:10" x14ac:dyDescent="0.25">
      <c r="A334" s="3" t="s">
        <v>350</v>
      </c>
      <c r="B334">
        <v>130</v>
      </c>
      <c r="C334">
        <v>4</v>
      </c>
      <c r="D334">
        <v>2793.2700000000004</v>
      </c>
      <c r="E334" cm="1">
        <f t="array" ref="E334">_xlfn.IFS(B334&gt;87,1,AND(B334&lt;=87, B334&gt;45),2,AND(B334&lt;=45,B334&gt;18),3,B334&lt;=18,4)</f>
        <v>1</v>
      </c>
      <c r="F334" cm="1">
        <f t="array" ref="F334">_xlfn.IFS(C334&gt;7,4,AND(C334&lt;=7, C334&gt;5),3,AND(C334&lt;=5,C334&gt;4),2,C334&lt;=4,1)</f>
        <v>1</v>
      </c>
      <c r="G334" cm="1">
        <f t="array" ref="G334">_xlfn.IFS(D334&gt;4094,4,AND(D334&lt;=4094, D334&gt;2784),3,AND(D334&lt;=2784,D334&gt;1779),2,D334&lt;=1779,1)</f>
        <v>3</v>
      </c>
      <c r="H334">
        <f t="shared" si="5"/>
        <v>113</v>
      </c>
      <c r="I334" t="str" cm="1">
        <f t="array" ref="I334">_xlfn.IFS(H334&gt;411,"Platinum",AND(H334&lt;=411, H334&gt;311),"Gold",AND(H334&lt;=311,H334&gt;211),"Silver",H334&lt;=211,"Bronze")</f>
        <v>Bronze</v>
      </c>
      <c r="J334" t="str" cm="1">
        <f t="array" ref="J334">_xlfn.IFS(
H334="444","Champions",
LEFT(H334,1)="4","Loyal Customers",
MID(H334,2,1)="4","Potential Loyalists",
LEFT(H334,1)="3","Promising",
LEFT(H334,1)="2","Customers Needing Attention",
LEFT(H334,1)&lt;="2","At Risk",
RIGHT(H334,1)="4","Can't Lose Them",
TRUE,"Hibernating"
)</f>
        <v>At Risk</v>
      </c>
    </row>
    <row r="335" spans="1:10" x14ac:dyDescent="0.25">
      <c r="A335" s="3" t="s">
        <v>351</v>
      </c>
      <c r="B335">
        <v>2</v>
      </c>
      <c r="C335">
        <v>6</v>
      </c>
      <c r="D335">
        <v>2424.5300000000002</v>
      </c>
      <c r="E335" cm="1">
        <f t="array" ref="E335">_xlfn.IFS(B335&gt;87,1,AND(B335&lt;=87, B335&gt;45),2,AND(B335&lt;=45,B335&gt;18),3,B335&lt;=18,4)</f>
        <v>4</v>
      </c>
      <c r="F335" cm="1">
        <f t="array" ref="F335">_xlfn.IFS(C335&gt;7,4,AND(C335&lt;=7, C335&gt;5),3,AND(C335&lt;=5,C335&gt;4),2,C335&lt;=4,1)</f>
        <v>3</v>
      </c>
      <c r="G335" cm="1">
        <f t="array" ref="G335">_xlfn.IFS(D335&gt;4094,4,AND(D335&lt;=4094, D335&gt;2784),3,AND(D335&lt;=2784,D335&gt;1779),2,D335&lt;=1779,1)</f>
        <v>2</v>
      </c>
      <c r="H335">
        <f t="shared" si="5"/>
        <v>432</v>
      </c>
      <c r="I335" t="str" cm="1">
        <f t="array" ref="I335">_xlfn.IFS(H335&gt;411,"Platinum",AND(H335&lt;=411, H335&gt;311),"Gold",AND(H335&lt;=311,H335&gt;211),"Silver",H335&lt;=211,"Bronze")</f>
        <v>Platinum</v>
      </c>
      <c r="J335" t="str" cm="1">
        <f t="array" ref="J335">_xlfn.IFS(
H335="444","Champions",
LEFT(H335,1)="4","Loyal Customers",
MID(H335,2,1)="4","Potential Loyalists",
LEFT(H335,1)="3","Promising",
LEFT(H335,1)="2","Customers Needing Attention",
LEFT(H335,1)&lt;="2","At Risk",
RIGHT(H335,1)="4","Can't Lose Them",
TRUE,"Hibernating"
)</f>
        <v>Loyal Customers</v>
      </c>
    </row>
    <row r="336" spans="1:10" x14ac:dyDescent="0.25">
      <c r="A336" s="3" t="s">
        <v>352</v>
      </c>
      <c r="B336">
        <v>141</v>
      </c>
      <c r="C336">
        <v>5</v>
      </c>
      <c r="D336">
        <v>4113.3599999999997</v>
      </c>
      <c r="E336" cm="1">
        <f t="array" ref="E336">_xlfn.IFS(B336&gt;87,1,AND(B336&lt;=87, B336&gt;45),2,AND(B336&lt;=45,B336&gt;18),3,B336&lt;=18,4)</f>
        <v>1</v>
      </c>
      <c r="F336" cm="1">
        <f t="array" ref="F336">_xlfn.IFS(C336&gt;7,4,AND(C336&lt;=7, C336&gt;5),3,AND(C336&lt;=5,C336&gt;4),2,C336&lt;=4,1)</f>
        <v>2</v>
      </c>
      <c r="G336" cm="1">
        <f t="array" ref="G336">_xlfn.IFS(D336&gt;4094,4,AND(D336&lt;=4094, D336&gt;2784),3,AND(D336&lt;=2784,D336&gt;1779),2,D336&lt;=1779,1)</f>
        <v>4</v>
      </c>
      <c r="H336">
        <f t="shared" si="5"/>
        <v>124</v>
      </c>
      <c r="I336" t="str" cm="1">
        <f t="array" ref="I336">_xlfn.IFS(H336&gt;411,"Platinum",AND(H336&lt;=411, H336&gt;311),"Gold",AND(H336&lt;=311,H336&gt;211),"Silver",H336&lt;=211,"Bronze")</f>
        <v>Bronze</v>
      </c>
      <c r="J336" t="str" cm="1">
        <f t="array" ref="J336">_xlfn.IFS(
H336="444","Champions",
LEFT(H336,1)="4","Loyal Customers",
MID(H336,2,1)="4","Potential Loyalists",
LEFT(H336,1)="3","Promising",
LEFT(H336,1)="2","Customers Needing Attention",
LEFT(H336,1)&lt;="2","At Risk",
RIGHT(H336,1)="4","Can't Lose Them",
TRUE,"Hibernating"
)</f>
        <v>At Risk</v>
      </c>
    </row>
    <row r="337" spans="1:10" x14ac:dyDescent="0.25">
      <c r="A337" s="3" t="s">
        <v>353</v>
      </c>
      <c r="B337">
        <v>6</v>
      </c>
      <c r="C337">
        <v>7</v>
      </c>
      <c r="D337">
        <v>5957.78</v>
      </c>
      <c r="E337" cm="1">
        <f t="array" ref="E337">_xlfn.IFS(B337&gt;87,1,AND(B337&lt;=87, B337&gt;45),2,AND(B337&lt;=45,B337&gt;18),3,B337&lt;=18,4)</f>
        <v>4</v>
      </c>
      <c r="F337" cm="1">
        <f t="array" ref="F337">_xlfn.IFS(C337&gt;7,4,AND(C337&lt;=7, C337&gt;5),3,AND(C337&lt;=5,C337&gt;4),2,C337&lt;=4,1)</f>
        <v>3</v>
      </c>
      <c r="G337" cm="1">
        <f t="array" ref="G337">_xlfn.IFS(D337&gt;4094,4,AND(D337&lt;=4094, D337&gt;2784),3,AND(D337&lt;=2784,D337&gt;1779),2,D337&lt;=1779,1)</f>
        <v>4</v>
      </c>
      <c r="H337">
        <f t="shared" si="5"/>
        <v>434</v>
      </c>
      <c r="I337" t="str" cm="1">
        <f t="array" ref="I337">_xlfn.IFS(H337&gt;411,"Platinum",AND(H337&lt;=411, H337&gt;311),"Gold",AND(H337&lt;=311,H337&gt;211),"Silver",H337&lt;=211,"Bronze")</f>
        <v>Platinum</v>
      </c>
      <c r="J337" t="str" cm="1">
        <f t="array" ref="J337">_xlfn.IFS(
H337="444","Champions",
LEFT(H337,1)="4","Loyal Customers",
MID(H337,2,1)="4","Potential Loyalists",
LEFT(H337,1)="3","Promising",
LEFT(H337,1)="2","Customers Needing Attention",
LEFT(H337,1)&lt;="2","At Risk",
RIGHT(H337,1)="4","Can't Lose Them",
TRUE,"Hibernating"
)</f>
        <v>Loyal Customers</v>
      </c>
    </row>
    <row r="338" spans="1:10" x14ac:dyDescent="0.25">
      <c r="A338" s="3" t="s">
        <v>354</v>
      </c>
      <c r="B338">
        <v>27</v>
      </c>
      <c r="C338">
        <v>7</v>
      </c>
      <c r="D338">
        <v>4337.38</v>
      </c>
      <c r="E338" cm="1">
        <f t="array" ref="E338">_xlfn.IFS(B338&gt;87,1,AND(B338&lt;=87, B338&gt;45),2,AND(B338&lt;=45,B338&gt;18),3,B338&lt;=18,4)</f>
        <v>3</v>
      </c>
      <c r="F338" cm="1">
        <f t="array" ref="F338">_xlfn.IFS(C338&gt;7,4,AND(C338&lt;=7, C338&gt;5),3,AND(C338&lt;=5,C338&gt;4),2,C338&lt;=4,1)</f>
        <v>3</v>
      </c>
      <c r="G338" cm="1">
        <f t="array" ref="G338">_xlfn.IFS(D338&gt;4094,4,AND(D338&lt;=4094, D338&gt;2784),3,AND(D338&lt;=2784,D338&gt;1779),2,D338&lt;=1779,1)</f>
        <v>4</v>
      </c>
      <c r="H338">
        <f t="shared" si="5"/>
        <v>334</v>
      </c>
      <c r="I338" t="str" cm="1">
        <f t="array" ref="I338">_xlfn.IFS(H338&gt;411,"Platinum",AND(H338&lt;=411, H338&gt;311),"Gold",AND(H338&lt;=311,H338&gt;211),"Silver",H338&lt;=211,"Bronze")</f>
        <v>Gold</v>
      </c>
      <c r="J338" t="str" cm="1">
        <f t="array" ref="J338">_xlfn.IFS(
H338="444","Champions",
LEFT(H338,1)="4","Loyal Customers",
MID(H338,2,1)="4","Potential Loyalists",
LEFT(H338,1)="3","Promising",
LEFT(H338,1)="2","Customers Needing Attention",
LEFT(H338,1)&lt;="2","At Risk",
RIGHT(H338,1)="4","Can't Lose Them",
TRUE,"Hibernating"
)</f>
        <v>Promising</v>
      </c>
    </row>
    <row r="339" spans="1:10" x14ac:dyDescent="0.25">
      <c r="A339" s="3" t="s">
        <v>355</v>
      </c>
      <c r="B339">
        <v>76</v>
      </c>
      <c r="C339">
        <v>2</v>
      </c>
      <c r="D339">
        <v>1779.58</v>
      </c>
      <c r="E339" cm="1">
        <f t="array" ref="E339">_xlfn.IFS(B339&gt;87,1,AND(B339&lt;=87, B339&gt;45),2,AND(B339&lt;=45,B339&gt;18),3,B339&lt;=18,4)</f>
        <v>2</v>
      </c>
      <c r="F339" cm="1">
        <f t="array" ref="F339">_xlfn.IFS(C339&gt;7,4,AND(C339&lt;=7, C339&gt;5),3,AND(C339&lt;=5,C339&gt;4),2,C339&lt;=4,1)</f>
        <v>1</v>
      </c>
      <c r="G339" cm="1">
        <f t="array" ref="G339">_xlfn.IFS(D339&gt;4094,4,AND(D339&lt;=4094, D339&gt;2784),3,AND(D339&lt;=2784,D339&gt;1779),2,D339&lt;=1779,1)</f>
        <v>2</v>
      </c>
      <c r="H339">
        <f t="shared" si="5"/>
        <v>212</v>
      </c>
      <c r="I339" t="str" cm="1">
        <f t="array" ref="I339">_xlfn.IFS(H339&gt;411,"Platinum",AND(H339&lt;=411, H339&gt;311),"Gold",AND(H339&lt;=311,H339&gt;211),"Silver",H339&lt;=211,"Bronze")</f>
        <v>Silver</v>
      </c>
      <c r="J339" t="str" cm="1">
        <f t="array" ref="J339">_xlfn.IFS(
H339="444","Champions",
LEFT(H339,1)="4","Loyal Customers",
MID(H339,2,1)="4","Potential Loyalists",
LEFT(H339,1)="3","Promising",
LEFT(H339,1)="2","Customers Needing Attention",
LEFT(H339,1)&lt;="2","At Risk",
RIGHT(H339,1)="4","Can't Lose Them",
TRUE,"Hibernating"
)</f>
        <v>Customers Needing Attention</v>
      </c>
    </row>
    <row r="340" spans="1:10" x14ac:dyDescent="0.25">
      <c r="A340" s="3" t="s">
        <v>356</v>
      </c>
      <c r="B340">
        <v>20</v>
      </c>
      <c r="C340">
        <v>6</v>
      </c>
      <c r="D340">
        <v>6148.62</v>
      </c>
      <c r="E340" cm="1">
        <f t="array" ref="E340">_xlfn.IFS(B340&gt;87,1,AND(B340&lt;=87, B340&gt;45),2,AND(B340&lt;=45,B340&gt;18),3,B340&lt;=18,4)</f>
        <v>3</v>
      </c>
      <c r="F340" cm="1">
        <f t="array" ref="F340">_xlfn.IFS(C340&gt;7,4,AND(C340&lt;=7, C340&gt;5),3,AND(C340&lt;=5,C340&gt;4),2,C340&lt;=4,1)</f>
        <v>3</v>
      </c>
      <c r="G340" cm="1">
        <f t="array" ref="G340">_xlfn.IFS(D340&gt;4094,4,AND(D340&lt;=4094, D340&gt;2784),3,AND(D340&lt;=2784,D340&gt;1779),2,D340&lt;=1779,1)</f>
        <v>4</v>
      </c>
      <c r="H340">
        <f t="shared" si="5"/>
        <v>334</v>
      </c>
      <c r="I340" t="str" cm="1">
        <f t="array" ref="I340">_xlfn.IFS(H340&gt;411,"Platinum",AND(H340&lt;=411, H340&gt;311),"Gold",AND(H340&lt;=311,H340&gt;211),"Silver",H340&lt;=211,"Bronze")</f>
        <v>Gold</v>
      </c>
      <c r="J340" t="str" cm="1">
        <f t="array" ref="J340">_xlfn.IFS(
H340="444","Champions",
LEFT(H340,1)="4","Loyal Customers",
MID(H340,2,1)="4","Potential Loyalists",
LEFT(H340,1)="3","Promising",
LEFT(H340,1)="2","Customers Needing Attention",
LEFT(H340,1)&lt;="2","At Risk",
RIGHT(H340,1)="4","Can't Lose Them",
TRUE,"Hibernating"
)</f>
        <v>Promising</v>
      </c>
    </row>
    <row r="341" spans="1:10" x14ac:dyDescent="0.25">
      <c r="A341" s="3" t="s">
        <v>357</v>
      </c>
      <c r="B341">
        <v>12</v>
      </c>
      <c r="C341">
        <v>8</v>
      </c>
      <c r="D341">
        <v>2178.71</v>
      </c>
      <c r="E341" cm="1">
        <f t="array" ref="E341">_xlfn.IFS(B341&gt;87,1,AND(B341&lt;=87, B341&gt;45),2,AND(B341&lt;=45,B341&gt;18),3,B341&lt;=18,4)</f>
        <v>4</v>
      </c>
      <c r="F341" cm="1">
        <f t="array" ref="F341">_xlfn.IFS(C341&gt;7,4,AND(C341&lt;=7, C341&gt;5),3,AND(C341&lt;=5,C341&gt;4),2,C341&lt;=4,1)</f>
        <v>4</v>
      </c>
      <c r="G341" cm="1">
        <f t="array" ref="G341">_xlfn.IFS(D341&gt;4094,4,AND(D341&lt;=4094, D341&gt;2784),3,AND(D341&lt;=2784,D341&gt;1779),2,D341&lt;=1779,1)</f>
        <v>2</v>
      </c>
      <c r="H341">
        <f t="shared" si="5"/>
        <v>442</v>
      </c>
      <c r="I341" t="str" cm="1">
        <f t="array" ref="I341">_xlfn.IFS(H341&gt;411,"Platinum",AND(H341&lt;=411, H341&gt;311),"Gold",AND(H341&lt;=311,H341&gt;211),"Silver",H341&lt;=211,"Bronze")</f>
        <v>Platinum</v>
      </c>
      <c r="J341" t="str" cm="1">
        <f t="array" ref="J341">_xlfn.IFS(
H341="444","Champions",
LEFT(H341,1)="4","Loyal Customers",
MID(H341,2,1)="4","Potential Loyalists",
LEFT(H341,1)="3","Promising",
LEFT(H341,1)="2","Customers Needing Attention",
LEFT(H341,1)&lt;="2","At Risk",
RIGHT(H341,1)="4","Can't Lose Them",
TRUE,"Hibernating"
)</f>
        <v>Loyal Customers</v>
      </c>
    </row>
    <row r="342" spans="1:10" x14ac:dyDescent="0.25">
      <c r="A342" s="3" t="s">
        <v>358</v>
      </c>
      <c r="B342">
        <v>29</v>
      </c>
      <c r="C342">
        <v>13</v>
      </c>
      <c r="D342">
        <v>5336.7300000000005</v>
      </c>
      <c r="E342" cm="1">
        <f t="array" ref="E342">_xlfn.IFS(B342&gt;87,1,AND(B342&lt;=87, B342&gt;45),2,AND(B342&lt;=45,B342&gt;18),3,B342&lt;=18,4)</f>
        <v>3</v>
      </c>
      <c r="F342" cm="1">
        <f t="array" ref="F342">_xlfn.IFS(C342&gt;7,4,AND(C342&lt;=7, C342&gt;5),3,AND(C342&lt;=5,C342&gt;4),2,C342&lt;=4,1)</f>
        <v>4</v>
      </c>
      <c r="G342" cm="1">
        <f t="array" ref="G342">_xlfn.IFS(D342&gt;4094,4,AND(D342&lt;=4094, D342&gt;2784),3,AND(D342&lt;=2784,D342&gt;1779),2,D342&lt;=1779,1)</f>
        <v>4</v>
      </c>
      <c r="H342">
        <f t="shared" si="5"/>
        <v>344</v>
      </c>
      <c r="I342" t="str" cm="1">
        <f t="array" ref="I342">_xlfn.IFS(H342&gt;411,"Platinum",AND(H342&lt;=411, H342&gt;311),"Gold",AND(H342&lt;=311,H342&gt;211),"Silver",H342&lt;=211,"Bronze")</f>
        <v>Gold</v>
      </c>
      <c r="J342" t="str" cm="1">
        <f t="array" ref="J342">_xlfn.IFS(
H342="444","Champions",
LEFT(H342,1)="4","Loyal Customers",
MID(H342,2,1)="4","Potential Loyalists",
LEFT(H342,1)="3","Promising",
LEFT(H342,1)="2","Customers Needing Attention",
LEFT(H342,1)&lt;="2","At Risk",
RIGHT(H342,1)="4","Can't Lose Them",
TRUE,"Hibernating"
)</f>
        <v>Potential Loyalists</v>
      </c>
    </row>
    <row r="343" spans="1:10" x14ac:dyDescent="0.25">
      <c r="A343" s="3" t="s">
        <v>359</v>
      </c>
      <c r="B343">
        <v>10</v>
      </c>
      <c r="C343">
        <v>6</v>
      </c>
      <c r="D343">
        <v>4352.37</v>
      </c>
      <c r="E343" cm="1">
        <f t="array" ref="E343">_xlfn.IFS(B343&gt;87,1,AND(B343&lt;=87, B343&gt;45),2,AND(B343&lt;=45,B343&gt;18),3,B343&lt;=18,4)</f>
        <v>4</v>
      </c>
      <c r="F343" cm="1">
        <f t="array" ref="F343">_xlfn.IFS(C343&gt;7,4,AND(C343&lt;=7, C343&gt;5),3,AND(C343&lt;=5,C343&gt;4),2,C343&lt;=4,1)</f>
        <v>3</v>
      </c>
      <c r="G343" cm="1">
        <f t="array" ref="G343">_xlfn.IFS(D343&gt;4094,4,AND(D343&lt;=4094, D343&gt;2784),3,AND(D343&lt;=2784,D343&gt;1779),2,D343&lt;=1779,1)</f>
        <v>4</v>
      </c>
      <c r="H343">
        <f t="shared" si="5"/>
        <v>434</v>
      </c>
      <c r="I343" t="str" cm="1">
        <f t="array" ref="I343">_xlfn.IFS(H343&gt;411,"Platinum",AND(H343&lt;=411, H343&gt;311),"Gold",AND(H343&lt;=311,H343&gt;211),"Silver",H343&lt;=211,"Bronze")</f>
        <v>Platinum</v>
      </c>
      <c r="J343" t="str" cm="1">
        <f t="array" ref="J343">_xlfn.IFS(
H343="444","Champions",
LEFT(H343,1)="4","Loyal Customers",
MID(H343,2,1)="4","Potential Loyalists",
LEFT(H343,1)="3","Promising",
LEFT(H343,1)="2","Customers Needing Attention",
LEFT(H343,1)&lt;="2","At Risk",
RIGHT(H343,1)="4","Can't Lose Them",
TRUE,"Hibernating"
)</f>
        <v>Loyal Customers</v>
      </c>
    </row>
    <row r="344" spans="1:10" x14ac:dyDescent="0.25">
      <c r="A344" s="3" t="s">
        <v>360</v>
      </c>
      <c r="B344">
        <v>3</v>
      </c>
      <c r="C344">
        <v>6</v>
      </c>
      <c r="D344">
        <v>2321.0600000000004</v>
      </c>
      <c r="E344" cm="1">
        <f t="array" ref="E344">_xlfn.IFS(B344&gt;87,1,AND(B344&lt;=87, B344&gt;45),2,AND(B344&lt;=45,B344&gt;18),3,B344&lt;=18,4)</f>
        <v>4</v>
      </c>
      <c r="F344" cm="1">
        <f t="array" ref="F344">_xlfn.IFS(C344&gt;7,4,AND(C344&lt;=7, C344&gt;5),3,AND(C344&lt;=5,C344&gt;4),2,C344&lt;=4,1)</f>
        <v>3</v>
      </c>
      <c r="G344" cm="1">
        <f t="array" ref="G344">_xlfn.IFS(D344&gt;4094,4,AND(D344&lt;=4094, D344&gt;2784),3,AND(D344&lt;=2784,D344&gt;1779),2,D344&lt;=1779,1)</f>
        <v>2</v>
      </c>
      <c r="H344">
        <f t="shared" si="5"/>
        <v>432</v>
      </c>
      <c r="I344" t="str" cm="1">
        <f t="array" ref="I344">_xlfn.IFS(H344&gt;411,"Platinum",AND(H344&lt;=411, H344&gt;311),"Gold",AND(H344&lt;=311,H344&gt;211),"Silver",H344&lt;=211,"Bronze")</f>
        <v>Platinum</v>
      </c>
      <c r="J344" t="str" cm="1">
        <f t="array" ref="J344">_xlfn.IFS(
H344="444","Champions",
LEFT(H344,1)="4","Loyal Customers",
MID(H344,2,1)="4","Potential Loyalists",
LEFT(H344,1)="3","Promising",
LEFT(H344,1)="2","Customers Needing Attention",
LEFT(H344,1)&lt;="2","At Risk",
RIGHT(H344,1)="4","Can't Lose Them",
TRUE,"Hibernating"
)</f>
        <v>Loyal Customers</v>
      </c>
    </row>
    <row r="345" spans="1:10" x14ac:dyDescent="0.25">
      <c r="A345" s="3" t="s">
        <v>361</v>
      </c>
      <c r="B345">
        <v>142</v>
      </c>
      <c r="C345">
        <v>5</v>
      </c>
      <c r="D345">
        <v>2825.0000000000005</v>
      </c>
      <c r="E345" cm="1">
        <f t="array" ref="E345">_xlfn.IFS(B345&gt;87,1,AND(B345&lt;=87, B345&gt;45),2,AND(B345&lt;=45,B345&gt;18),3,B345&lt;=18,4)</f>
        <v>1</v>
      </c>
      <c r="F345" cm="1">
        <f t="array" ref="F345">_xlfn.IFS(C345&gt;7,4,AND(C345&lt;=7, C345&gt;5),3,AND(C345&lt;=5,C345&gt;4),2,C345&lt;=4,1)</f>
        <v>2</v>
      </c>
      <c r="G345" cm="1">
        <f t="array" ref="G345">_xlfn.IFS(D345&gt;4094,4,AND(D345&lt;=4094, D345&gt;2784),3,AND(D345&lt;=2784,D345&gt;1779),2,D345&lt;=1779,1)</f>
        <v>3</v>
      </c>
      <c r="H345">
        <f t="shared" si="5"/>
        <v>123</v>
      </c>
      <c r="I345" t="str" cm="1">
        <f t="array" ref="I345">_xlfn.IFS(H345&gt;411,"Platinum",AND(H345&lt;=411, H345&gt;311),"Gold",AND(H345&lt;=311,H345&gt;211),"Silver",H345&lt;=211,"Bronze")</f>
        <v>Bronze</v>
      </c>
      <c r="J345" t="str" cm="1">
        <f t="array" ref="J345">_xlfn.IFS(
H345="444","Champions",
LEFT(H345,1)="4","Loyal Customers",
MID(H345,2,1)="4","Potential Loyalists",
LEFT(H345,1)="3","Promising",
LEFT(H345,1)="2","Customers Needing Attention",
LEFT(H345,1)&lt;="2","At Risk",
RIGHT(H345,1)="4","Can't Lose Them",
TRUE,"Hibernating"
)</f>
        <v>At Risk</v>
      </c>
    </row>
    <row r="346" spans="1:10" x14ac:dyDescent="0.25">
      <c r="A346" s="3" t="s">
        <v>362</v>
      </c>
      <c r="B346">
        <v>136</v>
      </c>
      <c r="C346">
        <v>5</v>
      </c>
      <c r="D346">
        <v>4077.1899999999996</v>
      </c>
      <c r="E346" cm="1">
        <f t="array" ref="E346">_xlfn.IFS(B346&gt;87,1,AND(B346&lt;=87, B346&gt;45),2,AND(B346&lt;=45,B346&gt;18),3,B346&lt;=18,4)</f>
        <v>1</v>
      </c>
      <c r="F346" cm="1">
        <f t="array" ref="F346">_xlfn.IFS(C346&gt;7,4,AND(C346&lt;=7, C346&gt;5),3,AND(C346&lt;=5,C346&gt;4),2,C346&lt;=4,1)</f>
        <v>2</v>
      </c>
      <c r="G346" cm="1">
        <f t="array" ref="G346">_xlfn.IFS(D346&gt;4094,4,AND(D346&lt;=4094, D346&gt;2784),3,AND(D346&lt;=2784,D346&gt;1779),2,D346&lt;=1779,1)</f>
        <v>3</v>
      </c>
      <c r="H346">
        <f t="shared" si="5"/>
        <v>123</v>
      </c>
      <c r="I346" t="str" cm="1">
        <f t="array" ref="I346">_xlfn.IFS(H346&gt;411,"Platinum",AND(H346&lt;=411, H346&gt;311),"Gold",AND(H346&lt;=311,H346&gt;211),"Silver",H346&lt;=211,"Bronze")</f>
        <v>Bronze</v>
      </c>
      <c r="J346" t="str" cm="1">
        <f t="array" ref="J346">_xlfn.IFS(
H346="444","Champions",
LEFT(H346,1)="4","Loyal Customers",
MID(H346,2,1)="4","Potential Loyalists",
LEFT(H346,1)="3","Promising",
LEFT(H346,1)="2","Customers Needing Attention",
LEFT(H346,1)&lt;="2","At Risk",
RIGHT(H346,1)="4","Can't Lose Them",
TRUE,"Hibernating"
)</f>
        <v>At Risk</v>
      </c>
    </row>
    <row r="347" spans="1:10" x14ac:dyDescent="0.25">
      <c r="A347" s="3" t="s">
        <v>363</v>
      </c>
      <c r="B347">
        <v>90</v>
      </c>
      <c r="C347">
        <v>9</v>
      </c>
      <c r="D347">
        <v>4526.7299999999996</v>
      </c>
      <c r="E347" cm="1">
        <f t="array" ref="E347">_xlfn.IFS(B347&gt;87,1,AND(B347&lt;=87, B347&gt;45),2,AND(B347&lt;=45,B347&gt;18),3,B347&lt;=18,4)</f>
        <v>1</v>
      </c>
      <c r="F347" cm="1">
        <f t="array" ref="F347">_xlfn.IFS(C347&gt;7,4,AND(C347&lt;=7, C347&gt;5),3,AND(C347&lt;=5,C347&gt;4),2,C347&lt;=4,1)</f>
        <v>4</v>
      </c>
      <c r="G347" cm="1">
        <f t="array" ref="G347">_xlfn.IFS(D347&gt;4094,4,AND(D347&lt;=4094, D347&gt;2784),3,AND(D347&lt;=2784,D347&gt;1779),2,D347&lt;=1779,1)</f>
        <v>4</v>
      </c>
      <c r="H347">
        <f t="shared" si="5"/>
        <v>144</v>
      </c>
      <c r="I347" t="str" cm="1">
        <f t="array" ref="I347">_xlfn.IFS(H347&gt;411,"Platinum",AND(H347&lt;=411, H347&gt;311),"Gold",AND(H347&lt;=311,H347&gt;211),"Silver",H347&lt;=211,"Bronze")</f>
        <v>Bronze</v>
      </c>
      <c r="J347" t="str" cm="1">
        <f t="array" ref="J347">_xlfn.IFS(
H347="444","Champions",
LEFT(H347,1)="4","Loyal Customers",
MID(H347,2,1)="4","Potential Loyalists",
LEFT(H347,1)="3","Promising",
LEFT(H347,1)="2","Customers Needing Attention",
LEFT(H347,1)&lt;="2","At Risk",
RIGHT(H347,1)="4","Can't Lose Them",
TRUE,"Hibernating"
)</f>
        <v>Potential Loyalists</v>
      </c>
    </row>
    <row r="348" spans="1:10" x14ac:dyDescent="0.25">
      <c r="A348" s="3" t="s">
        <v>364</v>
      </c>
      <c r="B348">
        <v>15</v>
      </c>
      <c r="C348">
        <v>5</v>
      </c>
      <c r="D348">
        <v>4757.96</v>
      </c>
      <c r="E348" cm="1">
        <f t="array" ref="E348">_xlfn.IFS(B348&gt;87,1,AND(B348&lt;=87, B348&gt;45),2,AND(B348&lt;=45,B348&gt;18),3,B348&lt;=18,4)</f>
        <v>4</v>
      </c>
      <c r="F348" cm="1">
        <f t="array" ref="F348">_xlfn.IFS(C348&gt;7,4,AND(C348&lt;=7, C348&gt;5),3,AND(C348&lt;=5,C348&gt;4),2,C348&lt;=4,1)</f>
        <v>2</v>
      </c>
      <c r="G348" cm="1">
        <f t="array" ref="G348">_xlfn.IFS(D348&gt;4094,4,AND(D348&lt;=4094, D348&gt;2784),3,AND(D348&lt;=2784,D348&gt;1779),2,D348&lt;=1779,1)</f>
        <v>4</v>
      </c>
      <c r="H348">
        <f t="shared" si="5"/>
        <v>424</v>
      </c>
      <c r="I348" t="str" cm="1">
        <f t="array" ref="I348">_xlfn.IFS(H348&gt;411,"Platinum",AND(H348&lt;=411, H348&gt;311),"Gold",AND(H348&lt;=311,H348&gt;211),"Silver",H348&lt;=211,"Bronze")</f>
        <v>Platinum</v>
      </c>
      <c r="J348" t="str" cm="1">
        <f t="array" ref="J348">_xlfn.IFS(
H348="444","Champions",
LEFT(H348,1)="4","Loyal Customers",
MID(H348,2,1)="4","Potential Loyalists",
LEFT(H348,1)="3","Promising",
LEFT(H348,1)="2","Customers Needing Attention",
LEFT(H348,1)&lt;="2","At Risk",
RIGHT(H348,1)="4","Can't Lose Them",
TRUE,"Hibernating"
)</f>
        <v>Loyal Customers</v>
      </c>
    </row>
    <row r="349" spans="1:10" x14ac:dyDescent="0.25">
      <c r="A349" s="3" t="s">
        <v>365</v>
      </c>
      <c r="B349">
        <v>82</v>
      </c>
      <c r="C349">
        <v>4</v>
      </c>
      <c r="D349">
        <v>1400.3200000000002</v>
      </c>
      <c r="E349" cm="1">
        <f t="array" ref="E349">_xlfn.IFS(B349&gt;87,1,AND(B349&lt;=87, B349&gt;45),2,AND(B349&lt;=45,B349&gt;18),3,B349&lt;=18,4)</f>
        <v>2</v>
      </c>
      <c r="F349" cm="1">
        <f t="array" ref="F349">_xlfn.IFS(C349&gt;7,4,AND(C349&lt;=7, C349&gt;5),3,AND(C349&lt;=5,C349&gt;4),2,C349&lt;=4,1)</f>
        <v>1</v>
      </c>
      <c r="G349" cm="1">
        <f t="array" ref="G349">_xlfn.IFS(D349&gt;4094,4,AND(D349&lt;=4094, D349&gt;2784),3,AND(D349&lt;=2784,D349&gt;1779),2,D349&lt;=1779,1)</f>
        <v>1</v>
      </c>
      <c r="H349">
        <f t="shared" si="5"/>
        <v>211</v>
      </c>
      <c r="I349" t="str" cm="1">
        <f t="array" ref="I349">_xlfn.IFS(H349&gt;411,"Platinum",AND(H349&lt;=411, H349&gt;311),"Gold",AND(H349&lt;=311,H349&gt;211),"Silver",H349&lt;=211,"Bronze")</f>
        <v>Bronze</v>
      </c>
      <c r="J349" t="str" cm="1">
        <f t="array" ref="J349">_xlfn.IFS(
H349="444","Champions",
LEFT(H349,1)="4","Loyal Customers",
MID(H349,2,1)="4","Potential Loyalists",
LEFT(H349,1)="3","Promising",
LEFT(H349,1)="2","Customers Needing Attention",
LEFT(H349,1)&lt;="2","At Risk",
RIGHT(H349,1)="4","Can't Lose Them",
TRUE,"Hibernating"
)</f>
        <v>Customers Needing Attention</v>
      </c>
    </row>
    <row r="350" spans="1:10" x14ac:dyDescent="0.25">
      <c r="A350" s="3" t="s">
        <v>366</v>
      </c>
      <c r="B350">
        <v>205</v>
      </c>
      <c r="C350">
        <v>6</v>
      </c>
      <c r="D350">
        <v>5494.9100000000008</v>
      </c>
      <c r="E350" cm="1">
        <f t="array" ref="E350">_xlfn.IFS(B350&gt;87,1,AND(B350&lt;=87, B350&gt;45),2,AND(B350&lt;=45,B350&gt;18),3,B350&lt;=18,4)</f>
        <v>1</v>
      </c>
      <c r="F350" cm="1">
        <f t="array" ref="F350">_xlfn.IFS(C350&gt;7,4,AND(C350&lt;=7, C350&gt;5),3,AND(C350&lt;=5,C350&gt;4),2,C350&lt;=4,1)</f>
        <v>3</v>
      </c>
      <c r="G350" cm="1">
        <f t="array" ref="G350">_xlfn.IFS(D350&gt;4094,4,AND(D350&lt;=4094, D350&gt;2784),3,AND(D350&lt;=2784,D350&gt;1779),2,D350&lt;=1779,1)</f>
        <v>4</v>
      </c>
      <c r="H350">
        <f t="shared" si="5"/>
        <v>134</v>
      </c>
      <c r="I350" t="str" cm="1">
        <f t="array" ref="I350">_xlfn.IFS(H350&gt;411,"Platinum",AND(H350&lt;=411, H350&gt;311),"Gold",AND(H350&lt;=311,H350&gt;211),"Silver",H350&lt;=211,"Bronze")</f>
        <v>Bronze</v>
      </c>
      <c r="J350" t="str" cm="1">
        <f t="array" ref="J350">_xlfn.IFS(
H350="444","Champions",
LEFT(H350,1)="4","Loyal Customers",
MID(H350,2,1)="4","Potential Loyalists",
LEFT(H350,1)="3","Promising",
LEFT(H350,1)="2","Customers Needing Attention",
LEFT(H350,1)&lt;="2","At Risk",
RIGHT(H350,1)="4","Can't Lose Them",
TRUE,"Hibernating"
)</f>
        <v>At Risk</v>
      </c>
    </row>
    <row r="351" spans="1:10" x14ac:dyDescent="0.25">
      <c r="A351" s="3" t="s">
        <v>367</v>
      </c>
      <c r="B351">
        <v>20</v>
      </c>
      <c r="C351">
        <v>5</v>
      </c>
      <c r="D351">
        <v>2289.27</v>
      </c>
      <c r="E351" cm="1">
        <f t="array" ref="E351">_xlfn.IFS(B351&gt;87,1,AND(B351&lt;=87, B351&gt;45),2,AND(B351&lt;=45,B351&gt;18),3,B351&lt;=18,4)</f>
        <v>3</v>
      </c>
      <c r="F351" cm="1">
        <f t="array" ref="F351">_xlfn.IFS(C351&gt;7,4,AND(C351&lt;=7, C351&gt;5),3,AND(C351&lt;=5,C351&gt;4),2,C351&lt;=4,1)</f>
        <v>2</v>
      </c>
      <c r="G351" cm="1">
        <f t="array" ref="G351">_xlfn.IFS(D351&gt;4094,4,AND(D351&lt;=4094, D351&gt;2784),3,AND(D351&lt;=2784,D351&gt;1779),2,D351&lt;=1779,1)</f>
        <v>2</v>
      </c>
      <c r="H351">
        <f t="shared" si="5"/>
        <v>322</v>
      </c>
      <c r="I351" t="str" cm="1">
        <f t="array" ref="I351">_xlfn.IFS(H351&gt;411,"Platinum",AND(H351&lt;=411, H351&gt;311),"Gold",AND(H351&lt;=311,H351&gt;211),"Silver",H351&lt;=211,"Bronze")</f>
        <v>Gold</v>
      </c>
      <c r="J351" t="str" cm="1">
        <f t="array" ref="J351">_xlfn.IFS(
H351="444","Champions",
LEFT(H351,1)="4","Loyal Customers",
MID(H351,2,1)="4","Potential Loyalists",
LEFT(H351,1)="3","Promising",
LEFT(H351,1)="2","Customers Needing Attention",
LEFT(H351,1)&lt;="2","At Risk",
RIGHT(H351,1)="4","Can't Lose Them",
TRUE,"Hibernating"
)</f>
        <v>Promising</v>
      </c>
    </row>
    <row r="352" spans="1:10" x14ac:dyDescent="0.25">
      <c r="A352" s="3" t="s">
        <v>368</v>
      </c>
      <c r="B352">
        <v>47</v>
      </c>
      <c r="C352">
        <v>3</v>
      </c>
      <c r="D352">
        <v>2188.4499999999998</v>
      </c>
      <c r="E352" cm="1">
        <f t="array" ref="E352">_xlfn.IFS(B352&gt;87,1,AND(B352&lt;=87, B352&gt;45),2,AND(B352&lt;=45,B352&gt;18),3,B352&lt;=18,4)</f>
        <v>2</v>
      </c>
      <c r="F352" cm="1">
        <f t="array" ref="F352">_xlfn.IFS(C352&gt;7,4,AND(C352&lt;=7, C352&gt;5),3,AND(C352&lt;=5,C352&gt;4),2,C352&lt;=4,1)</f>
        <v>1</v>
      </c>
      <c r="G352" cm="1">
        <f t="array" ref="G352">_xlfn.IFS(D352&gt;4094,4,AND(D352&lt;=4094, D352&gt;2784),3,AND(D352&lt;=2784,D352&gt;1779),2,D352&lt;=1779,1)</f>
        <v>2</v>
      </c>
      <c r="H352">
        <f t="shared" si="5"/>
        <v>212</v>
      </c>
      <c r="I352" t="str" cm="1">
        <f t="array" ref="I352">_xlfn.IFS(H352&gt;411,"Platinum",AND(H352&lt;=411, H352&gt;311),"Gold",AND(H352&lt;=311,H352&gt;211),"Silver",H352&lt;=211,"Bronze")</f>
        <v>Silver</v>
      </c>
      <c r="J352" t="str" cm="1">
        <f t="array" ref="J352">_xlfn.IFS(
H352="444","Champions",
LEFT(H352,1)="4","Loyal Customers",
MID(H352,2,1)="4","Potential Loyalists",
LEFT(H352,1)="3","Promising",
LEFT(H352,1)="2","Customers Needing Attention",
LEFT(H352,1)&lt;="2","At Risk",
RIGHT(H352,1)="4","Can't Lose Them",
TRUE,"Hibernating"
)</f>
        <v>Customers Needing Attention</v>
      </c>
    </row>
    <row r="353" spans="1:10" x14ac:dyDescent="0.25">
      <c r="A353" s="3" t="s">
        <v>369</v>
      </c>
      <c r="B353">
        <v>26</v>
      </c>
      <c r="C353">
        <v>4</v>
      </c>
      <c r="D353">
        <v>1292.6000000000001</v>
      </c>
      <c r="E353" cm="1">
        <f t="array" ref="E353">_xlfn.IFS(B353&gt;87,1,AND(B353&lt;=87, B353&gt;45),2,AND(B353&lt;=45,B353&gt;18),3,B353&lt;=18,4)</f>
        <v>3</v>
      </c>
      <c r="F353" cm="1">
        <f t="array" ref="F353">_xlfn.IFS(C353&gt;7,4,AND(C353&lt;=7, C353&gt;5),3,AND(C353&lt;=5,C353&gt;4),2,C353&lt;=4,1)</f>
        <v>1</v>
      </c>
      <c r="G353" cm="1">
        <f t="array" ref="G353">_xlfn.IFS(D353&gt;4094,4,AND(D353&lt;=4094, D353&gt;2784),3,AND(D353&lt;=2784,D353&gt;1779),2,D353&lt;=1779,1)</f>
        <v>1</v>
      </c>
      <c r="H353">
        <f t="shared" si="5"/>
        <v>311</v>
      </c>
      <c r="I353" t="str" cm="1">
        <f t="array" ref="I353">_xlfn.IFS(H353&gt;411,"Platinum",AND(H353&lt;=411, H353&gt;311),"Gold",AND(H353&lt;=311,H353&gt;211),"Silver",H353&lt;=211,"Bronze")</f>
        <v>Silver</v>
      </c>
      <c r="J353" t="str" cm="1">
        <f t="array" ref="J353">_xlfn.IFS(
H353="444","Champions",
LEFT(H353,1)="4","Loyal Customers",
MID(H353,2,1)="4","Potential Loyalists",
LEFT(H353,1)="3","Promising",
LEFT(H353,1)="2","Customers Needing Attention",
LEFT(H353,1)&lt;="2","At Risk",
RIGHT(H353,1)="4","Can't Lose Them",
TRUE,"Hibernating"
)</f>
        <v>Promising</v>
      </c>
    </row>
    <row r="354" spans="1:10" x14ac:dyDescent="0.25">
      <c r="A354" s="3" t="s">
        <v>370</v>
      </c>
      <c r="B354">
        <v>7</v>
      </c>
      <c r="C354">
        <v>8</v>
      </c>
      <c r="D354">
        <v>4753.51</v>
      </c>
      <c r="E354" cm="1">
        <f t="array" ref="E354">_xlfn.IFS(B354&gt;87,1,AND(B354&lt;=87, B354&gt;45),2,AND(B354&lt;=45,B354&gt;18),3,B354&lt;=18,4)</f>
        <v>4</v>
      </c>
      <c r="F354" cm="1">
        <f t="array" ref="F354">_xlfn.IFS(C354&gt;7,4,AND(C354&lt;=7, C354&gt;5),3,AND(C354&lt;=5,C354&gt;4),2,C354&lt;=4,1)</f>
        <v>4</v>
      </c>
      <c r="G354" cm="1">
        <f t="array" ref="G354">_xlfn.IFS(D354&gt;4094,4,AND(D354&lt;=4094, D354&gt;2784),3,AND(D354&lt;=2784,D354&gt;1779),2,D354&lt;=1779,1)</f>
        <v>4</v>
      </c>
      <c r="H354">
        <f t="shared" si="5"/>
        <v>444</v>
      </c>
      <c r="I354" t="str" cm="1">
        <f t="array" ref="I354">_xlfn.IFS(H354&gt;411,"Platinum",AND(H354&lt;=411, H354&gt;311),"Gold",AND(H354&lt;=311,H354&gt;211),"Silver",H354&lt;=211,"Bronze")</f>
        <v>Platinum</v>
      </c>
      <c r="J354" t="str" cm="1">
        <f t="array" ref="J354">_xlfn.IFS(
H354="444","Champions",
LEFT(H354,1)="4","Loyal Customers",
MID(H354,2,1)="4","Potential Loyalists",
LEFT(H354,1)="3","Promising",
LEFT(H354,1)="2","Customers Needing Attention",
LEFT(H354,1)&lt;="2","At Risk",
RIGHT(H354,1)="4","Can't Lose Them",
TRUE,"Hibernating"
)</f>
        <v>Loyal Customers</v>
      </c>
    </row>
    <row r="355" spans="1:10" x14ac:dyDescent="0.25">
      <c r="A355" s="3" t="s">
        <v>371</v>
      </c>
      <c r="B355">
        <v>27</v>
      </c>
      <c r="C355">
        <v>5</v>
      </c>
      <c r="D355">
        <v>2894.17</v>
      </c>
      <c r="E355" cm="1">
        <f t="array" ref="E355">_xlfn.IFS(B355&gt;87,1,AND(B355&lt;=87, B355&gt;45),2,AND(B355&lt;=45,B355&gt;18),3,B355&lt;=18,4)</f>
        <v>3</v>
      </c>
      <c r="F355" cm="1">
        <f t="array" ref="F355">_xlfn.IFS(C355&gt;7,4,AND(C355&lt;=7, C355&gt;5),3,AND(C355&lt;=5,C355&gt;4),2,C355&lt;=4,1)</f>
        <v>2</v>
      </c>
      <c r="G355" cm="1">
        <f t="array" ref="G355">_xlfn.IFS(D355&gt;4094,4,AND(D355&lt;=4094, D355&gt;2784),3,AND(D355&lt;=2784,D355&gt;1779),2,D355&lt;=1779,1)</f>
        <v>3</v>
      </c>
      <c r="H355">
        <f t="shared" si="5"/>
        <v>323</v>
      </c>
      <c r="I355" t="str" cm="1">
        <f t="array" ref="I355">_xlfn.IFS(H355&gt;411,"Platinum",AND(H355&lt;=411, H355&gt;311),"Gold",AND(H355&lt;=311,H355&gt;211),"Silver",H355&lt;=211,"Bronze")</f>
        <v>Gold</v>
      </c>
      <c r="J355" t="str" cm="1">
        <f t="array" ref="J355">_xlfn.IFS(
H355="444","Champions",
LEFT(H355,1)="4","Loyal Customers",
MID(H355,2,1)="4","Potential Loyalists",
LEFT(H355,1)="3","Promising",
LEFT(H355,1)="2","Customers Needing Attention",
LEFT(H355,1)&lt;="2","At Risk",
RIGHT(H355,1)="4","Can't Lose Them",
TRUE,"Hibernating"
)</f>
        <v>Promising</v>
      </c>
    </row>
    <row r="356" spans="1:10" x14ac:dyDescent="0.25">
      <c r="A356" s="3" t="s">
        <v>372</v>
      </c>
      <c r="B356">
        <v>5</v>
      </c>
      <c r="C356">
        <v>8</v>
      </c>
      <c r="D356">
        <v>2216.9699999999998</v>
      </c>
      <c r="E356" cm="1">
        <f t="array" ref="E356">_xlfn.IFS(B356&gt;87,1,AND(B356&lt;=87, B356&gt;45),2,AND(B356&lt;=45,B356&gt;18),3,B356&lt;=18,4)</f>
        <v>4</v>
      </c>
      <c r="F356" cm="1">
        <f t="array" ref="F356">_xlfn.IFS(C356&gt;7,4,AND(C356&lt;=7, C356&gt;5),3,AND(C356&lt;=5,C356&gt;4),2,C356&lt;=4,1)</f>
        <v>4</v>
      </c>
      <c r="G356" cm="1">
        <f t="array" ref="G356">_xlfn.IFS(D356&gt;4094,4,AND(D356&lt;=4094, D356&gt;2784),3,AND(D356&lt;=2784,D356&gt;1779),2,D356&lt;=1779,1)</f>
        <v>2</v>
      </c>
      <c r="H356">
        <f t="shared" si="5"/>
        <v>442</v>
      </c>
      <c r="I356" t="str" cm="1">
        <f t="array" ref="I356">_xlfn.IFS(H356&gt;411,"Platinum",AND(H356&lt;=411, H356&gt;311),"Gold",AND(H356&lt;=311,H356&gt;211),"Silver",H356&lt;=211,"Bronze")</f>
        <v>Platinum</v>
      </c>
      <c r="J356" t="str" cm="1">
        <f t="array" ref="J356">_xlfn.IFS(
H356="444","Champions",
LEFT(H356,1)="4","Loyal Customers",
MID(H356,2,1)="4","Potential Loyalists",
LEFT(H356,1)="3","Promising",
LEFT(H356,1)="2","Customers Needing Attention",
LEFT(H356,1)&lt;="2","At Risk",
RIGHT(H356,1)="4","Can't Lose Them",
TRUE,"Hibernating"
)</f>
        <v>Loyal Customers</v>
      </c>
    </row>
    <row r="357" spans="1:10" x14ac:dyDescent="0.25">
      <c r="A357" s="3" t="s">
        <v>373</v>
      </c>
      <c r="B357">
        <v>32</v>
      </c>
      <c r="C357">
        <v>5</v>
      </c>
      <c r="D357">
        <v>2152.88</v>
      </c>
      <c r="E357" cm="1">
        <f t="array" ref="E357">_xlfn.IFS(B357&gt;87,1,AND(B357&lt;=87, B357&gt;45),2,AND(B357&lt;=45,B357&gt;18),3,B357&lt;=18,4)</f>
        <v>3</v>
      </c>
      <c r="F357" cm="1">
        <f t="array" ref="F357">_xlfn.IFS(C357&gt;7,4,AND(C357&lt;=7, C357&gt;5),3,AND(C357&lt;=5,C357&gt;4),2,C357&lt;=4,1)</f>
        <v>2</v>
      </c>
      <c r="G357" cm="1">
        <f t="array" ref="G357">_xlfn.IFS(D357&gt;4094,4,AND(D357&lt;=4094, D357&gt;2784),3,AND(D357&lt;=2784,D357&gt;1779),2,D357&lt;=1779,1)</f>
        <v>2</v>
      </c>
      <c r="H357">
        <f t="shared" si="5"/>
        <v>322</v>
      </c>
      <c r="I357" t="str" cm="1">
        <f t="array" ref="I357">_xlfn.IFS(H357&gt;411,"Platinum",AND(H357&lt;=411, H357&gt;311),"Gold",AND(H357&lt;=311,H357&gt;211),"Silver",H357&lt;=211,"Bronze")</f>
        <v>Gold</v>
      </c>
      <c r="J357" t="str" cm="1">
        <f t="array" ref="J357">_xlfn.IFS(
H357="444","Champions",
LEFT(H357,1)="4","Loyal Customers",
MID(H357,2,1)="4","Potential Loyalists",
LEFT(H357,1)="3","Promising",
LEFT(H357,1)="2","Customers Needing Attention",
LEFT(H357,1)&lt;="2","At Risk",
RIGHT(H357,1)="4","Can't Lose Them",
TRUE,"Hibernating"
)</f>
        <v>Promising</v>
      </c>
    </row>
    <row r="358" spans="1:10" x14ac:dyDescent="0.25">
      <c r="A358" s="3" t="s">
        <v>374</v>
      </c>
      <c r="B358">
        <v>10</v>
      </c>
      <c r="C358">
        <v>9</v>
      </c>
      <c r="D358">
        <v>7024.71</v>
      </c>
      <c r="E358" cm="1">
        <f t="array" ref="E358">_xlfn.IFS(B358&gt;87,1,AND(B358&lt;=87, B358&gt;45),2,AND(B358&lt;=45,B358&gt;18),3,B358&lt;=18,4)</f>
        <v>4</v>
      </c>
      <c r="F358" cm="1">
        <f t="array" ref="F358">_xlfn.IFS(C358&gt;7,4,AND(C358&lt;=7, C358&gt;5),3,AND(C358&lt;=5,C358&gt;4),2,C358&lt;=4,1)</f>
        <v>4</v>
      </c>
      <c r="G358" cm="1">
        <f t="array" ref="G358">_xlfn.IFS(D358&gt;4094,4,AND(D358&lt;=4094, D358&gt;2784),3,AND(D358&lt;=2784,D358&gt;1779),2,D358&lt;=1779,1)</f>
        <v>4</v>
      </c>
      <c r="H358">
        <f t="shared" si="5"/>
        <v>444</v>
      </c>
      <c r="I358" t="str" cm="1">
        <f t="array" ref="I358">_xlfn.IFS(H358&gt;411,"Platinum",AND(H358&lt;=411, H358&gt;311),"Gold",AND(H358&lt;=311,H358&gt;211),"Silver",H358&lt;=211,"Bronze")</f>
        <v>Platinum</v>
      </c>
      <c r="J358" t="str" cm="1">
        <f t="array" ref="J358">_xlfn.IFS(
H358="444","Champions",
LEFT(H358,1)="4","Loyal Customers",
MID(H358,2,1)="4","Potential Loyalists",
LEFT(H358,1)="3","Promising",
LEFT(H358,1)="2","Customers Needing Attention",
LEFT(H358,1)&lt;="2","At Risk",
RIGHT(H358,1)="4","Can't Lose Them",
TRUE,"Hibernating"
)</f>
        <v>Loyal Customers</v>
      </c>
    </row>
    <row r="359" spans="1:10" x14ac:dyDescent="0.25">
      <c r="A359" s="3" t="s">
        <v>375</v>
      </c>
      <c r="B359">
        <v>7</v>
      </c>
      <c r="C359">
        <v>7</v>
      </c>
      <c r="D359">
        <v>3500.7400000000007</v>
      </c>
      <c r="E359" cm="1">
        <f t="array" ref="E359">_xlfn.IFS(B359&gt;87,1,AND(B359&lt;=87, B359&gt;45),2,AND(B359&lt;=45,B359&gt;18),3,B359&lt;=18,4)</f>
        <v>4</v>
      </c>
      <c r="F359" cm="1">
        <f t="array" ref="F359">_xlfn.IFS(C359&gt;7,4,AND(C359&lt;=7, C359&gt;5),3,AND(C359&lt;=5,C359&gt;4),2,C359&lt;=4,1)</f>
        <v>3</v>
      </c>
      <c r="G359" cm="1">
        <f t="array" ref="G359">_xlfn.IFS(D359&gt;4094,4,AND(D359&lt;=4094, D359&gt;2784),3,AND(D359&lt;=2784,D359&gt;1779),2,D359&lt;=1779,1)</f>
        <v>3</v>
      </c>
      <c r="H359">
        <f t="shared" si="5"/>
        <v>433</v>
      </c>
      <c r="I359" t="str" cm="1">
        <f t="array" ref="I359">_xlfn.IFS(H359&gt;411,"Platinum",AND(H359&lt;=411, H359&gt;311),"Gold",AND(H359&lt;=311,H359&gt;211),"Silver",H359&lt;=211,"Bronze")</f>
        <v>Platinum</v>
      </c>
      <c r="J359" t="str" cm="1">
        <f t="array" ref="J359">_xlfn.IFS(
H359="444","Champions",
LEFT(H359,1)="4","Loyal Customers",
MID(H359,2,1)="4","Potential Loyalists",
LEFT(H359,1)="3","Promising",
LEFT(H359,1)="2","Customers Needing Attention",
LEFT(H359,1)&lt;="2","At Risk",
RIGHT(H359,1)="4","Can't Lose Them",
TRUE,"Hibernating"
)</f>
        <v>Loyal Customers</v>
      </c>
    </row>
    <row r="360" spans="1:10" x14ac:dyDescent="0.25">
      <c r="A360" s="3" t="s">
        <v>376</v>
      </c>
      <c r="B360">
        <v>16</v>
      </c>
      <c r="C360">
        <v>5</v>
      </c>
      <c r="D360">
        <v>1579.83</v>
      </c>
      <c r="E360" cm="1">
        <f t="array" ref="E360">_xlfn.IFS(B360&gt;87,1,AND(B360&lt;=87, B360&gt;45),2,AND(B360&lt;=45,B360&gt;18),3,B360&lt;=18,4)</f>
        <v>4</v>
      </c>
      <c r="F360" cm="1">
        <f t="array" ref="F360">_xlfn.IFS(C360&gt;7,4,AND(C360&lt;=7, C360&gt;5),3,AND(C360&lt;=5,C360&gt;4),2,C360&lt;=4,1)</f>
        <v>2</v>
      </c>
      <c r="G360" cm="1">
        <f t="array" ref="G360">_xlfn.IFS(D360&gt;4094,4,AND(D360&lt;=4094, D360&gt;2784),3,AND(D360&lt;=2784,D360&gt;1779),2,D360&lt;=1779,1)</f>
        <v>1</v>
      </c>
      <c r="H360">
        <f t="shared" si="5"/>
        <v>421</v>
      </c>
      <c r="I360" t="str" cm="1">
        <f t="array" ref="I360">_xlfn.IFS(H360&gt;411,"Platinum",AND(H360&lt;=411, H360&gt;311),"Gold",AND(H360&lt;=311,H360&gt;211),"Silver",H360&lt;=211,"Bronze")</f>
        <v>Platinum</v>
      </c>
      <c r="J360" t="str" cm="1">
        <f t="array" ref="J360">_xlfn.IFS(
H360="444","Champions",
LEFT(H360,1)="4","Loyal Customers",
MID(H360,2,1)="4","Potential Loyalists",
LEFT(H360,1)="3","Promising",
LEFT(H360,1)="2","Customers Needing Attention",
LEFT(H360,1)&lt;="2","At Risk",
RIGHT(H360,1)="4","Can't Lose Them",
TRUE,"Hibernating"
)</f>
        <v>Loyal Customers</v>
      </c>
    </row>
    <row r="361" spans="1:10" x14ac:dyDescent="0.25">
      <c r="A361" s="3" t="s">
        <v>377</v>
      </c>
      <c r="B361">
        <v>7</v>
      </c>
      <c r="C361">
        <v>6</v>
      </c>
      <c r="D361">
        <v>2780.7200000000003</v>
      </c>
      <c r="E361" cm="1">
        <f t="array" ref="E361">_xlfn.IFS(B361&gt;87,1,AND(B361&lt;=87, B361&gt;45),2,AND(B361&lt;=45,B361&gt;18),3,B361&lt;=18,4)</f>
        <v>4</v>
      </c>
      <c r="F361" cm="1">
        <f t="array" ref="F361">_xlfn.IFS(C361&gt;7,4,AND(C361&lt;=7, C361&gt;5),3,AND(C361&lt;=5,C361&gt;4),2,C361&lt;=4,1)</f>
        <v>3</v>
      </c>
      <c r="G361" cm="1">
        <f t="array" ref="G361">_xlfn.IFS(D361&gt;4094,4,AND(D361&lt;=4094, D361&gt;2784),3,AND(D361&lt;=2784,D361&gt;1779),2,D361&lt;=1779,1)</f>
        <v>2</v>
      </c>
      <c r="H361">
        <f t="shared" si="5"/>
        <v>432</v>
      </c>
      <c r="I361" t="str" cm="1">
        <f t="array" ref="I361">_xlfn.IFS(H361&gt;411,"Platinum",AND(H361&lt;=411, H361&gt;311),"Gold",AND(H361&lt;=311,H361&gt;211),"Silver",H361&lt;=211,"Bronze")</f>
        <v>Platinum</v>
      </c>
      <c r="J361" t="str" cm="1">
        <f t="array" ref="J361">_xlfn.IFS(
H361="444","Champions",
LEFT(H361,1)="4","Loyal Customers",
MID(H361,2,1)="4","Potential Loyalists",
LEFT(H361,1)="3","Promising",
LEFT(H361,1)="2","Customers Needing Attention",
LEFT(H361,1)&lt;="2","At Risk",
RIGHT(H361,1)="4","Can't Lose Them",
TRUE,"Hibernating"
)</f>
        <v>Loyal Customers</v>
      </c>
    </row>
    <row r="362" spans="1:10" x14ac:dyDescent="0.25">
      <c r="A362" s="3" t="s">
        <v>378</v>
      </c>
      <c r="B362">
        <v>94</v>
      </c>
      <c r="C362">
        <v>6</v>
      </c>
      <c r="D362">
        <v>1835.18</v>
      </c>
      <c r="E362" cm="1">
        <f t="array" ref="E362">_xlfn.IFS(B362&gt;87,1,AND(B362&lt;=87, B362&gt;45),2,AND(B362&lt;=45,B362&gt;18),3,B362&lt;=18,4)</f>
        <v>1</v>
      </c>
      <c r="F362" cm="1">
        <f t="array" ref="F362">_xlfn.IFS(C362&gt;7,4,AND(C362&lt;=7, C362&gt;5),3,AND(C362&lt;=5,C362&gt;4),2,C362&lt;=4,1)</f>
        <v>3</v>
      </c>
      <c r="G362" cm="1">
        <f t="array" ref="G362">_xlfn.IFS(D362&gt;4094,4,AND(D362&lt;=4094, D362&gt;2784),3,AND(D362&lt;=2784,D362&gt;1779),2,D362&lt;=1779,1)</f>
        <v>2</v>
      </c>
      <c r="H362">
        <f t="shared" si="5"/>
        <v>132</v>
      </c>
      <c r="I362" t="str" cm="1">
        <f t="array" ref="I362">_xlfn.IFS(H362&gt;411,"Platinum",AND(H362&lt;=411, H362&gt;311),"Gold",AND(H362&lt;=311,H362&gt;211),"Silver",H362&lt;=211,"Bronze")</f>
        <v>Bronze</v>
      </c>
      <c r="J362" t="str" cm="1">
        <f t="array" ref="J362">_xlfn.IFS(
H362="444","Champions",
LEFT(H362,1)="4","Loyal Customers",
MID(H362,2,1)="4","Potential Loyalists",
LEFT(H362,1)="3","Promising",
LEFT(H362,1)="2","Customers Needing Attention",
LEFT(H362,1)&lt;="2","At Risk",
RIGHT(H362,1)="4","Can't Lose Them",
TRUE,"Hibernating"
)</f>
        <v>At Risk</v>
      </c>
    </row>
    <row r="363" spans="1:10" x14ac:dyDescent="0.25">
      <c r="A363" s="3" t="s">
        <v>379</v>
      </c>
      <c r="B363">
        <v>103</v>
      </c>
      <c r="C363">
        <v>7</v>
      </c>
      <c r="D363">
        <v>2398.25</v>
      </c>
      <c r="E363" cm="1">
        <f t="array" ref="E363">_xlfn.IFS(B363&gt;87,1,AND(B363&lt;=87, B363&gt;45),2,AND(B363&lt;=45,B363&gt;18),3,B363&lt;=18,4)</f>
        <v>1</v>
      </c>
      <c r="F363" cm="1">
        <f t="array" ref="F363">_xlfn.IFS(C363&gt;7,4,AND(C363&lt;=7, C363&gt;5),3,AND(C363&lt;=5,C363&gt;4),2,C363&lt;=4,1)</f>
        <v>3</v>
      </c>
      <c r="G363" cm="1">
        <f t="array" ref="G363">_xlfn.IFS(D363&gt;4094,4,AND(D363&lt;=4094, D363&gt;2784),3,AND(D363&lt;=2784,D363&gt;1779),2,D363&lt;=1779,1)</f>
        <v>2</v>
      </c>
      <c r="H363">
        <f t="shared" si="5"/>
        <v>132</v>
      </c>
      <c r="I363" t="str" cm="1">
        <f t="array" ref="I363">_xlfn.IFS(H363&gt;411,"Platinum",AND(H363&lt;=411, H363&gt;311),"Gold",AND(H363&lt;=311,H363&gt;211),"Silver",H363&lt;=211,"Bronze")</f>
        <v>Bronze</v>
      </c>
      <c r="J363" t="str" cm="1">
        <f t="array" ref="J363">_xlfn.IFS(
H363="444","Champions",
LEFT(H363,1)="4","Loyal Customers",
MID(H363,2,1)="4","Potential Loyalists",
LEFT(H363,1)="3","Promising",
LEFT(H363,1)="2","Customers Needing Attention",
LEFT(H363,1)&lt;="2","At Risk",
RIGHT(H363,1)="4","Can't Lose Them",
TRUE,"Hibernating"
)</f>
        <v>At Risk</v>
      </c>
    </row>
    <row r="364" spans="1:10" x14ac:dyDescent="0.25">
      <c r="A364" s="3" t="s">
        <v>380</v>
      </c>
      <c r="B364">
        <v>63</v>
      </c>
      <c r="C364">
        <v>4</v>
      </c>
      <c r="D364">
        <v>4008.84</v>
      </c>
      <c r="E364" cm="1">
        <f t="array" ref="E364">_xlfn.IFS(B364&gt;87,1,AND(B364&lt;=87, B364&gt;45),2,AND(B364&lt;=45,B364&gt;18),3,B364&lt;=18,4)</f>
        <v>2</v>
      </c>
      <c r="F364" cm="1">
        <f t="array" ref="F364">_xlfn.IFS(C364&gt;7,4,AND(C364&lt;=7, C364&gt;5),3,AND(C364&lt;=5,C364&gt;4),2,C364&lt;=4,1)</f>
        <v>1</v>
      </c>
      <c r="G364" cm="1">
        <f t="array" ref="G364">_xlfn.IFS(D364&gt;4094,4,AND(D364&lt;=4094, D364&gt;2784),3,AND(D364&lt;=2784,D364&gt;1779),2,D364&lt;=1779,1)</f>
        <v>3</v>
      </c>
      <c r="H364">
        <f t="shared" si="5"/>
        <v>213</v>
      </c>
      <c r="I364" t="str" cm="1">
        <f t="array" ref="I364">_xlfn.IFS(H364&gt;411,"Platinum",AND(H364&lt;=411, H364&gt;311),"Gold",AND(H364&lt;=311,H364&gt;211),"Silver",H364&lt;=211,"Bronze")</f>
        <v>Silver</v>
      </c>
      <c r="J364" t="str" cm="1">
        <f t="array" ref="J364">_xlfn.IFS(
H364="444","Champions",
LEFT(H364,1)="4","Loyal Customers",
MID(H364,2,1)="4","Potential Loyalists",
LEFT(H364,1)="3","Promising",
LEFT(H364,1)="2","Customers Needing Attention",
LEFT(H364,1)&lt;="2","At Risk",
RIGHT(H364,1)="4","Can't Lose Them",
TRUE,"Hibernating"
)</f>
        <v>Customers Needing Attention</v>
      </c>
    </row>
    <row r="365" spans="1:10" x14ac:dyDescent="0.25">
      <c r="A365" s="3" t="s">
        <v>381</v>
      </c>
      <c r="B365">
        <v>53</v>
      </c>
      <c r="C365">
        <v>7</v>
      </c>
      <c r="D365">
        <v>1695.3799999999999</v>
      </c>
      <c r="E365" cm="1">
        <f t="array" ref="E365">_xlfn.IFS(B365&gt;87,1,AND(B365&lt;=87, B365&gt;45),2,AND(B365&lt;=45,B365&gt;18),3,B365&lt;=18,4)</f>
        <v>2</v>
      </c>
      <c r="F365" cm="1">
        <f t="array" ref="F365">_xlfn.IFS(C365&gt;7,4,AND(C365&lt;=7, C365&gt;5),3,AND(C365&lt;=5,C365&gt;4),2,C365&lt;=4,1)</f>
        <v>3</v>
      </c>
      <c r="G365" cm="1">
        <f t="array" ref="G365">_xlfn.IFS(D365&gt;4094,4,AND(D365&lt;=4094, D365&gt;2784),3,AND(D365&lt;=2784,D365&gt;1779),2,D365&lt;=1779,1)</f>
        <v>1</v>
      </c>
      <c r="H365">
        <f t="shared" si="5"/>
        <v>231</v>
      </c>
      <c r="I365" t="str" cm="1">
        <f t="array" ref="I365">_xlfn.IFS(H365&gt;411,"Platinum",AND(H365&lt;=411, H365&gt;311),"Gold",AND(H365&lt;=311,H365&gt;211),"Silver",H365&lt;=211,"Bronze")</f>
        <v>Silver</v>
      </c>
      <c r="J365" t="str" cm="1">
        <f t="array" ref="J365">_xlfn.IFS(
H365="444","Champions",
LEFT(H365,1)="4","Loyal Customers",
MID(H365,2,1)="4","Potential Loyalists",
LEFT(H365,1)="3","Promising",
LEFT(H365,1)="2","Customers Needing Attention",
LEFT(H365,1)&lt;="2","At Risk",
RIGHT(H365,1)="4","Can't Lose Them",
TRUE,"Hibernating"
)</f>
        <v>Customers Needing Attention</v>
      </c>
    </row>
    <row r="366" spans="1:10" x14ac:dyDescent="0.25">
      <c r="A366" s="3" t="s">
        <v>382</v>
      </c>
      <c r="B366">
        <v>74</v>
      </c>
      <c r="C366">
        <v>6</v>
      </c>
      <c r="D366">
        <v>2011.93</v>
      </c>
      <c r="E366" cm="1">
        <f t="array" ref="E366">_xlfn.IFS(B366&gt;87,1,AND(B366&lt;=87, B366&gt;45),2,AND(B366&lt;=45,B366&gt;18),3,B366&lt;=18,4)</f>
        <v>2</v>
      </c>
      <c r="F366" cm="1">
        <f t="array" ref="F366">_xlfn.IFS(C366&gt;7,4,AND(C366&lt;=7, C366&gt;5),3,AND(C366&lt;=5,C366&gt;4),2,C366&lt;=4,1)</f>
        <v>3</v>
      </c>
      <c r="G366" cm="1">
        <f t="array" ref="G366">_xlfn.IFS(D366&gt;4094,4,AND(D366&lt;=4094, D366&gt;2784),3,AND(D366&lt;=2784,D366&gt;1779),2,D366&lt;=1779,1)</f>
        <v>2</v>
      </c>
      <c r="H366">
        <f t="shared" si="5"/>
        <v>232</v>
      </c>
      <c r="I366" t="str" cm="1">
        <f t="array" ref="I366">_xlfn.IFS(H366&gt;411,"Platinum",AND(H366&lt;=411, H366&gt;311),"Gold",AND(H366&lt;=311,H366&gt;211),"Silver",H366&lt;=211,"Bronze")</f>
        <v>Silver</v>
      </c>
      <c r="J366" t="str" cm="1">
        <f t="array" ref="J366">_xlfn.IFS(
H366="444","Champions",
LEFT(H366,1)="4","Loyal Customers",
MID(H366,2,1)="4","Potential Loyalists",
LEFT(H366,1)="3","Promising",
LEFT(H366,1)="2","Customers Needing Attention",
LEFT(H366,1)&lt;="2","At Risk",
RIGHT(H366,1)="4","Can't Lose Them",
TRUE,"Hibernating"
)</f>
        <v>Customers Needing Attention</v>
      </c>
    </row>
    <row r="367" spans="1:10" x14ac:dyDescent="0.25">
      <c r="A367" s="3" t="s">
        <v>383</v>
      </c>
      <c r="B367">
        <v>82</v>
      </c>
      <c r="C367">
        <v>1</v>
      </c>
      <c r="D367">
        <v>104.24</v>
      </c>
      <c r="E367" cm="1">
        <f t="array" ref="E367">_xlfn.IFS(B367&gt;87,1,AND(B367&lt;=87, B367&gt;45),2,AND(B367&lt;=45,B367&gt;18),3,B367&lt;=18,4)</f>
        <v>2</v>
      </c>
      <c r="F367" cm="1">
        <f t="array" ref="F367">_xlfn.IFS(C367&gt;7,4,AND(C367&lt;=7, C367&gt;5),3,AND(C367&lt;=5,C367&gt;4),2,C367&lt;=4,1)</f>
        <v>1</v>
      </c>
      <c r="G367" cm="1">
        <f t="array" ref="G367">_xlfn.IFS(D367&gt;4094,4,AND(D367&lt;=4094, D367&gt;2784),3,AND(D367&lt;=2784,D367&gt;1779),2,D367&lt;=1779,1)</f>
        <v>1</v>
      </c>
      <c r="H367">
        <f t="shared" si="5"/>
        <v>211</v>
      </c>
      <c r="I367" t="str" cm="1">
        <f t="array" ref="I367">_xlfn.IFS(H367&gt;411,"Platinum",AND(H367&lt;=411, H367&gt;311),"Gold",AND(H367&lt;=311,H367&gt;211),"Silver",H367&lt;=211,"Bronze")</f>
        <v>Bronze</v>
      </c>
      <c r="J367" t="str" cm="1">
        <f t="array" ref="J367">_xlfn.IFS(
H367="444","Champions",
LEFT(H367,1)="4","Loyal Customers",
MID(H367,2,1)="4","Potential Loyalists",
LEFT(H367,1)="3","Promising",
LEFT(H367,1)="2","Customers Needing Attention",
LEFT(H367,1)&lt;="2","At Risk",
RIGHT(H367,1)="4","Can't Lose Them",
TRUE,"Hibernating"
)</f>
        <v>Customers Needing Attention</v>
      </c>
    </row>
    <row r="368" spans="1:10" x14ac:dyDescent="0.25">
      <c r="A368" s="3" t="s">
        <v>384</v>
      </c>
      <c r="B368">
        <v>10</v>
      </c>
      <c r="C368">
        <v>6</v>
      </c>
      <c r="D368">
        <v>3581</v>
      </c>
      <c r="E368" cm="1">
        <f t="array" ref="E368">_xlfn.IFS(B368&gt;87,1,AND(B368&lt;=87, B368&gt;45),2,AND(B368&lt;=45,B368&gt;18),3,B368&lt;=18,4)</f>
        <v>4</v>
      </c>
      <c r="F368" cm="1">
        <f t="array" ref="F368">_xlfn.IFS(C368&gt;7,4,AND(C368&lt;=7, C368&gt;5),3,AND(C368&lt;=5,C368&gt;4),2,C368&lt;=4,1)</f>
        <v>3</v>
      </c>
      <c r="G368" cm="1">
        <f t="array" ref="G368">_xlfn.IFS(D368&gt;4094,4,AND(D368&lt;=4094, D368&gt;2784),3,AND(D368&lt;=2784,D368&gt;1779),2,D368&lt;=1779,1)</f>
        <v>3</v>
      </c>
      <c r="H368">
        <f t="shared" si="5"/>
        <v>433</v>
      </c>
      <c r="I368" t="str" cm="1">
        <f t="array" ref="I368">_xlfn.IFS(H368&gt;411,"Platinum",AND(H368&lt;=411, H368&gt;311),"Gold",AND(H368&lt;=311,H368&gt;211),"Silver",H368&lt;=211,"Bronze")</f>
        <v>Platinum</v>
      </c>
      <c r="J368" t="str" cm="1">
        <f t="array" ref="J368">_xlfn.IFS(
H368="444","Champions",
LEFT(H368,1)="4","Loyal Customers",
MID(H368,2,1)="4","Potential Loyalists",
LEFT(H368,1)="3","Promising",
LEFT(H368,1)="2","Customers Needing Attention",
LEFT(H368,1)&lt;="2","At Risk",
RIGHT(H368,1)="4","Can't Lose Them",
TRUE,"Hibernating"
)</f>
        <v>Loyal Customers</v>
      </c>
    </row>
    <row r="369" spans="1:10" x14ac:dyDescent="0.25">
      <c r="A369" s="3" t="s">
        <v>385</v>
      </c>
      <c r="B369">
        <v>6</v>
      </c>
      <c r="C369">
        <v>5</v>
      </c>
      <c r="D369">
        <v>2848.5</v>
      </c>
      <c r="E369" cm="1">
        <f t="array" ref="E369">_xlfn.IFS(B369&gt;87,1,AND(B369&lt;=87, B369&gt;45),2,AND(B369&lt;=45,B369&gt;18),3,B369&lt;=18,4)</f>
        <v>4</v>
      </c>
      <c r="F369" cm="1">
        <f t="array" ref="F369">_xlfn.IFS(C369&gt;7,4,AND(C369&lt;=7, C369&gt;5),3,AND(C369&lt;=5,C369&gt;4),2,C369&lt;=4,1)</f>
        <v>2</v>
      </c>
      <c r="G369" cm="1">
        <f t="array" ref="G369">_xlfn.IFS(D369&gt;4094,4,AND(D369&lt;=4094, D369&gt;2784),3,AND(D369&lt;=2784,D369&gt;1779),2,D369&lt;=1779,1)</f>
        <v>3</v>
      </c>
      <c r="H369">
        <f t="shared" si="5"/>
        <v>423</v>
      </c>
      <c r="I369" t="str" cm="1">
        <f t="array" ref="I369">_xlfn.IFS(H369&gt;411,"Platinum",AND(H369&lt;=411, H369&gt;311),"Gold",AND(H369&lt;=311,H369&gt;211),"Silver",H369&lt;=211,"Bronze")</f>
        <v>Platinum</v>
      </c>
      <c r="J369" t="str" cm="1">
        <f t="array" ref="J369">_xlfn.IFS(
H369="444","Champions",
LEFT(H369,1)="4","Loyal Customers",
MID(H369,2,1)="4","Potential Loyalists",
LEFT(H369,1)="3","Promising",
LEFT(H369,1)="2","Customers Needing Attention",
LEFT(H369,1)&lt;="2","At Risk",
RIGHT(H369,1)="4","Can't Lose Them",
TRUE,"Hibernating"
)</f>
        <v>Loyal Customers</v>
      </c>
    </row>
    <row r="370" spans="1:10" x14ac:dyDescent="0.25">
      <c r="A370" s="3" t="s">
        <v>386</v>
      </c>
      <c r="B370">
        <v>0</v>
      </c>
      <c r="C370">
        <v>7</v>
      </c>
      <c r="D370">
        <v>5351.58</v>
      </c>
      <c r="E370" cm="1">
        <f t="array" ref="E370">_xlfn.IFS(B370&gt;87,1,AND(B370&lt;=87, B370&gt;45),2,AND(B370&lt;=45,B370&gt;18),3,B370&lt;=18,4)</f>
        <v>4</v>
      </c>
      <c r="F370" cm="1">
        <f t="array" ref="F370">_xlfn.IFS(C370&gt;7,4,AND(C370&lt;=7, C370&gt;5),3,AND(C370&lt;=5,C370&gt;4),2,C370&lt;=4,1)</f>
        <v>3</v>
      </c>
      <c r="G370" cm="1">
        <f t="array" ref="G370">_xlfn.IFS(D370&gt;4094,4,AND(D370&lt;=4094, D370&gt;2784),3,AND(D370&lt;=2784,D370&gt;1779),2,D370&lt;=1779,1)</f>
        <v>4</v>
      </c>
      <c r="H370">
        <f t="shared" si="5"/>
        <v>434</v>
      </c>
      <c r="I370" t="str" cm="1">
        <f t="array" ref="I370">_xlfn.IFS(H370&gt;411,"Platinum",AND(H370&lt;=411, H370&gt;311),"Gold",AND(H370&lt;=311,H370&gt;211),"Silver",H370&lt;=211,"Bronze")</f>
        <v>Platinum</v>
      </c>
      <c r="J370" t="str" cm="1">
        <f t="array" ref="J370">_xlfn.IFS(
H370="444","Champions",
LEFT(H370,1)="4","Loyal Customers",
MID(H370,2,1)="4","Potential Loyalists",
LEFT(H370,1)="3","Promising",
LEFT(H370,1)="2","Customers Needing Attention",
LEFT(H370,1)&lt;="2","At Risk",
RIGHT(H370,1)="4","Can't Lose Them",
TRUE,"Hibernating"
)</f>
        <v>Loyal Customers</v>
      </c>
    </row>
    <row r="371" spans="1:10" x14ac:dyDescent="0.25">
      <c r="A371" s="3" t="s">
        <v>387</v>
      </c>
      <c r="B371">
        <v>4</v>
      </c>
      <c r="C371">
        <v>10</v>
      </c>
      <c r="D371">
        <v>6968.55</v>
      </c>
      <c r="E371" cm="1">
        <f t="array" ref="E371">_xlfn.IFS(B371&gt;87,1,AND(B371&lt;=87, B371&gt;45),2,AND(B371&lt;=45,B371&gt;18),3,B371&lt;=18,4)</f>
        <v>4</v>
      </c>
      <c r="F371" cm="1">
        <f t="array" ref="F371">_xlfn.IFS(C371&gt;7,4,AND(C371&lt;=7, C371&gt;5),3,AND(C371&lt;=5,C371&gt;4),2,C371&lt;=4,1)</f>
        <v>4</v>
      </c>
      <c r="G371" cm="1">
        <f t="array" ref="G371">_xlfn.IFS(D371&gt;4094,4,AND(D371&lt;=4094, D371&gt;2784),3,AND(D371&lt;=2784,D371&gt;1779),2,D371&lt;=1779,1)</f>
        <v>4</v>
      </c>
      <c r="H371">
        <f t="shared" si="5"/>
        <v>444</v>
      </c>
      <c r="I371" t="str" cm="1">
        <f t="array" ref="I371">_xlfn.IFS(H371&gt;411,"Platinum",AND(H371&lt;=411, H371&gt;311),"Gold",AND(H371&lt;=311,H371&gt;211),"Silver",H371&lt;=211,"Bronze")</f>
        <v>Platinum</v>
      </c>
      <c r="J371" t="str" cm="1">
        <f t="array" ref="J371">_xlfn.IFS(
H371="444","Champions",
LEFT(H371,1)="4","Loyal Customers",
MID(H371,2,1)="4","Potential Loyalists",
LEFT(H371,1)="3","Promising",
LEFT(H371,1)="2","Customers Needing Attention",
LEFT(H371,1)&lt;="2","At Risk",
RIGHT(H371,1)="4","Can't Lose Them",
TRUE,"Hibernating"
)</f>
        <v>Loyal Customers</v>
      </c>
    </row>
    <row r="372" spans="1:10" x14ac:dyDescent="0.25">
      <c r="A372" s="3" t="s">
        <v>388</v>
      </c>
      <c r="B372">
        <v>26</v>
      </c>
      <c r="C372">
        <v>5</v>
      </c>
      <c r="D372">
        <v>803.89</v>
      </c>
      <c r="E372" cm="1">
        <f t="array" ref="E372">_xlfn.IFS(B372&gt;87,1,AND(B372&lt;=87, B372&gt;45),2,AND(B372&lt;=45,B372&gt;18),3,B372&lt;=18,4)</f>
        <v>3</v>
      </c>
      <c r="F372" cm="1">
        <f t="array" ref="F372">_xlfn.IFS(C372&gt;7,4,AND(C372&lt;=7, C372&gt;5),3,AND(C372&lt;=5,C372&gt;4),2,C372&lt;=4,1)</f>
        <v>2</v>
      </c>
      <c r="G372" cm="1">
        <f t="array" ref="G372">_xlfn.IFS(D372&gt;4094,4,AND(D372&lt;=4094, D372&gt;2784),3,AND(D372&lt;=2784,D372&gt;1779),2,D372&lt;=1779,1)</f>
        <v>1</v>
      </c>
      <c r="H372">
        <f t="shared" si="5"/>
        <v>321</v>
      </c>
      <c r="I372" t="str" cm="1">
        <f t="array" ref="I372">_xlfn.IFS(H372&gt;411,"Platinum",AND(H372&lt;=411, H372&gt;311),"Gold",AND(H372&lt;=311,H372&gt;211),"Silver",H372&lt;=211,"Bronze")</f>
        <v>Gold</v>
      </c>
      <c r="J372" t="str" cm="1">
        <f t="array" ref="J372">_xlfn.IFS(
H372="444","Champions",
LEFT(H372,1)="4","Loyal Customers",
MID(H372,2,1)="4","Potential Loyalists",
LEFT(H372,1)="3","Promising",
LEFT(H372,1)="2","Customers Needing Attention",
LEFT(H372,1)&lt;="2","At Risk",
RIGHT(H372,1)="4","Can't Lose Them",
TRUE,"Hibernating"
)</f>
        <v>Promising</v>
      </c>
    </row>
    <row r="373" spans="1:10" x14ac:dyDescent="0.25">
      <c r="A373" s="3" t="s">
        <v>389</v>
      </c>
      <c r="B373">
        <v>75</v>
      </c>
      <c r="C373">
        <v>6</v>
      </c>
      <c r="D373">
        <v>5101.12</v>
      </c>
      <c r="E373" cm="1">
        <f t="array" ref="E373">_xlfn.IFS(B373&gt;87,1,AND(B373&lt;=87, B373&gt;45),2,AND(B373&lt;=45,B373&gt;18),3,B373&lt;=18,4)</f>
        <v>2</v>
      </c>
      <c r="F373" cm="1">
        <f t="array" ref="F373">_xlfn.IFS(C373&gt;7,4,AND(C373&lt;=7, C373&gt;5),3,AND(C373&lt;=5,C373&gt;4),2,C373&lt;=4,1)</f>
        <v>3</v>
      </c>
      <c r="G373" cm="1">
        <f t="array" ref="G373">_xlfn.IFS(D373&gt;4094,4,AND(D373&lt;=4094, D373&gt;2784),3,AND(D373&lt;=2784,D373&gt;1779),2,D373&lt;=1779,1)</f>
        <v>4</v>
      </c>
      <c r="H373">
        <f t="shared" si="5"/>
        <v>234</v>
      </c>
      <c r="I373" t="str" cm="1">
        <f t="array" ref="I373">_xlfn.IFS(H373&gt;411,"Platinum",AND(H373&lt;=411, H373&gt;311),"Gold",AND(H373&lt;=311,H373&gt;211),"Silver",H373&lt;=211,"Bronze")</f>
        <v>Silver</v>
      </c>
      <c r="J373" t="str" cm="1">
        <f t="array" ref="J373">_xlfn.IFS(
H373="444","Champions",
LEFT(H373,1)="4","Loyal Customers",
MID(H373,2,1)="4","Potential Loyalists",
LEFT(H373,1)="3","Promising",
LEFT(H373,1)="2","Customers Needing Attention",
LEFT(H373,1)&lt;="2","At Risk",
RIGHT(H373,1)="4","Can't Lose Them",
TRUE,"Hibernating"
)</f>
        <v>Customers Needing Attention</v>
      </c>
    </row>
    <row r="374" spans="1:10" x14ac:dyDescent="0.25">
      <c r="A374" s="3" t="s">
        <v>390</v>
      </c>
      <c r="B374">
        <v>5</v>
      </c>
      <c r="C374">
        <v>10</v>
      </c>
      <c r="D374">
        <v>6252.4300000000012</v>
      </c>
      <c r="E374" cm="1">
        <f t="array" ref="E374">_xlfn.IFS(B374&gt;87,1,AND(B374&lt;=87, B374&gt;45),2,AND(B374&lt;=45,B374&gt;18),3,B374&lt;=18,4)</f>
        <v>4</v>
      </c>
      <c r="F374" cm="1">
        <f t="array" ref="F374">_xlfn.IFS(C374&gt;7,4,AND(C374&lt;=7, C374&gt;5),3,AND(C374&lt;=5,C374&gt;4),2,C374&lt;=4,1)</f>
        <v>4</v>
      </c>
      <c r="G374" cm="1">
        <f t="array" ref="G374">_xlfn.IFS(D374&gt;4094,4,AND(D374&lt;=4094, D374&gt;2784),3,AND(D374&lt;=2784,D374&gt;1779),2,D374&lt;=1779,1)</f>
        <v>4</v>
      </c>
      <c r="H374">
        <f t="shared" si="5"/>
        <v>444</v>
      </c>
      <c r="I374" t="str" cm="1">
        <f t="array" ref="I374">_xlfn.IFS(H374&gt;411,"Platinum",AND(H374&lt;=411, H374&gt;311),"Gold",AND(H374&lt;=311,H374&gt;211),"Silver",H374&lt;=211,"Bronze")</f>
        <v>Platinum</v>
      </c>
      <c r="J374" t="str" cm="1">
        <f t="array" ref="J374">_xlfn.IFS(
H374="444","Champions",
LEFT(H374,1)="4","Loyal Customers",
MID(H374,2,1)="4","Potential Loyalists",
LEFT(H374,1)="3","Promising",
LEFT(H374,1)="2","Customers Needing Attention",
LEFT(H374,1)&lt;="2","At Risk",
RIGHT(H374,1)="4","Can't Lose Them",
TRUE,"Hibernating"
)</f>
        <v>Loyal Customers</v>
      </c>
    </row>
    <row r="375" spans="1:10" x14ac:dyDescent="0.25">
      <c r="A375" s="3" t="s">
        <v>391</v>
      </c>
      <c r="B375">
        <v>35</v>
      </c>
      <c r="C375">
        <v>7</v>
      </c>
      <c r="D375">
        <v>4492.34</v>
      </c>
      <c r="E375" cm="1">
        <f t="array" ref="E375">_xlfn.IFS(B375&gt;87,1,AND(B375&lt;=87, B375&gt;45),2,AND(B375&lt;=45,B375&gt;18),3,B375&lt;=18,4)</f>
        <v>3</v>
      </c>
      <c r="F375" cm="1">
        <f t="array" ref="F375">_xlfn.IFS(C375&gt;7,4,AND(C375&lt;=7, C375&gt;5),3,AND(C375&lt;=5,C375&gt;4),2,C375&lt;=4,1)</f>
        <v>3</v>
      </c>
      <c r="G375" cm="1">
        <f t="array" ref="G375">_xlfn.IFS(D375&gt;4094,4,AND(D375&lt;=4094, D375&gt;2784),3,AND(D375&lt;=2784,D375&gt;1779),2,D375&lt;=1779,1)</f>
        <v>4</v>
      </c>
      <c r="H375">
        <f t="shared" si="5"/>
        <v>334</v>
      </c>
      <c r="I375" t="str" cm="1">
        <f t="array" ref="I375">_xlfn.IFS(H375&gt;411,"Platinum",AND(H375&lt;=411, H375&gt;311),"Gold",AND(H375&lt;=311,H375&gt;211),"Silver",H375&lt;=211,"Bronze")</f>
        <v>Gold</v>
      </c>
      <c r="J375" t="str" cm="1">
        <f t="array" ref="J375">_xlfn.IFS(
H375="444","Champions",
LEFT(H375,1)="4","Loyal Customers",
MID(H375,2,1)="4","Potential Loyalists",
LEFT(H375,1)="3","Promising",
LEFT(H375,1)="2","Customers Needing Attention",
LEFT(H375,1)&lt;="2","At Risk",
RIGHT(H375,1)="4","Can't Lose Them",
TRUE,"Hibernating"
)</f>
        <v>Promising</v>
      </c>
    </row>
    <row r="376" spans="1:10" x14ac:dyDescent="0.25">
      <c r="A376" s="3" t="s">
        <v>392</v>
      </c>
      <c r="B376">
        <v>7</v>
      </c>
      <c r="C376">
        <v>3</v>
      </c>
      <c r="D376">
        <v>1924.18</v>
      </c>
      <c r="E376" cm="1">
        <f t="array" ref="E376">_xlfn.IFS(B376&gt;87,1,AND(B376&lt;=87, B376&gt;45),2,AND(B376&lt;=45,B376&gt;18),3,B376&lt;=18,4)</f>
        <v>4</v>
      </c>
      <c r="F376" cm="1">
        <f t="array" ref="F376">_xlfn.IFS(C376&gt;7,4,AND(C376&lt;=7, C376&gt;5),3,AND(C376&lt;=5,C376&gt;4),2,C376&lt;=4,1)</f>
        <v>1</v>
      </c>
      <c r="G376" cm="1">
        <f t="array" ref="G376">_xlfn.IFS(D376&gt;4094,4,AND(D376&lt;=4094, D376&gt;2784),3,AND(D376&lt;=2784,D376&gt;1779),2,D376&lt;=1779,1)</f>
        <v>2</v>
      </c>
      <c r="H376">
        <f t="shared" si="5"/>
        <v>412</v>
      </c>
      <c r="I376" t="str" cm="1">
        <f t="array" ref="I376">_xlfn.IFS(H376&gt;411,"Platinum",AND(H376&lt;=411, H376&gt;311),"Gold",AND(H376&lt;=311,H376&gt;211),"Silver",H376&lt;=211,"Bronze")</f>
        <v>Platinum</v>
      </c>
      <c r="J376" t="str" cm="1">
        <f t="array" ref="J376">_xlfn.IFS(
H376="444","Champions",
LEFT(H376,1)="4","Loyal Customers",
MID(H376,2,1)="4","Potential Loyalists",
LEFT(H376,1)="3","Promising",
LEFT(H376,1)="2","Customers Needing Attention",
LEFT(H376,1)&lt;="2","At Risk",
RIGHT(H376,1)="4","Can't Lose Them",
TRUE,"Hibernating"
)</f>
        <v>Loyal Customers</v>
      </c>
    </row>
    <row r="377" spans="1:10" x14ac:dyDescent="0.25">
      <c r="A377" s="3" t="s">
        <v>393</v>
      </c>
      <c r="B377">
        <v>240</v>
      </c>
      <c r="C377">
        <v>2</v>
      </c>
      <c r="D377">
        <v>719.98</v>
      </c>
      <c r="E377" cm="1">
        <f t="array" ref="E377">_xlfn.IFS(B377&gt;87,1,AND(B377&lt;=87, B377&gt;45),2,AND(B377&lt;=45,B377&gt;18),3,B377&lt;=18,4)</f>
        <v>1</v>
      </c>
      <c r="F377" cm="1">
        <f t="array" ref="F377">_xlfn.IFS(C377&gt;7,4,AND(C377&lt;=7, C377&gt;5),3,AND(C377&lt;=5,C377&gt;4),2,C377&lt;=4,1)</f>
        <v>1</v>
      </c>
      <c r="G377" cm="1">
        <f t="array" ref="G377">_xlfn.IFS(D377&gt;4094,4,AND(D377&lt;=4094, D377&gt;2784),3,AND(D377&lt;=2784,D377&gt;1779),2,D377&lt;=1779,1)</f>
        <v>1</v>
      </c>
      <c r="H377">
        <f t="shared" si="5"/>
        <v>111</v>
      </c>
      <c r="I377" t="str" cm="1">
        <f t="array" ref="I377">_xlfn.IFS(H377&gt;411,"Platinum",AND(H377&lt;=411, H377&gt;311),"Gold",AND(H377&lt;=311,H377&gt;211),"Silver",H377&lt;=211,"Bronze")</f>
        <v>Bronze</v>
      </c>
      <c r="J377" t="str" cm="1">
        <f t="array" ref="J377">_xlfn.IFS(
H377="444","Champions",
LEFT(H377,1)="4","Loyal Customers",
MID(H377,2,1)="4","Potential Loyalists",
LEFT(H377,1)="3","Promising",
LEFT(H377,1)="2","Customers Needing Attention",
LEFT(H377,1)&lt;="2","At Risk",
RIGHT(H377,1)="4","Can't Lose Them",
TRUE,"Hibernating"
)</f>
        <v>At Risk</v>
      </c>
    </row>
    <row r="378" spans="1:10" x14ac:dyDescent="0.25">
      <c r="A378" s="3" t="s">
        <v>394</v>
      </c>
      <c r="B378">
        <v>52</v>
      </c>
      <c r="C378">
        <v>7</v>
      </c>
      <c r="D378">
        <v>3332.6499999999996</v>
      </c>
      <c r="E378" cm="1">
        <f t="array" ref="E378">_xlfn.IFS(B378&gt;87,1,AND(B378&lt;=87, B378&gt;45),2,AND(B378&lt;=45,B378&gt;18),3,B378&lt;=18,4)</f>
        <v>2</v>
      </c>
      <c r="F378" cm="1">
        <f t="array" ref="F378">_xlfn.IFS(C378&gt;7,4,AND(C378&lt;=7, C378&gt;5),3,AND(C378&lt;=5,C378&gt;4),2,C378&lt;=4,1)</f>
        <v>3</v>
      </c>
      <c r="G378" cm="1">
        <f t="array" ref="G378">_xlfn.IFS(D378&gt;4094,4,AND(D378&lt;=4094, D378&gt;2784),3,AND(D378&lt;=2784,D378&gt;1779),2,D378&lt;=1779,1)</f>
        <v>3</v>
      </c>
      <c r="H378">
        <f t="shared" si="5"/>
        <v>233</v>
      </c>
      <c r="I378" t="str" cm="1">
        <f t="array" ref="I378">_xlfn.IFS(H378&gt;411,"Platinum",AND(H378&lt;=411, H378&gt;311),"Gold",AND(H378&lt;=311,H378&gt;211),"Silver",H378&lt;=211,"Bronze")</f>
        <v>Silver</v>
      </c>
      <c r="J378" t="str" cm="1">
        <f t="array" ref="J378">_xlfn.IFS(
H378="444","Champions",
LEFT(H378,1)="4","Loyal Customers",
MID(H378,2,1)="4","Potential Loyalists",
LEFT(H378,1)="3","Promising",
LEFT(H378,1)="2","Customers Needing Attention",
LEFT(H378,1)&lt;="2","At Risk",
RIGHT(H378,1)="4","Can't Lose Them",
TRUE,"Hibernating"
)</f>
        <v>Customers Needing Attention</v>
      </c>
    </row>
    <row r="379" spans="1:10" x14ac:dyDescent="0.25">
      <c r="A379" s="3" t="s">
        <v>395</v>
      </c>
      <c r="B379">
        <v>78</v>
      </c>
      <c r="C379">
        <v>6</v>
      </c>
      <c r="D379">
        <v>3595.9100000000003</v>
      </c>
      <c r="E379" cm="1">
        <f t="array" ref="E379">_xlfn.IFS(B379&gt;87,1,AND(B379&lt;=87, B379&gt;45),2,AND(B379&lt;=45,B379&gt;18),3,B379&lt;=18,4)</f>
        <v>2</v>
      </c>
      <c r="F379" cm="1">
        <f t="array" ref="F379">_xlfn.IFS(C379&gt;7,4,AND(C379&lt;=7, C379&gt;5),3,AND(C379&lt;=5,C379&gt;4),2,C379&lt;=4,1)</f>
        <v>3</v>
      </c>
      <c r="G379" cm="1">
        <f t="array" ref="G379">_xlfn.IFS(D379&gt;4094,4,AND(D379&lt;=4094, D379&gt;2784),3,AND(D379&lt;=2784,D379&gt;1779),2,D379&lt;=1779,1)</f>
        <v>3</v>
      </c>
      <c r="H379">
        <f t="shared" si="5"/>
        <v>233</v>
      </c>
      <c r="I379" t="str" cm="1">
        <f t="array" ref="I379">_xlfn.IFS(H379&gt;411,"Platinum",AND(H379&lt;=411, H379&gt;311),"Gold",AND(H379&lt;=311,H379&gt;211),"Silver",H379&lt;=211,"Bronze")</f>
        <v>Silver</v>
      </c>
      <c r="J379" t="str" cm="1">
        <f t="array" ref="J379">_xlfn.IFS(
H379="444","Champions",
LEFT(H379,1)="4","Loyal Customers",
MID(H379,2,1)="4","Potential Loyalists",
LEFT(H379,1)="3","Promising",
LEFT(H379,1)="2","Customers Needing Attention",
LEFT(H379,1)&lt;="2","At Risk",
RIGHT(H379,1)="4","Can't Lose Them",
TRUE,"Hibernating"
)</f>
        <v>Customers Needing Attention</v>
      </c>
    </row>
    <row r="380" spans="1:10" x14ac:dyDescent="0.25">
      <c r="A380" s="3" t="s">
        <v>396</v>
      </c>
      <c r="B380">
        <v>83</v>
      </c>
      <c r="C380">
        <v>6</v>
      </c>
      <c r="D380">
        <v>3417.42</v>
      </c>
      <c r="E380" cm="1">
        <f t="array" ref="E380">_xlfn.IFS(B380&gt;87,1,AND(B380&lt;=87, B380&gt;45),2,AND(B380&lt;=45,B380&gt;18),3,B380&lt;=18,4)</f>
        <v>2</v>
      </c>
      <c r="F380" cm="1">
        <f t="array" ref="F380">_xlfn.IFS(C380&gt;7,4,AND(C380&lt;=7, C380&gt;5),3,AND(C380&lt;=5,C380&gt;4),2,C380&lt;=4,1)</f>
        <v>3</v>
      </c>
      <c r="G380" cm="1">
        <f t="array" ref="G380">_xlfn.IFS(D380&gt;4094,4,AND(D380&lt;=4094, D380&gt;2784),3,AND(D380&lt;=2784,D380&gt;1779),2,D380&lt;=1779,1)</f>
        <v>3</v>
      </c>
      <c r="H380">
        <f t="shared" si="5"/>
        <v>233</v>
      </c>
      <c r="I380" t="str" cm="1">
        <f t="array" ref="I380">_xlfn.IFS(H380&gt;411,"Platinum",AND(H380&lt;=411, H380&gt;311),"Gold",AND(H380&lt;=311,H380&gt;211),"Silver",H380&lt;=211,"Bronze")</f>
        <v>Silver</v>
      </c>
      <c r="J380" t="str" cm="1">
        <f t="array" ref="J380">_xlfn.IFS(
H380="444","Champions",
LEFT(H380,1)="4","Loyal Customers",
MID(H380,2,1)="4","Potential Loyalists",
LEFT(H380,1)="3","Promising",
LEFT(H380,1)="2","Customers Needing Attention",
LEFT(H380,1)&lt;="2","At Risk",
RIGHT(H380,1)="4","Can't Lose Them",
TRUE,"Hibernating"
)</f>
        <v>Customers Needing Attention</v>
      </c>
    </row>
    <row r="381" spans="1:10" x14ac:dyDescent="0.25">
      <c r="A381" s="3" t="s">
        <v>397</v>
      </c>
      <c r="B381">
        <v>231</v>
      </c>
      <c r="C381">
        <v>2</v>
      </c>
      <c r="D381">
        <v>234.35999999999999</v>
      </c>
      <c r="E381" cm="1">
        <f t="array" ref="E381">_xlfn.IFS(B381&gt;87,1,AND(B381&lt;=87, B381&gt;45),2,AND(B381&lt;=45,B381&gt;18),3,B381&lt;=18,4)</f>
        <v>1</v>
      </c>
      <c r="F381" cm="1">
        <f t="array" ref="F381">_xlfn.IFS(C381&gt;7,4,AND(C381&lt;=7, C381&gt;5),3,AND(C381&lt;=5,C381&gt;4),2,C381&lt;=4,1)</f>
        <v>1</v>
      </c>
      <c r="G381" cm="1">
        <f t="array" ref="G381">_xlfn.IFS(D381&gt;4094,4,AND(D381&lt;=4094, D381&gt;2784),3,AND(D381&lt;=2784,D381&gt;1779),2,D381&lt;=1779,1)</f>
        <v>1</v>
      </c>
      <c r="H381">
        <f t="shared" si="5"/>
        <v>111</v>
      </c>
      <c r="I381" t="str" cm="1">
        <f t="array" ref="I381">_xlfn.IFS(H381&gt;411,"Platinum",AND(H381&lt;=411, H381&gt;311),"Gold",AND(H381&lt;=311,H381&gt;211),"Silver",H381&lt;=211,"Bronze")</f>
        <v>Bronze</v>
      </c>
      <c r="J381" t="str" cm="1">
        <f t="array" ref="J381">_xlfn.IFS(
H381="444","Champions",
LEFT(H381,1)="4","Loyal Customers",
MID(H381,2,1)="4","Potential Loyalists",
LEFT(H381,1)="3","Promising",
LEFT(H381,1)="2","Customers Needing Attention",
LEFT(H381,1)&lt;="2","At Risk",
RIGHT(H381,1)="4","Can't Lose Them",
TRUE,"Hibernating"
)</f>
        <v>At Risk</v>
      </c>
    </row>
    <row r="382" spans="1:10" x14ac:dyDescent="0.25">
      <c r="A382" s="3" t="s">
        <v>398</v>
      </c>
      <c r="B382">
        <v>102</v>
      </c>
      <c r="C382">
        <v>5</v>
      </c>
      <c r="D382">
        <v>4713.22</v>
      </c>
      <c r="E382" cm="1">
        <f t="array" ref="E382">_xlfn.IFS(B382&gt;87,1,AND(B382&lt;=87, B382&gt;45),2,AND(B382&lt;=45,B382&gt;18),3,B382&lt;=18,4)</f>
        <v>1</v>
      </c>
      <c r="F382" cm="1">
        <f t="array" ref="F382">_xlfn.IFS(C382&gt;7,4,AND(C382&lt;=7, C382&gt;5),3,AND(C382&lt;=5,C382&gt;4),2,C382&lt;=4,1)</f>
        <v>2</v>
      </c>
      <c r="G382" cm="1">
        <f t="array" ref="G382">_xlfn.IFS(D382&gt;4094,4,AND(D382&lt;=4094, D382&gt;2784),3,AND(D382&lt;=2784,D382&gt;1779),2,D382&lt;=1779,1)</f>
        <v>4</v>
      </c>
      <c r="H382">
        <f t="shared" si="5"/>
        <v>124</v>
      </c>
      <c r="I382" t="str" cm="1">
        <f t="array" ref="I382">_xlfn.IFS(H382&gt;411,"Platinum",AND(H382&lt;=411, H382&gt;311),"Gold",AND(H382&lt;=311,H382&gt;211),"Silver",H382&lt;=211,"Bronze")</f>
        <v>Bronze</v>
      </c>
      <c r="J382" t="str" cm="1">
        <f t="array" ref="J382">_xlfn.IFS(
H382="444","Champions",
LEFT(H382,1)="4","Loyal Customers",
MID(H382,2,1)="4","Potential Loyalists",
LEFT(H382,1)="3","Promising",
LEFT(H382,1)="2","Customers Needing Attention",
LEFT(H382,1)&lt;="2","At Risk",
RIGHT(H382,1)="4","Can't Lose Them",
TRUE,"Hibernating"
)</f>
        <v>At Risk</v>
      </c>
    </row>
    <row r="383" spans="1:10" x14ac:dyDescent="0.25">
      <c r="A383" s="3" t="s">
        <v>399</v>
      </c>
      <c r="B383">
        <v>14</v>
      </c>
      <c r="C383">
        <v>6</v>
      </c>
      <c r="D383">
        <v>2946.4199999999996</v>
      </c>
      <c r="E383" cm="1">
        <f t="array" ref="E383">_xlfn.IFS(B383&gt;87,1,AND(B383&lt;=87, B383&gt;45),2,AND(B383&lt;=45,B383&gt;18),3,B383&lt;=18,4)</f>
        <v>4</v>
      </c>
      <c r="F383" cm="1">
        <f t="array" ref="F383">_xlfn.IFS(C383&gt;7,4,AND(C383&lt;=7, C383&gt;5),3,AND(C383&lt;=5,C383&gt;4),2,C383&lt;=4,1)</f>
        <v>3</v>
      </c>
      <c r="G383" cm="1">
        <f t="array" ref="G383">_xlfn.IFS(D383&gt;4094,4,AND(D383&lt;=4094, D383&gt;2784),3,AND(D383&lt;=2784,D383&gt;1779),2,D383&lt;=1779,1)</f>
        <v>3</v>
      </c>
      <c r="H383">
        <f t="shared" si="5"/>
        <v>433</v>
      </c>
      <c r="I383" t="str" cm="1">
        <f t="array" ref="I383">_xlfn.IFS(H383&gt;411,"Platinum",AND(H383&lt;=411, H383&gt;311),"Gold",AND(H383&lt;=311,H383&gt;211),"Silver",H383&lt;=211,"Bronze")</f>
        <v>Platinum</v>
      </c>
      <c r="J383" t="str" cm="1">
        <f t="array" ref="J383">_xlfn.IFS(
H383="444","Champions",
LEFT(H383,1)="4","Loyal Customers",
MID(H383,2,1)="4","Potential Loyalists",
LEFT(H383,1)="3","Promising",
LEFT(H383,1)="2","Customers Needing Attention",
LEFT(H383,1)&lt;="2","At Risk",
RIGHT(H383,1)="4","Can't Lose Them",
TRUE,"Hibernating"
)</f>
        <v>Loyal Customers</v>
      </c>
    </row>
    <row r="384" spans="1:10" x14ac:dyDescent="0.25">
      <c r="A384" s="3" t="s">
        <v>400</v>
      </c>
      <c r="B384">
        <v>28</v>
      </c>
      <c r="C384">
        <v>8</v>
      </c>
      <c r="D384">
        <v>2120.42</v>
      </c>
      <c r="E384" cm="1">
        <f t="array" ref="E384">_xlfn.IFS(B384&gt;87,1,AND(B384&lt;=87, B384&gt;45),2,AND(B384&lt;=45,B384&gt;18),3,B384&lt;=18,4)</f>
        <v>3</v>
      </c>
      <c r="F384" cm="1">
        <f t="array" ref="F384">_xlfn.IFS(C384&gt;7,4,AND(C384&lt;=7, C384&gt;5),3,AND(C384&lt;=5,C384&gt;4),2,C384&lt;=4,1)</f>
        <v>4</v>
      </c>
      <c r="G384" cm="1">
        <f t="array" ref="G384">_xlfn.IFS(D384&gt;4094,4,AND(D384&lt;=4094, D384&gt;2784),3,AND(D384&lt;=2784,D384&gt;1779),2,D384&lt;=1779,1)</f>
        <v>2</v>
      </c>
      <c r="H384">
        <f t="shared" si="5"/>
        <v>342</v>
      </c>
      <c r="I384" t="str" cm="1">
        <f t="array" ref="I384">_xlfn.IFS(H384&gt;411,"Platinum",AND(H384&lt;=411, H384&gt;311),"Gold",AND(H384&lt;=311,H384&gt;211),"Silver",H384&lt;=211,"Bronze")</f>
        <v>Gold</v>
      </c>
      <c r="J384" t="str" cm="1">
        <f t="array" ref="J384">_xlfn.IFS(
H384="444","Champions",
LEFT(H384,1)="4","Loyal Customers",
MID(H384,2,1)="4","Potential Loyalists",
LEFT(H384,1)="3","Promising",
LEFT(H384,1)="2","Customers Needing Attention",
LEFT(H384,1)&lt;="2","At Risk",
RIGHT(H384,1)="4","Can't Lose Them",
TRUE,"Hibernating"
)</f>
        <v>Potential Loyalists</v>
      </c>
    </row>
    <row r="385" spans="1:10" x14ac:dyDescent="0.25">
      <c r="A385" s="3" t="s">
        <v>401</v>
      </c>
      <c r="B385">
        <v>10</v>
      </c>
      <c r="C385">
        <v>4</v>
      </c>
      <c r="D385">
        <v>1213.75</v>
      </c>
      <c r="E385" cm="1">
        <f t="array" ref="E385">_xlfn.IFS(B385&gt;87,1,AND(B385&lt;=87, B385&gt;45),2,AND(B385&lt;=45,B385&gt;18),3,B385&lt;=18,4)</f>
        <v>4</v>
      </c>
      <c r="F385" cm="1">
        <f t="array" ref="F385">_xlfn.IFS(C385&gt;7,4,AND(C385&lt;=7, C385&gt;5),3,AND(C385&lt;=5,C385&gt;4),2,C385&lt;=4,1)</f>
        <v>1</v>
      </c>
      <c r="G385" cm="1">
        <f t="array" ref="G385">_xlfn.IFS(D385&gt;4094,4,AND(D385&lt;=4094, D385&gt;2784),3,AND(D385&lt;=2784,D385&gt;1779),2,D385&lt;=1779,1)</f>
        <v>1</v>
      </c>
      <c r="H385">
        <f t="shared" si="5"/>
        <v>411</v>
      </c>
      <c r="I385" t="str" cm="1">
        <f t="array" ref="I385">_xlfn.IFS(H385&gt;411,"Platinum",AND(H385&lt;=411, H385&gt;311),"Gold",AND(H385&lt;=311,H385&gt;211),"Silver",H385&lt;=211,"Bronze")</f>
        <v>Gold</v>
      </c>
      <c r="J385" t="str" cm="1">
        <f t="array" ref="J385">_xlfn.IFS(
H385="444","Champions",
LEFT(H385,1)="4","Loyal Customers",
MID(H385,2,1)="4","Potential Loyalists",
LEFT(H385,1)="3","Promising",
LEFT(H385,1)="2","Customers Needing Attention",
LEFT(H385,1)&lt;="2","At Risk",
RIGHT(H385,1)="4","Can't Lose Them",
TRUE,"Hibernating"
)</f>
        <v>Loyal Customers</v>
      </c>
    </row>
    <row r="386" spans="1:10" x14ac:dyDescent="0.25">
      <c r="A386" s="3" t="s">
        <v>402</v>
      </c>
      <c r="B386">
        <v>3</v>
      </c>
      <c r="C386">
        <v>4</v>
      </c>
      <c r="D386">
        <v>2438.59</v>
      </c>
      <c r="E386" cm="1">
        <f t="array" ref="E386">_xlfn.IFS(B386&gt;87,1,AND(B386&lt;=87, B386&gt;45),2,AND(B386&lt;=45,B386&gt;18),3,B386&lt;=18,4)</f>
        <v>4</v>
      </c>
      <c r="F386" cm="1">
        <f t="array" ref="F386">_xlfn.IFS(C386&gt;7,4,AND(C386&lt;=7, C386&gt;5),3,AND(C386&lt;=5,C386&gt;4),2,C386&lt;=4,1)</f>
        <v>1</v>
      </c>
      <c r="G386" cm="1">
        <f t="array" ref="G386">_xlfn.IFS(D386&gt;4094,4,AND(D386&lt;=4094, D386&gt;2784),3,AND(D386&lt;=2784,D386&gt;1779),2,D386&lt;=1779,1)</f>
        <v>2</v>
      </c>
      <c r="H386">
        <f t="shared" si="5"/>
        <v>412</v>
      </c>
      <c r="I386" t="str" cm="1">
        <f t="array" ref="I386">_xlfn.IFS(H386&gt;411,"Platinum",AND(H386&lt;=411, H386&gt;311),"Gold",AND(H386&lt;=311,H386&gt;211),"Silver",H386&lt;=211,"Bronze")</f>
        <v>Platinum</v>
      </c>
      <c r="J386" t="str" cm="1">
        <f t="array" ref="J386">_xlfn.IFS(
H386="444","Champions",
LEFT(H386,1)="4","Loyal Customers",
MID(H386,2,1)="4","Potential Loyalists",
LEFT(H386,1)="3","Promising",
LEFT(H386,1)="2","Customers Needing Attention",
LEFT(H386,1)&lt;="2","At Risk",
RIGHT(H386,1)="4","Can't Lose Them",
TRUE,"Hibernating"
)</f>
        <v>Loyal Customers</v>
      </c>
    </row>
    <row r="387" spans="1:10" x14ac:dyDescent="0.25">
      <c r="A387" s="3" t="s">
        <v>403</v>
      </c>
      <c r="B387">
        <v>20</v>
      </c>
      <c r="C387">
        <v>4</v>
      </c>
      <c r="D387">
        <v>1317.1599999999999</v>
      </c>
      <c r="E387" cm="1">
        <f t="array" ref="E387">_xlfn.IFS(B387&gt;87,1,AND(B387&lt;=87, B387&gt;45),2,AND(B387&lt;=45,B387&gt;18),3,B387&lt;=18,4)</f>
        <v>3</v>
      </c>
      <c r="F387" cm="1">
        <f t="array" ref="F387">_xlfn.IFS(C387&gt;7,4,AND(C387&lt;=7, C387&gt;5),3,AND(C387&lt;=5,C387&gt;4),2,C387&lt;=4,1)</f>
        <v>1</v>
      </c>
      <c r="G387" cm="1">
        <f t="array" ref="G387">_xlfn.IFS(D387&gt;4094,4,AND(D387&lt;=4094, D387&gt;2784),3,AND(D387&lt;=2784,D387&gt;1779),2,D387&lt;=1779,1)</f>
        <v>1</v>
      </c>
      <c r="H387">
        <f t="shared" si="5"/>
        <v>311</v>
      </c>
      <c r="I387" t="str" cm="1">
        <f t="array" ref="I387">_xlfn.IFS(H387&gt;411,"Platinum",AND(H387&lt;=411, H387&gt;311),"Gold",AND(H387&lt;=311,H387&gt;211),"Silver",H387&lt;=211,"Bronze")</f>
        <v>Silver</v>
      </c>
      <c r="J387" t="str" cm="1">
        <f t="array" ref="J387">_xlfn.IFS(
H387="444","Champions",
LEFT(H387,1)="4","Loyal Customers",
MID(H387,2,1)="4","Potential Loyalists",
LEFT(H387,1)="3","Promising",
LEFT(H387,1)="2","Customers Needing Attention",
LEFT(H387,1)&lt;="2","At Risk",
RIGHT(H387,1)="4","Can't Lose Them",
TRUE,"Hibernating"
)</f>
        <v>Promising</v>
      </c>
    </row>
    <row r="388" spans="1:10" x14ac:dyDescent="0.25">
      <c r="A388" s="3" t="s">
        <v>404</v>
      </c>
      <c r="B388">
        <v>21</v>
      </c>
      <c r="C388">
        <v>3</v>
      </c>
      <c r="D388">
        <v>628.56999999999994</v>
      </c>
      <c r="E388" cm="1">
        <f t="array" ref="E388">_xlfn.IFS(B388&gt;87,1,AND(B388&lt;=87, B388&gt;45),2,AND(B388&lt;=45,B388&gt;18),3,B388&lt;=18,4)</f>
        <v>3</v>
      </c>
      <c r="F388" cm="1">
        <f t="array" ref="F388">_xlfn.IFS(C388&gt;7,4,AND(C388&lt;=7, C388&gt;5),3,AND(C388&lt;=5,C388&gt;4),2,C388&lt;=4,1)</f>
        <v>1</v>
      </c>
      <c r="G388" cm="1">
        <f t="array" ref="G388">_xlfn.IFS(D388&gt;4094,4,AND(D388&lt;=4094, D388&gt;2784),3,AND(D388&lt;=2784,D388&gt;1779),2,D388&lt;=1779,1)</f>
        <v>1</v>
      </c>
      <c r="H388">
        <f t="shared" si="5"/>
        <v>311</v>
      </c>
      <c r="I388" t="str" cm="1">
        <f t="array" ref="I388">_xlfn.IFS(H388&gt;411,"Platinum",AND(H388&lt;=411, H388&gt;311),"Gold",AND(H388&lt;=311,H388&gt;211),"Silver",H388&lt;=211,"Bronze")</f>
        <v>Silver</v>
      </c>
      <c r="J388" t="str" cm="1">
        <f t="array" ref="J388">_xlfn.IFS(
H388="444","Champions",
LEFT(H388,1)="4","Loyal Customers",
MID(H388,2,1)="4","Potential Loyalists",
LEFT(H388,1)="3","Promising",
LEFT(H388,1)="2","Customers Needing Attention",
LEFT(H388,1)&lt;="2","At Risk",
RIGHT(H388,1)="4","Can't Lose Them",
TRUE,"Hibernating"
)</f>
        <v>Promising</v>
      </c>
    </row>
    <row r="389" spans="1:10" x14ac:dyDescent="0.25">
      <c r="A389" s="3" t="s">
        <v>405</v>
      </c>
      <c r="B389">
        <v>43</v>
      </c>
      <c r="C389">
        <v>6</v>
      </c>
      <c r="D389">
        <v>5170.95</v>
      </c>
      <c r="E389" cm="1">
        <f t="array" ref="E389">_xlfn.IFS(B389&gt;87,1,AND(B389&lt;=87, B389&gt;45),2,AND(B389&lt;=45,B389&gt;18),3,B389&lt;=18,4)</f>
        <v>3</v>
      </c>
      <c r="F389" cm="1">
        <f t="array" ref="F389">_xlfn.IFS(C389&gt;7,4,AND(C389&lt;=7, C389&gt;5),3,AND(C389&lt;=5,C389&gt;4),2,C389&lt;=4,1)</f>
        <v>3</v>
      </c>
      <c r="G389" cm="1">
        <f t="array" ref="G389">_xlfn.IFS(D389&gt;4094,4,AND(D389&lt;=4094, D389&gt;2784),3,AND(D389&lt;=2784,D389&gt;1779),2,D389&lt;=1779,1)</f>
        <v>4</v>
      </c>
      <c r="H389">
        <f t="shared" ref="H389:H452" si="6">(100*E389)+(10*F389)+G389</f>
        <v>334</v>
      </c>
      <c r="I389" t="str" cm="1">
        <f t="array" ref="I389">_xlfn.IFS(H389&gt;411,"Platinum",AND(H389&lt;=411, H389&gt;311),"Gold",AND(H389&lt;=311,H389&gt;211),"Silver",H389&lt;=211,"Bronze")</f>
        <v>Gold</v>
      </c>
      <c r="J389" t="str" cm="1">
        <f t="array" ref="J389">_xlfn.IFS(
H389="444","Champions",
LEFT(H389,1)="4","Loyal Customers",
MID(H389,2,1)="4","Potential Loyalists",
LEFT(H389,1)="3","Promising",
LEFT(H389,1)="2","Customers Needing Attention",
LEFT(H389,1)&lt;="2","At Risk",
RIGHT(H389,1)="4","Can't Lose Them",
TRUE,"Hibernating"
)</f>
        <v>Promising</v>
      </c>
    </row>
    <row r="390" spans="1:10" x14ac:dyDescent="0.25">
      <c r="A390" s="3" t="s">
        <v>406</v>
      </c>
      <c r="B390">
        <v>15</v>
      </c>
      <c r="C390">
        <v>9</v>
      </c>
      <c r="D390">
        <v>6736.5300000000007</v>
      </c>
      <c r="E390" cm="1">
        <f t="array" ref="E390">_xlfn.IFS(B390&gt;87,1,AND(B390&lt;=87, B390&gt;45),2,AND(B390&lt;=45,B390&gt;18),3,B390&lt;=18,4)</f>
        <v>4</v>
      </c>
      <c r="F390" cm="1">
        <f t="array" ref="F390">_xlfn.IFS(C390&gt;7,4,AND(C390&lt;=7, C390&gt;5),3,AND(C390&lt;=5,C390&gt;4),2,C390&lt;=4,1)</f>
        <v>4</v>
      </c>
      <c r="G390" cm="1">
        <f t="array" ref="G390">_xlfn.IFS(D390&gt;4094,4,AND(D390&lt;=4094, D390&gt;2784),3,AND(D390&lt;=2784,D390&gt;1779),2,D390&lt;=1779,1)</f>
        <v>4</v>
      </c>
      <c r="H390">
        <f t="shared" si="6"/>
        <v>444</v>
      </c>
      <c r="I390" t="str" cm="1">
        <f t="array" ref="I390">_xlfn.IFS(H390&gt;411,"Platinum",AND(H390&lt;=411, H390&gt;311),"Gold",AND(H390&lt;=311,H390&gt;211),"Silver",H390&lt;=211,"Bronze")</f>
        <v>Platinum</v>
      </c>
      <c r="J390" t="str" cm="1">
        <f t="array" ref="J390">_xlfn.IFS(
H390="444","Champions",
LEFT(H390,1)="4","Loyal Customers",
MID(H390,2,1)="4","Potential Loyalists",
LEFT(H390,1)="3","Promising",
LEFT(H390,1)="2","Customers Needing Attention",
LEFT(H390,1)&lt;="2","At Risk",
RIGHT(H390,1)="4","Can't Lose Them",
TRUE,"Hibernating"
)</f>
        <v>Loyal Customers</v>
      </c>
    </row>
    <row r="391" spans="1:10" x14ac:dyDescent="0.25">
      <c r="A391" s="3" t="s">
        <v>407</v>
      </c>
      <c r="B391">
        <v>91</v>
      </c>
      <c r="C391">
        <v>6</v>
      </c>
      <c r="D391">
        <v>3745.3599999999997</v>
      </c>
      <c r="E391" cm="1">
        <f t="array" ref="E391">_xlfn.IFS(B391&gt;87,1,AND(B391&lt;=87, B391&gt;45),2,AND(B391&lt;=45,B391&gt;18),3,B391&lt;=18,4)</f>
        <v>1</v>
      </c>
      <c r="F391" cm="1">
        <f t="array" ref="F391">_xlfn.IFS(C391&gt;7,4,AND(C391&lt;=7, C391&gt;5),3,AND(C391&lt;=5,C391&gt;4),2,C391&lt;=4,1)</f>
        <v>3</v>
      </c>
      <c r="G391" cm="1">
        <f t="array" ref="G391">_xlfn.IFS(D391&gt;4094,4,AND(D391&lt;=4094, D391&gt;2784),3,AND(D391&lt;=2784,D391&gt;1779),2,D391&lt;=1779,1)</f>
        <v>3</v>
      </c>
      <c r="H391">
        <f t="shared" si="6"/>
        <v>133</v>
      </c>
      <c r="I391" t="str" cm="1">
        <f t="array" ref="I391">_xlfn.IFS(H391&gt;411,"Platinum",AND(H391&lt;=411, H391&gt;311),"Gold",AND(H391&lt;=311,H391&gt;211),"Silver",H391&lt;=211,"Bronze")</f>
        <v>Bronze</v>
      </c>
      <c r="J391" t="str" cm="1">
        <f t="array" ref="J391">_xlfn.IFS(
H391="444","Champions",
LEFT(H391,1)="4","Loyal Customers",
MID(H391,2,1)="4","Potential Loyalists",
LEFT(H391,1)="3","Promising",
LEFT(H391,1)="2","Customers Needing Attention",
LEFT(H391,1)&lt;="2","At Risk",
RIGHT(H391,1)="4","Can't Lose Them",
TRUE,"Hibernating"
)</f>
        <v>At Risk</v>
      </c>
    </row>
    <row r="392" spans="1:10" x14ac:dyDescent="0.25">
      <c r="A392" s="3" t="s">
        <v>408</v>
      </c>
      <c r="B392">
        <v>114</v>
      </c>
      <c r="C392">
        <v>5</v>
      </c>
      <c r="D392">
        <v>5915.86</v>
      </c>
      <c r="E392" cm="1">
        <f t="array" ref="E392">_xlfn.IFS(B392&gt;87,1,AND(B392&lt;=87, B392&gt;45),2,AND(B392&lt;=45,B392&gt;18),3,B392&lt;=18,4)</f>
        <v>1</v>
      </c>
      <c r="F392" cm="1">
        <f t="array" ref="F392">_xlfn.IFS(C392&gt;7,4,AND(C392&lt;=7, C392&gt;5),3,AND(C392&lt;=5,C392&gt;4),2,C392&lt;=4,1)</f>
        <v>2</v>
      </c>
      <c r="G392" cm="1">
        <f t="array" ref="G392">_xlfn.IFS(D392&gt;4094,4,AND(D392&lt;=4094, D392&gt;2784),3,AND(D392&lt;=2784,D392&gt;1779),2,D392&lt;=1779,1)</f>
        <v>4</v>
      </c>
      <c r="H392">
        <f t="shared" si="6"/>
        <v>124</v>
      </c>
      <c r="I392" t="str" cm="1">
        <f t="array" ref="I392">_xlfn.IFS(H392&gt;411,"Platinum",AND(H392&lt;=411, H392&gt;311),"Gold",AND(H392&lt;=311,H392&gt;211),"Silver",H392&lt;=211,"Bronze")</f>
        <v>Bronze</v>
      </c>
      <c r="J392" t="str" cm="1">
        <f t="array" ref="J392">_xlfn.IFS(
H392="444","Champions",
LEFT(H392,1)="4","Loyal Customers",
MID(H392,2,1)="4","Potential Loyalists",
LEFT(H392,1)="3","Promising",
LEFT(H392,1)="2","Customers Needing Attention",
LEFT(H392,1)&lt;="2","At Risk",
RIGHT(H392,1)="4","Can't Lose Them",
TRUE,"Hibernating"
)</f>
        <v>At Risk</v>
      </c>
    </row>
    <row r="393" spans="1:10" x14ac:dyDescent="0.25">
      <c r="A393" s="3" t="s">
        <v>409</v>
      </c>
      <c r="B393">
        <v>43</v>
      </c>
      <c r="C393">
        <v>6</v>
      </c>
      <c r="D393">
        <v>1905.1600000000003</v>
      </c>
      <c r="E393" cm="1">
        <f t="array" ref="E393">_xlfn.IFS(B393&gt;87,1,AND(B393&lt;=87, B393&gt;45),2,AND(B393&lt;=45,B393&gt;18),3,B393&lt;=18,4)</f>
        <v>3</v>
      </c>
      <c r="F393" cm="1">
        <f t="array" ref="F393">_xlfn.IFS(C393&gt;7,4,AND(C393&lt;=7, C393&gt;5),3,AND(C393&lt;=5,C393&gt;4),2,C393&lt;=4,1)</f>
        <v>3</v>
      </c>
      <c r="G393" cm="1">
        <f t="array" ref="G393">_xlfn.IFS(D393&gt;4094,4,AND(D393&lt;=4094, D393&gt;2784),3,AND(D393&lt;=2784,D393&gt;1779),2,D393&lt;=1779,1)</f>
        <v>2</v>
      </c>
      <c r="H393">
        <f t="shared" si="6"/>
        <v>332</v>
      </c>
      <c r="I393" t="str" cm="1">
        <f t="array" ref="I393">_xlfn.IFS(H393&gt;411,"Platinum",AND(H393&lt;=411, H393&gt;311),"Gold",AND(H393&lt;=311,H393&gt;211),"Silver",H393&lt;=211,"Bronze")</f>
        <v>Gold</v>
      </c>
      <c r="J393" t="str" cm="1">
        <f t="array" ref="J393">_xlfn.IFS(
H393="444","Champions",
LEFT(H393,1)="4","Loyal Customers",
MID(H393,2,1)="4","Potential Loyalists",
LEFT(H393,1)="3","Promising",
LEFT(H393,1)="2","Customers Needing Attention",
LEFT(H393,1)&lt;="2","At Risk",
RIGHT(H393,1)="4","Can't Lose Them",
TRUE,"Hibernating"
)</f>
        <v>Promising</v>
      </c>
    </row>
    <row r="394" spans="1:10" x14ac:dyDescent="0.25">
      <c r="A394" s="3" t="s">
        <v>410</v>
      </c>
      <c r="B394">
        <v>115</v>
      </c>
      <c r="C394">
        <v>6</v>
      </c>
      <c r="D394">
        <v>3254.0699999999997</v>
      </c>
      <c r="E394" cm="1">
        <f t="array" ref="E394">_xlfn.IFS(B394&gt;87,1,AND(B394&lt;=87, B394&gt;45),2,AND(B394&lt;=45,B394&gt;18),3,B394&lt;=18,4)</f>
        <v>1</v>
      </c>
      <c r="F394" cm="1">
        <f t="array" ref="F394">_xlfn.IFS(C394&gt;7,4,AND(C394&lt;=7, C394&gt;5),3,AND(C394&lt;=5,C394&gt;4),2,C394&lt;=4,1)</f>
        <v>3</v>
      </c>
      <c r="G394" cm="1">
        <f t="array" ref="G394">_xlfn.IFS(D394&gt;4094,4,AND(D394&lt;=4094, D394&gt;2784),3,AND(D394&lt;=2784,D394&gt;1779),2,D394&lt;=1779,1)</f>
        <v>3</v>
      </c>
      <c r="H394">
        <f t="shared" si="6"/>
        <v>133</v>
      </c>
      <c r="I394" t="str" cm="1">
        <f t="array" ref="I394">_xlfn.IFS(H394&gt;411,"Platinum",AND(H394&lt;=411, H394&gt;311),"Gold",AND(H394&lt;=311,H394&gt;211),"Silver",H394&lt;=211,"Bronze")</f>
        <v>Bronze</v>
      </c>
      <c r="J394" t="str" cm="1">
        <f t="array" ref="J394">_xlfn.IFS(
H394="444","Champions",
LEFT(H394,1)="4","Loyal Customers",
MID(H394,2,1)="4","Potential Loyalists",
LEFT(H394,1)="3","Promising",
LEFT(H394,1)="2","Customers Needing Attention",
LEFT(H394,1)&lt;="2","At Risk",
RIGHT(H394,1)="4","Can't Lose Them",
TRUE,"Hibernating"
)</f>
        <v>At Risk</v>
      </c>
    </row>
    <row r="395" spans="1:10" x14ac:dyDescent="0.25">
      <c r="A395" s="3" t="s">
        <v>411</v>
      </c>
      <c r="B395">
        <v>116</v>
      </c>
      <c r="C395">
        <v>2</v>
      </c>
      <c r="D395">
        <v>1235.26</v>
      </c>
      <c r="E395" cm="1">
        <f t="array" ref="E395">_xlfn.IFS(B395&gt;87,1,AND(B395&lt;=87, B395&gt;45),2,AND(B395&lt;=45,B395&gt;18),3,B395&lt;=18,4)</f>
        <v>1</v>
      </c>
      <c r="F395" cm="1">
        <f t="array" ref="F395">_xlfn.IFS(C395&gt;7,4,AND(C395&lt;=7, C395&gt;5),3,AND(C395&lt;=5,C395&gt;4),2,C395&lt;=4,1)</f>
        <v>1</v>
      </c>
      <c r="G395" cm="1">
        <f t="array" ref="G395">_xlfn.IFS(D395&gt;4094,4,AND(D395&lt;=4094, D395&gt;2784),3,AND(D395&lt;=2784,D395&gt;1779),2,D395&lt;=1779,1)</f>
        <v>1</v>
      </c>
      <c r="H395">
        <f t="shared" si="6"/>
        <v>111</v>
      </c>
      <c r="I395" t="str" cm="1">
        <f t="array" ref="I395">_xlfn.IFS(H395&gt;411,"Platinum",AND(H395&lt;=411, H395&gt;311),"Gold",AND(H395&lt;=311,H395&gt;211),"Silver",H395&lt;=211,"Bronze")</f>
        <v>Bronze</v>
      </c>
      <c r="J395" t="str" cm="1">
        <f t="array" ref="J395">_xlfn.IFS(
H395="444","Champions",
LEFT(H395,1)="4","Loyal Customers",
MID(H395,2,1)="4","Potential Loyalists",
LEFT(H395,1)="3","Promising",
LEFT(H395,1)="2","Customers Needing Attention",
LEFT(H395,1)&lt;="2","At Risk",
RIGHT(H395,1)="4","Can't Lose Them",
TRUE,"Hibernating"
)</f>
        <v>At Risk</v>
      </c>
    </row>
    <row r="396" spans="1:10" x14ac:dyDescent="0.25">
      <c r="A396" s="3" t="s">
        <v>412</v>
      </c>
      <c r="B396">
        <v>17</v>
      </c>
      <c r="C396">
        <v>6</v>
      </c>
      <c r="D396">
        <v>4638.66</v>
      </c>
      <c r="E396" cm="1">
        <f t="array" ref="E396">_xlfn.IFS(B396&gt;87,1,AND(B396&lt;=87, B396&gt;45),2,AND(B396&lt;=45,B396&gt;18),3,B396&lt;=18,4)</f>
        <v>4</v>
      </c>
      <c r="F396" cm="1">
        <f t="array" ref="F396">_xlfn.IFS(C396&gt;7,4,AND(C396&lt;=7, C396&gt;5),3,AND(C396&lt;=5,C396&gt;4),2,C396&lt;=4,1)</f>
        <v>3</v>
      </c>
      <c r="G396" cm="1">
        <f t="array" ref="G396">_xlfn.IFS(D396&gt;4094,4,AND(D396&lt;=4094, D396&gt;2784),3,AND(D396&lt;=2784,D396&gt;1779),2,D396&lt;=1779,1)</f>
        <v>4</v>
      </c>
      <c r="H396">
        <f t="shared" si="6"/>
        <v>434</v>
      </c>
      <c r="I396" t="str" cm="1">
        <f t="array" ref="I396">_xlfn.IFS(H396&gt;411,"Platinum",AND(H396&lt;=411, H396&gt;311),"Gold",AND(H396&lt;=311,H396&gt;211),"Silver",H396&lt;=211,"Bronze")</f>
        <v>Platinum</v>
      </c>
      <c r="J396" t="str" cm="1">
        <f t="array" ref="J396">_xlfn.IFS(
H396="444","Champions",
LEFT(H396,1)="4","Loyal Customers",
MID(H396,2,1)="4","Potential Loyalists",
LEFT(H396,1)="3","Promising",
LEFT(H396,1)="2","Customers Needing Attention",
LEFT(H396,1)&lt;="2","At Risk",
RIGHT(H396,1)="4","Can't Lose Them",
TRUE,"Hibernating"
)</f>
        <v>Loyal Customers</v>
      </c>
    </row>
    <row r="397" spans="1:10" x14ac:dyDescent="0.25">
      <c r="A397" s="3" t="s">
        <v>413</v>
      </c>
      <c r="B397">
        <v>88</v>
      </c>
      <c r="C397">
        <v>3</v>
      </c>
      <c r="D397">
        <v>1151.5999999999999</v>
      </c>
      <c r="E397" cm="1">
        <f t="array" ref="E397">_xlfn.IFS(B397&gt;87,1,AND(B397&lt;=87, B397&gt;45),2,AND(B397&lt;=45,B397&gt;18),3,B397&lt;=18,4)</f>
        <v>1</v>
      </c>
      <c r="F397" cm="1">
        <f t="array" ref="F397">_xlfn.IFS(C397&gt;7,4,AND(C397&lt;=7, C397&gt;5),3,AND(C397&lt;=5,C397&gt;4),2,C397&lt;=4,1)</f>
        <v>1</v>
      </c>
      <c r="G397" cm="1">
        <f t="array" ref="G397">_xlfn.IFS(D397&gt;4094,4,AND(D397&lt;=4094, D397&gt;2784),3,AND(D397&lt;=2784,D397&gt;1779),2,D397&lt;=1779,1)</f>
        <v>1</v>
      </c>
      <c r="H397">
        <f t="shared" si="6"/>
        <v>111</v>
      </c>
      <c r="I397" t="str" cm="1">
        <f t="array" ref="I397">_xlfn.IFS(H397&gt;411,"Platinum",AND(H397&lt;=411, H397&gt;311),"Gold",AND(H397&lt;=311,H397&gt;211),"Silver",H397&lt;=211,"Bronze")</f>
        <v>Bronze</v>
      </c>
      <c r="J397" t="str" cm="1">
        <f t="array" ref="J397">_xlfn.IFS(
H397="444","Champions",
LEFT(H397,1)="4","Loyal Customers",
MID(H397,2,1)="4","Potential Loyalists",
LEFT(H397,1)="3","Promising",
LEFT(H397,1)="2","Customers Needing Attention",
LEFT(H397,1)&lt;="2","At Risk",
RIGHT(H397,1)="4","Can't Lose Them",
TRUE,"Hibernating"
)</f>
        <v>At Risk</v>
      </c>
    </row>
    <row r="398" spans="1:10" x14ac:dyDescent="0.25">
      <c r="A398" s="3" t="s">
        <v>414</v>
      </c>
      <c r="B398">
        <v>14</v>
      </c>
      <c r="C398">
        <v>8</v>
      </c>
      <c r="D398">
        <v>2789.25</v>
      </c>
      <c r="E398" cm="1">
        <f t="array" ref="E398">_xlfn.IFS(B398&gt;87,1,AND(B398&lt;=87, B398&gt;45),2,AND(B398&lt;=45,B398&gt;18),3,B398&lt;=18,4)</f>
        <v>4</v>
      </c>
      <c r="F398" cm="1">
        <f t="array" ref="F398">_xlfn.IFS(C398&gt;7,4,AND(C398&lt;=7, C398&gt;5),3,AND(C398&lt;=5,C398&gt;4),2,C398&lt;=4,1)</f>
        <v>4</v>
      </c>
      <c r="G398" cm="1">
        <f t="array" ref="G398">_xlfn.IFS(D398&gt;4094,4,AND(D398&lt;=4094, D398&gt;2784),3,AND(D398&lt;=2784,D398&gt;1779),2,D398&lt;=1779,1)</f>
        <v>3</v>
      </c>
      <c r="H398">
        <f t="shared" si="6"/>
        <v>443</v>
      </c>
      <c r="I398" t="str" cm="1">
        <f t="array" ref="I398">_xlfn.IFS(H398&gt;411,"Platinum",AND(H398&lt;=411, H398&gt;311),"Gold",AND(H398&lt;=311,H398&gt;211),"Silver",H398&lt;=211,"Bronze")</f>
        <v>Platinum</v>
      </c>
      <c r="J398" t="str" cm="1">
        <f t="array" ref="J398">_xlfn.IFS(
H398="444","Champions",
LEFT(H398,1)="4","Loyal Customers",
MID(H398,2,1)="4","Potential Loyalists",
LEFT(H398,1)="3","Promising",
LEFT(H398,1)="2","Customers Needing Attention",
LEFT(H398,1)&lt;="2","At Risk",
RIGHT(H398,1)="4","Can't Lose Them",
TRUE,"Hibernating"
)</f>
        <v>Loyal Customers</v>
      </c>
    </row>
    <row r="399" spans="1:10" x14ac:dyDescent="0.25">
      <c r="A399" s="3" t="s">
        <v>415</v>
      </c>
      <c r="B399">
        <v>74</v>
      </c>
      <c r="C399">
        <v>3</v>
      </c>
      <c r="D399">
        <v>2464.54</v>
      </c>
      <c r="E399" cm="1">
        <f t="array" ref="E399">_xlfn.IFS(B399&gt;87,1,AND(B399&lt;=87, B399&gt;45),2,AND(B399&lt;=45,B399&gt;18),3,B399&lt;=18,4)</f>
        <v>2</v>
      </c>
      <c r="F399" cm="1">
        <f t="array" ref="F399">_xlfn.IFS(C399&gt;7,4,AND(C399&lt;=7, C399&gt;5),3,AND(C399&lt;=5,C399&gt;4),2,C399&lt;=4,1)</f>
        <v>1</v>
      </c>
      <c r="G399" cm="1">
        <f t="array" ref="G399">_xlfn.IFS(D399&gt;4094,4,AND(D399&lt;=4094, D399&gt;2784),3,AND(D399&lt;=2784,D399&gt;1779),2,D399&lt;=1779,1)</f>
        <v>2</v>
      </c>
      <c r="H399">
        <f t="shared" si="6"/>
        <v>212</v>
      </c>
      <c r="I399" t="str" cm="1">
        <f t="array" ref="I399">_xlfn.IFS(H399&gt;411,"Platinum",AND(H399&lt;=411, H399&gt;311),"Gold",AND(H399&lt;=311,H399&gt;211),"Silver",H399&lt;=211,"Bronze")</f>
        <v>Silver</v>
      </c>
      <c r="J399" t="str" cm="1">
        <f t="array" ref="J399">_xlfn.IFS(
H399="444","Champions",
LEFT(H399,1)="4","Loyal Customers",
MID(H399,2,1)="4","Potential Loyalists",
LEFT(H399,1)="3","Promising",
LEFT(H399,1)="2","Customers Needing Attention",
LEFT(H399,1)&lt;="2","At Risk",
RIGHT(H399,1)="4","Can't Lose Them",
TRUE,"Hibernating"
)</f>
        <v>Customers Needing Attention</v>
      </c>
    </row>
    <row r="400" spans="1:10" x14ac:dyDescent="0.25">
      <c r="A400" s="3" t="s">
        <v>416</v>
      </c>
      <c r="B400">
        <v>8</v>
      </c>
      <c r="C400">
        <v>5</v>
      </c>
      <c r="D400">
        <v>2713.7200000000003</v>
      </c>
      <c r="E400" cm="1">
        <f t="array" ref="E400">_xlfn.IFS(B400&gt;87,1,AND(B400&lt;=87, B400&gt;45),2,AND(B400&lt;=45,B400&gt;18),3,B400&lt;=18,4)</f>
        <v>4</v>
      </c>
      <c r="F400" cm="1">
        <f t="array" ref="F400">_xlfn.IFS(C400&gt;7,4,AND(C400&lt;=7, C400&gt;5),3,AND(C400&lt;=5,C400&gt;4),2,C400&lt;=4,1)</f>
        <v>2</v>
      </c>
      <c r="G400" cm="1">
        <f t="array" ref="G400">_xlfn.IFS(D400&gt;4094,4,AND(D400&lt;=4094, D400&gt;2784),3,AND(D400&lt;=2784,D400&gt;1779),2,D400&lt;=1779,1)</f>
        <v>2</v>
      </c>
      <c r="H400">
        <f t="shared" si="6"/>
        <v>422</v>
      </c>
      <c r="I400" t="str" cm="1">
        <f t="array" ref="I400">_xlfn.IFS(H400&gt;411,"Platinum",AND(H400&lt;=411, H400&gt;311),"Gold",AND(H400&lt;=311,H400&gt;211),"Silver",H400&lt;=211,"Bronze")</f>
        <v>Platinum</v>
      </c>
      <c r="J400" t="str" cm="1">
        <f t="array" ref="J400">_xlfn.IFS(
H400="444","Champions",
LEFT(H400,1)="4","Loyal Customers",
MID(H400,2,1)="4","Potential Loyalists",
LEFT(H400,1)="3","Promising",
LEFT(H400,1)="2","Customers Needing Attention",
LEFT(H400,1)&lt;="2","At Risk",
RIGHT(H400,1)="4","Can't Lose Them",
TRUE,"Hibernating"
)</f>
        <v>Loyal Customers</v>
      </c>
    </row>
    <row r="401" spans="1:10" x14ac:dyDescent="0.25">
      <c r="A401" s="3" t="s">
        <v>417</v>
      </c>
      <c r="B401">
        <v>22</v>
      </c>
      <c r="C401">
        <v>6</v>
      </c>
      <c r="D401">
        <v>3853.4199999999996</v>
      </c>
      <c r="E401" cm="1">
        <f t="array" ref="E401">_xlfn.IFS(B401&gt;87,1,AND(B401&lt;=87, B401&gt;45),2,AND(B401&lt;=45,B401&gt;18),3,B401&lt;=18,4)</f>
        <v>3</v>
      </c>
      <c r="F401" cm="1">
        <f t="array" ref="F401">_xlfn.IFS(C401&gt;7,4,AND(C401&lt;=7, C401&gt;5),3,AND(C401&lt;=5,C401&gt;4),2,C401&lt;=4,1)</f>
        <v>3</v>
      </c>
      <c r="G401" cm="1">
        <f t="array" ref="G401">_xlfn.IFS(D401&gt;4094,4,AND(D401&lt;=4094, D401&gt;2784),3,AND(D401&lt;=2784,D401&gt;1779),2,D401&lt;=1779,1)</f>
        <v>3</v>
      </c>
      <c r="H401">
        <f t="shared" si="6"/>
        <v>333</v>
      </c>
      <c r="I401" t="str" cm="1">
        <f t="array" ref="I401">_xlfn.IFS(H401&gt;411,"Platinum",AND(H401&lt;=411, H401&gt;311),"Gold",AND(H401&lt;=311,H401&gt;211),"Silver",H401&lt;=211,"Bronze")</f>
        <v>Gold</v>
      </c>
      <c r="J401" t="str" cm="1">
        <f t="array" ref="J401">_xlfn.IFS(
H401="444","Champions",
LEFT(H401,1)="4","Loyal Customers",
MID(H401,2,1)="4","Potential Loyalists",
LEFT(H401,1)="3","Promising",
LEFT(H401,1)="2","Customers Needing Attention",
LEFT(H401,1)&lt;="2","At Risk",
RIGHT(H401,1)="4","Can't Lose Them",
TRUE,"Hibernating"
)</f>
        <v>Promising</v>
      </c>
    </row>
    <row r="402" spans="1:10" x14ac:dyDescent="0.25">
      <c r="A402" s="3" t="s">
        <v>418</v>
      </c>
      <c r="B402">
        <v>12</v>
      </c>
      <c r="C402">
        <v>9</v>
      </c>
      <c r="D402">
        <v>4732.84</v>
      </c>
      <c r="E402" cm="1">
        <f t="array" ref="E402">_xlfn.IFS(B402&gt;87,1,AND(B402&lt;=87, B402&gt;45),2,AND(B402&lt;=45,B402&gt;18),3,B402&lt;=18,4)</f>
        <v>4</v>
      </c>
      <c r="F402" cm="1">
        <f t="array" ref="F402">_xlfn.IFS(C402&gt;7,4,AND(C402&lt;=7, C402&gt;5),3,AND(C402&lt;=5,C402&gt;4),2,C402&lt;=4,1)</f>
        <v>4</v>
      </c>
      <c r="G402" cm="1">
        <f t="array" ref="G402">_xlfn.IFS(D402&gt;4094,4,AND(D402&lt;=4094, D402&gt;2784),3,AND(D402&lt;=2784,D402&gt;1779),2,D402&lt;=1779,1)</f>
        <v>4</v>
      </c>
      <c r="H402">
        <f t="shared" si="6"/>
        <v>444</v>
      </c>
      <c r="I402" t="str" cm="1">
        <f t="array" ref="I402">_xlfn.IFS(H402&gt;411,"Platinum",AND(H402&lt;=411, H402&gt;311),"Gold",AND(H402&lt;=311,H402&gt;211),"Silver",H402&lt;=211,"Bronze")</f>
        <v>Platinum</v>
      </c>
      <c r="J402" t="str" cm="1">
        <f t="array" ref="J402">_xlfn.IFS(
H402="444","Champions",
LEFT(H402,1)="4","Loyal Customers",
MID(H402,2,1)="4","Potential Loyalists",
LEFT(H402,1)="3","Promising",
LEFT(H402,1)="2","Customers Needing Attention",
LEFT(H402,1)&lt;="2","At Risk",
RIGHT(H402,1)="4","Can't Lose Them",
TRUE,"Hibernating"
)</f>
        <v>Loyal Customers</v>
      </c>
    </row>
    <row r="403" spans="1:10" x14ac:dyDescent="0.25">
      <c r="A403" s="3" t="s">
        <v>419</v>
      </c>
      <c r="B403">
        <v>3</v>
      </c>
      <c r="C403">
        <v>8</v>
      </c>
      <c r="D403">
        <v>4113.0400000000009</v>
      </c>
      <c r="E403" cm="1">
        <f t="array" ref="E403">_xlfn.IFS(B403&gt;87,1,AND(B403&lt;=87, B403&gt;45),2,AND(B403&lt;=45,B403&gt;18),3,B403&lt;=18,4)</f>
        <v>4</v>
      </c>
      <c r="F403" cm="1">
        <f t="array" ref="F403">_xlfn.IFS(C403&gt;7,4,AND(C403&lt;=7, C403&gt;5),3,AND(C403&lt;=5,C403&gt;4),2,C403&lt;=4,1)</f>
        <v>4</v>
      </c>
      <c r="G403" cm="1">
        <f t="array" ref="G403">_xlfn.IFS(D403&gt;4094,4,AND(D403&lt;=4094, D403&gt;2784),3,AND(D403&lt;=2784,D403&gt;1779),2,D403&lt;=1779,1)</f>
        <v>4</v>
      </c>
      <c r="H403">
        <f t="shared" si="6"/>
        <v>444</v>
      </c>
      <c r="I403" t="str" cm="1">
        <f t="array" ref="I403">_xlfn.IFS(H403&gt;411,"Platinum",AND(H403&lt;=411, H403&gt;311),"Gold",AND(H403&lt;=311,H403&gt;211),"Silver",H403&lt;=211,"Bronze")</f>
        <v>Platinum</v>
      </c>
      <c r="J403" t="str" cm="1">
        <f t="array" ref="J403">_xlfn.IFS(
H403="444","Champions",
LEFT(H403,1)="4","Loyal Customers",
MID(H403,2,1)="4","Potential Loyalists",
LEFT(H403,1)="3","Promising",
LEFT(H403,1)="2","Customers Needing Attention",
LEFT(H403,1)&lt;="2","At Risk",
RIGHT(H403,1)="4","Can't Lose Them",
TRUE,"Hibernating"
)</f>
        <v>Loyal Customers</v>
      </c>
    </row>
    <row r="404" spans="1:10" x14ac:dyDescent="0.25">
      <c r="A404" s="3" t="s">
        <v>420</v>
      </c>
      <c r="B404">
        <v>12</v>
      </c>
      <c r="C404">
        <v>2</v>
      </c>
      <c r="D404">
        <v>1550.82</v>
      </c>
      <c r="E404" cm="1">
        <f t="array" ref="E404">_xlfn.IFS(B404&gt;87,1,AND(B404&lt;=87, B404&gt;45),2,AND(B404&lt;=45,B404&gt;18),3,B404&lt;=18,4)</f>
        <v>4</v>
      </c>
      <c r="F404" cm="1">
        <f t="array" ref="F404">_xlfn.IFS(C404&gt;7,4,AND(C404&lt;=7, C404&gt;5),3,AND(C404&lt;=5,C404&gt;4),2,C404&lt;=4,1)</f>
        <v>1</v>
      </c>
      <c r="G404" cm="1">
        <f t="array" ref="G404">_xlfn.IFS(D404&gt;4094,4,AND(D404&lt;=4094, D404&gt;2784),3,AND(D404&lt;=2784,D404&gt;1779),2,D404&lt;=1779,1)</f>
        <v>1</v>
      </c>
      <c r="H404">
        <f t="shared" si="6"/>
        <v>411</v>
      </c>
      <c r="I404" t="str" cm="1">
        <f t="array" ref="I404">_xlfn.IFS(H404&gt;411,"Platinum",AND(H404&lt;=411, H404&gt;311),"Gold",AND(H404&lt;=311,H404&gt;211),"Silver",H404&lt;=211,"Bronze")</f>
        <v>Gold</v>
      </c>
      <c r="J404" t="str" cm="1">
        <f t="array" ref="J404">_xlfn.IFS(
H404="444","Champions",
LEFT(H404,1)="4","Loyal Customers",
MID(H404,2,1)="4","Potential Loyalists",
LEFT(H404,1)="3","Promising",
LEFT(H404,1)="2","Customers Needing Attention",
LEFT(H404,1)&lt;="2","At Risk",
RIGHT(H404,1)="4","Can't Lose Them",
TRUE,"Hibernating"
)</f>
        <v>Loyal Customers</v>
      </c>
    </row>
    <row r="405" spans="1:10" x14ac:dyDescent="0.25">
      <c r="A405" s="3" t="s">
        <v>421</v>
      </c>
      <c r="B405">
        <v>20</v>
      </c>
      <c r="C405">
        <v>8</v>
      </c>
      <c r="D405">
        <v>3543.2</v>
      </c>
      <c r="E405" cm="1">
        <f t="array" ref="E405">_xlfn.IFS(B405&gt;87,1,AND(B405&lt;=87, B405&gt;45),2,AND(B405&lt;=45,B405&gt;18),3,B405&lt;=18,4)</f>
        <v>3</v>
      </c>
      <c r="F405" cm="1">
        <f t="array" ref="F405">_xlfn.IFS(C405&gt;7,4,AND(C405&lt;=7, C405&gt;5),3,AND(C405&lt;=5,C405&gt;4),2,C405&lt;=4,1)</f>
        <v>4</v>
      </c>
      <c r="G405" cm="1">
        <f t="array" ref="G405">_xlfn.IFS(D405&gt;4094,4,AND(D405&lt;=4094, D405&gt;2784),3,AND(D405&lt;=2784,D405&gt;1779),2,D405&lt;=1779,1)</f>
        <v>3</v>
      </c>
      <c r="H405">
        <f t="shared" si="6"/>
        <v>343</v>
      </c>
      <c r="I405" t="str" cm="1">
        <f t="array" ref="I405">_xlfn.IFS(H405&gt;411,"Platinum",AND(H405&lt;=411, H405&gt;311),"Gold",AND(H405&lt;=311,H405&gt;211),"Silver",H405&lt;=211,"Bronze")</f>
        <v>Gold</v>
      </c>
      <c r="J405" t="str" cm="1">
        <f t="array" ref="J405">_xlfn.IFS(
H405="444","Champions",
LEFT(H405,1)="4","Loyal Customers",
MID(H405,2,1)="4","Potential Loyalists",
LEFT(H405,1)="3","Promising",
LEFT(H405,1)="2","Customers Needing Attention",
LEFT(H405,1)&lt;="2","At Risk",
RIGHT(H405,1)="4","Can't Lose Them",
TRUE,"Hibernating"
)</f>
        <v>Potential Loyalists</v>
      </c>
    </row>
    <row r="406" spans="1:10" x14ac:dyDescent="0.25">
      <c r="A406" s="3" t="s">
        <v>422</v>
      </c>
      <c r="B406">
        <v>181</v>
      </c>
      <c r="C406">
        <v>3</v>
      </c>
      <c r="D406">
        <v>1906.15</v>
      </c>
      <c r="E406" cm="1">
        <f t="array" ref="E406">_xlfn.IFS(B406&gt;87,1,AND(B406&lt;=87, B406&gt;45),2,AND(B406&lt;=45,B406&gt;18),3,B406&lt;=18,4)</f>
        <v>1</v>
      </c>
      <c r="F406" cm="1">
        <f t="array" ref="F406">_xlfn.IFS(C406&gt;7,4,AND(C406&lt;=7, C406&gt;5),3,AND(C406&lt;=5,C406&gt;4),2,C406&lt;=4,1)</f>
        <v>1</v>
      </c>
      <c r="G406" cm="1">
        <f t="array" ref="G406">_xlfn.IFS(D406&gt;4094,4,AND(D406&lt;=4094, D406&gt;2784),3,AND(D406&lt;=2784,D406&gt;1779),2,D406&lt;=1779,1)</f>
        <v>2</v>
      </c>
      <c r="H406">
        <f t="shared" si="6"/>
        <v>112</v>
      </c>
      <c r="I406" t="str" cm="1">
        <f t="array" ref="I406">_xlfn.IFS(H406&gt;411,"Platinum",AND(H406&lt;=411, H406&gt;311),"Gold",AND(H406&lt;=311,H406&gt;211),"Silver",H406&lt;=211,"Bronze")</f>
        <v>Bronze</v>
      </c>
      <c r="J406" t="str" cm="1">
        <f t="array" ref="J406">_xlfn.IFS(
H406="444","Champions",
LEFT(H406,1)="4","Loyal Customers",
MID(H406,2,1)="4","Potential Loyalists",
LEFT(H406,1)="3","Promising",
LEFT(H406,1)="2","Customers Needing Attention",
LEFT(H406,1)&lt;="2","At Risk",
RIGHT(H406,1)="4","Can't Lose Them",
TRUE,"Hibernating"
)</f>
        <v>At Risk</v>
      </c>
    </row>
    <row r="407" spans="1:10" x14ac:dyDescent="0.25">
      <c r="A407" s="3" t="s">
        <v>423</v>
      </c>
      <c r="B407">
        <v>28</v>
      </c>
      <c r="C407">
        <v>6</v>
      </c>
      <c r="D407">
        <v>2536.58</v>
      </c>
      <c r="E407" cm="1">
        <f t="array" ref="E407">_xlfn.IFS(B407&gt;87,1,AND(B407&lt;=87, B407&gt;45),2,AND(B407&lt;=45,B407&gt;18),3,B407&lt;=18,4)</f>
        <v>3</v>
      </c>
      <c r="F407" cm="1">
        <f t="array" ref="F407">_xlfn.IFS(C407&gt;7,4,AND(C407&lt;=7, C407&gt;5),3,AND(C407&lt;=5,C407&gt;4),2,C407&lt;=4,1)</f>
        <v>3</v>
      </c>
      <c r="G407" cm="1">
        <f t="array" ref="G407">_xlfn.IFS(D407&gt;4094,4,AND(D407&lt;=4094, D407&gt;2784),3,AND(D407&lt;=2784,D407&gt;1779),2,D407&lt;=1779,1)</f>
        <v>2</v>
      </c>
      <c r="H407">
        <f t="shared" si="6"/>
        <v>332</v>
      </c>
      <c r="I407" t="str" cm="1">
        <f t="array" ref="I407">_xlfn.IFS(H407&gt;411,"Platinum",AND(H407&lt;=411, H407&gt;311),"Gold",AND(H407&lt;=311,H407&gt;211),"Silver",H407&lt;=211,"Bronze")</f>
        <v>Gold</v>
      </c>
      <c r="J407" t="str" cm="1">
        <f t="array" ref="J407">_xlfn.IFS(
H407="444","Champions",
LEFT(H407,1)="4","Loyal Customers",
MID(H407,2,1)="4","Potential Loyalists",
LEFT(H407,1)="3","Promising",
LEFT(H407,1)="2","Customers Needing Attention",
LEFT(H407,1)&lt;="2","At Risk",
RIGHT(H407,1)="4","Can't Lose Them",
TRUE,"Hibernating"
)</f>
        <v>Promising</v>
      </c>
    </row>
    <row r="408" spans="1:10" x14ac:dyDescent="0.25">
      <c r="A408" s="3" t="s">
        <v>424</v>
      </c>
      <c r="B408">
        <v>118</v>
      </c>
      <c r="C408">
        <v>2</v>
      </c>
      <c r="D408">
        <v>1736.45</v>
      </c>
      <c r="E408" cm="1">
        <f t="array" ref="E408">_xlfn.IFS(B408&gt;87,1,AND(B408&lt;=87, B408&gt;45),2,AND(B408&lt;=45,B408&gt;18),3,B408&lt;=18,4)</f>
        <v>1</v>
      </c>
      <c r="F408" cm="1">
        <f t="array" ref="F408">_xlfn.IFS(C408&gt;7,4,AND(C408&lt;=7, C408&gt;5),3,AND(C408&lt;=5,C408&gt;4),2,C408&lt;=4,1)</f>
        <v>1</v>
      </c>
      <c r="G408" cm="1">
        <f t="array" ref="G408">_xlfn.IFS(D408&gt;4094,4,AND(D408&lt;=4094, D408&gt;2784),3,AND(D408&lt;=2784,D408&gt;1779),2,D408&lt;=1779,1)</f>
        <v>1</v>
      </c>
      <c r="H408">
        <f t="shared" si="6"/>
        <v>111</v>
      </c>
      <c r="I408" t="str" cm="1">
        <f t="array" ref="I408">_xlfn.IFS(H408&gt;411,"Platinum",AND(H408&lt;=411, H408&gt;311),"Gold",AND(H408&lt;=311,H408&gt;211),"Silver",H408&lt;=211,"Bronze")</f>
        <v>Bronze</v>
      </c>
      <c r="J408" t="str" cm="1">
        <f t="array" ref="J408">_xlfn.IFS(
H408="444","Champions",
LEFT(H408,1)="4","Loyal Customers",
MID(H408,2,1)="4","Potential Loyalists",
LEFT(H408,1)="3","Promising",
LEFT(H408,1)="2","Customers Needing Attention",
LEFT(H408,1)&lt;="2","At Risk",
RIGHT(H408,1)="4","Can't Lose Them",
TRUE,"Hibernating"
)</f>
        <v>At Risk</v>
      </c>
    </row>
    <row r="409" spans="1:10" x14ac:dyDescent="0.25">
      <c r="A409" s="3" t="s">
        <v>425</v>
      </c>
      <c r="B409">
        <v>24</v>
      </c>
      <c r="C409">
        <v>7</v>
      </c>
      <c r="D409">
        <v>2744.34</v>
      </c>
      <c r="E409" cm="1">
        <f t="array" ref="E409">_xlfn.IFS(B409&gt;87,1,AND(B409&lt;=87, B409&gt;45),2,AND(B409&lt;=45,B409&gt;18),3,B409&lt;=18,4)</f>
        <v>3</v>
      </c>
      <c r="F409" cm="1">
        <f t="array" ref="F409">_xlfn.IFS(C409&gt;7,4,AND(C409&lt;=7, C409&gt;5),3,AND(C409&lt;=5,C409&gt;4),2,C409&lt;=4,1)</f>
        <v>3</v>
      </c>
      <c r="G409" cm="1">
        <f t="array" ref="G409">_xlfn.IFS(D409&gt;4094,4,AND(D409&lt;=4094, D409&gt;2784),3,AND(D409&lt;=2784,D409&gt;1779),2,D409&lt;=1779,1)</f>
        <v>2</v>
      </c>
      <c r="H409">
        <f t="shared" si="6"/>
        <v>332</v>
      </c>
      <c r="I409" t="str" cm="1">
        <f t="array" ref="I409">_xlfn.IFS(H409&gt;411,"Platinum",AND(H409&lt;=411, H409&gt;311),"Gold",AND(H409&lt;=311,H409&gt;211),"Silver",H409&lt;=211,"Bronze")</f>
        <v>Gold</v>
      </c>
      <c r="J409" t="str" cm="1">
        <f t="array" ref="J409">_xlfn.IFS(
H409="444","Champions",
LEFT(H409,1)="4","Loyal Customers",
MID(H409,2,1)="4","Potential Loyalists",
LEFT(H409,1)="3","Promising",
LEFT(H409,1)="2","Customers Needing Attention",
LEFT(H409,1)&lt;="2","At Risk",
RIGHT(H409,1)="4","Can't Lose Them",
TRUE,"Hibernating"
)</f>
        <v>Promising</v>
      </c>
    </row>
    <row r="410" spans="1:10" x14ac:dyDescent="0.25">
      <c r="A410" s="3" t="s">
        <v>426</v>
      </c>
      <c r="B410">
        <v>64</v>
      </c>
      <c r="C410">
        <v>4</v>
      </c>
      <c r="D410">
        <v>1033.8899999999999</v>
      </c>
      <c r="E410" cm="1">
        <f t="array" ref="E410">_xlfn.IFS(B410&gt;87,1,AND(B410&lt;=87, B410&gt;45),2,AND(B410&lt;=45,B410&gt;18),3,B410&lt;=18,4)</f>
        <v>2</v>
      </c>
      <c r="F410" cm="1">
        <f t="array" ref="F410">_xlfn.IFS(C410&gt;7,4,AND(C410&lt;=7, C410&gt;5),3,AND(C410&lt;=5,C410&gt;4),2,C410&lt;=4,1)</f>
        <v>1</v>
      </c>
      <c r="G410" cm="1">
        <f t="array" ref="G410">_xlfn.IFS(D410&gt;4094,4,AND(D410&lt;=4094, D410&gt;2784),3,AND(D410&lt;=2784,D410&gt;1779),2,D410&lt;=1779,1)</f>
        <v>1</v>
      </c>
      <c r="H410">
        <f t="shared" si="6"/>
        <v>211</v>
      </c>
      <c r="I410" t="str" cm="1">
        <f t="array" ref="I410">_xlfn.IFS(H410&gt;411,"Platinum",AND(H410&lt;=411, H410&gt;311),"Gold",AND(H410&lt;=311,H410&gt;211),"Silver",H410&lt;=211,"Bronze")</f>
        <v>Bronze</v>
      </c>
      <c r="J410" t="str" cm="1">
        <f t="array" ref="J410">_xlfn.IFS(
H410="444","Champions",
LEFT(H410,1)="4","Loyal Customers",
MID(H410,2,1)="4","Potential Loyalists",
LEFT(H410,1)="3","Promising",
LEFT(H410,1)="2","Customers Needing Attention",
LEFT(H410,1)&lt;="2","At Risk",
RIGHT(H410,1)="4","Can't Lose Them",
TRUE,"Hibernating"
)</f>
        <v>Customers Needing Attention</v>
      </c>
    </row>
    <row r="411" spans="1:10" x14ac:dyDescent="0.25">
      <c r="A411" s="3" t="s">
        <v>427</v>
      </c>
      <c r="B411">
        <v>217</v>
      </c>
      <c r="C411">
        <v>4</v>
      </c>
      <c r="D411">
        <v>818.72</v>
      </c>
      <c r="E411" cm="1">
        <f t="array" ref="E411">_xlfn.IFS(B411&gt;87,1,AND(B411&lt;=87, B411&gt;45),2,AND(B411&lt;=45,B411&gt;18),3,B411&lt;=18,4)</f>
        <v>1</v>
      </c>
      <c r="F411" cm="1">
        <f t="array" ref="F411">_xlfn.IFS(C411&gt;7,4,AND(C411&lt;=7, C411&gt;5),3,AND(C411&lt;=5,C411&gt;4),2,C411&lt;=4,1)</f>
        <v>1</v>
      </c>
      <c r="G411" cm="1">
        <f t="array" ref="G411">_xlfn.IFS(D411&gt;4094,4,AND(D411&lt;=4094, D411&gt;2784),3,AND(D411&lt;=2784,D411&gt;1779),2,D411&lt;=1779,1)</f>
        <v>1</v>
      </c>
      <c r="H411">
        <f t="shared" si="6"/>
        <v>111</v>
      </c>
      <c r="I411" t="str" cm="1">
        <f t="array" ref="I411">_xlfn.IFS(H411&gt;411,"Platinum",AND(H411&lt;=411, H411&gt;311),"Gold",AND(H411&lt;=311,H411&gt;211),"Silver",H411&lt;=211,"Bronze")</f>
        <v>Bronze</v>
      </c>
      <c r="J411" t="str" cm="1">
        <f t="array" ref="J411">_xlfn.IFS(
H411="444","Champions",
LEFT(H411,1)="4","Loyal Customers",
MID(H411,2,1)="4","Potential Loyalists",
LEFT(H411,1)="3","Promising",
LEFT(H411,1)="2","Customers Needing Attention",
LEFT(H411,1)&lt;="2","At Risk",
RIGHT(H411,1)="4","Can't Lose Them",
TRUE,"Hibernating"
)</f>
        <v>At Risk</v>
      </c>
    </row>
    <row r="412" spans="1:10" x14ac:dyDescent="0.25">
      <c r="A412" s="3" t="s">
        <v>428</v>
      </c>
      <c r="B412">
        <v>54</v>
      </c>
      <c r="C412">
        <v>5</v>
      </c>
      <c r="D412">
        <v>1614.09</v>
      </c>
      <c r="E412" cm="1">
        <f t="array" ref="E412">_xlfn.IFS(B412&gt;87,1,AND(B412&lt;=87, B412&gt;45),2,AND(B412&lt;=45,B412&gt;18),3,B412&lt;=18,4)</f>
        <v>2</v>
      </c>
      <c r="F412" cm="1">
        <f t="array" ref="F412">_xlfn.IFS(C412&gt;7,4,AND(C412&lt;=7, C412&gt;5),3,AND(C412&lt;=5,C412&gt;4),2,C412&lt;=4,1)</f>
        <v>2</v>
      </c>
      <c r="G412" cm="1">
        <f t="array" ref="G412">_xlfn.IFS(D412&gt;4094,4,AND(D412&lt;=4094, D412&gt;2784),3,AND(D412&lt;=2784,D412&gt;1779),2,D412&lt;=1779,1)</f>
        <v>1</v>
      </c>
      <c r="H412">
        <f t="shared" si="6"/>
        <v>221</v>
      </c>
      <c r="I412" t="str" cm="1">
        <f t="array" ref="I412">_xlfn.IFS(H412&gt;411,"Platinum",AND(H412&lt;=411, H412&gt;311),"Gold",AND(H412&lt;=311,H412&gt;211),"Silver",H412&lt;=211,"Bronze")</f>
        <v>Silver</v>
      </c>
      <c r="J412" t="str" cm="1">
        <f t="array" ref="J412">_xlfn.IFS(
H412="444","Champions",
LEFT(H412,1)="4","Loyal Customers",
MID(H412,2,1)="4","Potential Loyalists",
LEFT(H412,1)="3","Promising",
LEFT(H412,1)="2","Customers Needing Attention",
LEFT(H412,1)&lt;="2","At Risk",
RIGHT(H412,1)="4","Can't Lose Them",
TRUE,"Hibernating"
)</f>
        <v>Customers Needing Attention</v>
      </c>
    </row>
    <row r="413" spans="1:10" x14ac:dyDescent="0.25">
      <c r="A413" s="3" t="s">
        <v>429</v>
      </c>
      <c r="B413">
        <v>11</v>
      </c>
      <c r="C413">
        <v>7</v>
      </c>
      <c r="D413">
        <v>2760.28</v>
      </c>
      <c r="E413" cm="1">
        <f t="array" ref="E413">_xlfn.IFS(B413&gt;87,1,AND(B413&lt;=87, B413&gt;45),2,AND(B413&lt;=45,B413&gt;18),3,B413&lt;=18,4)</f>
        <v>4</v>
      </c>
      <c r="F413" cm="1">
        <f t="array" ref="F413">_xlfn.IFS(C413&gt;7,4,AND(C413&lt;=7, C413&gt;5),3,AND(C413&lt;=5,C413&gt;4),2,C413&lt;=4,1)</f>
        <v>3</v>
      </c>
      <c r="G413" cm="1">
        <f t="array" ref="G413">_xlfn.IFS(D413&gt;4094,4,AND(D413&lt;=4094, D413&gt;2784),3,AND(D413&lt;=2784,D413&gt;1779),2,D413&lt;=1779,1)</f>
        <v>2</v>
      </c>
      <c r="H413">
        <f t="shared" si="6"/>
        <v>432</v>
      </c>
      <c r="I413" t="str" cm="1">
        <f t="array" ref="I413">_xlfn.IFS(H413&gt;411,"Platinum",AND(H413&lt;=411, H413&gt;311),"Gold",AND(H413&lt;=311,H413&gt;211),"Silver",H413&lt;=211,"Bronze")</f>
        <v>Platinum</v>
      </c>
      <c r="J413" t="str" cm="1">
        <f t="array" ref="J413">_xlfn.IFS(
H413="444","Champions",
LEFT(H413,1)="4","Loyal Customers",
MID(H413,2,1)="4","Potential Loyalists",
LEFT(H413,1)="3","Promising",
LEFT(H413,1)="2","Customers Needing Attention",
LEFT(H413,1)&lt;="2","At Risk",
RIGHT(H413,1)="4","Can't Lose Them",
TRUE,"Hibernating"
)</f>
        <v>Loyal Customers</v>
      </c>
    </row>
    <row r="414" spans="1:10" x14ac:dyDescent="0.25">
      <c r="A414" s="3" t="s">
        <v>430</v>
      </c>
      <c r="B414">
        <v>48</v>
      </c>
      <c r="C414">
        <v>6</v>
      </c>
      <c r="D414">
        <v>3581.3399999999997</v>
      </c>
      <c r="E414" cm="1">
        <f t="array" ref="E414">_xlfn.IFS(B414&gt;87,1,AND(B414&lt;=87, B414&gt;45),2,AND(B414&lt;=45,B414&gt;18),3,B414&lt;=18,4)</f>
        <v>2</v>
      </c>
      <c r="F414" cm="1">
        <f t="array" ref="F414">_xlfn.IFS(C414&gt;7,4,AND(C414&lt;=7, C414&gt;5),3,AND(C414&lt;=5,C414&gt;4),2,C414&lt;=4,1)</f>
        <v>3</v>
      </c>
      <c r="G414" cm="1">
        <f t="array" ref="G414">_xlfn.IFS(D414&gt;4094,4,AND(D414&lt;=4094, D414&gt;2784),3,AND(D414&lt;=2784,D414&gt;1779),2,D414&lt;=1779,1)</f>
        <v>3</v>
      </c>
      <c r="H414">
        <f t="shared" si="6"/>
        <v>233</v>
      </c>
      <c r="I414" t="str" cm="1">
        <f t="array" ref="I414">_xlfn.IFS(H414&gt;411,"Platinum",AND(H414&lt;=411, H414&gt;311),"Gold",AND(H414&lt;=311,H414&gt;211),"Silver",H414&lt;=211,"Bronze")</f>
        <v>Silver</v>
      </c>
      <c r="J414" t="str" cm="1">
        <f t="array" ref="J414">_xlfn.IFS(
H414="444","Champions",
LEFT(H414,1)="4","Loyal Customers",
MID(H414,2,1)="4","Potential Loyalists",
LEFT(H414,1)="3","Promising",
LEFT(H414,1)="2","Customers Needing Attention",
LEFT(H414,1)&lt;="2","At Risk",
RIGHT(H414,1)="4","Can't Lose Them",
TRUE,"Hibernating"
)</f>
        <v>Customers Needing Attention</v>
      </c>
    </row>
    <row r="415" spans="1:10" x14ac:dyDescent="0.25">
      <c r="A415" s="3" t="s">
        <v>431</v>
      </c>
      <c r="B415">
        <v>178</v>
      </c>
      <c r="C415">
        <v>4</v>
      </c>
      <c r="D415">
        <v>2503.4699999999998</v>
      </c>
      <c r="E415" cm="1">
        <f t="array" ref="E415">_xlfn.IFS(B415&gt;87,1,AND(B415&lt;=87, B415&gt;45),2,AND(B415&lt;=45,B415&gt;18),3,B415&lt;=18,4)</f>
        <v>1</v>
      </c>
      <c r="F415" cm="1">
        <f t="array" ref="F415">_xlfn.IFS(C415&gt;7,4,AND(C415&lt;=7, C415&gt;5),3,AND(C415&lt;=5,C415&gt;4),2,C415&lt;=4,1)</f>
        <v>1</v>
      </c>
      <c r="G415" cm="1">
        <f t="array" ref="G415">_xlfn.IFS(D415&gt;4094,4,AND(D415&lt;=4094, D415&gt;2784),3,AND(D415&lt;=2784,D415&gt;1779),2,D415&lt;=1779,1)</f>
        <v>2</v>
      </c>
      <c r="H415">
        <f t="shared" si="6"/>
        <v>112</v>
      </c>
      <c r="I415" t="str" cm="1">
        <f t="array" ref="I415">_xlfn.IFS(H415&gt;411,"Platinum",AND(H415&lt;=411, H415&gt;311),"Gold",AND(H415&lt;=311,H415&gt;211),"Silver",H415&lt;=211,"Bronze")</f>
        <v>Bronze</v>
      </c>
      <c r="J415" t="str" cm="1">
        <f t="array" ref="J415">_xlfn.IFS(
H415="444","Champions",
LEFT(H415,1)="4","Loyal Customers",
MID(H415,2,1)="4","Potential Loyalists",
LEFT(H415,1)="3","Promising",
LEFT(H415,1)="2","Customers Needing Attention",
LEFT(H415,1)&lt;="2","At Risk",
RIGHT(H415,1)="4","Can't Lose Them",
TRUE,"Hibernating"
)</f>
        <v>At Risk</v>
      </c>
    </row>
    <row r="416" spans="1:10" x14ac:dyDescent="0.25">
      <c r="A416" s="3" t="s">
        <v>432</v>
      </c>
      <c r="B416">
        <v>27</v>
      </c>
      <c r="C416">
        <v>5</v>
      </c>
      <c r="D416">
        <v>1496.4499999999998</v>
      </c>
      <c r="E416" cm="1">
        <f t="array" ref="E416">_xlfn.IFS(B416&gt;87,1,AND(B416&lt;=87, B416&gt;45),2,AND(B416&lt;=45,B416&gt;18),3,B416&lt;=18,4)</f>
        <v>3</v>
      </c>
      <c r="F416" cm="1">
        <f t="array" ref="F416">_xlfn.IFS(C416&gt;7,4,AND(C416&lt;=7, C416&gt;5),3,AND(C416&lt;=5,C416&gt;4),2,C416&lt;=4,1)</f>
        <v>2</v>
      </c>
      <c r="G416" cm="1">
        <f t="array" ref="G416">_xlfn.IFS(D416&gt;4094,4,AND(D416&lt;=4094, D416&gt;2784),3,AND(D416&lt;=2784,D416&gt;1779),2,D416&lt;=1779,1)</f>
        <v>1</v>
      </c>
      <c r="H416">
        <f t="shared" si="6"/>
        <v>321</v>
      </c>
      <c r="I416" t="str" cm="1">
        <f t="array" ref="I416">_xlfn.IFS(H416&gt;411,"Platinum",AND(H416&lt;=411, H416&gt;311),"Gold",AND(H416&lt;=311,H416&gt;211),"Silver",H416&lt;=211,"Bronze")</f>
        <v>Gold</v>
      </c>
      <c r="J416" t="str" cm="1">
        <f t="array" ref="J416">_xlfn.IFS(
H416="444","Champions",
LEFT(H416,1)="4","Loyal Customers",
MID(H416,2,1)="4","Potential Loyalists",
LEFT(H416,1)="3","Promising",
LEFT(H416,1)="2","Customers Needing Attention",
LEFT(H416,1)&lt;="2","At Risk",
RIGHT(H416,1)="4","Can't Lose Them",
TRUE,"Hibernating"
)</f>
        <v>Promising</v>
      </c>
    </row>
    <row r="417" spans="1:10" x14ac:dyDescent="0.25">
      <c r="A417" s="3" t="s">
        <v>433</v>
      </c>
      <c r="B417">
        <v>26</v>
      </c>
      <c r="C417">
        <v>4</v>
      </c>
      <c r="D417">
        <v>839.27</v>
      </c>
      <c r="E417" cm="1">
        <f t="array" ref="E417">_xlfn.IFS(B417&gt;87,1,AND(B417&lt;=87, B417&gt;45),2,AND(B417&lt;=45,B417&gt;18),3,B417&lt;=18,4)</f>
        <v>3</v>
      </c>
      <c r="F417" cm="1">
        <f t="array" ref="F417">_xlfn.IFS(C417&gt;7,4,AND(C417&lt;=7, C417&gt;5),3,AND(C417&lt;=5,C417&gt;4),2,C417&lt;=4,1)</f>
        <v>1</v>
      </c>
      <c r="G417" cm="1">
        <f t="array" ref="G417">_xlfn.IFS(D417&gt;4094,4,AND(D417&lt;=4094, D417&gt;2784),3,AND(D417&lt;=2784,D417&gt;1779),2,D417&lt;=1779,1)</f>
        <v>1</v>
      </c>
      <c r="H417">
        <f t="shared" si="6"/>
        <v>311</v>
      </c>
      <c r="I417" t="str" cm="1">
        <f t="array" ref="I417">_xlfn.IFS(H417&gt;411,"Platinum",AND(H417&lt;=411, H417&gt;311),"Gold",AND(H417&lt;=311,H417&gt;211),"Silver",H417&lt;=211,"Bronze")</f>
        <v>Silver</v>
      </c>
      <c r="J417" t="str" cm="1">
        <f t="array" ref="J417">_xlfn.IFS(
H417="444","Champions",
LEFT(H417,1)="4","Loyal Customers",
MID(H417,2,1)="4","Potential Loyalists",
LEFT(H417,1)="3","Promising",
LEFT(H417,1)="2","Customers Needing Attention",
LEFT(H417,1)&lt;="2","At Risk",
RIGHT(H417,1)="4","Can't Lose Them",
TRUE,"Hibernating"
)</f>
        <v>Promising</v>
      </c>
    </row>
    <row r="418" spans="1:10" x14ac:dyDescent="0.25">
      <c r="A418" s="3" t="s">
        <v>434</v>
      </c>
      <c r="B418">
        <v>26</v>
      </c>
      <c r="C418">
        <v>4</v>
      </c>
      <c r="D418">
        <v>1270.94</v>
      </c>
      <c r="E418" cm="1">
        <f t="array" ref="E418">_xlfn.IFS(B418&gt;87,1,AND(B418&lt;=87, B418&gt;45),2,AND(B418&lt;=45,B418&gt;18),3,B418&lt;=18,4)</f>
        <v>3</v>
      </c>
      <c r="F418" cm="1">
        <f t="array" ref="F418">_xlfn.IFS(C418&gt;7,4,AND(C418&lt;=7, C418&gt;5),3,AND(C418&lt;=5,C418&gt;4),2,C418&lt;=4,1)</f>
        <v>1</v>
      </c>
      <c r="G418" cm="1">
        <f t="array" ref="G418">_xlfn.IFS(D418&gt;4094,4,AND(D418&lt;=4094, D418&gt;2784),3,AND(D418&lt;=2784,D418&gt;1779),2,D418&lt;=1779,1)</f>
        <v>1</v>
      </c>
      <c r="H418">
        <f t="shared" si="6"/>
        <v>311</v>
      </c>
      <c r="I418" t="str" cm="1">
        <f t="array" ref="I418">_xlfn.IFS(H418&gt;411,"Platinum",AND(H418&lt;=411, H418&gt;311),"Gold",AND(H418&lt;=311,H418&gt;211),"Silver",H418&lt;=211,"Bronze")</f>
        <v>Silver</v>
      </c>
      <c r="J418" t="str" cm="1">
        <f t="array" ref="J418">_xlfn.IFS(
H418="444","Champions",
LEFT(H418,1)="4","Loyal Customers",
MID(H418,2,1)="4","Potential Loyalists",
LEFT(H418,1)="3","Promising",
LEFT(H418,1)="2","Customers Needing Attention",
LEFT(H418,1)&lt;="2","At Risk",
RIGHT(H418,1)="4","Can't Lose Them",
TRUE,"Hibernating"
)</f>
        <v>Promising</v>
      </c>
    </row>
    <row r="419" spans="1:10" x14ac:dyDescent="0.25">
      <c r="A419" s="3" t="s">
        <v>435</v>
      </c>
      <c r="B419">
        <v>66</v>
      </c>
      <c r="C419">
        <v>6</v>
      </c>
      <c r="D419">
        <v>2935.68</v>
      </c>
      <c r="E419" cm="1">
        <f t="array" ref="E419">_xlfn.IFS(B419&gt;87,1,AND(B419&lt;=87, B419&gt;45),2,AND(B419&lt;=45,B419&gt;18),3,B419&lt;=18,4)</f>
        <v>2</v>
      </c>
      <c r="F419" cm="1">
        <f t="array" ref="F419">_xlfn.IFS(C419&gt;7,4,AND(C419&lt;=7, C419&gt;5),3,AND(C419&lt;=5,C419&gt;4),2,C419&lt;=4,1)</f>
        <v>3</v>
      </c>
      <c r="G419" cm="1">
        <f t="array" ref="G419">_xlfn.IFS(D419&gt;4094,4,AND(D419&lt;=4094, D419&gt;2784),3,AND(D419&lt;=2784,D419&gt;1779),2,D419&lt;=1779,1)</f>
        <v>3</v>
      </c>
      <c r="H419">
        <f t="shared" si="6"/>
        <v>233</v>
      </c>
      <c r="I419" t="str" cm="1">
        <f t="array" ref="I419">_xlfn.IFS(H419&gt;411,"Platinum",AND(H419&lt;=411, H419&gt;311),"Gold",AND(H419&lt;=311,H419&gt;211),"Silver",H419&lt;=211,"Bronze")</f>
        <v>Silver</v>
      </c>
      <c r="J419" t="str" cm="1">
        <f t="array" ref="J419">_xlfn.IFS(
H419="444","Champions",
LEFT(H419,1)="4","Loyal Customers",
MID(H419,2,1)="4","Potential Loyalists",
LEFT(H419,1)="3","Promising",
LEFT(H419,1)="2","Customers Needing Attention",
LEFT(H419,1)&lt;="2","At Risk",
RIGHT(H419,1)="4","Can't Lose Them",
TRUE,"Hibernating"
)</f>
        <v>Customers Needing Attention</v>
      </c>
    </row>
    <row r="420" spans="1:10" x14ac:dyDescent="0.25">
      <c r="A420" s="3" t="s">
        <v>436</v>
      </c>
      <c r="B420">
        <v>39</v>
      </c>
      <c r="C420">
        <v>8</v>
      </c>
      <c r="D420">
        <v>5196.33</v>
      </c>
      <c r="E420" cm="1">
        <f t="array" ref="E420">_xlfn.IFS(B420&gt;87,1,AND(B420&lt;=87, B420&gt;45),2,AND(B420&lt;=45,B420&gt;18),3,B420&lt;=18,4)</f>
        <v>3</v>
      </c>
      <c r="F420" cm="1">
        <f t="array" ref="F420">_xlfn.IFS(C420&gt;7,4,AND(C420&lt;=7, C420&gt;5),3,AND(C420&lt;=5,C420&gt;4),2,C420&lt;=4,1)</f>
        <v>4</v>
      </c>
      <c r="G420" cm="1">
        <f t="array" ref="G420">_xlfn.IFS(D420&gt;4094,4,AND(D420&lt;=4094, D420&gt;2784),3,AND(D420&lt;=2784,D420&gt;1779),2,D420&lt;=1779,1)</f>
        <v>4</v>
      </c>
      <c r="H420">
        <f t="shared" si="6"/>
        <v>344</v>
      </c>
      <c r="I420" t="str" cm="1">
        <f t="array" ref="I420">_xlfn.IFS(H420&gt;411,"Platinum",AND(H420&lt;=411, H420&gt;311),"Gold",AND(H420&lt;=311,H420&gt;211),"Silver",H420&lt;=211,"Bronze")</f>
        <v>Gold</v>
      </c>
      <c r="J420" t="str" cm="1">
        <f t="array" ref="J420">_xlfn.IFS(
H420="444","Champions",
LEFT(H420,1)="4","Loyal Customers",
MID(H420,2,1)="4","Potential Loyalists",
LEFT(H420,1)="3","Promising",
LEFT(H420,1)="2","Customers Needing Attention",
LEFT(H420,1)&lt;="2","At Risk",
RIGHT(H420,1)="4","Can't Lose Them",
TRUE,"Hibernating"
)</f>
        <v>Potential Loyalists</v>
      </c>
    </row>
    <row r="421" spans="1:10" x14ac:dyDescent="0.25">
      <c r="A421" s="3" t="s">
        <v>437</v>
      </c>
      <c r="B421">
        <v>82</v>
      </c>
      <c r="C421">
        <v>5</v>
      </c>
      <c r="D421">
        <v>1849.9099999999999</v>
      </c>
      <c r="E421" cm="1">
        <f t="array" ref="E421">_xlfn.IFS(B421&gt;87,1,AND(B421&lt;=87, B421&gt;45),2,AND(B421&lt;=45,B421&gt;18),3,B421&lt;=18,4)</f>
        <v>2</v>
      </c>
      <c r="F421" cm="1">
        <f t="array" ref="F421">_xlfn.IFS(C421&gt;7,4,AND(C421&lt;=7, C421&gt;5),3,AND(C421&lt;=5,C421&gt;4),2,C421&lt;=4,1)</f>
        <v>2</v>
      </c>
      <c r="G421" cm="1">
        <f t="array" ref="G421">_xlfn.IFS(D421&gt;4094,4,AND(D421&lt;=4094, D421&gt;2784),3,AND(D421&lt;=2784,D421&gt;1779),2,D421&lt;=1779,1)</f>
        <v>2</v>
      </c>
      <c r="H421">
        <f t="shared" si="6"/>
        <v>222</v>
      </c>
      <c r="I421" t="str" cm="1">
        <f t="array" ref="I421">_xlfn.IFS(H421&gt;411,"Platinum",AND(H421&lt;=411, H421&gt;311),"Gold",AND(H421&lt;=311,H421&gt;211),"Silver",H421&lt;=211,"Bronze")</f>
        <v>Silver</v>
      </c>
      <c r="J421" t="str" cm="1">
        <f t="array" ref="J421">_xlfn.IFS(
H421="444","Champions",
LEFT(H421,1)="4","Loyal Customers",
MID(H421,2,1)="4","Potential Loyalists",
LEFT(H421,1)="3","Promising",
LEFT(H421,1)="2","Customers Needing Attention",
LEFT(H421,1)&lt;="2","At Risk",
RIGHT(H421,1)="4","Can't Lose Them",
TRUE,"Hibernating"
)</f>
        <v>Customers Needing Attention</v>
      </c>
    </row>
    <row r="422" spans="1:10" x14ac:dyDescent="0.25">
      <c r="A422" s="3" t="s">
        <v>438</v>
      </c>
      <c r="B422">
        <v>89</v>
      </c>
      <c r="C422">
        <v>6</v>
      </c>
      <c r="D422">
        <v>4576.53</v>
      </c>
      <c r="E422" cm="1">
        <f t="array" ref="E422">_xlfn.IFS(B422&gt;87,1,AND(B422&lt;=87, B422&gt;45),2,AND(B422&lt;=45,B422&gt;18),3,B422&lt;=18,4)</f>
        <v>1</v>
      </c>
      <c r="F422" cm="1">
        <f t="array" ref="F422">_xlfn.IFS(C422&gt;7,4,AND(C422&lt;=7, C422&gt;5),3,AND(C422&lt;=5,C422&gt;4),2,C422&lt;=4,1)</f>
        <v>3</v>
      </c>
      <c r="G422" cm="1">
        <f t="array" ref="G422">_xlfn.IFS(D422&gt;4094,4,AND(D422&lt;=4094, D422&gt;2784),3,AND(D422&lt;=2784,D422&gt;1779),2,D422&lt;=1779,1)</f>
        <v>4</v>
      </c>
      <c r="H422">
        <f t="shared" si="6"/>
        <v>134</v>
      </c>
      <c r="I422" t="str" cm="1">
        <f t="array" ref="I422">_xlfn.IFS(H422&gt;411,"Platinum",AND(H422&lt;=411, H422&gt;311),"Gold",AND(H422&lt;=311,H422&gt;211),"Silver",H422&lt;=211,"Bronze")</f>
        <v>Bronze</v>
      </c>
      <c r="J422" t="str" cm="1">
        <f t="array" ref="J422">_xlfn.IFS(
H422="444","Champions",
LEFT(H422,1)="4","Loyal Customers",
MID(H422,2,1)="4","Potential Loyalists",
LEFT(H422,1)="3","Promising",
LEFT(H422,1)="2","Customers Needing Attention",
LEFT(H422,1)&lt;="2","At Risk",
RIGHT(H422,1)="4","Can't Lose Them",
TRUE,"Hibernating"
)</f>
        <v>At Risk</v>
      </c>
    </row>
    <row r="423" spans="1:10" x14ac:dyDescent="0.25">
      <c r="A423" s="3" t="s">
        <v>439</v>
      </c>
      <c r="B423">
        <v>75</v>
      </c>
      <c r="C423">
        <v>5</v>
      </c>
      <c r="D423">
        <v>2814.08</v>
      </c>
      <c r="E423" cm="1">
        <f t="array" ref="E423">_xlfn.IFS(B423&gt;87,1,AND(B423&lt;=87, B423&gt;45),2,AND(B423&lt;=45,B423&gt;18),3,B423&lt;=18,4)</f>
        <v>2</v>
      </c>
      <c r="F423" cm="1">
        <f t="array" ref="F423">_xlfn.IFS(C423&gt;7,4,AND(C423&lt;=7, C423&gt;5),3,AND(C423&lt;=5,C423&gt;4),2,C423&lt;=4,1)</f>
        <v>2</v>
      </c>
      <c r="G423" cm="1">
        <f t="array" ref="G423">_xlfn.IFS(D423&gt;4094,4,AND(D423&lt;=4094, D423&gt;2784),3,AND(D423&lt;=2784,D423&gt;1779),2,D423&lt;=1779,1)</f>
        <v>3</v>
      </c>
      <c r="H423">
        <f t="shared" si="6"/>
        <v>223</v>
      </c>
      <c r="I423" t="str" cm="1">
        <f t="array" ref="I423">_xlfn.IFS(H423&gt;411,"Platinum",AND(H423&lt;=411, H423&gt;311),"Gold",AND(H423&lt;=311,H423&gt;211),"Silver",H423&lt;=211,"Bronze")</f>
        <v>Silver</v>
      </c>
      <c r="J423" t="str" cm="1">
        <f t="array" ref="J423">_xlfn.IFS(
H423="444","Champions",
LEFT(H423,1)="4","Loyal Customers",
MID(H423,2,1)="4","Potential Loyalists",
LEFT(H423,1)="3","Promising",
LEFT(H423,1)="2","Customers Needing Attention",
LEFT(H423,1)&lt;="2","At Risk",
RIGHT(H423,1)="4","Can't Lose Them",
TRUE,"Hibernating"
)</f>
        <v>Customers Needing Attention</v>
      </c>
    </row>
    <row r="424" spans="1:10" x14ac:dyDescent="0.25">
      <c r="A424" s="3" t="s">
        <v>440</v>
      </c>
      <c r="B424">
        <v>12</v>
      </c>
      <c r="C424">
        <v>6</v>
      </c>
      <c r="D424">
        <v>4881.5499999999993</v>
      </c>
      <c r="E424" cm="1">
        <f t="array" ref="E424">_xlfn.IFS(B424&gt;87,1,AND(B424&lt;=87, B424&gt;45),2,AND(B424&lt;=45,B424&gt;18),3,B424&lt;=18,4)</f>
        <v>4</v>
      </c>
      <c r="F424" cm="1">
        <f t="array" ref="F424">_xlfn.IFS(C424&gt;7,4,AND(C424&lt;=7, C424&gt;5),3,AND(C424&lt;=5,C424&gt;4),2,C424&lt;=4,1)</f>
        <v>3</v>
      </c>
      <c r="G424" cm="1">
        <f t="array" ref="G424">_xlfn.IFS(D424&gt;4094,4,AND(D424&lt;=4094, D424&gt;2784),3,AND(D424&lt;=2784,D424&gt;1779),2,D424&lt;=1779,1)</f>
        <v>4</v>
      </c>
      <c r="H424">
        <f t="shared" si="6"/>
        <v>434</v>
      </c>
      <c r="I424" t="str" cm="1">
        <f t="array" ref="I424">_xlfn.IFS(H424&gt;411,"Platinum",AND(H424&lt;=411, H424&gt;311),"Gold",AND(H424&lt;=311,H424&gt;211),"Silver",H424&lt;=211,"Bronze")</f>
        <v>Platinum</v>
      </c>
      <c r="J424" t="str" cm="1">
        <f t="array" ref="J424">_xlfn.IFS(
H424="444","Champions",
LEFT(H424,1)="4","Loyal Customers",
MID(H424,2,1)="4","Potential Loyalists",
LEFT(H424,1)="3","Promising",
LEFT(H424,1)="2","Customers Needing Attention",
LEFT(H424,1)&lt;="2","At Risk",
RIGHT(H424,1)="4","Can't Lose Them",
TRUE,"Hibernating"
)</f>
        <v>Loyal Customers</v>
      </c>
    </row>
    <row r="425" spans="1:10" x14ac:dyDescent="0.25">
      <c r="A425" s="3" t="s">
        <v>441</v>
      </c>
      <c r="B425">
        <v>28</v>
      </c>
      <c r="C425">
        <v>5</v>
      </c>
      <c r="D425">
        <v>4337.3100000000004</v>
      </c>
      <c r="E425" cm="1">
        <f t="array" ref="E425">_xlfn.IFS(B425&gt;87,1,AND(B425&lt;=87, B425&gt;45),2,AND(B425&lt;=45,B425&gt;18),3,B425&lt;=18,4)</f>
        <v>3</v>
      </c>
      <c r="F425" cm="1">
        <f t="array" ref="F425">_xlfn.IFS(C425&gt;7,4,AND(C425&lt;=7, C425&gt;5),3,AND(C425&lt;=5,C425&gt;4),2,C425&lt;=4,1)</f>
        <v>2</v>
      </c>
      <c r="G425" cm="1">
        <f t="array" ref="G425">_xlfn.IFS(D425&gt;4094,4,AND(D425&lt;=4094, D425&gt;2784),3,AND(D425&lt;=2784,D425&gt;1779),2,D425&lt;=1779,1)</f>
        <v>4</v>
      </c>
      <c r="H425">
        <f t="shared" si="6"/>
        <v>324</v>
      </c>
      <c r="I425" t="str" cm="1">
        <f t="array" ref="I425">_xlfn.IFS(H425&gt;411,"Platinum",AND(H425&lt;=411, H425&gt;311),"Gold",AND(H425&lt;=311,H425&gt;211),"Silver",H425&lt;=211,"Bronze")</f>
        <v>Gold</v>
      </c>
      <c r="J425" t="str" cm="1">
        <f t="array" ref="J425">_xlfn.IFS(
H425="444","Champions",
LEFT(H425,1)="4","Loyal Customers",
MID(H425,2,1)="4","Potential Loyalists",
LEFT(H425,1)="3","Promising",
LEFT(H425,1)="2","Customers Needing Attention",
LEFT(H425,1)&lt;="2","At Risk",
RIGHT(H425,1)="4","Can't Lose Them",
TRUE,"Hibernating"
)</f>
        <v>Promising</v>
      </c>
    </row>
    <row r="426" spans="1:10" x14ac:dyDescent="0.25">
      <c r="A426" s="3" t="s">
        <v>442</v>
      </c>
      <c r="B426">
        <v>64</v>
      </c>
      <c r="C426">
        <v>7</v>
      </c>
      <c r="D426">
        <v>3377.12</v>
      </c>
      <c r="E426" cm="1">
        <f t="array" ref="E426">_xlfn.IFS(B426&gt;87,1,AND(B426&lt;=87, B426&gt;45),2,AND(B426&lt;=45,B426&gt;18),3,B426&lt;=18,4)</f>
        <v>2</v>
      </c>
      <c r="F426" cm="1">
        <f t="array" ref="F426">_xlfn.IFS(C426&gt;7,4,AND(C426&lt;=7, C426&gt;5),3,AND(C426&lt;=5,C426&gt;4),2,C426&lt;=4,1)</f>
        <v>3</v>
      </c>
      <c r="G426" cm="1">
        <f t="array" ref="G426">_xlfn.IFS(D426&gt;4094,4,AND(D426&lt;=4094, D426&gt;2784),3,AND(D426&lt;=2784,D426&gt;1779),2,D426&lt;=1779,1)</f>
        <v>3</v>
      </c>
      <c r="H426">
        <f t="shared" si="6"/>
        <v>233</v>
      </c>
      <c r="I426" t="str" cm="1">
        <f t="array" ref="I426">_xlfn.IFS(H426&gt;411,"Platinum",AND(H426&lt;=411, H426&gt;311),"Gold",AND(H426&lt;=311,H426&gt;211),"Silver",H426&lt;=211,"Bronze")</f>
        <v>Silver</v>
      </c>
      <c r="J426" t="str" cm="1">
        <f t="array" ref="J426">_xlfn.IFS(
H426="444","Champions",
LEFT(H426,1)="4","Loyal Customers",
MID(H426,2,1)="4","Potential Loyalists",
LEFT(H426,1)="3","Promising",
LEFT(H426,1)="2","Customers Needing Attention",
LEFT(H426,1)&lt;="2","At Risk",
RIGHT(H426,1)="4","Can't Lose Them",
TRUE,"Hibernating"
)</f>
        <v>Customers Needing Attention</v>
      </c>
    </row>
    <row r="427" spans="1:10" x14ac:dyDescent="0.25">
      <c r="A427" s="3" t="s">
        <v>443</v>
      </c>
      <c r="B427">
        <v>198</v>
      </c>
      <c r="C427">
        <v>3</v>
      </c>
      <c r="D427">
        <v>2550.94</v>
      </c>
      <c r="E427" cm="1">
        <f t="array" ref="E427">_xlfn.IFS(B427&gt;87,1,AND(B427&lt;=87, B427&gt;45),2,AND(B427&lt;=45,B427&gt;18),3,B427&lt;=18,4)</f>
        <v>1</v>
      </c>
      <c r="F427" cm="1">
        <f t="array" ref="F427">_xlfn.IFS(C427&gt;7,4,AND(C427&lt;=7, C427&gt;5),3,AND(C427&lt;=5,C427&gt;4),2,C427&lt;=4,1)</f>
        <v>1</v>
      </c>
      <c r="G427" cm="1">
        <f t="array" ref="G427">_xlfn.IFS(D427&gt;4094,4,AND(D427&lt;=4094, D427&gt;2784),3,AND(D427&lt;=2784,D427&gt;1779),2,D427&lt;=1779,1)</f>
        <v>2</v>
      </c>
      <c r="H427">
        <f t="shared" si="6"/>
        <v>112</v>
      </c>
      <c r="I427" t="str" cm="1">
        <f t="array" ref="I427">_xlfn.IFS(H427&gt;411,"Platinum",AND(H427&lt;=411, H427&gt;311),"Gold",AND(H427&lt;=311,H427&gt;211),"Silver",H427&lt;=211,"Bronze")</f>
        <v>Bronze</v>
      </c>
      <c r="J427" t="str" cm="1">
        <f t="array" ref="J427">_xlfn.IFS(
H427="444","Champions",
LEFT(H427,1)="4","Loyal Customers",
MID(H427,2,1)="4","Potential Loyalists",
LEFT(H427,1)="3","Promising",
LEFT(H427,1)="2","Customers Needing Attention",
LEFT(H427,1)&lt;="2","At Risk",
RIGHT(H427,1)="4","Can't Lose Them",
TRUE,"Hibernating"
)</f>
        <v>At Risk</v>
      </c>
    </row>
    <row r="428" spans="1:10" x14ac:dyDescent="0.25">
      <c r="A428" s="3" t="s">
        <v>444</v>
      </c>
      <c r="B428">
        <v>113</v>
      </c>
      <c r="C428">
        <v>5</v>
      </c>
      <c r="D428">
        <v>4177.6099999999997</v>
      </c>
      <c r="E428" cm="1">
        <f t="array" ref="E428">_xlfn.IFS(B428&gt;87,1,AND(B428&lt;=87, B428&gt;45),2,AND(B428&lt;=45,B428&gt;18),3,B428&lt;=18,4)</f>
        <v>1</v>
      </c>
      <c r="F428" cm="1">
        <f t="array" ref="F428">_xlfn.IFS(C428&gt;7,4,AND(C428&lt;=7, C428&gt;5),3,AND(C428&lt;=5,C428&gt;4),2,C428&lt;=4,1)</f>
        <v>2</v>
      </c>
      <c r="G428" cm="1">
        <f t="array" ref="G428">_xlfn.IFS(D428&gt;4094,4,AND(D428&lt;=4094, D428&gt;2784),3,AND(D428&lt;=2784,D428&gt;1779),2,D428&lt;=1779,1)</f>
        <v>4</v>
      </c>
      <c r="H428">
        <f t="shared" si="6"/>
        <v>124</v>
      </c>
      <c r="I428" t="str" cm="1">
        <f t="array" ref="I428">_xlfn.IFS(H428&gt;411,"Platinum",AND(H428&lt;=411, H428&gt;311),"Gold",AND(H428&lt;=311,H428&gt;211),"Silver",H428&lt;=211,"Bronze")</f>
        <v>Bronze</v>
      </c>
      <c r="J428" t="str" cm="1">
        <f t="array" ref="J428">_xlfn.IFS(
H428="444","Champions",
LEFT(H428,1)="4","Loyal Customers",
MID(H428,2,1)="4","Potential Loyalists",
LEFT(H428,1)="3","Promising",
LEFT(H428,1)="2","Customers Needing Attention",
LEFT(H428,1)&lt;="2","At Risk",
RIGHT(H428,1)="4","Can't Lose Them",
TRUE,"Hibernating"
)</f>
        <v>At Risk</v>
      </c>
    </row>
    <row r="429" spans="1:10" x14ac:dyDescent="0.25">
      <c r="A429" s="3" t="s">
        <v>445</v>
      </c>
      <c r="B429">
        <v>122</v>
      </c>
      <c r="C429">
        <v>2</v>
      </c>
      <c r="D429">
        <v>1946.8899999999999</v>
      </c>
      <c r="E429" cm="1">
        <f t="array" ref="E429">_xlfn.IFS(B429&gt;87,1,AND(B429&lt;=87, B429&gt;45),2,AND(B429&lt;=45,B429&gt;18),3,B429&lt;=18,4)</f>
        <v>1</v>
      </c>
      <c r="F429" cm="1">
        <f t="array" ref="F429">_xlfn.IFS(C429&gt;7,4,AND(C429&lt;=7, C429&gt;5),3,AND(C429&lt;=5,C429&gt;4),2,C429&lt;=4,1)</f>
        <v>1</v>
      </c>
      <c r="G429" cm="1">
        <f t="array" ref="G429">_xlfn.IFS(D429&gt;4094,4,AND(D429&lt;=4094, D429&gt;2784),3,AND(D429&lt;=2784,D429&gt;1779),2,D429&lt;=1779,1)</f>
        <v>2</v>
      </c>
      <c r="H429">
        <f t="shared" si="6"/>
        <v>112</v>
      </c>
      <c r="I429" t="str" cm="1">
        <f t="array" ref="I429">_xlfn.IFS(H429&gt;411,"Platinum",AND(H429&lt;=411, H429&gt;311),"Gold",AND(H429&lt;=311,H429&gt;211),"Silver",H429&lt;=211,"Bronze")</f>
        <v>Bronze</v>
      </c>
      <c r="J429" t="str" cm="1">
        <f t="array" ref="J429">_xlfn.IFS(
H429="444","Champions",
LEFT(H429,1)="4","Loyal Customers",
MID(H429,2,1)="4","Potential Loyalists",
LEFT(H429,1)="3","Promising",
LEFT(H429,1)="2","Customers Needing Attention",
LEFT(H429,1)&lt;="2","At Risk",
RIGHT(H429,1)="4","Can't Lose Them",
TRUE,"Hibernating"
)</f>
        <v>At Risk</v>
      </c>
    </row>
    <row r="430" spans="1:10" x14ac:dyDescent="0.25">
      <c r="A430" s="3" t="s">
        <v>446</v>
      </c>
      <c r="B430">
        <v>57</v>
      </c>
      <c r="C430">
        <v>3</v>
      </c>
      <c r="D430">
        <v>3357.89</v>
      </c>
      <c r="E430" cm="1">
        <f t="array" ref="E430">_xlfn.IFS(B430&gt;87,1,AND(B430&lt;=87, B430&gt;45),2,AND(B430&lt;=45,B430&gt;18),3,B430&lt;=18,4)</f>
        <v>2</v>
      </c>
      <c r="F430" cm="1">
        <f t="array" ref="F430">_xlfn.IFS(C430&gt;7,4,AND(C430&lt;=7, C430&gt;5),3,AND(C430&lt;=5,C430&gt;4),2,C430&lt;=4,1)</f>
        <v>1</v>
      </c>
      <c r="G430" cm="1">
        <f t="array" ref="G430">_xlfn.IFS(D430&gt;4094,4,AND(D430&lt;=4094, D430&gt;2784),3,AND(D430&lt;=2784,D430&gt;1779),2,D430&lt;=1779,1)</f>
        <v>3</v>
      </c>
      <c r="H430">
        <f t="shared" si="6"/>
        <v>213</v>
      </c>
      <c r="I430" t="str" cm="1">
        <f t="array" ref="I430">_xlfn.IFS(H430&gt;411,"Platinum",AND(H430&lt;=411, H430&gt;311),"Gold",AND(H430&lt;=311,H430&gt;211),"Silver",H430&lt;=211,"Bronze")</f>
        <v>Silver</v>
      </c>
      <c r="J430" t="str" cm="1">
        <f t="array" ref="J430">_xlfn.IFS(
H430="444","Champions",
LEFT(H430,1)="4","Loyal Customers",
MID(H430,2,1)="4","Potential Loyalists",
LEFT(H430,1)="3","Promising",
LEFT(H430,1)="2","Customers Needing Attention",
LEFT(H430,1)&lt;="2","At Risk",
RIGHT(H430,1)="4","Can't Lose Them",
TRUE,"Hibernating"
)</f>
        <v>Customers Needing Attention</v>
      </c>
    </row>
    <row r="431" spans="1:10" x14ac:dyDescent="0.25">
      <c r="A431" s="3" t="s">
        <v>447</v>
      </c>
      <c r="B431">
        <v>36</v>
      </c>
      <c r="C431">
        <v>6</v>
      </c>
      <c r="D431">
        <v>3307.4799999999996</v>
      </c>
      <c r="E431" cm="1">
        <f t="array" ref="E431">_xlfn.IFS(B431&gt;87,1,AND(B431&lt;=87, B431&gt;45),2,AND(B431&lt;=45,B431&gt;18),3,B431&lt;=18,4)</f>
        <v>3</v>
      </c>
      <c r="F431" cm="1">
        <f t="array" ref="F431">_xlfn.IFS(C431&gt;7,4,AND(C431&lt;=7, C431&gt;5),3,AND(C431&lt;=5,C431&gt;4),2,C431&lt;=4,1)</f>
        <v>3</v>
      </c>
      <c r="G431" cm="1">
        <f t="array" ref="G431">_xlfn.IFS(D431&gt;4094,4,AND(D431&lt;=4094, D431&gt;2784),3,AND(D431&lt;=2784,D431&gt;1779),2,D431&lt;=1779,1)</f>
        <v>3</v>
      </c>
      <c r="H431">
        <f t="shared" si="6"/>
        <v>333</v>
      </c>
      <c r="I431" t="str" cm="1">
        <f t="array" ref="I431">_xlfn.IFS(H431&gt;411,"Platinum",AND(H431&lt;=411, H431&gt;311),"Gold",AND(H431&lt;=311,H431&gt;211),"Silver",H431&lt;=211,"Bronze")</f>
        <v>Gold</v>
      </c>
      <c r="J431" t="str" cm="1">
        <f t="array" ref="J431">_xlfn.IFS(
H431="444","Champions",
LEFT(H431,1)="4","Loyal Customers",
MID(H431,2,1)="4","Potential Loyalists",
LEFT(H431,1)="3","Promising",
LEFT(H431,1)="2","Customers Needing Attention",
LEFT(H431,1)&lt;="2","At Risk",
RIGHT(H431,1)="4","Can't Lose Them",
TRUE,"Hibernating"
)</f>
        <v>Promising</v>
      </c>
    </row>
    <row r="432" spans="1:10" x14ac:dyDescent="0.25">
      <c r="A432" s="3" t="s">
        <v>448</v>
      </c>
      <c r="B432">
        <v>142</v>
      </c>
      <c r="C432">
        <v>5</v>
      </c>
      <c r="D432">
        <v>2624.57</v>
      </c>
      <c r="E432" cm="1">
        <f t="array" ref="E432">_xlfn.IFS(B432&gt;87,1,AND(B432&lt;=87, B432&gt;45),2,AND(B432&lt;=45,B432&gt;18),3,B432&lt;=18,4)</f>
        <v>1</v>
      </c>
      <c r="F432" cm="1">
        <f t="array" ref="F432">_xlfn.IFS(C432&gt;7,4,AND(C432&lt;=7, C432&gt;5),3,AND(C432&lt;=5,C432&gt;4),2,C432&lt;=4,1)</f>
        <v>2</v>
      </c>
      <c r="G432" cm="1">
        <f t="array" ref="G432">_xlfn.IFS(D432&gt;4094,4,AND(D432&lt;=4094, D432&gt;2784),3,AND(D432&lt;=2784,D432&gt;1779),2,D432&lt;=1779,1)</f>
        <v>2</v>
      </c>
      <c r="H432">
        <f t="shared" si="6"/>
        <v>122</v>
      </c>
      <c r="I432" t="str" cm="1">
        <f t="array" ref="I432">_xlfn.IFS(H432&gt;411,"Platinum",AND(H432&lt;=411, H432&gt;311),"Gold",AND(H432&lt;=311,H432&gt;211),"Silver",H432&lt;=211,"Bronze")</f>
        <v>Bronze</v>
      </c>
      <c r="J432" t="str" cm="1">
        <f t="array" ref="J432">_xlfn.IFS(
H432="444","Champions",
LEFT(H432,1)="4","Loyal Customers",
MID(H432,2,1)="4","Potential Loyalists",
LEFT(H432,1)="3","Promising",
LEFT(H432,1)="2","Customers Needing Attention",
LEFT(H432,1)&lt;="2","At Risk",
RIGHT(H432,1)="4","Can't Lose Them",
TRUE,"Hibernating"
)</f>
        <v>At Risk</v>
      </c>
    </row>
    <row r="433" spans="1:10" x14ac:dyDescent="0.25">
      <c r="A433" s="3" t="s">
        <v>449</v>
      </c>
      <c r="B433">
        <v>106</v>
      </c>
      <c r="C433">
        <v>3</v>
      </c>
      <c r="D433">
        <v>2724.72</v>
      </c>
      <c r="E433" cm="1">
        <f t="array" ref="E433">_xlfn.IFS(B433&gt;87,1,AND(B433&lt;=87, B433&gt;45),2,AND(B433&lt;=45,B433&gt;18),3,B433&lt;=18,4)</f>
        <v>1</v>
      </c>
      <c r="F433" cm="1">
        <f t="array" ref="F433">_xlfn.IFS(C433&gt;7,4,AND(C433&lt;=7, C433&gt;5),3,AND(C433&lt;=5,C433&gt;4),2,C433&lt;=4,1)</f>
        <v>1</v>
      </c>
      <c r="G433" cm="1">
        <f t="array" ref="G433">_xlfn.IFS(D433&gt;4094,4,AND(D433&lt;=4094, D433&gt;2784),3,AND(D433&lt;=2784,D433&gt;1779),2,D433&lt;=1779,1)</f>
        <v>2</v>
      </c>
      <c r="H433">
        <f t="shared" si="6"/>
        <v>112</v>
      </c>
      <c r="I433" t="str" cm="1">
        <f t="array" ref="I433">_xlfn.IFS(H433&gt;411,"Platinum",AND(H433&lt;=411, H433&gt;311),"Gold",AND(H433&lt;=311,H433&gt;211),"Silver",H433&lt;=211,"Bronze")</f>
        <v>Bronze</v>
      </c>
      <c r="J433" t="str" cm="1">
        <f t="array" ref="J433">_xlfn.IFS(
H433="444","Champions",
LEFT(H433,1)="4","Loyal Customers",
MID(H433,2,1)="4","Potential Loyalists",
LEFT(H433,1)="3","Promising",
LEFT(H433,1)="2","Customers Needing Attention",
LEFT(H433,1)&lt;="2","At Risk",
RIGHT(H433,1)="4","Can't Lose Them",
TRUE,"Hibernating"
)</f>
        <v>At Risk</v>
      </c>
    </row>
    <row r="434" spans="1:10" x14ac:dyDescent="0.25">
      <c r="A434" s="3" t="s">
        <v>450</v>
      </c>
      <c r="B434">
        <v>215</v>
      </c>
      <c r="C434">
        <v>1</v>
      </c>
      <c r="D434">
        <v>641.64</v>
      </c>
      <c r="E434" cm="1">
        <f t="array" ref="E434">_xlfn.IFS(B434&gt;87,1,AND(B434&lt;=87, B434&gt;45),2,AND(B434&lt;=45,B434&gt;18),3,B434&lt;=18,4)</f>
        <v>1</v>
      </c>
      <c r="F434" cm="1">
        <f t="array" ref="F434">_xlfn.IFS(C434&gt;7,4,AND(C434&lt;=7, C434&gt;5),3,AND(C434&lt;=5,C434&gt;4),2,C434&lt;=4,1)</f>
        <v>1</v>
      </c>
      <c r="G434" cm="1">
        <f t="array" ref="G434">_xlfn.IFS(D434&gt;4094,4,AND(D434&lt;=4094, D434&gt;2784),3,AND(D434&lt;=2784,D434&gt;1779),2,D434&lt;=1779,1)</f>
        <v>1</v>
      </c>
      <c r="H434">
        <f t="shared" si="6"/>
        <v>111</v>
      </c>
      <c r="I434" t="str" cm="1">
        <f t="array" ref="I434">_xlfn.IFS(H434&gt;411,"Platinum",AND(H434&lt;=411, H434&gt;311),"Gold",AND(H434&lt;=311,H434&gt;211),"Silver",H434&lt;=211,"Bronze")</f>
        <v>Bronze</v>
      </c>
      <c r="J434" t="str" cm="1">
        <f t="array" ref="J434">_xlfn.IFS(
H434="444","Champions",
LEFT(H434,1)="4","Loyal Customers",
MID(H434,2,1)="4","Potential Loyalists",
LEFT(H434,1)="3","Promising",
LEFT(H434,1)="2","Customers Needing Attention",
LEFT(H434,1)&lt;="2","At Risk",
RIGHT(H434,1)="4","Can't Lose Them",
TRUE,"Hibernating"
)</f>
        <v>At Risk</v>
      </c>
    </row>
    <row r="435" spans="1:10" x14ac:dyDescent="0.25">
      <c r="A435" s="3" t="s">
        <v>451</v>
      </c>
      <c r="B435">
        <v>19</v>
      </c>
      <c r="C435">
        <v>6</v>
      </c>
      <c r="D435">
        <v>3792.12</v>
      </c>
      <c r="E435" cm="1">
        <f t="array" ref="E435">_xlfn.IFS(B435&gt;87,1,AND(B435&lt;=87, B435&gt;45),2,AND(B435&lt;=45,B435&gt;18),3,B435&lt;=18,4)</f>
        <v>3</v>
      </c>
      <c r="F435" cm="1">
        <f t="array" ref="F435">_xlfn.IFS(C435&gt;7,4,AND(C435&lt;=7, C435&gt;5),3,AND(C435&lt;=5,C435&gt;4),2,C435&lt;=4,1)</f>
        <v>3</v>
      </c>
      <c r="G435" cm="1">
        <f t="array" ref="G435">_xlfn.IFS(D435&gt;4094,4,AND(D435&lt;=4094, D435&gt;2784),3,AND(D435&lt;=2784,D435&gt;1779),2,D435&lt;=1779,1)</f>
        <v>3</v>
      </c>
      <c r="H435">
        <f t="shared" si="6"/>
        <v>333</v>
      </c>
      <c r="I435" t="str" cm="1">
        <f t="array" ref="I435">_xlfn.IFS(H435&gt;411,"Platinum",AND(H435&lt;=411, H435&gt;311),"Gold",AND(H435&lt;=311,H435&gt;211),"Silver",H435&lt;=211,"Bronze")</f>
        <v>Gold</v>
      </c>
      <c r="J435" t="str" cm="1">
        <f t="array" ref="J435">_xlfn.IFS(
H435="444","Champions",
LEFT(H435,1)="4","Loyal Customers",
MID(H435,2,1)="4","Potential Loyalists",
LEFT(H435,1)="3","Promising",
LEFT(H435,1)="2","Customers Needing Attention",
LEFT(H435,1)&lt;="2","At Risk",
RIGHT(H435,1)="4","Can't Lose Them",
TRUE,"Hibernating"
)</f>
        <v>Promising</v>
      </c>
    </row>
    <row r="436" spans="1:10" x14ac:dyDescent="0.25">
      <c r="A436" s="3" t="s">
        <v>452</v>
      </c>
      <c r="B436">
        <v>49</v>
      </c>
      <c r="C436">
        <v>8</v>
      </c>
      <c r="D436">
        <v>6119.76</v>
      </c>
      <c r="E436" cm="1">
        <f t="array" ref="E436">_xlfn.IFS(B436&gt;87,1,AND(B436&lt;=87, B436&gt;45),2,AND(B436&lt;=45,B436&gt;18),3,B436&lt;=18,4)</f>
        <v>2</v>
      </c>
      <c r="F436" cm="1">
        <f t="array" ref="F436">_xlfn.IFS(C436&gt;7,4,AND(C436&lt;=7, C436&gt;5),3,AND(C436&lt;=5,C436&gt;4),2,C436&lt;=4,1)</f>
        <v>4</v>
      </c>
      <c r="G436" cm="1">
        <f t="array" ref="G436">_xlfn.IFS(D436&gt;4094,4,AND(D436&lt;=4094, D436&gt;2784),3,AND(D436&lt;=2784,D436&gt;1779),2,D436&lt;=1779,1)</f>
        <v>4</v>
      </c>
      <c r="H436">
        <f t="shared" si="6"/>
        <v>244</v>
      </c>
      <c r="I436" t="str" cm="1">
        <f t="array" ref="I436">_xlfn.IFS(H436&gt;411,"Platinum",AND(H436&lt;=411, H436&gt;311),"Gold",AND(H436&lt;=311,H436&gt;211),"Silver",H436&lt;=211,"Bronze")</f>
        <v>Silver</v>
      </c>
      <c r="J436" t="str" cm="1">
        <f t="array" ref="J436">_xlfn.IFS(
H436="444","Champions",
LEFT(H436,1)="4","Loyal Customers",
MID(H436,2,1)="4","Potential Loyalists",
LEFT(H436,1)="3","Promising",
LEFT(H436,1)="2","Customers Needing Attention",
LEFT(H436,1)&lt;="2","At Risk",
RIGHT(H436,1)="4","Can't Lose Them",
TRUE,"Hibernating"
)</f>
        <v>Potential Loyalists</v>
      </c>
    </row>
    <row r="437" spans="1:10" x14ac:dyDescent="0.25">
      <c r="A437" s="3" t="s">
        <v>453</v>
      </c>
      <c r="B437">
        <v>26</v>
      </c>
      <c r="C437">
        <v>9</v>
      </c>
      <c r="D437">
        <v>5161.4399999999996</v>
      </c>
      <c r="E437" cm="1">
        <f t="array" ref="E437">_xlfn.IFS(B437&gt;87,1,AND(B437&lt;=87, B437&gt;45),2,AND(B437&lt;=45,B437&gt;18),3,B437&lt;=18,4)</f>
        <v>3</v>
      </c>
      <c r="F437" cm="1">
        <f t="array" ref="F437">_xlfn.IFS(C437&gt;7,4,AND(C437&lt;=7, C437&gt;5),3,AND(C437&lt;=5,C437&gt;4),2,C437&lt;=4,1)</f>
        <v>4</v>
      </c>
      <c r="G437" cm="1">
        <f t="array" ref="G437">_xlfn.IFS(D437&gt;4094,4,AND(D437&lt;=4094, D437&gt;2784),3,AND(D437&lt;=2784,D437&gt;1779),2,D437&lt;=1779,1)</f>
        <v>4</v>
      </c>
      <c r="H437">
        <f t="shared" si="6"/>
        <v>344</v>
      </c>
      <c r="I437" t="str" cm="1">
        <f t="array" ref="I437">_xlfn.IFS(H437&gt;411,"Platinum",AND(H437&lt;=411, H437&gt;311),"Gold",AND(H437&lt;=311,H437&gt;211),"Silver",H437&lt;=211,"Bronze")</f>
        <v>Gold</v>
      </c>
      <c r="J437" t="str" cm="1">
        <f t="array" ref="J437">_xlfn.IFS(
H437="444","Champions",
LEFT(H437,1)="4","Loyal Customers",
MID(H437,2,1)="4","Potential Loyalists",
LEFT(H437,1)="3","Promising",
LEFT(H437,1)="2","Customers Needing Attention",
LEFT(H437,1)&lt;="2","At Risk",
RIGHT(H437,1)="4","Can't Lose Them",
TRUE,"Hibernating"
)</f>
        <v>Potential Loyalists</v>
      </c>
    </row>
    <row r="438" spans="1:10" x14ac:dyDescent="0.25">
      <c r="A438" s="3" t="s">
        <v>454</v>
      </c>
      <c r="B438">
        <v>1</v>
      </c>
      <c r="C438">
        <v>9</v>
      </c>
      <c r="D438">
        <v>3474.54</v>
      </c>
      <c r="E438" cm="1">
        <f t="array" ref="E438">_xlfn.IFS(B438&gt;87,1,AND(B438&lt;=87, B438&gt;45),2,AND(B438&lt;=45,B438&gt;18),3,B438&lt;=18,4)</f>
        <v>4</v>
      </c>
      <c r="F438" cm="1">
        <f t="array" ref="F438">_xlfn.IFS(C438&gt;7,4,AND(C438&lt;=7, C438&gt;5),3,AND(C438&lt;=5,C438&gt;4),2,C438&lt;=4,1)</f>
        <v>4</v>
      </c>
      <c r="G438" cm="1">
        <f t="array" ref="G438">_xlfn.IFS(D438&gt;4094,4,AND(D438&lt;=4094, D438&gt;2784),3,AND(D438&lt;=2784,D438&gt;1779),2,D438&lt;=1779,1)</f>
        <v>3</v>
      </c>
      <c r="H438">
        <f t="shared" si="6"/>
        <v>443</v>
      </c>
      <c r="I438" t="str" cm="1">
        <f t="array" ref="I438">_xlfn.IFS(H438&gt;411,"Platinum",AND(H438&lt;=411, H438&gt;311),"Gold",AND(H438&lt;=311,H438&gt;211),"Silver",H438&lt;=211,"Bronze")</f>
        <v>Platinum</v>
      </c>
      <c r="J438" t="str" cm="1">
        <f t="array" ref="J438">_xlfn.IFS(
H438="444","Champions",
LEFT(H438,1)="4","Loyal Customers",
MID(H438,2,1)="4","Potential Loyalists",
LEFT(H438,1)="3","Promising",
LEFT(H438,1)="2","Customers Needing Attention",
LEFT(H438,1)&lt;="2","At Risk",
RIGHT(H438,1)="4","Can't Lose Them",
TRUE,"Hibernating"
)</f>
        <v>Loyal Customers</v>
      </c>
    </row>
    <row r="439" spans="1:10" x14ac:dyDescent="0.25">
      <c r="A439" s="3" t="s">
        <v>455</v>
      </c>
      <c r="B439">
        <v>63</v>
      </c>
      <c r="C439">
        <v>3</v>
      </c>
      <c r="D439">
        <v>2283.83</v>
      </c>
      <c r="E439" cm="1">
        <f t="array" ref="E439">_xlfn.IFS(B439&gt;87,1,AND(B439&lt;=87, B439&gt;45),2,AND(B439&lt;=45,B439&gt;18),3,B439&lt;=18,4)</f>
        <v>2</v>
      </c>
      <c r="F439" cm="1">
        <f t="array" ref="F439">_xlfn.IFS(C439&gt;7,4,AND(C439&lt;=7, C439&gt;5),3,AND(C439&lt;=5,C439&gt;4),2,C439&lt;=4,1)</f>
        <v>1</v>
      </c>
      <c r="G439" cm="1">
        <f t="array" ref="G439">_xlfn.IFS(D439&gt;4094,4,AND(D439&lt;=4094, D439&gt;2784),3,AND(D439&lt;=2784,D439&gt;1779),2,D439&lt;=1779,1)</f>
        <v>2</v>
      </c>
      <c r="H439">
        <f t="shared" si="6"/>
        <v>212</v>
      </c>
      <c r="I439" t="str" cm="1">
        <f t="array" ref="I439">_xlfn.IFS(H439&gt;411,"Platinum",AND(H439&lt;=411, H439&gt;311),"Gold",AND(H439&lt;=311,H439&gt;211),"Silver",H439&lt;=211,"Bronze")</f>
        <v>Silver</v>
      </c>
      <c r="J439" t="str" cm="1">
        <f t="array" ref="J439">_xlfn.IFS(
H439="444","Champions",
LEFT(H439,1)="4","Loyal Customers",
MID(H439,2,1)="4","Potential Loyalists",
LEFT(H439,1)="3","Promising",
LEFT(H439,1)="2","Customers Needing Attention",
LEFT(H439,1)&lt;="2","At Risk",
RIGHT(H439,1)="4","Can't Lose Them",
TRUE,"Hibernating"
)</f>
        <v>Customers Needing Attention</v>
      </c>
    </row>
    <row r="440" spans="1:10" x14ac:dyDescent="0.25">
      <c r="A440" s="3" t="s">
        <v>456</v>
      </c>
      <c r="B440">
        <v>107</v>
      </c>
      <c r="C440">
        <v>3</v>
      </c>
      <c r="D440">
        <v>3196.27</v>
      </c>
      <c r="E440" cm="1">
        <f t="array" ref="E440">_xlfn.IFS(B440&gt;87,1,AND(B440&lt;=87, B440&gt;45),2,AND(B440&lt;=45,B440&gt;18),3,B440&lt;=18,4)</f>
        <v>1</v>
      </c>
      <c r="F440" cm="1">
        <f t="array" ref="F440">_xlfn.IFS(C440&gt;7,4,AND(C440&lt;=7, C440&gt;5),3,AND(C440&lt;=5,C440&gt;4),2,C440&lt;=4,1)</f>
        <v>1</v>
      </c>
      <c r="G440" cm="1">
        <f t="array" ref="G440">_xlfn.IFS(D440&gt;4094,4,AND(D440&lt;=4094, D440&gt;2784),3,AND(D440&lt;=2784,D440&gt;1779),2,D440&lt;=1779,1)</f>
        <v>3</v>
      </c>
      <c r="H440">
        <f t="shared" si="6"/>
        <v>113</v>
      </c>
      <c r="I440" t="str" cm="1">
        <f t="array" ref="I440">_xlfn.IFS(H440&gt;411,"Platinum",AND(H440&lt;=411, H440&gt;311),"Gold",AND(H440&lt;=311,H440&gt;211),"Silver",H440&lt;=211,"Bronze")</f>
        <v>Bronze</v>
      </c>
      <c r="J440" t="str" cm="1">
        <f t="array" ref="J440">_xlfn.IFS(
H440="444","Champions",
LEFT(H440,1)="4","Loyal Customers",
MID(H440,2,1)="4","Potential Loyalists",
LEFT(H440,1)="3","Promising",
LEFT(H440,1)="2","Customers Needing Attention",
LEFT(H440,1)&lt;="2","At Risk",
RIGHT(H440,1)="4","Can't Lose Them",
TRUE,"Hibernating"
)</f>
        <v>At Risk</v>
      </c>
    </row>
    <row r="441" spans="1:10" x14ac:dyDescent="0.25">
      <c r="A441" s="3" t="s">
        <v>457</v>
      </c>
      <c r="B441">
        <v>30</v>
      </c>
      <c r="C441">
        <v>2</v>
      </c>
      <c r="D441">
        <v>669.89</v>
      </c>
      <c r="E441" cm="1">
        <f t="array" ref="E441">_xlfn.IFS(B441&gt;87,1,AND(B441&lt;=87, B441&gt;45),2,AND(B441&lt;=45,B441&gt;18),3,B441&lt;=18,4)</f>
        <v>3</v>
      </c>
      <c r="F441" cm="1">
        <f t="array" ref="F441">_xlfn.IFS(C441&gt;7,4,AND(C441&lt;=7, C441&gt;5),3,AND(C441&lt;=5,C441&gt;4),2,C441&lt;=4,1)</f>
        <v>1</v>
      </c>
      <c r="G441" cm="1">
        <f t="array" ref="G441">_xlfn.IFS(D441&gt;4094,4,AND(D441&lt;=4094, D441&gt;2784),3,AND(D441&lt;=2784,D441&gt;1779),2,D441&lt;=1779,1)</f>
        <v>1</v>
      </c>
      <c r="H441">
        <f t="shared" si="6"/>
        <v>311</v>
      </c>
      <c r="I441" t="str" cm="1">
        <f t="array" ref="I441">_xlfn.IFS(H441&gt;411,"Platinum",AND(H441&lt;=411, H441&gt;311),"Gold",AND(H441&lt;=311,H441&gt;211),"Silver",H441&lt;=211,"Bronze")</f>
        <v>Silver</v>
      </c>
      <c r="J441" t="str" cm="1">
        <f t="array" ref="J441">_xlfn.IFS(
H441="444","Champions",
LEFT(H441,1)="4","Loyal Customers",
MID(H441,2,1)="4","Potential Loyalists",
LEFT(H441,1)="3","Promising",
LEFT(H441,1)="2","Customers Needing Attention",
LEFT(H441,1)&lt;="2","At Risk",
RIGHT(H441,1)="4","Can't Lose Them",
TRUE,"Hibernating"
)</f>
        <v>Promising</v>
      </c>
    </row>
    <row r="442" spans="1:10" x14ac:dyDescent="0.25">
      <c r="A442" s="3" t="s">
        <v>458</v>
      </c>
      <c r="B442">
        <v>171</v>
      </c>
      <c r="C442">
        <v>4</v>
      </c>
      <c r="D442">
        <v>1796.62</v>
      </c>
      <c r="E442" cm="1">
        <f t="array" ref="E442">_xlfn.IFS(B442&gt;87,1,AND(B442&lt;=87, B442&gt;45),2,AND(B442&lt;=45,B442&gt;18),3,B442&lt;=18,4)</f>
        <v>1</v>
      </c>
      <c r="F442" cm="1">
        <f t="array" ref="F442">_xlfn.IFS(C442&gt;7,4,AND(C442&lt;=7, C442&gt;5),3,AND(C442&lt;=5,C442&gt;4),2,C442&lt;=4,1)</f>
        <v>1</v>
      </c>
      <c r="G442" cm="1">
        <f t="array" ref="G442">_xlfn.IFS(D442&gt;4094,4,AND(D442&lt;=4094, D442&gt;2784),3,AND(D442&lt;=2784,D442&gt;1779),2,D442&lt;=1779,1)</f>
        <v>2</v>
      </c>
      <c r="H442">
        <f t="shared" si="6"/>
        <v>112</v>
      </c>
      <c r="I442" t="str" cm="1">
        <f t="array" ref="I442">_xlfn.IFS(H442&gt;411,"Platinum",AND(H442&lt;=411, H442&gt;311),"Gold",AND(H442&lt;=311,H442&gt;211),"Silver",H442&lt;=211,"Bronze")</f>
        <v>Bronze</v>
      </c>
      <c r="J442" t="str" cm="1">
        <f t="array" ref="J442">_xlfn.IFS(
H442="444","Champions",
LEFT(H442,1)="4","Loyal Customers",
MID(H442,2,1)="4","Potential Loyalists",
LEFT(H442,1)="3","Promising",
LEFT(H442,1)="2","Customers Needing Attention",
LEFT(H442,1)&lt;="2","At Risk",
RIGHT(H442,1)="4","Can't Lose Them",
TRUE,"Hibernating"
)</f>
        <v>At Risk</v>
      </c>
    </row>
    <row r="443" spans="1:10" x14ac:dyDescent="0.25">
      <c r="A443" s="3" t="s">
        <v>459</v>
      </c>
      <c r="B443">
        <v>87</v>
      </c>
      <c r="C443">
        <v>2</v>
      </c>
      <c r="D443">
        <v>1000.1700000000001</v>
      </c>
      <c r="E443" cm="1">
        <f t="array" ref="E443">_xlfn.IFS(B443&gt;87,1,AND(B443&lt;=87, B443&gt;45),2,AND(B443&lt;=45,B443&gt;18),3,B443&lt;=18,4)</f>
        <v>2</v>
      </c>
      <c r="F443" cm="1">
        <f t="array" ref="F443">_xlfn.IFS(C443&gt;7,4,AND(C443&lt;=7, C443&gt;5),3,AND(C443&lt;=5,C443&gt;4),2,C443&lt;=4,1)</f>
        <v>1</v>
      </c>
      <c r="G443" cm="1">
        <f t="array" ref="G443">_xlfn.IFS(D443&gt;4094,4,AND(D443&lt;=4094, D443&gt;2784),3,AND(D443&lt;=2784,D443&gt;1779),2,D443&lt;=1779,1)</f>
        <v>1</v>
      </c>
      <c r="H443">
        <f t="shared" si="6"/>
        <v>211</v>
      </c>
      <c r="I443" t="str" cm="1">
        <f t="array" ref="I443">_xlfn.IFS(H443&gt;411,"Platinum",AND(H443&lt;=411, H443&gt;311),"Gold",AND(H443&lt;=311,H443&gt;211),"Silver",H443&lt;=211,"Bronze")</f>
        <v>Bronze</v>
      </c>
      <c r="J443" t="str" cm="1">
        <f t="array" ref="J443">_xlfn.IFS(
H443="444","Champions",
LEFT(H443,1)="4","Loyal Customers",
MID(H443,2,1)="4","Potential Loyalists",
LEFT(H443,1)="3","Promising",
LEFT(H443,1)="2","Customers Needing Attention",
LEFT(H443,1)&lt;="2","At Risk",
RIGHT(H443,1)="4","Can't Lose Them",
TRUE,"Hibernating"
)</f>
        <v>Customers Needing Attention</v>
      </c>
    </row>
    <row r="444" spans="1:10" x14ac:dyDescent="0.25">
      <c r="A444" s="3" t="s">
        <v>460</v>
      </c>
      <c r="B444">
        <v>9</v>
      </c>
      <c r="C444">
        <v>10</v>
      </c>
      <c r="D444">
        <v>7075.58</v>
      </c>
      <c r="E444" cm="1">
        <f t="array" ref="E444">_xlfn.IFS(B444&gt;87,1,AND(B444&lt;=87, B444&gt;45),2,AND(B444&lt;=45,B444&gt;18),3,B444&lt;=18,4)</f>
        <v>4</v>
      </c>
      <c r="F444" cm="1">
        <f t="array" ref="F444">_xlfn.IFS(C444&gt;7,4,AND(C444&lt;=7, C444&gt;5),3,AND(C444&lt;=5,C444&gt;4),2,C444&lt;=4,1)</f>
        <v>4</v>
      </c>
      <c r="G444" cm="1">
        <f t="array" ref="G444">_xlfn.IFS(D444&gt;4094,4,AND(D444&lt;=4094, D444&gt;2784),3,AND(D444&lt;=2784,D444&gt;1779),2,D444&lt;=1779,1)</f>
        <v>4</v>
      </c>
      <c r="H444">
        <f t="shared" si="6"/>
        <v>444</v>
      </c>
      <c r="I444" t="str" cm="1">
        <f t="array" ref="I444">_xlfn.IFS(H444&gt;411,"Platinum",AND(H444&lt;=411, H444&gt;311),"Gold",AND(H444&lt;=311,H444&gt;211),"Silver",H444&lt;=211,"Bronze")</f>
        <v>Platinum</v>
      </c>
      <c r="J444" t="str" cm="1">
        <f t="array" ref="J444">_xlfn.IFS(
H444="444","Champions",
LEFT(H444,1)="4","Loyal Customers",
MID(H444,2,1)="4","Potential Loyalists",
LEFT(H444,1)="3","Promising",
LEFT(H444,1)="2","Customers Needing Attention",
LEFT(H444,1)&lt;="2","At Risk",
RIGHT(H444,1)="4","Can't Lose Them",
TRUE,"Hibernating"
)</f>
        <v>Loyal Customers</v>
      </c>
    </row>
    <row r="445" spans="1:10" x14ac:dyDescent="0.25">
      <c r="A445" s="3" t="s">
        <v>461</v>
      </c>
      <c r="B445">
        <v>137</v>
      </c>
      <c r="C445">
        <v>6</v>
      </c>
      <c r="D445">
        <v>4563.95</v>
      </c>
      <c r="E445" cm="1">
        <f t="array" ref="E445">_xlfn.IFS(B445&gt;87,1,AND(B445&lt;=87, B445&gt;45),2,AND(B445&lt;=45,B445&gt;18),3,B445&lt;=18,4)</f>
        <v>1</v>
      </c>
      <c r="F445" cm="1">
        <f t="array" ref="F445">_xlfn.IFS(C445&gt;7,4,AND(C445&lt;=7, C445&gt;5),3,AND(C445&lt;=5,C445&gt;4),2,C445&lt;=4,1)</f>
        <v>3</v>
      </c>
      <c r="G445" cm="1">
        <f t="array" ref="G445">_xlfn.IFS(D445&gt;4094,4,AND(D445&lt;=4094, D445&gt;2784),3,AND(D445&lt;=2784,D445&gt;1779),2,D445&lt;=1779,1)</f>
        <v>4</v>
      </c>
      <c r="H445">
        <f t="shared" si="6"/>
        <v>134</v>
      </c>
      <c r="I445" t="str" cm="1">
        <f t="array" ref="I445">_xlfn.IFS(H445&gt;411,"Platinum",AND(H445&lt;=411, H445&gt;311),"Gold",AND(H445&lt;=311,H445&gt;211),"Silver",H445&lt;=211,"Bronze")</f>
        <v>Bronze</v>
      </c>
      <c r="J445" t="str" cm="1">
        <f t="array" ref="J445">_xlfn.IFS(
H445="444","Champions",
LEFT(H445,1)="4","Loyal Customers",
MID(H445,2,1)="4","Potential Loyalists",
LEFT(H445,1)="3","Promising",
LEFT(H445,1)="2","Customers Needing Attention",
LEFT(H445,1)&lt;="2","At Risk",
RIGHT(H445,1)="4","Can't Lose Them",
TRUE,"Hibernating"
)</f>
        <v>At Risk</v>
      </c>
    </row>
    <row r="446" spans="1:10" x14ac:dyDescent="0.25">
      <c r="A446" s="3" t="s">
        <v>462</v>
      </c>
      <c r="B446">
        <v>36</v>
      </c>
      <c r="C446">
        <v>7</v>
      </c>
      <c r="D446">
        <v>5649.829999999999</v>
      </c>
      <c r="E446" cm="1">
        <f t="array" ref="E446">_xlfn.IFS(B446&gt;87,1,AND(B446&lt;=87, B446&gt;45),2,AND(B446&lt;=45,B446&gt;18),3,B446&lt;=18,4)</f>
        <v>3</v>
      </c>
      <c r="F446" cm="1">
        <f t="array" ref="F446">_xlfn.IFS(C446&gt;7,4,AND(C446&lt;=7, C446&gt;5),3,AND(C446&lt;=5,C446&gt;4),2,C446&lt;=4,1)</f>
        <v>3</v>
      </c>
      <c r="G446" cm="1">
        <f t="array" ref="G446">_xlfn.IFS(D446&gt;4094,4,AND(D446&lt;=4094, D446&gt;2784),3,AND(D446&lt;=2784,D446&gt;1779),2,D446&lt;=1779,1)</f>
        <v>4</v>
      </c>
      <c r="H446">
        <f t="shared" si="6"/>
        <v>334</v>
      </c>
      <c r="I446" t="str" cm="1">
        <f t="array" ref="I446">_xlfn.IFS(H446&gt;411,"Platinum",AND(H446&lt;=411, H446&gt;311),"Gold",AND(H446&lt;=311,H446&gt;211),"Silver",H446&lt;=211,"Bronze")</f>
        <v>Gold</v>
      </c>
      <c r="J446" t="str" cm="1">
        <f t="array" ref="J446">_xlfn.IFS(
H446="444","Champions",
LEFT(H446,1)="4","Loyal Customers",
MID(H446,2,1)="4","Potential Loyalists",
LEFT(H446,1)="3","Promising",
LEFT(H446,1)="2","Customers Needing Attention",
LEFT(H446,1)&lt;="2","At Risk",
RIGHT(H446,1)="4","Can't Lose Them",
TRUE,"Hibernating"
)</f>
        <v>Promising</v>
      </c>
    </row>
    <row r="447" spans="1:10" x14ac:dyDescent="0.25">
      <c r="A447" s="3" t="s">
        <v>463</v>
      </c>
      <c r="B447">
        <v>16</v>
      </c>
      <c r="C447">
        <v>4</v>
      </c>
      <c r="D447">
        <v>2234.62</v>
      </c>
      <c r="E447" cm="1">
        <f t="array" ref="E447">_xlfn.IFS(B447&gt;87,1,AND(B447&lt;=87, B447&gt;45),2,AND(B447&lt;=45,B447&gt;18),3,B447&lt;=18,4)</f>
        <v>4</v>
      </c>
      <c r="F447" cm="1">
        <f t="array" ref="F447">_xlfn.IFS(C447&gt;7,4,AND(C447&lt;=7, C447&gt;5),3,AND(C447&lt;=5,C447&gt;4),2,C447&lt;=4,1)</f>
        <v>1</v>
      </c>
      <c r="G447" cm="1">
        <f t="array" ref="G447">_xlfn.IFS(D447&gt;4094,4,AND(D447&lt;=4094, D447&gt;2784),3,AND(D447&lt;=2784,D447&gt;1779),2,D447&lt;=1779,1)</f>
        <v>2</v>
      </c>
      <c r="H447">
        <f t="shared" si="6"/>
        <v>412</v>
      </c>
      <c r="I447" t="str" cm="1">
        <f t="array" ref="I447">_xlfn.IFS(H447&gt;411,"Platinum",AND(H447&lt;=411, H447&gt;311),"Gold",AND(H447&lt;=311,H447&gt;211),"Silver",H447&lt;=211,"Bronze")</f>
        <v>Platinum</v>
      </c>
      <c r="J447" t="str" cm="1">
        <f t="array" ref="J447">_xlfn.IFS(
H447="444","Champions",
LEFT(H447,1)="4","Loyal Customers",
MID(H447,2,1)="4","Potential Loyalists",
LEFT(H447,1)="3","Promising",
LEFT(H447,1)="2","Customers Needing Attention",
LEFT(H447,1)&lt;="2","At Risk",
RIGHT(H447,1)="4","Can't Lose Them",
TRUE,"Hibernating"
)</f>
        <v>Loyal Customers</v>
      </c>
    </row>
    <row r="448" spans="1:10" x14ac:dyDescent="0.25">
      <c r="A448" s="3" t="s">
        <v>464</v>
      </c>
      <c r="B448">
        <v>47</v>
      </c>
      <c r="C448">
        <v>4</v>
      </c>
      <c r="D448">
        <v>1713.9</v>
      </c>
      <c r="E448" cm="1">
        <f t="array" ref="E448">_xlfn.IFS(B448&gt;87,1,AND(B448&lt;=87, B448&gt;45),2,AND(B448&lt;=45,B448&gt;18),3,B448&lt;=18,4)</f>
        <v>2</v>
      </c>
      <c r="F448" cm="1">
        <f t="array" ref="F448">_xlfn.IFS(C448&gt;7,4,AND(C448&lt;=7, C448&gt;5),3,AND(C448&lt;=5,C448&gt;4),2,C448&lt;=4,1)</f>
        <v>1</v>
      </c>
      <c r="G448" cm="1">
        <f t="array" ref="G448">_xlfn.IFS(D448&gt;4094,4,AND(D448&lt;=4094, D448&gt;2784),3,AND(D448&lt;=2784,D448&gt;1779),2,D448&lt;=1779,1)</f>
        <v>1</v>
      </c>
      <c r="H448">
        <f t="shared" si="6"/>
        <v>211</v>
      </c>
      <c r="I448" t="str" cm="1">
        <f t="array" ref="I448">_xlfn.IFS(H448&gt;411,"Platinum",AND(H448&lt;=411, H448&gt;311),"Gold",AND(H448&lt;=311,H448&gt;211),"Silver",H448&lt;=211,"Bronze")</f>
        <v>Bronze</v>
      </c>
      <c r="J448" t="str" cm="1">
        <f t="array" ref="J448">_xlfn.IFS(
H448="444","Champions",
LEFT(H448,1)="4","Loyal Customers",
MID(H448,2,1)="4","Potential Loyalists",
LEFT(H448,1)="3","Promising",
LEFT(H448,1)="2","Customers Needing Attention",
LEFT(H448,1)&lt;="2","At Risk",
RIGHT(H448,1)="4","Can't Lose Them",
TRUE,"Hibernating"
)</f>
        <v>Customers Needing Attention</v>
      </c>
    </row>
    <row r="449" spans="1:10" x14ac:dyDescent="0.25">
      <c r="A449" s="3" t="s">
        <v>465</v>
      </c>
      <c r="B449">
        <v>3</v>
      </c>
      <c r="C449">
        <v>6</v>
      </c>
      <c r="D449">
        <v>2699.9</v>
      </c>
      <c r="E449" cm="1">
        <f t="array" ref="E449">_xlfn.IFS(B449&gt;87,1,AND(B449&lt;=87, B449&gt;45),2,AND(B449&lt;=45,B449&gt;18),3,B449&lt;=18,4)</f>
        <v>4</v>
      </c>
      <c r="F449" cm="1">
        <f t="array" ref="F449">_xlfn.IFS(C449&gt;7,4,AND(C449&lt;=7, C449&gt;5),3,AND(C449&lt;=5,C449&gt;4),2,C449&lt;=4,1)</f>
        <v>3</v>
      </c>
      <c r="G449" cm="1">
        <f t="array" ref="G449">_xlfn.IFS(D449&gt;4094,4,AND(D449&lt;=4094, D449&gt;2784),3,AND(D449&lt;=2784,D449&gt;1779),2,D449&lt;=1779,1)</f>
        <v>2</v>
      </c>
      <c r="H449">
        <f t="shared" si="6"/>
        <v>432</v>
      </c>
      <c r="I449" t="str" cm="1">
        <f t="array" ref="I449">_xlfn.IFS(H449&gt;411,"Platinum",AND(H449&lt;=411, H449&gt;311),"Gold",AND(H449&lt;=311,H449&gt;211),"Silver",H449&lt;=211,"Bronze")</f>
        <v>Platinum</v>
      </c>
      <c r="J449" t="str" cm="1">
        <f t="array" ref="J449">_xlfn.IFS(
H449="444","Champions",
LEFT(H449,1)="4","Loyal Customers",
MID(H449,2,1)="4","Potential Loyalists",
LEFT(H449,1)="3","Promising",
LEFT(H449,1)="2","Customers Needing Attention",
LEFT(H449,1)&lt;="2","At Risk",
RIGHT(H449,1)="4","Can't Lose Them",
TRUE,"Hibernating"
)</f>
        <v>Loyal Customers</v>
      </c>
    </row>
    <row r="450" spans="1:10" x14ac:dyDescent="0.25">
      <c r="A450" s="3" t="s">
        <v>466</v>
      </c>
      <c r="B450">
        <v>56</v>
      </c>
      <c r="C450">
        <v>6</v>
      </c>
      <c r="D450">
        <v>4751.7199999999993</v>
      </c>
      <c r="E450" cm="1">
        <f t="array" ref="E450">_xlfn.IFS(B450&gt;87,1,AND(B450&lt;=87, B450&gt;45),2,AND(B450&lt;=45,B450&gt;18),3,B450&lt;=18,4)</f>
        <v>2</v>
      </c>
      <c r="F450" cm="1">
        <f t="array" ref="F450">_xlfn.IFS(C450&gt;7,4,AND(C450&lt;=7, C450&gt;5),3,AND(C450&lt;=5,C450&gt;4),2,C450&lt;=4,1)</f>
        <v>3</v>
      </c>
      <c r="G450" cm="1">
        <f t="array" ref="G450">_xlfn.IFS(D450&gt;4094,4,AND(D450&lt;=4094, D450&gt;2784),3,AND(D450&lt;=2784,D450&gt;1779),2,D450&lt;=1779,1)</f>
        <v>4</v>
      </c>
      <c r="H450">
        <f t="shared" si="6"/>
        <v>234</v>
      </c>
      <c r="I450" t="str" cm="1">
        <f t="array" ref="I450">_xlfn.IFS(H450&gt;411,"Platinum",AND(H450&lt;=411, H450&gt;311),"Gold",AND(H450&lt;=311,H450&gt;211),"Silver",H450&lt;=211,"Bronze")</f>
        <v>Silver</v>
      </c>
      <c r="J450" t="str" cm="1">
        <f t="array" ref="J450">_xlfn.IFS(
H450="444","Champions",
LEFT(H450,1)="4","Loyal Customers",
MID(H450,2,1)="4","Potential Loyalists",
LEFT(H450,1)="3","Promising",
LEFT(H450,1)="2","Customers Needing Attention",
LEFT(H450,1)&lt;="2","At Risk",
RIGHT(H450,1)="4","Can't Lose Them",
TRUE,"Hibernating"
)</f>
        <v>Customers Needing Attention</v>
      </c>
    </row>
    <row r="451" spans="1:10" x14ac:dyDescent="0.25">
      <c r="A451" s="3" t="s">
        <v>467</v>
      </c>
      <c r="B451">
        <v>81</v>
      </c>
      <c r="C451">
        <v>4</v>
      </c>
      <c r="D451">
        <v>2405.42</v>
      </c>
      <c r="E451" cm="1">
        <f t="array" ref="E451">_xlfn.IFS(B451&gt;87,1,AND(B451&lt;=87, B451&gt;45),2,AND(B451&lt;=45,B451&gt;18),3,B451&lt;=18,4)</f>
        <v>2</v>
      </c>
      <c r="F451" cm="1">
        <f t="array" ref="F451">_xlfn.IFS(C451&gt;7,4,AND(C451&lt;=7, C451&gt;5),3,AND(C451&lt;=5,C451&gt;4),2,C451&lt;=4,1)</f>
        <v>1</v>
      </c>
      <c r="G451" cm="1">
        <f t="array" ref="G451">_xlfn.IFS(D451&gt;4094,4,AND(D451&lt;=4094, D451&gt;2784),3,AND(D451&lt;=2784,D451&gt;1779),2,D451&lt;=1779,1)</f>
        <v>2</v>
      </c>
      <c r="H451">
        <f t="shared" si="6"/>
        <v>212</v>
      </c>
      <c r="I451" t="str" cm="1">
        <f t="array" ref="I451">_xlfn.IFS(H451&gt;411,"Platinum",AND(H451&lt;=411, H451&gt;311),"Gold",AND(H451&lt;=311,H451&gt;211),"Silver",H451&lt;=211,"Bronze")</f>
        <v>Silver</v>
      </c>
      <c r="J451" t="str" cm="1">
        <f t="array" ref="J451">_xlfn.IFS(
H451="444","Champions",
LEFT(H451,1)="4","Loyal Customers",
MID(H451,2,1)="4","Potential Loyalists",
LEFT(H451,1)="3","Promising",
LEFT(H451,1)="2","Customers Needing Attention",
LEFT(H451,1)&lt;="2","At Risk",
RIGHT(H451,1)="4","Can't Lose Them",
TRUE,"Hibernating"
)</f>
        <v>Customers Needing Attention</v>
      </c>
    </row>
    <row r="452" spans="1:10" x14ac:dyDescent="0.25">
      <c r="A452" s="3" t="s">
        <v>468</v>
      </c>
      <c r="B452">
        <v>40</v>
      </c>
      <c r="C452">
        <v>8</v>
      </c>
      <c r="D452">
        <v>3067.58</v>
      </c>
      <c r="E452" cm="1">
        <f t="array" ref="E452">_xlfn.IFS(B452&gt;87,1,AND(B452&lt;=87, B452&gt;45),2,AND(B452&lt;=45,B452&gt;18),3,B452&lt;=18,4)</f>
        <v>3</v>
      </c>
      <c r="F452" cm="1">
        <f t="array" ref="F452">_xlfn.IFS(C452&gt;7,4,AND(C452&lt;=7, C452&gt;5),3,AND(C452&lt;=5,C452&gt;4),2,C452&lt;=4,1)</f>
        <v>4</v>
      </c>
      <c r="G452" cm="1">
        <f t="array" ref="G452">_xlfn.IFS(D452&gt;4094,4,AND(D452&lt;=4094, D452&gt;2784),3,AND(D452&lt;=2784,D452&gt;1779),2,D452&lt;=1779,1)</f>
        <v>3</v>
      </c>
      <c r="H452">
        <f t="shared" si="6"/>
        <v>343</v>
      </c>
      <c r="I452" t="str" cm="1">
        <f t="array" ref="I452">_xlfn.IFS(H452&gt;411,"Platinum",AND(H452&lt;=411, H452&gt;311),"Gold",AND(H452&lt;=311,H452&gt;211),"Silver",H452&lt;=211,"Bronze")</f>
        <v>Gold</v>
      </c>
      <c r="J452" t="str" cm="1">
        <f t="array" ref="J452">_xlfn.IFS(
H452="444","Champions",
LEFT(H452,1)="4","Loyal Customers",
MID(H452,2,1)="4","Potential Loyalists",
LEFT(H452,1)="3","Promising",
LEFT(H452,1)="2","Customers Needing Attention",
LEFT(H452,1)&lt;="2","At Risk",
RIGHT(H452,1)="4","Can't Lose Them",
TRUE,"Hibernating"
)</f>
        <v>Potential Loyalists</v>
      </c>
    </row>
    <row r="453" spans="1:10" x14ac:dyDescent="0.25">
      <c r="A453" s="3" t="s">
        <v>469</v>
      </c>
      <c r="B453">
        <v>164</v>
      </c>
      <c r="C453">
        <v>2</v>
      </c>
      <c r="D453">
        <v>685.43000000000006</v>
      </c>
      <c r="E453" cm="1">
        <f t="array" ref="E453">_xlfn.IFS(B453&gt;87,1,AND(B453&lt;=87, B453&gt;45),2,AND(B453&lt;=45,B453&gt;18),3,B453&lt;=18,4)</f>
        <v>1</v>
      </c>
      <c r="F453" cm="1">
        <f t="array" ref="F453">_xlfn.IFS(C453&gt;7,4,AND(C453&lt;=7, C453&gt;5),3,AND(C453&lt;=5,C453&gt;4),2,C453&lt;=4,1)</f>
        <v>1</v>
      </c>
      <c r="G453" cm="1">
        <f t="array" ref="G453">_xlfn.IFS(D453&gt;4094,4,AND(D453&lt;=4094, D453&gt;2784),3,AND(D453&lt;=2784,D453&gt;1779),2,D453&lt;=1779,1)</f>
        <v>1</v>
      </c>
      <c r="H453">
        <f t="shared" ref="H453:H516" si="7">(100*E453)+(10*F453)+G453</f>
        <v>111</v>
      </c>
      <c r="I453" t="str" cm="1">
        <f t="array" ref="I453">_xlfn.IFS(H453&gt;411,"Platinum",AND(H453&lt;=411, H453&gt;311),"Gold",AND(H453&lt;=311,H453&gt;211),"Silver",H453&lt;=211,"Bronze")</f>
        <v>Bronze</v>
      </c>
      <c r="J453" t="str" cm="1">
        <f t="array" ref="J453">_xlfn.IFS(
H453="444","Champions",
LEFT(H453,1)="4","Loyal Customers",
MID(H453,2,1)="4","Potential Loyalists",
LEFT(H453,1)="3","Promising",
LEFT(H453,1)="2","Customers Needing Attention",
LEFT(H453,1)&lt;="2","At Risk",
RIGHT(H453,1)="4","Can't Lose Them",
TRUE,"Hibernating"
)</f>
        <v>At Risk</v>
      </c>
    </row>
    <row r="454" spans="1:10" x14ac:dyDescent="0.25">
      <c r="A454" s="3" t="s">
        <v>470</v>
      </c>
      <c r="B454">
        <v>7</v>
      </c>
      <c r="C454">
        <v>10</v>
      </c>
      <c r="D454">
        <v>5426.7</v>
      </c>
      <c r="E454" cm="1">
        <f t="array" ref="E454">_xlfn.IFS(B454&gt;87,1,AND(B454&lt;=87, B454&gt;45),2,AND(B454&lt;=45,B454&gt;18),3,B454&lt;=18,4)</f>
        <v>4</v>
      </c>
      <c r="F454" cm="1">
        <f t="array" ref="F454">_xlfn.IFS(C454&gt;7,4,AND(C454&lt;=7, C454&gt;5),3,AND(C454&lt;=5,C454&gt;4),2,C454&lt;=4,1)</f>
        <v>4</v>
      </c>
      <c r="G454" cm="1">
        <f t="array" ref="G454">_xlfn.IFS(D454&gt;4094,4,AND(D454&lt;=4094, D454&gt;2784),3,AND(D454&lt;=2784,D454&gt;1779),2,D454&lt;=1779,1)</f>
        <v>4</v>
      </c>
      <c r="H454">
        <f t="shared" si="7"/>
        <v>444</v>
      </c>
      <c r="I454" t="str" cm="1">
        <f t="array" ref="I454">_xlfn.IFS(H454&gt;411,"Platinum",AND(H454&lt;=411, H454&gt;311),"Gold",AND(H454&lt;=311,H454&gt;211),"Silver",H454&lt;=211,"Bronze")</f>
        <v>Platinum</v>
      </c>
      <c r="J454" t="str" cm="1">
        <f t="array" ref="J454">_xlfn.IFS(
H454="444","Champions",
LEFT(H454,1)="4","Loyal Customers",
MID(H454,2,1)="4","Potential Loyalists",
LEFT(H454,1)="3","Promising",
LEFT(H454,1)="2","Customers Needing Attention",
LEFT(H454,1)&lt;="2","At Risk",
RIGHT(H454,1)="4","Can't Lose Them",
TRUE,"Hibernating"
)</f>
        <v>Loyal Customers</v>
      </c>
    </row>
    <row r="455" spans="1:10" x14ac:dyDescent="0.25">
      <c r="A455" s="3" t="s">
        <v>471</v>
      </c>
      <c r="B455">
        <v>33</v>
      </c>
      <c r="C455">
        <v>11</v>
      </c>
      <c r="D455">
        <v>2281.9900000000002</v>
      </c>
      <c r="E455" cm="1">
        <f t="array" ref="E455">_xlfn.IFS(B455&gt;87,1,AND(B455&lt;=87, B455&gt;45),2,AND(B455&lt;=45,B455&gt;18),3,B455&lt;=18,4)</f>
        <v>3</v>
      </c>
      <c r="F455" cm="1">
        <f t="array" ref="F455">_xlfn.IFS(C455&gt;7,4,AND(C455&lt;=7, C455&gt;5),3,AND(C455&lt;=5,C455&gt;4),2,C455&lt;=4,1)</f>
        <v>4</v>
      </c>
      <c r="G455" cm="1">
        <f t="array" ref="G455">_xlfn.IFS(D455&gt;4094,4,AND(D455&lt;=4094, D455&gt;2784),3,AND(D455&lt;=2784,D455&gt;1779),2,D455&lt;=1779,1)</f>
        <v>2</v>
      </c>
      <c r="H455">
        <f t="shared" si="7"/>
        <v>342</v>
      </c>
      <c r="I455" t="str" cm="1">
        <f t="array" ref="I455">_xlfn.IFS(H455&gt;411,"Platinum",AND(H455&lt;=411, H455&gt;311),"Gold",AND(H455&lt;=311,H455&gt;211),"Silver",H455&lt;=211,"Bronze")</f>
        <v>Gold</v>
      </c>
      <c r="J455" t="str" cm="1">
        <f t="array" ref="J455">_xlfn.IFS(
H455="444","Champions",
LEFT(H455,1)="4","Loyal Customers",
MID(H455,2,1)="4","Potential Loyalists",
LEFT(H455,1)="3","Promising",
LEFT(H455,1)="2","Customers Needing Attention",
LEFT(H455,1)&lt;="2","At Risk",
RIGHT(H455,1)="4","Can't Lose Them",
TRUE,"Hibernating"
)</f>
        <v>Potential Loyalists</v>
      </c>
    </row>
    <row r="456" spans="1:10" x14ac:dyDescent="0.25">
      <c r="A456" s="3" t="s">
        <v>472</v>
      </c>
      <c r="B456">
        <v>28</v>
      </c>
      <c r="C456">
        <v>6</v>
      </c>
      <c r="D456">
        <v>2396.6999999999998</v>
      </c>
      <c r="E456" cm="1">
        <f t="array" ref="E456">_xlfn.IFS(B456&gt;87,1,AND(B456&lt;=87, B456&gt;45),2,AND(B456&lt;=45,B456&gt;18),3,B456&lt;=18,4)</f>
        <v>3</v>
      </c>
      <c r="F456" cm="1">
        <f t="array" ref="F456">_xlfn.IFS(C456&gt;7,4,AND(C456&lt;=7, C456&gt;5),3,AND(C456&lt;=5,C456&gt;4),2,C456&lt;=4,1)</f>
        <v>3</v>
      </c>
      <c r="G456" cm="1">
        <f t="array" ref="G456">_xlfn.IFS(D456&gt;4094,4,AND(D456&lt;=4094, D456&gt;2784),3,AND(D456&lt;=2784,D456&gt;1779),2,D456&lt;=1779,1)</f>
        <v>2</v>
      </c>
      <c r="H456">
        <f t="shared" si="7"/>
        <v>332</v>
      </c>
      <c r="I456" t="str" cm="1">
        <f t="array" ref="I456">_xlfn.IFS(H456&gt;411,"Platinum",AND(H456&lt;=411, H456&gt;311),"Gold",AND(H456&lt;=311,H456&gt;211),"Silver",H456&lt;=211,"Bronze")</f>
        <v>Gold</v>
      </c>
      <c r="J456" t="str" cm="1">
        <f t="array" ref="J456">_xlfn.IFS(
H456="444","Champions",
LEFT(H456,1)="4","Loyal Customers",
MID(H456,2,1)="4","Potential Loyalists",
LEFT(H456,1)="3","Promising",
LEFT(H456,1)="2","Customers Needing Attention",
LEFT(H456,1)&lt;="2","At Risk",
RIGHT(H456,1)="4","Can't Lose Them",
TRUE,"Hibernating"
)</f>
        <v>Promising</v>
      </c>
    </row>
    <row r="457" spans="1:10" x14ac:dyDescent="0.25">
      <c r="A457" s="3" t="s">
        <v>473</v>
      </c>
      <c r="B457">
        <v>0</v>
      </c>
      <c r="C457">
        <v>9</v>
      </c>
      <c r="D457">
        <v>3796.5299999999997</v>
      </c>
      <c r="E457" cm="1">
        <f t="array" ref="E457">_xlfn.IFS(B457&gt;87,1,AND(B457&lt;=87, B457&gt;45),2,AND(B457&lt;=45,B457&gt;18),3,B457&lt;=18,4)</f>
        <v>4</v>
      </c>
      <c r="F457" cm="1">
        <f t="array" ref="F457">_xlfn.IFS(C457&gt;7,4,AND(C457&lt;=7, C457&gt;5),3,AND(C457&lt;=5,C457&gt;4),2,C457&lt;=4,1)</f>
        <v>4</v>
      </c>
      <c r="G457" cm="1">
        <f t="array" ref="G457">_xlfn.IFS(D457&gt;4094,4,AND(D457&lt;=4094, D457&gt;2784),3,AND(D457&lt;=2784,D457&gt;1779),2,D457&lt;=1779,1)</f>
        <v>3</v>
      </c>
      <c r="H457">
        <f t="shared" si="7"/>
        <v>443</v>
      </c>
      <c r="I457" t="str" cm="1">
        <f t="array" ref="I457">_xlfn.IFS(H457&gt;411,"Platinum",AND(H457&lt;=411, H457&gt;311),"Gold",AND(H457&lt;=311,H457&gt;211),"Silver",H457&lt;=211,"Bronze")</f>
        <v>Platinum</v>
      </c>
      <c r="J457" t="str" cm="1">
        <f t="array" ref="J457">_xlfn.IFS(
H457="444","Champions",
LEFT(H457,1)="4","Loyal Customers",
MID(H457,2,1)="4","Potential Loyalists",
LEFT(H457,1)="3","Promising",
LEFT(H457,1)="2","Customers Needing Attention",
LEFT(H457,1)&lt;="2","At Risk",
RIGHT(H457,1)="4","Can't Lose Them",
TRUE,"Hibernating"
)</f>
        <v>Loyal Customers</v>
      </c>
    </row>
    <row r="458" spans="1:10" x14ac:dyDescent="0.25">
      <c r="A458" s="3" t="s">
        <v>474</v>
      </c>
      <c r="B458">
        <v>10</v>
      </c>
      <c r="C458">
        <v>3</v>
      </c>
      <c r="D458">
        <v>2731.09</v>
      </c>
      <c r="E458" cm="1">
        <f t="array" ref="E458">_xlfn.IFS(B458&gt;87,1,AND(B458&lt;=87, B458&gt;45),2,AND(B458&lt;=45,B458&gt;18),3,B458&lt;=18,4)</f>
        <v>4</v>
      </c>
      <c r="F458" cm="1">
        <f t="array" ref="F458">_xlfn.IFS(C458&gt;7,4,AND(C458&lt;=7, C458&gt;5),3,AND(C458&lt;=5,C458&gt;4),2,C458&lt;=4,1)</f>
        <v>1</v>
      </c>
      <c r="G458" cm="1">
        <f t="array" ref="G458">_xlfn.IFS(D458&gt;4094,4,AND(D458&lt;=4094, D458&gt;2784),3,AND(D458&lt;=2784,D458&gt;1779),2,D458&lt;=1779,1)</f>
        <v>2</v>
      </c>
      <c r="H458">
        <f t="shared" si="7"/>
        <v>412</v>
      </c>
      <c r="I458" t="str" cm="1">
        <f t="array" ref="I458">_xlfn.IFS(H458&gt;411,"Platinum",AND(H458&lt;=411, H458&gt;311),"Gold",AND(H458&lt;=311,H458&gt;211),"Silver",H458&lt;=211,"Bronze")</f>
        <v>Platinum</v>
      </c>
      <c r="J458" t="str" cm="1">
        <f t="array" ref="J458">_xlfn.IFS(
H458="444","Champions",
LEFT(H458,1)="4","Loyal Customers",
MID(H458,2,1)="4","Potential Loyalists",
LEFT(H458,1)="3","Promising",
LEFT(H458,1)="2","Customers Needing Attention",
LEFT(H458,1)&lt;="2","At Risk",
RIGHT(H458,1)="4","Can't Lose Them",
TRUE,"Hibernating"
)</f>
        <v>Loyal Customers</v>
      </c>
    </row>
    <row r="459" spans="1:10" x14ac:dyDescent="0.25">
      <c r="A459" s="3" t="s">
        <v>475</v>
      </c>
      <c r="B459">
        <v>22</v>
      </c>
      <c r="C459">
        <v>4</v>
      </c>
      <c r="D459">
        <v>2564.81</v>
      </c>
      <c r="E459" cm="1">
        <f t="array" ref="E459">_xlfn.IFS(B459&gt;87,1,AND(B459&lt;=87, B459&gt;45),2,AND(B459&lt;=45,B459&gt;18),3,B459&lt;=18,4)</f>
        <v>3</v>
      </c>
      <c r="F459" cm="1">
        <f t="array" ref="F459">_xlfn.IFS(C459&gt;7,4,AND(C459&lt;=7, C459&gt;5),3,AND(C459&lt;=5,C459&gt;4),2,C459&lt;=4,1)</f>
        <v>1</v>
      </c>
      <c r="G459" cm="1">
        <f t="array" ref="G459">_xlfn.IFS(D459&gt;4094,4,AND(D459&lt;=4094, D459&gt;2784),3,AND(D459&lt;=2784,D459&gt;1779),2,D459&lt;=1779,1)</f>
        <v>2</v>
      </c>
      <c r="H459">
        <f t="shared" si="7"/>
        <v>312</v>
      </c>
      <c r="I459" t="str" cm="1">
        <f t="array" ref="I459">_xlfn.IFS(H459&gt;411,"Platinum",AND(H459&lt;=411, H459&gt;311),"Gold",AND(H459&lt;=311,H459&gt;211),"Silver",H459&lt;=211,"Bronze")</f>
        <v>Gold</v>
      </c>
      <c r="J459" t="str" cm="1">
        <f t="array" ref="J459">_xlfn.IFS(
H459="444","Champions",
LEFT(H459,1)="4","Loyal Customers",
MID(H459,2,1)="4","Potential Loyalists",
LEFT(H459,1)="3","Promising",
LEFT(H459,1)="2","Customers Needing Attention",
LEFT(H459,1)&lt;="2","At Risk",
RIGHT(H459,1)="4","Can't Lose Them",
TRUE,"Hibernating"
)</f>
        <v>Promising</v>
      </c>
    </row>
    <row r="460" spans="1:10" x14ac:dyDescent="0.25">
      <c r="A460" s="3" t="s">
        <v>476</v>
      </c>
      <c r="B460">
        <v>159</v>
      </c>
      <c r="C460">
        <v>3</v>
      </c>
      <c r="D460">
        <v>2138.35</v>
      </c>
      <c r="E460" cm="1">
        <f t="array" ref="E460">_xlfn.IFS(B460&gt;87,1,AND(B460&lt;=87, B460&gt;45),2,AND(B460&lt;=45,B460&gt;18),3,B460&lt;=18,4)</f>
        <v>1</v>
      </c>
      <c r="F460" cm="1">
        <f t="array" ref="F460">_xlfn.IFS(C460&gt;7,4,AND(C460&lt;=7, C460&gt;5),3,AND(C460&lt;=5,C460&gt;4),2,C460&lt;=4,1)</f>
        <v>1</v>
      </c>
      <c r="G460" cm="1">
        <f t="array" ref="G460">_xlfn.IFS(D460&gt;4094,4,AND(D460&lt;=4094, D460&gt;2784),3,AND(D460&lt;=2784,D460&gt;1779),2,D460&lt;=1779,1)</f>
        <v>2</v>
      </c>
      <c r="H460">
        <f t="shared" si="7"/>
        <v>112</v>
      </c>
      <c r="I460" t="str" cm="1">
        <f t="array" ref="I460">_xlfn.IFS(H460&gt;411,"Platinum",AND(H460&lt;=411, H460&gt;311),"Gold",AND(H460&lt;=311,H460&gt;211),"Silver",H460&lt;=211,"Bronze")</f>
        <v>Bronze</v>
      </c>
      <c r="J460" t="str" cm="1">
        <f t="array" ref="J460">_xlfn.IFS(
H460="444","Champions",
LEFT(H460,1)="4","Loyal Customers",
MID(H460,2,1)="4","Potential Loyalists",
LEFT(H460,1)="3","Promising",
LEFT(H460,1)="2","Customers Needing Attention",
LEFT(H460,1)&lt;="2","At Risk",
RIGHT(H460,1)="4","Can't Lose Them",
TRUE,"Hibernating"
)</f>
        <v>At Risk</v>
      </c>
    </row>
    <row r="461" spans="1:10" x14ac:dyDescent="0.25">
      <c r="A461" s="3" t="s">
        <v>477</v>
      </c>
      <c r="B461">
        <v>60</v>
      </c>
      <c r="C461">
        <v>7</v>
      </c>
      <c r="D461">
        <v>5597.1100000000006</v>
      </c>
      <c r="E461" cm="1">
        <f t="array" ref="E461">_xlfn.IFS(B461&gt;87,1,AND(B461&lt;=87, B461&gt;45),2,AND(B461&lt;=45,B461&gt;18),3,B461&lt;=18,4)</f>
        <v>2</v>
      </c>
      <c r="F461" cm="1">
        <f t="array" ref="F461">_xlfn.IFS(C461&gt;7,4,AND(C461&lt;=7, C461&gt;5),3,AND(C461&lt;=5,C461&gt;4),2,C461&lt;=4,1)</f>
        <v>3</v>
      </c>
      <c r="G461" cm="1">
        <f t="array" ref="G461">_xlfn.IFS(D461&gt;4094,4,AND(D461&lt;=4094, D461&gt;2784),3,AND(D461&lt;=2784,D461&gt;1779),2,D461&lt;=1779,1)</f>
        <v>4</v>
      </c>
      <c r="H461">
        <f t="shared" si="7"/>
        <v>234</v>
      </c>
      <c r="I461" t="str" cm="1">
        <f t="array" ref="I461">_xlfn.IFS(H461&gt;411,"Platinum",AND(H461&lt;=411, H461&gt;311),"Gold",AND(H461&lt;=311,H461&gt;211),"Silver",H461&lt;=211,"Bronze")</f>
        <v>Silver</v>
      </c>
      <c r="J461" t="str" cm="1">
        <f t="array" ref="J461">_xlfn.IFS(
H461="444","Champions",
LEFT(H461,1)="4","Loyal Customers",
MID(H461,2,1)="4","Potential Loyalists",
LEFT(H461,1)="3","Promising",
LEFT(H461,1)="2","Customers Needing Attention",
LEFT(H461,1)&lt;="2","At Risk",
RIGHT(H461,1)="4","Can't Lose Them",
TRUE,"Hibernating"
)</f>
        <v>Customers Needing Attention</v>
      </c>
    </row>
    <row r="462" spans="1:10" x14ac:dyDescent="0.25">
      <c r="A462" s="3" t="s">
        <v>478</v>
      </c>
      <c r="B462">
        <v>35</v>
      </c>
      <c r="C462">
        <v>6</v>
      </c>
      <c r="D462">
        <v>4268.32</v>
      </c>
      <c r="E462" cm="1">
        <f t="array" ref="E462">_xlfn.IFS(B462&gt;87,1,AND(B462&lt;=87, B462&gt;45),2,AND(B462&lt;=45,B462&gt;18),3,B462&lt;=18,4)</f>
        <v>3</v>
      </c>
      <c r="F462" cm="1">
        <f t="array" ref="F462">_xlfn.IFS(C462&gt;7,4,AND(C462&lt;=7, C462&gt;5),3,AND(C462&lt;=5,C462&gt;4),2,C462&lt;=4,1)</f>
        <v>3</v>
      </c>
      <c r="G462" cm="1">
        <f t="array" ref="G462">_xlfn.IFS(D462&gt;4094,4,AND(D462&lt;=4094, D462&gt;2784),3,AND(D462&lt;=2784,D462&gt;1779),2,D462&lt;=1779,1)</f>
        <v>4</v>
      </c>
      <c r="H462">
        <f t="shared" si="7"/>
        <v>334</v>
      </c>
      <c r="I462" t="str" cm="1">
        <f t="array" ref="I462">_xlfn.IFS(H462&gt;411,"Platinum",AND(H462&lt;=411, H462&gt;311),"Gold",AND(H462&lt;=311,H462&gt;211),"Silver",H462&lt;=211,"Bronze")</f>
        <v>Gold</v>
      </c>
      <c r="J462" t="str" cm="1">
        <f t="array" ref="J462">_xlfn.IFS(
H462="444","Champions",
LEFT(H462,1)="4","Loyal Customers",
MID(H462,2,1)="4","Potential Loyalists",
LEFT(H462,1)="3","Promising",
LEFT(H462,1)="2","Customers Needing Attention",
LEFT(H462,1)&lt;="2","At Risk",
RIGHT(H462,1)="4","Can't Lose Them",
TRUE,"Hibernating"
)</f>
        <v>Promising</v>
      </c>
    </row>
    <row r="463" spans="1:10" x14ac:dyDescent="0.25">
      <c r="A463" s="3" t="s">
        <v>479</v>
      </c>
      <c r="B463">
        <v>121</v>
      </c>
      <c r="C463">
        <v>4</v>
      </c>
      <c r="D463">
        <v>2223.44</v>
      </c>
      <c r="E463" cm="1">
        <f t="array" ref="E463">_xlfn.IFS(B463&gt;87,1,AND(B463&lt;=87, B463&gt;45),2,AND(B463&lt;=45,B463&gt;18),3,B463&lt;=18,4)</f>
        <v>1</v>
      </c>
      <c r="F463" cm="1">
        <f t="array" ref="F463">_xlfn.IFS(C463&gt;7,4,AND(C463&lt;=7, C463&gt;5),3,AND(C463&lt;=5,C463&gt;4),2,C463&lt;=4,1)</f>
        <v>1</v>
      </c>
      <c r="G463" cm="1">
        <f t="array" ref="G463">_xlfn.IFS(D463&gt;4094,4,AND(D463&lt;=4094, D463&gt;2784),3,AND(D463&lt;=2784,D463&gt;1779),2,D463&lt;=1779,1)</f>
        <v>2</v>
      </c>
      <c r="H463">
        <f t="shared" si="7"/>
        <v>112</v>
      </c>
      <c r="I463" t="str" cm="1">
        <f t="array" ref="I463">_xlfn.IFS(H463&gt;411,"Platinum",AND(H463&lt;=411, H463&gt;311),"Gold",AND(H463&lt;=311,H463&gt;211),"Silver",H463&lt;=211,"Bronze")</f>
        <v>Bronze</v>
      </c>
      <c r="J463" t="str" cm="1">
        <f t="array" ref="J463">_xlfn.IFS(
H463="444","Champions",
LEFT(H463,1)="4","Loyal Customers",
MID(H463,2,1)="4","Potential Loyalists",
LEFT(H463,1)="3","Promising",
LEFT(H463,1)="2","Customers Needing Attention",
LEFT(H463,1)&lt;="2","At Risk",
RIGHT(H463,1)="4","Can't Lose Them",
TRUE,"Hibernating"
)</f>
        <v>At Risk</v>
      </c>
    </row>
    <row r="464" spans="1:10" x14ac:dyDescent="0.25">
      <c r="A464" s="3" t="s">
        <v>480</v>
      </c>
      <c r="B464">
        <v>3</v>
      </c>
      <c r="C464">
        <v>6</v>
      </c>
      <c r="D464">
        <v>3277.86</v>
      </c>
      <c r="E464" cm="1">
        <f t="array" ref="E464">_xlfn.IFS(B464&gt;87,1,AND(B464&lt;=87, B464&gt;45),2,AND(B464&lt;=45,B464&gt;18),3,B464&lt;=18,4)</f>
        <v>4</v>
      </c>
      <c r="F464" cm="1">
        <f t="array" ref="F464">_xlfn.IFS(C464&gt;7,4,AND(C464&lt;=7, C464&gt;5),3,AND(C464&lt;=5,C464&gt;4),2,C464&lt;=4,1)</f>
        <v>3</v>
      </c>
      <c r="G464" cm="1">
        <f t="array" ref="G464">_xlfn.IFS(D464&gt;4094,4,AND(D464&lt;=4094, D464&gt;2784),3,AND(D464&lt;=2784,D464&gt;1779),2,D464&lt;=1779,1)</f>
        <v>3</v>
      </c>
      <c r="H464">
        <f t="shared" si="7"/>
        <v>433</v>
      </c>
      <c r="I464" t="str" cm="1">
        <f t="array" ref="I464">_xlfn.IFS(H464&gt;411,"Platinum",AND(H464&lt;=411, H464&gt;311),"Gold",AND(H464&lt;=311,H464&gt;211),"Silver",H464&lt;=211,"Bronze")</f>
        <v>Platinum</v>
      </c>
      <c r="J464" t="str" cm="1">
        <f t="array" ref="J464">_xlfn.IFS(
H464="444","Champions",
LEFT(H464,1)="4","Loyal Customers",
MID(H464,2,1)="4","Potential Loyalists",
LEFT(H464,1)="3","Promising",
LEFT(H464,1)="2","Customers Needing Attention",
LEFT(H464,1)&lt;="2","At Risk",
RIGHT(H464,1)="4","Can't Lose Them",
TRUE,"Hibernating"
)</f>
        <v>Loyal Customers</v>
      </c>
    </row>
    <row r="465" spans="1:10" x14ac:dyDescent="0.25">
      <c r="A465" s="3" t="s">
        <v>481</v>
      </c>
      <c r="B465">
        <v>18</v>
      </c>
      <c r="C465">
        <v>2</v>
      </c>
      <c r="D465">
        <v>630.21</v>
      </c>
      <c r="E465" cm="1">
        <f t="array" ref="E465">_xlfn.IFS(B465&gt;87,1,AND(B465&lt;=87, B465&gt;45),2,AND(B465&lt;=45,B465&gt;18),3,B465&lt;=18,4)</f>
        <v>4</v>
      </c>
      <c r="F465" cm="1">
        <f t="array" ref="F465">_xlfn.IFS(C465&gt;7,4,AND(C465&lt;=7, C465&gt;5),3,AND(C465&lt;=5,C465&gt;4),2,C465&lt;=4,1)</f>
        <v>1</v>
      </c>
      <c r="G465" cm="1">
        <f t="array" ref="G465">_xlfn.IFS(D465&gt;4094,4,AND(D465&lt;=4094, D465&gt;2784),3,AND(D465&lt;=2784,D465&gt;1779),2,D465&lt;=1779,1)</f>
        <v>1</v>
      </c>
      <c r="H465">
        <f t="shared" si="7"/>
        <v>411</v>
      </c>
      <c r="I465" t="str" cm="1">
        <f t="array" ref="I465">_xlfn.IFS(H465&gt;411,"Platinum",AND(H465&lt;=411, H465&gt;311),"Gold",AND(H465&lt;=311,H465&gt;211),"Silver",H465&lt;=211,"Bronze")</f>
        <v>Gold</v>
      </c>
      <c r="J465" t="str" cm="1">
        <f t="array" ref="J465">_xlfn.IFS(
H465="444","Champions",
LEFT(H465,1)="4","Loyal Customers",
MID(H465,2,1)="4","Potential Loyalists",
LEFT(H465,1)="3","Promising",
LEFT(H465,1)="2","Customers Needing Attention",
LEFT(H465,1)&lt;="2","At Risk",
RIGHT(H465,1)="4","Can't Lose Them",
TRUE,"Hibernating"
)</f>
        <v>Loyal Customers</v>
      </c>
    </row>
    <row r="466" spans="1:10" x14ac:dyDescent="0.25">
      <c r="A466" s="3" t="s">
        <v>482</v>
      </c>
      <c r="B466">
        <v>57</v>
      </c>
      <c r="C466">
        <v>4</v>
      </c>
      <c r="D466">
        <v>3062.52</v>
      </c>
      <c r="E466" cm="1">
        <f t="array" ref="E466">_xlfn.IFS(B466&gt;87,1,AND(B466&lt;=87, B466&gt;45),2,AND(B466&lt;=45,B466&gt;18),3,B466&lt;=18,4)</f>
        <v>2</v>
      </c>
      <c r="F466" cm="1">
        <f t="array" ref="F466">_xlfn.IFS(C466&gt;7,4,AND(C466&lt;=7, C466&gt;5),3,AND(C466&lt;=5,C466&gt;4),2,C466&lt;=4,1)</f>
        <v>1</v>
      </c>
      <c r="G466" cm="1">
        <f t="array" ref="G466">_xlfn.IFS(D466&gt;4094,4,AND(D466&lt;=4094, D466&gt;2784),3,AND(D466&lt;=2784,D466&gt;1779),2,D466&lt;=1779,1)</f>
        <v>3</v>
      </c>
      <c r="H466">
        <f t="shared" si="7"/>
        <v>213</v>
      </c>
      <c r="I466" t="str" cm="1">
        <f t="array" ref="I466">_xlfn.IFS(H466&gt;411,"Platinum",AND(H466&lt;=411, H466&gt;311),"Gold",AND(H466&lt;=311,H466&gt;211),"Silver",H466&lt;=211,"Bronze")</f>
        <v>Silver</v>
      </c>
      <c r="J466" t="str" cm="1">
        <f t="array" ref="J466">_xlfn.IFS(
H466="444","Champions",
LEFT(H466,1)="4","Loyal Customers",
MID(H466,2,1)="4","Potential Loyalists",
LEFT(H466,1)="3","Promising",
LEFT(H466,1)="2","Customers Needing Attention",
LEFT(H466,1)&lt;="2","At Risk",
RIGHT(H466,1)="4","Can't Lose Them",
TRUE,"Hibernating"
)</f>
        <v>Customers Needing Attention</v>
      </c>
    </row>
    <row r="467" spans="1:10" x14ac:dyDescent="0.25">
      <c r="A467" s="3" t="s">
        <v>483</v>
      </c>
      <c r="B467">
        <v>67</v>
      </c>
      <c r="C467">
        <v>5</v>
      </c>
      <c r="D467">
        <v>1266.06</v>
      </c>
      <c r="E467" cm="1">
        <f t="array" ref="E467">_xlfn.IFS(B467&gt;87,1,AND(B467&lt;=87, B467&gt;45),2,AND(B467&lt;=45,B467&gt;18),3,B467&lt;=18,4)</f>
        <v>2</v>
      </c>
      <c r="F467" cm="1">
        <f t="array" ref="F467">_xlfn.IFS(C467&gt;7,4,AND(C467&lt;=7, C467&gt;5),3,AND(C467&lt;=5,C467&gt;4),2,C467&lt;=4,1)</f>
        <v>2</v>
      </c>
      <c r="G467" cm="1">
        <f t="array" ref="G467">_xlfn.IFS(D467&gt;4094,4,AND(D467&lt;=4094, D467&gt;2784),3,AND(D467&lt;=2784,D467&gt;1779),2,D467&lt;=1779,1)</f>
        <v>1</v>
      </c>
      <c r="H467">
        <f t="shared" si="7"/>
        <v>221</v>
      </c>
      <c r="I467" t="str" cm="1">
        <f t="array" ref="I467">_xlfn.IFS(H467&gt;411,"Platinum",AND(H467&lt;=411, H467&gt;311),"Gold",AND(H467&lt;=311,H467&gt;211),"Silver",H467&lt;=211,"Bronze")</f>
        <v>Silver</v>
      </c>
      <c r="J467" t="str" cm="1">
        <f t="array" ref="J467">_xlfn.IFS(
H467="444","Champions",
LEFT(H467,1)="4","Loyal Customers",
MID(H467,2,1)="4","Potential Loyalists",
LEFT(H467,1)="3","Promising",
LEFT(H467,1)="2","Customers Needing Attention",
LEFT(H467,1)&lt;="2","At Risk",
RIGHT(H467,1)="4","Can't Lose Them",
TRUE,"Hibernating"
)</f>
        <v>Customers Needing Attention</v>
      </c>
    </row>
    <row r="468" spans="1:10" x14ac:dyDescent="0.25">
      <c r="A468" s="3" t="s">
        <v>484</v>
      </c>
      <c r="B468">
        <v>56</v>
      </c>
      <c r="C468">
        <v>7</v>
      </c>
      <c r="D468">
        <v>3873.42</v>
      </c>
      <c r="E468" cm="1">
        <f t="array" ref="E468">_xlfn.IFS(B468&gt;87,1,AND(B468&lt;=87, B468&gt;45),2,AND(B468&lt;=45,B468&gt;18),3,B468&lt;=18,4)</f>
        <v>2</v>
      </c>
      <c r="F468" cm="1">
        <f t="array" ref="F468">_xlfn.IFS(C468&gt;7,4,AND(C468&lt;=7, C468&gt;5),3,AND(C468&lt;=5,C468&gt;4),2,C468&lt;=4,1)</f>
        <v>3</v>
      </c>
      <c r="G468" cm="1">
        <f t="array" ref="G468">_xlfn.IFS(D468&gt;4094,4,AND(D468&lt;=4094, D468&gt;2784),3,AND(D468&lt;=2784,D468&gt;1779),2,D468&lt;=1779,1)</f>
        <v>3</v>
      </c>
      <c r="H468">
        <f t="shared" si="7"/>
        <v>233</v>
      </c>
      <c r="I468" t="str" cm="1">
        <f t="array" ref="I468">_xlfn.IFS(H468&gt;411,"Platinum",AND(H468&lt;=411, H468&gt;311),"Gold",AND(H468&lt;=311,H468&gt;211),"Silver",H468&lt;=211,"Bronze")</f>
        <v>Silver</v>
      </c>
      <c r="J468" t="str" cm="1">
        <f t="array" ref="J468">_xlfn.IFS(
H468="444","Champions",
LEFT(H468,1)="4","Loyal Customers",
MID(H468,2,1)="4","Potential Loyalists",
LEFT(H468,1)="3","Promising",
LEFT(H468,1)="2","Customers Needing Attention",
LEFT(H468,1)&lt;="2","At Risk",
RIGHT(H468,1)="4","Can't Lose Them",
TRUE,"Hibernating"
)</f>
        <v>Customers Needing Attention</v>
      </c>
    </row>
    <row r="469" spans="1:10" x14ac:dyDescent="0.25">
      <c r="A469" s="3" t="s">
        <v>485</v>
      </c>
      <c r="B469">
        <v>86</v>
      </c>
      <c r="C469">
        <v>6</v>
      </c>
      <c r="D469">
        <v>1983.97</v>
      </c>
      <c r="E469" cm="1">
        <f t="array" ref="E469">_xlfn.IFS(B469&gt;87,1,AND(B469&lt;=87, B469&gt;45),2,AND(B469&lt;=45,B469&gt;18),3,B469&lt;=18,4)</f>
        <v>2</v>
      </c>
      <c r="F469" cm="1">
        <f t="array" ref="F469">_xlfn.IFS(C469&gt;7,4,AND(C469&lt;=7, C469&gt;5),3,AND(C469&lt;=5,C469&gt;4),2,C469&lt;=4,1)</f>
        <v>3</v>
      </c>
      <c r="G469" cm="1">
        <f t="array" ref="G469">_xlfn.IFS(D469&gt;4094,4,AND(D469&lt;=4094, D469&gt;2784),3,AND(D469&lt;=2784,D469&gt;1779),2,D469&lt;=1779,1)</f>
        <v>2</v>
      </c>
      <c r="H469">
        <f t="shared" si="7"/>
        <v>232</v>
      </c>
      <c r="I469" t="str" cm="1">
        <f t="array" ref="I469">_xlfn.IFS(H469&gt;411,"Platinum",AND(H469&lt;=411, H469&gt;311),"Gold",AND(H469&lt;=311,H469&gt;211),"Silver",H469&lt;=211,"Bronze")</f>
        <v>Silver</v>
      </c>
      <c r="J469" t="str" cm="1">
        <f t="array" ref="J469">_xlfn.IFS(
H469="444","Champions",
LEFT(H469,1)="4","Loyal Customers",
MID(H469,2,1)="4","Potential Loyalists",
LEFT(H469,1)="3","Promising",
LEFT(H469,1)="2","Customers Needing Attention",
LEFT(H469,1)&lt;="2","At Risk",
RIGHT(H469,1)="4","Can't Lose Them",
TRUE,"Hibernating"
)</f>
        <v>Customers Needing Attention</v>
      </c>
    </row>
    <row r="470" spans="1:10" x14ac:dyDescent="0.25">
      <c r="A470" s="3" t="s">
        <v>486</v>
      </c>
      <c r="B470">
        <v>22</v>
      </c>
      <c r="C470">
        <v>5</v>
      </c>
      <c r="D470">
        <v>972.79000000000008</v>
      </c>
      <c r="E470" cm="1">
        <f t="array" ref="E470">_xlfn.IFS(B470&gt;87,1,AND(B470&lt;=87, B470&gt;45),2,AND(B470&lt;=45,B470&gt;18),3,B470&lt;=18,4)</f>
        <v>3</v>
      </c>
      <c r="F470" cm="1">
        <f t="array" ref="F470">_xlfn.IFS(C470&gt;7,4,AND(C470&lt;=7, C470&gt;5),3,AND(C470&lt;=5,C470&gt;4),2,C470&lt;=4,1)</f>
        <v>2</v>
      </c>
      <c r="G470" cm="1">
        <f t="array" ref="G470">_xlfn.IFS(D470&gt;4094,4,AND(D470&lt;=4094, D470&gt;2784),3,AND(D470&lt;=2784,D470&gt;1779),2,D470&lt;=1779,1)</f>
        <v>1</v>
      </c>
      <c r="H470">
        <f t="shared" si="7"/>
        <v>321</v>
      </c>
      <c r="I470" t="str" cm="1">
        <f t="array" ref="I470">_xlfn.IFS(H470&gt;411,"Platinum",AND(H470&lt;=411, H470&gt;311),"Gold",AND(H470&lt;=311,H470&gt;211),"Silver",H470&lt;=211,"Bronze")</f>
        <v>Gold</v>
      </c>
      <c r="J470" t="str" cm="1">
        <f t="array" ref="J470">_xlfn.IFS(
H470="444","Champions",
LEFT(H470,1)="4","Loyal Customers",
MID(H470,2,1)="4","Potential Loyalists",
LEFT(H470,1)="3","Promising",
LEFT(H470,1)="2","Customers Needing Attention",
LEFT(H470,1)&lt;="2","At Risk",
RIGHT(H470,1)="4","Can't Lose Them",
TRUE,"Hibernating"
)</f>
        <v>Promising</v>
      </c>
    </row>
    <row r="471" spans="1:10" x14ac:dyDescent="0.25">
      <c r="A471" s="3" t="s">
        <v>487</v>
      </c>
      <c r="B471">
        <v>4</v>
      </c>
      <c r="C471">
        <v>11</v>
      </c>
      <c r="D471">
        <v>3917.34</v>
      </c>
      <c r="E471" cm="1">
        <f t="array" ref="E471">_xlfn.IFS(B471&gt;87,1,AND(B471&lt;=87, B471&gt;45),2,AND(B471&lt;=45,B471&gt;18),3,B471&lt;=18,4)</f>
        <v>4</v>
      </c>
      <c r="F471" cm="1">
        <f t="array" ref="F471">_xlfn.IFS(C471&gt;7,4,AND(C471&lt;=7, C471&gt;5),3,AND(C471&lt;=5,C471&gt;4),2,C471&lt;=4,1)</f>
        <v>4</v>
      </c>
      <c r="G471" cm="1">
        <f t="array" ref="G471">_xlfn.IFS(D471&gt;4094,4,AND(D471&lt;=4094, D471&gt;2784),3,AND(D471&lt;=2784,D471&gt;1779),2,D471&lt;=1779,1)</f>
        <v>3</v>
      </c>
      <c r="H471">
        <f t="shared" si="7"/>
        <v>443</v>
      </c>
      <c r="I471" t="str" cm="1">
        <f t="array" ref="I471">_xlfn.IFS(H471&gt;411,"Platinum",AND(H471&lt;=411, H471&gt;311),"Gold",AND(H471&lt;=311,H471&gt;211),"Silver",H471&lt;=211,"Bronze")</f>
        <v>Platinum</v>
      </c>
      <c r="J471" t="str" cm="1">
        <f t="array" ref="J471">_xlfn.IFS(
H471="444","Champions",
LEFT(H471,1)="4","Loyal Customers",
MID(H471,2,1)="4","Potential Loyalists",
LEFT(H471,1)="3","Promising",
LEFT(H471,1)="2","Customers Needing Attention",
LEFT(H471,1)&lt;="2","At Risk",
RIGHT(H471,1)="4","Can't Lose Them",
TRUE,"Hibernating"
)</f>
        <v>Loyal Customers</v>
      </c>
    </row>
    <row r="472" spans="1:10" x14ac:dyDescent="0.25">
      <c r="A472" s="3" t="s">
        <v>488</v>
      </c>
      <c r="B472">
        <v>38</v>
      </c>
      <c r="C472">
        <v>5</v>
      </c>
      <c r="D472">
        <v>2121.64</v>
      </c>
      <c r="E472" cm="1">
        <f t="array" ref="E472">_xlfn.IFS(B472&gt;87,1,AND(B472&lt;=87, B472&gt;45),2,AND(B472&lt;=45,B472&gt;18),3,B472&lt;=18,4)</f>
        <v>3</v>
      </c>
      <c r="F472" cm="1">
        <f t="array" ref="F472">_xlfn.IFS(C472&gt;7,4,AND(C472&lt;=7, C472&gt;5),3,AND(C472&lt;=5,C472&gt;4),2,C472&lt;=4,1)</f>
        <v>2</v>
      </c>
      <c r="G472" cm="1">
        <f t="array" ref="G472">_xlfn.IFS(D472&gt;4094,4,AND(D472&lt;=4094, D472&gt;2784),3,AND(D472&lt;=2784,D472&gt;1779),2,D472&lt;=1779,1)</f>
        <v>2</v>
      </c>
      <c r="H472">
        <f t="shared" si="7"/>
        <v>322</v>
      </c>
      <c r="I472" t="str" cm="1">
        <f t="array" ref="I472">_xlfn.IFS(H472&gt;411,"Platinum",AND(H472&lt;=411, H472&gt;311),"Gold",AND(H472&lt;=311,H472&gt;211),"Silver",H472&lt;=211,"Bronze")</f>
        <v>Gold</v>
      </c>
      <c r="J472" t="str" cm="1">
        <f t="array" ref="J472">_xlfn.IFS(
H472="444","Champions",
LEFT(H472,1)="4","Loyal Customers",
MID(H472,2,1)="4","Potential Loyalists",
LEFT(H472,1)="3","Promising",
LEFT(H472,1)="2","Customers Needing Attention",
LEFT(H472,1)&lt;="2","At Risk",
RIGHT(H472,1)="4","Can't Lose Them",
TRUE,"Hibernating"
)</f>
        <v>Promising</v>
      </c>
    </row>
    <row r="473" spans="1:10" x14ac:dyDescent="0.25">
      <c r="A473" s="3" t="s">
        <v>489</v>
      </c>
      <c r="B473">
        <v>57</v>
      </c>
      <c r="C473">
        <v>6</v>
      </c>
      <c r="D473">
        <v>2529.62</v>
      </c>
      <c r="E473" cm="1">
        <f t="array" ref="E473">_xlfn.IFS(B473&gt;87,1,AND(B473&lt;=87, B473&gt;45),2,AND(B473&lt;=45,B473&gt;18),3,B473&lt;=18,4)</f>
        <v>2</v>
      </c>
      <c r="F473" cm="1">
        <f t="array" ref="F473">_xlfn.IFS(C473&gt;7,4,AND(C473&lt;=7, C473&gt;5),3,AND(C473&lt;=5,C473&gt;4),2,C473&lt;=4,1)</f>
        <v>3</v>
      </c>
      <c r="G473" cm="1">
        <f t="array" ref="G473">_xlfn.IFS(D473&gt;4094,4,AND(D473&lt;=4094, D473&gt;2784),3,AND(D473&lt;=2784,D473&gt;1779),2,D473&lt;=1779,1)</f>
        <v>2</v>
      </c>
      <c r="H473">
        <f t="shared" si="7"/>
        <v>232</v>
      </c>
      <c r="I473" t="str" cm="1">
        <f t="array" ref="I473">_xlfn.IFS(H473&gt;411,"Platinum",AND(H473&lt;=411, H473&gt;311),"Gold",AND(H473&lt;=311,H473&gt;211),"Silver",H473&lt;=211,"Bronze")</f>
        <v>Silver</v>
      </c>
      <c r="J473" t="str" cm="1">
        <f t="array" ref="J473">_xlfn.IFS(
H473="444","Champions",
LEFT(H473,1)="4","Loyal Customers",
MID(H473,2,1)="4","Potential Loyalists",
LEFT(H473,1)="3","Promising",
LEFT(H473,1)="2","Customers Needing Attention",
LEFT(H473,1)&lt;="2","At Risk",
RIGHT(H473,1)="4","Can't Lose Them",
TRUE,"Hibernating"
)</f>
        <v>Customers Needing Attention</v>
      </c>
    </row>
    <row r="474" spans="1:10" x14ac:dyDescent="0.25">
      <c r="A474" s="3" t="s">
        <v>490</v>
      </c>
      <c r="B474">
        <v>47</v>
      </c>
      <c r="C474">
        <v>6</v>
      </c>
      <c r="D474">
        <v>1508.13</v>
      </c>
      <c r="E474" cm="1">
        <f t="array" ref="E474">_xlfn.IFS(B474&gt;87,1,AND(B474&lt;=87, B474&gt;45),2,AND(B474&lt;=45,B474&gt;18),3,B474&lt;=18,4)</f>
        <v>2</v>
      </c>
      <c r="F474" cm="1">
        <f t="array" ref="F474">_xlfn.IFS(C474&gt;7,4,AND(C474&lt;=7, C474&gt;5),3,AND(C474&lt;=5,C474&gt;4),2,C474&lt;=4,1)</f>
        <v>3</v>
      </c>
      <c r="G474" cm="1">
        <f t="array" ref="G474">_xlfn.IFS(D474&gt;4094,4,AND(D474&lt;=4094, D474&gt;2784),3,AND(D474&lt;=2784,D474&gt;1779),2,D474&lt;=1779,1)</f>
        <v>1</v>
      </c>
      <c r="H474">
        <f t="shared" si="7"/>
        <v>231</v>
      </c>
      <c r="I474" t="str" cm="1">
        <f t="array" ref="I474">_xlfn.IFS(H474&gt;411,"Platinum",AND(H474&lt;=411, H474&gt;311),"Gold",AND(H474&lt;=311,H474&gt;211),"Silver",H474&lt;=211,"Bronze")</f>
        <v>Silver</v>
      </c>
      <c r="J474" t="str" cm="1">
        <f t="array" ref="J474">_xlfn.IFS(
H474="444","Champions",
LEFT(H474,1)="4","Loyal Customers",
MID(H474,2,1)="4","Potential Loyalists",
LEFT(H474,1)="3","Promising",
LEFT(H474,1)="2","Customers Needing Attention",
LEFT(H474,1)&lt;="2","At Risk",
RIGHT(H474,1)="4","Can't Lose Them",
TRUE,"Hibernating"
)</f>
        <v>Customers Needing Attention</v>
      </c>
    </row>
    <row r="475" spans="1:10" x14ac:dyDescent="0.25">
      <c r="A475" s="3" t="s">
        <v>491</v>
      </c>
      <c r="B475">
        <v>24</v>
      </c>
      <c r="C475">
        <v>6</v>
      </c>
      <c r="D475">
        <v>3233.09</v>
      </c>
      <c r="E475" cm="1">
        <f t="array" ref="E475">_xlfn.IFS(B475&gt;87,1,AND(B475&lt;=87, B475&gt;45),2,AND(B475&lt;=45,B475&gt;18),3,B475&lt;=18,4)</f>
        <v>3</v>
      </c>
      <c r="F475" cm="1">
        <f t="array" ref="F475">_xlfn.IFS(C475&gt;7,4,AND(C475&lt;=7, C475&gt;5),3,AND(C475&lt;=5,C475&gt;4),2,C475&lt;=4,1)</f>
        <v>3</v>
      </c>
      <c r="G475" cm="1">
        <f t="array" ref="G475">_xlfn.IFS(D475&gt;4094,4,AND(D475&lt;=4094, D475&gt;2784),3,AND(D475&lt;=2784,D475&gt;1779),2,D475&lt;=1779,1)</f>
        <v>3</v>
      </c>
      <c r="H475">
        <f t="shared" si="7"/>
        <v>333</v>
      </c>
      <c r="I475" t="str" cm="1">
        <f t="array" ref="I475">_xlfn.IFS(H475&gt;411,"Platinum",AND(H475&lt;=411, H475&gt;311),"Gold",AND(H475&lt;=311,H475&gt;211),"Silver",H475&lt;=211,"Bronze")</f>
        <v>Gold</v>
      </c>
      <c r="J475" t="str" cm="1">
        <f t="array" ref="J475">_xlfn.IFS(
H475="444","Champions",
LEFT(H475,1)="4","Loyal Customers",
MID(H475,2,1)="4","Potential Loyalists",
LEFT(H475,1)="3","Promising",
LEFT(H475,1)="2","Customers Needing Attention",
LEFT(H475,1)&lt;="2","At Risk",
RIGHT(H475,1)="4","Can't Lose Them",
TRUE,"Hibernating"
)</f>
        <v>Promising</v>
      </c>
    </row>
    <row r="476" spans="1:10" x14ac:dyDescent="0.25">
      <c r="A476" s="3" t="s">
        <v>492</v>
      </c>
      <c r="B476">
        <v>76</v>
      </c>
      <c r="C476">
        <v>3</v>
      </c>
      <c r="D476">
        <v>1475.8799999999999</v>
      </c>
      <c r="E476" cm="1">
        <f t="array" ref="E476">_xlfn.IFS(B476&gt;87,1,AND(B476&lt;=87, B476&gt;45),2,AND(B476&lt;=45,B476&gt;18),3,B476&lt;=18,4)</f>
        <v>2</v>
      </c>
      <c r="F476" cm="1">
        <f t="array" ref="F476">_xlfn.IFS(C476&gt;7,4,AND(C476&lt;=7, C476&gt;5),3,AND(C476&lt;=5,C476&gt;4),2,C476&lt;=4,1)</f>
        <v>1</v>
      </c>
      <c r="G476" cm="1">
        <f t="array" ref="G476">_xlfn.IFS(D476&gt;4094,4,AND(D476&lt;=4094, D476&gt;2784),3,AND(D476&lt;=2784,D476&gt;1779),2,D476&lt;=1779,1)</f>
        <v>1</v>
      </c>
      <c r="H476">
        <f t="shared" si="7"/>
        <v>211</v>
      </c>
      <c r="I476" t="str" cm="1">
        <f t="array" ref="I476">_xlfn.IFS(H476&gt;411,"Platinum",AND(H476&lt;=411, H476&gt;311),"Gold",AND(H476&lt;=311,H476&gt;211),"Silver",H476&lt;=211,"Bronze")</f>
        <v>Bronze</v>
      </c>
      <c r="J476" t="str" cm="1">
        <f t="array" ref="J476">_xlfn.IFS(
H476="444","Champions",
LEFT(H476,1)="4","Loyal Customers",
MID(H476,2,1)="4","Potential Loyalists",
LEFT(H476,1)="3","Promising",
LEFT(H476,1)="2","Customers Needing Attention",
LEFT(H476,1)&lt;="2","At Risk",
RIGHT(H476,1)="4","Can't Lose Them",
TRUE,"Hibernating"
)</f>
        <v>Customers Needing Attention</v>
      </c>
    </row>
    <row r="477" spans="1:10" x14ac:dyDescent="0.25">
      <c r="A477" s="3" t="s">
        <v>493</v>
      </c>
      <c r="B477">
        <v>0</v>
      </c>
      <c r="C477">
        <v>4</v>
      </c>
      <c r="D477">
        <v>3145</v>
      </c>
      <c r="E477" cm="1">
        <f t="array" ref="E477">_xlfn.IFS(B477&gt;87,1,AND(B477&lt;=87, B477&gt;45),2,AND(B477&lt;=45,B477&gt;18),3,B477&lt;=18,4)</f>
        <v>4</v>
      </c>
      <c r="F477" cm="1">
        <f t="array" ref="F477">_xlfn.IFS(C477&gt;7,4,AND(C477&lt;=7, C477&gt;5),3,AND(C477&lt;=5,C477&gt;4),2,C477&lt;=4,1)</f>
        <v>1</v>
      </c>
      <c r="G477" cm="1">
        <f t="array" ref="G477">_xlfn.IFS(D477&gt;4094,4,AND(D477&lt;=4094, D477&gt;2784),3,AND(D477&lt;=2784,D477&gt;1779),2,D477&lt;=1779,1)</f>
        <v>3</v>
      </c>
      <c r="H477">
        <f t="shared" si="7"/>
        <v>413</v>
      </c>
      <c r="I477" t="str" cm="1">
        <f t="array" ref="I477">_xlfn.IFS(H477&gt;411,"Platinum",AND(H477&lt;=411, H477&gt;311),"Gold",AND(H477&lt;=311,H477&gt;211),"Silver",H477&lt;=211,"Bronze")</f>
        <v>Platinum</v>
      </c>
      <c r="J477" t="str" cm="1">
        <f t="array" ref="J477">_xlfn.IFS(
H477="444","Champions",
LEFT(H477,1)="4","Loyal Customers",
MID(H477,2,1)="4","Potential Loyalists",
LEFT(H477,1)="3","Promising",
LEFT(H477,1)="2","Customers Needing Attention",
LEFT(H477,1)&lt;="2","At Risk",
RIGHT(H477,1)="4","Can't Lose Them",
TRUE,"Hibernating"
)</f>
        <v>Loyal Customers</v>
      </c>
    </row>
    <row r="478" spans="1:10" x14ac:dyDescent="0.25">
      <c r="A478" s="3" t="s">
        <v>494</v>
      </c>
      <c r="B478">
        <v>48</v>
      </c>
      <c r="C478">
        <v>7</v>
      </c>
      <c r="D478">
        <v>3867.3399999999997</v>
      </c>
      <c r="E478" cm="1">
        <f t="array" ref="E478">_xlfn.IFS(B478&gt;87,1,AND(B478&lt;=87, B478&gt;45),2,AND(B478&lt;=45,B478&gt;18),3,B478&lt;=18,4)</f>
        <v>2</v>
      </c>
      <c r="F478" cm="1">
        <f t="array" ref="F478">_xlfn.IFS(C478&gt;7,4,AND(C478&lt;=7, C478&gt;5),3,AND(C478&lt;=5,C478&gt;4),2,C478&lt;=4,1)</f>
        <v>3</v>
      </c>
      <c r="G478" cm="1">
        <f t="array" ref="G478">_xlfn.IFS(D478&gt;4094,4,AND(D478&lt;=4094, D478&gt;2784),3,AND(D478&lt;=2784,D478&gt;1779),2,D478&lt;=1779,1)</f>
        <v>3</v>
      </c>
      <c r="H478">
        <f t="shared" si="7"/>
        <v>233</v>
      </c>
      <c r="I478" t="str" cm="1">
        <f t="array" ref="I478">_xlfn.IFS(H478&gt;411,"Platinum",AND(H478&lt;=411, H478&gt;311),"Gold",AND(H478&lt;=311,H478&gt;211),"Silver",H478&lt;=211,"Bronze")</f>
        <v>Silver</v>
      </c>
      <c r="J478" t="str" cm="1">
        <f t="array" ref="J478">_xlfn.IFS(
H478="444","Champions",
LEFT(H478,1)="4","Loyal Customers",
MID(H478,2,1)="4","Potential Loyalists",
LEFT(H478,1)="3","Promising",
LEFT(H478,1)="2","Customers Needing Attention",
LEFT(H478,1)&lt;="2","At Risk",
RIGHT(H478,1)="4","Can't Lose Them",
TRUE,"Hibernating"
)</f>
        <v>Customers Needing Attention</v>
      </c>
    </row>
    <row r="479" spans="1:10" x14ac:dyDescent="0.25">
      <c r="A479" s="3" t="s">
        <v>495</v>
      </c>
      <c r="B479">
        <v>59</v>
      </c>
      <c r="C479">
        <v>5</v>
      </c>
      <c r="D479">
        <v>3573.8899999999994</v>
      </c>
      <c r="E479" cm="1">
        <f t="array" ref="E479">_xlfn.IFS(B479&gt;87,1,AND(B479&lt;=87, B479&gt;45),2,AND(B479&lt;=45,B479&gt;18),3,B479&lt;=18,4)</f>
        <v>2</v>
      </c>
      <c r="F479" cm="1">
        <f t="array" ref="F479">_xlfn.IFS(C479&gt;7,4,AND(C479&lt;=7, C479&gt;5),3,AND(C479&lt;=5,C479&gt;4),2,C479&lt;=4,1)</f>
        <v>2</v>
      </c>
      <c r="G479" cm="1">
        <f t="array" ref="G479">_xlfn.IFS(D479&gt;4094,4,AND(D479&lt;=4094, D479&gt;2784),3,AND(D479&lt;=2784,D479&gt;1779),2,D479&lt;=1779,1)</f>
        <v>3</v>
      </c>
      <c r="H479">
        <f t="shared" si="7"/>
        <v>223</v>
      </c>
      <c r="I479" t="str" cm="1">
        <f t="array" ref="I479">_xlfn.IFS(H479&gt;411,"Platinum",AND(H479&lt;=411, H479&gt;311),"Gold",AND(H479&lt;=311,H479&gt;211),"Silver",H479&lt;=211,"Bronze")</f>
        <v>Silver</v>
      </c>
      <c r="J479" t="str" cm="1">
        <f t="array" ref="J479">_xlfn.IFS(
H479="444","Champions",
LEFT(H479,1)="4","Loyal Customers",
MID(H479,2,1)="4","Potential Loyalists",
LEFT(H479,1)="3","Promising",
LEFT(H479,1)="2","Customers Needing Attention",
LEFT(H479,1)&lt;="2","At Risk",
RIGHT(H479,1)="4","Can't Lose Them",
TRUE,"Hibernating"
)</f>
        <v>Customers Needing Attention</v>
      </c>
    </row>
    <row r="480" spans="1:10" x14ac:dyDescent="0.25">
      <c r="A480" s="3" t="s">
        <v>496</v>
      </c>
      <c r="B480">
        <v>15</v>
      </c>
      <c r="C480">
        <v>10</v>
      </c>
      <c r="D480">
        <v>5508.8</v>
      </c>
      <c r="E480" cm="1">
        <f t="array" ref="E480">_xlfn.IFS(B480&gt;87,1,AND(B480&lt;=87, B480&gt;45),2,AND(B480&lt;=45,B480&gt;18),3,B480&lt;=18,4)</f>
        <v>4</v>
      </c>
      <c r="F480" cm="1">
        <f t="array" ref="F480">_xlfn.IFS(C480&gt;7,4,AND(C480&lt;=7, C480&gt;5),3,AND(C480&lt;=5,C480&gt;4),2,C480&lt;=4,1)</f>
        <v>4</v>
      </c>
      <c r="G480" cm="1">
        <f t="array" ref="G480">_xlfn.IFS(D480&gt;4094,4,AND(D480&lt;=4094, D480&gt;2784),3,AND(D480&lt;=2784,D480&gt;1779),2,D480&lt;=1779,1)</f>
        <v>4</v>
      </c>
      <c r="H480">
        <f t="shared" si="7"/>
        <v>444</v>
      </c>
      <c r="I480" t="str" cm="1">
        <f t="array" ref="I480">_xlfn.IFS(H480&gt;411,"Platinum",AND(H480&lt;=411, H480&gt;311),"Gold",AND(H480&lt;=311,H480&gt;211),"Silver",H480&lt;=211,"Bronze")</f>
        <v>Platinum</v>
      </c>
      <c r="J480" t="str" cm="1">
        <f t="array" ref="J480">_xlfn.IFS(
H480="444","Champions",
LEFT(H480,1)="4","Loyal Customers",
MID(H480,2,1)="4","Potential Loyalists",
LEFT(H480,1)="3","Promising",
LEFT(H480,1)="2","Customers Needing Attention",
LEFT(H480,1)&lt;="2","At Risk",
RIGHT(H480,1)="4","Can't Lose Them",
TRUE,"Hibernating"
)</f>
        <v>Loyal Customers</v>
      </c>
    </row>
    <row r="481" spans="1:10" x14ac:dyDescent="0.25">
      <c r="A481" s="3" t="s">
        <v>497</v>
      </c>
      <c r="B481">
        <v>31</v>
      </c>
      <c r="C481">
        <v>7</v>
      </c>
      <c r="D481">
        <v>861.62</v>
      </c>
      <c r="E481" cm="1">
        <f t="array" ref="E481">_xlfn.IFS(B481&gt;87,1,AND(B481&lt;=87, B481&gt;45),2,AND(B481&lt;=45,B481&gt;18),3,B481&lt;=18,4)</f>
        <v>3</v>
      </c>
      <c r="F481" cm="1">
        <f t="array" ref="F481">_xlfn.IFS(C481&gt;7,4,AND(C481&lt;=7, C481&gt;5),3,AND(C481&lt;=5,C481&gt;4),2,C481&lt;=4,1)</f>
        <v>3</v>
      </c>
      <c r="G481" cm="1">
        <f t="array" ref="G481">_xlfn.IFS(D481&gt;4094,4,AND(D481&lt;=4094, D481&gt;2784),3,AND(D481&lt;=2784,D481&gt;1779),2,D481&lt;=1779,1)</f>
        <v>1</v>
      </c>
      <c r="H481">
        <f t="shared" si="7"/>
        <v>331</v>
      </c>
      <c r="I481" t="str" cm="1">
        <f t="array" ref="I481">_xlfn.IFS(H481&gt;411,"Platinum",AND(H481&lt;=411, H481&gt;311),"Gold",AND(H481&lt;=311,H481&gt;211),"Silver",H481&lt;=211,"Bronze")</f>
        <v>Gold</v>
      </c>
      <c r="J481" t="str" cm="1">
        <f t="array" ref="J481">_xlfn.IFS(
H481="444","Champions",
LEFT(H481,1)="4","Loyal Customers",
MID(H481,2,1)="4","Potential Loyalists",
LEFT(H481,1)="3","Promising",
LEFT(H481,1)="2","Customers Needing Attention",
LEFT(H481,1)&lt;="2","At Risk",
RIGHT(H481,1)="4","Can't Lose Them",
TRUE,"Hibernating"
)</f>
        <v>Promising</v>
      </c>
    </row>
    <row r="482" spans="1:10" x14ac:dyDescent="0.25">
      <c r="A482" s="3" t="s">
        <v>498</v>
      </c>
      <c r="B482">
        <v>13</v>
      </c>
      <c r="C482">
        <v>4</v>
      </c>
      <c r="D482">
        <v>2474.7700000000004</v>
      </c>
      <c r="E482" cm="1">
        <f t="array" ref="E482">_xlfn.IFS(B482&gt;87,1,AND(B482&lt;=87, B482&gt;45),2,AND(B482&lt;=45,B482&gt;18),3,B482&lt;=18,4)</f>
        <v>4</v>
      </c>
      <c r="F482" cm="1">
        <f t="array" ref="F482">_xlfn.IFS(C482&gt;7,4,AND(C482&lt;=7, C482&gt;5),3,AND(C482&lt;=5,C482&gt;4),2,C482&lt;=4,1)</f>
        <v>1</v>
      </c>
      <c r="G482" cm="1">
        <f t="array" ref="G482">_xlfn.IFS(D482&gt;4094,4,AND(D482&lt;=4094, D482&gt;2784),3,AND(D482&lt;=2784,D482&gt;1779),2,D482&lt;=1779,1)</f>
        <v>2</v>
      </c>
      <c r="H482">
        <f t="shared" si="7"/>
        <v>412</v>
      </c>
      <c r="I482" t="str" cm="1">
        <f t="array" ref="I482">_xlfn.IFS(H482&gt;411,"Platinum",AND(H482&lt;=411, H482&gt;311),"Gold",AND(H482&lt;=311,H482&gt;211),"Silver",H482&lt;=211,"Bronze")</f>
        <v>Platinum</v>
      </c>
      <c r="J482" t="str" cm="1">
        <f t="array" ref="J482">_xlfn.IFS(
H482="444","Champions",
LEFT(H482,1)="4","Loyal Customers",
MID(H482,2,1)="4","Potential Loyalists",
LEFT(H482,1)="3","Promising",
LEFT(H482,1)="2","Customers Needing Attention",
LEFT(H482,1)&lt;="2","At Risk",
RIGHT(H482,1)="4","Can't Lose Them",
TRUE,"Hibernating"
)</f>
        <v>Loyal Customers</v>
      </c>
    </row>
    <row r="483" spans="1:10" x14ac:dyDescent="0.25">
      <c r="A483" s="3" t="s">
        <v>499</v>
      </c>
      <c r="B483">
        <v>108</v>
      </c>
      <c r="C483">
        <v>6</v>
      </c>
      <c r="D483">
        <v>1917.01</v>
      </c>
      <c r="E483" cm="1">
        <f t="array" ref="E483">_xlfn.IFS(B483&gt;87,1,AND(B483&lt;=87, B483&gt;45),2,AND(B483&lt;=45,B483&gt;18),3,B483&lt;=18,4)</f>
        <v>1</v>
      </c>
      <c r="F483" cm="1">
        <f t="array" ref="F483">_xlfn.IFS(C483&gt;7,4,AND(C483&lt;=7, C483&gt;5),3,AND(C483&lt;=5,C483&gt;4),2,C483&lt;=4,1)</f>
        <v>3</v>
      </c>
      <c r="G483" cm="1">
        <f t="array" ref="G483">_xlfn.IFS(D483&gt;4094,4,AND(D483&lt;=4094, D483&gt;2784),3,AND(D483&lt;=2784,D483&gt;1779),2,D483&lt;=1779,1)</f>
        <v>2</v>
      </c>
      <c r="H483">
        <f t="shared" si="7"/>
        <v>132</v>
      </c>
      <c r="I483" t="str" cm="1">
        <f t="array" ref="I483">_xlfn.IFS(H483&gt;411,"Platinum",AND(H483&lt;=411, H483&gt;311),"Gold",AND(H483&lt;=311,H483&gt;211),"Silver",H483&lt;=211,"Bronze")</f>
        <v>Bronze</v>
      </c>
      <c r="J483" t="str" cm="1">
        <f t="array" ref="J483">_xlfn.IFS(
H483="444","Champions",
LEFT(H483,1)="4","Loyal Customers",
MID(H483,2,1)="4","Potential Loyalists",
LEFT(H483,1)="3","Promising",
LEFT(H483,1)="2","Customers Needing Attention",
LEFT(H483,1)&lt;="2","At Risk",
RIGHT(H483,1)="4","Can't Lose Them",
TRUE,"Hibernating"
)</f>
        <v>At Risk</v>
      </c>
    </row>
    <row r="484" spans="1:10" x14ac:dyDescent="0.25">
      <c r="A484" s="3" t="s">
        <v>500</v>
      </c>
      <c r="B484">
        <v>19</v>
      </c>
      <c r="C484">
        <v>4</v>
      </c>
      <c r="D484">
        <v>955.43999999999994</v>
      </c>
      <c r="E484" cm="1">
        <f t="array" ref="E484">_xlfn.IFS(B484&gt;87,1,AND(B484&lt;=87, B484&gt;45),2,AND(B484&lt;=45,B484&gt;18),3,B484&lt;=18,4)</f>
        <v>3</v>
      </c>
      <c r="F484" cm="1">
        <f t="array" ref="F484">_xlfn.IFS(C484&gt;7,4,AND(C484&lt;=7, C484&gt;5),3,AND(C484&lt;=5,C484&gt;4),2,C484&lt;=4,1)</f>
        <v>1</v>
      </c>
      <c r="G484" cm="1">
        <f t="array" ref="G484">_xlfn.IFS(D484&gt;4094,4,AND(D484&lt;=4094, D484&gt;2784),3,AND(D484&lt;=2784,D484&gt;1779),2,D484&lt;=1779,1)</f>
        <v>1</v>
      </c>
      <c r="H484">
        <f t="shared" si="7"/>
        <v>311</v>
      </c>
      <c r="I484" t="str" cm="1">
        <f t="array" ref="I484">_xlfn.IFS(H484&gt;411,"Platinum",AND(H484&lt;=411, H484&gt;311),"Gold",AND(H484&lt;=311,H484&gt;211),"Silver",H484&lt;=211,"Bronze")</f>
        <v>Silver</v>
      </c>
      <c r="J484" t="str" cm="1">
        <f t="array" ref="J484">_xlfn.IFS(
H484="444","Champions",
LEFT(H484,1)="4","Loyal Customers",
MID(H484,2,1)="4","Potential Loyalists",
LEFT(H484,1)="3","Promising",
LEFT(H484,1)="2","Customers Needing Attention",
LEFT(H484,1)&lt;="2","At Risk",
RIGHT(H484,1)="4","Can't Lose Them",
TRUE,"Hibernating"
)</f>
        <v>Promising</v>
      </c>
    </row>
    <row r="485" spans="1:10" x14ac:dyDescent="0.25">
      <c r="A485" s="3" t="s">
        <v>501</v>
      </c>
      <c r="B485">
        <v>33</v>
      </c>
      <c r="C485">
        <v>6</v>
      </c>
      <c r="D485">
        <v>3727.06</v>
      </c>
      <c r="E485" cm="1">
        <f t="array" ref="E485">_xlfn.IFS(B485&gt;87,1,AND(B485&lt;=87, B485&gt;45),2,AND(B485&lt;=45,B485&gt;18),3,B485&lt;=18,4)</f>
        <v>3</v>
      </c>
      <c r="F485" cm="1">
        <f t="array" ref="F485">_xlfn.IFS(C485&gt;7,4,AND(C485&lt;=7, C485&gt;5),3,AND(C485&lt;=5,C485&gt;4),2,C485&lt;=4,1)</f>
        <v>3</v>
      </c>
      <c r="G485" cm="1">
        <f t="array" ref="G485">_xlfn.IFS(D485&gt;4094,4,AND(D485&lt;=4094, D485&gt;2784),3,AND(D485&lt;=2784,D485&gt;1779),2,D485&lt;=1779,1)</f>
        <v>3</v>
      </c>
      <c r="H485">
        <f t="shared" si="7"/>
        <v>333</v>
      </c>
      <c r="I485" t="str" cm="1">
        <f t="array" ref="I485">_xlfn.IFS(H485&gt;411,"Platinum",AND(H485&lt;=411, H485&gt;311),"Gold",AND(H485&lt;=311,H485&gt;211),"Silver",H485&lt;=211,"Bronze")</f>
        <v>Gold</v>
      </c>
      <c r="J485" t="str" cm="1">
        <f t="array" ref="J485">_xlfn.IFS(
H485="444","Champions",
LEFT(H485,1)="4","Loyal Customers",
MID(H485,2,1)="4","Potential Loyalists",
LEFT(H485,1)="3","Promising",
LEFT(H485,1)="2","Customers Needing Attention",
LEFT(H485,1)&lt;="2","At Risk",
RIGHT(H485,1)="4","Can't Lose Them",
TRUE,"Hibernating"
)</f>
        <v>Promising</v>
      </c>
    </row>
    <row r="486" spans="1:10" x14ac:dyDescent="0.25">
      <c r="A486" s="3" t="s">
        <v>502</v>
      </c>
      <c r="B486">
        <v>131</v>
      </c>
      <c r="C486">
        <v>3</v>
      </c>
      <c r="D486">
        <v>1908.57</v>
      </c>
      <c r="E486" cm="1">
        <f t="array" ref="E486">_xlfn.IFS(B486&gt;87,1,AND(B486&lt;=87, B486&gt;45),2,AND(B486&lt;=45,B486&gt;18),3,B486&lt;=18,4)</f>
        <v>1</v>
      </c>
      <c r="F486" cm="1">
        <f t="array" ref="F486">_xlfn.IFS(C486&gt;7,4,AND(C486&lt;=7, C486&gt;5),3,AND(C486&lt;=5,C486&gt;4),2,C486&lt;=4,1)</f>
        <v>1</v>
      </c>
      <c r="G486" cm="1">
        <f t="array" ref="G486">_xlfn.IFS(D486&gt;4094,4,AND(D486&lt;=4094, D486&gt;2784),3,AND(D486&lt;=2784,D486&gt;1779),2,D486&lt;=1779,1)</f>
        <v>2</v>
      </c>
      <c r="H486">
        <f t="shared" si="7"/>
        <v>112</v>
      </c>
      <c r="I486" t="str" cm="1">
        <f t="array" ref="I486">_xlfn.IFS(H486&gt;411,"Platinum",AND(H486&lt;=411, H486&gt;311),"Gold",AND(H486&lt;=311,H486&gt;211),"Silver",H486&lt;=211,"Bronze")</f>
        <v>Bronze</v>
      </c>
      <c r="J486" t="str" cm="1">
        <f t="array" ref="J486">_xlfn.IFS(
H486="444","Champions",
LEFT(H486,1)="4","Loyal Customers",
MID(H486,2,1)="4","Potential Loyalists",
LEFT(H486,1)="3","Promising",
LEFT(H486,1)="2","Customers Needing Attention",
LEFT(H486,1)&lt;="2","At Risk",
RIGHT(H486,1)="4","Can't Lose Them",
TRUE,"Hibernating"
)</f>
        <v>At Risk</v>
      </c>
    </row>
    <row r="487" spans="1:10" x14ac:dyDescent="0.25">
      <c r="A487" s="3" t="s">
        <v>503</v>
      </c>
      <c r="B487">
        <v>124</v>
      </c>
      <c r="C487">
        <v>2</v>
      </c>
      <c r="D487">
        <v>1127.95</v>
      </c>
      <c r="E487" cm="1">
        <f t="array" ref="E487">_xlfn.IFS(B487&gt;87,1,AND(B487&lt;=87, B487&gt;45),2,AND(B487&lt;=45,B487&gt;18),3,B487&lt;=18,4)</f>
        <v>1</v>
      </c>
      <c r="F487" cm="1">
        <f t="array" ref="F487">_xlfn.IFS(C487&gt;7,4,AND(C487&lt;=7, C487&gt;5),3,AND(C487&lt;=5,C487&gt;4),2,C487&lt;=4,1)</f>
        <v>1</v>
      </c>
      <c r="G487" cm="1">
        <f t="array" ref="G487">_xlfn.IFS(D487&gt;4094,4,AND(D487&lt;=4094, D487&gt;2784),3,AND(D487&lt;=2784,D487&gt;1779),2,D487&lt;=1779,1)</f>
        <v>1</v>
      </c>
      <c r="H487">
        <f t="shared" si="7"/>
        <v>111</v>
      </c>
      <c r="I487" t="str" cm="1">
        <f t="array" ref="I487">_xlfn.IFS(H487&gt;411,"Platinum",AND(H487&lt;=411, H487&gt;311),"Gold",AND(H487&lt;=311,H487&gt;211),"Silver",H487&lt;=211,"Bronze")</f>
        <v>Bronze</v>
      </c>
      <c r="J487" t="str" cm="1">
        <f t="array" ref="J487">_xlfn.IFS(
H487="444","Champions",
LEFT(H487,1)="4","Loyal Customers",
MID(H487,2,1)="4","Potential Loyalists",
LEFT(H487,1)="3","Promising",
LEFT(H487,1)="2","Customers Needing Attention",
LEFT(H487,1)&lt;="2","At Risk",
RIGHT(H487,1)="4","Can't Lose Them",
TRUE,"Hibernating"
)</f>
        <v>At Risk</v>
      </c>
    </row>
    <row r="488" spans="1:10" x14ac:dyDescent="0.25">
      <c r="A488" s="3" t="s">
        <v>504</v>
      </c>
      <c r="B488">
        <v>33</v>
      </c>
      <c r="C488">
        <v>7</v>
      </c>
      <c r="D488">
        <v>5393.83</v>
      </c>
      <c r="E488" cm="1">
        <f t="array" ref="E488">_xlfn.IFS(B488&gt;87,1,AND(B488&lt;=87, B488&gt;45),2,AND(B488&lt;=45,B488&gt;18),3,B488&lt;=18,4)</f>
        <v>3</v>
      </c>
      <c r="F488" cm="1">
        <f t="array" ref="F488">_xlfn.IFS(C488&gt;7,4,AND(C488&lt;=7, C488&gt;5),3,AND(C488&lt;=5,C488&gt;4),2,C488&lt;=4,1)</f>
        <v>3</v>
      </c>
      <c r="G488" cm="1">
        <f t="array" ref="G488">_xlfn.IFS(D488&gt;4094,4,AND(D488&lt;=4094, D488&gt;2784),3,AND(D488&lt;=2784,D488&gt;1779),2,D488&lt;=1779,1)</f>
        <v>4</v>
      </c>
      <c r="H488">
        <f t="shared" si="7"/>
        <v>334</v>
      </c>
      <c r="I488" t="str" cm="1">
        <f t="array" ref="I488">_xlfn.IFS(H488&gt;411,"Platinum",AND(H488&lt;=411, H488&gt;311),"Gold",AND(H488&lt;=311,H488&gt;211),"Silver",H488&lt;=211,"Bronze")</f>
        <v>Gold</v>
      </c>
      <c r="J488" t="str" cm="1">
        <f t="array" ref="J488">_xlfn.IFS(
H488="444","Champions",
LEFT(H488,1)="4","Loyal Customers",
MID(H488,2,1)="4","Potential Loyalists",
LEFT(H488,1)="3","Promising",
LEFT(H488,1)="2","Customers Needing Attention",
LEFT(H488,1)&lt;="2","At Risk",
RIGHT(H488,1)="4","Can't Lose Them",
TRUE,"Hibernating"
)</f>
        <v>Promising</v>
      </c>
    </row>
    <row r="489" spans="1:10" x14ac:dyDescent="0.25">
      <c r="A489" s="3" t="s">
        <v>505</v>
      </c>
      <c r="B489">
        <v>72</v>
      </c>
      <c r="C489">
        <v>5</v>
      </c>
      <c r="D489">
        <v>3404.37</v>
      </c>
      <c r="E489" cm="1">
        <f t="array" ref="E489">_xlfn.IFS(B489&gt;87,1,AND(B489&lt;=87, B489&gt;45),2,AND(B489&lt;=45,B489&gt;18),3,B489&lt;=18,4)</f>
        <v>2</v>
      </c>
      <c r="F489" cm="1">
        <f t="array" ref="F489">_xlfn.IFS(C489&gt;7,4,AND(C489&lt;=7, C489&gt;5),3,AND(C489&lt;=5,C489&gt;4),2,C489&lt;=4,1)</f>
        <v>2</v>
      </c>
      <c r="G489" cm="1">
        <f t="array" ref="G489">_xlfn.IFS(D489&gt;4094,4,AND(D489&lt;=4094, D489&gt;2784),3,AND(D489&lt;=2784,D489&gt;1779),2,D489&lt;=1779,1)</f>
        <v>3</v>
      </c>
      <c r="H489">
        <f t="shared" si="7"/>
        <v>223</v>
      </c>
      <c r="I489" t="str" cm="1">
        <f t="array" ref="I489">_xlfn.IFS(H489&gt;411,"Platinum",AND(H489&lt;=411, H489&gt;311),"Gold",AND(H489&lt;=311,H489&gt;211),"Silver",H489&lt;=211,"Bronze")</f>
        <v>Silver</v>
      </c>
      <c r="J489" t="str" cm="1">
        <f t="array" ref="J489">_xlfn.IFS(
H489="444","Champions",
LEFT(H489,1)="4","Loyal Customers",
MID(H489,2,1)="4","Potential Loyalists",
LEFT(H489,1)="3","Promising",
LEFT(H489,1)="2","Customers Needing Attention",
LEFT(H489,1)&lt;="2","At Risk",
RIGHT(H489,1)="4","Can't Lose Them",
TRUE,"Hibernating"
)</f>
        <v>Customers Needing Attention</v>
      </c>
    </row>
    <row r="490" spans="1:10" x14ac:dyDescent="0.25">
      <c r="A490" s="3" t="s">
        <v>506</v>
      </c>
      <c r="B490">
        <v>143</v>
      </c>
      <c r="C490">
        <v>3</v>
      </c>
      <c r="D490">
        <v>2636.2</v>
      </c>
      <c r="E490" cm="1">
        <f t="array" ref="E490">_xlfn.IFS(B490&gt;87,1,AND(B490&lt;=87, B490&gt;45),2,AND(B490&lt;=45,B490&gt;18),3,B490&lt;=18,4)</f>
        <v>1</v>
      </c>
      <c r="F490" cm="1">
        <f t="array" ref="F490">_xlfn.IFS(C490&gt;7,4,AND(C490&lt;=7, C490&gt;5),3,AND(C490&lt;=5,C490&gt;4),2,C490&lt;=4,1)</f>
        <v>1</v>
      </c>
      <c r="G490" cm="1">
        <f t="array" ref="G490">_xlfn.IFS(D490&gt;4094,4,AND(D490&lt;=4094, D490&gt;2784),3,AND(D490&lt;=2784,D490&gt;1779),2,D490&lt;=1779,1)</f>
        <v>2</v>
      </c>
      <c r="H490">
        <f t="shared" si="7"/>
        <v>112</v>
      </c>
      <c r="I490" t="str" cm="1">
        <f t="array" ref="I490">_xlfn.IFS(H490&gt;411,"Platinum",AND(H490&lt;=411, H490&gt;311),"Gold",AND(H490&lt;=311,H490&gt;211),"Silver",H490&lt;=211,"Bronze")</f>
        <v>Bronze</v>
      </c>
      <c r="J490" t="str" cm="1">
        <f t="array" ref="J490">_xlfn.IFS(
H490="444","Champions",
LEFT(H490,1)="4","Loyal Customers",
MID(H490,2,1)="4","Potential Loyalists",
LEFT(H490,1)="3","Promising",
LEFT(H490,1)="2","Customers Needing Attention",
LEFT(H490,1)&lt;="2","At Risk",
RIGHT(H490,1)="4","Can't Lose Them",
TRUE,"Hibernating"
)</f>
        <v>At Risk</v>
      </c>
    </row>
    <row r="491" spans="1:10" x14ac:dyDescent="0.25">
      <c r="A491" s="3" t="s">
        <v>507</v>
      </c>
      <c r="B491">
        <v>6</v>
      </c>
      <c r="C491">
        <v>10</v>
      </c>
      <c r="D491">
        <v>5503.8899999999994</v>
      </c>
      <c r="E491" cm="1">
        <f t="array" ref="E491">_xlfn.IFS(B491&gt;87,1,AND(B491&lt;=87, B491&gt;45),2,AND(B491&lt;=45,B491&gt;18),3,B491&lt;=18,4)</f>
        <v>4</v>
      </c>
      <c r="F491" cm="1">
        <f t="array" ref="F491">_xlfn.IFS(C491&gt;7,4,AND(C491&lt;=7, C491&gt;5),3,AND(C491&lt;=5,C491&gt;4),2,C491&lt;=4,1)</f>
        <v>4</v>
      </c>
      <c r="G491" cm="1">
        <f t="array" ref="G491">_xlfn.IFS(D491&gt;4094,4,AND(D491&lt;=4094, D491&gt;2784),3,AND(D491&lt;=2784,D491&gt;1779),2,D491&lt;=1779,1)</f>
        <v>4</v>
      </c>
      <c r="H491">
        <f t="shared" si="7"/>
        <v>444</v>
      </c>
      <c r="I491" t="str" cm="1">
        <f t="array" ref="I491">_xlfn.IFS(H491&gt;411,"Platinum",AND(H491&lt;=411, H491&gt;311),"Gold",AND(H491&lt;=311,H491&gt;211),"Silver",H491&lt;=211,"Bronze")</f>
        <v>Platinum</v>
      </c>
      <c r="J491" t="str" cm="1">
        <f t="array" ref="J491">_xlfn.IFS(
H491="444","Champions",
LEFT(H491,1)="4","Loyal Customers",
MID(H491,2,1)="4","Potential Loyalists",
LEFT(H491,1)="3","Promising",
LEFT(H491,1)="2","Customers Needing Attention",
LEFT(H491,1)&lt;="2","At Risk",
RIGHT(H491,1)="4","Can't Lose Them",
TRUE,"Hibernating"
)</f>
        <v>Loyal Customers</v>
      </c>
    </row>
    <row r="492" spans="1:10" x14ac:dyDescent="0.25">
      <c r="A492" s="3" t="s">
        <v>508</v>
      </c>
      <c r="B492">
        <v>65</v>
      </c>
      <c r="C492">
        <v>3</v>
      </c>
      <c r="D492">
        <v>1005.24</v>
      </c>
      <c r="E492" cm="1">
        <f t="array" ref="E492">_xlfn.IFS(B492&gt;87,1,AND(B492&lt;=87, B492&gt;45),2,AND(B492&lt;=45,B492&gt;18),3,B492&lt;=18,4)</f>
        <v>2</v>
      </c>
      <c r="F492" cm="1">
        <f t="array" ref="F492">_xlfn.IFS(C492&gt;7,4,AND(C492&lt;=7, C492&gt;5),3,AND(C492&lt;=5,C492&gt;4),2,C492&lt;=4,1)</f>
        <v>1</v>
      </c>
      <c r="G492" cm="1">
        <f t="array" ref="G492">_xlfn.IFS(D492&gt;4094,4,AND(D492&lt;=4094, D492&gt;2784),3,AND(D492&lt;=2784,D492&gt;1779),2,D492&lt;=1779,1)</f>
        <v>1</v>
      </c>
      <c r="H492">
        <f t="shared" si="7"/>
        <v>211</v>
      </c>
      <c r="I492" t="str" cm="1">
        <f t="array" ref="I492">_xlfn.IFS(H492&gt;411,"Platinum",AND(H492&lt;=411, H492&gt;311),"Gold",AND(H492&lt;=311,H492&gt;211),"Silver",H492&lt;=211,"Bronze")</f>
        <v>Bronze</v>
      </c>
      <c r="J492" t="str" cm="1">
        <f t="array" ref="J492">_xlfn.IFS(
H492="444","Champions",
LEFT(H492,1)="4","Loyal Customers",
MID(H492,2,1)="4","Potential Loyalists",
LEFT(H492,1)="3","Promising",
LEFT(H492,1)="2","Customers Needing Attention",
LEFT(H492,1)&lt;="2","At Risk",
RIGHT(H492,1)="4","Can't Lose Them",
TRUE,"Hibernating"
)</f>
        <v>Customers Needing Attention</v>
      </c>
    </row>
    <row r="493" spans="1:10" x14ac:dyDescent="0.25">
      <c r="A493" s="3" t="s">
        <v>509</v>
      </c>
      <c r="B493">
        <v>6</v>
      </c>
      <c r="C493">
        <v>8</v>
      </c>
      <c r="D493">
        <v>4888.0200000000004</v>
      </c>
      <c r="E493" cm="1">
        <f t="array" ref="E493">_xlfn.IFS(B493&gt;87,1,AND(B493&lt;=87, B493&gt;45),2,AND(B493&lt;=45,B493&gt;18),3,B493&lt;=18,4)</f>
        <v>4</v>
      </c>
      <c r="F493" cm="1">
        <f t="array" ref="F493">_xlfn.IFS(C493&gt;7,4,AND(C493&lt;=7, C493&gt;5),3,AND(C493&lt;=5,C493&gt;4),2,C493&lt;=4,1)</f>
        <v>4</v>
      </c>
      <c r="G493" cm="1">
        <f t="array" ref="G493">_xlfn.IFS(D493&gt;4094,4,AND(D493&lt;=4094, D493&gt;2784),3,AND(D493&lt;=2784,D493&gt;1779),2,D493&lt;=1779,1)</f>
        <v>4</v>
      </c>
      <c r="H493">
        <f t="shared" si="7"/>
        <v>444</v>
      </c>
      <c r="I493" t="str" cm="1">
        <f t="array" ref="I493">_xlfn.IFS(H493&gt;411,"Platinum",AND(H493&lt;=411, H493&gt;311),"Gold",AND(H493&lt;=311,H493&gt;211),"Silver",H493&lt;=211,"Bronze")</f>
        <v>Platinum</v>
      </c>
      <c r="J493" t="str" cm="1">
        <f t="array" ref="J493">_xlfn.IFS(
H493="444","Champions",
LEFT(H493,1)="4","Loyal Customers",
MID(H493,2,1)="4","Potential Loyalists",
LEFT(H493,1)="3","Promising",
LEFT(H493,1)="2","Customers Needing Attention",
LEFT(H493,1)&lt;="2","At Risk",
RIGHT(H493,1)="4","Can't Lose Them",
TRUE,"Hibernating"
)</f>
        <v>Loyal Customers</v>
      </c>
    </row>
    <row r="494" spans="1:10" x14ac:dyDescent="0.25">
      <c r="A494" s="3" t="s">
        <v>510</v>
      </c>
      <c r="B494">
        <v>19</v>
      </c>
      <c r="C494">
        <v>6</v>
      </c>
      <c r="D494">
        <v>6362.47</v>
      </c>
      <c r="E494" cm="1">
        <f t="array" ref="E494">_xlfn.IFS(B494&gt;87,1,AND(B494&lt;=87, B494&gt;45),2,AND(B494&lt;=45,B494&gt;18),3,B494&lt;=18,4)</f>
        <v>3</v>
      </c>
      <c r="F494" cm="1">
        <f t="array" ref="F494">_xlfn.IFS(C494&gt;7,4,AND(C494&lt;=7, C494&gt;5),3,AND(C494&lt;=5,C494&gt;4),2,C494&lt;=4,1)</f>
        <v>3</v>
      </c>
      <c r="G494" cm="1">
        <f t="array" ref="G494">_xlfn.IFS(D494&gt;4094,4,AND(D494&lt;=4094, D494&gt;2784),3,AND(D494&lt;=2784,D494&gt;1779),2,D494&lt;=1779,1)</f>
        <v>4</v>
      </c>
      <c r="H494">
        <f t="shared" si="7"/>
        <v>334</v>
      </c>
      <c r="I494" t="str" cm="1">
        <f t="array" ref="I494">_xlfn.IFS(H494&gt;411,"Platinum",AND(H494&lt;=411, H494&gt;311),"Gold",AND(H494&lt;=311,H494&gt;211),"Silver",H494&lt;=211,"Bronze")</f>
        <v>Gold</v>
      </c>
      <c r="J494" t="str" cm="1">
        <f t="array" ref="J494">_xlfn.IFS(
H494="444","Champions",
LEFT(H494,1)="4","Loyal Customers",
MID(H494,2,1)="4","Potential Loyalists",
LEFT(H494,1)="3","Promising",
LEFT(H494,1)="2","Customers Needing Attention",
LEFT(H494,1)&lt;="2","At Risk",
RIGHT(H494,1)="4","Can't Lose Them",
TRUE,"Hibernating"
)</f>
        <v>Promising</v>
      </c>
    </row>
    <row r="495" spans="1:10" x14ac:dyDescent="0.25">
      <c r="A495" s="3" t="s">
        <v>511</v>
      </c>
      <c r="B495">
        <v>158</v>
      </c>
      <c r="C495">
        <v>2</v>
      </c>
      <c r="D495">
        <v>562.46</v>
      </c>
      <c r="E495" cm="1">
        <f t="array" ref="E495">_xlfn.IFS(B495&gt;87,1,AND(B495&lt;=87, B495&gt;45),2,AND(B495&lt;=45,B495&gt;18),3,B495&lt;=18,4)</f>
        <v>1</v>
      </c>
      <c r="F495" cm="1">
        <f t="array" ref="F495">_xlfn.IFS(C495&gt;7,4,AND(C495&lt;=7, C495&gt;5),3,AND(C495&lt;=5,C495&gt;4),2,C495&lt;=4,1)</f>
        <v>1</v>
      </c>
      <c r="G495" cm="1">
        <f t="array" ref="G495">_xlfn.IFS(D495&gt;4094,4,AND(D495&lt;=4094, D495&gt;2784),3,AND(D495&lt;=2784,D495&gt;1779),2,D495&lt;=1779,1)</f>
        <v>1</v>
      </c>
      <c r="H495">
        <f t="shared" si="7"/>
        <v>111</v>
      </c>
      <c r="I495" t="str" cm="1">
        <f t="array" ref="I495">_xlfn.IFS(H495&gt;411,"Platinum",AND(H495&lt;=411, H495&gt;311),"Gold",AND(H495&lt;=311,H495&gt;211),"Silver",H495&lt;=211,"Bronze")</f>
        <v>Bronze</v>
      </c>
      <c r="J495" t="str" cm="1">
        <f t="array" ref="J495">_xlfn.IFS(
H495="444","Champions",
LEFT(H495,1)="4","Loyal Customers",
MID(H495,2,1)="4","Potential Loyalists",
LEFT(H495,1)="3","Promising",
LEFT(H495,1)="2","Customers Needing Attention",
LEFT(H495,1)&lt;="2","At Risk",
RIGHT(H495,1)="4","Can't Lose Them",
TRUE,"Hibernating"
)</f>
        <v>At Risk</v>
      </c>
    </row>
    <row r="496" spans="1:10" x14ac:dyDescent="0.25">
      <c r="A496" s="3" t="s">
        <v>512</v>
      </c>
      <c r="B496">
        <v>53</v>
      </c>
      <c r="C496">
        <v>2</v>
      </c>
      <c r="D496">
        <v>109.02000000000001</v>
      </c>
      <c r="E496" cm="1">
        <f t="array" ref="E496">_xlfn.IFS(B496&gt;87,1,AND(B496&lt;=87, B496&gt;45),2,AND(B496&lt;=45,B496&gt;18),3,B496&lt;=18,4)</f>
        <v>2</v>
      </c>
      <c r="F496" cm="1">
        <f t="array" ref="F496">_xlfn.IFS(C496&gt;7,4,AND(C496&lt;=7, C496&gt;5),3,AND(C496&lt;=5,C496&gt;4),2,C496&lt;=4,1)</f>
        <v>1</v>
      </c>
      <c r="G496" cm="1">
        <f t="array" ref="G496">_xlfn.IFS(D496&gt;4094,4,AND(D496&lt;=4094, D496&gt;2784),3,AND(D496&lt;=2784,D496&gt;1779),2,D496&lt;=1779,1)</f>
        <v>1</v>
      </c>
      <c r="H496">
        <f t="shared" si="7"/>
        <v>211</v>
      </c>
      <c r="I496" t="str" cm="1">
        <f t="array" ref="I496">_xlfn.IFS(H496&gt;411,"Platinum",AND(H496&lt;=411, H496&gt;311),"Gold",AND(H496&lt;=311,H496&gt;211),"Silver",H496&lt;=211,"Bronze")</f>
        <v>Bronze</v>
      </c>
      <c r="J496" t="str" cm="1">
        <f t="array" ref="J496">_xlfn.IFS(
H496="444","Champions",
LEFT(H496,1)="4","Loyal Customers",
MID(H496,2,1)="4","Potential Loyalists",
LEFT(H496,1)="3","Promising",
LEFT(H496,1)="2","Customers Needing Attention",
LEFT(H496,1)&lt;="2","At Risk",
RIGHT(H496,1)="4","Can't Lose Them",
TRUE,"Hibernating"
)</f>
        <v>Customers Needing Attention</v>
      </c>
    </row>
    <row r="497" spans="1:10" x14ac:dyDescent="0.25">
      <c r="A497" s="3" t="s">
        <v>513</v>
      </c>
      <c r="B497">
        <v>44</v>
      </c>
      <c r="C497">
        <v>10</v>
      </c>
      <c r="D497">
        <v>5004.2600000000011</v>
      </c>
      <c r="E497" cm="1">
        <f t="array" ref="E497">_xlfn.IFS(B497&gt;87,1,AND(B497&lt;=87, B497&gt;45),2,AND(B497&lt;=45,B497&gt;18),3,B497&lt;=18,4)</f>
        <v>3</v>
      </c>
      <c r="F497" cm="1">
        <f t="array" ref="F497">_xlfn.IFS(C497&gt;7,4,AND(C497&lt;=7, C497&gt;5),3,AND(C497&lt;=5,C497&gt;4),2,C497&lt;=4,1)</f>
        <v>4</v>
      </c>
      <c r="G497" cm="1">
        <f t="array" ref="G497">_xlfn.IFS(D497&gt;4094,4,AND(D497&lt;=4094, D497&gt;2784),3,AND(D497&lt;=2784,D497&gt;1779),2,D497&lt;=1779,1)</f>
        <v>4</v>
      </c>
      <c r="H497">
        <f t="shared" si="7"/>
        <v>344</v>
      </c>
      <c r="I497" t="str" cm="1">
        <f t="array" ref="I497">_xlfn.IFS(H497&gt;411,"Platinum",AND(H497&lt;=411, H497&gt;311),"Gold",AND(H497&lt;=311,H497&gt;211),"Silver",H497&lt;=211,"Bronze")</f>
        <v>Gold</v>
      </c>
      <c r="J497" t="str" cm="1">
        <f t="array" ref="J497">_xlfn.IFS(
H497="444","Champions",
LEFT(H497,1)="4","Loyal Customers",
MID(H497,2,1)="4","Potential Loyalists",
LEFT(H497,1)="3","Promising",
LEFT(H497,1)="2","Customers Needing Attention",
LEFT(H497,1)&lt;="2","At Risk",
RIGHT(H497,1)="4","Can't Lose Them",
TRUE,"Hibernating"
)</f>
        <v>Potential Loyalists</v>
      </c>
    </row>
    <row r="498" spans="1:10" x14ac:dyDescent="0.25">
      <c r="A498" s="3" t="s">
        <v>514</v>
      </c>
      <c r="B498">
        <v>38</v>
      </c>
      <c r="C498">
        <v>5</v>
      </c>
      <c r="D498">
        <v>1281.31</v>
      </c>
      <c r="E498" cm="1">
        <f t="array" ref="E498">_xlfn.IFS(B498&gt;87,1,AND(B498&lt;=87, B498&gt;45),2,AND(B498&lt;=45,B498&gt;18),3,B498&lt;=18,4)</f>
        <v>3</v>
      </c>
      <c r="F498" cm="1">
        <f t="array" ref="F498">_xlfn.IFS(C498&gt;7,4,AND(C498&lt;=7, C498&gt;5),3,AND(C498&lt;=5,C498&gt;4),2,C498&lt;=4,1)</f>
        <v>2</v>
      </c>
      <c r="G498" cm="1">
        <f t="array" ref="G498">_xlfn.IFS(D498&gt;4094,4,AND(D498&lt;=4094, D498&gt;2784),3,AND(D498&lt;=2784,D498&gt;1779),2,D498&lt;=1779,1)</f>
        <v>1</v>
      </c>
      <c r="H498">
        <f t="shared" si="7"/>
        <v>321</v>
      </c>
      <c r="I498" t="str" cm="1">
        <f t="array" ref="I498">_xlfn.IFS(H498&gt;411,"Platinum",AND(H498&lt;=411, H498&gt;311),"Gold",AND(H498&lt;=311,H498&gt;211),"Silver",H498&lt;=211,"Bronze")</f>
        <v>Gold</v>
      </c>
      <c r="J498" t="str" cm="1">
        <f t="array" ref="J498">_xlfn.IFS(
H498="444","Champions",
LEFT(H498,1)="4","Loyal Customers",
MID(H498,2,1)="4","Potential Loyalists",
LEFT(H498,1)="3","Promising",
LEFT(H498,1)="2","Customers Needing Attention",
LEFT(H498,1)&lt;="2","At Risk",
RIGHT(H498,1)="4","Can't Lose Them",
TRUE,"Hibernating"
)</f>
        <v>Promising</v>
      </c>
    </row>
    <row r="499" spans="1:10" x14ac:dyDescent="0.25">
      <c r="A499" s="3" t="s">
        <v>515</v>
      </c>
      <c r="B499">
        <v>6</v>
      </c>
      <c r="C499">
        <v>6</v>
      </c>
      <c r="D499">
        <v>3423.1200000000003</v>
      </c>
      <c r="E499" cm="1">
        <f t="array" ref="E499">_xlfn.IFS(B499&gt;87,1,AND(B499&lt;=87, B499&gt;45),2,AND(B499&lt;=45,B499&gt;18),3,B499&lt;=18,4)</f>
        <v>4</v>
      </c>
      <c r="F499" cm="1">
        <f t="array" ref="F499">_xlfn.IFS(C499&gt;7,4,AND(C499&lt;=7, C499&gt;5),3,AND(C499&lt;=5,C499&gt;4),2,C499&lt;=4,1)</f>
        <v>3</v>
      </c>
      <c r="G499" cm="1">
        <f t="array" ref="G499">_xlfn.IFS(D499&gt;4094,4,AND(D499&lt;=4094, D499&gt;2784),3,AND(D499&lt;=2784,D499&gt;1779),2,D499&lt;=1779,1)</f>
        <v>3</v>
      </c>
      <c r="H499">
        <f t="shared" si="7"/>
        <v>433</v>
      </c>
      <c r="I499" t="str" cm="1">
        <f t="array" ref="I499">_xlfn.IFS(H499&gt;411,"Platinum",AND(H499&lt;=411, H499&gt;311),"Gold",AND(H499&lt;=311,H499&gt;211),"Silver",H499&lt;=211,"Bronze")</f>
        <v>Platinum</v>
      </c>
      <c r="J499" t="str" cm="1">
        <f t="array" ref="J499">_xlfn.IFS(
H499="444","Champions",
LEFT(H499,1)="4","Loyal Customers",
MID(H499,2,1)="4","Potential Loyalists",
LEFT(H499,1)="3","Promising",
LEFT(H499,1)="2","Customers Needing Attention",
LEFT(H499,1)&lt;="2","At Risk",
RIGHT(H499,1)="4","Can't Lose Them",
TRUE,"Hibernating"
)</f>
        <v>Loyal Customers</v>
      </c>
    </row>
    <row r="500" spans="1:10" x14ac:dyDescent="0.25">
      <c r="A500" s="3" t="s">
        <v>516</v>
      </c>
      <c r="B500">
        <v>10</v>
      </c>
      <c r="C500">
        <v>7</v>
      </c>
      <c r="D500">
        <v>4495.5200000000004</v>
      </c>
      <c r="E500" cm="1">
        <f t="array" ref="E500">_xlfn.IFS(B500&gt;87,1,AND(B500&lt;=87, B500&gt;45),2,AND(B500&lt;=45,B500&gt;18),3,B500&lt;=18,4)</f>
        <v>4</v>
      </c>
      <c r="F500" cm="1">
        <f t="array" ref="F500">_xlfn.IFS(C500&gt;7,4,AND(C500&lt;=7, C500&gt;5),3,AND(C500&lt;=5,C500&gt;4),2,C500&lt;=4,1)</f>
        <v>3</v>
      </c>
      <c r="G500" cm="1">
        <f t="array" ref="G500">_xlfn.IFS(D500&gt;4094,4,AND(D500&lt;=4094, D500&gt;2784),3,AND(D500&lt;=2784,D500&gt;1779),2,D500&lt;=1779,1)</f>
        <v>4</v>
      </c>
      <c r="H500">
        <f t="shared" si="7"/>
        <v>434</v>
      </c>
      <c r="I500" t="str" cm="1">
        <f t="array" ref="I500">_xlfn.IFS(H500&gt;411,"Platinum",AND(H500&lt;=411, H500&gt;311),"Gold",AND(H500&lt;=311,H500&gt;211),"Silver",H500&lt;=211,"Bronze")</f>
        <v>Platinum</v>
      </c>
      <c r="J500" t="str" cm="1">
        <f t="array" ref="J500">_xlfn.IFS(
H500="444","Champions",
LEFT(H500,1)="4","Loyal Customers",
MID(H500,2,1)="4","Potential Loyalists",
LEFT(H500,1)="3","Promising",
LEFT(H500,1)="2","Customers Needing Attention",
LEFT(H500,1)&lt;="2","At Risk",
RIGHT(H500,1)="4","Can't Lose Them",
TRUE,"Hibernating"
)</f>
        <v>Loyal Customers</v>
      </c>
    </row>
    <row r="501" spans="1:10" x14ac:dyDescent="0.25">
      <c r="A501" s="3" t="s">
        <v>517</v>
      </c>
      <c r="B501">
        <v>97</v>
      </c>
      <c r="C501">
        <v>7</v>
      </c>
      <c r="D501">
        <v>4553.8599999999997</v>
      </c>
      <c r="E501" cm="1">
        <f t="array" ref="E501">_xlfn.IFS(B501&gt;87,1,AND(B501&lt;=87, B501&gt;45),2,AND(B501&lt;=45,B501&gt;18),3,B501&lt;=18,4)</f>
        <v>1</v>
      </c>
      <c r="F501" cm="1">
        <f t="array" ref="F501">_xlfn.IFS(C501&gt;7,4,AND(C501&lt;=7, C501&gt;5),3,AND(C501&lt;=5,C501&gt;4),2,C501&lt;=4,1)</f>
        <v>3</v>
      </c>
      <c r="G501" cm="1">
        <f t="array" ref="G501">_xlfn.IFS(D501&gt;4094,4,AND(D501&lt;=4094, D501&gt;2784),3,AND(D501&lt;=2784,D501&gt;1779),2,D501&lt;=1779,1)</f>
        <v>4</v>
      </c>
      <c r="H501">
        <f t="shared" si="7"/>
        <v>134</v>
      </c>
      <c r="I501" t="str" cm="1">
        <f t="array" ref="I501">_xlfn.IFS(H501&gt;411,"Platinum",AND(H501&lt;=411, H501&gt;311),"Gold",AND(H501&lt;=311,H501&gt;211),"Silver",H501&lt;=211,"Bronze")</f>
        <v>Bronze</v>
      </c>
      <c r="J501" t="str" cm="1">
        <f t="array" ref="J501">_xlfn.IFS(
H501="444","Champions",
LEFT(H501,1)="4","Loyal Customers",
MID(H501,2,1)="4","Potential Loyalists",
LEFT(H501,1)="3","Promising",
LEFT(H501,1)="2","Customers Needing Attention",
LEFT(H501,1)&lt;="2","At Risk",
RIGHT(H501,1)="4","Can't Lose Them",
TRUE,"Hibernating"
)</f>
        <v>At Risk</v>
      </c>
    </row>
    <row r="502" spans="1:10" x14ac:dyDescent="0.25">
      <c r="A502" s="3" t="s">
        <v>518</v>
      </c>
      <c r="B502">
        <v>237</v>
      </c>
      <c r="C502">
        <v>1</v>
      </c>
      <c r="D502">
        <v>128.46</v>
      </c>
      <c r="E502" cm="1">
        <f t="array" ref="E502">_xlfn.IFS(B502&gt;87,1,AND(B502&lt;=87, B502&gt;45),2,AND(B502&lt;=45,B502&gt;18),3,B502&lt;=18,4)</f>
        <v>1</v>
      </c>
      <c r="F502" cm="1">
        <f t="array" ref="F502">_xlfn.IFS(C502&gt;7,4,AND(C502&lt;=7, C502&gt;5),3,AND(C502&lt;=5,C502&gt;4),2,C502&lt;=4,1)</f>
        <v>1</v>
      </c>
      <c r="G502" cm="1">
        <f t="array" ref="G502">_xlfn.IFS(D502&gt;4094,4,AND(D502&lt;=4094, D502&gt;2784),3,AND(D502&lt;=2784,D502&gt;1779),2,D502&lt;=1779,1)</f>
        <v>1</v>
      </c>
      <c r="H502">
        <f t="shared" si="7"/>
        <v>111</v>
      </c>
      <c r="I502" t="str" cm="1">
        <f t="array" ref="I502">_xlfn.IFS(H502&gt;411,"Platinum",AND(H502&lt;=411, H502&gt;311),"Gold",AND(H502&lt;=311,H502&gt;211),"Silver",H502&lt;=211,"Bronze")</f>
        <v>Bronze</v>
      </c>
      <c r="J502" t="str" cm="1">
        <f t="array" ref="J502">_xlfn.IFS(
H502="444","Champions",
LEFT(H502,1)="4","Loyal Customers",
MID(H502,2,1)="4","Potential Loyalists",
LEFT(H502,1)="3","Promising",
LEFT(H502,1)="2","Customers Needing Attention",
LEFT(H502,1)&lt;="2","At Risk",
RIGHT(H502,1)="4","Can't Lose Them",
TRUE,"Hibernating"
)</f>
        <v>At Risk</v>
      </c>
    </row>
    <row r="503" spans="1:10" x14ac:dyDescent="0.25">
      <c r="A503" s="3" t="s">
        <v>519</v>
      </c>
      <c r="B503">
        <v>14</v>
      </c>
      <c r="C503">
        <v>6</v>
      </c>
      <c r="D503">
        <v>4565.33</v>
      </c>
      <c r="E503" cm="1">
        <f t="array" ref="E503">_xlfn.IFS(B503&gt;87,1,AND(B503&lt;=87, B503&gt;45),2,AND(B503&lt;=45,B503&gt;18),3,B503&lt;=18,4)</f>
        <v>4</v>
      </c>
      <c r="F503" cm="1">
        <f t="array" ref="F503">_xlfn.IFS(C503&gt;7,4,AND(C503&lt;=7, C503&gt;5),3,AND(C503&lt;=5,C503&gt;4),2,C503&lt;=4,1)</f>
        <v>3</v>
      </c>
      <c r="G503" cm="1">
        <f t="array" ref="G503">_xlfn.IFS(D503&gt;4094,4,AND(D503&lt;=4094, D503&gt;2784),3,AND(D503&lt;=2784,D503&gt;1779),2,D503&lt;=1779,1)</f>
        <v>4</v>
      </c>
      <c r="H503">
        <f t="shared" si="7"/>
        <v>434</v>
      </c>
      <c r="I503" t="str" cm="1">
        <f t="array" ref="I503">_xlfn.IFS(H503&gt;411,"Platinum",AND(H503&lt;=411, H503&gt;311),"Gold",AND(H503&lt;=311,H503&gt;211),"Silver",H503&lt;=211,"Bronze")</f>
        <v>Platinum</v>
      </c>
      <c r="J503" t="str" cm="1">
        <f t="array" ref="J503">_xlfn.IFS(
H503="444","Champions",
LEFT(H503,1)="4","Loyal Customers",
MID(H503,2,1)="4","Potential Loyalists",
LEFT(H503,1)="3","Promising",
LEFT(H503,1)="2","Customers Needing Attention",
LEFT(H503,1)&lt;="2","At Risk",
RIGHT(H503,1)="4","Can't Lose Them",
TRUE,"Hibernating"
)</f>
        <v>Loyal Customers</v>
      </c>
    </row>
    <row r="504" spans="1:10" x14ac:dyDescent="0.25">
      <c r="A504" s="3" t="s">
        <v>520</v>
      </c>
      <c r="B504">
        <v>28</v>
      </c>
      <c r="C504">
        <v>7</v>
      </c>
      <c r="D504">
        <v>3140.3</v>
      </c>
      <c r="E504" cm="1">
        <f t="array" ref="E504">_xlfn.IFS(B504&gt;87,1,AND(B504&lt;=87, B504&gt;45),2,AND(B504&lt;=45,B504&gt;18),3,B504&lt;=18,4)</f>
        <v>3</v>
      </c>
      <c r="F504" cm="1">
        <f t="array" ref="F504">_xlfn.IFS(C504&gt;7,4,AND(C504&lt;=7, C504&gt;5),3,AND(C504&lt;=5,C504&gt;4),2,C504&lt;=4,1)</f>
        <v>3</v>
      </c>
      <c r="G504" cm="1">
        <f t="array" ref="G504">_xlfn.IFS(D504&gt;4094,4,AND(D504&lt;=4094, D504&gt;2784),3,AND(D504&lt;=2784,D504&gt;1779),2,D504&lt;=1779,1)</f>
        <v>3</v>
      </c>
      <c r="H504">
        <f t="shared" si="7"/>
        <v>333</v>
      </c>
      <c r="I504" t="str" cm="1">
        <f t="array" ref="I504">_xlfn.IFS(H504&gt;411,"Platinum",AND(H504&lt;=411, H504&gt;311),"Gold",AND(H504&lt;=311,H504&gt;211),"Silver",H504&lt;=211,"Bronze")</f>
        <v>Gold</v>
      </c>
      <c r="J504" t="str" cm="1">
        <f t="array" ref="J504">_xlfn.IFS(
H504="444","Champions",
LEFT(H504,1)="4","Loyal Customers",
MID(H504,2,1)="4","Potential Loyalists",
LEFT(H504,1)="3","Promising",
LEFT(H504,1)="2","Customers Needing Attention",
LEFT(H504,1)&lt;="2","At Risk",
RIGHT(H504,1)="4","Can't Lose Them",
TRUE,"Hibernating"
)</f>
        <v>Promising</v>
      </c>
    </row>
    <row r="505" spans="1:10" x14ac:dyDescent="0.25">
      <c r="A505" s="3" t="s">
        <v>521</v>
      </c>
      <c r="B505">
        <v>42</v>
      </c>
      <c r="C505">
        <v>7</v>
      </c>
      <c r="D505">
        <v>2959.59</v>
      </c>
      <c r="E505" cm="1">
        <f t="array" ref="E505">_xlfn.IFS(B505&gt;87,1,AND(B505&lt;=87, B505&gt;45),2,AND(B505&lt;=45,B505&gt;18),3,B505&lt;=18,4)</f>
        <v>3</v>
      </c>
      <c r="F505" cm="1">
        <f t="array" ref="F505">_xlfn.IFS(C505&gt;7,4,AND(C505&lt;=7, C505&gt;5),3,AND(C505&lt;=5,C505&gt;4),2,C505&lt;=4,1)</f>
        <v>3</v>
      </c>
      <c r="G505" cm="1">
        <f t="array" ref="G505">_xlfn.IFS(D505&gt;4094,4,AND(D505&lt;=4094, D505&gt;2784),3,AND(D505&lt;=2784,D505&gt;1779),2,D505&lt;=1779,1)</f>
        <v>3</v>
      </c>
      <c r="H505">
        <f t="shared" si="7"/>
        <v>333</v>
      </c>
      <c r="I505" t="str" cm="1">
        <f t="array" ref="I505">_xlfn.IFS(H505&gt;411,"Platinum",AND(H505&lt;=411, H505&gt;311),"Gold",AND(H505&lt;=311,H505&gt;211),"Silver",H505&lt;=211,"Bronze")</f>
        <v>Gold</v>
      </c>
      <c r="J505" t="str" cm="1">
        <f t="array" ref="J505">_xlfn.IFS(
H505="444","Champions",
LEFT(H505,1)="4","Loyal Customers",
MID(H505,2,1)="4","Potential Loyalists",
LEFT(H505,1)="3","Promising",
LEFT(H505,1)="2","Customers Needing Attention",
LEFT(H505,1)&lt;="2","At Risk",
RIGHT(H505,1)="4","Can't Lose Them",
TRUE,"Hibernating"
)</f>
        <v>Promising</v>
      </c>
    </row>
    <row r="506" spans="1:10" x14ac:dyDescent="0.25">
      <c r="A506" s="3" t="s">
        <v>522</v>
      </c>
      <c r="B506">
        <v>83</v>
      </c>
      <c r="C506">
        <v>6</v>
      </c>
      <c r="D506">
        <v>4060.31</v>
      </c>
      <c r="E506" cm="1">
        <f t="array" ref="E506">_xlfn.IFS(B506&gt;87,1,AND(B506&lt;=87, B506&gt;45),2,AND(B506&lt;=45,B506&gt;18),3,B506&lt;=18,4)</f>
        <v>2</v>
      </c>
      <c r="F506" cm="1">
        <f t="array" ref="F506">_xlfn.IFS(C506&gt;7,4,AND(C506&lt;=7, C506&gt;5),3,AND(C506&lt;=5,C506&gt;4),2,C506&lt;=4,1)</f>
        <v>3</v>
      </c>
      <c r="G506" cm="1">
        <f t="array" ref="G506">_xlfn.IFS(D506&gt;4094,4,AND(D506&lt;=4094, D506&gt;2784),3,AND(D506&lt;=2784,D506&gt;1779),2,D506&lt;=1779,1)</f>
        <v>3</v>
      </c>
      <c r="H506">
        <f t="shared" si="7"/>
        <v>233</v>
      </c>
      <c r="I506" t="str" cm="1">
        <f t="array" ref="I506">_xlfn.IFS(H506&gt;411,"Platinum",AND(H506&lt;=411, H506&gt;311),"Gold",AND(H506&lt;=311,H506&gt;211),"Silver",H506&lt;=211,"Bronze")</f>
        <v>Silver</v>
      </c>
      <c r="J506" t="str" cm="1">
        <f t="array" ref="J506">_xlfn.IFS(
H506="444","Champions",
LEFT(H506,1)="4","Loyal Customers",
MID(H506,2,1)="4","Potential Loyalists",
LEFT(H506,1)="3","Promising",
LEFT(H506,1)="2","Customers Needing Attention",
LEFT(H506,1)&lt;="2","At Risk",
RIGHT(H506,1)="4","Can't Lose Them",
TRUE,"Hibernating"
)</f>
        <v>Customers Needing Attention</v>
      </c>
    </row>
    <row r="507" spans="1:10" x14ac:dyDescent="0.25">
      <c r="A507" s="3" t="s">
        <v>523</v>
      </c>
      <c r="B507">
        <v>2</v>
      </c>
      <c r="C507">
        <v>5</v>
      </c>
      <c r="D507">
        <v>3431.62</v>
      </c>
      <c r="E507" cm="1">
        <f t="array" ref="E507">_xlfn.IFS(B507&gt;87,1,AND(B507&lt;=87, B507&gt;45),2,AND(B507&lt;=45,B507&gt;18),3,B507&lt;=18,4)</f>
        <v>4</v>
      </c>
      <c r="F507" cm="1">
        <f t="array" ref="F507">_xlfn.IFS(C507&gt;7,4,AND(C507&lt;=7, C507&gt;5),3,AND(C507&lt;=5,C507&gt;4),2,C507&lt;=4,1)</f>
        <v>2</v>
      </c>
      <c r="G507" cm="1">
        <f t="array" ref="G507">_xlfn.IFS(D507&gt;4094,4,AND(D507&lt;=4094, D507&gt;2784),3,AND(D507&lt;=2784,D507&gt;1779),2,D507&lt;=1779,1)</f>
        <v>3</v>
      </c>
      <c r="H507">
        <f t="shared" si="7"/>
        <v>423</v>
      </c>
      <c r="I507" t="str" cm="1">
        <f t="array" ref="I507">_xlfn.IFS(H507&gt;411,"Platinum",AND(H507&lt;=411, H507&gt;311),"Gold",AND(H507&lt;=311,H507&gt;211),"Silver",H507&lt;=211,"Bronze")</f>
        <v>Platinum</v>
      </c>
      <c r="J507" t="str" cm="1">
        <f t="array" ref="J507">_xlfn.IFS(
H507="444","Champions",
LEFT(H507,1)="4","Loyal Customers",
MID(H507,2,1)="4","Potential Loyalists",
LEFT(H507,1)="3","Promising",
LEFT(H507,1)="2","Customers Needing Attention",
LEFT(H507,1)&lt;="2","At Risk",
RIGHT(H507,1)="4","Can't Lose Them",
TRUE,"Hibernating"
)</f>
        <v>Loyal Customers</v>
      </c>
    </row>
    <row r="508" spans="1:10" x14ac:dyDescent="0.25">
      <c r="A508" s="3" t="s">
        <v>524</v>
      </c>
      <c r="B508">
        <v>0</v>
      </c>
      <c r="C508">
        <v>5</v>
      </c>
      <c r="D508">
        <v>3265.75</v>
      </c>
      <c r="E508" cm="1">
        <f t="array" ref="E508">_xlfn.IFS(B508&gt;87,1,AND(B508&lt;=87, B508&gt;45),2,AND(B508&lt;=45,B508&gt;18),3,B508&lt;=18,4)</f>
        <v>4</v>
      </c>
      <c r="F508" cm="1">
        <f t="array" ref="F508">_xlfn.IFS(C508&gt;7,4,AND(C508&lt;=7, C508&gt;5),3,AND(C508&lt;=5,C508&gt;4),2,C508&lt;=4,1)</f>
        <v>2</v>
      </c>
      <c r="G508" cm="1">
        <f t="array" ref="G508">_xlfn.IFS(D508&gt;4094,4,AND(D508&lt;=4094, D508&gt;2784),3,AND(D508&lt;=2784,D508&gt;1779),2,D508&lt;=1779,1)</f>
        <v>3</v>
      </c>
      <c r="H508">
        <f t="shared" si="7"/>
        <v>423</v>
      </c>
      <c r="I508" t="str" cm="1">
        <f t="array" ref="I508">_xlfn.IFS(H508&gt;411,"Platinum",AND(H508&lt;=411, H508&gt;311),"Gold",AND(H508&lt;=311,H508&gt;211),"Silver",H508&lt;=211,"Bronze")</f>
        <v>Platinum</v>
      </c>
      <c r="J508" t="str" cm="1">
        <f t="array" ref="J508">_xlfn.IFS(
H508="444","Champions",
LEFT(H508,1)="4","Loyal Customers",
MID(H508,2,1)="4","Potential Loyalists",
LEFT(H508,1)="3","Promising",
LEFT(H508,1)="2","Customers Needing Attention",
LEFT(H508,1)&lt;="2","At Risk",
RIGHT(H508,1)="4","Can't Lose Them",
TRUE,"Hibernating"
)</f>
        <v>Loyal Customers</v>
      </c>
    </row>
    <row r="509" spans="1:10" x14ac:dyDescent="0.25">
      <c r="A509" s="3" t="s">
        <v>525</v>
      </c>
      <c r="B509">
        <v>5</v>
      </c>
      <c r="C509">
        <v>4</v>
      </c>
      <c r="D509">
        <v>1428.0600000000002</v>
      </c>
      <c r="E509" cm="1">
        <f t="array" ref="E509">_xlfn.IFS(B509&gt;87,1,AND(B509&lt;=87, B509&gt;45),2,AND(B509&lt;=45,B509&gt;18),3,B509&lt;=18,4)</f>
        <v>4</v>
      </c>
      <c r="F509" cm="1">
        <f t="array" ref="F509">_xlfn.IFS(C509&gt;7,4,AND(C509&lt;=7, C509&gt;5),3,AND(C509&lt;=5,C509&gt;4),2,C509&lt;=4,1)</f>
        <v>1</v>
      </c>
      <c r="G509" cm="1">
        <f t="array" ref="G509">_xlfn.IFS(D509&gt;4094,4,AND(D509&lt;=4094, D509&gt;2784),3,AND(D509&lt;=2784,D509&gt;1779),2,D509&lt;=1779,1)</f>
        <v>1</v>
      </c>
      <c r="H509">
        <f t="shared" si="7"/>
        <v>411</v>
      </c>
      <c r="I509" t="str" cm="1">
        <f t="array" ref="I509">_xlfn.IFS(H509&gt;411,"Platinum",AND(H509&lt;=411, H509&gt;311),"Gold",AND(H509&lt;=311,H509&gt;211),"Silver",H509&lt;=211,"Bronze")</f>
        <v>Gold</v>
      </c>
      <c r="J509" t="str" cm="1">
        <f t="array" ref="J509">_xlfn.IFS(
H509="444","Champions",
LEFT(H509,1)="4","Loyal Customers",
MID(H509,2,1)="4","Potential Loyalists",
LEFT(H509,1)="3","Promising",
LEFT(H509,1)="2","Customers Needing Attention",
LEFT(H509,1)&lt;="2","At Risk",
RIGHT(H509,1)="4","Can't Lose Them",
TRUE,"Hibernating"
)</f>
        <v>Loyal Customers</v>
      </c>
    </row>
    <row r="510" spans="1:10" x14ac:dyDescent="0.25">
      <c r="A510" s="3" t="s">
        <v>526</v>
      </c>
      <c r="B510">
        <v>32</v>
      </c>
      <c r="C510">
        <v>4</v>
      </c>
      <c r="D510">
        <v>1659.49</v>
      </c>
      <c r="E510" cm="1">
        <f t="array" ref="E510">_xlfn.IFS(B510&gt;87,1,AND(B510&lt;=87, B510&gt;45),2,AND(B510&lt;=45,B510&gt;18),3,B510&lt;=18,4)</f>
        <v>3</v>
      </c>
      <c r="F510" cm="1">
        <f t="array" ref="F510">_xlfn.IFS(C510&gt;7,4,AND(C510&lt;=7, C510&gt;5),3,AND(C510&lt;=5,C510&gt;4),2,C510&lt;=4,1)</f>
        <v>1</v>
      </c>
      <c r="G510" cm="1">
        <f t="array" ref="G510">_xlfn.IFS(D510&gt;4094,4,AND(D510&lt;=4094, D510&gt;2784),3,AND(D510&lt;=2784,D510&gt;1779),2,D510&lt;=1779,1)</f>
        <v>1</v>
      </c>
      <c r="H510">
        <f t="shared" si="7"/>
        <v>311</v>
      </c>
      <c r="I510" t="str" cm="1">
        <f t="array" ref="I510">_xlfn.IFS(H510&gt;411,"Platinum",AND(H510&lt;=411, H510&gt;311),"Gold",AND(H510&lt;=311,H510&gt;211),"Silver",H510&lt;=211,"Bronze")</f>
        <v>Silver</v>
      </c>
      <c r="J510" t="str" cm="1">
        <f t="array" ref="J510">_xlfn.IFS(
H510="444","Champions",
LEFT(H510,1)="4","Loyal Customers",
MID(H510,2,1)="4","Potential Loyalists",
LEFT(H510,1)="3","Promising",
LEFT(H510,1)="2","Customers Needing Attention",
LEFT(H510,1)&lt;="2","At Risk",
RIGHT(H510,1)="4","Can't Lose Them",
TRUE,"Hibernating"
)</f>
        <v>Promising</v>
      </c>
    </row>
    <row r="511" spans="1:10" x14ac:dyDescent="0.25">
      <c r="A511" s="3" t="s">
        <v>527</v>
      </c>
      <c r="B511">
        <v>8</v>
      </c>
      <c r="C511">
        <v>4</v>
      </c>
      <c r="D511">
        <v>874.93000000000006</v>
      </c>
      <c r="E511" cm="1">
        <f t="array" ref="E511">_xlfn.IFS(B511&gt;87,1,AND(B511&lt;=87, B511&gt;45),2,AND(B511&lt;=45,B511&gt;18),3,B511&lt;=18,4)</f>
        <v>4</v>
      </c>
      <c r="F511" cm="1">
        <f t="array" ref="F511">_xlfn.IFS(C511&gt;7,4,AND(C511&lt;=7, C511&gt;5),3,AND(C511&lt;=5,C511&gt;4),2,C511&lt;=4,1)</f>
        <v>1</v>
      </c>
      <c r="G511" cm="1">
        <f t="array" ref="G511">_xlfn.IFS(D511&gt;4094,4,AND(D511&lt;=4094, D511&gt;2784),3,AND(D511&lt;=2784,D511&gt;1779),2,D511&lt;=1779,1)</f>
        <v>1</v>
      </c>
      <c r="H511">
        <f t="shared" si="7"/>
        <v>411</v>
      </c>
      <c r="I511" t="str" cm="1">
        <f t="array" ref="I511">_xlfn.IFS(H511&gt;411,"Platinum",AND(H511&lt;=411, H511&gt;311),"Gold",AND(H511&lt;=311,H511&gt;211),"Silver",H511&lt;=211,"Bronze")</f>
        <v>Gold</v>
      </c>
      <c r="J511" t="str" cm="1">
        <f t="array" ref="J511">_xlfn.IFS(
H511="444","Champions",
LEFT(H511,1)="4","Loyal Customers",
MID(H511,2,1)="4","Potential Loyalists",
LEFT(H511,1)="3","Promising",
LEFT(H511,1)="2","Customers Needing Attention",
LEFT(H511,1)&lt;="2","At Risk",
RIGHT(H511,1)="4","Can't Lose Them",
TRUE,"Hibernating"
)</f>
        <v>Loyal Customers</v>
      </c>
    </row>
    <row r="512" spans="1:10" x14ac:dyDescent="0.25">
      <c r="A512" s="3" t="s">
        <v>528</v>
      </c>
      <c r="B512">
        <v>65</v>
      </c>
      <c r="C512">
        <v>6</v>
      </c>
      <c r="D512">
        <v>1892.83</v>
      </c>
      <c r="E512" cm="1">
        <f t="array" ref="E512">_xlfn.IFS(B512&gt;87,1,AND(B512&lt;=87, B512&gt;45),2,AND(B512&lt;=45,B512&gt;18),3,B512&lt;=18,4)</f>
        <v>2</v>
      </c>
      <c r="F512" cm="1">
        <f t="array" ref="F512">_xlfn.IFS(C512&gt;7,4,AND(C512&lt;=7, C512&gt;5),3,AND(C512&lt;=5,C512&gt;4),2,C512&lt;=4,1)</f>
        <v>3</v>
      </c>
      <c r="G512" cm="1">
        <f t="array" ref="G512">_xlfn.IFS(D512&gt;4094,4,AND(D512&lt;=4094, D512&gt;2784),3,AND(D512&lt;=2784,D512&gt;1779),2,D512&lt;=1779,1)</f>
        <v>2</v>
      </c>
      <c r="H512">
        <f t="shared" si="7"/>
        <v>232</v>
      </c>
      <c r="I512" t="str" cm="1">
        <f t="array" ref="I512">_xlfn.IFS(H512&gt;411,"Platinum",AND(H512&lt;=411, H512&gt;311),"Gold",AND(H512&lt;=311,H512&gt;211),"Silver",H512&lt;=211,"Bronze")</f>
        <v>Silver</v>
      </c>
      <c r="J512" t="str" cm="1">
        <f t="array" ref="J512">_xlfn.IFS(
H512="444","Champions",
LEFT(H512,1)="4","Loyal Customers",
MID(H512,2,1)="4","Potential Loyalists",
LEFT(H512,1)="3","Promising",
LEFT(H512,1)="2","Customers Needing Attention",
LEFT(H512,1)&lt;="2","At Risk",
RIGHT(H512,1)="4","Can't Lose Them",
TRUE,"Hibernating"
)</f>
        <v>Customers Needing Attention</v>
      </c>
    </row>
    <row r="513" spans="1:10" x14ac:dyDescent="0.25">
      <c r="A513" s="3" t="s">
        <v>529</v>
      </c>
      <c r="B513">
        <v>198</v>
      </c>
      <c r="C513">
        <v>3</v>
      </c>
      <c r="D513">
        <v>3273.3300000000004</v>
      </c>
      <c r="E513" cm="1">
        <f t="array" ref="E513">_xlfn.IFS(B513&gt;87,1,AND(B513&lt;=87, B513&gt;45),2,AND(B513&lt;=45,B513&gt;18),3,B513&lt;=18,4)</f>
        <v>1</v>
      </c>
      <c r="F513" cm="1">
        <f t="array" ref="F513">_xlfn.IFS(C513&gt;7,4,AND(C513&lt;=7, C513&gt;5),3,AND(C513&lt;=5,C513&gt;4),2,C513&lt;=4,1)</f>
        <v>1</v>
      </c>
      <c r="G513" cm="1">
        <f t="array" ref="G513">_xlfn.IFS(D513&gt;4094,4,AND(D513&lt;=4094, D513&gt;2784),3,AND(D513&lt;=2784,D513&gt;1779),2,D513&lt;=1779,1)</f>
        <v>3</v>
      </c>
      <c r="H513">
        <f t="shared" si="7"/>
        <v>113</v>
      </c>
      <c r="I513" t="str" cm="1">
        <f t="array" ref="I513">_xlfn.IFS(H513&gt;411,"Platinum",AND(H513&lt;=411, H513&gt;311),"Gold",AND(H513&lt;=311,H513&gt;211),"Silver",H513&lt;=211,"Bronze")</f>
        <v>Bronze</v>
      </c>
      <c r="J513" t="str" cm="1">
        <f t="array" ref="J513">_xlfn.IFS(
H513="444","Champions",
LEFT(H513,1)="4","Loyal Customers",
MID(H513,2,1)="4","Potential Loyalists",
LEFT(H513,1)="3","Promising",
LEFT(H513,1)="2","Customers Needing Attention",
LEFT(H513,1)&lt;="2","At Risk",
RIGHT(H513,1)="4","Can't Lose Them",
TRUE,"Hibernating"
)</f>
        <v>At Risk</v>
      </c>
    </row>
    <row r="514" spans="1:10" x14ac:dyDescent="0.25">
      <c r="A514" s="3" t="s">
        <v>530</v>
      </c>
      <c r="B514">
        <v>98</v>
      </c>
      <c r="C514">
        <v>4</v>
      </c>
      <c r="D514">
        <v>4557.6000000000004</v>
      </c>
      <c r="E514" cm="1">
        <f t="array" ref="E514">_xlfn.IFS(B514&gt;87,1,AND(B514&lt;=87, B514&gt;45),2,AND(B514&lt;=45,B514&gt;18),3,B514&lt;=18,4)</f>
        <v>1</v>
      </c>
      <c r="F514" cm="1">
        <f t="array" ref="F514">_xlfn.IFS(C514&gt;7,4,AND(C514&lt;=7, C514&gt;5),3,AND(C514&lt;=5,C514&gt;4),2,C514&lt;=4,1)</f>
        <v>1</v>
      </c>
      <c r="G514" cm="1">
        <f t="array" ref="G514">_xlfn.IFS(D514&gt;4094,4,AND(D514&lt;=4094, D514&gt;2784),3,AND(D514&lt;=2784,D514&gt;1779),2,D514&lt;=1779,1)</f>
        <v>4</v>
      </c>
      <c r="H514">
        <f t="shared" si="7"/>
        <v>114</v>
      </c>
      <c r="I514" t="str" cm="1">
        <f t="array" ref="I514">_xlfn.IFS(H514&gt;411,"Platinum",AND(H514&lt;=411, H514&gt;311),"Gold",AND(H514&lt;=311,H514&gt;211),"Silver",H514&lt;=211,"Bronze")</f>
        <v>Bronze</v>
      </c>
      <c r="J514" t="str" cm="1">
        <f t="array" ref="J514">_xlfn.IFS(
H514="444","Champions",
LEFT(H514,1)="4","Loyal Customers",
MID(H514,2,1)="4","Potential Loyalists",
LEFT(H514,1)="3","Promising",
LEFT(H514,1)="2","Customers Needing Attention",
LEFT(H514,1)&lt;="2","At Risk",
RIGHT(H514,1)="4","Can't Lose Them",
TRUE,"Hibernating"
)</f>
        <v>At Risk</v>
      </c>
    </row>
    <row r="515" spans="1:10" x14ac:dyDescent="0.25">
      <c r="A515" s="3" t="s">
        <v>531</v>
      </c>
      <c r="B515">
        <v>194</v>
      </c>
      <c r="C515">
        <v>2</v>
      </c>
      <c r="D515">
        <v>217.06</v>
      </c>
      <c r="E515" cm="1">
        <f t="array" ref="E515">_xlfn.IFS(B515&gt;87,1,AND(B515&lt;=87, B515&gt;45),2,AND(B515&lt;=45,B515&gt;18),3,B515&lt;=18,4)</f>
        <v>1</v>
      </c>
      <c r="F515" cm="1">
        <f t="array" ref="F515">_xlfn.IFS(C515&gt;7,4,AND(C515&lt;=7, C515&gt;5),3,AND(C515&lt;=5,C515&gt;4),2,C515&lt;=4,1)</f>
        <v>1</v>
      </c>
      <c r="G515" cm="1">
        <f t="array" ref="G515">_xlfn.IFS(D515&gt;4094,4,AND(D515&lt;=4094, D515&gt;2784),3,AND(D515&lt;=2784,D515&gt;1779),2,D515&lt;=1779,1)</f>
        <v>1</v>
      </c>
      <c r="H515">
        <f t="shared" si="7"/>
        <v>111</v>
      </c>
      <c r="I515" t="str" cm="1">
        <f t="array" ref="I515">_xlfn.IFS(H515&gt;411,"Platinum",AND(H515&lt;=411, H515&gt;311),"Gold",AND(H515&lt;=311,H515&gt;211),"Silver",H515&lt;=211,"Bronze")</f>
        <v>Bronze</v>
      </c>
      <c r="J515" t="str" cm="1">
        <f t="array" ref="J515">_xlfn.IFS(
H515="444","Champions",
LEFT(H515,1)="4","Loyal Customers",
MID(H515,2,1)="4","Potential Loyalists",
LEFT(H515,1)="3","Promising",
LEFT(H515,1)="2","Customers Needing Attention",
LEFT(H515,1)&lt;="2","At Risk",
RIGHT(H515,1)="4","Can't Lose Them",
TRUE,"Hibernating"
)</f>
        <v>At Risk</v>
      </c>
    </row>
    <row r="516" spans="1:10" x14ac:dyDescent="0.25">
      <c r="A516" s="3" t="s">
        <v>532</v>
      </c>
      <c r="B516">
        <v>12</v>
      </c>
      <c r="C516">
        <v>8</v>
      </c>
      <c r="D516">
        <v>10787.599999999999</v>
      </c>
      <c r="E516" cm="1">
        <f t="array" ref="E516">_xlfn.IFS(B516&gt;87,1,AND(B516&lt;=87, B516&gt;45),2,AND(B516&lt;=45,B516&gt;18),3,B516&lt;=18,4)</f>
        <v>4</v>
      </c>
      <c r="F516" cm="1">
        <f t="array" ref="F516">_xlfn.IFS(C516&gt;7,4,AND(C516&lt;=7, C516&gt;5),3,AND(C516&lt;=5,C516&gt;4),2,C516&lt;=4,1)</f>
        <v>4</v>
      </c>
      <c r="G516" cm="1">
        <f t="array" ref="G516">_xlfn.IFS(D516&gt;4094,4,AND(D516&lt;=4094, D516&gt;2784),3,AND(D516&lt;=2784,D516&gt;1779),2,D516&lt;=1779,1)</f>
        <v>4</v>
      </c>
      <c r="H516">
        <f t="shared" si="7"/>
        <v>444</v>
      </c>
      <c r="I516" t="str" cm="1">
        <f t="array" ref="I516">_xlfn.IFS(H516&gt;411,"Platinum",AND(H516&lt;=411, H516&gt;311),"Gold",AND(H516&lt;=311,H516&gt;211),"Silver",H516&lt;=211,"Bronze")</f>
        <v>Platinum</v>
      </c>
      <c r="J516" t="str" cm="1">
        <f t="array" ref="J516">_xlfn.IFS(
H516="444","Champions",
LEFT(H516,1)="4","Loyal Customers",
MID(H516,2,1)="4","Potential Loyalists",
LEFT(H516,1)="3","Promising",
LEFT(H516,1)="2","Customers Needing Attention",
LEFT(H516,1)&lt;="2","At Risk",
RIGHT(H516,1)="4","Can't Lose Them",
TRUE,"Hibernating"
)</f>
        <v>Loyal Customers</v>
      </c>
    </row>
    <row r="517" spans="1:10" x14ac:dyDescent="0.25">
      <c r="A517" s="3" t="s">
        <v>533</v>
      </c>
      <c r="B517">
        <v>18</v>
      </c>
      <c r="C517">
        <v>7</v>
      </c>
      <c r="D517">
        <v>5805.92</v>
      </c>
      <c r="E517" cm="1">
        <f t="array" ref="E517">_xlfn.IFS(B517&gt;87,1,AND(B517&lt;=87, B517&gt;45),2,AND(B517&lt;=45,B517&gt;18),3,B517&lt;=18,4)</f>
        <v>4</v>
      </c>
      <c r="F517" cm="1">
        <f t="array" ref="F517">_xlfn.IFS(C517&gt;7,4,AND(C517&lt;=7, C517&gt;5),3,AND(C517&lt;=5,C517&gt;4),2,C517&lt;=4,1)</f>
        <v>3</v>
      </c>
      <c r="G517" cm="1">
        <f t="array" ref="G517">_xlfn.IFS(D517&gt;4094,4,AND(D517&lt;=4094, D517&gt;2784),3,AND(D517&lt;=2784,D517&gt;1779),2,D517&lt;=1779,1)</f>
        <v>4</v>
      </c>
      <c r="H517">
        <f t="shared" ref="H517:H580" si="8">(100*E517)+(10*F517)+G517</f>
        <v>434</v>
      </c>
      <c r="I517" t="str" cm="1">
        <f t="array" ref="I517">_xlfn.IFS(H517&gt;411,"Platinum",AND(H517&lt;=411, H517&gt;311),"Gold",AND(H517&lt;=311,H517&gt;211),"Silver",H517&lt;=211,"Bronze")</f>
        <v>Platinum</v>
      </c>
      <c r="J517" t="str" cm="1">
        <f t="array" ref="J517">_xlfn.IFS(
H517="444","Champions",
LEFT(H517,1)="4","Loyal Customers",
MID(H517,2,1)="4","Potential Loyalists",
LEFT(H517,1)="3","Promising",
LEFT(H517,1)="2","Customers Needing Attention",
LEFT(H517,1)&lt;="2","At Risk",
RIGHT(H517,1)="4","Can't Lose Them",
TRUE,"Hibernating"
)</f>
        <v>Loyal Customers</v>
      </c>
    </row>
    <row r="518" spans="1:10" x14ac:dyDescent="0.25">
      <c r="A518" s="3" t="s">
        <v>534</v>
      </c>
      <c r="B518">
        <v>81</v>
      </c>
      <c r="C518">
        <v>6</v>
      </c>
      <c r="D518">
        <v>2331.52</v>
      </c>
      <c r="E518" cm="1">
        <f t="array" ref="E518">_xlfn.IFS(B518&gt;87,1,AND(B518&lt;=87, B518&gt;45),2,AND(B518&lt;=45,B518&gt;18),3,B518&lt;=18,4)</f>
        <v>2</v>
      </c>
      <c r="F518" cm="1">
        <f t="array" ref="F518">_xlfn.IFS(C518&gt;7,4,AND(C518&lt;=7, C518&gt;5),3,AND(C518&lt;=5,C518&gt;4),2,C518&lt;=4,1)</f>
        <v>3</v>
      </c>
      <c r="G518" cm="1">
        <f t="array" ref="G518">_xlfn.IFS(D518&gt;4094,4,AND(D518&lt;=4094, D518&gt;2784),3,AND(D518&lt;=2784,D518&gt;1779),2,D518&lt;=1779,1)</f>
        <v>2</v>
      </c>
      <c r="H518">
        <f t="shared" si="8"/>
        <v>232</v>
      </c>
      <c r="I518" t="str" cm="1">
        <f t="array" ref="I518">_xlfn.IFS(H518&gt;411,"Platinum",AND(H518&lt;=411, H518&gt;311),"Gold",AND(H518&lt;=311,H518&gt;211),"Silver",H518&lt;=211,"Bronze")</f>
        <v>Silver</v>
      </c>
      <c r="J518" t="str" cm="1">
        <f t="array" ref="J518">_xlfn.IFS(
H518="444","Champions",
LEFT(H518,1)="4","Loyal Customers",
MID(H518,2,1)="4","Potential Loyalists",
LEFT(H518,1)="3","Promising",
LEFT(H518,1)="2","Customers Needing Attention",
LEFT(H518,1)&lt;="2","At Risk",
RIGHT(H518,1)="4","Can't Lose Them",
TRUE,"Hibernating"
)</f>
        <v>Customers Needing Attention</v>
      </c>
    </row>
    <row r="519" spans="1:10" x14ac:dyDescent="0.25">
      <c r="A519" s="3" t="s">
        <v>535</v>
      </c>
      <c r="B519">
        <v>110</v>
      </c>
      <c r="C519">
        <v>5</v>
      </c>
      <c r="D519">
        <v>2171.73</v>
      </c>
      <c r="E519" cm="1">
        <f t="array" ref="E519">_xlfn.IFS(B519&gt;87,1,AND(B519&lt;=87, B519&gt;45),2,AND(B519&lt;=45,B519&gt;18),3,B519&lt;=18,4)</f>
        <v>1</v>
      </c>
      <c r="F519" cm="1">
        <f t="array" ref="F519">_xlfn.IFS(C519&gt;7,4,AND(C519&lt;=7, C519&gt;5),3,AND(C519&lt;=5,C519&gt;4),2,C519&lt;=4,1)</f>
        <v>2</v>
      </c>
      <c r="G519" cm="1">
        <f t="array" ref="G519">_xlfn.IFS(D519&gt;4094,4,AND(D519&lt;=4094, D519&gt;2784),3,AND(D519&lt;=2784,D519&gt;1779),2,D519&lt;=1779,1)</f>
        <v>2</v>
      </c>
      <c r="H519">
        <f t="shared" si="8"/>
        <v>122</v>
      </c>
      <c r="I519" t="str" cm="1">
        <f t="array" ref="I519">_xlfn.IFS(H519&gt;411,"Platinum",AND(H519&lt;=411, H519&gt;311),"Gold",AND(H519&lt;=311,H519&gt;211),"Silver",H519&lt;=211,"Bronze")</f>
        <v>Bronze</v>
      </c>
      <c r="J519" t="str" cm="1">
        <f t="array" ref="J519">_xlfn.IFS(
H519="444","Champions",
LEFT(H519,1)="4","Loyal Customers",
MID(H519,2,1)="4","Potential Loyalists",
LEFT(H519,1)="3","Promising",
LEFT(H519,1)="2","Customers Needing Attention",
LEFT(H519,1)&lt;="2","At Risk",
RIGHT(H519,1)="4","Can't Lose Them",
TRUE,"Hibernating"
)</f>
        <v>At Risk</v>
      </c>
    </row>
    <row r="520" spans="1:10" x14ac:dyDescent="0.25">
      <c r="A520" s="3" t="s">
        <v>536</v>
      </c>
      <c r="B520">
        <v>106</v>
      </c>
      <c r="C520">
        <v>6</v>
      </c>
      <c r="D520">
        <v>873.93000000000006</v>
      </c>
      <c r="E520" cm="1">
        <f t="array" ref="E520">_xlfn.IFS(B520&gt;87,1,AND(B520&lt;=87, B520&gt;45),2,AND(B520&lt;=45,B520&gt;18),3,B520&lt;=18,4)</f>
        <v>1</v>
      </c>
      <c r="F520" cm="1">
        <f t="array" ref="F520">_xlfn.IFS(C520&gt;7,4,AND(C520&lt;=7, C520&gt;5),3,AND(C520&lt;=5,C520&gt;4),2,C520&lt;=4,1)</f>
        <v>3</v>
      </c>
      <c r="G520" cm="1">
        <f t="array" ref="G520">_xlfn.IFS(D520&gt;4094,4,AND(D520&lt;=4094, D520&gt;2784),3,AND(D520&lt;=2784,D520&gt;1779),2,D520&lt;=1779,1)</f>
        <v>1</v>
      </c>
      <c r="H520">
        <f t="shared" si="8"/>
        <v>131</v>
      </c>
      <c r="I520" t="str" cm="1">
        <f t="array" ref="I520">_xlfn.IFS(H520&gt;411,"Platinum",AND(H520&lt;=411, H520&gt;311),"Gold",AND(H520&lt;=311,H520&gt;211),"Silver",H520&lt;=211,"Bronze")</f>
        <v>Bronze</v>
      </c>
      <c r="J520" t="str" cm="1">
        <f t="array" ref="J520">_xlfn.IFS(
H520="444","Champions",
LEFT(H520,1)="4","Loyal Customers",
MID(H520,2,1)="4","Potential Loyalists",
LEFT(H520,1)="3","Promising",
LEFT(H520,1)="2","Customers Needing Attention",
LEFT(H520,1)&lt;="2","At Risk",
RIGHT(H520,1)="4","Can't Lose Them",
TRUE,"Hibernating"
)</f>
        <v>At Risk</v>
      </c>
    </row>
    <row r="521" spans="1:10" x14ac:dyDescent="0.25">
      <c r="A521" s="3" t="s">
        <v>537</v>
      </c>
      <c r="B521">
        <v>107</v>
      </c>
      <c r="C521">
        <v>4</v>
      </c>
      <c r="D521">
        <v>1429.5</v>
      </c>
      <c r="E521" cm="1">
        <f t="array" ref="E521">_xlfn.IFS(B521&gt;87,1,AND(B521&lt;=87, B521&gt;45),2,AND(B521&lt;=45,B521&gt;18),3,B521&lt;=18,4)</f>
        <v>1</v>
      </c>
      <c r="F521" cm="1">
        <f t="array" ref="F521">_xlfn.IFS(C521&gt;7,4,AND(C521&lt;=7, C521&gt;5),3,AND(C521&lt;=5,C521&gt;4),2,C521&lt;=4,1)</f>
        <v>1</v>
      </c>
      <c r="G521" cm="1">
        <f t="array" ref="G521">_xlfn.IFS(D521&gt;4094,4,AND(D521&lt;=4094, D521&gt;2784),3,AND(D521&lt;=2784,D521&gt;1779),2,D521&lt;=1779,1)</f>
        <v>1</v>
      </c>
      <c r="H521">
        <f t="shared" si="8"/>
        <v>111</v>
      </c>
      <c r="I521" t="str" cm="1">
        <f t="array" ref="I521">_xlfn.IFS(H521&gt;411,"Platinum",AND(H521&lt;=411, H521&gt;311),"Gold",AND(H521&lt;=311,H521&gt;211),"Silver",H521&lt;=211,"Bronze")</f>
        <v>Bronze</v>
      </c>
      <c r="J521" t="str" cm="1">
        <f t="array" ref="J521">_xlfn.IFS(
H521="444","Champions",
LEFT(H521,1)="4","Loyal Customers",
MID(H521,2,1)="4","Potential Loyalists",
LEFT(H521,1)="3","Promising",
LEFT(H521,1)="2","Customers Needing Attention",
LEFT(H521,1)&lt;="2","At Risk",
RIGHT(H521,1)="4","Can't Lose Them",
TRUE,"Hibernating"
)</f>
        <v>At Risk</v>
      </c>
    </row>
    <row r="522" spans="1:10" x14ac:dyDescent="0.25">
      <c r="A522" s="3" t="s">
        <v>538</v>
      </c>
      <c r="B522">
        <v>33</v>
      </c>
      <c r="C522">
        <v>3</v>
      </c>
      <c r="D522">
        <v>978.42</v>
      </c>
      <c r="E522" cm="1">
        <f t="array" ref="E522">_xlfn.IFS(B522&gt;87,1,AND(B522&lt;=87, B522&gt;45),2,AND(B522&lt;=45,B522&gt;18),3,B522&lt;=18,4)</f>
        <v>3</v>
      </c>
      <c r="F522" cm="1">
        <f t="array" ref="F522">_xlfn.IFS(C522&gt;7,4,AND(C522&lt;=7, C522&gt;5),3,AND(C522&lt;=5,C522&gt;4),2,C522&lt;=4,1)</f>
        <v>1</v>
      </c>
      <c r="G522" cm="1">
        <f t="array" ref="G522">_xlfn.IFS(D522&gt;4094,4,AND(D522&lt;=4094, D522&gt;2784),3,AND(D522&lt;=2784,D522&gt;1779),2,D522&lt;=1779,1)</f>
        <v>1</v>
      </c>
      <c r="H522">
        <f t="shared" si="8"/>
        <v>311</v>
      </c>
      <c r="I522" t="str" cm="1">
        <f t="array" ref="I522">_xlfn.IFS(H522&gt;411,"Platinum",AND(H522&lt;=411, H522&gt;311),"Gold",AND(H522&lt;=311,H522&gt;211),"Silver",H522&lt;=211,"Bronze")</f>
        <v>Silver</v>
      </c>
      <c r="J522" t="str" cm="1">
        <f t="array" ref="J522">_xlfn.IFS(
H522="444","Champions",
LEFT(H522,1)="4","Loyal Customers",
MID(H522,2,1)="4","Potential Loyalists",
LEFT(H522,1)="3","Promising",
LEFT(H522,1)="2","Customers Needing Attention",
LEFT(H522,1)&lt;="2","At Risk",
RIGHT(H522,1)="4","Can't Lose Them",
TRUE,"Hibernating"
)</f>
        <v>Promising</v>
      </c>
    </row>
    <row r="523" spans="1:10" x14ac:dyDescent="0.25">
      <c r="A523" s="3" t="s">
        <v>539</v>
      </c>
      <c r="B523">
        <v>13</v>
      </c>
      <c r="C523">
        <v>7</v>
      </c>
      <c r="D523">
        <v>1825.83</v>
      </c>
      <c r="E523" cm="1">
        <f t="array" ref="E523">_xlfn.IFS(B523&gt;87,1,AND(B523&lt;=87, B523&gt;45),2,AND(B523&lt;=45,B523&gt;18),3,B523&lt;=18,4)</f>
        <v>4</v>
      </c>
      <c r="F523" cm="1">
        <f t="array" ref="F523">_xlfn.IFS(C523&gt;7,4,AND(C523&lt;=7, C523&gt;5),3,AND(C523&lt;=5,C523&gt;4),2,C523&lt;=4,1)</f>
        <v>3</v>
      </c>
      <c r="G523" cm="1">
        <f t="array" ref="G523">_xlfn.IFS(D523&gt;4094,4,AND(D523&lt;=4094, D523&gt;2784),3,AND(D523&lt;=2784,D523&gt;1779),2,D523&lt;=1779,1)</f>
        <v>2</v>
      </c>
      <c r="H523">
        <f t="shared" si="8"/>
        <v>432</v>
      </c>
      <c r="I523" t="str" cm="1">
        <f t="array" ref="I523">_xlfn.IFS(H523&gt;411,"Platinum",AND(H523&lt;=411, H523&gt;311),"Gold",AND(H523&lt;=311,H523&gt;211),"Silver",H523&lt;=211,"Bronze")</f>
        <v>Platinum</v>
      </c>
      <c r="J523" t="str" cm="1">
        <f t="array" ref="J523">_xlfn.IFS(
H523="444","Champions",
LEFT(H523,1)="4","Loyal Customers",
MID(H523,2,1)="4","Potential Loyalists",
LEFT(H523,1)="3","Promising",
LEFT(H523,1)="2","Customers Needing Attention",
LEFT(H523,1)&lt;="2","At Risk",
RIGHT(H523,1)="4","Can't Lose Them",
TRUE,"Hibernating"
)</f>
        <v>Loyal Customers</v>
      </c>
    </row>
    <row r="524" spans="1:10" x14ac:dyDescent="0.25">
      <c r="A524" s="3" t="s">
        <v>540</v>
      </c>
      <c r="B524">
        <v>109</v>
      </c>
      <c r="C524">
        <v>6</v>
      </c>
      <c r="D524">
        <v>3450.06</v>
      </c>
      <c r="E524" cm="1">
        <f t="array" ref="E524">_xlfn.IFS(B524&gt;87,1,AND(B524&lt;=87, B524&gt;45),2,AND(B524&lt;=45,B524&gt;18),3,B524&lt;=18,4)</f>
        <v>1</v>
      </c>
      <c r="F524" cm="1">
        <f t="array" ref="F524">_xlfn.IFS(C524&gt;7,4,AND(C524&lt;=7, C524&gt;5),3,AND(C524&lt;=5,C524&gt;4),2,C524&lt;=4,1)</f>
        <v>3</v>
      </c>
      <c r="G524" cm="1">
        <f t="array" ref="G524">_xlfn.IFS(D524&gt;4094,4,AND(D524&lt;=4094, D524&gt;2784),3,AND(D524&lt;=2784,D524&gt;1779),2,D524&lt;=1779,1)</f>
        <v>3</v>
      </c>
      <c r="H524">
        <f t="shared" si="8"/>
        <v>133</v>
      </c>
      <c r="I524" t="str" cm="1">
        <f t="array" ref="I524">_xlfn.IFS(H524&gt;411,"Platinum",AND(H524&lt;=411, H524&gt;311),"Gold",AND(H524&lt;=311,H524&gt;211),"Silver",H524&lt;=211,"Bronze")</f>
        <v>Bronze</v>
      </c>
      <c r="J524" t="str" cm="1">
        <f t="array" ref="J524">_xlfn.IFS(
H524="444","Champions",
LEFT(H524,1)="4","Loyal Customers",
MID(H524,2,1)="4","Potential Loyalists",
LEFT(H524,1)="3","Promising",
LEFT(H524,1)="2","Customers Needing Attention",
LEFT(H524,1)&lt;="2","At Risk",
RIGHT(H524,1)="4","Can't Lose Them",
TRUE,"Hibernating"
)</f>
        <v>At Risk</v>
      </c>
    </row>
    <row r="525" spans="1:10" x14ac:dyDescent="0.25">
      <c r="A525" s="3" t="s">
        <v>541</v>
      </c>
      <c r="B525">
        <v>74</v>
      </c>
      <c r="C525">
        <v>6</v>
      </c>
      <c r="D525">
        <v>2251.36</v>
      </c>
      <c r="E525" cm="1">
        <f t="array" ref="E525">_xlfn.IFS(B525&gt;87,1,AND(B525&lt;=87, B525&gt;45),2,AND(B525&lt;=45,B525&gt;18),3,B525&lt;=18,4)</f>
        <v>2</v>
      </c>
      <c r="F525" cm="1">
        <f t="array" ref="F525">_xlfn.IFS(C525&gt;7,4,AND(C525&lt;=7, C525&gt;5),3,AND(C525&lt;=5,C525&gt;4),2,C525&lt;=4,1)</f>
        <v>3</v>
      </c>
      <c r="G525" cm="1">
        <f t="array" ref="G525">_xlfn.IFS(D525&gt;4094,4,AND(D525&lt;=4094, D525&gt;2784),3,AND(D525&lt;=2784,D525&gt;1779),2,D525&lt;=1779,1)</f>
        <v>2</v>
      </c>
      <c r="H525">
        <f t="shared" si="8"/>
        <v>232</v>
      </c>
      <c r="I525" t="str" cm="1">
        <f t="array" ref="I525">_xlfn.IFS(H525&gt;411,"Platinum",AND(H525&lt;=411, H525&gt;311),"Gold",AND(H525&lt;=311,H525&gt;211),"Silver",H525&lt;=211,"Bronze")</f>
        <v>Silver</v>
      </c>
      <c r="J525" t="str" cm="1">
        <f t="array" ref="J525">_xlfn.IFS(
H525="444","Champions",
LEFT(H525,1)="4","Loyal Customers",
MID(H525,2,1)="4","Potential Loyalists",
LEFT(H525,1)="3","Promising",
LEFT(H525,1)="2","Customers Needing Attention",
LEFT(H525,1)&lt;="2","At Risk",
RIGHT(H525,1)="4","Can't Lose Them",
TRUE,"Hibernating"
)</f>
        <v>Customers Needing Attention</v>
      </c>
    </row>
    <row r="526" spans="1:10" x14ac:dyDescent="0.25">
      <c r="A526" s="3" t="s">
        <v>542</v>
      </c>
      <c r="B526">
        <v>34</v>
      </c>
      <c r="C526">
        <v>6</v>
      </c>
      <c r="D526">
        <v>5034.16</v>
      </c>
      <c r="E526" cm="1">
        <f t="array" ref="E526">_xlfn.IFS(B526&gt;87,1,AND(B526&lt;=87, B526&gt;45),2,AND(B526&lt;=45,B526&gt;18),3,B526&lt;=18,4)</f>
        <v>3</v>
      </c>
      <c r="F526" cm="1">
        <f t="array" ref="F526">_xlfn.IFS(C526&gt;7,4,AND(C526&lt;=7, C526&gt;5),3,AND(C526&lt;=5,C526&gt;4),2,C526&lt;=4,1)</f>
        <v>3</v>
      </c>
      <c r="G526" cm="1">
        <f t="array" ref="G526">_xlfn.IFS(D526&gt;4094,4,AND(D526&lt;=4094, D526&gt;2784),3,AND(D526&lt;=2784,D526&gt;1779),2,D526&lt;=1779,1)</f>
        <v>4</v>
      </c>
      <c r="H526">
        <f t="shared" si="8"/>
        <v>334</v>
      </c>
      <c r="I526" t="str" cm="1">
        <f t="array" ref="I526">_xlfn.IFS(H526&gt;411,"Platinum",AND(H526&lt;=411, H526&gt;311),"Gold",AND(H526&lt;=311,H526&gt;211),"Silver",H526&lt;=211,"Bronze")</f>
        <v>Gold</v>
      </c>
      <c r="J526" t="str" cm="1">
        <f t="array" ref="J526">_xlfn.IFS(
H526="444","Champions",
LEFT(H526,1)="4","Loyal Customers",
MID(H526,2,1)="4","Potential Loyalists",
LEFT(H526,1)="3","Promising",
LEFT(H526,1)="2","Customers Needing Attention",
LEFT(H526,1)&lt;="2","At Risk",
RIGHT(H526,1)="4","Can't Lose Them",
TRUE,"Hibernating"
)</f>
        <v>Promising</v>
      </c>
    </row>
    <row r="527" spans="1:10" x14ac:dyDescent="0.25">
      <c r="A527" s="3" t="s">
        <v>543</v>
      </c>
      <c r="B527">
        <v>1</v>
      </c>
      <c r="C527">
        <v>7</v>
      </c>
      <c r="D527">
        <v>3512.72</v>
      </c>
      <c r="E527" cm="1">
        <f t="array" ref="E527">_xlfn.IFS(B527&gt;87,1,AND(B527&lt;=87, B527&gt;45),2,AND(B527&lt;=45,B527&gt;18),3,B527&lt;=18,4)</f>
        <v>4</v>
      </c>
      <c r="F527" cm="1">
        <f t="array" ref="F527">_xlfn.IFS(C527&gt;7,4,AND(C527&lt;=7, C527&gt;5),3,AND(C527&lt;=5,C527&gt;4),2,C527&lt;=4,1)</f>
        <v>3</v>
      </c>
      <c r="G527" cm="1">
        <f t="array" ref="G527">_xlfn.IFS(D527&gt;4094,4,AND(D527&lt;=4094, D527&gt;2784),3,AND(D527&lt;=2784,D527&gt;1779),2,D527&lt;=1779,1)</f>
        <v>3</v>
      </c>
      <c r="H527">
        <f t="shared" si="8"/>
        <v>433</v>
      </c>
      <c r="I527" t="str" cm="1">
        <f t="array" ref="I527">_xlfn.IFS(H527&gt;411,"Platinum",AND(H527&lt;=411, H527&gt;311),"Gold",AND(H527&lt;=311,H527&gt;211),"Silver",H527&lt;=211,"Bronze")</f>
        <v>Platinum</v>
      </c>
      <c r="J527" t="str" cm="1">
        <f t="array" ref="J527">_xlfn.IFS(
H527="444","Champions",
LEFT(H527,1)="4","Loyal Customers",
MID(H527,2,1)="4","Potential Loyalists",
LEFT(H527,1)="3","Promising",
LEFT(H527,1)="2","Customers Needing Attention",
LEFT(H527,1)&lt;="2","At Risk",
RIGHT(H527,1)="4","Can't Lose Them",
TRUE,"Hibernating"
)</f>
        <v>Loyal Customers</v>
      </c>
    </row>
    <row r="528" spans="1:10" x14ac:dyDescent="0.25">
      <c r="A528" s="3" t="s">
        <v>544</v>
      </c>
      <c r="B528">
        <v>5</v>
      </c>
      <c r="C528">
        <v>4</v>
      </c>
      <c r="D528">
        <v>4594.6899999999996</v>
      </c>
      <c r="E528" cm="1">
        <f t="array" ref="E528">_xlfn.IFS(B528&gt;87,1,AND(B528&lt;=87, B528&gt;45),2,AND(B528&lt;=45,B528&gt;18),3,B528&lt;=18,4)</f>
        <v>4</v>
      </c>
      <c r="F528" cm="1">
        <f t="array" ref="F528">_xlfn.IFS(C528&gt;7,4,AND(C528&lt;=7, C528&gt;5),3,AND(C528&lt;=5,C528&gt;4),2,C528&lt;=4,1)</f>
        <v>1</v>
      </c>
      <c r="G528" cm="1">
        <f t="array" ref="G528">_xlfn.IFS(D528&gt;4094,4,AND(D528&lt;=4094, D528&gt;2784),3,AND(D528&lt;=2784,D528&gt;1779),2,D528&lt;=1779,1)</f>
        <v>4</v>
      </c>
      <c r="H528">
        <f t="shared" si="8"/>
        <v>414</v>
      </c>
      <c r="I528" t="str" cm="1">
        <f t="array" ref="I528">_xlfn.IFS(H528&gt;411,"Platinum",AND(H528&lt;=411, H528&gt;311),"Gold",AND(H528&lt;=311,H528&gt;211),"Silver",H528&lt;=211,"Bronze")</f>
        <v>Platinum</v>
      </c>
      <c r="J528" t="str" cm="1">
        <f t="array" ref="J528">_xlfn.IFS(
H528="444","Champions",
LEFT(H528,1)="4","Loyal Customers",
MID(H528,2,1)="4","Potential Loyalists",
LEFT(H528,1)="3","Promising",
LEFT(H528,1)="2","Customers Needing Attention",
LEFT(H528,1)&lt;="2","At Risk",
RIGHT(H528,1)="4","Can't Lose Them",
TRUE,"Hibernating"
)</f>
        <v>Loyal Customers</v>
      </c>
    </row>
    <row r="529" spans="1:10" x14ac:dyDescent="0.25">
      <c r="A529" s="3" t="s">
        <v>545</v>
      </c>
      <c r="B529">
        <v>69</v>
      </c>
      <c r="C529">
        <v>7</v>
      </c>
      <c r="D529">
        <v>5011.3999999999996</v>
      </c>
      <c r="E529" cm="1">
        <f t="array" ref="E529">_xlfn.IFS(B529&gt;87,1,AND(B529&lt;=87, B529&gt;45),2,AND(B529&lt;=45,B529&gt;18),3,B529&lt;=18,4)</f>
        <v>2</v>
      </c>
      <c r="F529" cm="1">
        <f t="array" ref="F529">_xlfn.IFS(C529&gt;7,4,AND(C529&lt;=7, C529&gt;5),3,AND(C529&lt;=5,C529&gt;4),2,C529&lt;=4,1)</f>
        <v>3</v>
      </c>
      <c r="G529" cm="1">
        <f t="array" ref="G529">_xlfn.IFS(D529&gt;4094,4,AND(D529&lt;=4094, D529&gt;2784),3,AND(D529&lt;=2784,D529&gt;1779),2,D529&lt;=1779,1)</f>
        <v>4</v>
      </c>
      <c r="H529">
        <f t="shared" si="8"/>
        <v>234</v>
      </c>
      <c r="I529" t="str" cm="1">
        <f t="array" ref="I529">_xlfn.IFS(H529&gt;411,"Platinum",AND(H529&lt;=411, H529&gt;311),"Gold",AND(H529&lt;=311,H529&gt;211),"Silver",H529&lt;=211,"Bronze")</f>
        <v>Silver</v>
      </c>
      <c r="J529" t="str" cm="1">
        <f t="array" ref="J529">_xlfn.IFS(
H529="444","Champions",
LEFT(H529,1)="4","Loyal Customers",
MID(H529,2,1)="4","Potential Loyalists",
LEFT(H529,1)="3","Promising",
LEFT(H529,1)="2","Customers Needing Attention",
LEFT(H529,1)&lt;="2","At Risk",
RIGHT(H529,1)="4","Can't Lose Them",
TRUE,"Hibernating"
)</f>
        <v>Customers Needing Attention</v>
      </c>
    </row>
    <row r="530" spans="1:10" x14ac:dyDescent="0.25">
      <c r="A530" s="3" t="s">
        <v>546</v>
      </c>
      <c r="B530">
        <v>32</v>
      </c>
      <c r="C530">
        <v>11</v>
      </c>
      <c r="D530">
        <v>6176.3</v>
      </c>
      <c r="E530" cm="1">
        <f t="array" ref="E530">_xlfn.IFS(B530&gt;87,1,AND(B530&lt;=87, B530&gt;45),2,AND(B530&lt;=45,B530&gt;18),3,B530&lt;=18,4)</f>
        <v>3</v>
      </c>
      <c r="F530" cm="1">
        <f t="array" ref="F530">_xlfn.IFS(C530&gt;7,4,AND(C530&lt;=7, C530&gt;5),3,AND(C530&lt;=5,C530&gt;4),2,C530&lt;=4,1)</f>
        <v>4</v>
      </c>
      <c r="G530" cm="1">
        <f t="array" ref="G530">_xlfn.IFS(D530&gt;4094,4,AND(D530&lt;=4094, D530&gt;2784),3,AND(D530&lt;=2784,D530&gt;1779),2,D530&lt;=1779,1)</f>
        <v>4</v>
      </c>
      <c r="H530">
        <f t="shared" si="8"/>
        <v>344</v>
      </c>
      <c r="I530" t="str" cm="1">
        <f t="array" ref="I530">_xlfn.IFS(H530&gt;411,"Platinum",AND(H530&lt;=411, H530&gt;311),"Gold",AND(H530&lt;=311,H530&gt;211),"Silver",H530&lt;=211,"Bronze")</f>
        <v>Gold</v>
      </c>
      <c r="J530" t="str" cm="1">
        <f t="array" ref="J530">_xlfn.IFS(
H530="444","Champions",
LEFT(H530,1)="4","Loyal Customers",
MID(H530,2,1)="4","Potential Loyalists",
LEFT(H530,1)="3","Promising",
LEFT(H530,1)="2","Customers Needing Attention",
LEFT(H530,1)&lt;="2","At Risk",
RIGHT(H530,1)="4","Can't Lose Them",
TRUE,"Hibernating"
)</f>
        <v>Potential Loyalists</v>
      </c>
    </row>
    <row r="531" spans="1:10" x14ac:dyDescent="0.25">
      <c r="A531" s="3" t="s">
        <v>547</v>
      </c>
      <c r="B531">
        <v>66</v>
      </c>
      <c r="C531">
        <v>5</v>
      </c>
      <c r="D531">
        <v>1676.15</v>
      </c>
      <c r="E531" cm="1">
        <f t="array" ref="E531">_xlfn.IFS(B531&gt;87,1,AND(B531&lt;=87, B531&gt;45),2,AND(B531&lt;=45,B531&gt;18),3,B531&lt;=18,4)</f>
        <v>2</v>
      </c>
      <c r="F531" cm="1">
        <f t="array" ref="F531">_xlfn.IFS(C531&gt;7,4,AND(C531&lt;=7, C531&gt;5),3,AND(C531&lt;=5,C531&gt;4),2,C531&lt;=4,1)</f>
        <v>2</v>
      </c>
      <c r="G531" cm="1">
        <f t="array" ref="G531">_xlfn.IFS(D531&gt;4094,4,AND(D531&lt;=4094, D531&gt;2784),3,AND(D531&lt;=2784,D531&gt;1779),2,D531&lt;=1779,1)</f>
        <v>1</v>
      </c>
      <c r="H531">
        <f t="shared" si="8"/>
        <v>221</v>
      </c>
      <c r="I531" t="str" cm="1">
        <f t="array" ref="I531">_xlfn.IFS(H531&gt;411,"Platinum",AND(H531&lt;=411, H531&gt;311),"Gold",AND(H531&lt;=311,H531&gt;211),"Silver",H531&lt;=211,"Bronze")</f>
        <v>Silver</v>
      </c>
      <c r="J531" t="str" cm="1">
        <f t="array" ref="J531">_xlfn.IFS(
H531="444","Champions",
LEFT(H531,1)="4","Loyal Customers",
MID(H531,2,1)="4","Potential Loyalists",
LEFT(H531,1)="3","Promising",
LEFT(H531,1)="2","Customers Needing Attention",
LEFT(H531,1)&lt;="2","At Risk",
RIGHT(H531,1)="4","Can't Lose Them",
TRUE,"Hibernating"
)</f>
        <v>Customers Needing Attention</v>
      </c>
    </row>
    <row r="532" spans="1:10" x14ac:dyDescent="0.25">
      <c r="A532" s="3" t="s">
        <v>548</v>
      </c>
      <c r="B532">
        <v>46</v>
      </c>
      <c r="C532">
        <v>7</v>
      </c>
      <c r="D532">
        <v>7374.7100000000009</v>
      </c>
      <c r="E532" cm="1">
        <f t="array" ref="E532">_xlfn.IFS(B532&gt;87,1,AND(B532&lt;=87, B532&gt;45),2,AND(B532&lt;=45,B532&gt;18),3,B532&lt;=18,4)</f>
        <v>2</v>
      </c>
      <c r="F532" cm="1">
        <f t="array" ref="F532">_xlfn.IFS(C532&gt;7,4,AND(C532&lt;=7, C532&gt;5),3,AND(C532&lt;=5,C532&gt;4),2,C532&lt;=4,1)</f>
        <v>3</v>
      </c>
      <c r="G532" cm="1">
        <f t="array" ref="G532">_xlfn.IFS(D532&gt;4094,4,AND(D532&lt;=4094, D532&gt;2784),3,AND(D532&lt;=2784,D532&gt;1779),2,D532&lt;=1779,1)</f>
        <v>4</v>
      </c>
      <c r="H532">
        <f t="shared" si="8"/>
        <v>234</v>
      </c>
      <c r="I532" t="str" cm="1">
        <f t="array" ref="I532">_xlfn.IFS(H532&gt;411,"Platinum",AND(H532&lt;=411, H532&gt;311),"Gold",AND(H532&lt;=311,H532&gt;211),"Silver",H532&lt;=211,"Bronze")</f>
        <v>Silver</v>
      </c>
      <c r="J532" t="str" cm="1">
        <f t="array" ref="J532">_xlfn.IFS(
H532="444","Champions",
LEFT(H532,1)="4","Loyal Customers",
MID(H532,2,1)="4","Potential Loyalists",
LEFT(H532,1)="3","Promising",
LEFT(H532,1)="2","Customers Needing Attention",
LEFT(H532,1)&lt;="2","At Risk",
RIGHT(H532,1)="4","Can't Lose Them",
TRUE,"Hibernating"
)</f>
        <v>Customers Needing Attention</v>
      </c>
    </row>
    <row r="533" spans="1:10" x14ac:dyDescent="0.25">
      <c r="A533" s="3" t="s">
        <v>549</v>
      </c>
      <c r="B533">
        <v>24</v>
      </c>
      <c r="C533">
        <v>2</v>
      </c>
      <c r="D533">
        <v>930.46</v>
      </c>
      <c r="E533" cm="1">
        <f t="array" ref="E533">_xlfn.IFS(B533&gt;87,1,AND(B533&lt;=87, B533&gt;45),2,AND(B533&lt;=45,B533&gt;18),3,B533&lt;=18,4)</f>
        <v>3</v>
      </c>
      <c r="F533" cm="1">
        <f t="array" ref="F533">_xlfn.IFS(C533&gt;7,4,AND(C533&lt;=7, C533&gt;5),3,AND(C533&lt;=5,C533&gt;4),2,C533&lt;=4,1)</f>
        <v>1</v>
      </c>
      <c r="G533" cm="1">
        <f t="array" ref="G533">_xlfn.IFS(D533&gt;4094,4,AND(D533&lt;=4094, D533&gt;2784),3,AND(D533&lt;=2784,D533&gt;1779),2,D533&lt;=1779,1)</f>
        <v>1</v>
      </c>
      <c r="H533">
        <f t="shared" si="8"/>
        <v>311</v>
      </c>
      <c r="I533" t="str" cm="1">
        <f t="array" ref="I533">_xlfn.IFS(H533&gt;411,"Platinum",AND(H533&lt;=411, H533&gt;311),"Gold",AND(H533&lt;=311,H533&gt;211),"Silver",H533&lt;=211,"Bronze")</f>
        <v>Silver</v>
      </c>
      <c r="J533" t="str" cm="1">
        <f t="array" ref="J533">_xlfn.IFS(
H533="444","Champions",
LEFT(H533,1)="4","Loyal Customers",
MID(H533,2,1)="4","Potential Loyalists",
LEFT(H533,1)="3","Promising",
LEFT(H533,1)="2","Customers Needing Attention",
LEFT(H533,1)&lt;="2","At Risk",
RIGHT(H533,1)="4","Can't Lose Them",
TRUE,"Hibernating"
)</f>
        <v>Promising</v>
      </c>
    </row>
    <row r="534" spans="1:10" x14ac:dyDescent="0.25">
      <c r="A534" s="3" t="s">
        <v>550</v>
      </c>
      <c r="B534">
        <v>19</v>
      </c>
      <c r="C534">
        <v>9</v>
      </c>
      <c r="D534">
        <v>5007.9400000000005</v>
      </c>
      <c r="E534" cm="1">
        <f t="array" ref="E534">_xlfn.IFS(B534&gt;87,1,AND(B534&lt;=87, B534&gt;45),2,AND(B534&lt;=45,B534&gt;18),3,B534&lt;=18,4)</f>
        <v>3</v>
      </c>
      <c r="F534" cm="1">
        <f t="array" ref="F534">_xlfn.IFS(C534&gt;7,4,AND(C534&lt;=7, C534&gt;5),3,AND(C534&lt;=5,C534&gt;4),2,C534&lt;=4,1)</f>
        <v>4</v>
      </c>
      <c r="G534" cm="1">
        <f t="array" ref="G534">_xlfn.IFS(D534&gt;4094,4,AND(D534&lt;=4094, D534&gt;2784),3,AND(D534&lt;=2784,D534&gt;1779),2,D534&lt;=1779,1)</f>
        <v>4</v>
      </c>
      <c r="H534">
        <f t="shared" si="8"/>
        <v>344</v>
      </c>
      <c r="I534" t="str" cm="1">
        <f t="array" ref="I534">_xlfn.IFS(H534&gt;411,"Platinum",AND(H534&lt;=411, H534&gt;311),"Gold",AND(H534&lt;=311,H534&gt;211),"Silver",H534&lt;=211,"Bronze")</f>
        <v>Gold</v>
      </c>
      <c r="J534" t="str" cm="1">
        <f t="array" ref="J534">_xlfn.IFS(
H534="444","Champions",
LEFT(H534,1)="4","Loyal Customers",
MID(H534,2,1)="4","Potential Loyalists",
LEFT(H534,1)="3","Promising",
LEFT(H534,1)="2","Customers Needing Attention",
LEFT(H534,1)&lt;="2","At Risk",
RIGHT(H534,1)="4","Can't Lose Them",
TRUE,"Hibernating"
)</f>
        <v>Potential Loyalists</v>
      </c>
    </row>
    <row r="535" spans="1:10" x14ac:dyDescent="0.25">
      <c r="A535" s="3" t="s">
        <v>551</v>
      </c>
      <c r="B535">
        <v>1</v>
      </c>
      <c r="C535">
        <v>7</v>
      </c>
      <c r="D535">
        <v>3605.3900000000003</v>
      </c>
      <c r="E535" cm="1">
        <f t="array" ref="E535">_xlfn.IFS(B535&gt;87,1,AND(B535&lt;=87, B535&gt;45),2,AND(B535&lt;=45,B535&gt;18),3,B535&lt;=18,4)</f>
        <v>4</v>
      </c>
      <c r="F535" cm="1">
        <f t="array" ref="F535">_xlfn.IFS(C535&gt;7,4,AND(C535&lt;=7, C535&gt;5),3,AND(C535&lt;=5,C535&gt;4),2,C535&lt;=4,1)</f>
        <v>3</v>
      </c>
      <c r="G535" cm="1">
        <f t="array" ref="G535">_xlfn.IFS(D535&gt;4094,4,AND(D535&lt;=4094, D535&gt;2784),3,AND(D535&lt;=2784,D535&gt;1779),2,D535&lt;=1779,1)</f>
        <v>3</v>
      </c>
      <c r="H535">
        <f t="shared" si="8"/>
        <v>433</v>
      </c>
      <c r="I535" t="str" cm="1">
        <f t="array" ref="I535">_xlfn.IFS(H535&gt;411,"Platinum",AND(H535&lt;=411, H535&gt;311),"Gold",AND(H535&lt;=311,H535&gt;211),"Silver",H535&lt;=211,"Bronze")</f>
        <v>Platinum</v>
      </c>
      <c r="J535" t="str" cm="1">
        <f t="array" ref="J535">_xlfn.IFS(
H535="444","Champions",
LEFT(H535,1)="4","Loyal Customers",
MID(H535,2,1)="4","Potential Loyalists",
LEFT(H535,1)="3","Promising",
LEFT(H535,1)="2","Customers Needing Attention",
LEFT(H535,1)&lt;="2","At Risk",
RIGHT(H535,1)="4","Can't Lose Them",
TRUE,"Hibernating"
)</f>
        <v>Loyal Customers</v>
      </c>
    </row>
    <row r="536" spans="1:10" x14ac:dyDescent="0.25">
      <c r="A536" s="3" t="s">
        <v>552</v>
      </c>
      <c r="B536">
        <v>15</v>
      </c>
      <c r="C536">
        <v>5</v>
      </c>
      <c r="D536">
        <v>1695.66</v>
      </c>
      <c r="E536" cm="1">
        <f t="array" ref="E536">_xlfn.IFS(B536&gt;87,1,AND(B536&lt;=87, B536&gt;45),2,AND(B536&lt;=45,B536&gt;18),3,B536&lt;=18,4)</f>
        <v>4</v>
      </c>
      <c r="F536" cm="1">
        <f t="array" ref="F536">_xlfn.IFS(C536&gt;7,4,AND(C536&lt;=7, C536&gt;5),3,AND(C536&lt;=5,C536&gt;4),2,C536&lt;=4,1)</f>
        <v>2</v>
      </c>
      <c r="G536" cm="1">
        <f t="array" ref="G536">_xlfn.IFS(D536&gt;4094,4,AND(D536&lt;=4094, D536&gt;2784),3,AND(D536&lt;=2784,D536&gt;1779),2,D536&lt;=1779,1)</f>
        <v>1</v>
      </c>
      <c r="H536">
        <f t="shared" si="8"/>
        <v>421</v>
      </c>
      <c r="I536" t="str" cm="1">
        <f t="array" ref="I536">_xlfn.IFS(H536&gt;411,"Platinum",AND(H536&lt;=411, H536&gt;311),"Gold",AND(H536&lt;=311,H536&gt;211),"Silver",H536&lt;=211,"Bronze")</f>
        <v>Platinum</v>
      </c>
      <c r="J536" t="str" cm="1">
        <f t="array" ref="J536">_xlfn.IFS(
H536="444","Champions",
LEFT(H536,1)="4","Loyal Customers",
MID(H536,2,1)="4","Potential Loyalists",
LEFT(H536,1)="3","Promising",
LEFT(H536,1)="2","Customers Needing Attention",
LEFT(H536,1)&lt;="2","At Risk",
RIGHT(H536,1)="4","Can't Lose Them",
TRUE,"Hibernating"
)</f>
        <v>Loyal Customers</v>
      </c>
    </row>
    <row r="537" spans="1:10" x14ac:dyDescent="0.25">
      <c r="A537" s="3" t="s">
        <v>553</v>
      </c>
      <c r="B537">
        <v>43</v>
      </c>
      <c r="C537">
        <v>5</v>
      </c>
      <c r="D537">
        <v>3268.4</v>
      </c>
      <c r="E537" cm="1">
        <f t="array" ref="E537">_xlfn.IFS(B537&gt;87,1,AND(B537&lt;=87, B537&gt;45),2,AND(B537&lt;=45,B537&gt;18),3,B537&lt;=18,4)</f>
        <v>3</v>
      </c>
      <c r="F537" cm="1">
        <f t="array" ref="F537">_xlfn.IFS(C537&gt;7,4,AND(C537&lt;=7, C537&gt;5),3,AND(C537&lt;=5,C537&gt;4),2,C537&lt;=4,1)</f>
        <v>2</v>
      </c>
      <c r="G537" cm="1">
        <f t="array" ref="G537">_xlfn.IFS(D537&gt;4094,4,AND(D537&lt;=4094, D537&gt;2784),3,AND(D537&lt;=2784,D537&gt;1779),2,D537&lt;=1779,1)</f>
        <v>3</v>
      </c>
      <c r="H537">
        <f t="shared" si="8"/>
        <v>323</v>
      </c>
      <c r="I537" t="str" cm="1">
        <f t="array" ref="I537">_xlfn.IFS(H537&gt;411,"Platinum",AND(H537&lt;=411, H537&gt;311),"Gold",AND(H537&lt;=311,H537&gt;211),"Silver",H537&lt;=211,"Bronze")</f>
        <v>Gold</v>
      </c>
      <c r="J537" t="str" cm="1">
        <f t="array" ref="J537">_xlfn.IFS(
H537="444","Champions",
LEFT(H537,1)="4","Loyal Customers",
MID(H537,2,1)="4","Potential Loyalists",
LEFT(H537,1)="3","Promising",
LEFT(H537,1)="2","Customers Needing Attention",
LEFT(H537,1)&lt;="2","At Risk",
RIGHT(H537,1)="4","Can't Lose Them",
TRUE,"Hibernating"
)</f>
        <v>Promising</v>
      </c>
    </row>
    <row r="538" spans="1:10" x14ac:dyDescent="0.25">
      <c r="A538" s="3" t="s">
        <v>554</v>
      </c>
      <c r="B538">
        <v>2</v>
      </c>
      <c r="C538">
        <v>9</v>
      </c>
      <c r="D538">
        <v>2258.6999999999998</v>
      </c>
      <c r="E538" cm="1">
        <f t="array" ref="E538">_xlfn.IFS(B538&gt;87,1,AND(B538&lt;=87, B538&gt;45),2,AND(B538&lt;=45,B538&gt;18),3,B538&lt;=18,4)</f>
        <v>4</v>
      </c>
      <c r="F538" cm="1">
        <f t="array" ref="F538">_xlfn.IFS(C538&gt;7,4,AND(C538&lt;=7, C538&gt;5),3,AND(C538&lt;=5,C538&gt;4),2,C538&lt;=4,1)</f>
        <v>4</v>
      </c>
      <c r="G538" cm="1">
        <f t="array" ref="G538">_xlfn.IFS(D538&gt;4094,4,AND(D538&lt;=4094, D538&gt;2784),3,AND(D538&lt;=2784,D538&gt;1779),2,D538&lt;=1779,1)</f>
        <v>2</v>
      </c>
      <c r="H538">
        <f t="shared" si="8"/>
        <v>442</v>
      </c>
      <c r="I538" t="str" cm="1">
        <f t="array" ref="I538">_xlfn.IFS(H538&gt;411,"Platinum",AND(H538&lt;=411, H538&gt;311),"Gold",AND(H538&lt;=311,H538&gt;211),"Silver",H538&lt;=211,"Bronze")</f>
        <v>Platinum</v>
      </c>
      <c r="J538" t="str" cm="1">
        <f t="array" ref="J538">_xlfn.IFS(
H538="444","Champions",
LEFT(H538,1)="4","Loyal Customers",
MID(H538,2,1)="4","Potential Loyalists",
LEFT(H538,1)="3","Promising",
LEFT(H538,1)="2","Customers Needing Attention",
LEFT(H538,1)&lt;="2","At Risk",
RIGHT(H538,1)="4","Can't Lose Them",
TRUE,"Hibernating"
)</f>
        <v>Loyal Customers</v>
      </c>
    </row>
    <row r="539" spans="1:10" x14ac:dyDescent="0.25">
      <c r="A539" s="3" t="s">
        <v>555</v>
      </c>
      <c r="B539">
        <v>20</v>
      </c>
      <c r="C539">
        <v>9</v>
      </c>
      <c r="D539">
        <v>2551.0500000000002</v>
      </c>
      <c r="E539" cm="1">
        <f t="array" ref="E539">_xlfn.IFS(B539&gt;87,1,AND(B539&lt;=87, B539&gt;45),2,AND(B539&lt;=45,B539&gt;18),3,B539&lt;=18,4)</f>
        <v>3</v>
      </c>
      <c r="F539" cm="1">
        <f t="array" ref="F539">_xlfn.IFS(C539&gt;7,4,AND(C539&lt;=7, C539&gt;5),3,AND(C539&lt;=5,C539&gt;4),2,C539&lt;=4,1)</f>
        <v>4</v>
      </c>
      <c r="G539" cm="1">
        <f t="array" ref="G539">_xlfn.IFS(D539&gt;4094,4,AND(D539&lt;=4094, D539&gt;2784),3,AND(D539&lt;=2784,D539&gt;1779),2,D539&lt;=1779,1)</f>
        <v>2</v>
      </c>
      <c r="H539">
        <f t="shared" si="8"/>
        <v>342</v>
      </c>
      <c r="I539" t="str" cm="1">
        <f t="array" ref="I539">_xlfn.IFS(H539&gt;411,"Platinum",AND(H539&lt;=411, H539&gt;311),"Gold",AND(H539&lt;=311,H539&gt;211),"Silver",H539&lt;=211,"Bronze")</f>
        <v>Gold</v>
      </c>
      <c r="J539" t="str" cm="1">
        <f t="array" ref="J539">_xlfn.IFS(
H539="444","Champions",
LEFT(H539,1)="4","Loyal Customers",
MID(H539,2,1)="4","Potential Loyalists",
LEFT(H539,1)="3","Promising",
LEFT(H539,1)="2","Customers Needing Attention",
LEFT(H539,1)&lt;="2","At Risk",
RIGHT(H539,1)="4","Can't Lose Them",
TRUE,"Hibernating"
)</f>
        <v>Potential Loyalists</v>
      </c>
    </row>
    <row r="540" spans="1:10" x14ac:dyDescent="0.25">
      <c r="A540" s="3" t="s">
        <v>556</v>
      </c>
      <c r="B540">
        <v>68</v>
      </c>
      <c r="C540">
        <v>12</v>
      </c>
      <c r="D540">
        <v>9269.16</v>
      </c>
      <c r="E540" cm="1">
        <f t="array" ref="E540">_xlfn.IFS(B540&gt;87,1,AND(B540&lt;=87, B540&gt;45),2,AND(B540&lt;=45,B540&gt;18),3,B540&lt;=18,4)</f>
        <v>2</v>
      </c>
      <c r="F540" cm="1">
        <f t="array" ref="F540">_xlfn.IFS(C540&gt;7,4,AND(C540&lt;=7, C540&gt;5),3,AND(C540&lt;=5,C540&gt;4),2,C540&lt;=4,1)</f>
        <v>4</v>
      </c>
      <c r="G540" cm="1">
        <f t="array" ref="G540">_xlfn.IFS(D540&gt;4094,4,AND(D540&lt;=4094, D540&gt;2784),3,AND(D540&lt;=2784,D540&gt;1779),2,D540&lt;=1779,1)</f>
        <v>4</v>
      </c>
      <c r="H540">
        <f t="shared" si="8"/>
        <v>244</v>
      </c>
      <c r="I540" t="str" cm="1">
        <f t="array" ref="I540">_xlfn.IFS(H540&gt;411,"Platinum",AND(H540&lt;=411, H540&gt;311),"Gold",AND(H540&lt;=311,H540&gt;211),"Silver",H540&lt;=211,"Bronze")</f>
        <v>Silver</v>
      </c>
      <c r="J540" t="str" cm="1">
        <f t="array" ref="J540">_xlfn.IFS(
H540="444","Champions",
LEFT(H540,1)="4","Loyal Customers",
MID(H540,2,1)="4","Potential Loyalists",
LEFT(H540,1)="3","Promising",
LEFT(H540,1)="2","Customers Needing Attention",
LEFT(H540,1)&lt;="2","At Risk",
RIGHT(H540,1)="4","Can't Lose Them",
TRUE,"Hibernating"
)</f>
        <v>Potential Loyalists</v>
      </c>
    </row>
    <row r="541" spans="1:10" x14ac:dyDescent="0.25">
      <c r="A541" s="3" t="s">
        <v>557</v>
      </c>
      <c r="B541">
        <v>29</v>
      </c>
      <c r="C541">
        <v>8</v>
      </c>
      <c r="D541">
        <v>4273.54</v>
      </c>
      <c r="E541" cm="1">
        <f t="array" ref="E541">_xlfn.IFS(B541&gt;87,1,AND(B541&lt;=87, B541&gt;45),2,AND(B541&lt;=45,B541&gt;18),3,B541&lt;=18,4)</f>
        <v>3</v>
      </c>
      <c r="F541" cm="1">
        <f t="array" ref="F541">_xlfn.IFS(C541&gt;7,4,AND(C541&lt;=7, C541&gt;5),3,AND(C541&lt;=5,C541&gt;4),2,C541&lt;=4,1)</f>
        <v>4</v>
      </c>
      <c r="G541" cm="1">
        <f t="array" ref="G541">_xlfn.IFS(D541&gt;4094,4,AND(D541&lt;=4094, D541&gt;2784),3,AND(D541&lt;=2784,D541&gt;1779),2,D541&lt;=1779,1)</f>
        <v>4</v>
      </c>
      <c r="H541">
        <f t="shared" si="8"/>
        <v>344</v>
      </c>
      <c r="I541" t="str" cm="1">
        <f t="array" ref="I541">_xlfn.IFS(H541&gt;411,"Platinum",AND(H541&lt;=411, H541&gt;311),"Gold",AND(H541&lt;=311,H541&gt;211),"Silver",H541&lt;=211,"Bronze")</f>
        <v>Gold</v>
      </c>
      <c r="J541" t="str" cm="1">
        <f t="array" ref="J541">_xlfn.IFS(
H541="444","Champions",
LEFT(H541,1)="4","Loyal Customers",
MID(H541,2,1)="4","Potential Loyalists",
LEFT(H541,1)="3","Promising",
LEFT(H541,1)="2","Customers Needing Attention",
LEFT(H541,1)&lt;="2","At Risk",
RIGHT(H541,1)="4","Can't Lose Them",
TRUE,"Hibernating"
)</f>
        <v>Potential Loyalists</v>
      </c>
    </row>
    <row r="542" spans="1:10" x14ac:dyDescent="0.25">
      <c r="A542" s="3" t="s">
        <v>558</v>
      </c>
      <c r="B542">
        <v>14</v>
      </c>
      <c r="C542">
        <v>4</v>
      </c>
      <c r="D542">
        <v>1351.15</v>
      </c>
      <c r="E542" cm="1">
        <f t="array" ref="E542">_xlfn.IFS(B542&gt;87,1,AND(B542&lt;=87, B542&gt;45),2,AND(B542&lt;=45,B542&gt;18),3,B542&lt;=18,4)</f>
        <v>4</v>
      </c>
      <c r="F542" cm="1">
        <f t="array" ref="F542">_xlfn.IFS(C542&gt;7,4,AND(C542&lt;=7, C542&gt;5),3,AND(C542&lt;=5,C542&gt;4),2,C542&lt;=4,1)</f>
        <v>1</v>
      </c>
      <c r="G542" cm="1">
        <f t="array" ref="G542">_xlfn.IFS(D542&gt;4094,4,AND(D542&lt;=4094, D542&gt;2784),3,AND(D542&lt;=2784,D542&gt;1779),2,D542&lt;=1779,1)</f>
        <v>1</v>
      </c>
      <c r="H542">
        <f t="shared" si="8"/>
        <v>411</v>
      </c>
      <c r="I542" t="str" cm="1">
        <f t="array" ref="I542">_xlfn.IFS(H542&gt;411,"Platinum",AND(H542&lt;=411, H542&gt;311),"Gold",AND(H542&lt;=311,H542&gt;211),"Silver",H542&lt;=211,"Bronze")</f>
        <v>Gold</v>
      </c>
      <c r="J542" t="str" cm="1">
        <f t="array" ref="J542">_xlfn.IFS(
H542="444","Champions",
LEFT(H542,1)="4","Loyal Customers",
MID(H542,2,1)="4","Potential Loyalists",
LEFT(H542,1)="3","Promising",
LEFT(H542,1)="2","Customers Needing Attention",
LEFT(H542,1)&lt;="2","At Risk",
RIGHT(H542,1)="4","Can't Lose Them",
TRUE,"Hibernating"
)</f>
        <v>Loyal Customers</v>
      </c>
    </row>
    <row r="543" spans="1:10" x14ac:dyDescent="0.25">
      <c r="A543" s="3" t="s">
        <v>559</v>
      </c>
      <c r="B543">
        <v>4</v>
      </c>
      <c r="C543">
        <v>2</v>
      </c>
      <c r="D543">
        <v>526.79</v>
      </c>
      <c r="E543" cm="1">
        <f t="array" ref="E543">_xlfn.IFS(B543&gt;87,1,AND(B543&lt;=87, B543&gt;45),2,AND(B543&lt;=45,B543&gt;18),3,B543&lt;=18,4)</f>
        <v>4</v>
      </c>
      <c r="F543" cm="1">
        <f t="array" ref="F543">_xlfn.IFS(C543&gt;7,4,AND(C543&lt;=7, C543&gt;5),3,AND(C543&lt;=5,C543&gt;4),2,C543&lt;=4,1)</f>
        <v>1</v>
      </c>
      <c r="G543" cm="1">
        <f t="array" ref="G543">_xlfn.IFS(D543&gt;4094,4,AND(D543&lt;=4094, D543&gt;2784),3,AND(D543&lt;=2784,D543&gt;1779),2,D543&lt;=1779,1)</f>
        <v>1</v>
      </c>
      <c r="H543">
        <f t="shared" si="8"/>
        <v>411</v>
      </c>
      <c r="I543" t="str" cm="1">
        <f t="array" ref="I543">_xlfn.IFS(H543&gt;411,"Platinum",AND(H543&lt;=411, H543&gt;311),"Gold",AND(H543&lt;=311,H543&gt;211),"Silver",H543&lt;=211,"Bronze")</f>
        <v>Gold</v>
      </c>
      <c r="J543" t="str" cm="1">
        <f t="array" ref="J543">_xlfn.IFS(
H543="444","Champions",
LEFT(H543,1)="4","Loyal Customers",
MID(H543,2,1)="4","Potential Loyalists",
LEFT(H543,1)="3","Promising",
LEFT(H543,1)="2","Customers Needing Attention",
LEFT(H543,1)&lt;="2","At Risk",
RIGHT(H543,1)="4","Can't Lose Them",
TRUE,"Hibernating"
)</f>
        <v>Loyal Customers</v>
      </c>
    </row>
    <row r="544" spans="1:10" x14ac:dyDescent="0.25">
      <c r="A544" s="3" t="s">
        <v>560</v>
      </c>
      <c r="B544">
        <v>32</v>
      </c>
      <c r="C544">
        <v>5</v>
      </c>
      <c r="D544">
        <v>3681.51</v>
      </c>
      <c r="E544" cm="1">
        <f t="array" ref="E544">_xlfn.IFS(B544&gt;87,1,AND(B544&lt;=87, B544&gt;45),2,AND(B544&lt;=45,B544&gt;18),3,B544&lt;=18,4)</f>
        <v>3</v>
      </c>
      <c r="F544" cm="1">
        <f t="array" ref="F544">_xlfn.IFS(C544&gt;7,4,AND(C544&lt;=7, C544&gt;5),3,AND(C544&lt;=5,C544&gt;4),2,C544&lt;=4,1)</f>
        <v>2</v>
      </c>
      <c r="G544" cm="1">
        <f t="array" ref="G544">_xlfn.IFS(D544&gt;4094,4,AND(D544&lt;=4094, D544&gt;2784),3,AND(D544&lt;=2784,D544&gt;1779),2,D544&lt;=1779,1)</f>
        <v>3</v>
      </c>
      <c r="H544">
        <f t="shared" si="8"/>
        <v>323</v>
      </c>
      <c r="I544" t="str" cm="1">
        <f t="array" ref="I544">_xlfn.IFS(H544&gt;411,"Platinum",AND(H544&lt;=411, H544&gt;311),"Gold",AND(H544&lt;=311,H544&gt;211),"Silver",H544&lt;=211,"Bronze")</f>
        <v>Gold</v>
      </c>
      <c r="J544" t="str" cm="1">
        <f t="array" ref="J544">_xlfn.IFS(
H544="444","Champions",
LEFT(H544,1)="4","Loyal Customers",
MID(H544,2,1)="4","Potential Loyalists",
LEFT(H544,1)="3","Promising",
LEFT(H544,1)="2","Customers Needing Attention",
LEFT(H544,1)&lt;="2","At Risk",
RIGHT(H544,1)="4","Can't Lose Them",
TRUE,"Hibernating"
)</f>
        <v>Promising</v>
      </c>
    </row>
    <row r="545" spans="1:10" x14ac:dyDescent="0.25">
      <c r="A545" s="3" t="s">
        <v>561</v>
      </c>
      <c r="B545">
        <v>17</v>
      </c>
      <c r="C545">
        <v>2</v>
      </c>
      <c r="D545">
        <v>400.47</v>
      </c>
      <c r="E545" cm="1">
        <f t="array" ref="E545">_xlfn.IFS(B545&gt;87,1,AND(B545&lt;=87, B545&gt;45),2,AND(B545&lt;=45,B545&gt;18),3,B545&lt;=18,4)</f>
        <v>4</v>
      </c>
      <c r="F545" cm="1">
        <f t="array" ref="F545">_xlfn.IFS(C545&gt;7,4,AND(C545&lt;=7, C545&gt;5),3,AND(C545&lt;=5,C545&gt;4),2,C545&lt;=4,1)</f>
        <v>1</v>
      </c>
      <c r="G545" cm="1">
        <f t="array" ref="G545">_xlfn.IFS(D545&gt;4094,4,AND(D545&lt;=4094, D545&gt;2784),3,AND(D545&lt;=2784,D545&gt;1779),2,D545&lt;=1779,1)</f>
        <v>1</v>
      </c>
      <c r="H545">
        <f t="shared" si="8"/>
        <v>411</v>
      </c>
      <c r="I545" t="str" cm="1">
        <f t="array" ref="I545">_xlfn.IFS(H545&gt;411,"Platinum",AND(H545&lt;=411, H545&gt;311),"Gold",AND(H545&lt;=311,H545&gt;211),"Silver",H545&lt;=211,"Bronze")</f>
        <v>Gold</v>
      </c>
      <c r="J545" t="str" cm="1">
        <f t="array" ref="J545">_xlfn.IFS(
H545="444","Champions",
LEFT(H545,1)="4","Loyal Customers",
MID(H545,2,1)="4","Potential Loyalists",
LEFT(H545,1)="3","Promising",
LEFT(H545,1)="2","Customers Needing Attention",
LEFT(H545,1)&lt;="2","At Risk",
RIGHT(H545,1)="4","Can't Lose Them",
TRUE,"Hibernating"
)</f>
        <v>Loyal Customers</v>
      </c>
    </row>
    <row r="546" spans="1:10" x14ac:dyDescent="0.25">
      <c r="A546" s="3" t="s">
        <v>562</v>
      </c>
      <c r="B546">
        <v>40</v>
      </c>
      <c r="C546">
        <v>2</v>
      </c>
      <c r="D546">
        <v>133.38</v>
      </c>
      <c r="E546" cm="1">
        <f t="array" ref="E546">_xlfn.IFS(B546&gt;87,1,AND(B546&lt;=87, B546&gt;45),2,AND(B546&lt;=45,B546&gt;18),3,B546&lt;=18,4)</f>
        <v>3</v>
      </c>
      <c r="F546" cm="1">
        <f t="array" ref="F546">_xlfn.IFS(C546&gt;7,4,AND(C546&lt;=7, C546&gt;5),3,AND(C546&lt;=5,C546&gt;4),2,C546&lt;=4,1)</f>
        <v>1</v>
      </c>
      <c r="G546" cm="1">
        <f t="array" ref="G546">_xlfn.IFS(D546&gt;4094,4,AND(D546&lt;=4094, D546&gt;2784),3,AND(D546&lt;=2784,D546&gt;1779),2,D546&lt;=1779,1)</f>
        <v>1</v>
      </c>
      <c r="H546">
        <f t="shared" si="8"/>
        <v>311</v>
      </c>
      <c r="I546" t="str" cm="1">
        <f t="array" ref="I546">_xlfn.IFS(H546&gt;411,"Platinum",AND(H546&lt;=411, H546&gt;311),"Gold",AND(H546&lt;=311,H546&gt;211),"Silver",H546&lt;=211,"Bronze")</f>
        <v>Silver</v>
      </c>
      <c r="J546" t="str" cm="1">
        <f t="array" ref="J546">_xlfn.IFS(
H546="444","Champions",
LEFT(H546,1)="4","Loyal Customers",
MID(H546,2,1)="4","Potential Loyalists",
LEFT(H546,1)="3","Promising",
LEFT(H546,1)="2","Customers Needing Attention",
LEFT(H546,1)&lt;="2","At Risk",
RIGHT(H546,1)="4","Can't Lose Them",
TRUE,"Hibernating"
)</f>
        <v>Promising</v>
      </c>
    </row>
    <row r="547" spans="1:10" x14ac:dyDescent="0.25">
      <c r="A547" s="3" t="s">
        <v>563</v>
      </c>
      <c r="B547">
        <v>82</v>
      </c>
      <c r="C547">
        <v>4</v>
      </c>
      <c r="D547">
        <v>379.16</v>
      </c>
      <c r="E547" cm="1">
        <f t="array" ref="E547">_xlfn.IFS(B547&gt;87,1,AND(B547&lt;=87, B547&gt;45),2,AND(B547&lt;=45,B547&gt;18),3,B547&lt;=18,4)</f>
        <v>2</v>
      </c>
      <c r="F547" cm="1">
        <f t="array" ref="F547">_xlfn.IFS(C547&gt;7,4,AND(C547&lt;=7, C547&gt;5),3,AND(C547&lt;=5,C547&gt;4),2,C547&lt;=4,1)</f>
        <v>1</v>
      </c>
      <c r="G547" cm="1">
        <f t="array" ref="G547">_xlfn.IFS(D547&gt;4094,4,AND(D547&lt;=4094, D547&gt;2784),3,AND(D547&lt;=2784,D547&gt;1779),2,D547&lt;=1779,1)</f>
        <v>1</v>
      </c>
      <c r="H547">
        <f t="shared" si="8"/>
        <v>211</v>
      </c>
      <c r="I547" t="str" cm="1">
        <f t="array" ref="I547">_xlfn.IFS(H547&gt;411,"Platinum",AND(H547&lt;=411, H547&gt;311),"Gold",AND(H547&lt;=311,H547&gt;211),"Silver",H547&lt;=211,"Bronze")</f>
        <v>Bronze</v>
      </c>
      <c r="J547" t="str" cm="1">
        <f t="array" ref="J547">_xlfn.IFS(
H547="444","Champions",
LEFT(H547,1)="4","Loyal Customers",
MID(H547,2,1)="4","Potential Loyalists",
LEFT(H547,1)="3","Promising",
LEFT(H547,1)="2","Customers Needing Attention",
LEFT(H547,1)&lt;="2","At Risk",
RIGHT(H547,1)="4","Can't Lose Them",
TRUE,"Hibernating"
)</f>
        <v>Customers Needing Attention</v>
      </c>
    </row>
    <row r="548" spans="1:10" x14ac:dyDescent="0.25">
      <c r="A548" s="3" t="s">
        <v>564</v>
      </c>
      <c r="B548">
        <v>18</v>
      </c>
      <c r="C548">
        <v>4</v>
      </c>
      <c r="D548">
        <v>1680.66</v>
      </c>
      <c r="E548" cm="1">
        <f t="array" ref="E548">_xlfn.IFS(B548&gt;87,1,AND(B548&lt;=87, B548&gt;45),2,AND(B548&lt;=45,B548&gt;18),3,B548&lt;=18,4)</f>
        <v>4</v>
      </c>
      <c r="F548" cm="1">
        <f t="array" ref="F548">_xlfn.IFS(C548&gt;7,4,AND(C548&lt;=7, C548&gt;5),3,AND(C548&lt;=5,C548&gt;4),2,C548&lt;=4,1)</f>
        <v>1</v>
      </c>
      <c r="G548" cm="1">
        <f t="array" ref="G548">_xlfn.IFS(D548&gt;4094,4,AND(D548&lt;=4094, D548&gt;2784),3,AND(D548&lt;=2784,D548&gt;1779),2,D548&lt;=1779,1)</f>
        <v>1</v>
      </c>
      <c r="H548">
        <f t="shared" si="8"/>
        <v>411</v>
      </c>
      <c r="I548" t="str" cm="1">
        <f t="array" ref="I548">_xlfn.IFS(H548&gt;411,"Platinum",AND(H548&lt;=411, H548&gt;311),"Gold",AND(H548&lt;=311,H548&gt;211),"Silver",H548&lt;=211,"Bronze")</f>
        <v>Gold</v>
      </c>
      <c r="J548" t="str" cm="1">
        <f t="array" ref="J548">_xlfn.IFS(
H548="444","Champions",
LEFT(H548,1)="4","Loyal Customers",
MID(H548,2,1)="4","Potential Loyalists",
LEFT(H548,1)="3","Promising",
LEFT(H548,1)="2","Customers Needing Attention",
LEFT(H548,1)&lt;="2","At Risk",
RIGHT(H548,1)="4","Can't Lose Them",
TRUE,"Hibernating"
)</f>
        <v>Loyal Customers</v>
      </c>
    </row>
    <row r="549" spans="1:10" x14ac:dyDescent="0.25">
      <c r="A549" s="3" t="s">
        <v>565</v>
      </c>
      <c r="B549">
        <v>68</v>
      </c>
      <c r="C549">
        <v>4</v>
      </c>
      <c r="D549">
        <v>2182.98</v>
      </c>
      <c r="E549" cm="1">
        <f t="array" ref="E549">_xlfn.IFS(B549&gt;87,1,AND(B549&lt;=87, B549&gt;45),2,AND(B549&lt;=45,B549&gt;18),3,B549&lt;=18,4)</f>
        <v>2</v>
      </c>
      <c r="F549" cm="1">
        <f t="array" ref="F549">_xlfn.IFS(C549&gt;7,4,AND(C549&lt;=7, C549&gt;5),3,AND(C549&lt;=5,C549&gt;4),2,C549&lt;=4,1)</f>
        <v>1</v>
      </c>
      <c r="G549" cm="1">
        <f t="array" ref="G549">_xlfn.IFS(D549&gt;4094,4,AND(D549&lt;=4094, D549&gt;2784),3,AND(D549&lt;=2784,D549&gt;1779),2,D549&lt;=1779,1)</f>
        <v>2</v>
      </c>
      <c r="H549">
        <f t="shared" si="8"/>
        <v>212</v>
      </c>
      <c r="I549" t="str" cm="1">
        <f t="array" ref="I549">_xlfn.IFS(H549&gt;411,"Platinum",AND(H549&lt;=411, H549&gt;311),"Gold",AND(H549&lt;=311,H549&gt;211),"Silver",H549&lt;=211,"Bronze")</f>
        <v>Silver</v>
      </c>
      <c r="J549" t="str" cm="1">
        <f t="array" ref="J549">_xlfn.IFS(
H549="444","Champions",
LEFT(H549,1)="4","Loyal Customers",
MID(H549,2,1)="4","Potential Loyalists",
LEFT(H549,1)="3","Promising",
LEFT(H549,1)="2","Customers Needing Attention",
LEFT(H549,1)&lt;="2","At Risk",
RIGHT(H549,1)="4","Can't Lose Them",
TRUE,"Hibernating"
)</f>
        <v>Customers Needing Attention</v>
      </c>
    </row>
    <row r="550" spans="1:10" x14ac:dyDescent="0.25">
      <c r="A550" s="3" t="s">
        <v>566</v>
      </c>
      <c r="B550">
        <v>160</v>
      </c>
      <c r="C550">
        <v>3</v>
      </c>
      <c r="D550">
        <v>1591.33</v>
      </c>
      <c r="E550" cm="1">
        <f t="array" ref="E550">_xlfn.IFS(B550&gt;87,1,AND(B550&lt;=87, B550&gt;45),2,AND(B550&lt;=45,B550&gt;18),3,B550&lt;=18,4)</f>
        <v>1</v>
      </c>
      <c r="F550" cm="1">
        <f t="array" ref="F550">_xlfn.IFS(C550&gt;7,4,AND(C550&lt;=7, C550&gt;5),3,AND(C550&lt;=5,C550&gt;4),2,C550&lt;=4,1)</f>
        <v>1</v>
      </c>
      <c r="G550" cm="1">
        <f t="array" ref="G550">_xlfn.IFS(D550&gt;4094,4,AND(D550&lt;=4094, D550&gt;2784),3,AND(D550&lt;=2784,D550&gt;1779),2,D550&lt;=1779,1)</f>
        <v>1</v>
      </c>
      <c r="H550">
        <f t="shared" si="8"/>
        <v>111</v>
      </c>
      <c r="I550" t="str" cm="1">
        <f t="array" ref="I550">_xlfn.IFS(H550&gt;411,"Platinum",AND(H550&lt;=411, H550&gt;311),"Gold",AND(H550&lt;=311,H550&gt;211),"Silver",H550&lt;=211,"Bronze")</f>
        <v>Bronze</v>
      </c>
      <c r="J550" t="str" cm="1">
        <f t="array" ref="J550">_xlfn.IFS(
H550="444","Champions",
LEFT(H550,1)="4","Loyal Customers",
MID(H550,2,1)="4","Potential Loyalists",
LEFT(H550,1)="3","Promising",
LEFT(H550,1)="2","Customers Needing Attention",
LEFT(H550,1)&lt;="2","At Risk",
RIGHT(H550,1)="4","Can't Lose Them",
TRUE,"Hibernating"
)</f>
        <v>At Risk</v>
      </c>
    </row>
    <row r="551" spans="1:10" x14ac:dyDescent="0.25">
      <c r="A551" s="3" t="s">
        <v>567</v>
      </c>
      <c r="B551">
        <v>5</v>
      </c>
      <c r="C551">
        <v>8</v>
      </c>
      <c r="D551">
        <v>4645.84</v>
      </c>
      <c r="E551" cm="1">
        <f t="array" ref="E551">_xlfn.IFS(B551&gt;87,1,AND(B551&lt;=87, B551&gt;45),2,AND(B551&lt;=45,B551&gt;18),3,B551&lt;=18,4)</f>
        <v>4</v>
      </c>
      <c r="F551" cm="1">
        <f t="array" ref="F551">_xlfn.IFS(C551&gt;7,4,AND(C551&lt;=7, C551&gt;5),3,AND(C551&lt;=5,C551&gt;4),2,C551&lt;=4,1)</f>
        <v>4</v>
      </c>
      <c r="G551" cm="1">
        <f t="array" ref="G551">_xlfn.IFS(D551&gt;4094,4,AND(D551&lt;=4094, D551&gt;2784),3,AND(D551&lt;=2784,D551&gt;1779),2,D551&lt;=1779,1)</f>
        <v>4</v>
      </c>
      <c r="H551">
        <f t="shared" si="8"/>
        <v>444</v>
      </c>
      <c r="I551" t="str" cm="1">
        <f t="array" ref="I551">_xlfn.IFS(H551&gt;411,"Platinum",AND(H551&lt;=411, H551&gt;311),"Gold",AND(H551&lt;=311,H551&gt;211),"Silver",H551&lt;=211,"Bronze")</f>
        <v>Platinum</v>
      </c>
      <c r="J551" t="str" cm="1">
        <f t="array" ref="J551">_xlfn.IFS(
H551="444","Champions",
LEFT(H551,1)="4","Loyal Customers",
MID(H551,2,1)="4","Potential Loyalists",
LEFT(H551,1)="3","Promising",
LEFT(H551,1)="2","Customers Needing Attention",
LEFT(H551,1)&lt;="2","At Risk",
RIGHT(H551,1)="4","Can't Lose Them",
TRUE,"Hibernating"
)</f>
        <v>Loyal Customers</v>
      </c>
    </row>
    <row r="552" spans="1:10" x14ac:dyDescent="0.25">
      <c r="A552" s="3" t="s">
        <v>568</v>
      </c>
      <c r="B552">
        <v>20</v>
      </c>
      <c r="C552">
        <v>10</v>
      </c>
      <c r="D552">
        <v>6117.0500000000011</v>
      </c>
      <c r="E552" cm="1">
        <f t="array" ref="E552">_xlfn.IFS(B552&gt;87,1,AND(B552&lt;=87, B552&gt;45),2,AND(B552&lt;=45,B552&gt;18),3,B552&lt;=18,4)</f>
        <v>3</v>
      </c>
      <c r="F552" cm="1">
        <f t="array" ref="F552">_xlfn.IFS(C552&gt;7,4,AND(C552&lt;=7, C552&gt;5),3,AND(C552&lt;=5,C552&gt;4),2,C552&lt;=4,1)</f>
        <v>4</v>
      </c>
      <c r="G552" cm="1">
        <f t="array" ref="G552">_xlfn.IFS(D552&gt;4094,4,AND(D552&lt;=4094, D552&gt;2784),3,AND(D552&lt;=2784,D552&gt;1779),2,D552&lt;=1779,1)</f>
        <v>4</v>
      </c>
      <c r="H552">
        <f t="shared" si="8"/>
        <v>344</v>
      </c>
      <c r="I552" t="str" cm="1">
        <f t="array" ref="I552">_xlfn.IFS(H552&gt;411,"Platinum",AND(H552&lt;=411, H552&gt;311),"Gold",AND(H552&lt;=311,H552&gt;211),"Silver",H552&lt;=211,"Bronze")</f>
        <v>Gold</v>
      </c>
      <c r="J552" t="str" cm="1">
        <f t="array" ref="J552">_xlfn.IFS(
H552="444","Champions",
LEFT(H552,1)="4","Loyal Customers",
MID(H552,2,1)="4","Potential Loyalists",
LEFT(H552,1)="3","Promising",
LEFT(H552,1)="2","Customers Needing Attention",
LEFT(H552,1)&lt;="2","At Risk",
RIGHT(H552,1)="4","Can't Lose Them",
TRUE,"Hibernating"
)</f>
        <v>Potential Loyalists</v>
      </c>
    </row>
    <row r="553" spans="1:10" x14ac:dyDescent="0.25">
      <c r="A553" s="3" t="s">
        <v>569</v>
      </c>
      <c r="B553">
        <v>18</v>
      </c>
      <c r="C553">
        <v>10</v>
      </c>
      <c r="D553">
        <v>5221.2599999999993</v>
      </c>
      <c r="E553" cm="1">
        <f t="array" ref="E553">_xlfn.IFS(B553&gt;87,1,AND(B553&lt;=87, B553&gt;45),2,AND(B553&lt;=45,B553&gt;18),3,B553&lt;=18,4)</f>
        <v>4</v>
      </c>
      <c r="F553" cm="1">
        <f t="array" ref="F553">_xlfn.IFS(C553&gt;7,4,AND(C553&lt;=7, C553&gt;5),3,AND(C553&lt;=5,C553&gt;4),2,C553&lt;=4,1)</f>
        <v>4</v>
      </c>
      <c r="G553" cm="1">
        <f t="array" ref="G553">_xlfn.IFS(D553&gt;4094,4,AND(D553&lt;=4094, D553&gt;2784),3,AND(D553&lt;=2784,D553&gt;1779),2,D553&lt;=1779,1)</f>
        <v>4</v>
      </c>
      <c r="H553">
        <f t="shared" si="8"/>
        <v>444</v>
      </c>
      <c r="I553" t="str" cm="1">
        <f t="array" ref="I553">_xlfn.IFS(H553&gt;411,"Platinum",AND(H553&lt;=411, H553&gt;311),"Gold",AND(H553&lt;=311,H553&gt;211),"Silver",H553&lt;=211,"Bronze")</f>
        <v>Platinum</v>
      </c>
      <c r="J553" t="str" cm="1">
        <f t="array" ref="J553">_xlfn.IFS(
H553="444","Champions",
LEFT(H553,1)="4","Loyal Customers",
MID(H553,2,1)="4","Potential Loyalists",
LEFT(H553,1)="3","Promising",
LEFT(H553,1)="2","Customers Needing Attention",
LEFT(H553,1)&lt;="2","At Risk",
RIGHT(H553,1)="4","Can't Lose Them",
TRUE,"Hibernating"
)</f>
        <v>Loyal Customers</v>
      </c>
    </row>
    <row r="554" spans="1:10" x14ac:dyDescent="0.25">
      <c r="A554" s="3" t="s">
        <v>570</v>
      </c>
      <c r="B554">
        <v>3</v>
      </c>
      <c r="C554">
        <v>2</v>
      </c>
      <c r="D554">
        <v>575.15</v>
      </c>
      <c r="E554" cm="1">
        <f t="array" ref="E554">_xlfn.IFS(B554&gt;87,1,AND(B554&lt;=87, B554&gt;45),2,AND(B554&lt;=45,B554&gt;18),3,B554&lt;=18,4)</f>
        <v>4</v>
      </c>
      <c r="F554" cm="1">
        <f t="array" ref="F554">_xlfn.IFS(C554&gt;7,4,AND(C554&lt;=7, C554&gt;5),3,AND(C554&lt;=5,C554&gt;4),2,C554&lt;=4,1)</f>
        <v>1</v>
      </c>
      <c r="G554" cm="1">
        <f t="array" ref="G554">_xlfn.IFS(D554&gt;4094,4,AND(D554&lt;=4094, D554&gt;2784),3,AND(D554&lt;=2784,D554&gt;1779),2,D554&lt;=1779,1)</f>
        <v>1</v>
      </c>
      <c r="H554">
        <f t="shared" si="8"/>
        <v>411</v>
      </c>
      <c r="I554" t="str" cm="1">
        <f t="array" ref="I554">_xlfn.IFS(H554&gt;411,"Platinum",AND(H554&lt;=411, H554&gt;311),"Gold",AND(H554&lt;=311,H554&gt;211),"Silver",H554&lt;=211,"Bronze")</f>
        <v>Gold</v>
      </c>
      <c r="J554" t="str" cm="1">
        <f t="array" ref="J554">_xlfn.IFS(
H554="444","Champions",
LEFT(H554,1)="4","Loyal Customers",
MID(H554,2,1)="4","Potential Loyalists",
LEFT(H554,1)="3","Promising",
LEFT(H554,1)="2","Customers Needing Attention",
LEFT(H554,1)&lt;="2","At Risk",
RIGHT(H554,1)="4","Can't Lose Them",
TRUE,"Hibernating"
)</f>
        <v>Loyal Customers</v>
      </c>
    </row>
    <row r="555" spans="1:10" x14ac:dyDescent="0.25">
      <c r="A555" s="3" t="s">
        <v>571</v>
      </c>
      <c r="B555">
        <v>53</v>
      </c>
      <c r="C555">
        <v>5</v>
      </c>
      <c r="D555">
        <v>3181.16</v>
      </c>
      <c r="E555" cm="1">
        <f t="array" ref="E555">_xlfn.IFS(B555&gt;87,1,AND(B555&lt;=87, B555&gt;45),2,AND(B555&lt;=45,B555&gt;18),3,B555&lt;=18,4)</f>
        <v>2</v>
      </c>
      <c r="F555" cm="1">
        <f t="array" ref="F555">_xlfn.IFS(C555&gt;7,4,AND(C555&lt;=7, C555&gt;5),3,AND(C555&lt;=5,C555&gt;4),2,C555&lt;=4,1)</f>
        <v>2</v>
      </c>
      <c r="G555" cm="1">
        <f t="array" ref="G555">_xlfn.IFS(D555&gt;4094,4,AND(D555&lt;=4094, D555&gt;2784),3,AND(D555&lt;=2784,D555&gt;1779),2,D555&lt;=1779,1)</f>
        <v>3</v>
      </c>
      <c r="H555">
        <f t="shared" si="8"/>
        <v>223</v>
      </c>
      <c r="I555" t="str" cm="1">
        <f t="array" ref="I555">_xlfn.IFS(H555&gt;411,"Platinum",AND(H555&lt;=411, H555&gt;311),"Gold",AND(H555&lt;=311,H555&gt;211),"Silver",H555&lt;=211,"Bronze")</f>
        <v>Silver</v>
      </c>
      <c r="J555" t="str" cm="1">
        <f t="array" ref="J555">_xlfn.IFS(
H555="444","Champions",
LEFT(H555,1)="4","Loyal Customers",
MID(H555,2,1)="4","Potential Loyalists",
LEFT(H555,1)="3","Promising",
LEFT(H555,1)="2","Customers Needing Attention",
LEFT(H555,1)&lt;="2","At Risk",
RIGHT(H555,1)="4","Can't Lose Them",
TRUE,"Hibernating"
)</f>
        <v>Customers Needing Attention</v>
      </c>
    </row>
    <row r="556" spans="1:10" x14ac:dyDescent="0.25">
      <c r="A556" s="3" t="s">
        <v>572</v>
      </c>
      <c r="B556">
        <v>182</v>
      </c>
      <c r="C556">
        <v>6</v>
      </c>
      <c r="D556">
        <v>3022.99</v>
      </c>
      <c r="E556" cm="1">
        <f t="array" ref="E556">_xlfn.IFS(B556&gt;87,1,AND(B556&lt;=87, B556&gt;45),2,AND(B556&lt;=45,B556&gt;18),3,B556&lt;=18,4)</f>
        <v>1</v>
      </c>
      <c r="F556" cm="1">
        <f t="array" ref="F556">_xlfn.IFS(C556&gt;7,4,AND(C556&lt;=7, C556&gt;5),3,AND(C556&lt;=5,C556&gt;4),2,C556&lt;=4,1)</f>
        <v>3</v>
      </c>
      <c r="G556" cm="1">
        <f t="array" ref="G556">_xlfn.IFS(D556&gt;4094,4,AND(D556&lt;=4094, D556&gt;2784),3,AND(D556&lt;=2784,D556&gt;1779),2,D556&lt;=1779,1)</f>
        <v>3</v>
      </c>
      <c r="H556">
        <f t="shared" si="8"/>
        <v>133</v>
      </c>
      <c r="I556" t="str" cm="1">
        <f t="array" ref="I556">_xlfn.IFS(H556&gt;411,"Platinum",AND(H556&lt;=411, H556&gt;311),"Gold",AND(H556&lt;=311,H556&gt;211),"Silver",H556&lt;=211,"Bronze")</f>
        <v>Bronze</v>
      </c>
      <c r="J556" t="str" cm="1">
        <f t="array" ref="J556">_xlfn.IFS(
H556="444","Champions",
LEFT(H556,1)="4","Loyal Customers",
MID(H556,2,1)="4","Potential Loyalists",
LEFT(H556,1)="3","Promising",
LEFT(H556,1)="2","Customers Needing Attention",
LEFT(H556,1)&lt;="2","At Risk",
RIGHT(H556,1)="4","Can't Lose Them",
TRUE,"Hibernating"
)</f>
        <v>At Risk</v>
      </c>
    </row>
    <row r="557" spans="1:10" x14ac:dyDescent="0.25">
      <c r="A557" s="3" t="s">
        <v>573</v>
      </c>
      <c r="B557">
        <v>40</v>
      </c>
      <c r="C557">
        <v>4</v>
      </c>
      <c r="D557">
        <v>1583.1899999999998</v>
      </c>
      <c r="E557" cm="1">
        <f t="array" ref="E557">_xlfn.IFS(B557&gt;87,1,AND(B557&lt;=87, B557&gt;45),2,AND(B557&lt;=45,B557&gt;18),3,B557&lt;=18,4)</f>
        <v>3</v>
      </c>
      <c r="F557" cm="1">
        <f t="array" ref="F557">_xlfn.IFS(C557&gt;7,4,AND(C557&lt;=7, C557&gt;5),3,AND(C557&lt;=5,C557&gt;4),2,C557&lt;=4,1)</f>
        <v>1</v>
      </c>
      <c r="G557" cm="1">
        <f t="array" ref="G557">_xlfn.IFS(D557&gt;4094,4,AND(D557&lt;=4094, D557&gt;2784),3,AND(D557&lt;=2784,D557&gt;1779),2,D557&lt;=1779,1)</f>
        <v>1</v>
      </c>
      <c r="H557">
        <f t="shared" si="8"/>
        <v>311</v>
      </c>
      <c r="I557" t="str" cm="1">
        <f t="array" ref="I557">_xlfn.IFS(H557&gt;411,"Platinum",AND(H557&lt;=411, H557&gt;311),"Gold",AND(H557&lt;=311,H557&gt;211),"Silver",H557&lt;=211,"Bronze")</f>
        <v>Silver</v>
      </c>
      <c r="J557" t="str" cm="1">
        <f t="array" ref="J557">_xlfn.IFS(
H557="444","Champions",
LEFT(H557,1)="4","Loyal Customers",
MID(H557,2,1)="4","Potential Loyalists",
LEFT(H557,1)="3","Promising",
LEFT(H557,1)="2","Customers Needing Attention",
LEFT(H557,1)&lt;="2","At Risk",
RIGHT(H557,1)="4","Can't Lose Them",
TRUE,"Hibernating"
)</f>
        <v>Promising</v>
      </c>
    </row>
    <row r="558" spans="1:10" x14ac:dyDescent="0.25">
      <c r="A558" s="3" t="s">
        <v>574</v>
      </c>
      <c r="B558">
        <v>125</v>
      </c>
      <c r="C558">
        <v>5</v>
      </c>
      <c r="D558">
        <v>2193.8599999999997</v>
      </c>
      <c r="E558" cm="1">
        <f t="array" ref="E558">_xlfn.IFS(B558&gt;87,1,AND(B558&lt;=87, B558&gt;45),2,AND(B558&lt;=45,B558&gt;18),3,B558&lt;=18,4)</f>
        <v>1</v>
      </c>
      <c r="F558" cm="1">
        <f t="array" ref="F558">_xlfn.IFS(C558&gt;7,4,AND(C558&lt;=7, C558&gt;5),3,AND(C558&lt;=5,C558&gt;4),2,C558&lt;=4,1)</f>
        <v>2</v>
      </c>
      <c r="G558" cm="1">
        <f t="array" ref="G558">_xlfn.IFS(D558&gt;4094,4,AND(D558&lt;=4094, D558&gt;2784),3,AND(D558&lt;=2784,D558&gt;1779),2,D558&lt;=1779,1)</f>
        <v>2</v>
      </c>
      <c r="H558">
        <f t="shared" si="8"/>
        <v>122</v>
      </c>
      <c r="I558" t="str" cm="1">
        <f t="array" ref="I558">_xlfn.IFS(H558&gt;411,"Platinum",AND(H558&lt;=411, H558&gt;311),"Gold",AND(H558&lt;=311,H558&gt;211),"Silver",H558&lt;=211,"Bronze")</f>
        <v>Bronze</v>
      </c>
      <c r="J558" t="str" cm="1">
        <f t="array" ref="J558">_xlfn.IFS(
H558="444","Champions",
LEFT(H558,1)="4","Loyal Customers",
MID(H558,2,1)="4","Potential Loyalists",
LEFT(H558,1)="3","Promising",
LEFT(H558,1)="2","Customers Needing Attention",
LEFT(H558,1)&lt;="2","At Risk",
RIGHT(H558,1)="4","Can't Lose Them",
TRUE,"Hibernating"
)</f>
        <v>At Risk</v>
      </c>
    </row>
    <row r="559" spans="1:10" x14ac:dyDescent="0.25">
      <c r="A559" s="3" t="s">
        <v>575</v>
      </c>
      <c r="B559">
        <v>35</v>
      </c>
      <c r="C559">
        <v>6</v>
      </c>
      <c r="D559">
        <v>1728.3899999999999</v>
      </c>
      <c r="E559" cm="1">
        <f t="array" ref="E559">_xlfn.IFS(B559&gt;87,1,AND(B559&lt;=87, B559&gt;45),2,AND(B559&lt;=45,B559&gt;18),3,B559&lt;=18,4)</f>
        <v>3</v>
      </c>
      <c r="F559" cm="1">
        <f t="array" ref="F559">_xlfn.IFS(C559&gt;7,4,AND(C559&lt;=7, C559&gt;5),3,AND(C559&lt;=5,C559&gt;4),2,C559&lt;=4,1)</f>
        <v>3</v>
      </c>
      <c r="G559" cm="1">
        <f t="array" ref="G559">_xlfn.IFS(D559&gt;4094,4,AND(D559&lt;=4094, D559&gt;2784),3,AND(D559&lt;=2784,D559&gt;1779),2,D559&lt;=1779,1)</f>
        <v>1</v>
      </c>
      <c r="H559">
        <f t="shared" si="8"/>
        <v>331</v>
      </c>
      <c r="I559" t="str" cm="1">
        <f t="array" ref="I559">_xlfn.IFS(H559&gt;411,"Platinum",AND(H559&lt;=411, H559&gt;311),"Gold",AND(H559&lt;=311,H559&gt;211),"Silver",H559&lt;=211,"Bronze")</f>
        <v>Gold</v>
      </c>
      <c r="J559" t="str" cm="1">
        <f t="array" ref="J559">_xlfn.IFS(
H559="444","Champions",
LEFT(H559,1)="4","Loyal Customers",
MID(H559,2,1)="4","Potential Loyalists",
LEFT(H559,1)="3","Promising",
LEFT(H559,1)="2","Customers Needing Attention",
LEFT(H559,1)&lt;="2","At Risk",
RIGHT(H559,1)="4","Can't Lose Them",
TRUE,"Hibernating"
)</f>
        <v>Promising</v>
      </c>
    </row>
    <row r="560" spans="1:10" x14ac:dyDescent="0.25">
      <c r="A560" s="3" t="s">
        <v>576</v>
      </c>
      <c r="B560">
        <v>75</v>
      </c>
      <c r="C560">
        <v>4</v>
      </c>
      <c r="D560">
        <v>2446.5100000000002</v>
      </c>
      <c r="E560" cm="1">
        <f t="array" ref="E560">_xlfn.IFS(B560&gt;87,1,AND(B560&lt;=87, B560&gt;45),2,AND(B560&lt;=45,B560&gt;18),3,B560&lt;=18,4)</f>
        <v>2</v>
      </c>
      <c r="F560" cm="1">
        <f t="array" ref="F560">_xlfn.IFS(C560&gt;7,4,AND(C560&lt;=7, C560&gt;5),3,AND(C560&lt;=5,C560&gt;4),2,C560&lt;=4,1)</f>
        <v>1</v>
      </c>
      <c r="G560" cm="1">
        <f t="array" ref="G560">_xlfn.IFS(D560&gt;4094,4,AND(D560&lt;=4094, D560&gt;2784),3,AND(D560&lt;=2784,D560&gt;1779),2,D560&lt;=1779,1)</f>
        <v>2</v>
      </c>
      <c r="H560">
        <f t="shared" si="8"/>
        <v>212</v>
      </c>
      <c r="I560" t="str" cm="1">
        <f t="array" ref="I560">_xlfn.IFS(H560&gt;411,"Platinum",AND(H560&lt;=411, H560&gt;311),"Gold",AND(H560&lt;=311,H560&gt;211),"Silver",H560&lt;=211,"Bronze")</f>
        <v>Silver</v>
      </c>
      <c r="J560" t="str" cm="1">
        <f t="array" ref="J560">_xlfn.IFS(
H560="444","Champions",
LEFT(H560,1)="4","Loyal Customers",
MID(H560,2,1)="4","Potential Loyalists",
LEFT(H560,1)="3","Promising",
LEFT(H560,1)="2","Customers Needing Attention",
LEFT(H560,1)&lt;="2","At Risk",
RIGHT(H560,1)="4","Can't Lose Them",
TRUE,"Hibernating"
)</f>
        <v>Customers Needing Attention</v>
      </c>
    </row>
    <row r="561" spans="1:10" x14ac:dyDescent="0.25">
      <c r="A561" s="3" t="s">
        <v>577</v>
      </c>
      <c r="B561">
        <v>5</v>
      </c>
      <c r="C561">
        <v>5</v>
      </c>
      <c r="D561">
        <v>3488.4500000000003</v>
      </c>
      <c r="E561" cm="1">
        <f t="array" ref="E561">_xlfn.IFS(B561&gt;87,1,AND(B561&lt;=87, B561&gt;45),2,AND(B561&lt;=45,B561&gt;18),3,B561&lt;=18,4)</f>
        <v>4</v>
      </c>
      <c r="F561" cm="1">
        <f t="array" ref="F561">_xlfn.IFS(C561&gt;7,4,AND(C561&lt;=7, C561&gt;5),3,AND(C561&lt;=5,C561&gt;4),2,C561&lt;=4,1)</f>
        <v>2</v>
      </c>
      <c r="G561" cm="1">
        <f t="array" ref="G561">_xlfn.IFS(D561&gt;4094,4,AND(D561&lt;=4094, D561&gt;2784),3,AND(D561&lt;=2784,D561&gt;1779),2,D561&lt;=1779,1)</f>
        <v>3</v>
      </c>
      <c r="H561">
        <f t="shared" si="8"/>
        <v>423</v>
      </c>
      <c r="I561" t="str" cm="1">
        <f t="array" ref="I561">_xlfn.IFS(H561&gt;411,"Platinum",AND(H561&lt;=411, H561&gt;311),"Gold",AND(H561&lt;=311,H561&gt;211),"Silver",H561&lt;=211,"Bronze")</f>
        <v>Platinum</v>
      </c>
      <c r="J561" t="str" cm="1">
        <f t="array" ref="J561">_xlfn.IFS(
H561="444","Champions",
LEFT(H561,1)="4","Loyal Customers",
MID(H561,2,1)="4","Potential Loyalists",
LEFT(H561,1)="3","Promising",
LEFT(H561,1)="2","Customers Needing Attention",
LEFT(H561,1)&lt;="2","At Risk",
RIGHT(H561,1)="4","Can't Lose Them",
TRUE,"Hibernating"
)</f>
        <v>Loyal Customers</v>
      </c>
    </row>
    <row r="562" spans="1:10" x14ac:dyDescent="0.25">
      <c r="A562" s="3" t="s">
        <v>578</v>
      </c>
      <c r="B562">
        <v>53</v>
      </c>
      <c r="C562">
        <v>5</v>
      </c>
      <c r="D562">
        <v>1636.37</v>
      </c>
      <c r="E562" cm="1">
        <f t="array" ref="E562">_xlfn.IFS(B562&gt;87,1,AND(B562&lt;=87, B562&gt;45),2,AND(B562&lt;=45,B562&gt;18),3,B562&lt;=18,4)</f>
        <v>2</v>
      </c>
      <c r="F562" cm="1">
        <f t="array" ref="F562">_xlfn.IFS(C562&gt;7,4,AND(C562&lt;=7, C562&gt;5),3,AND(C562&lt;=5,C562&gt;4),2,C562&lt;=4,1)</f>
        <v>2</v>
      </c>
      <c r="G562" cm="1">
        <f t="array" ref="G562">_xlfn.IFS(D562&gt;4094,4,AND(D562&lt;=4094, D562&gt;2784),3,AND(D562&lt;=2784,D562&gt;1779),2,D562&lt;=1779,1)</f>
        <v>1</v>
      </c>
      <c r="H562">
        <f t="shared" si="8"/>
        <v>221</v>
      </c>
      <c r="I562" t="str" cm="1">
        <f t="array" ref="I562">_xlfn.IFS(H562&gt;411,"Platinum",AND(H562&lt;=411, H562&gt;311),"Gold",AND(H562&lt;=311,H562&gt;211),"Silver",H562&lt;=211,"Bronze")</f>
        <v>Silver</v>
      </c>
      <c r="J562" t="str" cm="1">
        <f t="array" ref="J562">_xlfn.IFS(
H562="444","Champions",
LEFT(H562,1)="4","Loyal Customers",
MID(H562,2,1)="4","Potential Loyalists",
LEFT(H562,1)="3","Promising",
LEFT(H562,1)="2","Customers Needing Attention",
LEFT(H562,1)&lt;="2","At Risk",
RIGHT(H562,1)="4","Can't Lose Them",
TRUE,"Hibernating"
)</f>
        <v>Customers Needing Attention</v>
      </c>
    </row>
    <row r="563" spans="1:10" x14ac:dyDescent="0.25">
      <c r="A563" s="3" t="s">
        <v>579</v>
      </c>
      <c r="B563">
        <v>26</v>
      </c>
      <c r="C563">
        <v>9</v>
      </c>
      <c r="D563">
        <v>6209.68</v>
      </c>
      <c r="E563" cm="1">
        <f t="array" ref="E563">_xlfn.IFS(B563&gt;87,1,AND(B563&lt;=87, B563&gt;45),2,AND(B563&lt;=45,B563&gt;18),3,B563&lt;=18,4)</f>
        <v>3</v>
      </c>
      <c r="F563" cm="1">
        <f t="array" ref="F563">_xlfn.IFS(C563&gt;7,4,AND(C563&lt;=7, C563&gt;5),3,AND(C563&lt;=5,C563&gt;4),2,C563&lt;=4,1)</f>
        <v>4</v>
      </c>
      <c r="G563" cm="1">
        <f t="array" ref="G563">_xlfn.IFS(D563&gt;4094,4,AND(D563&lt;=4094, D563&gt;2784),3,AND(D563&lt;=2784,D563&gt;1779),2,D563&lt;=1779,1)</f>
        <v>4</v>
      </c>
      <c r="H563">
        <f t="shared" si="8"/>
        <v>344</v>
      </c>
      <c r="I563" t="str" cm="1">
        <f t="array" ref="I563">_xlfn.IFS(H563&gt;411,"Platinum",AND(H563&lt;=411, H563&gt;311),"Gold",AND(H563&lt;=311,H563&gt;211),"Silver",H563&lt;=211,"Bronze")</f>
        <v>Gold</v>
      </c>
      <c r="J563" t="str" cm="1">
        <f t="array" ref="J563">_xlfn.IFS(
H563="444","Champions",
LEFT(H563,1)="4","Loyal Customers",
MID(H563,2,1)="4","Potential Loyalists",
LEFT(H563,1)="3","Promising",
LEFT(H563,1)="2","Customers Needing Attention",
LEFT(H563,1)&lt;="2","At Risk",
RIGHT(H563,1)="4","Can't Lose Them",
TRUE,"Hibernating"
)</f>
        <v>Potential Loyalists</v>
      </c>
    </row>
    <row r="564" spans="1:10" x14ac:dyDescent="0.25">
      <c r="A564" s="3" t="s">
        <v>580</v>
      </c>
      <c r="B564">
        <v>34</v>
      </c>
      <c r="C564">
        <v>10</v>
      </c>
      <c r="D564">
        <v>7693.7800000000007</v>
      </c>
      <c r="E564" cm="1">
        <f t="array" ref="E564">_xlfn.IFS(B564&gt;87,1,AND(B564&lt;=87, B564&gt;45),2,AND(B564&lt;=45,B564&gt;18),3,B564&lt;=18,4)</f>
        <v>3</v>
      </c>
      <c r="F564" cm="1">
        <f t="array" ref="F564">_xlfn.IFS(C564&gt;7,4,AND(C564&lt;=7, C564&gt;5),3,AND(C564&lt;=5,C564&gt;4),2,C564&lt;=4,1)</f>
        <v>4</v>
      </c>
      <c r="G564" cm="1">
        <f t="array" ref="G564">_xlfn.IFS(D564&gt;4094,4,AND(D564&lt;=4094, D564&gt;2784),3,AND(D564&lt;=2784,D564&gt;1779),2,D564&lt;=1779,1)</f>
        <v>4</v>
      </c>
      <c r="H564">
        <f t="shared" si="8"/>
        <v>344</v>
      </c>
      <c r="I564" t="str" cm="1">
        <f t="array" ref="I564">_xlfn.IFS(H564&gt;411,"Platinum",AND(H564&lt;=411, H564&gt;311),"Gold",AND(H564&lt;=311,H564&gt;211),"Silver",H564&lt;=211,"Bronze")</f>
        <v>Gold</v>
      </c>
      <c r="J564" t="str" cm="1">
        <f t="array" ref="J564">_xlfn.IFS(
H564="444","Champions",
LEFT(H564,1)="4","Loyal Customers",
MID(H564,2,1)="4","Potential Loyalists",
LEFT(H564,1)="3","Promising",
LEFT(H564,1)="2","Customers Needing Attention",
LEFT(H564,1)&lt;="2","At Risk",
RIGHT(H564,1)="4","Can't Lose Them",
TRUE,"Hibernating"
)</f>
        <v>Potential Loyalists</v>
      </c>
    </row>
    <row r="565" spans="1:10" x14ac:dyDescent="0.25">
      <c r="A565" s="3" t="s">
        <v>581</v>
      </c>
      <c r="B565">
        <v>5</v>
      </c>
      <c r="C565">
        <v>5</v>
      </c>
      <c r="D565">
        <v>713.22</v>
      </c>
      <c r="E565" cm="1">
        <f t="array" ref="E565">_xlfn.IFS(B565&gt;87,1,AND(B565&lt;=87, B565&gt;45),2,AND(B565&lt;=45,B565&gt;18),3,B565&lt;=18,4)</f>
        <v>4</v>
      </c>
      <c r="F565" cm="1">
        <f t="array" ref="F565">_xlfn.IFS(C565&gt;7,4,AND(C565&lt;=7, C565&gt;5),3,AND(C565&lt;=5,C565&gt;4),2,C565&lt;=4,1)</f>
        <v>2</v>
      </c>
      <c r="G565" cm="1">
        <f t="array" ref="G565">_xlfn.IFS(D565&gt;4094,4,AND(D565&lt;=4094, D565&gt;2784),3,AND(D565&lt;=2784,D565&gt;1779),2,D565&lt;=1779,1)</f>
        <v>1</v>
      </c>
      <c r="H565">
        <f t="shared" si="8"/>
        <v>421</v>
      </c>
      <c r="I565" t="str" cm="1">
        <f t="array" ref="I565">_xlfn.IFS(H565&gt;411,"Platinum",AND(H565&lt;=411, H565&gt;311),"Gold",AND(H565&lt;=311,H565&gt;211),"Silver",H565&lt;=211,"Bronze")</f>
        <v>Platinum</v>
      </c>
      <c r="J565" t="str" cm="1">
        <f t="array" ref="J565">_xlfn.IFS(
H565="444","Champions",
LEFT(H565,1)="4","Loyal Customers",
MID(H565,2,1)="4","Potential Loyalists",
LEFT(H565,1)="3","Promising",
LEFT(H565,1)="2","Customers Needing Attention",
LEFT(H565,1)&lt;="2","At Risk",
RIGHT(H565,1)="4","Can't Lose Them",
TRUE,"Hibernating"
)</f>
        <v>Loyal Customers</v>
      </c>
    </row>
    <row r="566" spans="1:10" x14ac:dyDescent="0.25">
      <c r="A566" s="3" t="s">
        <v>582</v>
      </c>
      <c r="B566">
        <v>18</v>
      </c>
      <c r="C566">
        <v>4</v>
      </c>
      <c r="D566">
        <v>3825.71</v>
      </c>
      <c r="E566" cm="1">
        <f t="array" ref="E566">_xlfn.IFS(B566&gt;87,1,AND(B566&lt;=87, B566&gt;45),2,AND(B566&lt;=45,B566&gt;18),3,B566&lt;=18,4)</f>
        <v>4</v>
      </c>
      <c r="F566" cm="1">
        <f t="array" ref="F566">_xlfn.IFS(C566&gt;7,4,AND(C566&lt;=7, C566&gt;5),3,AND(C566&lt;=5,C566&gt;4),2,C566&lt;=4,1)</f>
        <v>1</v>
      </c>
      <c r="G566" cm="1">
        <f t="array" ref="G566">_xlfn.IFS(D566&gt;4094,4,AND(D566&lt;=4094, D566&gt;2784),3,AND(D566&lt;=2784,D566&gt;1779),2,D566&lt;=1779,1)</f>
        <v>3</v>
      </c>
      <c r="H566">
        <f t="shared" si="8"/>
        <v>413</v>
      </c>
      <c r="I566" t="str" cm="1">
        <f t="array" ref="I566">_xlfn.IFS(H566&gt;411,"Platinum",AND(H566&lt;=411, H566&gt;311),"Gold",AND(H566&lt;=311,H566&gt;211),"Silver",H566&lt;=211,"Bronze")</f>
        <v>Platinum</v>
      </c>
      <c r="J566" t="str" cm="1">
        <f t="array" ref="J566">_xlfn.IFS(
H566="444","Champions",
LEFT(H566,1)="4","Loyal Customers",
MID(H566,2,1)="4","Potential Loyalists",
LEFT(H566,1)="3","Promising",
LEFT(H566,1)="2","Customers Needing Attention",
LEFT(H566,1)&lt;="2","At Risk",
RIGHT(H566,1)="4","Can't Lose Them",
TRUE,"Hibernating"
)</f>
        <v>Loyal Customers</v>
      </c>
    </row>
    <row r="567" spans="1:10" x14ac:dyDescent="0.25">
      <c r="A567" s="3" t="s">
        <v>583</v>
      </c>
      <c r="B567">
        <v>0</v>
      </c>
      <c r="C567">
        <v>10</v>
      </c>
      <c r="D567">
        <v>6435.1</v>
      </c>
      <c r="E567" cm="1">
        <f t="array" ref="E567">_xlfn.IFS(B567&gt;87,1,AND(B567&lt;=87, B567&gt;45),2,AND(B567&lt;=45,B567&gt;18),3,B567&lt;=18,4)</f>
        <v>4</v>
      </c>
      <c r="F567" cm="1">
        <f t="array" ref="F567">_xlfn.IFS(C567&gt;7,4,AND(C567&lt;=7, C567&gt;5),3,AND(C567&lt;=5,C567&gt;4),2,C567&lt;=4,1)</f>
        <v>4</v>
      </c>
      <c r="G567" cm="1">
        <f t="array" ref="G567">_xlfn.IFS(D567&gt;4094,4,AND(D567&lt;=4094, D567&gt;2784),3,AND(D567&lt;=2784,D567&gt;1779),2,D567&lt;=1779,1)</f>
        <v>4</v>
      </c>
      <c r="H567">
        <f t="shared" si="8"/>
        <v>444</v>
      </c>
      <c r="I567" t="str" cm="1">
        <f t="array" ref="I567">_xlfn.IFS(H567&gt;411,"Platinum",AND(H567&lt;=411, H567&gt;311),"Gold",AND(H567&lt;=311,H567&gt;211),"Silver",H567&lt;=211,"Bronze")</f>
        <v>Platinum</v>
      </c>
      <c r="J567" t="str" cm="1">
        <f t="array" ref="J567">_xlfn.IFS(
H567="444","Champions",
LEFT(H567,1)="4","Loyal Customers",
MID(H567,2,1)="4","Potential Loyalists",
LEFT(H567,1)="3","Promising",
LEFT(H567,1)="2","Customers Needing Attention",
LEFT(H567,1)&lt;="2","At Risk",
RIGHT(H567,1)="4","Can't Lose Them",
TRUE,"Hibernating"
)</f>
        <v>Loyal Customers</v>
      </c>
    </row>
    <row r="568" spans="1:10" x14ac:dyDescent="0.25">
      <c r="A568" s="3" t="s">
        <v>584</v>
      </c>
      <c r="B568">
        <v>16</v>
      </c>
      <c r="C568">
        <v>3</v>
      </c>
      <c r="D568">
        <v>3023.26</v>
      </c>
      <c r="E568" cm="1">
        <f t="array" ref="E568">_xlfn.IFS(B568&gt;87,1,AND(B568&lt;=87, B568&gt;45),2,AND(B568&lt;=45,B568&gt;18),3,B568&lt;=18,4)</f>
        <v>4</v>
      </c>
      <c r="F568" cm="1">
        <f t="array" ref="F568">_xlfn.IFS(C568&gt;7,4,AND(C568&lt;=7, C568&gt;5),3,AND(C568&lt;=5,C568&gt;4),2,C568&lt;=4,1)</f>
        <v>1</v>
      </c>
      <c r="G568" cm="1">
        <f t="array" ref="G568">_xlfn.IFS(D568&gt;4094,4,AND(D568&lt;=4094, D568&gt;2784),3,AND(D568&lt;=2784,D568&gt;1779),2,D568&lt;=1779,1)</f>
        <v>3</v>
      </c>
      <c r="H568">
        <f t="shared" si="8"/>
        <v>413</v>
      </c>
      <c r="I568" t="str" cm="1">
        <f t="array" ref="I568">_xlfn.IFS(H568&gt;411,"Platinum",AND(H568&lt;=411, H568&gt;311),"Gold",AND(H568&lt;=311,H568&gt;211),"Silver",H568&lt;=211,"Bronze")</f>
        <v>Platinum</v>
      </c>
      <c r="J568" t="str" cm="1">
        <f t="array" ref="J568">_xlfn.IFS(
H568="444","Champions",
LEFT(H568,1)="4","Loyal Customers",
MID(H568,2,1)="4","Potential Loyalists",
LEFT(H568,1)="3","Promising",
LEFT(H568,1)="2","Customers Needing Attention",
LEFT(H568,1)&lt;="2","At Risk",
RIGHT(H568,1)="4","Can't Lose Them",
TRUE,"Hibernating"
)</f>
        <v>Loyal Customers</v>
      </c>
    </row>
    <row r="569" spans="1:10" x14ac:dyDescent="0.25">
      <c r="A569" s="3" t="s">
        <v>585</v>
      </c>
      <c r="B569">
        <v>61</v>
      </c>
      <c r="C569">
        <v>5</v>
      </c>
      <c r="D569">
        <v>3479.0099999999998</v>
      </c>
      <c r="E569" cm="1">
        <f t="array" ref="E569">_xlfn.IFS(B569&gt;87,1,AND(B569&lt;=87, B569&gt;45),2,AND(B569&lt;=45,B569&gt;18),3,B569&lt;=18,4)</f>
        <v>2</v>
      </c>
      <c r="F569" cm="1">
        <f t="array" ref="F569">_xlfn.IFS(C569&gt;7,4,AND(C569&lt;=7, C569&gt;5),3,AND(C569&lt;=5,C569&gt;4),2,C569&lt;=4,1)</f>
        <v>2</v>
      </c>
      <c r="G569" cm="1">
        <f t="array" ref="G569">_xlfn.IFS(D569&gt;4094,4,AND(D569&lt;=4094, D569&gt;2784),3,AND(D569&lt;=2784,D569&gt;1779),2,D569&lt;=1779,1)</f>
        <v>3</v>
      </c>
      <c r="H569">
        <f t="shared" si="8"/>
        <v>223</v>
      </c>
      <c r="I569" t="str" cm="1">
        <f t="array" ref="I569">_xlfn.IFS(H569&gt;411,"Platinum",AND(H569&lt;=411, H569&gt;311),"Gold",AND(H569&lt;=311,H569&gt;211),"Silver",H569&lt;=211,"Bronze")</f>
        <v>Silver</v>
      </c>
      <c r="J569" t="str" cm="1">
        <f t="array" ref="J569">_xlfn.IFS(
H569="444","Champions",
LEFT(H569,1)="4","Loyal Customers",
MID(H569,2,1)="4","Potential Loyalists",
LEFT(H569,1)="3","Promising",
LEFT(H569,1)="2","Customers Needing Attention",
LEFT(H569,1)&lt;="2","At Risk",
RIGHT(H569,1)="4","Can't Lose Them",
TRUE,"Hibernating"
)</f>
        <v>Customers Needing Attention</v>
      </c>
    </row>
    <row r="570" spans="1:10" x14ac:dyDescent="0.25">
      <c r="A570" s="3" t="s">
        <v>586</v>
      </c>
      <c r="B570">
        <v>44</v>
      </c>
      <c r="C570">
        <v>3</v>
      </c>
      <c r="D570">
        <v>1862.95</v>
      </c>
      <c r="E570" cm="1">
        <f t="array" ref="E570">_xlfn.IFS(B570&gt;87,1,AND(B570&lt;=87, B570&gt;45),2,AND(B570&lt;=45,B570&gt;18),3,B570&lt;=18,4)</f>
        <v>3</v>
      </c>
      <c r="F570" cm="1">
        <f t="array" ref="F570">_xlfn.IFS(C570&gt;7,4,AND(C570&lt;=7, C570&gt;5),3,AND(C570&lt;=5,C570&gt;4),2,C570&lt;=4,1)</f>
        <v>1</v>
      </c>
      <c r="G570" cm="1">
        <f t="array" ref="G570">_xlfn.IFS(D570&gt;4094,4,AND(D570&lt;=4094, D570&gt;2784),3,AND(D570&lt;=2784,D570&gt;1779),2,D570&lt;=1779,1)</f>
        <v>2</v>
      </c>
      <c r="H570">
        <f t="shared" si="8"/>
        <v>312</v>
      </c>
      <c r="I570" t="str" cm="1">
        <f t="array" ref="I570">_xlfn.IFS(H570&gt;411,"Platinum",AND(H570&lt;=411, H570&gt;311),"Gold",AND(H570&lt;=311,H570&gt;211),"Silver",H570&lt;=211,"Bronze")</f>
        <v>Gold</v>
      </c>
      <c r="J570" t="str" cm="1">
        <f t="array" ref="J570">_xlfn.IFS(
H570="444","Champions",
LEFT(H570,1)="4","Loyal Customers",
MID(H570,2,1)="4","Potential Loyalists",
LEFT(H570,1)="3","Promising",
LEFT(H570,1)="2","Customers Needing Attention",
LEFT(H570,1)&lt;="2","At Risk",
RIGHT(H570,1)="4","Can't Lose Them",
TRUE,"Hibernating"
)</f>
        <v>Promising</v>
      </c>
    </row>
    <row r="571" spans="1:10" x14ac:dyDescent="0.25">
      <c r="A571" s="3" t="s">
        <v>587</v>
      </c>
      <c r="B571">
        <v>0</v>
      </c>
      <c r="C571">
        <v>8</v>
      </c>
      <c r="D571">
        <v>5665.41</v>
      </c>
      <c r="E571" cm="1">
        <f t="array" ref="E571">_xlfn.IFS(B571&gt;87,1,AND(B571&lt;=87, B571&gt;45),2,AND(B571&lt;=45,B571&gt;18),3,B571&lt;=18,4)</f>
        <v>4</v>
      </c>
      <c r="F571" cm="1">
        <f t="array" ref="F571">_xlfn.IFS(C571&gt;7,4,AND(C571&lt;=7, C571&gt;5),3,AND(C571&lt;=5,C571&gt;4),2,C571&lt;=4,1)</f>
        <v>4</v>
      </c>
      <c r="G571" cm="1">
        <f t="array" ref="G571">_xlfn.IFS(D571&gt;4094,4,AND(D571&lt;=4094, D571&gt;2784),3,AND(D571&lt;=2784,D571&gt;1779),2,D571&lt;=1779,1)</f>
        <v>4</v>
      </c>
      <c r="H571">
        <f t="shared" si="8"/>
        <v>444</v>
      </c>
      <c r="I571" t="str" cm="1">
        <f t="array" ref="I571">_xlfn.IFS(H571&gt;411,"Platinum",AND(H571&lt;=411, H571&gt;311),"Gold",AND(H571&lt;=311,H571&gt;211),"Silver",H571&lt;=211,"Bronze")</f>
        <v>Platinum</v>
      </c>
      <c r="J571" t="str" cm="1">
        <f t="array" ref="J571">_xlfn.IFS(
H571="444","Champions",
LEFT(H571,1)="4","Loyal Customers",
MID(H571,2,1)="4","Potential Loyalists",
LEFT(H571,1)="3","Promising",
LEFT(H571,1)="2","Customers Needing Attention",
LEFT(H571,1)&lt;="2","At Risk",
RIGHT(H571,1)="4","Can't Lose Them",
TRUE,"Hibernating"
)</f>
        <v>Loyal Customers</v>
      </c>
    </row>
    <row r="572" spans="1:10" x14ac:dyDescent="0.25">
      <c r="A572" s="3" t="s">
        <v>588</v>
      </c>
      <c r="B572">
        <v>56</v>
      </c>
      <c r="C572">
        <v>2</v>
      </c>
      <c r="D572">
        <v>2238.37</v>
      </c>
      <c r="E572" cm="1">
        <f t="array" ref="E572">_xlfn.IFS(B572&gt;87,1,AND(B572&lt;=87, B572&gt;45),2,AND(B572&lt;=45,B572&gt;18),3,B572&lt;=18,4)</f>
        <v>2</v>
      </c>
      <c r="F572" cm="1">
        <f t="array" ref="F572">_xlfn.IFS(C572&gt;7,4,AND(C572&lt;=7, C572&gt;5),3,AND(C572&lt;=5,C572&gt;4),2,C572&lt;=4,1)</f>
        <v>1</v>
      </c>
      <c r="G572" cm="1">
        <f t="array" ref="G572">_xlfn.IFS(D572&gt;4094,4,AND(D572&lt;=4094, D572&gt;2784),3,AND(D572&lt;=2784,D572&gt;1779),2,D572&lt;=1779,1)</f>
        <v>2</v>
      </c>
      <c r="H572">
        <f t="shared" si="8"/>
        <v>212</v>
      </c>
      <c r="I572" t="str" cm="1">
        <f t="array" ref="I572">_xlfn.IFS(H572&gt;411,"Platinum",AND(H572&lt;=411, H572&gt;311),"Gold",AND(H572&lt;=311,H572&gt;211),"Silver",H572&lt;=211,"Bronze")</f>
        <v>Silver</v>
      </c>
      <c r="J572" t="str" cm="1">
        <f t="array" ref="J572">_xlfn.IFS(
H572="444","Champions",
LEFT(H572,1)="4","Loyal Customers",
MID(H572,2,1)="4","Potential Loyalists",
LEFT(H572,1)="3","Promising",
LEFT(H572,1)="2","Customers Needing Attention",
LEFT(H572,1)&lt;="2","At Risk",
RIGHT(H572,1)="4","Can't Lose Them",
TRUE,"Hibernating"
)</f>
        <v>Customers Needing Attention</v>
      </c>
    </row>
    <row r="573" spans="1:10" x14ac:dyDescent="0.25">
      <c r="A573" s="3" t="s">
        <v>589</v>
      </c>
      <c r="B573">
        <v>16</v>
      </c>
      <c r="C573">
        <v>8</v>
      </c>
      <c r="D573">
        <v>3037.58</v>
      </c>
      <c r="E573" cm="1">
        <f t="array" ref="E573">_xlfn.IFS(B573&gt;87,1,AND(B573&lt;=87, B573&gt;45),2,AND(B573&lt;=45,B573&gt;18),3,B573&lt;=18,4)</f>
        <v>4</v>
      </c>
      <c r="F573" cm="1">
        <f t="array" ref="F573">_xlfn.IFS(C573&gt;7,4,AND(C573&lt;=7, C573&gt;5),3,AND(C573&lt;=5,C573&gt;4),2,C573&lt;=4,1)</f>
        <v>4</v>
      </c>
      <c r="G573" cm="1">
        <f t="array" ref="G573">_xlfn.IFS(D573&gt;4094,4,AND(D573&lt;=4094, D573&gt;2784),3,AND(D573&lt;=2784,D573&gt;1779),2,D573&lt;=1779,1)</f>
        <v>3</v>
      </c>
      <c r="H573">
        <f t="shared" si="8"/>
        <v>443</v>
      </c>
      <c r="I573" t="str" cm="1">
        <f t="array" ref="I573">_xlfn.IFS(H573&gt;411,"Platinum",AND(H573&lt;=411, H573&gt;311),"Gold",AND(H573&lt;=311,H573&gt;211),"Silver",H573&lt;=211,"Bronze")</f>
        <v>Platinum</v>
      </c>
      <c r="J573" t="str" cm="1">
        <f t="array" ref="J573">_xlfn.IFS(
H573="444","Champions",
LEFT(H573,1)="4","Loyal Customers",
MID(H573,2,1)="4","Potential Loyalists",
LEFT(H573,1)="3","Promising",
LEFT(H573,1)="2","Customers Needing Attention",
LEFT(H573,1)&lt;="2","At Risk",
RIGHT(H573,1)="4","Can't Lose Them",
TRUE,"Hibernating"
)</f>
        <v>Loyal Customers</v>
      </c>
    </row>
    <row r="574" spans="1:10" x14ac:dyDescent="0.25">
      <c r="A574" s="3" t="s">
        <v>590</v>
      </c>
      <c r="B574">
        <v>136</v>
      </c>
      <c r="C574">
        <v>3</v>
      </c>
      <c r="D574">
        <v>2600.0600000000004</v>
      </c>
      <c r="E574" cm="1">
        <f t="array" ref="E574">_xlfn.IFS(B574&gt;87,1,AND(B574&lt;=87, B574&gt;45),2,AND(B574&lt;=45,B574&gt;18),3,B574&lt;=18,4)</f>
        <v>1</v>
      </c>
      <c r="F574" cm="1">
        <f t="array" ref="F574">_xlfn.IFS(C574&gt;7,4,AND(C574&lt;=7, C574&gt;5),3,AND(C574&lt;=5,C574&gt;4),2,C574&lt;=4,1)</f>
        <v>1</v>
      </c>
      <c r="G574" cm="1">
        <f t="array" ref="G574">_xlfn.IFS(D574&gt;4094,4,AND(D574&lt;=4094, D574&gt;2784),3,AND(D574&lt;=2784,D574&gt;1779),2,D574&lt;=1779,1)</f>
        <v>2</v>
      </c>
      <c r="H574">
        <f t="shared" si="8"/>
        <v>112</v>
      </c>
      <c r="I574" t="str" cm="1">
        <f t="array" ref="I574">_xlfn.IFS(H574&gt;411,"Platinum",AND(H574&lt;=411, H574&gt;311),"Gold",AND(H574&lt;=311,H574&gt;211),"Silver",H574&lt;=211,"Bronze")</f>
        <v>Bronze</v>
      </c>
      <c r="J574" t="str" cm="1">
        <f t="array" ref="J574">_xlfn.IFS(
H574="444","Champions",
LEFT(H574,1)="4","Loyal Customers",
MID(H574,2,1)="4","Potential Loyalists",
LEFT(H574,1)="3","Promising",
LEFT(H574,1)="2","Customers Needing Attention",
LEFT(H574,1)&lt;="2","At Risk",
RIGHT(H574,1)="4","Can't Lose Them",
TRUE,"Hibernating"
)</f>
        <v>At Risk</v>
      </c>
    </row>
    <row r="575" spans="1:10" x14ac:dyDescent="0.25">
      <c r="A575" s="3" t="s">
        <v>591</v>
      </c>
      <c r="B575">
        <v>120</v>
      </c>
      <c r="C575">
        <v>6</v>
      </c>
      <c r="D575">
        <v>2071.1400000000003</v>
      </c>
      <c r="E575" cm="1">
        <f t="array" ref="E575">_xlfn.IFS(B575&gt;87,1,AND(B575&lt;=87, B575&gt;45),2,AND(B575&lt;=45,B575&gt;18),3,B575&lt;=18,4)</f>
        <v>1</v>
      </c>
      <c r="F575" cm="1">
        <f t="array" ref="F575">_xlfn.IFS(C575&gt;7,4,AND(C575&lt;=7, C575&gt;5),3,AND(C575&lt;=5,C575&gt;4),2,C575&lt;=4,1)</f>
        <v>3</v>
      </c>
      <c r="G575" cm="1">
        <f t="array" ref="G575">_xlfn.IFS(D575&gt;4094,4,AND(D575&lt;=4094, D575&gt;2784),3,AND(D575&lt;=2784,D575&gt;1779),2,D575&lt;=1779,1)</f>
        <v>2</v>
      </c>
      <c r="H575">
        <f t="shared" si="8"/>
        <v>132</v>
      </c>
      <c r="I575" t="str" cm="1">
        <f t="array" ref="I575">_xlfn.IFS(H575&gt;411,"Platinum",AND(H575&lt;=411, H575&gt;311),"Gold",AND(H575&lt;=311,H575&gt;211),"Silver",H575&lt;=211,"Bronze")</f>
        <v>Bronze</v>
      </c>
      <c r="J575" t="str" cm="1">
        <f t="array" ref="J575">_xlfn.IFS(
H575="444","Champions",
LEFT(H575,1)="4","Loyal Customers",
MID(H575,2,1)="4","Potential Loyalists",
LEFT(H575,1)="3","Promising",
LEFT(H575,1)="2","Customers Needing Attention",
LEFT(H575,1)&lt;="2","At Risk",
RIGHT(H575,1)="4","Can't Lose Them",
TRUE,"Hibernating"
)</f>
        <v>At Risk</v>
      </c>
    </row>
    <row r="576" spans="1:10" x14ac:dyDescent="0.25">
      <c r="A576" s="3" t="s">
        <v>592</v>
      </c>
      <c r="B576">
        <v>67</v>
      </c>
      <c r="C576">
        <v>7</v>
      </c>
      <c r="D576">
        <v>3553.83</v>
      </c>
      <c r="E576" cm="1">
        <f t="array" ref="E576">_xlfn.IFS(B576&gt;87,1,AND(B576&lt;=87, B576&gt;45),2,AND(B576&lt;=45,B576&gt;18),3,B576&lt;=18,4)</f>
        <v>2</v>
      </c>
      <c r="F576" cm="1">
        <f t="array" ref="F576">_xlfn.IFS(C576&gt;7,4,AND(C576&lt;=7, C576&gt;5),3,AND(C576&lt;=5,C576&gt;4),2,C576&lt;=4,1)</f>
        <v>3</v>
      </c>
      <c r="G576" cm="1">
        <f t="array" ref="G576">_xlfn.IFS(D576&gt;4094,4,AND(D576&lt;=4094, D576&gt;2784),3,AND(D576&lt;=2784,D576&gt;1779),2,D576&lt;=1779,1)</f>
        <v>3</v>
      </c>
      <c r="H576">
        <f t="shared" si="8"/>
        <v>233</v>
      </c>
      <c r="I576" t="str" cm="1">
        <f t="array" ref="I576">_xlfn.IFS(H576&gt;411,"Platinum",AND(H576&lt;=411, H576&gt;311),"Gold",AND(H576&lt;=311,H576&gt;211),"Silver",H576&lt;=211,"Bronze")</f>
        <v>Silver</v>
      </c>
      <c r="J576" t="str" cm="1">
        <f t="array" ref="J576">_xlfn.IFS(
H576="444","Champions",
LEFT(H576,1)="4","Loyal Customers",
MID(H576,2,1)="4","Potential Loyalists",
LEFT(H576,1)="3","Promising",
LEFT(H576,1)="2","Customers Needing Attention",
LEFT(H576,1)&lt;="2","At Risk",
RIGHT(H576,1)="4","Can't Lose Them",
TRUE,"Hibernating"
)</f>
        <v>Customers Needing Attention</v>
      </c>
    </row>
    <row r="577" spans="1:10" x14ac:dyDescent="0.25">
      <c r="A577" s="3" t="s">
        <v>593</v>
      </c>
      <c r="B577">
        <v>8</v>
      </c>
      <c r="C577">
        <v>7</v>
      </c>
      <c r="D577">
        <v>2314.6</v>
      </c>
      <c r="E577" cm="1">
        <f t="array" ref="E577">_xlfn.IFS(B577&gt;87,1,AND(B577&lt;=87, B577&gt;45),2,AND(B577&lt;=45,B577&gt;18),3,B577&lt;=18,4)</f>
        <v>4</v>
      </c>
      <c r="F577" cm="1">
        <f t="array" ref="F577">_xlfn.IFS(C577&gt;7,4,AND(C577&lt;=7, C577&gt;5),3,AND(C577&lt;=5,C577&gt;4),2,C577&lt;=4,1)</f>
        <v>3</v>
      </c>
      <c r="G577" cm="1">
        <f t="array" ref="G577">_xlfn.IFS(D577&gt;4094,4,AND(D577&lt;=4094, D577&gt;2784),3,AND(D577&lt;=2784,D577&gt;1779),2,D577&lt;=1779,1)</f>
        <v>2</v>
      </c>
      <c r="H577">
        <f t="shared" si="8"/>
        <v>432</v>
      </c>
      <c r="I577" t="str" cm="1">
        <f t="array" ref="I577">_xlfn.IFS(H577&gt;411,"Platinum",AND(H577&lt;=411, H577&gt;311),"Gold",AND(H577&lt;=311,H577&gt;211),"Silver",H577&lt;=211,"Bronze")</f>
        <v>Platinum</v>
      </c>
      <c r="J577" t="str" cm="1">
        <f t="array" ref="J577">_xlfn.IFS(
H577="444","Champions",
LEFT(H577,1)="4","Loyal Customers",
MID(H577,2,1)="4","Potential Loyalists",
LEFT(H577,1)="3","Promising",
LEFT(H577,1)="2","Customers Needing Attention",
LEFT(H577,1)&lt;="2","At Risk",
RIGHT(H577,1)="4","Can't Lose Them",
TRUE,"Hibernating"
)</f>
        <v>Loyal Customers</v>
      </c>
    </row>
    <row r="578" spans="1:10" x14ac:dyDescent="0.25">
      <c r="A578" s="3" t="s">
        <v>594</v>
      </c>
      <c r="B578">
        <v>37</v>
      </c>
      <c r="C578">
        <v>5</v>
      </c>
      <c r="D578">
        <v>4256.32</v>
      </c>
      <c r="E578" cm="1">
        <f t="array" ref="E578">_xlfn.IFS(B578&gt;87,1,AND(B578&lt;=87, B578&gt;45),2,AND(B578&lt;=45,B578&gt;18),3,B578&lt;=18,4)</f>
        <v>3</v>
      </c>
      <c r="F578" cm="1">
        <f t="array" ref="F578">_xlfn.IFS(C578&gt;7,4,AND(C578&lt;=7, C578&gt;5),3,AND(C578&lt;=5,C578&gt;4),2,C578&lt;=4,1)</f>
        <v>2</v>
      </c>
      <c r="G578" cm="1">
        <f t="array" ref="G578">_xlfn.IFS(D578&gt;4094,4,AND(D578&lt;=4094, D578&gt;2784),3,AND(D578&lt;=2784,D578&gt;1779),2,D578&lt;=1779,1)</f>
        <v>4</v>
      </c>
      <c r="H578">
        <f t="shared" si="8"/>
        <v>324</v>
      </c>
      <c r="I578" t="str" cm="1">
        <f t="array" ref="I578">_xlfn.IFS(H578&gt;411,"Platinum",AND(H578&lt;=411, H578&gt;311),"Gold",AND(H578&lt;=311,H578&gt;211),"Silver",H578&lt;=211,"Bronze")</f>
        <v>Gold</v>
      </c>
      <c r="J578" t="str" cm="1">
        <f t="array" ref="J578">_xlfn.IFS(
H578="444","Champions",
LEFT(H578,1)="4","Loyal Customers",
MID(H578,2,1)="4","Potential Loyalists",
LEFT(H578,1)="3","Promising",
LEFT(H578,1)="2","Customers Needing Attention",
LEFT(H578,1)&lt;="2","At Risk",
RIGHT(H578,1)="4","Can't Lose Them",
TRUE,"Hibernating"
)</f>
        <v>Promising</v>
      </c>
    </row>
    <row r="579" spans="1:10" x14ac:dyDescent="0.25">
      <c r="A579" s="3" t="s">
        <v>595</v>
      </c>
      <c r="B579">
        <v>28</v>
      </c>
      <c r="C579">
        <v>11</v>
      </c>
      <c r="D579">
        <v>5878.1500000000005</v>
      </c>
      <c r="E579" cm="1">
        <f t="array" ref="E579">_xlfn.IFS(B579&gt;87,1,AND(B579&lt;=87, B579&gt;45),2,AND(B579&lt;=45,B579&gt;18),3,B579&lt;=18,4)</f>
        <v>3</v>
      </c>
      <c r="F579" cm="1">
        <f t="array" ref="F579">_xlfn.IFS(C579&gt;7,4,AND(C579&lt;=7, C579&gt;5),3,AND(C579&lt;=5,C579&gt;4),2,C579&lt;=4,1)</f>
        <v>4</v>
      </c>
      <c r="G579" cm="1">
        <f t="array" ref="G579">_xlfn.IFS(D579&gt;4094,4,AND(D579&lt;=4094, D579&gt;2784),3,AND(D579&lt;=2784,D579&gt;1779),2,D579&lt;=1779,1)</f>
        <v>4</v>
      </c>
      <c r="H579">
        <f t="shared" si="8"/>
        <v>344</v>
      </c>
      <c r="I579" t="str" cm="1">
        <f t="array" ref="I579">_xlfn.IFS(H579&gt;411,"Platinum",AND(H579&lt;=411, H579&gt;311),"Gold",AND(H579&lt;=311,H579&gt;211),"Silver",H579&lt;=211,"Bronze")</f>
        <v>Gold</v>
      </c>
      <c r="J579" t="str" cm="1">
        <f t="array" ref="J579">_xlfn.IFS(
H579="444","Champions",
LEFT(H579,1)="4","Loyal Customers",
MID(H579,2,1)="4","Potential Loyalists",
LEFT(H579,1)="3","Promising",
LEFT(H579,1)="2","Customers Needing Attention",
LEFT(H579,1)&lt;="2","At Risk",
RIGHT(H579,1)="4","Can't Lose Them",
TRUE,"Hibernating"
)</f>
        <v>Potential Loyalists</v>
      </c>
    </row>
    <row r="580" spans="1:10" x14ac:dyDescent="0.25">
      <c r="A580" s="3" t="s">
        <v>596</v>
      </c>
      <c r="B580">
        <v>91</v>
      </c>
      <c r="C580">
        <v>4</v>
      </c>
      <c r="D580">
        <v>1365.79</v>
      </c>
      <c r="E580" cm="1">
        <f t="array" ref="E580">_xlfn.IFS(B580&gt;87,1,AND(B580&lt;=87, B580&gt;45),2,AND(B580&lt;=45,B580&gt;18),3,B580&lt;=18,4)</f>
        <v>1</v>
      </c>
      <c r="F580" cm="1">
        <f t="array" ref="F580">_xlfn.IFS(C580&gt;7,4,AND(C580&lt;=7, C580&gt;5),3,AND(C580&lt;=5,C580&gt;4),2,C580&lt;=4,1)</f>
        <v>1</v>
      </c>
      <c r="G580" cm="1">
        <f t="array" ref="G580">_xlfn.IFS(D580&gt;4094,4,AND(D580&lt;=4094, D580&gt;2784),3,AND(D580&lt;=2784,D580&gt;1779),2,D580&lt;=1779,1)</f>
        <v>1</v>
      </c>
      <c r="H580">
        <f t="shared" si="8"/>
        <v>111</v>
      </c>
      <c r="I580" t="str" cm="1">
        <f t="array" ref="I580">_xlfn.IFS(H580&gt;411,"Platinum",AND(H580&lt;=411, H580&gt;311),"Gold",AND(H580&lt;=311,H580&gt;211),"Silver",H580&lt;=211,"Bronze")</f>
        <v>Bronze</v>
      </c>
      <c r="J580" t="str" cm="1">
        <f t="array" ref="J580">_xlfn.IFS(
H580="444","Champions",
LEFT(H580,1)="4","Loyal Customers",
MID(H580,2,1)="4","Potential Loyalists",
LEFT(H580,1)="3","Promising",
LEFT(H580,1)="2","Customers Needing Attention",
LEFT(H580,1)&lt;="2","At Risk",
RIGHT(H580,1)="4","Can't Lose Them",
TRUE,"Hibernating"
)</f>
        <v>At Risk</v>
      </c>
    </row>
    <row r="581" spans="1:10" x14ac:dyDescent="0.25">
      <c r="A581" s="3" t="s">
        <v>597</v>
      </c>
      <c r="B581">
        <v>8</v>
      </c>
      <c r="C581">
        <v>11</v>
      </c>
      <c r="D581">
        <v>3819.5299999999997</v>
      </c>
      <c r="E581" cm="1">
        <f t="array" ref="E581">_xlfn.IFS(B581&gt;87,1,AND(B581&lt;=87, B581&gt;45),2,AND(B581&lt;=45,B581&gt;18),3,B581&lt;=18,4)</f>
        <v>4</v>
      </c>
      <c r="F581" cm="1">
        <f t="array" ref="F581">_xlfn.IFS(C581&gt;7,4,AND(C581&lt;=7, C581&gt;5),3,AND(C581&lt;=5,C581&gt;4),2,C581&lt;=4,1)</f>
        <v>4</v>
      </c>
      <c r="G581" cm="1">
        <f t="array" ref="G581">_xlfn.IFS(D581&gt;4094,4,AND(D581&lt;=4094, D581&gt;2784),3,AND(D581&lt;=2784,D581&gt;1779),2,D581&lt;=1779,1)</f>
        <v>3</v>
      </c>
      <c r="H581">
        <f t="shared" ref="H581:H644" si="9">(100*E581)+(10*F581)+G581</f>
        <v>443</v>
      </c>
      <c r="I581" t="str" cm="1">
        <f t="array" ref="I581">_xlfn.IFS(H581&gt;411,"Platinum",AND(H581&lt;=411, H581&gt;311),"Gold",AND(H581&lt;=311,H581&gt;211),"Silver",H581&lt;=211,"Bronze")</f>
        <v>Platinum</v>
      </c>
      <c r="J581" t="str" cm="1">
        <f t="array" ref="J581">_xlfn.IFS(
H581="444","Champions",
LEFT(H581,1)="4","Loyal Customers",
MID(H581,2,1)="4","Potential Loyalists",
LEFT(H581,1)="3","Promising",
LEFT(H581,1)="2","Customers Needing Attention",
LEFT(H581,1)&lt;="2","At Risk",
RIGHT(H581,1)="4","Can't Lose Them",
TRUE,"Hibernating"
)</f>
        <v>Loyal Customers</v>
      </c>
    </row>
    <row r="582" spans="1:10" x14ac:dyDescent="0.25">
      <c r="A582" s="3" t="s">
        <v>598</v>
      </c>
      <c r="B582">
        <v>158</v>
      </c>
      <c r="C582">
        <v>2</v>
      </c>
      <c r="D582">
        <v>1966.8799999999999</v>
      </c>
      <c r="E582" cm="1">
        <f t="array" ref="E582">_xlfn.IFS(B582&gt;87,1,AND(B582&lt;=87, B582&gt;45),2,AND(B582&lt;=45,B582&gt;18),3,B582&lt;=18,4)</f>
        <v>1</v>
      </c>
      <c r="F582" cm="1">
        <f t="array" ref="F582">_xlfn.IFS(C582&gt;7,4,AND(C582&lt;=7, C582&gt;5),3,AND(C582&lt;=5,C582&gt;4),2,C582&lt;=4,1)</f>
        <v>1</v>
      </c>
      <c r="G582" cm="1">
        <f t="array" ref="G582">_xlfn.IFS(D582&gt;4094,4,AND(D582&lt;=4094, D582&gt;2784),3,AND(D582&lt;=2784,D582&gt;1779),2,D582&lt;=1779,1)</f>
        <v>2</v>
      </c>
      <c r="H582">
        <f t="shared" si="9"/>
        <v>112</v>
      </c>
      <c r="I582" t="str" cm="1">
        <f t="array" ref="I582">_xlfn.IFS(H582&gt;411,"Platinum",AND(H582&lt;=411, H582&gt;311),"Gold",AND(H582&lt;=311,H582&gt;211),"Silver",H582&lt;=211,"Bronze")</f>
        <v>Bronze</v>
      </c>
      <c r="J582" t="str" cm="1">
        <f t="array" ref="J582">_xlfn.IFS(
H582="444","Champions",
LEFT(H582,1)="4","Loyal Customers",
MID(H582,2,1)="4","Potential Loyalists",
LEFT(H582,1)="3","Promising",
LEFT(H582,1)="2","Customers Needing Attention",
LEFT(H582,1)&lt;="2","At Risk",
RIGHT(H582,1)="4","Can't Lose Them",
TRUE,"Hibernating"
)</f>
        <v>At Risk</v>
      </c>
    </row>
    <row r="583" spans="1:10" x14ac:dyDescent="0.25">
      <c r="A583" s="3" t="s">
        <v>599</v>
      </c>
      <c r="B583">
        <v>167</v>
      </c>
      <c r="C583">
        <v>4</v>
      </c>
      <c r="D583">
        <v>1542</v>
      </c>
      <c r="E583" cm="1">
        <f t="array" ref="E583">_xlfn.IFS(B583&gt;87,1,AND(B583&lt;=87, B583&gt;45),2,AND(B583&lt;=45,B583&gt;18),3,B583&lt;=18,4)</f>
        <v>1</v>
      </c>
      <c r="F583" cm="1">
        <f t="array" ref="F583">_xlfn.IFS(C583&gt;7,4,AND(C583&lt;=7, C583&gt;5),3,AND(C583&lt;=5,C583&gt;4),2,C583&lt;=4,1)</f>
        <v>1</v>
      </c>
      <c r="G583" cm="1">
        <f t="array" ref="G583">_xlfn.IFS(D583&gt;4094,4,AND(D583&lt;=4094, D583&gt;2784),3,AND(D583&lt;=2784,D583&gt;1779),2,D583&lt;=1779,1)</f>
        <v>1</v>
      </c>
      <c r="H583">
        <f t="shared" si="9"/>
        <v>111</v>
      </c>
      <c r="I583" t="str" cm="1">
        <f t="array" ref="I583">_xlfn.IFS(H583&gt;411,"Platinum",AND(H583&lt;=411, H583&gt;311),"Gold",AND(H583&lt;=311,H583&gt;211),"Silver",H583&lt;=211,"Bronze")</f>
        <v>Bronze</v>
      </c>
      <c r="J583" t="str" cm="1">
        <f t="array" ref="J583">_xlfn.IFS(
H583="444","Champions",
LEFT(H583,1)="4","Loyal Customers",
MID(H583,2,1)="4","Potential Loyalists",
LEFT(H583,1)="3","Promising",
LEFT(H583,1)="2","Customers Needing Attention",
LEFT(H583,1)&lt;="2","At Risk",
RIGHT(H583,1)="4","Can't Lose Them",
TRUE,"Hibernating"
)</f>
        <v>At Risk</v>
      </c>
    </row>
    <row r="584" spans="1:10" x14ac:dyDescent="0.25">
      <c r="A584" s="3" t="s">
        <v>600</v>
      </c>
      <c r="B584">
        <v>95</v>
      </c>
      <c r="C584">
        <v>2</v>
      </c>
      <c r="D584">
        <v>824.27</v>
      </c>
      <c r="E584" cm="1">
        <f t="array" ref="E584">_xlfn.IFS(B584&gt;87,1,AND(B584&lt;=87, B584&gt;45),2,AND(B584&lt;=45,B584&gt;18),3,B584&lt;=18,4)</f>
        <v>1</v>
      </c>
      <c r="F584" cm="1">
        <f t="array" ref="F584">_xlfn.IFS(C584&gt;7,4,AND(C584&lt;=7, C584&gt;5),3,AND(C584&lt;=5,C584&gt;4),2,C584&lt;=4,1)</f>
        <v>1</v>
      </c>
      <c r="G584" cm="1">
        <f t="array" ref="G584">_xlfn.IFS(D584&gt;4094,4,AND(D584&lt;=4094, D584&gt;2784),3,AND(D584&lt;=2784,D584&gt;1779),2,D584&lt;=1779,1)</f>
        <v>1</v>
      </c>
      <c r="H584">
        <f t="shared" si="9"/>
        <v>111</v>
      </c>
      <c r="I584" t="str" cm="1">
        <f t="array" ref="I584">_xlfn.IFS(H584&gt;411,"Platinum",AND(H584&lt;=411, H584&gt;311),"Gold",AND(H584&lt;=311,H584&gt;211),"Silver",H584&lt;=211,"Bronze")</f>
        <v>Bronze</v>
      </c>
      <c r="J584" t="str" cm="1">
        <f t="array" ref="J584">_xlfn.IFS(
H584="444","Champions",
LEFT(H584,1)="4","Loyal Customers",
MID(H584,2,1)="4","Potential Loyalists",
LEFT(H584,1)="3","Promising",
LEFT(H584,1)="2","Customers Needing Attention",
LEFT(H584,1)&lt;="2","At Risk",
RIGHT(H584,1)="4","Can't Lose Them",
TRUE,"Hibernating"
)</f>
        <v>At Risk</v>
      </c>
    </row>
    <row r="585" spans="1:10" x14ac:dyDescent="0.25">
      <c r="A585" s="3" t="s">
        <v>601</v>
      </c>
      <c r="B585">
        <v>9</v>
      </c>
      <c r="C585">
        <v>5</v>
      </c>
      <c r="D585">
        <v>2089.87</v>
      </c>
      <c r="E585" cm="1">
        <f t="array" ref="E585">_xlfn.IFS(B585&gt;87,1,AND(B585&lt;=87, B585&gt;45),2,AND(B585&lt;=45,B585&gt;18),3,B585&lt;=18,4)</f>
        <v>4</v>
      </c>
      <c r="F585" cm="1">
        <f t="array" ref="F585">_xlfn.IFS(C585&gt;7,4,AND(C585&lt;=7, C585&gt;5),3,AND(C585&lt;=5,C585&gt;4),2,C585&lt;=4,1)</f>
        <v>2</v>
      </c>
      <c r="G585" cm="1">
        <f t="array" ref="G585">_xlfn.IFS(D585&gt;4094,4,AND(D585&lt;=4094, D585&gt;2784),3,AND(D585&lt;=2784,D585&gt;1779),2,D585&lt;=1779,1)</f>
        <v>2</v>
      </c>
      <c r="H585">
        <f t="shared" si="9"/>
        <v>422</v>
      </c>
      <c r="I585" t="str" cm="1">
        <f t="array" ref="I585">_xlfn.IFS(H585&gt;411,"Platinum",AND(H585&lt;=411, H585&gt;311),"Gold",AND(H585&lt;=311,H585&gt;211),"Silver",H585&lt;=211,"Bronze")</f>
        <v>Platinum</v>
      </c>
      <c r="J585" t="str" cm="1">
        <f t="array" ref="J585">_xlfn.IFS(
H585="444","Champions",
LEFT(H585,1)="4","Loyal Customers",
MID(H585,2,1)="4","Potential Loyalists",
LEFT(H585,1)="3","Promising",
LEFT(H585,1)="2","Customers Needing Attention",
LEFT(H585,1)&lt;="2","At Risk",
RIGHT(H585,1)="4","Can't Lose Them",
TRUE,"Hibernating"
)</f>
        <v>Loyal Customers</v>
      </c>
    </row>
    <row r="586" spans="1:10" x14ac:dyDescent="0.25">
      <c r="A586" s="3" t="s">
        <v>602</v>
      </c>
      <c r="B586">
        <v>41</v>
      </c>
      <c r="C586">
        <v>3</v>
      </c>
      <c r="D586">
        <v>2105.09</v>
      </c>
      <c r="E586" cm="1">
        <f t="array" ref="E586">_xlfn.IFS(B586&gt;87,1,AND(B586&lt;=87, B586&gt;45),2,AND(B586&lt;=45,B586&gt;18),3,B586&lt;=18,4)</f>
        <v>3</v>
      </c>
      <c r="F586" cm="1">
        <f t="array" ref="F586">_xlfn.IFS(C586&gt;7,4,AND(C586&lt;=7, C586&gt;5),3,AND(C586&lt;=5,C586&gt;4),2,C586&lt;=4,1)</f>
        <v>1</v>
      </c>
      <c r="G586" cm="1">
        <f t="array" ref="G586">_xlfn.IFS(D586&gt;4094,4,AND(D586&lt;=4094, D586&gt;2784),3,AND(D586&lt;=2784,D586&gt;1779),2,D586&lt;=1779,1)</f>
        <v>2</v>
      </c>
      <c r="H586">
        <f t="shared" si="9"/>
        <v>312</v>
      </c>
      <c r="I586" t="str" cm="1">
        <f t="array" ref="I586">_xlfn.IFS(H586&gt;411,"Platinum",AND(H586&lt;=411, H586&gt;311),"Gold",AND(H586&lt;=311,H586&gt;211),"Silver",H586&lt;=211,"Bronze")</f>
        <v>Gold</v>
      </c>
      <c r="J586" t="str" cm="1">
        <f t="array" ref="J586">_xlfn.IFS(
H586="444","Champions",
LEFT(H586,1)="4","Loyal Customers",
MID(H586,2,1)="4","Potential Loyalists",
LEFT(H586,1)="3","Promising",
LEFT(H586,1)="2","Customers Needing Attention",
LEFT(H586,1)&lt;="2","At Risk",
RIGHT(H586,1)="4","Can't Lose Them",
TRUE,"Hibernating"
)</f>
        <v>Promising</v>
      </c>
    </row>
    <row r="587" spans="1:10" x14ac:dyDescent="0.25">
      <c r="A587" s="3" t="s">
        <v>603</v>
      </c>
      <c r="B587">
        <v>37</v>
      </c>
      <c r="C587">
        <v>8</v>
      </c>
      <c r="D587">
        <v>2724.5200000000004</v>
      </c>
      <c r="E587" cm="1">
        <f t="array" ref="E587">_xlfn.IFS(B587&gt;87,1,AND(B587&lt;=87, B587&gt;45),2,AND(B587&lt;=45,B587&gt;18),3,B587&lt;=18,4)</f>
        <v>3</v>
      </c>
      <c r="F587" cm="1">
        <f t="array" ref="F587">_xlfn.IFS(C587&gt;7,4,AND(C587&lt;=7, C587&gt;5),3,AND(C587&lt;=5,C587&gt;4),2,C587&lt;=4,1)</f>
        <v>4</v>
      </c>
      <c r="G587" cm="1">
        <f t="array" ref="G587">_xlfn.IFS(D587&gt;4094,4,AND(D587&lt;=4094, D587&gt;2784),3,AND(D587&lt;=2784,D587&gt;1779),2,D587&lt;=1779,1)</f>
        <v>2</v>
      </c>
      <c r="H587">
        <f t="shared" si="9"/>
        <v>342</v>
      </c>
      <c r="I587" t="str" cm="1">
        <f t="array" ref="I587">_xlfn.IFS(H587&gt;411,"Platinum",AND(H587&lt;=411, H587&gt;311),"Gold",AND(H587&lt;=311,H587&gt;211),"Silver",H587&lt;=211,"Bronze")</f>
        <v>Gold</v>
      </c>
      <c r="J587" t="str" cm="1">
        <f t="array" ref="J587">_xlfn.IFS(
H587="444","Champions",
LEFT(H587,1)="4","Loyal Customers",
MID(H587,2,1)="4","Potential Loyalists",
LEFT(H587,1)="3","Promising",
LEFT(H587,1)="2","Customers Needing Attention",
LEFT(H587,1)&lt;="2","At Risk",
RIGHT(H587,1)="4","Can't Lose Them",
TRUE,"Hibernating"
)</f>
        <v>Potential Loyalists</v>
      </c>
    </row>
    <row r="588" spans="1:10" x14ac:dyDescent="0.25">
      <c r="A588" s="3" t="s">
        <v>604</v>
      </c>
      <c r="B588">
        <v>24</v>
      </c>
      <c r="C588">
        <v>3</v>
      </c>
      <c r="D588">
        <v>1909.1699999999998</v>
      </c>
      <c r="E588" cm="1">
        <f t="array" ref="E588">_xlfn.IFS(B588&gt;87,1,AND(B588&lt;=87, B588&gt;45),2,AND(B588&lt;=45,B588&gt;18),3,B588&lt;=18,4)</f>
        <v>3</v>
      </c>
      <c r="F588" cm="1">
        <f t="array" ref="F588">_xlfn.IFS(C588&gt;7,4,AND(C588&lt;=7, C588&gt;5),3,AND(C588&lt;=5,C588&gt;4),2,C588&lt;=4,1)</f>
        <v>1</v>
      </c>
      <c r="G588" cm="1">
        <f t="array" ref="G588">_xlfn.IFS(D588&gt;4094,4,AND(D588&lt;=4094, D588&gt;2784),3,AND(D588&lt;=2784,D588&gt;1779),2,D588&lt;=1779,1)</f>
        <v>2</v>
      </c>
      <c r="H588">
        <f t="shared" si="9"/>
        <v>312</v>
      </c>
      <c r="I588" t="str" cm="1">
        <f t="array" ref="I588">_xlfn.IFS(H588&gt;411,"Platinum",AND(H588&lt;=411, H588&gt;311),"Gold",AND(H588&lt;=311,H588&gt;211),"Silver",H588&lt;=211,"Bronze")</f>
        <v>Gold</v>
      </c>
      <c r="J588" t="str" cm="1">
        <f t="array" ref="J588">_xlfn.IFS(
H588="444","Champions",
LEFT(H588,1)="4","Loyal Customers",
MID(H588,2,1)="4","Potential Loyalists",
LEFT(H588,1)="3","Promising",
LEFT(H588,1)="2","Customers Needing Attention",
LEFT(H588,1)&lt;="2","At Risk",
RIGHT(H588,1)="4","Can't Lose Them",
TRUE,"Hibernating"
)</f>
        <v>Promising</v>
      </c>
    </row>
    <row r="589" spans="1:10" x14ac:dyDescent="0.25">
      <c r="A589" s="3" t="s">
        <v>605</v>
      </c>
      <c r="B589">
        <v>111</v>
      </c>
      <c r="C589">
        <v>5</v>
      </c>
      <c r="D589">
        <v>2573.9399999999996</v>
      </c>
      <c r="E589" cm="1">
        <f t="array" ref="E589">_xlfn.IFS(B589&gt;87,1,AND(B589&lt;=87, B589&gt;45),2,AND(B589&lt;=45,B589&gt;18),3,B589&lt;=18,4)</f>
        <v>1</v>
      </c>
      <c r="F589" cm="1">
        <f t="array" ref="F589">_xlfn.IFS(C589&gt;7,4,AND(C589&lt;=7, C589&gt;5),3,AND(C589&lt;=5,C589&gt;4),2,C589&lt;=4,1)</f>
        <v>2</v>
      </c>
      <c r="G589" cm="1">
        <f t="array" ref="G589">_xlfn.IFS(D589&gt;4094,4,AND(D589&lt;=4094, D589&gt;2784),3,AND(D589&lt;=2784,D589&gt;1779),2,D589&lt;=1779,1)</f>
        <v>2</v>
      </c>
      <c r="H589">
        <f t="shared" si="9"/>
        <v>122</v>
      </c>
      <c r="I589" t="str" cm="1">
        <f t="array" ref="I589">_xlfn.IFS(H589&gt;411,"Platinum",AND(H589&lt;=411, H589&gt;311),"Gold",AND(H589&lt;=311,H589&gt;211),"Silver",H589&lt;=211,"Bronze")</f>
        <v>Bronze</v>
      </c>
      <c r="J589" t="str" cm="1">
        <f t="array" ref="J589">_xlfn.IFS(
H589="444","Champions",
LEFT(H589,1)="4","Loyal Customers",
MID(H589,2,1)="4","Potential Loyalists",
LEFT(H589,1)="3","Promising",
LEFT(H589,1)="2","Customers Needing Attention",
LEFT(H589,1)&lt;="2","At Risk",
RIGHT(H589,1)="4","Can't Lose Them",
TRUE,"Hibernating"
)</f>
        <v>At Risk</v>
      </c>
    </row>
    <row r="590" spans="1:10" x14ac:dyDescent="0.25">
      <c r="A590" s="3" t="s">
        <v>606</v>
      </c>
      <c r="B590">
        <v>41</v>
      </c>
      <c r="C590">
        <v>8</v>
      </c>
      <c r="D590">
        <v>3855.9300000000003</v>
      </c>
      <c r="E590" cm="1">
        <f t="array" ref="E590">_xlfn.IFS(B590&gt;87,1,AND(B590&lt;=87, B590&gt;45),2,AND(B590&lt;=45,B590&gt;18),3,B590&lt;=18,4)</f>
        <v>3</v>
      </c>
      <c r="F590" cm="1">
        <f t="array" ref="F590">_xlfn.IFS(C590&gt;7,4,AND(C590&lt;=7, C590&gt;5),3,AND(C590&lt;=5,C590&gt;4),2,C590&lt;=4,1)</f>
        <v>4</v>
      </c>
      <c r="G590" cm="1">
        <f t="array" ref="G590">_xlfn.IFS(D590&gt;4094,4,AND(D590&lt;=4094, D590&gt;2784),3,AND(D590&lt;=2784,D590&gt;1779),2,D590&lt;=1779,1)</f>
        <v>3</v>
      </c>
      <c r="H590">
        <f t="shared" si="9"/>
        <v>343</v>
      </c>
      <c r="I590" t="str" cm="1">
        <f t="array" ref="I590">_xlfn.IFS(H590&gt;411,"Platinum",AND(H590&lt;=411, H590&gt;311),"Gold",AND(H590&lt;=311,H590&gt;211),"Silver",H590&lt;=211,"Bronze")</f>
        <v>Gold</v>
      </c>
      <c r="J590" t="str" cm="1">
        <f t="array" ref="J590">_xlfn.IFS(
H590="444","Champions",
LEFT(H590,1)="4","Loyal Customers",
MID(H590,2,1)="4","Potential Loyalists",
LEFT(H590,1)="3","Promising",
LEFT(H590,1)="2","Customers Needing Attention",
LEFT(H590,1)&lt;="2","At Risk",
RIGHT(H590,1)="4","Can't Lose Them",
TRUE,"Hibernating"
)</f>
        <v>Potential Loyalists</v>
      </c>
    </row>
    <row r="591" spans="1:10" x14ac:dyDescent="0.25">
      <c r="A591" s="3" t="s">
        <v>607</v>
      </c>
      <c r="B591">
        <v>75</v>
      </c>
      <c r="C591">
        <v>7</v>
      </c>
      <c r="D591">
        <v>5083.41</v>
      </c>
      <c r="E591" cm="1">
        <f t="array" ref="E591">_xlfn.IFS(B591&gt;87,1,AND(B591&lt;=87, B591&gt;45),2,AND(B591&lt;=45,B591&gt;18),3,B591&lt;=18,4)</f>
        <v>2</v>
      </c>
      <c r="F591" cm="1">
        <f t="array" ref="F591">_xlfn.IFS(C591&gt;7,4,AND(C591&lt;=7, C591&gt;5),3,AND(C591&lt;=5,C591&gt;4),2,C591&lt;=4,1)</f>
        <v>3</v>
      </c>
      <c r="G591" cm="1">
        <f t="array" ref="G591">_xlfn.IFS(D591&gt;4094,4,AND(D591&lt;=4094, D591&gt;2784),3,AND(D591&lt;=2784,D591&gt;1779),2,D591&lt;=1779,1)</f>
        <v>4</v>
      </c>
      <c r="H591">
        <f t="shared" si="9"/>
        <v>234</v>
      </c>
      <c r="I591" t="str" cm="1">
        <f t="array" ref="I591">_xlfn.IFS(H591&gt;411,"Platinum",AND(H591&lt;=411, H591&gt;311),"Gold",AND(H591&lt;=311,H591&gt;211),"Silver",H591&lt;=211,"Bronze")</f>
        <v>Silver</v>
      </c>
      <c r="J591" t="str" cm="1">
        <f t="array" ref="J591">_xlfn.IFS(
H591="444","Champions",
LEFT(H591,1)="4","Loyal Customers",
MID(H591,2,1)="4","Potential Loyalists",
LEFT(H591,1)="3","Promising",
LEFT(H591,1)="2","Customers Needing Attention",
LEFT(H591,1)&lt;="2","At Risk",
RIGHT(H591,1)="4","Can't Lose Them",
TRUE,"Hibernating"
)</f>
        <v>Customers Needing Attention</v>
      </c>
    </row>
    <row r="592" spans="1:10" x14ac:dyDescent="0.25">
      <c r="A592" s="3" t="s">
        <v>608</v>
      </c>
      <c r="B592">
        <v>104</v>
      </c>
      <c r="C592">
        <v>1</v>
      </c>
      <c r="D592">
        <v>199.1</v>
      </c>
      <c r="E592" cm="1">
        <f t="array" ref="E592">_xlfn.IFS(B592&gt;87,1,AND(B592&lt;=87, B592&gt;45),2,AND(B592&lt;=45,B592&gt;18),3,B592&lt;=18,4)</f>
        <v>1</v>
      </c>
      <c r="F592" cm="1">
        <f t="array" ref="F592">_xlfn.IFS(C592&gt;7,4,AND(C592&lt;=7, C592&gt;5),3,AND(C592&lt;=5,C592&gt;4),2,C592&lt;=4,1)</f>
        <v>1</v>
      </c>
      <c r="G592" cm="1">
        <f t="array" ref="G592">_xlfn.IFS(D592&gt;4094,4,AND(D592&lt;=4094, D592&gt;2784),3,AND(D592&lt;=2784,D592&gt;1779),2,D592&lt;=1779,1)</f>
        <v>1</v>
      </c>
      <c r="H592">
        <f t="shared" si="9"/>
        <v>111</v>
      </c>
      <c r="I592" t="str" cm="1">
        <f t="array" ref="I592">_xlfn.IFS(H592&gt;411,"Platinum",AND(H592&lt;=411, H592&gt;311),"Gold",AND(H592&lt;=311,H592&gt;211),"Silver",H592&lt;=211,"Bronze")</f>
        <v>Bronze</v>
      </c>
      <c r="J592" t="str" cm="1">
        <f t="array" ref="J592">_xlfn.IFS(
H592="444","Champions",
LEFT(H592,1)="4","Loyal Customers",
MID(H592,2,1)="4","Potential Loyalists",
LEFT(H592,1)="3","Promising",
LEFT(H592,1)="2","Customers Needing Attention",
LEFT(H592,1)&lt;="2","At Risk",
RIGHT(H592,1)="4","Can't Lose Them",
TRUE,"Hibernating"
)</f>
        <v>At Risk</v>
      </c>
    </row>
    <row r="593" spans="1:10" x14ac:dyDescent="0.25">
      <c r="A593" s="3" t="s">
        <v>609</v>
      </c>
      <c r="B593">
        <v>64</v>
      </c>
      <c r="C593">
        <v>7</v>
      </c>
      <c r="D593">
        <v>5522.51</v>
      </c>
      <c r="E593" cm="1">
        <f t="array" ref="E593">_xlfn.IFS(B593&gt;87,1,AND(B593&lt;=87, B593&gt;45),2,AND(B593&lt;=45,B593&gt;18),3,B593&lt;=18,4)</f>
        <v>2</v>
      </c>
      <c r="F593" cm="1">
        <f t="array" ref="F593">_xlfn.IFS(C593&gt;7,4,AND(C593&lt;=7, C593&gt;5),3,AND(C593&lt;=5,C593&gt;4),2,C593&lt;=4,1)</f>
        <v>3</v>
      </c>
      <c r="G593" cm="1">
        <f t="array" ref="G593">_xlfn.IFS(D593&gt;4094,4,AND(D593&lt;=4094, D593&gt;2784),3,AND(D593&lt;=2784,D593&gt;1779),2,D593&lt;=1779,1)</f>
        <v>4</v>
      </c>
      <c r="H593">
        <f t="shared" si="9"/>
        <v>234</v>
      </c>
      <c r="I593" t="str" cm="1">
        <f t="array" ref="I593">_xlfn.IFS(H593&gt;411,"Platinum",AND(H593&lt;=411, H593&gt;311),"Gold",AND(H593&lt;=311,H593&gt;211),"Silver",H593&lt;=211,"Bronze")</f>
        <v>Silver</v>
      </c>
      <c r="J593" t="str" cm="1">
        <f t="array" ref="J593">_xlfn.IFS(
H593="444","Champions",
LEFT(H593,1)="4","Loyal Customers",
MID(H593,2,1)="4","Potential Loyalists",
LEFT(H593,1)="3","Promising",
LEFT(H593,1)="2","Customers Needing Attention",
LEFT(H593,1)&lt;="2","At Risk",
RIGHT(H593,1)="4","Can't Lose Them",
TRUE,"Hibernating"
)</f>
        <v>Customers Needing Attention</v>
      </c>
    </row>
    <row r="594" spans="1:10" x14ac:dyDescent="0.25">
      <c r="A594" s="3" t="s">
        <v>610</v>
      </c>
      <c r="B594">
        <v>1</v>
      </c>
      <c r="C594">
        <v>10</v>
      </c>
      <c r="D594">
        <v>7390.75</v>
      </c>
      <c r="E594" cm="1">
        <f t="array" ref="E594">_xlfn.IFS(B594&gt;87,1,AND(B594&lt;=87, B594&gt;45),2,AND(B594&lt;=45,B594&gt;18),3,B594&lt;=18,4)</f>
        <v>4</v>
      </c>
      <c r="F594" cm="1">
        <f t="array" ref="F594">_xlfn.IFS(C594&gt;7,4,AND(C594&lt;=7, C594&gt;5),3,AND(C594&lt;=5,C594&gt;4),2,C594&lt;=4,1)</f>
        <v>4</v>
      </c>
      <c r="G594" cm="1">
        <f t="array" ref="G594">_xlfn.IFS(D594&gt;4094,4,AND(D594&lt;=4094, D594&gt;2784),3,AND(D594&lt;=2784,D594&gt;1779),2,D594&lt;=1779,1)</f>
        <v>4</v>
      </c>
      <c r="H594">
        <f t="shared" si="9"/>
        <v>444</v>
      </c>
      <c r="I594" t="str" cm="1">
        <f t="array" ref="I594">_xlfn.IFS(H594&gt;411,"Platinum",AND(H594&lt;=411, H594&gt;311),"Gold",AND(H594&lt;=311,H594&gt;211),"Silver",H594&lt;=211,"Bronze")</f>
        <v>Platinum</v>
      </c>
      <c r="J594" t="str" cm="1">
        <f t="array" ref="J594">_xlfn.IFS(
H594="444","Champions",
LEFT(H594,1)="4","Loyal Customers",
MID(H594,2,1)="4","Potential Loyalists",
LEFT(H594,1)="3","Promising",
LEFT(H594,1)="2","Customers Needing Attention",
LEFT(H594,1)&lt;="2","At Risk",
RIGHT(H594,1)="4","Can't Lose Them",
TRUE,"Hibernating"
)</f>
        <v>Loyal Customers</v>
      </c>
    </row>
    <row r="595" spans="1:10" x14ac:dyDescent="0.25">
      <c r="A595" s="3" t="s">
        <v>611</v>
      </c>
      <c r="B595">
        <v>42</v>
      </c>
      <c r="C595">
        <v>7</v>
      </c>
      <c r="D595">
        <v>3839.1799999999994</v>
      </c>
      <c r="E595" cm="1">
        <f t="array" ref="E595">_xlfn.IFS(B595&gt;87,1,AND(B595&lt;=87, B595&gt;45),2,AND(B595&lt;=45,B595&gt;18),3,B595&lt;=18,4)</f>
        <v>3</v>
      </c>
      <c r="F595" cm="1">
        <f t="array" ref="F595">_xlfn.IFS(C595&gt;7,4,AND(C595&lt;=7, C595&gt;5),3,AND(C595&lt;=5,C595&gt;4),2,C595&lt;=4,1)</f>
        <v>3</v>
      </c>
      <c r="G595" cm="1">
        <f t="array" ref="G595">_xlfn.IFS(D595&gt;4094,4,AND(D595&lt;=4094, D595&gt;2784),3,AND(D595&lt;=2784,D595&gt;1779),2,D595&lt;=1779,1)</f>
        <v>3</v>
      </c>
      <c r="H595">
        <f t="shared" si="9"/>
        <v>333</v>
      </c>
      <c r="I595" t="str" cm="1">
        <f t="array" ref="I595">_xlfn.IFS(H595&gt;411,"Platinum",AND(H595&lt;=411, H595&gt;311),"Gold",AND(H595&lt;=311,H595&gt;211),"Silver",H595&lt;=211,"Bronze")</f>
        <v>Gold</v>
      </c>
      <c r="J595" t="str" cm="1">
        <f t="array" ref="J595">_xlfn.IFS(
H595="444","Champions",
LEFT(H595,1)="4","Loyal Customers",
MID(H595,2,1)="4","Potential Loyalists",
LEFT(H595,1)="3","Promising",
LEFT(H595,1)="2","Customers Needing Attention",
LEFT(H595,1)&lt;="2","At Risk",
RIGHT(H595,1)="4","Can't Lose Them",
TRUE,"Hibernating"
)</f>
        <v>Promising</v>
      </c>
    </row>
    <row r="596" spans="1:10" x14ac:dyDescent="0.25">
      <c r="A596" s="3" t="s">
        <v>612</v>
      </c>
      <c r="B596">
        <v>3</v>
      </c>
      <c r="C596">
        <v>6</v>
      </c>
      <c r="D596">
        <v>2827.66</v>
      </c>
      <c r="E596" cm="1">
        <f t="array" ref="E596">_xlfn.IFS(B596&gt;87,1,AND(B596&lt;=87, B596&gt;45),2,AND(B596&lt;=45,B596&gt;18),3,B596&lt;=18,4)</f>
        <v>4</v>
      </c>
      <c r="F596" cm="1">
        <f t="array" ref="F596">_xlfn.IFS(C596&gt;7,4,AND(C596&lt;=7, C596&gt;5),3,AND(C596&lt;=5,C596&gt;4),2,C596&lt;=4,1)</f>
        <v>3</v>
      </c>
      <c r="G596" cm="1">
        <f t="array" ref="G596">_xlfn.IFS(D596&gt;4094,4,AND(D596&lt;=4094, D596&gt;2784),3,AND(D596&lt;=2784,D596&gt;1779),2,D596&lt;=1779,1)</f>
        <v>3</v>
      </c>
      <c r="H596">
        <f t="shared" si="9"/>
        <v>433</v>
      </c>
      <c r="I596" t="str" cm="1">
        <f t="array" ref="I596">_xlfn.IFS(H596&gt;411,"Platinum",AND(H596&lt;=411, H596&gt;311),"Gold",AND(H596&lt;=311,H596&gt;211),"Silver",H596&lt;=211,"Bronze")</f>
        <v>Platinum</v>
      </c>
      <c r="J596" t="str" cm="1">
        <f t="array" ref="J596">_xlfn.IFS(
H596="444","Champions",
LEFT(H596,1)="4","Loyal Customers",
MID(H596,2,1)="4","Potential Loyalists",
LEFT(H596,1)="3","Promising",
LEFT(H596,1)="2","Customers Needing Attention",
LEFT(H596,1)&lt;="2","At Risk",
RIGHT(H596,1)="4","Can't Lose Them",
TRUE,"Hibernating"
)</f>
        <v>Loyal Customers</v>
      </c>
    </row>
    <row r="597" spans="1:10" x14ac:dyDescent="0.25">
      <c r="A597" s="3" t="s">
        <v>613</v>
      </c>
      <c r="B597">
        <v>104</v>
      </c>
      <c r="C597">
        <v>8</v>
      </c>
      <c r="D597">
        <v>3968.52</v>
      </c>
      <c r="E597" cm="1">
        <f t="array" ref="E597">_xlfn.IFS(B597&gt;87,1,AND(B597&lt;=87, B597&gt;45),2,AND(B597&lt;=45,B597&gt;18),3,B597&lt;=18,4)</f>
        <v>1</v>
      </c>
      <c r="F597" cm="1">
        <f t="array" ref="F597">_xlfn.IFS(C597&gt;7,4,AND(C597&lt;=7, C597&gt;5),3,AND(C597&lt;=5,C597&gt;4),2,C597&lt;=4,1)</f>
        <v>4</v>
      </c>
      <c r="G597" cm="1">
        <f t="array" ref="G597">_xlfn.IFS(D597&gt;4094,4,AND(D597&lt;=4094, D597&gt;2784),3,AND(D597&lt;=2784,D597&gt;1779),2,D597&lt;=1779,1)</f>
        <v>3</v>
      </c>
      <c r="H597">
        <f t="shared" si="9"/>
        <v>143</v>
      </c>
      <c r="I597" t="str" cm="1">
        <f t="array" ref="I597">_xlfn.IFS(H597&gt;411,"Platinum",AND(H597&lt;=411, H597&gt;311),"Gold",AND(H597&lt;=311,H597&gt;211),"Silver",H597&lt;=211,"Bronze")</f>
        <v>Bronze</v>
      </c>
      <c r="J597" t="str" cm="1">
        <f t="array" ref="J597">_xlfn.IFS(
H597="444","Champions",
LEFT(H597,1)="4","Loyal Customers",
MID(H597,2,1)="4","Potential Loyalists",
LEFT(H597,1)="3","Promising",
LEFT(H597,1)="2","Customers Needing Attention",
LEFT(H597,1)&lt;="2","At Risk",
RIGHT(H597,1)="4","Can't Lose Them",
TRUE,"Hibernating"
)</f>
        <v>Potential Loyalists</v>
      </c>
    </row>
    <row r="598" spans="1:10" x14ac:dyDescent="0.25">
      <c r="A598" s="3" t="s">
        <v>614</v>
      </c>
      <c r="B598">
        <v>46</v>
      </c>
      <c r="C598">
        <v>7</v>
      </c>
      <c r="D598">
        <v>3244.3199999999997</v>
      </c>
      <c r="E598" cm="1">
        <f t="array" ref="E598">_xlfn.IFS(B598&gt;87,1,AND(B598&lt;=87, B598&gt;45),2,AND(B598&lt;=45,B598&gt;18),3,B598&lt;=18,4)</f>
        <v>2</v>
      </c>
      <c r="F598" cm="1">
        <f t="array" ref="F598">_xlfn.IFS(C598&gt;7,4,AND(C598&lt;=7, C598&gt;5),3,AND(C598&lt;=5,C598&gt;4),2,C598&lt;=4,1)</f>
        <v>3</v>
      </c>
      <c r="G598" cm="1">
        <f t="array" ref="G598">_xlfn.IFS(D598&gt;4094,4,AND(D598&lt;=4094, D598&gt;2784),3,AND(D598&lt;=2784,D598&gt;1779),2,D598&lt;=1779,1)</f>
        <v>3</v>
      </c>
      <c r="H598">
        <f t="shared" si="9"/>
        <v>233</v>
      </c>
      <c r="I598" t="str" cm="1">
        <f t="array" ref="I598">_xlfn.IFS(H598&gt;411,"Platinum",AND(H598&lt;=411, H598&gt;311),"Gold",AND(H598&lt;=311,H598&gt;211),"Silver",H598&lt;=211,"Bronze")</f>
        <v>Silver</v>
      </c>
      <c r="J598" t="str" cm="1">
        <f t="array" ref="J598">_xlfn.IFS(
H598="444","Champions",
LEFT(H598,1)="4","Loyal Customers",
MID(H598,2,1)="4","Potential Loyalists",
LEFT(H598,1)="3","Promising",
LEFT(H598,1)="2","Customers Needing Attention",
LEFT(H598,1)&lt;="2","At Risk",
RIGHT(H598,1)="4","Can't Lose Them",
TRUE,"Hibernating"
)</f>
        <v>Customers Needing Attention</v>
      </c>
    </row>
    <row r="599" spans="1:10" x14ac:dyDescent="0.25">
      <c r="A599" s="3" t="s">
        <v>615</v>
      </c>
      <c r="B599">
        <v>104</v>
      </c>
      <c r="C599">
        <v>5</v>
      </c>
      <c r="D599">
        <v>2811.9700000000003</v>
      </c>
      <c r="E599" cm="1">
        <f t="array" ref="E599">_xlfn.IFS(B599&gt;87,1,AND(B599&lt;=87, B599&gt;45),2,AND(B599&lt;=45,B599&gt;18),3,B599&lt;=18,4)</f>
        <v>1</v>
      </c>
      <c r="F599" cm="1">
        <f t="array" ref="F599">_xlfn.IFS(C599&gt;7,4,AND(C599&lt;=7, C599&gt;5),3,AND(C599&lt;=5,C599&gt;4),2,C599&lt;=4,1)</f>
        <v>2</v>
      </c>
      <c r="G599" cm="1">
        <f t="array" ref="G599">_xlfn.IFS(D599&gt;4094,4,AND(D599&lt;=4094, D599&gt;2784),3,AND(D599&lt;=2784,D599&gt;1779),2,D599&lt;=1779,1)</f>
        <v>3</v>
      </c>
      <c r="H599">
        <f t="shared" si="9"/>
        <v>123</v>
      </c>
      <c r="I599" t="str" cm="1">
        <f t="array" ref="I599">_xlfn.IFS(H599&gt;411,"Platinum",AND(H599&lt;=411, H599&gt;311),"Gold",AND(H599&lt;=311,H599&gt;211),"Silver",H599&lt;=211,"Bronze")</f>
        <v>Bronze</v>
      </c>
      <c r="J599" t="str" cm="1">
        <f t="array" ref="J599">_xlfn.IFS(
H599="444","Champions",
LEFT(H599,1)="4","Loyal Customers",
MID(H599,2,1)="4","Potential Loyalists",
LEFT(H599,1)="3","Promising",
LEFT(H599,1)="2","Customers Needing Attention",
LEFT(H599,1)&lt;="2","At Risk",
RIGHT(H599,1)="4","Can't Lose Them",
TRUE,"Hibernating"
)</f>
        <v>At Risk</v>
      </c>
    </row>
    <row r="600" spans="1:10" x14ac:dyDescent="0.25">
      <c r="A600" s="3" t="s">
        <v>616</v>
      </c>
      <c r="B600">
        <v>33</v>
      </c>
      <c r="C600">
        <v>4</v>
      </c>
      <c r="D600">
        <v>2018.0400000000002</v>
      </c>
      <c r="E600" cm="1">
        <f t="array" ref="E600">_xlfn.IFS(B600&gt;87,1,AND(B600&lt;=87, B600&gt;45),2,AND(B600&lt;=45,B600&gt;18),3,B600&lt;=18,4)</f>
        <v>3</v>
      </c>
      <c r="F600" cm="1">
        <f t="array" ref="F600">_xlfn.IFS(C600&gt;7,4,AND(C600&lt;=7, C600&gt;5),3,AND(C600&lt;=5,C600&gt;4),2,C600&lt;=4,1)</f>
        <v>1</v>
      </c>
      <c r="G600" cm="1">
        <f t="array" ref="G600">_xlfn.IFS(D600&gt;4094,4,AND(D600&lt;=4094, D600&gt;2784),3,AND(D600&lt;=2784,D600&gt;1779),2,D600&lt;=1779,1)</f>
        <v>2</v>
      </c>
      <c r="H600">
        <f t="shared" si="9"/>
        <v>312</v>
      </c>
      <c r="I600" t="str" cm="1">
        <f t="array" ref="I600">_xlfn.IFS(H600&gt;411,"Platinum",AND(H600&lt;=411, H600&gt;311),"Gold",AND(H600&lt;=311,H600&gt;211),"Silver",H600&lt;=211,"Bronze")</f>
        <v>Gold</v>
      </c>
      <c r="J600" t="str" cm="1">
        <f t="array" ref="J600">_xlfn.IFS(
H600="444","Champions",
LEFT(H600,1)="4","Loyal Customers",
MID(H600,2,1)="4","Potential Loyalists",
LEFT(H600,1)="3","Promising",
LEFT(H600,1)="2","Customers Needing Attention",
LEFT(H600,1)&lt;="2","At Risk",
RIGHT(H600,1)="4","Can't Lose Them",
TRUE,"Hibernating"
)</f>
        <v>Promising</v>
      </c>
    </row>
    <row r="601" spans="1:10" x14ac:dyDescent="0.25">
      <c r="A601" s="3" t="s">
        <v>617</v>
      </c>
      <c r="B601">
        <v>26</v>
      </c>
      <c r="C601">
        <v>9</v>
      </c>
      <c r="D601">
        <v>5101.5499999999993</v>
      </c>
      <c r="E601" cm="1">
        <f t="array" ref="E601">_xlfn.IFS(B601&gt;87,1,AND(B601&lt;=87, B601&gt;45),2,AND(B601&lt;=45,B601&gt;18),3,B601&lt;=18,4)</f>
        <v>3</v>
      </c>
      <c r="F601" cm="1">
        <f t="array" ref="F601">_xlfn.IFS(C601&gt;7,4,AND(C601&lt;=7, C601&gt;5),3,AND(C601&lt;=5,C601&gt;4),2,C601&lt;=4,1)</f>
        <v>4</v>
      </c>
      <c r="G601" cm="1">
        <f t="array" ref="G601">_xlfn.IFS(D601&gt;4094,4,AND(D601&lt;=4094, D601&gt;2784),3,AND(D601&lt;=2784,D601&gt;1779),2,D601&lt;=1779,1)</f>
        <v>4</v>
      </c>
      <c r="H601">
        <f t="shared" si="9"/>
        <v>344</v>
      </c>
      <c r="I601" t="str" cm="1">
        <f t="array" ref="I601">_xlfn.IFS(H601&gt;411,"Platinum",AND(H601&lt;=411, H601&gt;311),"Gold",AND(H601&lt;=311,H601&gt;211),"Silver",H601&lt;=211,"Bronze")</f>
        <v>Gold</v>
      </c>
      <c r="J601" t="str" cm="1">
        <f t="array" ref="J601">_xlfn.IFS(
H601="444","Champions",
LEFT(H601,1)="4","Loyal Customers",
MID(H601,2,1)="4","Potential Loyalists",
LEFT(H601,1)="3","Promising",
LEFT(H601,1)="2","Customers Needing Attention",
LEFT(H601,1)&lt;="2","At Risk",
RIGHT(H601,1)="4","Can't Lose Them",
TRUE,"Hibernating"
)</f>
        <v>Potential Loyalists</v>
      </c>
    </row>
    <row r="602" spans="1:10" x14ac:dyDescent="0.25">
      <c r="A602" s="3" t="s">
        <v>618</v>
      </c>
      <c r="B602">
        <v>1</v>
      </c>
      <c r="C602">
        <v>4</v>
      </c>
      <c r="D602">
        <v>222.78</v>
      </c>
      <c r="E602" cm="1">
        <f t="array" ref="E602">_xlfn.IFS(B602&gt;87,1,AND(B602&lt;=87, B602&gt;45),2,AND(B602&lt;=45,B602&gt;18),3,B602&lt;=18,4)</f>
        <v>4</v>
      </c>
      <c r="F602" cm="1">
        <f t="array" ref="F602">_xlfn.IFS(C602&gt;7,4,AND(C602&lt;=7, C602&gt;5),3,AND(C602&lt;=5,C602&gt;4),2,C602&lt;=4,1)</f>
        <v>1</v>
      </c>
      <c r="G602" cm="1">
        <f t="array" ref="G602">_xlfn.IFS(D602&gt;4094,4,AND(D602&lt;=4094, D602&gt;2784),3,AND(D602&lt;=2784,D602&gt;1779),2,D602&lt;=1779,1)</f>
        <v>1</v>
      </c>
      <c r="H602">
        <f t="shared" si="9"/>
        <v>411</v>
      </c>
      <c r="I602" t="str" cm="1">
        <f t="array" ref="I602">_xlfn.IFS(H602&gt;411,"Platinum",AND(H602&lt;=411, H602&gt;311),"Gold",AND(H602&lt;=311,H602&gt;211),"Silver",H602&lt;=211,"Bronze")</f>
        <v>Gold</v>
      </c>
      <c r="J602" t="str" cm="1">
        <f t="array" ref="J602">_xlfn.IFS(
H602="444","Champions",
LEFT(H602,1)="4","Loyal Customers",
MID(H602,2,1)="4","Potential Loyalists",
LEFT(H602,1)="3","Promising",
LEFT(H602,1)="2","Customers Needing Attention",
LEFT(H602,1)&lt;="2","At Risk",
RIGHT(H602,1)="4","Can't Lose Them",
TRUE,"Hibernating"
)</f>
        <v>Loyal Customers</v>
      </c>
    </row>
    <row r="603" spans="1:10" x14ac:dyDescent="0.25">
      <c r="A603" s="3" t="s">
        <v>619</v>
      </c>
      <c r="B603">
        <v>65</v>
      </c>
      <c r="C603">
        <v>8</v>
      </c>
      <c r="D603">
        <v>3479.18</v>
      </c>
      <c r="E603" cm="1">
        <f t="array" ref="E603">_xlfn.IFS(B603&gt;87,1,AND(B603&lt;=87, B603&gt;45),2,AND(B603&lt;=45,B603&gt;18),3,B603&lt;=18,4)</f>
        <v>2</v>
      </c>
      <c r="F603" cm="1">
        <f t="array" ref="F603">_xlfn.IFS(C603&gt;7,4,AND(C603&lt;=7, C603&gt;5),3,AND(C603&lt;=5,C603&gt;4),2,C603&lt;=4,1)</f>
        <v>4</v>
      </c>
      <c r="G603" cm="1">
        <f t="array" ref="G603">_xlfn.IFS(D603&gt;4094,4,AND(D603&lt;=4094, D603&gt;2784),3,AND(D603&lt;=2784,D603&gt;1779),2,D603&lt;=1779,1)</f>
        <v>3</v>
      </c>
      <c r="H603">
        <f t="shared" si="9"/>
        <v>243</v>
      </c>
      <c r="I603" t="str" cm="1">
        <f t="array" ref="I603">_xlfn.IFS(H603&gt;411,"Platinum",AND(H603&lt;=411, H603&gt;311),"Gold",AND(H603&lt;=311,H603&gt;211),"Silver",H603&lt;=211,"Bronze")</f>
        <v>Silver</v>
      </c>
      <c r="J603" t="str" cm="1">
        <f t="array" ref="J603">_xlfn.IFS(
H603="444","Champions",
LEFT(H603,1)="4","Loyal Customers",
MID(H603,2,1)="4","Potential Loyalists",
LEFT(H603,1)="3","Promising",
LEFT(H603,1)="2","Customers Needing Attention",
LEFT(H603,1)&lt;="2","At Risk",
RIGHT(H603,1)="4","Can't Lose Them",
TRUE,"Hibernating"
)</f>
        <v>Potential Loyalists</v>
      </c>
    </row>
    <row r="604" spans="1:10" x14ac:dyDescent="0.25">
      <c r="A604" s="3" t="s">
        <v>620</v>
      </c>
      <c r="B604">
        <v>23</v>
      </c>
      <c r="C604">
        <v>6</v>
      </c>
      <c r="D604">
        <v>683.63000000000011</v>
      </c>
      <c r="E604" cm="1">
        <f t="array" ref="E604">_xlfn.IFS(B604&gt;87,1,AND(B604&lt;=87, B604&gt;45),2,AND(B604&lt;=45,B604&gt;18),3,B604&lt;=18,4)</f>
        <v>3</v>
      </c>
      <c r="F604" cm="1">
        <f t="array" ref="F604">_xlfn.IFS(C604&gt;7,4,AND(C604&lt;=7, C604&gt;5),3,AND(C604&lt;=5,C604&gt;4),2,C604&lt;=4,1)</f>
        <v>3</v>
      </c>
      <c r="G604" cm="1">
        <f t="array" ref="G604">_xlfn.IFS(D604&gt;4094,4,AND(D604&lt;=4094, D604&gt;2784),3,AND(D604&lt;=2784,D604&gt;1779),2,D604&lt;=1779,1)</f>
        <v>1</v>
      </c>
      <c r="H604">
        <f t="shared" si="9"/>
        <v>331</v>
      </c>
      <c r="I604" t="str" cm="1">
        <f t="array" ref="I604">_xlfn.IFS(H604&gt;411,"Platinum",AND(H604&lt;=411, H604&gt;311),"Gold",AND(H604&lt;=311,H604&gt;211),"Silver",H604&lt;=211,"Bronze")</f>
        <v>Gold</v>
      </c>
      <c r="J604" t="str" cm="1">
        <f t="array" ref="J604">_xlfn.IFS(
H604="444","Champions",
LEFT(H604,1)="4","Loyal Customers",
MID(H604,2,1)="4","Potential Loyalists",
LEFT(H604,1)="3","Promising",
LEFT(H604,1)="2","Customers Needing Attention",
LEFT(H604,1)&lt;="2","At Risk",
RIGHT(H604,1)="4","Can't Lose Them",
TRUE,"Hibernating"
)</f>
        <v>Promising</v>
      </c>
    </row>
    <row r="605" spans="1:10" x14ac:dyDescent="0.25">
      <c r="A605" s="3" t="s">
        <v>621</v>
      </c>
      <c r="B605">
        <v>5</v>
      </c>
      <c r="C605">
        <v>5</v>
      </c>
      <c r="D605">
        <v>1939.3600000000001</v>
      </c>
      <c r="E605" cm="1">
        <f t="array" ref="E605">_xlfn.IFS(B605&gt;87,1,AND(B605&lt;=87, B605&gt;45),2,AND(B605&lt;=45,B605&gt;18),3,B605&lt;=18,4)</f>
        <v>4</v>
      </c>
      <c r="F605" cm="1">
        <f t="array" ref="F605">_xlfn.IFS(C605&gt;7,4,AND(C605&lt;=7, C605&gt;5),3,AND(C605&lt;=5,C605&gt;4),2,C605&lt;=4,1)</f>
        <v>2</v>
      </c>
      <c r="G605" cm="1">
        <f t="array" ref="G605">_xlfn.IFS(D605&gt;4094,4,AND(D605&lt;=4094, D605&gt;2784),3,AND(D605&lt;=2784,D605&gt;1779),2,D605&lt;=1779,1)</f>
        <v>2</v>
      </c>
      <c r="H605">
        <f t="shared" si="9"/>
        <v>422</v>
      </c>
      <c r="I605" t="str" cm="1">
        <f t="array" ref="I605">_xlfn.IFS(H605&gt;411,"Platinum",AND(H605&lt;=411, H605&gt;311),"Gold",AND(H605&lt;=311,H605&gt;211),"Silver",H605&lt;=211,"Bronze")</f>
        <v>Platinum</v>
      </c>
      <c r="J605" t="str" cm="1">
        <f t="array" ref="J605">_xlfn.IFS(
H605="444","Champions",
LEFT(H605,1)="4","Loyal Customers",
MID(H605,2,1)="4","Potential Loyalists",
LEFT(H605,1)="3","Promising",
LEFT(H605,1)="2","Customers Needing Attention",
LEFT(H605,1)&lt;="2","At Risk",
RIGHT(H605,1)="4","Can't Lose Them",
TRUE,"Hibernating"
)</f>
        <v>Loyal Customers</v>
      </c>
    </row>
    <row r="606" spans="1:10" x14ac:dyDescent="0.25">
      <c r="A606" s="3" t="s">
        <v>622</v>
      </c>
      <c r="B606">
        <v>70</v>
      </c>
      <c r="C606">
        <v>5</v>
      </c>
      <c r="D606">
        <v>3324.8900000000003</v>
      </c>
      <c r="E606" cm="1">
        <f t="array" ref="E606">_xlfn.IFS(B606&gt;87,1,AND(B606&lt;=87, B606&gt;45),2,AND(B606&lt;=45,B606&gt;18),3,B606&lt;=18,4)</f>
        <v>2</v>
      </c>
      <c r="F606" cm="1">
        <f t="array" ref="F606">_xlfn.IFS(C606&gt;7,4,AND(C606&lt;=7, C606&gt;5),3,AND(C606&lt;=5,C606&gt;4),2,C606&lt;=4,1)</f>
        <v>2</v>
      </c>
      <c r="G606" cm="1">
        <f t="array" ref="G606">_xlfn.IFS(D606&gt;4094,4,AND(D606&lt;=4094, D606&gt;2784),3,AND(D606&lt;=2784,D606&gt;1779),2,D606&lt;=1779,1)</f>
        <v>3</v>
      </c>
      <c r="H606">
        <f t="shared" si="9"/>
        <v>223</v>
      </c>
      <c r="I606" t="str" cm="1">
        <f t="array" ref="I606">_xlfn.IFS(H606&gt;411,"Platinum",AND(H606&lt;=411, H606&gt;311),"Gold",AND(H606&lt;=311,H606&gt;211),"Silver",H606&lt;=211,"Bronze")</f>
        <v>Silver</v>
      </c>
      <c r="J606" t="str" cm="1">
        <f t="array" ref="J606">_xlfn.IFS(
H606="444","Champions",
LEFT(H606,1)="4","Loyal Customers",
MID(H606,2,1)="4","Potential Loyalists",
LEFT(H606,1)="3","Promising",
LEFT(H606,1)="2","Customers Needing Attention",
LEFT(H606,1)&lt;="2","At Risk",
RIGHT(H606,1)="4","Can't Lose Them",
TRUE,"Hibernating"
)</f>
        <v>Customers Needing Attention</v>
      </c>
    </row>
    <row r="607" spans="1:10" x14ac:dyDescent="0.25">
      <c r="A607" s="3" t="s">
        <v>623</v>
      </c>
      <c r="B607">
        <v>133</v>
      </c>
      <c r="C607">
        <v>5</v>
      </c>
      <c r="D607">
        <v>1825.3200000000002</v>
      </c>
      <c r="E607" cm="1">
        <f t="array" ref="E607">_xlfn.IFS(B607&gt;87,1,AND(B607&lt;=87, B607&gt;45),2,AND(B607&lt;=45,B607&gt;18),3,B607&lt;=18,4)</f>
        <v>1</v>
      </c>
      <c r="F607" cm="1">
        <f t="array" ref="F607">_xlfn.IFS(C607&gt;7,4,AND(C607&lt;=7, C607&gt;5),3,AND(C607&lt;=5,C607&gt;4),2,C607&lt;=4,1)</f>
        <v>2</v>
      </c>
      <c r="G607" cm="1">
        <f t="array" ref="G607">_xlfn.IFS(D607&gt;4094,4,AND(D607&lt;=4094, D607&gt;2784),3,AND(D607&lt;=2784,D607&gt;1779),2,D607&lt;=1779,1)</f>
        <v>2</v>
      </c>
      <c r="H607">
        <f t="shared" si="9"/>
        <v>122</v>
      </c>
      <c r="I607" t="str" cm="1">
        <f t="array" ref="I607">_xlfn.IFS(H607&gt;411,"Platinum",AND(H607&lt;=411, H607&gt;311),"Gold",AND(H607&lt;=311,H607&gt;211),"Silver",H607&lt;=211,"Bronze")</f>
        <v>Bronze</v>
      </c>
      <c r="J607" t="str" cm="1">
        <f t="array" ref="J607">_xlfn.IFS(
H607="444","Champions",
LEFT(H607,1)="4","Loyal Customers",
MID(H607,2,1)="4","Potential Loyalists",
LEFT(H607,1)="3","Promising",
LEFT(H607,1)="2","Customers Needing Attention",
LEFT(H607,1)&lt;="2","At Risk",
RIGHT(H607,1)="4","Can't Lose Them",
TRUE,"Hibernating"
)</f>
        <v>At Risk</v>
      </c>
    </row>
    <row r="608" spans="1:10" x14ac:dyDescent="0.25">
      <c r="A608" s="3" t="s">
        <v>624</v>
      </c>
      <c r="B608">
        <v>74</v>
      </c>
      <c r="C608">
        <v>3</v>
      </c>
      <c r="D608">
        <v>1359.46</v>
      </c>
      <c r="E608" cm="1">
        <f t="array" ref="E608">_xlfn.IFS(B608&gt;87,1,AND(B608&lt;=87, B608&gt;45),2,AND(B608&lt;=45,B608&gt;18),3,B608&lt;=18,4)</f>
        <v>2</v>
      </c>
      <c r="F608" cm="1">
        <f t="array" ref="F608">_xlfn.IFS(C608&gt;7,4,AND(C608&lt;=7, C608&gt;5),3,AND(C608&lt;=5,C608&gt;4),2,C608&lt;=4,1)</f>
        <v>1</v>
      </c>
      <c r="G608" cm="1">
        <f t="array" ref="G608">_xlfn.IFS(D608&gt;4094,4,AND(D608&lt;=4094, D608&gt;2784),3,AND(D608&lt;=2784,D608&gt;1779),2,D608&lt;=1779,1)</f>
        <v>1</v>
      </c>
      <c r="H608">
        <f t="shared" si="9"/>
        <v>211</v>
      </c>
      <c r="I608" t="str" cm="1">
        <f t="array" ref="I608">_xlfn.IFS(H608&gt;411,"Platinum",AND(H608&lt;=411, H608&gt;311),"Gold",AND(H608&lt;=311,H608&gt;211),"Silver",H608&lt;=211,"Bronze")</f>
        <v>Bronze</v>
      </c>
      <c r="J608" t="str" cm="1">
        <f t="array" ref="J608">_xlfn.IFS(
H608="444","Champions",
LEFT(H608,1)="4","Loyal Customers",
MID(H608,2,1)="4","Potential Loyalists",
LEFT(H608,1)="3","Promising",
LEFT(H608,1)="2","Customers Needing Attention",
LEFT(H608,1)&lt;="2","At Risk",
RIGHT(H608,1)="4","Can't Lose Them",
TRUE,"Hibernating"
)</f>
        <v>Customers Needing Attention</v>
      </c>
    </row>
    <row r="609" spans="1:10" x14ac:dyDescent="0.25">
      <c r="A609" s="3" t="s">
        <v>625</v>
      </c>
      <c r="B609">
        <v>329</v>
      </c>
      <c r="C609">
        <v>1</v>
      </c>
      <c r="D609">
        <v>903.11</v>
      </c>
      <c r="E609" cm="1">
        <f t="array" ref="E609">_xlfn.IFS(B609&gt;87,1,AND(B609&lt;=87, B609&gt;45),2,AND(B609&lt;=45,B609&gt;18),3,B609&lt;=18,4)</f>
        <v>1</v>
      </c>
      <c r="F609" cm="1">
        <f t="array" ref="F609">_xlfn.IFS(C609&gt;7,4,AND(C609&lt;=7, C609&gt;5),3,AND(C609&lt;=5,C609&gt;4),2,C609&lt;=4,1)</f>
        <v>1</v>
      </c>
      <c r="G609" cm="1">
        <f t="array" ref="G609">_xlfn.IFS(D609&gt;4094,4,AND(D609&lt;=4094, D609&gt;2784),3,AND(D609&lt;=2784,D609&gt;1779),2,D609&lt;=1779,1)</f>
        <v>1</v>
      </c>
      <c r="H609">
        <f t="shared" si="9"/>
        <v>111</v>
      </c>
      <c r="I609" t="str" cm="1">
        <f t="array" ref="I609">_xlfn.IFS(H609&gt;411,"Platinum",AND(H609&lt;=411, H609&gt;311),"Gold",AND(H609&lt;=311,H609&gt;211),"Silver",H609&lt;=211,"Bronze")</f>
        <v>Bronze</v>
      </c>
      <c r="J609" t="str" cm="1">
        <f t="array" ref="J609">_xlfn.IFS(
H609="444","Champions",
LEFT(H609,1)="4","Loyal Customers",
MID(H609,2,1)="4","Potential Loyalists",
LEFT(H609,1)="3","Promising",
LEFT(H609,1)="2","Customers Needing Attention",
LEFT(H609,1)&lt;="2","At Risk",
RIGHT(H609,1)="4","Can't Lose Them",
TRUE,"Hibernating"
)</f>
        <v>At Risk</v>
      </c>
    </row>
    <row r="610" spans="1:10" x14ac:dyDescent="0.25">
      <c r="A610" s="3" t="s">
        <v>626</v>
      </c>
      <c r="B610">
        <v>2</v>
      </c>
      <c r="C610">
        <v>7</v>
      </c>
      <c r="D610">
        <v>2637.47</v>
      </c>
      <c r="E610" cm="1">
        <f t="array" ref="E610">_xlfn.IFS(B610&gt;87,1,AND(B610&lt;=87, B610&gt;45),2,AND(B610&lt;=45,B610&gt;18),3,B610&lt;=18,4)</f>
        <v>4</v>
      </c>
      <c r="F610" cm="1">
        <f t="array" ref="F610">_xlfn.IFS(C610&gt;7,4,AND(C610&lt;=7, C610&gt;5),3,AND(C610&lt;=5,C610&gt;4),2,C610&lt;=4,1)</f>
        <v>3</v>
      </c>
      <c r="G610" cm="1">
        <f t="array" ref="G610">_xlfn.IFS(D610&gt;4094,4,AND(D610&lt;=4094, D610&gt;2784),3,AND(D610&lt;=2784,D610&gt;1779),2,D610&lt;=1779,1)</f>
        <v>2</v>
      </c>
      <c r="H610">
        <f t="shared" si="9"/>
        <v>432</v>
      </c>
      <c r="I610" t="str" cm="1">
        <f t="array" ref="I610">_xlfn.IFS(H610&gt;411,"Platinum",AND(H610&lt;=411, H610&gt;311),"Gold",AND(H610&lt;=311,H610&gt;211),"Silver",H610&lt;=211,"Bronze")</f>
        <v>Platinum</v>
      </c>
      <c r="J610" t="str" cm="1">
        <f t="array" ref="J610">_xlfn.IFS(
H610="444","Champions",
LEFT(H610,1)="4","Loyal Customers",
MID(H610,2,1)="4","Potential Loyalists",
LEFT(H610,1)="3","Promising",
LEFT(H610,1)="2","Customers Needing Attention",
LEFT(H610,1)&lt;="2","At Risk",
RIGHT(H610,1)="4","Can't Lose Them",
TRUE,"Hibernating"
)</f>
        <v>Loyal Customers</v>
      </c>
    </row>
    <row r="611" spans="1:10" x14ac:dyDescent="0.25">
      <c r="A611" s="3" t="s">
        <v>627</v>
      </c>
      <c r="B611">
        <v>69</v>
      </c>
      <c r="C611">
        <v>7</v>
      </c>
      <c r="D611">
        <v>2501.8700000000003</v>
      </c>
      <c r="E611" cm="1">
        <f t="array" ref="E611">_xlfn.IFS(B611&gt;87,1,AND(B611&lt;=87, B611&gt;45),2,AND(B611&lt;=45,B611&gt;18),3,B611&lt;=18,4)</f>
        <v>2</v>
      </c>
      <c r="F611" cm="1">
        <f t="array" ref="F611">_xlfn.IFS(C611&gt;7,4,AND(C611&lt;=7, C611&gt;5),3,AND(C611&lt;=5,C611&gt;4),2,C611&lt;=4,1)</f>
        <v>3</v>
      </c>
      <c r="G611" cm="1">
        <f t="array" ref="G611">_xlfn.IFS(D611&gt;4094,4,AND(D611&lt;=4094, D611&gt;2784),3,AND(D611&lt;=2784,D611&gt;1779),2,D611&lt;=1779,1)</f>
        <v>2</v>
      </c>
      <c r="H611">
        <f t="shared" si="9"/>
        <v>232</v>
      </c>
      <c r="I611" t="str" cm="1">
        <f t="array" ref="I611">_xlfn.IFS(H611&gt;411,"Platinum",AND(H611&lt;=411, H611&gt;311),"Gold",AND(H611&lt;=311,H611&gt;211),"Silver",H611&lt;=211,"Bronze")</f>
        <v>Silver</v>
      </c>
      <c r="J611" t="str" cm="1">
        <f t="array" ref="J611">_xlfn.IFS(
H611="444","Champions",
LEFT(H611,1)="4","Loyal Customers",
MID(H611,2,1)="4","Potential Loyalists",
LEFT(H611,1)="3","Promising",
LEFT(H611,1)="2","Customers Needing Attention",
LEFT(H611,1)&lt;="2","At Risk",
RIGHT(H611,1)="4","Can't Lose Them",
TRUE,"Hibernating"
)</f>
        <v>Customers Needing Attention</v>
      </c>
    </row>
    <row r="612" spans="1:10" x14ac:dyDescent="0.25">
      <c r="A612" s="3" t="s">
        <v>628</v>
      </c>
      <c r="B612">
        <v>27</v>
      </c>
      <c r="C612">
        <v>9</v>
      </c>
      <c r="D612">
        <v>6523.1900000000005</v>
      </c>
      <c r="E612" cm="1">
        <f t="array" ref="E612">_xlfn.IFS(B612&gt;87,1,AND(B612&lt;=87, B612&gt;45),2,AND(B612&lt;=45,B612&gt;18),3,B612&lt;=18,4)</f>
        <v>3</v>
      </c>
      <c r="F612" cm="1">
        <f t="array" ref="F612">_xlfn.IFS(C612&gt;7,4,AND(C612&lt;=7, C612&gt;5),3,AND(C612&lt;=5,C612&gt;4),2,C612&lt;=4,1)</f>
        <v>4</v>
      </c>
      <c r="G612" cm="1">
        <f t="array" ref="G612">_xlfn.IFS(D612&gt;4094,4,AND(D612&lt;=4094, D612&gt;2784),3,AND(D612&lt;=2784,D612&gt;1779),2,D612&lt;=1779,1)</f>
        <v>4</v>
      </c>
      <c r="H612">
        <f t="shared" si="9"/>
        <v>344</v>
      </c>
      <c r="I612" t="str" cm="1">
        <f t="array" ref="I612">_xlfn.IFS(H612&gt;411,"Platinum",AND(H612&lt;=411, H612&gt;311),"Gold",AND(H612&lt;=311,H612&gt;211),"Silver",H612&lt;=211,"Bronze")</f>
        <v>Gold</v>
      </c>
      <c r="J612" t="str" cm="1">
        <f t="array" ref="J612">_xlfn.IFS(
H612="444","Champions",
LEFT(H612,1)="4","Loyal Customers",
MID(H612,2,1)="4","Potential Loyalists",
LEFT(H612,1)="3","Promising",
LEFT(H612,1)="2","Customers Needing Attention",
LEFT(H612,1)&lt;="2","At Risk",
RIGHT(H612,1)="4","Can't Lose Them",
TRUE,"Hibernating"
)</f>
        <v>Potential Loyalists</v>
      </c>
    </row>
    <row r="613" spans="1:10" x14ac:dyDescent="0.25">
      <c r="A613" s="3" t="s">
        <v>629</v>
      </c>
      <c r="B613">
        <v>37</v>
      </c>
      <c r="C613">
        <v>3</v>
      </c>
      <c r="D613">
        <v>1434.01</v>
      </c>
      <c r="E613" cm="1">
        <f t="array" ref="E613">_xlfn.IFS(B613&gt;87,1,AND(B613&lt;=87, B613&gt;45),2,AND(B613&lt;=45,B613&gt;18),3,B613&lt;=18,4)</f>
        <v>3</v>
      </c>
      <c r="F613" cm="1">
        <f t="array" ref="F613">_xlfn.IFS(C613&gt;7,4,AND(C613&lt;=7, C613&gt;5),3,AND(C613&lt;=5,C613&gt;4),2,C613&lt;=4,1)</f>
        <v>1</v>
      </c>
      <c r="G613" cm="1">
        <f t="array" ref="G613">_xlfn.IFS(D613&gt;4094,4,AND(D613&lt;=4094, D613&gt;2784),3,AND(D613&lt;=2784,D613&gt;1779),2,D613&lt;=1779,1)</f>
        <v>1</v>
      </c>
      <c r="H613">
        <f t="shared" si="9"/>
        <v>311</v>
      </c>
      <c r="I613" t="str" cm="1">
        <f t="array" ref="I613">_xlfn.IFS(H613&gt;411,"Platinum",AND(H613&lt;=411, H613&gt;311),"Gold",AND(H613&lt;=311,H613&gt;211),"Silver",H613&lt;=211,"Bronze")</f>
        <v>Silver</v>
      </c>
      <c r="J613" t="str" cm="1">
        <f t="array" ref="J613">_xlfn.IFS(
H613="444","Champions",
LEFT(H613,1)="4","Loyal Customers",
MID(H613,2,1)="4","Potential Loyalists",
LEFT(H613,1)="3","Promising",
LEFT(H613,1)="2","Customers Needing Attention",
LEFT(H613,1)&lt;="2","At Risk",
RIGHT(H613,1)="4","Can't Lose Them",
TRUE,"Hibernating"
)</f>
        <v>Promising</v>
      </c>
    </row>
    <row r="614" spans="1:10" x14ac:dyDescent="0.25">
      <c r="A614" s="3" t="s">
        <v>630</v>
      </c>
      <c r="B614">
        <v>3</v>
      </c>
      <c r="C614">
        <v>7</v>
      </c>
      <c r="D614">
        <v>2924.4799999999996</v>
      </c>
      <c r="E614" cm="1">
        <f t="array" ref="E614">_xlfn.IFS(B614&gt;87,1,AND(B614&lt;=87, B614&gt;45),2,AND(B614&lt;=45,B614&gt;18),3,B614&lt;=18,4)</f>
        <v>4</v>
      </c>
      <c r="F614" cm="1">
        <f t="array" ref="F614">_xlfn.IFS(C614&gt;7,4,AND(C614&lt;=7, C614&gt;5),3,AND(C614&lt;=5,C614&gt;4),2,C614&lt;=4,1)</f>
        <v>3</v>
      </c>
      <c r="G614" cm="1">
        <f t="array" ref="G614">_xlfn.IFS(D614&gt;4094,4,AND(D614&lt;=4094, D614&gt;2784),3,AND(D614&lt;=2784,D614&gt;1779),2,D614&lt;=1779,1)</f>
        <v>3</v>
      </c>
      <c r="H614">
        <f t="shared" si="9"/>
        <v>433</v>
      </c>
      <c r="I614" t="str" cm="1">
        <f t="array" ref="I614">_xlfn.IFS(H614&gt;411,"Platinum",AND(H614&lt;=411, H614&gt;311),"Gold",AND(H614&lt;=311,H614&gt;211),"Silver",H614&lt;=211,"Bronze")</f>
        <v>Platinum</v>
      </c>
      <c r="J614" t="str" cm="1">
        <f t="array" ref="J614">_xlfn.IFS(
H614="444","Champions",
LEFT(H614,1)="4","Loyal Customers",
MID(H614,2,1)="4","Potential Loyalists",
LEFT(H614,1)="3","Promising",
LEFT(H614,1)="2","Customers Needing Attention",
LEFT(H614,1)&lt;="2","At Risk",
RIGHT(H614,1)="4","Can't Lose Them",
TRUE,"Hibernating"
)</f>
        <v>Loyal Customers</v>
      </c>
    </row>
    <row r="615" spans="1:10" x14ac:dyDescent="0.25">
      <c r="A615" s="3" t="s">
        <v>631</v>
      </c>
      <c r="B615">
        <v>8</v>
      </c>
      <c r="C615">
        <v>3</v>
      </c>
      <c r="D615">
        <v>1088.42</v>
      </c>
      <c r="E615" cm="1">
        <f t="array" ref="E615">_xlfn.IFS(B615&gt;87,1,AND(B615&lt;=87, B615&gt;45),2,AND(B615&lt;=45,B615&gt;18),3,B615&lt;=18,4)</f>
        <v>4</v>
      </c>
      <c r="F615" cm="1">
        <f t="array" ref="F615">_xlfn.IFS(C615&gt;7,4,AND(C615&lt;=7, C615&gt;5),3,AND(C615&lt;=5,C615&gt;4),2,C615&lt;=4,1)</f>
        <v>1</v>
      </c>
      <c r="G615" cm="1">
        <f t="array" ref="G615">_xlfn.IFS(D615&gt;4094,4,AND(D615&lt;=4094, D615&gt;2784),3,AND(D615&lt;=2784,D615&gt;1779),2,D615&lt;=1779,1)</f>
        <v>1</v>
      </c>
      <c r="H615">
        <f t="shared" si="9"/>
        <v>411</v>
      </c>
      <c r="I615" t="str" cm="1">
        <f t="array" ref="I615">_xlfn.IFS(H615&gt;411,"Platinum",AND(H615&lt;=411, H615&gt;311),"Gold",AND(H615&lt;=311,H615&gt;211),"Silver",H615&lt;=211,"Bronze")</f>
        <v>Gold</v>
      </c>
      <c r="J615" t="str" cm="1">
        <f t="array" ref="J615">_xlfn.IFS(
H615="444","Champions",
LEFT(H615,1)="4","Loyal Customers",
MID(H615,2,1)="4","Potential Loyalists",
LEFT(H615,1)="3","Promising",
LEFT(H615,1)="2","Customers Needing Attention",
LEFT(H615,1)&lt;="2","At Risk",
RIGHT(H615,1)="4","Can't Lose Them",
TRUE,"Hibernating"
)</f>
        <v>Loyal Customers</v>
      </c>
    </row>
    <row r="616" spans="1:10" x14ac:dyDescent="0.25">
      <c r="A616" s="3" t="s">
        <v>632</v>
      </c>
      <c r="B616">
        <v>42</v>
      </c>
      <c r="C616">
        <v>6</v>
      </c>
      <c r="D616">
        <v>3172.63</v>
      </c>
      <c r="E616" cm="1">
        <f t="array" ref="E616">_xlfn.IFS(B616&gt;87,1,AND(B616&lt;=87, B616&gt;45),2,AND(B616&lt;=45,B616&gt;18),3,B616&lt;=18,4)</f>
        <v>3</v>
      </c>
      <c r="F616" cm="1">
        <f t="array" ref="F616">_xlfn.IFS(C616&gt;7,4,AND(C616&lt;=7, C616&gt;5),3,AND(C616&lt;=5,C616&gt;4),2,C616&lt;=4,1)</f>
        <v>3</v>
      </c>
      <c r="G616" cm="1">
        <f t="array" ref="G616">_xlfn.IFS(D616&gt;4094,4,AND(D616&lt;=4094, D616&gt;2784),3,AND(D616&lt;=2784,D616&gt;1779),2,D616&lt;=1779,1)</f>
        <v>3</v>
      </c>
      <c r="H616">
        <f t="shared" si="9"/>
        <v>333</v>
      </c>
      <c r="I616" t="str" cm="1">
        <f t="array" ref="I616">_xlfn.IFS(H616&gt;411,"Platinum",AND(H616&lt;=411, H616&gt;311),"Gold",AND(H616&lt;=311,H616&gt;211),"Silver",H616&lt;=211,"Bronze")</f>
        <v>Gold</v>
      </c>
      <c r="J616" t="str" cm="1">
        <f t="array" ref="J616">_xlfn.IFS(
H616="444","Champions",
LEFT(H616,1)="4","Loyal Customers",
MID(H616,2,1)="4","Potential Loyalists",
LEFT(H616,1)="3","Promising",
LEFT(H616,1)="2","Customers Needing Attention",
LEFT(H616,1)&lt;="2","At Risk",
RIGHT(H616,1)="4","Can't Lose Them",
TRUE,"Hibernating"
)</f>
        <v>Promising</v>
      </c>
    </row>
    <row r="617" spans="1:10" x14ac:dyDescent="0.25">
      <c r="A617" s="3" t="s">
        <v>633</v>
      </c>
      <c r="B617">
        <v>22</v>
      </c>
      <c r="C617">
        <v>7</v>
      </c>
      <c r="D617">
        <v>5171.8900000000003</v>
      </c>
      <c r="E617" cm="1">
        <f t="array" ref="E617">_xlfn.IFS(B617&gt;87,1,AND(B617&lt;=87, B617&gt;45),2,AND(B617&lt;=45,B617&gt;18),3,B617&lt;=18,4)</f>
        <v>3</v>
      </c>
      <c r="F617" cm="1">
        <f t="array" ref="F617">_xlfn.IFS(C617&gt;7,4,AND(C617&lt;=7, C617&gt;5),3,AND(C617&lt;=5,C617&gt;4),2,C617&lt;=4,1)</f>
        <v>3</v>
      </c>
      <c r="G617" cm="1">
        <f t="array" ref="G617">_xlfn.IFS(D617&gt;4094,4,AND(D617&lt;=4094, D617&gt;2784),3,AND(D617&lt;=2784,D617&gt;1779),2,D617&lt;=1779,1)</f>
        <v>4</v>
      </c>
      <c r="H617">
        <f t="shared" si="9"/>
        <v>334</v>
      </c>
      <c r="I617" t="str" cm="1">
        <f t="array" ref="I617">_xlfn.IFS(H617&gt;411,"Platinum",AND(H617&lt;=411, H617&gt;311),"Gold",AND(H617&lt;=311,H617&gt;211),"Silver",H617&lt;=211,"Bronze")</f>
        <v>Gold</v>
      </c>
      <c r="J617" t="str" cm="1">
        <f t="array" ref="J617">_xlfn.IFS(
H617="444","Champions",
LEFT(H617,1)="4","Loyal Customers",
MID(H617,2,1)="4","Potential Loyalists",
LEFT(H617,1)="3","Promising",
LEFT(H617,1)="2","Customers Needing Attention",
LEFT(H617,1)&lt;="2","At Risk",
RIGHT(H617,1)="4","Can't Lose Them",
TRUE,"Hibernating"
)</f>
        <v>Promising</v>
      </c>
    </row>
    <row r="618" spans="1:10" x14ac:dyDescent="0.25">
      <c r="A618" s="3" t="s">
        <v>634</v>
      </c>
      <c r="B618">
        <v>99</v>
      </c>
      <c r="C618">
        <v>5</v>
      </c>
      <c r="D618">
        <v>5400.32</v>
      </c>
      <c r="E618" cm="1">
        <f t="array" ref="E618">_xlfn.IFS(B618&gt;87,1,AND(B618&lt;=87, B618&gt;45),2,AND(B618&lt;=45,B618&gt;18),3,B618&lt;=18,4)</f>
        <v>1</v>
      </c>
      <c r="F618" cm="1">
        <f t="array" ref="F618">_xlfn.IFS(C618&gt;7,4,AND(C618&lt;=7, C618&gt;5),3,AND(C618&lt;=5,C618&gt;4),2,C618&lt;=4,1)</f>
        <v>2</v>
      </c>
      <c r="G618" cm="1">
        <f t="array" ref="G618">_xlfn.IFS(D618&gt;4094,4,AND(D618&lt;=4094, D618&gt;2784),3,AND(D618&lt;=2784,D618&gt;1779),2,D618&lt;=1779,1)</f>
        <v>4</v>
      </c>
      <c r="H618">
        <f t="shared" si="9"/>
        <v>124</v>
      </c>
      <c r="I618" t="str" cm="1">
        <f t="array" ref="I618">_xlfn.IFS(H618&gt;411,"Platinum",AND(H618&lt;=411, H618&gt;311),"Gold",AND(H618&lt;=311,H618&gt;211),"Silver",H618&lt;=211,"Bronze")</f>
        <v>Bronze</v>
      </c>
      <c r="J618" t="str" cm="1">
        <f t="array" ref="J618">_xlfn.IFS(
H618="444","Champions",
LEFT(H618,1)="4","Loyal Customers",
MID(H618,2,1)="4","Potential Loyalists",
LEFT(H618,1)="3","Promising",
LEFT(H618,1)="2","Customers Needing Attention",
LEFT(H618,1)&lt;="2","At Risk",
RIGHT(H618,1)="4","Can't Lose Them",
TRUE,"Hibernating"
)</f>
        <v>At Risk</v>
      </c>
    </row>
    <row r="619" spans="1:10" x14ac:dyDescent="0.25">
      <c r="A619" s="3" t="s">
        <v>635</v>
      </c>
      <c r="B619">
        <v>84</v>
      </c>
      <c r="C619">
        <v>4</v>
      </c>
      <c r="D619">
        <v>2002.85</v>
      </c>
      <c r="E619" cm="1">
        <f t="array" ref="E619">_xlfn.IFS(B619&gt;87,1,AND(B619&lt;=87, B619&gt;45),2,AND(B619&lt;=45,B619&gt;18),3,B619&lt;=18,4)</f>
        <v>2</v>
      </c>
      <c r="F619" cm="1">
        <f t="array" ref="F619">_xlfn.IFS(C619&gt;7,4,AND(C619&lt;=7, C619&gt;5),3,AND(C619&lt;=5,C619&gt;4),2,C619&lt;=4,1)</f>
        <v>1</v>
      </c>
      <c r="G619" cm="1">
        <f t="array" ref="G619">_xlfn.IFS(D619&gt;4094,4,AND(D619&lt;=4094, D619&gt;2784),3,AND(D619&lt;=2784,D619&gt;1779),2,D619&lt;=1779,1)</f>
        <v>2</v>
      </c>
      <c r="H619">
        <f t="shared" si="9"/>
        <v>212</v>
      </c>
      <c r="I619" t="str" cm="1">
        <f t="array" ref="I619">_xlfn.IFS(H619&gt;411,"Platinum",AND(H619&lt;=411, H619&gt;311),"Gold",AND(H619&lt;=311,H619&gt;211),"Silver",H619&lt;=211,"Bronze")</f>
        <v>Silver</v>
      </c>
      <c r="J619" t="str" cm="1">
        <f t="array" ref="J619">_xlfn.IFS(
H619="444","Champions",
LEFT(H619,1)="4","Loyal Customers",
MID(H619,2,1)="4","Potential Loyalists",
LEFT(H619,1)="3","Promising",
LEFT(H619,1)="2","Customers Needing Attention",
LEFT(H619,1)&lt;="2","At Risk",
RIGHT(H619,1)="4","Can't Lose Them",
TRUE,"Hibernating"
)</f>
        <v>Customers Needing Attention</v>
      </c>
    </row>
    <row r="620" spans="1:10" x14ac:dyDescent="0.25">
      <c r="A620" s="3" t="s">
        <v>636</v>
      </c>
      <c r="B620">
        <v>20</v>
      </c>
      <c r="C620">
        <v>7</v>
      </c>
      <c r="D620">
        <v>5636.08</v>
      </c>
      <c r="E620" cm="1">
        <f t="array" ref="E620">_xlfn.IFS(B620&gt;87,1,AND(B620&lt;=87, B620&gt;45),2,AND(B620&lt;=45,B620&gt;18),3,B620&lt;=18,4)</f>
        <v>3</v>
      </c>
      <c r="F620" cm="1">
        <f t="array" ref="F620">_xlfn.IFS(C620&gt;7,4,AND(C620&lt;=7, C620&gt;5),3,AND(C620&lt;=5,C620&gt;4),2,C620&lt;=4,1)</f>
        <v>3</v>
      </c>
      <c r="G620" cm="1">
        <f t="array" ref="G620">_xlfn.IFS(D620&gt;4094,4,AND(D620&lt;=4094, D620&gt;2784),3,AND(D620&lt;=2784,D620&gt;1779),2,D620&lt;=1779,1)</f>
        <v>4</v>
      </c>
      <c r="H620">
        <f t="shared" si="9"/>
        <v>334</v>
      </c>
      <c r="I620" t="str" cm="1">
        <f t="array" ref="I620">_xlfn.IFS(H620&gt;411,"Platinum",AND(H620&lt;=411, H620&gt;311),"Gold",AND(H620&lt;=311,H620&gt;211),"Silver",H620&lt;=211,"Bronze")</f>
        <v>Gold</v>
      </c>
      <c r="J620" t="str" cm="1">
        <f t="array" ref="J620">_xlfn.IFS(
H620="444","Champions",
LEFT(H620,1)="4","Loyal Customers",
MID(H620,2,1)="4","Potential Loyalists",
LEFT(H620,1)="3","Promising",
LEFT(H620,1)="2","Customers Needing Attention",
LEFT(H620,1)&lt;="2","At Risk",
RIGHT(H620,1)="4","Can't Lose Them",
TRUE,"Hibernating"
)</f>
        <v>Promising</v>
      </c>
    </row>
    <row r="621" spans="1:10" x14ac:dyDescent="0.25">
      <c r="A621" s="3" t="s">
        <v>637</v>
      </c>
      <c r="B621">
        <v>133</v>
      </c>
      <c r="C621">
        <v>7</v>
      </c>
      <c r="D621">
        <v>3107.3600000000006</v>
      </c>
      <c r="E621" cm="1">
        <f t="array" ref="E621">_xlfn.IFS(B621&gt;87,1,AND(B621&lt;=87, B621&gt;45),2,AND(B621&lt;=45,B621&gt;18),3,B621&lt;=18,4)</f>
        <v>1</v>
      </c>
      <c r="F621" cm="1">
        <f t="array" ref="F621">_xlfn.IFS(C621&gt;7,4,AND(C621&lt;=7, C621&gt;5),3,AND(C621&lt;=5,C621&gt;4),2,C621&lt;=4,1)</f>
        <v>3</v>
      </c>
      <c r="G621" cm="1">
        <f t="array" ref="G621">_xlfn.IFS(D621&gt;4094,4,AND(D621&lt;=4094, D621&gt;2784),3,AND(D621&lt;=2784,D621&gt;1779),2,D621&lt;=1779,1)</f>
        <v>3</v>
      </c>
      <c r="H621">
        <f t="shared" si="9"/>
        <v>133</v>
      </c>
      <c r="I621" t="str" cm="1">
        <f t="array" ref="I621">_xlfn.IFS(H621&gt;411,"Platinum",AND(H621&lt;=411, H621&gt;311),"Gold",AND(H621&lt;=311,H621&gt;211),"Silver",H621&lt;=211,"Bronze")</f>
        <v>Bronze</v>
      </c>
      <c r="J621" t="str" cm="1">
        <f t="array" ref="J621">_xlfn.IFS(
H621="444","Champions",
LEFT(H621,1)="4","Loyal Customers",
MID(H621,2,1)="4","Potential Loyalists",
LEFT(H621,1)="3","Promising",
LEFT(H621,1)="2","Customers Needing Attention",
LEFT(H621,1)&lt;="2","At Risk",
RIGHT(H621,1)="4","Can't Lose Them",
TRUE,"Hibernating"
)</f>
        <v>At Risk</v>
      </c>
    </row>
    <row r="622" spans="1:10" x14ac:dyDescent="0.25">
      <c r="A622" s="3" t="s">
        <v>638</v>
      </c>
      <c r="B622">
        <v>84</v>
      </c>
      <c r="C622">
        <v>5</v>
      </c>
      <c r="D622">
        <v>3519.2200000000003</v>
      </c>
      <c r="E622" cm="1">
        <f t="array" ref="E622">_xlfn.IFS(B622&gt;87,1,AND(B622&lt;=87, B622&gt;45),2,AND(B622&lt;=45,B622&gt;18),3,B622&lt;=18,4)</f>
        <v>2</v>
      </c>
      <c r="F622" cm="1">
        <f t="array" ref="F622">_xlfn.IFS(C622&gt;7,4,AND(C622&lt;=7, C622&gt;5),3,AND(C622&lt;=5,C622&gt;4),2,C622&lt;=4,1)</f>
        <v>2</v>
      </c>
      <c r="G622" cm="1">
        <f t="array" ref="G622">_xlfn.IFS(D622&gt;4094,4,AND(D622&lt;=4094, D622&gt;2784),3,AND(D622&lt;=2784,D622&gt;1779),2,D622&lt;=1779,1)</f>
        <v>3</v>
      </c>
      <c r="H622">
        <f t="shared" si="9"/>
        <v>223</v>
      </c>
      <c r="I622" t="str" cm="1">
        <f t="array" ref="I622">_xlfn.IFS(H622&gt;411,"Platinum",AND(H622&lt;=411, H622&gt;311),"Gold",AND(H622&lt;=311,H622&gt;211),"Silver",H622&lt;=211,"Bronze")</f>
        <v>Silver</v>
      </c>
      <c r="J622" t="str" cm="1">
        <f t="array" ref="J622">_xlfn.IFS(
H622="444","Champions",
LEFT(H622,1)="4","Loyal Customers",
MID(H622,2,1)="4","Potential Loyalists",
LEFT(H622,1)="3","Promising",
LEFT(H622,1)="2","Customers Needing Attention",
LEFT(H622,1)&lt;="2","At Risk",
RIGHT(H622,1)="4","Can't Lose Them",
TRUE,"Hibernating"
)</f>
        <v>Customers Needing Attention</v>
      </c>
    </row>
    <row r="623" spans="1:10" x14ac:dyDescent="0.25">
      <c r="A623" s="3" t="s">
        <v>639</v>
      </c>
      <c r="B623">
        <v>75</v>
      </c>
      <c r="C623">
        <v>6</v>
      </c>
      <c r="D623">
        <v>4684.9500000000007</v>
      </c>
      <c r="E623" cm="1">
        <f t="array" ref="E623">_xlfn.IFS(B623&gt;87,1,AND(B623&lt;=87, B623&gt;45),2,AND(B623&lt;=45,B623&gt;18),3,B623&lt;=18,4)</f>
        <v>2</v>
      </c>
      <c r="F623" cm="1">
        <f t="array" ref="F623">_xlfn.IFS(C623&gt;7,4,AND(C623&lt;=7, C623&gt;5),3,AND(C623&lt;=5,C623&gt;4),2,C623&lt;=4,1)</f>
        <v>3</v>
      </c>
      <c r="G623" cm="1">
        <f t="array" ref="G623">_xlfn.IFS(D623&gt;4094,4,AND(D623&lt;=4094, D623&gt;2784),3,AND(D623&lt;=2784,D623&gt;1779),2,D623&lt;=1779,1)</f>
        <v>4</v>
      </c>
      <c r="H623">
        <f t="shared" si="9"/>
        <v>234</v>
      </c>
      <c r="I623" t="str" cm="1">
        <f t="array" ref="I623">_xlfn.IFS(H623&gt;411,"Platinum",AND(H623&lt;=411, H623&gt;311),"Gold",AND(H623&lt;=311,H623&gt;211),"Silver",H623&lt;=211,"Bronze")</f>
        <v>Silver</v>
      </c>
      <c r="J623" t="str" cm="1">
        <f t="array" ref="J623">_xlfn.IFS(
H623="444","Champions",
LEFT(H623,1)="4","Loyal Customers",
MID(H623,2,1)="4","Potential Loyalists",
LEFT(H623,1)="3","Promising",
LEFT(H623,1)="2","Customers Needing Attention",
LEFT(H623,1)&lt;="2","At Risk",
RIGHT(H623,1)="4","Can't Lose Them",
TRUE,"Hibernating"
)</f>
        <v>Customers Needing Attention</v>
      </c>
    </row>
    <row r="624" spans="1:10" x14ac:dyDescent="0.25">
      <c r="A624" s="3" t="s">
        <v>640</v>
      </c>
      <c r="B624">
        <v>8</v>
      </c>
      <c r="C624">
        <v>9</v>
      </c>
      <c r="D624">
        <v>10640.300000000001</v>
      </c>
      <c r="E624" cm="1">
        <f t="array" ref="E624">_xlfn.IFS(B624&gt;87,1,AND(B624&lt;=87, B624&gt;45),2,AND(B624&lt;=45,B624&gt;18),3,B624&lt;=18,4)</f>
        <v>4</v>
      </c>
      <c r="F624" cm="1">
        <f t="array" ref="F624">_xlfn.IFS(C624&gt;7,4,AND(C624&lt;=7, C624&gt;5),3,AND(C624&lt;=5,C624&gt;4),2,C624&lt;=4,1)</f>
        <v>4</v>
      </c>
      <c r="G624" cm="1">
        <f t="array" ref="G624">_xlfn.IFS(D624&gt;4094,4,AND(D624&lt;=4094, D624&gt;2784),3,AND(D624&lt;=2784,D624&gt;1779),2,D624&lt;=1779,1)</f>
        <v>4</v>
      </c>
      <c r="H624">
        <f t="shared" si="9"/>
        <v>444</v>
      </c>
      <c r="I624" t="str" cm="1">
        <f t="array" ref="I624">_xlfn.IFS(H624&gt;411,"Platinum",AND(H624&lt;=411, H624&gt;311),"Gold",AND(H624&lt;=311,H624&gt;211),"Silver",H624&lt;=211,"Bronze")</f>
        <v>Platinum</v>
      </c>
      <c r="J624" t="str" cm="1">
        <f t="array" ref="J624">_xlfn.IFS(
H624="444","Champions",
LEFT(H624,1)="4","Loyal Customers",
MID(H624,2,1)="4","Potential Loyalists",
LEFT(H624,1)="3","Promising",
LEFT(H624,1)="2","Customers Needing Attention",
LEFT(H624,1)&lt;="2","At Risk",
RIGHT(H624,1)="4","Can't Lose Them",
TRUE,"Hibernating"
)</f>
        <v>Loyal Customers</v>
      </c>
    </row>
    <row r="625" spans="1:10" x14ac:dyDescent="0.25">
      <c r="A625" s="3" t="s">
        <v>641</v>
      </c>
      <c r="B625">
        <v>56</v>
      </c>
      <c r="C625">
        <v>7</v>
      </c>
      <c r="D625">
        <v>8050.0999999999995</v>
      </c>
      <c r="E625" cm="1">
        <f t="array" ref="E625">_xlfn.IFS(B625&gt;87,1,AND(B625&lt;=87, B625&gt;45),2,AND(B625&lt;=45,B625&gt;18),3,B625&lt;=18,4)</f>
        <v>2</v>
      </c>
      <c r="F625" cm="1">
        <f t="array" ref="F625">_xlfn.IFS(C625&gt;7,4,AND(C625&lt;=7, C625&gt;5),3,AND(C625&lt;=5,C625&gt;4),2,C625&lt;=4,1)</f>
        <v>3</v>
      </c>
      <c r="G625" cm="1">
        <f t="array" ref="G625">_xlfn.IFS(D625&gt;4094,4,AND(D625&lt;=4094, D625&gt;2784),3,AND(D625&lt;=2784,D625&gt;1779),2,D625&lt;=1779,1)</f>
        <v>4</v>
      </c>
      <c r="H625">
        <f t="shared" si="9"/>
        <v>234</v>
      </c>
      <c r="I625" t="str" cm="1">
        <f t="array" ref="I625">_xlfn.IFS(H625&gt;411,"Platinum",AND(H625&lt;=411, H625&gt;311),"Gold",AND(H625&lt;=311,H625&gt;211),"Silver",H625&lt;=211,"Bronze")</f>
        <v>Silver</v>
      </c>
      <c r="J625" t="str" cm="1">
        <f t="array" ref="J625">_xlfn.IFS(
H625="444","Champions",
LEFT(H625,1)="4","Loyal Customers",
MID(H625,2,1)="4","Potential Loyalists",
LEFT(H625,1)="3","Promising",
LEFT(H625,1)="2","Customers Needing Attention",
LEFT(H625,1)&lt;="2","At Risk",
RIGHT(H625,1)="4","Can't Lose Them",
TRUE,"Hibernating"
)</f>
        <v>Customers Needing Attention</v>
      </c>
    </row>
    <row r="626" spans="1:10" x14ac:dyDescent="0.25">
      <c r="A626" s="3" t="s">
        <v>642</v>
      </c>
      <c r="B626">
        <v>16</v>
      </c>
      <c r="C626">
        <v>5</v>
      </c>
      <c r="D626">
        <v>3095.3699999999994</v>
      </c>
      <c r="E626" cm="1">
        <f t="array" ref="E626">_xlfn.IFS(B626&gt;87,1,AND(B626&lt;=87, B626&gt;45),2,AND(B626&lt;=45,B626&gt;18),3,B626&lt;=18,4)</f>
        <v>4</v>
      </c>
      <c r="F626" cm="1">
        <f t="array" ref="F626">_xlfn.IFS(C626&gt;7,4,AND(C626&lt;=7, C626&gt;5),3,AND(C626&lt;=5,C626&gt;4),2,C626&lt;=4,1)</f>
        <v>2</v>
      </c>
      <c r="G626" cm="1">
        <f t="array" ref="G626">_xlfn.IFS(D626&gt;4094,4,AND(D626&lt;=4094, D626&gt;2784),3,AND(D626&lt;=2784,D626&gt;1779),2,D626&lt;=1779,1)</f>
        <v>3</v>
      </c>
      <c r="H626">
        <f t="shared" si="9"/>
        <v>423</v>
      </c>
      <c r="I626" t="str" cm="1">
        <f t="array" ref="I626">_xlfn.IFS(H626&gt;411,"Platinum",AND(H626&lt;=411, H626&gt;311),"Gold",AND(H626&lt;=311,H626&gt;211),"Silver",H626&lt;=211,"Bronze")</f>
        <v>Platinum</v>
      </c>
      <c r="J626" t="str" cm="1">
        <f t="array" ref="J626">_xlfn.IFS(
H626="444","Champions",
LEFT(H626,1)="4","Loyal Customers",
MID(H626,2,1)="4","Potential Loyalists",
LEFT(H626,1)="3","Promising",
LEFT(H626,1)="2","Customers Needing Attention",
LEFT(H626,1)&lt;="2","At Risk",
RIGHT(H626,1)="4","Can't Lose Them",
TRUE,"Hibernating"
)</f>
        <v>Loyal Customers</v>
      </c>
    </row>
    <row r="627" spans="1:10" x14ac:dyDescent="0.25">
      <c r="A627" s="3" t="s">
        <v>643</v>
      </c>
      <c r="B627">
        <v>202</v>
      </c>
      <c r="C627">
        <v>3</v>
      </c>
      <c r="D627">
        <v>486.61</v>
      </c>
      <c r="E627" cm="1">
        <f t="array" ref="E627">_xlfn.IFS(B627&gt;87,1,AND(B627&lt;=87, B627&gt;45),2,AND(B627&lt;=45,B627&gt;18),3,B627&lt;=18,4)</f>
        <v>1</v>
      </c>
      <c r="F627" cm="1">
        <f t="array" ref="F627">_xlfn.IFS(C627&gt;7,4,AND(C627&lt;=7, C627&gt;5),3,AND(C627&lt;=5,C627&gt;4),2,C627&lt;=4,1)</f>
        <v>1</v>
      </c>
      <c r="G627" cm="1">
        <f t="array" ref="G627">_xlfn.IFS(D627&gt;4094,4,AND(D627&lt;=4094, D627&gt;2784),3,AND(D627&lt;=2784,D627&gt;1779),2,D627&lt;=1779,1)</f>
        <v>1</v>
      </c>
      <c r="H627">
        <f t="shared" si="9"/>
        <v>111</v>
      </c>
      <c r="I627" t="str" cm="1">
        <f t="array" ref="I627">_xlfn.IFS(H627&gt;411,"Platinum",AND(H627&lt;=411, H627&gt;311),"Gold",AND(H627&lt;=311,H627&gt;211),"Silver",H627&lt;=211,"Bronze")</f>
        <v>Bronze</v>
      </c>
      <c r="J627" t="str" cm="1">
        <f t="array" ref="J627">_xlfn.IFS(
H627="444","Champions",
LEFT(H627,1)="4","Loyal Customers",
MID(H627,2,1)="4","Potential Loyalists",
LEFT(H627,1)="3","Promising",
LEFT(H627,1)="2","Customers Needing Attention",
LEFT(H627,1)&lt;="2","At Risk",
RIGHT(H627,1)="4","Can't Lose Them",
TRUE,"Hibernating"
)</f>
        <v>At Risk</v>
      </c>
    </row>
    <row r="628" spans="1:10" x14ac:dyDescent="0.25">
      <c r="A628" s="3" t="s">
        <v>644</v>
      </c>
      <c r="B628">
        <v>43</v>
      </c>
      <c r="C628">
        <v>8</v>
      </c>
      <c r="D628">
        <v>6918.8899999999994</v>
      </c>
      <c r="E628" cm="1">
        <f t="array" ref="E628">_xlfn.IFS(B628&gt;87,1,AND(B628&lt;=87, B628&gt;45),2,AND(B628&lt;=45,B628&gt;18),3,B628&lt;=18,4)</f>
        <v>3</v>
      </c>
      <c r="F628" cm="1">
        <f t="array" ref="F628">_xlfn.IFS(C628&gt;7,4,AND(C628&lt;=7, C628&gt;5),3,AND(C628&lt;=5,C628&gt;4),2,C628&lt;=4,1)</f>
        <v>4</v>
      </c>
      <c r="G628" cm="1">
        <f t="array" ref="G628">_xlfn.IFS(D628&gt;4094,4,AND(D628&lt;=4094, D628&gt;2784),3,AND(D628&lt;=2784,D628&gt;1779),2,D628&lt;=1779,1)</f>
        <v>4</v>
      </c>
      <c r="H628">
        <f t="shared" si="9"/>
        <v>344</v>
      </c>
      <c r="I628" t="str" cm="1">
        <f t="array" ref="I628">_xlfn.IFS(H628&gt;411,"Platinum",AND(H628&lt;=411, H628&gt;311),"Gold",AND(H628&lt;=311,H628&gt;211),"Silver",H628&lt;=211,"Bronze")</f>
        <v>Gold</v>
      </c>
      <c r="J628" t="str" cm="1">
        <f t="array" ref="J628">_xlfn.IFS(
H628="444","Champions",
LEFT(H628,1)="4","Loyal Customers",
MID(H628,2,1)="4","Potential Loyalists",
LEFT(H628,1)="3","Promising",
LEFT(H628,1)="2","Customers Needing Attention",
LEFT(H628,1)&lt;="2","At Risk",
RIGHT(H628,1)="4","Can't Lose Them",
TRUE,"Hibernating"
)</f>
        <v>Potential Loyalists</v>
      </c>
    </row>
    <row r="629" spans="1:10" x14ac:dyDescent="0.25">
      <c r="A629" s="3" t="s">
        <v>645</v>
      </c>
      <c r="B629">
        <v>100</v>
      </c>
      <c r="C629">
        <v>3</v>
      </c>
      <c r="D629">
        <v>2606.7000000000003</v>
      </c>
      <c r="E629" cm="1">
        <f t="array" ref="E629">_xlfn.IFS(B629&gt;87,1,AND(B629&lt;=87, B629&gt;45),2,AND(B629&lt;=45,B629&gt;18),3,B629&lt;=18,4)</f>
        <v>1</v>
      </c>
      <c r="F629" cm="1">
        <f t="array" ref="F629">_xlfn.IFS(C629&gt;7,4,AND(C629&lt;=7, C629&gt;5),3,AND(C629&lt;=5,C629&gt;4),2,C629&lt;=4,1)</f>
        <v>1</v>
      </c>
      <c r="G629" cm="1">
        <f t="array" ref="G629">_xlfn.IFS(D629&gt;4094,4,AND(D629&lt;=4094, D629&gt;2784),3,AND(D629&lt;=2784,D629&gt;1779),2,D629&lt;=1779,1)</f>
        <v>2</v>
      </c>
      <c r="H629">
        <f t="shared" si="9"/>
        <v>112</v>
      </c>
      <c r="I629" t="str" cm="1">
        <f t="array" ref="I629">_xlfn.IFS(H629&gt;411,"Platinum",AND(H629&lt;=411, H629&gt;311),"Gold",AND(H629&lt;=311,H629&gt;211),"Silver",H629&lt;=211,"Bronze")</f>
        <v>Bronze</v>
      </c>
      <c r="J629" t="str" cm="1">
        <f t="array" ref="J629">_xlfn.IFS(
H629="444","Champions",
LEFT(H629,1)="4","Loyal Customers",
MID(H629,2,1)="4","Potential Loyalists",
LEFT(H629,1)="3","Promising",
LEFT(H629,1)="2","Customers Needing Attention",
LEFT(H629,1)&lt;="2","At Risk",
RIGHT(H629,1)="4","Can't Lose Them",
TRUE,"Hibernating"
)</f>
        <v>At Risk</v>
      </c>
    </row>
    <row r="630" spans="1:10" x14ac:dyDescent="0.25">
      <c r="A630" s="3" t="s">
        <v>646</v>
      </c>
      <c r="B630">
        <v>129</v>
      </c>
      <c r="C630">
        <v>4</v>
      </c>
      <c r="D630">
        <v>2877.89</v>
      </c>
      <c r="E630" cm="1">
        <f t="array" ref="E630">_xlfn.IFS(B630&gt;87,1,AND(B630&lt;=87, B630&gt;45),2,AND(B630&lt;=45,B630&gt;18),3,B630&lt;=18,4)</f>
        <v>1</v>
      </c>
      <c r="F630" cm="1">
        <f t="array" ref="F630">_xlfn.IFS(C630&gt;7,4,AND(C630&lt;=7, C630&gt;5),3,AND(C630&lt;=5,C630&gt;4),2,C630&lt;=4,1)</f>
        <v>1</v>
      </c>
      <c r="G630" cm="1">
        <f t="array" ref="G630">_xlfn.IFS(D630&gt;4094,4,AND(D630&lt;=4094, D630&gt;2784),3,AND(D630&lt;=2784,D630&gt;1779),2,D630&lt;=1779,1)</f>
        <v>3</v>
      </c>
      <c r="H630">
        <f t="shared" si="9"/>
        <v>113</v>
      </c>
      <c r="I630" t="str" cm="1">
        <f t="array" ref="I630">_xlfn.IFS(H630&gt;411,"Platinum",AND(H630&lt;=411, H630&gt;311),"Gold",AND(H630&lt;=311,H630&gt;211),"Silver",H630&lt;=211,"Bronze")</f>
        <v>Bronze</v>
      </c>
      <c r="J630" t="str" cm="1">
        <f t="array" ref="J630">_xlfn.IFS(
H630="444","Champions",
LEFT(H630,1)="4","Loyal Customers",
MID(H630,2,1)="4","Potential Loyalists",
LEFT(H630,1)="3","Promising",
LEFT(H630,1)="2","Customers Needing Attention",
LEFT(H630,1)&lt;="2","At Risk",
RIGHT(H630,1)="4","Can't Lose Them",
TRUE,"Hibernating"
)</f>
        <v>At Risk</v>
      </c>
    </row>
    <row r="631" spans="1:10" x14ac:dyDescent="0.25">
      <c r="A631" s="3" t="s">
        <v>647</v>
      </c>
      <c r="B631">
        <v>13</v>
      </c>
      <c r="C631">
        <v>3</v>
      </c>
      <c r="D631">
        <v>493.16999999999996</v>
      </c>
      <c r="E631" cm="1">
        <f t="array" ref="E631">_xlfn.IFS(B631&gt;87,1,AND(B631&lt;=87, B631&gt;45),2,AND(B631&lt;=45,B631&gt;18),3,B631&lt;=18,4)</f>
        <v>4</v>
      </c>
      <c r="F631" cm="1">
        <f t="array" ref="F631">_xlfn.IFS(C631&gt;7,4,AND(C631&lt;=7, C631&gt;5),3,AND(C631&lt;=5,C631&gt;4),2,C631&lt;=4,1)</f>
        <v>1</v>
      </c>
      <c r="G631" cm="1">
        <f t="array" ref="G631">_xlfn.IFS(D631&gt;4094,4,AND(D631&lt;=4094, D631&gt;2784),3,AND(D631&lt;=2784,D631&gt;1779),2,D631&lt;=1779,1)</f>
        <v>1</v>
      </c>
      <c r="H631">
        <f t="shared" si="9"/>
        <v>411</v>
      </c>
      <c r="I631" t="str" cm="1">
        <f t="array" ref="I631">_xlfn.IFS(H631&gt;411,"Platinum",AND(H631&lt;=411, H631&gt;311),"Gold",AND(H631&lt;=311,H631&gt;211),"Silver",H631&lt;=211,"Bronze")</f>
        <v>Gold</v>
      </c>
      <c r="J631" t="str" cm="1">
        <f t="array" ref="J631">_xlfn.IFS(
H631="444","Champions",
LEFT(H631,1)="4","Loyal Customers",
MID(H631,2,1)="4","Potential Loyalists",
LEFT(H631,1)="3","Promising",
LEFT(H631,1)="2","Customers Needing Attention",
LEFT(H631,1)&lt;="2","At Risk",
RIGHT(H631,1)="4","Can't Lose Them",
TRUE,"Hibernating"
)</f>
        <v>Loyal Customers</v>
      </c>
    </row>
    <row r="632" spans="1:10" x14ac:dyDescent="0.25">
      <c r="A632" s="3" t="s">
        <v>648</v>
      </c>
      <c r="B632">
        <v>9</v>
      </c>
      <c r="C632">
        <v>2</v>
      </c>
      <c r="D632">
        <v>1182.3799999999999</v>
      </c>
      <c r="E632" cm="1">
        <f t="array" ref="E632">_xlfn.IFS(B632&gt;87,1,AND(B632&lt;=87, B632&gt;45),2,AND(B632&lt;=45,B632&gt;18),3,B632&lt;=18,4)</f>
        <v>4</v>
      </c>
      <c r="F632" cm="1">
        <f t="array" ref="F632">_xlfn.IFS(C632&gt;7,4,AND(C632&lt;=7, C632&gt;5),3,AND(C632&lt;=5,C632&gt;4),2,C632&lt;=4,1)</f>
        <v>1</v>
      </c>
      <c r="G632" cm="1">
        <f t="array" ref="G632">_xlfn.IFS(D632&gt;4094,4,AND(D632&lt;=4094, D632&gt;2784),3,AND(D632&lt;=2784,D632&gt;1779),2,D632&lt;=1779,1)</f>
        <v>1</v>
      </c>
      <c r="H632">
        <f t="shared" si="9"/>
        <v>411</v>
      </c>
      <c r="I632" t="str" cm="1">
        <f t="array" ref="I632">_xlfn.IFS(H632&gt;411,"Platinum",AND(H632&lt;=411, H632&gt;311),"Gold",AND(H632&lt;=311,H632&gt;211),"Silver",H632&lt;=211,"Bronze")</f>
        <v>Gold</v>
      </c>
      <c r="J632" t="str" cm="1">
        <f t="array" ref="J632">_xlfn.IFS(
H632="444","Champions",
LEFT(H632,1)="4","Loyal Customers",
MID(H632,2,1)="4","Potential Loyalists",
LEFT(H632,1)="3","Promising",
LEFT(H632,1)="2","Customers Needing Attention",
LEFT(H632,1)&lt;="2","At Risk",
RIGHT(H632,1)="4","Can't Lose Them",
TRUE,"Hibernating"
)</f>
        <v>Loyal Customers</v>
      </c>
    </row>
    <row r="633" spans="1:10" x14ac:dyDescent="0.25">
      <c r="A633" s="3" t="s">
        <v>649</v>
      </c>
      <c r="B633">
        <v>86</v>
      </c>
      <c r="C633">
        <v>4</v>
      </c>
      <c r="D633">
        <v>1597.2599999999998</v>
      </c>
      <c r="E633" cm="1">
        <f t="array" ref="E633">_xlfn.IFS(B633&gt;87,1,AND(B633&lt;=87, B633&gt;45),2,AND(B633&lt;=45,B633&gt;18),3,B633&lt;=18,4)</f>
        <v>2</v>
      </c>
      <c r="F633" cm="1">
        <f t="array" ref="F633">_xlfn.IFS(C633&gt;7,4,AND(C633&lt;=7, C633&gt;5),3,AND(C633&lt;=5,C633&gt;4),2,C633&lt;=4,1)</f>
        <v>1</v>
      </c>
      <c r="G633" cm="1">
        <f t="array" ref="G633">_xlfn.IFS(D633&gt;4094,4,AND(D633&lt;=4094, D633&gt;2784),3,AND(D633&lt;=2784,D633&gt;1779),2,D633&lt;=1779,1)</f>
        <v>1</v>
      </c>
      <c r="H633">
        <f t="shared" si="9"/>
        <v>211</v>
      </c>
      <c r="I633" t="str" cm="1">
        <f t="array" ref="I633">_xlfn.IFS(H633&gt;411,"Platinum",AND(H633&lt;=411, H633&gt;311),"Gold",AND(H633&lt;=311,H633&gt;211),"Silver",H633&lt;=211,"Bronze")</f>
        <v>Bronze</v>
      </c>
      <c r="J633" t="str" cm="1">
        <f t="array" ref="J633">_xlfn.IFS(
H633="444","Champions",
LEFT(H633,1)="4","Loyal Customers",
MID(H633,2,1)="4","Potential Loyalists",
LEFT(H633,1)="3","Promising",
LEFT(H633,1)="2","Customers Needing Attention",
LEFT(H633,1)&lt;="2","At Risk",
RIGHT(H633,1)="4","Can't Lose Them",
TRUE,"Hibernating"
)</f>
        <v>Customers Needing Attention</v>
      </c>
    </row>
    <row r="634" spans="1:10" x14ac:dyDescent="0.25">
      <c r="A634" s="3" t="s">
        <v>650</v>
      </c>
      <c r="B634">
        <v>24</v>
      </c>
      <c r="C634">
        <v>7</v>
      </c>
      <c r="D634">
        <v>4071.8199999999997</v>
      </c>
      <c r="E634" cm="1">
        <f t="array" ref="E634">_xlfn.IFS(B634&gt;87,1,AND(B634&lt;=87, B634&gt;45),2,AND(B634&lt;=45,B634&gt;18),3,B634&lt;=18,4)</f>
        <v>3</v>
      </c>
      <c r="F634" cm="1">
        <f t="array" ref="F634">_xlfn.IFS(C634&gt;7,4,AND(C634&lt;=7, C634&gt;5),3,AND(C634&lt;=5,C634&gt;4),2,C634&lt;=4,1)</f>
        <v>3</v>
      </c>
      <c r="G634" cm="1">
        <f t="array" ref="G634">_xlfn.IFS(D634&gt;4094,4,AND(D634&lt;=4094, D634&gt;2784),3,AND(D634&lt;=2784,D634&gt;1779),2,D634&lt;=1779,1)</f>
        <v>3</v>
      </c>
      <c r="H634">
        <f t="shared" si="9"/>
        <v>333</v>
      </c>
      <c r="I634" t="str" cm="1">
        <f t="array" ref="I634">_xlfn.IFS(H634&gt;411,"Platinum",AND(H634&lt;=411, H634&gt;311),"Gold",AND(H634&lt;=311,H634&gt;211),"Silver",H634&lt;=211,"Bronze")</f>
        <v>Gold</v>
      </c>
      <c r="J634" t="str" cm="1">
        <f t="array" ref="J634">_xlfn.IFS(
H634="444","Champions",
LEFT(H634,1)="4","Loyal Customers",
MID(H634,2,1)="4","Potential Loyalists",
LEFT(H634,1)="3","Promising",
LEFT(H634,1)="2","Customers Needing Attention",
LEFT(H634,1)&lt;="2","At Risk",
RIGHT(H634,1)="4","Can't Lose Them",
TRUE,"Hibernating"
)</f>
        <v>Promising</v>
      </c>
    </row>
    <row r="635" spans="1:10" x14ac:dyDescent="0.25">
      <c r="A635" s="3" t="s">
        <v>651</v>
      </c>
      <c r="B635">
        <v>139</v>
      </c>
      <c r="C635">
        <v>5</v>
      </c>
      <c r="D635">
        <v>3870.4799999999996</v>
      </c>
      <c r="E635" cm="1">
        <f t="array" ref="E635">_xlfn.IFS(B635&gt;87,1,AND(B635&lt;=87, B635&gt;45),2,AND(B635&lt;=45,B635&gt;18),3,B635&lt;=18,4)</f>
        <v>1</v>
      </c>
      <c r="F635" cm="1">
        <f t="array" ref="F635">_xlfn.IFS(C635&gt;7,4,AND(C635&lt;=7, C635&gt;5),3,AND(C635&lt;=5,C635&gt;4),2,C635&lt;=4,1)</f>
        <v>2</v>
      </c>
      <c r="G635" cm="1">
        <f t="array" ref="G635">_xlfn.IFS(D635&gt;4094,4,AND(D635&lt;=4094, D635&gt;2784),3,AND(D635&lt;=2784,D635&gt;1779),2,D635&lt;=1779,1)</f>
        <v>3</v>
      </c>
      <c r="H635">
        <f t="shared" si="9"/>
        <v>123</v>
      </c>
      <c r="I635" t="str" cm="1">
        <f t="array" ref="I635">_xlfn.IFS(H635&gt;411,"Platinum",AND(H635&lt;=411, H635&gt;311),"Gold",AND(H635&lt;=311,H635&gt;211),"Silver",H635&lt;=211,"Bronze")</f>
        <v>Bronze</v>
      </c>
      <c r="J635" t="str" cm="1">
        <f t="array" ref="J635">_xlfn.IFS(
H635="444","Champions",
LEFT(H635,1)="4","Loyal Customers",
MID(H635,2,1)="4","Potential Loyalists",
LEFT(H635,1)="3","Promising",
LEFT(H635,1)="2","Customers Needing Attention",
LEFT(H635,1)&lt;="2","At Risk",
RIGHT(H635,1)="4","Can't Lose Them",
TRUE,"Hibernating"
)</f>
        <v>At Risk</v>
      </c>
    </row>
    <row r="636" spans="1:10" x14ac:dyDescent="0.25">
      <c r="A636" s="3" t="s">
        <v>652</v>
      </c>
      <c r="B636">
        <v>53</v>
      </c>
      <c r="C636">
        <v>1</v>
      </c>
      <c r="D636">
        <v>1103.43</v>
      </c>
      <c r="E636" cm="1">
        <f t="array" ref="E636">_xlfn.IFS(B636&gt;87,1,AND(B636&lt;=87, B636&gt;45),2,AND(B636&lt;=45,B636&gt;18),3,B636&lt;=18,4)</f>
        <v>2</v>
      </c>
      <c r="F636" cm="1">
        <f t="array" ref="F636">_xlfn.IFS(C636&gt;7,4,AND(C636&lt;=7, C636&gt;5),3,AND(C636&lt;=5,C636&gt;4),2,C636&lt;=4,1)</f>
        <v>1</v>
      </c>
      <c r="G636" cm="1">
        <f t="array" ref="G636">_xlfn.IFS(D636&gt;4094,4,AND(D636&lt;=4094, D636&gt;2784),3,AND(D636&lt;=2784,D636&gt;1779),2,D636&lt;=1779,1)</f>
        <v>1</v>
      </c>
      <c r="H636">
        <f t="shared" si="9"/>
        <v>211</v>
      </c>
      <c r="I636" t="str" cm="1">
        <f t="array" ref="I636">_xlfn.IFS(H636&gt;411,"Platinum",AND(H636&lt;=411, H636&gt;311),"Gold",AND(H636&lt;=311,H636&gt;211),"Silver",H636&lt;=211,"Bronze")</f>
        <v>Bronze</v>
      </c>
      <c r="J636" t="str" cm="1">
        <f t="array" ref="J636">_xlfn.IFS(
H636="444","Champions",
LEFT(H636,1)="4","Loyal Customers",
MID(H636,2,1)="4","Potential Loyalists",
LEFT(H636,1)="3","Promising",
LEFT(H636,1)="2","Customers Needing Attention",
LEFT(H636,1)&lt;="2","At Risk",
RIGHT(H636,1)="4","Can't Lose Them",
TRUE,"Hibernating"
)</f>
        <v>Customers Needing Attention</v>
      </c>
    </row>
    <row r="637" spans="1:10" x14ac:dyDescent="0.25">
      <c r="A637" s="3" t="s">
        <v>653</v>
      </c>
      <c r="B637">
        <v>135</v>
      </c>
      <c r="C637">
        <v>2</v>
      </c>
      <c r="D637">
        <v>183.2</v>
      </c>
      <c r="E637" cm="1">
        <f t="array" ref="E637">_xlfn.IFS(B637&gt;87,1,AND(B637&lt;=87, B637&gt;45),2,AND(B637&lt;=45,B637&gt;18),3,B637&lt;=18,4)</f>
        <v>1</v>
      </c>
      <c r="F637" cm="1">
        <f t="array" ref="F637">_xlfn.IFS(C637&gt;7,4,AND(C637&lt;=7, C637&gt;5),3,AND(C637&lt;=5,C637&gt;4),2,C637&lt;=4,1)</f>
        <v>1</v>
      </c>
      <c r="G637" cm="1">
        <f t="array" ref="G637">_xlfn.IFS(D637&gt;4094,4,AND(D637&lt;=4094, D637&gt;2784),3,AND(D637&lt;=2784,D637&gt;1779),2,D637&lt;=1779,1)</f>
        <v>1</v>
      </c>
      <c r="H637">
        <f t="shared" si="9"/>
        <v>111</v>
      </c>
      <c r="I637" t="str" cm="1">
        <f t="array" ref="I637">_xlfn.IFS(H637&gt;411,"Platinum",AND(H637&lt;=411, H637&gt;311),"Gold",AND(H637&lt;=311,H637&gt;211),"Silver",H637&lt;=211,"Bronze")</f>
        <v>Bronze</v>
      </c>
      <c r="J637" t="str" cm="1">
        <f t="array" ref="J637">_xlfn.IFS(
H637="444","Champions",
LEFT(H637,1)="4","Loyal Customers",
MID(H637,2,1)="4","Potential Loyalists",
LEFT(H637,1)="3","Promising",
LEFT(H637,1)="2","Customers Needing Attention",
LEFT(H637,1)&lt;="2","At Risk",
RIGHT(H637,1)="4","Can't Lose Them",
TRUE,"Hibernating"
)</f>
        <v>At Risk</v>
      </c>
    </row>
    <row r="638" spans="1:10" x14ac:dyDescent="0.25">
      <c r="A638" s="3" t="s">
        <v>654</v>
      </c>
      <c r="B638">
        <v>33</v>
      </c>
      <c r="C638">
        <v>9</v>
      </c>
      <c r="D638">
        <v>5321.2999999999993</v>
      </c>
      <c r="E638" cm="1">
        <f t="array" ref="E638">_xlfn.IFS(B638&gt;87,1,AND(B638&lt;=87, B638&gt;45),2,AND(B638&lt;=45,B638&gt;18),3,B638&lt;=18,4)</f>
        <v>3</v>
      </c>
      <c r="F638" cm="1">
        <f t="array" ref="F638">_xlfn.IFS(C638&gt;7,4,AND(C638&lt;=7, C638&gt;5),3,AND(C638&lt;=5,C638&gt;4),2,C638&lt;=4,1)</f>
        <v>4</v>
      </c>
      <c r="G638" cm="1">
        <f t="array" ref="G638">_xlfn.IFS(D638&gt;4094,4,AND(D638&lt;=4094, D638&gt;2784),3,AND(D638&lt;=2784,D638&gt;1779),2,D638&lt;=1779,1)</f>
        <v>4</v>
      </c>
      <c r="H638">
        <f t="shared" si="9"/>
        <v>344</v>
      </c>
      <c r="I638" t="str" cm="1">
        <f t="array" ref="I638">_xlfn.IFS(H638&gt;411,"Platinum",AND(H638&lt;=411, H638&gt;311),"Gold",AND(H638&lt;=311,H638&gt;211),"Silver",H638&lt;=211,"Bronze")</f>
        <v>Gold</v>
      </c>
      <c r="J638" t="str" cm="1">
        <f t="array" ref="J638">_xlfn.IFS(
H638="444","Champions",
LEFT(H638,1)="4","Loyal Customers",
MID(H638,2,1)="4","Potential Loyalists",
LEFT(H638,1)="3","Promising",
LEFT(H638,1)="2","Customers Needing Attention",
LEFT(H638,1)&lt;="2","At Risk",
RIGHT(H638,1)="4","Can't Lose Them",
TRUE,"Hibernating"
)</f>
        <v>Potential Loyalists</v>
      </c>
    </row>
    <row r="639" spans="1:10" x14ac:dyDescent="0.25">
      <c r="A639" s="3" t="s">
        <v>655</v>
      </c>
      <c r="B639">
        <v>3</v>
      </c>
      <c r="C639">
        <v>4</v>
      </c>
      <c r="D639">
        <v>4968.78</v>
      </c>
      <c r="E639" cm="1">
        <f t="array" ref="E639">_xlfn.IFS(B639&gt;87,1,AND(B639&lt;=87, B639&gt;45),2,AND(B639&lt;=45,B639&gt;18),3,B639&lt;=18,4)</f>
        <v>4</v>
      </c>
      <c r="F639" cm="1">
        <f t="array" ref="F639">_xlfn.IFS(C639&gt;7,4,AND(C639&lt;=7, C639&gt;5),3,AND(C639&lt;=5,C639&gt;4),2,C639&lt;=4,1)</f>
        <v>1</v>
      </c>
      <c r="G639" cm="1">
        <f t="array" ref="G639">_xlfn.IFS(D639&gt;4094,4,AND(D639&lt;=4094, D639&gt;2784),3,AND(D639&lt;=2784,D639&gt;1779),2,D639&lt;=1779,1)</f>
        <v>4</v>
      </c>
      <c r="H639">
        <f t="shared" si="9"/>
        <v>414</v>
      </c>
      <c r="I639" t="str" cm="1">
        <f t="array" ref="I639">_xlfn.IFS(H639&gt;411,"Platinum",AND(H639&lt;=411, H639&gt;311),"Gold",AND(H639&lt;=311,H639&gt;211),"Silver",H639&lt;=211,"Bronze")</f>
        <v>Platinum</v>
      </c>
      <c r="J639" t="str" cm="1">
        <f t="array" ref="J639">_xlfn.IFS(
H639="444","Champions",
LEFT(H639,1)="4","Loyal Customers",
MID(H639,2,1)="4","Potential Loyalists",
LEFT(H639,1)="3","Promising",
LEFT(H639,1)="2","Customers Needing Attention",
LEFT(H639,1)&lt;="2","At Risk",
RIGHT(H639,1)="4","Can't Lose Them",
TRUE,"Hibernating"
)</f>
        <v>Loyal Customers</v>
      </c>
    </row>
    <row r="640" spans="1:10" x14ac:dyDescent="0.25">
      <c r="A640" s="3" t="s">
        <v>656</v>
      </c>
      <c r="B640">
        <v>82</v>
      </c>
      <c r="C640">
        <v>6</v>
      </c>
      <c r="D640">
        <v>7651.02</v>
      </c>
      <c r="E640" cm="1">
        <f t="array" ref="E640">_xlfn.IFS(B640&gt;87,1,AND(B640&lt;=87, B640&gt;45),2,AND(B640&lt;=45,B640&gt;18),3,B640&lt;=18,4)</f>
        <v>2</v>
      </c>
      <c r="F640" cm="1">
        <f t="array" ref="F640">_xlfn.IFS(C640&gt;7,4,AND(C640&lt;=7, C640&gt;5),3,AND(C640&lt;=5,C640&gt;4),2,C640&lt;=4,1)</f>
        <v>3</v>
      </c>
      <c r="G640" cm="1">
        <f t="array" ref="G640">_xlfn.IFS(D640&gt;4094,4,AND(D640&lt;=4094, D640&gt;2784),3,AND(D640&lt;=2784,D640&gt;1779),2,D640&lt;=1779,1)</f>
        <v>4</v>
      </c>
      <c r="H640">
        <f t="shared" si="9"/>
        <v>234</v>
      </c>
      <c r="I640" t="str" cm="1">
        <f t="array" ref="I640">_xlfn.IFS(H640&gt;411,"Platinum",AND(H640&lt;=411, H640&gt;311),"Gold",AND(H640&lt;=311,H640&gt;211),"Silver",H640&lt;=211,"Bronze")</f>
        <v>Silver</v>
      </c>
      <c r="J640" t="str" cm="1">
        <f t="array" ref="J640">_xlfn.IFS(
H640="444","Champions",
LEFT(H640,1)="4","Loyal Customers",
MID(H640,2,1)="4","Potential Loyalists",
LEFT(H640,1)="3","Promising",
LEFT(H640,1)="2","Customers Needing Attention",
LEFT(H640,1)&lt;="2","At Risk",
RIGHT(H640,1)="4","Can't Lose Them",
TRUE,"Hibernating"
)</f>
        <v>Customers Needing Attention</v>
      </c>
    </row>
    <row r="641" spans="1:10" x14ac:dyDescent="0.25">
      <c r="A641" s="3" t="s">
        <v>657</v>
      </c>
      <c r="B641">
        <v>64</v>
      </c>
      <c r="C641">
        <v>4</v>
      </c>
      <c r="D641">
        <v>2236.7599999999998</v>
      </c>
      <c r="E641" cm="1">
        <f t="array" ref="E641">_xlfn.IFS(B641&gt;87,1,AND(B641&lt;=87, B641&gt;45),2,AND(B641&lt;=45,B641&gt;18),3,B641&lt;=18,4)</f>
        <v>2</v>
      </c>
      <c r="F641" cm="1">
        <f t="array" ref="F641">_xlfn.IFS(C641&gt;7,4,AND(C641&lt;=7, C641&gt;5),3,AND(C641&lt;=5,C641&gt;4),2,C641&lt;=4,1)</f>
        <v>1</v>
      </c>
      <c r="G641" cm="1">
        <f t="array" ref="G641">_xlfn.IFS(D641&gt;4094,4,AND(D641&lt;=4094, D641&gt;2784),3,AND(D641&lt;=2784,D641&gt;1779),2,D641&lt;=1779,1)</f>
        <v>2</v>
      </c>
      <c r="H641">
        <f t="shared" si="9"/>
        <v>212</v>
      </c>
      <c r="I641" t="str" cm="1">
        <f t="array" ref="I641">_xlfn.IFS(H641&gt;411,"Platinum",AND(H641&lt;=411, H641&gt;311),"Gold",AND(H641&lt;=311,H641&gt;211),"Silver",H641&lt;=211,"Bronze")</f>
        <v>Silver</v>
      </c>
      <c r="J641" t="str" cm="1">
        <f t="array" ref="J641">_xlfn.IFS(
H641="444","Champions",
LEFT(H641,1)="4","Loyal Customers",
MID(H641,2,1)="4","Potential Loyalists",
LEFT(H641,1)="3","Promising",
LEFT(H641,1)="2","Customers Needing Attention",
LEFT(H641,1)&lt;="2","At Risk",
RIGHT(H641,1)="4","Can't Lose Them",
TRUE,"Hibernating"
)</f>
        <v>Customers Needing Attention</v>
      </c>
    </row>
    <row r="642" spans="1:10" x14ac:dyDescent="0.25">
      <c r="A642" s="3" t="s">
        <v>658</v>
      </c>
      <c r="B642">
        <v>73</v>
      </c>
      <c r="C642">
        <v>10</v>
      </c>
      <c r="D642">
        <v>3220.9</v>
      </c>
      <c r="E642" cm="1">
        <f t="array" ref="E642">_xlfn.IFS(B642&gt;87,1,AND(B642&lt;=87, B642&gt;45),2,AND(B642&lt;=45,B642&gt;18),3,B642&lt;=18,4)</f>
        <v>2</v>
      </c>
      <c r="F642" cm="1">
        <f t="array" ref="F642">_xlfn.IFS(C642&gt;7,4,AND(C642&lt;=7, C642&gt;5),3,AND(C642&lt;=5,C642&gt;4),2,C642&lt;=4,1)</f>
        <v>4</v>
      </c>
      <c r="G642" cm="1">
        <f t="array" ref="G642">_xlfn.IFS(D642&gt;4094,4,AND(D642&lt;=4094, D642&gt;2784),3,AND(D642&lt;=2784,D642&gt;1779),2,D642&lt;=1779,1)</f>
        <v>3</v>
      </c>
      <c r="H642">
        <f t="shared" si="9"/>
        <v>243</v>
      </c>
      <c r="I642" t="str" cm="1">
        <f t="array" ref="I642">_xlfn.IFS(H642&gt;411,"Platinum",AND(H642&lt;=411, H642&gt;311),"Gold",AND(H642&lt;=311,H642&gt;211),"Silver",H642&lt;=211,"Bronze")</f>
        <v>Silver</v>
      </c>
      <c r="J642" t="str" cm="1">
        <f t="array" ref="J642">_xlfn.IFS(
H642="444","Champions",
LEFT(H642,1)="4","Loyal Customers",
MID(H642,2,1)="4","Potential Loyalists",
LEFT(H642,1)="3","Promising",
LEFT(H642,1)="2","Customers Needing Attention",
LEFT(H642,1)&lt;="2","At Risk",
RIGHT(H642,1)="4","Can't Lose Them",
TRUE,"Hibernating"
)</f>
        <v>Potential Loyalists</v>
      </c>
    </row>
    <row r="643" spans="1:10" x14ac:dyDescent="0.25">
      <c r="A643" s="3" t="s">
        <v>659</v>
      </c>
      <c r="B643">
        <v>86</v>
      </c>
      <c r="C643">
        <v>4</v>
      </c>
      <c r="D643">
        <v>1050.28</v>
      </c>
      <c r="E643" cm="1">
        <f t="array" ref="E643">_xlfn.IFS(B643&gt;87,1,AND(B643&lt;=87, B643&gt;45),2,AND(B643&lt;=45,B643&gt;18),3,B643&lt;=18,4)</f>
        <v>2</v>
      </c>
      <c r="F643" cm="1">
        <f t="array" ref="F643">_xlfn.IFS(C643&gt;7,4,AND(C643&lt;=7, C643&gt;5),3,AND(C643&lt;=5,C643&gt;4),2,C643&lt;=4,1)</f>
        <v>1</v>
      </c>
      <c r="G643" cm="1">
        <f t="array" ref="G643">_xlfn.IFS(D643&gt;4094,4,AND(D643&lt;=4094, D643&gt;2784),3,AND(D643&lt;=2784,D643&gt;1779),2,D643&lt;=1779,1)</f>
        <v>1</v>
      </c>
      <c r="H643">
        <f t="shared" si="9"/>
        <v>211</v>
      </c>
      <c r="I643" t="str" cm="1">
        <f t="array" ref="I643">_xlfn.IFS(H643&gt;411,"Platinum",AND(H643&lt;=411, H643&gt;311),"Gold",AND(H643&lt;=311,H643&gt;211),"Silver",H643&lt;=211,"Bronze")</f>
        <v>Bronze</v>
      </c>
      <c r="J643" t="str" cm="1">
        <f t="array" ref="J643">_xlfn.IFS(
H643="444","Champions",
LEFT(H643,1)="4","Loyal Customers",
MID(H643,2,1)="4","Potential Loyalists",
LEFT(H643,1)="3","Promising",
LEFT(H643,1)="2","Customers Needing Attention",
LEFT(H643,1)&lt;="2","At Risk",
RIGHT(H643,1)="4","Can't Lose Them",
TRUE,"Hibernating"
)</f>
        <v>Customers Needing Attention</v>
      </c>
    </row>
    <row r="644" spans="1:10" x14ac:dyDescent="0.25">
      <c r="A644" s="3" t="s">
        <v>660</v>
      </c>
      <c r="B644">
        <v>37</v>
      </c>
      <c r="C644">
        <v>8</v>
      </c>
      <c r="D644">
        <v>4521.3500000000004</v>
      </c>
      <c r="E644" cm="1">
        <f t="array" ref="E644">_xlfn.IFS(B644&gt;87,1,AND(B644&lt;=87, B644&gt;45),2,AND(B644&lt;=45,B644&gt;18),3,B644&lt;=18,4)</f>
        <v>3</v>
      </c>
      <c r="F644" cm="1">
        <f t="array" ref="F644">_xlfn.IFS(C644&gt;7,4,AND(C644&lt;=7, C644&gt;5),3,AND(C644&lt;=5,C644&gt;4),2,C644&lt;=4,1)</f>
        <v>4</v>
      </c>
      <c r="G644" cm="1">
        <f t="array" ref="G644">_xlfn.IFS(D644&gt;4094,4,AND(D644&lt;=4094, D644&gt;2784),3,AND(D644&lt;=2784,D644&gt;1779),2,D644&lt;=1779,1)</f>
        <v>4</v>
      </c>
      <c r="H644">
        <f t="shared" si="9"/>
        <v>344</v>
      </c>
      <c r="I644" t="str" cm="1">
        <f t="array" ref="I644">_xlfn.IFS(H644&gt;411,"Platinum",AND(H644&lt;=411, H644&gt;311),"Gold",AND(H644&lt;=311,H644&gt;211),"Silver",H644&lt;=211,"Bronze")</f>
        <v>Gold</v>
      </c>
      <c r="J644" t="str" cm="1">
        <f t="array" ref="J644">_xlfn.IFS(
H644="444","Champions",
LEFT(H644,1)="4","Loyal Customers",
MID(H644,2,1)="4","Potential Loyalists",
LEFT(H644,1)="3","Promising",
LEFT(H644,1)="2","Customers Needing Attention",
LEFT(H644,1)&lt;="2","At Risk",
RIGHT(H644,1)="4","Can't Lose Them",
TRUE,"Hibernating"
)</f>
        <v>Potential Loyalists</v>
      </c>
    </row>
    <row r="645" spans="1:10" x14ac:dyDescent="0.25">
      <c r="A645" s="3" t="s">
        <v>661</v>
      </c>
      <c r="B645">
        <v>12</v>
      </c>
      <c r="C645">
        <v>7</v>
      </c>
      <c r="D645">
        <v>3677</v>
      </c>
      <c r="E645" cm="1">
        <f t="array" ref="E645">_xlfn.IFS(B645&gt;87,1,AND(B645&lt;=87, B645&gt;45),2,AND(B645&lt;=45,B645&gt;18),3,B645&lt;=18,4)</f>
        <v>4</v>
      </c>
      <c r="F645" cm="1">
        <f t="array" ref="F645">_xlfn.IFS(C645&gt;7,4,AND(C645&lt;=7, C645&gt;5),3,AND(C645&lt;=5,C645&gt;4),2,C645&lt;=4,1)</f>
        <v>3</v>
      </c>
      <c r="G645" cm="1">
        <f t="array" ref="G645">_xlfn.IFS(D645&gt;4094,4,AND(D645&lt;=4094, D645&gt;2784),3,AND(D645&lt;=2784,D645&gt;1779),2,D645&lt;=1779,1)</f>
        <v>3</v>
      </c>
      <c r="H645">
        <f t="shared" ref="H645:H708" si="10">(100*E645)+(10*F645)+G645</f>
        <v>433</v>
      </c>
      <c r="I645" t="str" cm="1">
        <f t="array" ref="I645">_xlfn.IFS(H645&gt;411,"Platinum",AND(H645&lt;=411, H645&gt;311),"Gold",AND(H645&lt;=311,H645&gt;211),"Silver",H645&lt;=211,"Bronze")</f>
        <v>Platinum</v>
      </c>
      <c r="J645" t="str" cm="1">
        <f t="array" ref="J645">_xlfn.IFS(
H645="444","Champions",
LEFT(H645,1)="4","Loyal Customers",
MID(H645,2,1)="4","Potential Loyalists",
LEFT(H645,1)="3","Promising",
LEFT(H645,1)="2","Customers Needing Attention",
LEFT(H645,1)&lt;="2","At Risk",
RIGHT(H645,1)="4","Can't Lose Them",
TRUE,"Hibernating"
)</f>
        <v>Loyal Customers</v>
      </c>
    </row>
    <row r="646" spans="1:10" x14ac:dyDescent="0.25">
      <c r="A646" s="3" t="s">
        <v>662</v>
      </c>
      <c r="B646">
        <v>16</v>
      </c>
      <c r="C646">
        <v>7</v>
      </c>
      <c r="D646">
        <v>6165.1</v>
      </c>
      <c r="E646" cm="1">
        <f t="array" ref="E646">_xlfn.IFS(B646&gt;87,1,AND(B646&lt;=87, B646&gt;45),2,AND(B646&lt;=45,B646&gt;18),3,B646&lt;=18,4)</f>
        <v>4</v>
      </c>
      <c r="F646" cm="1">
        <f t="array" ref="F646">_xlfn.IFS(C646&gt;7,4,AND(C646&lt;=7, C646&gt;5),3,AND(C646&lt;=5,C646&gt;4),2,C646&lt;=4,1)</f>
        <v>3</v>
      </c>
      <c r="G646" cm="1">
        <f t="array" ref="G646">_xlfn.IFS(D646&gt;4094,4,AND(D646&lt;=4094, D646&gt;2784),3,AND(D646&lt;=2784,D646&gt;1779),2,D646&lt;=1779,1)</f>
        <v>4</v>
      </c>
      <c r="H646">
        <f t="shared" si="10"/>
        <v>434</v>
      </c>
      <c r="I646" t="str" cm="1">
        <f t="array" ref="I646">_xlfn.IFS(H646&gt;411,"Platinum",AND(H646&lt;=411, H646&gt;311),"Gold",AND(H646&lt;=311,H646&gt;211),"Silver",H646&lt;=211,"Bronze")</f>
        <v>Platinum</v>
      </c>
      <c r="J646" t="str" cm="1">
        <f t="array" ref="J646">_xlfn.IFS(
H646="444","Champions",
LEFT(H646,1)="4","Loyal Customers",
MID(H646,2,1)="4","Potential Loyalists",
LEFT(H646,1)="3","Promising",
LEFT(H646,1)="2","Customers Needing Attention",
LEFT(H646,1)&lt;="2","At Risk",
RIGHT(H646,1)="4","Can't Lose Them",
TRUE,"Hibernating"
)</f>
        <v>Loyal Customers</v>
      </c>
    </row>
    <row r="647" spans="1:10" x14ac:dyDescent="0.25">
      <c r="A647" s="3" t="s">
        <v>663</v>
      </c>
      <c r="B647">
        <v>40</v>
      </c>
      <c r="C647">
        <v>10</v>
      </c>
      <c r="D647">
        <v>8102.619999999999</v>
      </c>
      <c r="E647" cm="1">
        <f t="array" ref="E647">_xlfn.IFS(B647&gt;87,1,AND(B647&lt;=87, B647&gt;45),2,AND(B647&lt;=45,B647&gt;18),3,B647&lt;=18,4)</f>
        <v>3</v>
      </c>
      <c r="F647" cm="1">
        <f t="array" ref="F647">_xlfn.IFS(C647&gt;7,4,AND(C647&lt;=7, C647&gt;5),3,AND(C647&lt;=5,C647&gt;4),2,C647&lt;=4,1)</f>
        <v>4</v>
      </c>
      <c r="G647" cm="1">
        <f t="array" ref="G647">_xlfn.IFS(D647&gt;4094,4,AND(D647&lt;=4094, D647&gt;2784),3,AND(D647&lt;=2784,D647&gt;1779),2,D647&lt;=1779,1)</f>
        <v>4</v>
      </c>
      <c r="H647">
        <f t="shared" si="10"/>
        <v>344</v>
      </c>
      <c r="I647" t="str" cm="1">
        <f t="array" ref="I647">_xlfn.IFS(H647&gt;411,"Platinum",AND(H647&lt;=411, H647&gt;311),"Gold",AND(H647&lt;=311,H647&gt;211),"Silver",H647&lt;=211,"Bronze")</f>
        <v>Gold</v>
      </c>
      <c r="J647" t="str" cm="1">
        <f t="array" ref="J647">_xlfn.IFS(
H647="444","Champions",
LEFT(H647,1)="4","Loyal Customers",
MID(H647,2,1)="4","Potential Loyalists",
LEFT(H647,1)="3","Promising",
LEFT(H647,1)="2","Customers Needing Attention",
LEFT(H647,1)&lt;="2","At Risk",
RIGHT(H647,1)="4","Can't Lose Them",
TRUE,"Hibernating"
)</f>
        <v>Potential Loyalists</v>
      </c>
    </row>
    <row r="648" spans="1:10" x14ac:dyDescent="0.25">
      <c r="A648" s="3" t="s">
        <v>664</v>
      </c>
      <c r="B648">
        <v>65</v>
      </c>
      <c r="C648">
        <v>6</v>
      </c>
      <c r="D648">
        <v>4627.3499999999995</v>
      </c>
      <c r="E648" cm="1">
        <f t="array" ref="E648">_xlfn.IFS(B648&gt;87,1,AND(B648&lt;=87, B648&gt;45),2,AND(B648&lt;=45,B648&gt;18),3,B648&lt;=18,4)</f>
        <v>2</v>
      </c>
      <c r="F648" cm="1">
        <f t="array" ref="F648">_xlfn.IFS(C648&gt;7,4,AND(C648&lt;=7, C648&gt;5),3,AND(C648&lt;=5,C648&gt;4),2,C648&lt;=4,1)</f>
        <v>3</v>
      </c>
      <c r="G648" cm="1">
        <f t="array" ref="G648">_xlfn.IFS(D648&gt;4094,4,AND(D648&lt;=4094, D648&gt;2784),3,AND(D648&lt;=2784,D648&gt;1779),2,D648&lt;=1779,1)</f>
        <v>4</v>
      </c>
      <c r="H648">
        <f t="shared" si="10"/>
        <v>234</v>
      </c>
      <c r="I648" t="str" cm="1">
        <f t="array" ref="I648">_xlfn.IFS(H648&gt;411,"Platinum",AND(H648&lt;=411, H648&gt;311),"Gold",AND(H648&lt;=311,H648&gt;211),"Silver",H648&lt;=211,"Bronze")</f>
        <v>Silver</v>
      </c>
      <c r="J648" t="str" cm="1">
        <f t="array" ref="J648">_xlfn.IFS(
H648="444","Champions",
LEFT(H648,1)="4","Loyal Customers",
MID(H648,2,1)="4","Potential Loyalists",
LEFT(H648,1)="3","Promising",
LEFT(H648,1)="2","Customers Needing Attention",
LEFT(H648,1)&lt;="2","At Risk",
RIGHT(H648,1)="4","Can't Lose Them",
TRUE,"Hibernating"
)</f>
        <v>Customers Needing Attention</v>
      </c>
    </row>
    <row r="649" spans="1:10" x14ac:dyDescent="0.25">
      <c r="A649" s="3" t="s">
        <v>665</v>
      </c>
      <c r="B649">
        <v>55</v>
      </c>
      <c r="C649">
        <v>8</v>
      </c>
      <c r="D649">
        <v>3225</v>
      </c>
      <c r="E649" cm="1">
        <f t="array" ref="E649">_xlfn.IFS(B649&gt;87,1,AND(B649&lt;=87, B649&gt;45),2,AND(B649&lt;=45,B649&gt;18),3,B649&lt;=18,4)</f>
        <v>2</v>
      </c>
      <c r="F649" cm="1">
        <f t="array" ref="F649">_xlfn.IFS(C649&gt;7,4,AND(C649&lt;=7, C649&gt;5),3,AND(C649&lt;=5,C649&gt;4),2,C649&lt;=4,1)</f>
        <v>4</v>
      </c>
      <c r="G649" cm="1">
        <f t="array" ref="G649">_xlfn.IFS(D649&gt;4094,4,AND(D649&lt;=4094, D649&gt;2784),3,AND(D649&lt;=2784,D649&gt;1779),2,D649&lt;=1779,1)</f>
        <v>3</v>
      </c>
      <c r="H649">
        <f t="shared" si="10"/>
        <v>243</v>
      </c>
      <c r="I649" t="str" cm="1">
        <f t="array" ref="I649">_xlfn.IFS(H649&gt;411,"Platinum",AND(H649&lt;=411, H649&gt;311),"Gold",AND(H649&lt;=311,H649&gt;211),"Silver",H649&lt;=211,"Bronze")</f>
        <v>Silver</v>
      </c>
      <c r="J649" t="str" cm="1">
        <f t="array" ref="J649">_xlfn.IFS(
H649="444","Champions",
LEFT(H649,1)="4","Loyal Customers",
MID(H649,2,1)="4","Potential Loyalists",
LEFT(H649,1)="3","Promising",
LEFT(H649,1)="2","Customers Needing Attention",
LEFT(H649,1)&lt;="2","At Risk",
RIGHT(H649,1)="4","Can't Lose Them",
TRUE,"Hibernating"
)</f>
        <v>Potential Loyalists</v>
      </c>
    </row>
    <row r="650" spans="1:10" x14ac:dyDescent="0.25">
      <c r="A650" s="3" t="s">
        <v>666</v>
      </c>
      <c r="B650">
        <v>36</v>
      </c>
      <c r="C650">
        <v>8</v>
      </c>
      <c r="D650">
        <v>2944.09</v>
      </c>
      <c r="E650" cm="1">
        <f t="array" ref="E650">_xlfn.IFS(B650&gt;87,1,AND(B650&lt;=87, B650&gt;45),2,AND(B650&lt;=45,B650&gt;18),3,B650&lt;=18,4)</f>
        <v>3</v>
      </c>
      <c r="F650" cm="1">
        <f t="array" ref="F650">_xlfn.IFS(C650&gt;7,4,AND(C650&lt;=7, C650&gt;5),3,AND(C650&lt;=5,C650&gt;4),2,C650&lt;=4,1)</f>
        <v>4</v>
      </c>
      <c r="G650" cm="1">
        <f t="array" ref="G650">_xlfn.IFS(D650&gt;4094,4,AND(D650&lt;=4094, D650&gt;2784),3,AND(D650&lt;=2784,D650&gt;1779),2,D650&lt;=1779,1)</f>
        <v>3</v>
      </c>
      <c r="H650">
        <f t="shared" si="10"/>
        <v>343</v>
      </c>
      <c r="I650" t="str" cm="1">
        <f t="array" ref="I650">_xlfn.IFS(H650&gt;411,"Platinum",AND(H650&lt;=411, H650&gt;311),"Gold",AND(H650&lt;=311,H650&gt;211),"Silver",H650&lt;=211,"Bronze")</f>
        <v>Gold</v>
      </c>
      <c r="J650" t="str" cm="1">
        <f t="array" ref="J650">_xlfn.IFS(
H650="444","Champions",
LEFT(H650,1)="4","Loyal Customers",
MID(H650,2,1)="4","Potential Loyalists",
LEFT(H650,1)="3","Promising",
LEFT(H650,1)="2","Customers Needing Attention",
LEFT(H650,1)&lt;="2","At Risk",
RIGHT(H650,1)="4","Can't Lose Them",
TRUE,"Hibernating"
)</f>
        <v>Potential Loyalists</v>
      </c>
    </row>
    <row r="651" spans="1:10" x14ac:dyDescent="0.25">
      <c r="A651" s="3" t="s">
        <v>667</v>
      </c>
      <c r="B651">
        <v>55</v>
      </c>
      <c r="C651">
        <v>5</v>
      </c>
      <c r="D651">
        <v>1914.2000000000003</v>
      </c>
      <c r="E651" cm="1">
        <f t="array" ref="E651">_xlfn.IFS(B651&gt;87,1,AND(B651&lt;=87, B651&gt;45),2,AND(B651&lt;=45,B651&gt;18),3,B651&lt;=18,4)</f>
        <v>2</v>
      </c>
      <c r="F651" cm="1">
        <f t="array" ref="F651">_xlfn.IFS(C651&gt;7,4,AND(C651&lt;=7, C651&gt;5),3,AND(C651&lt;=5,C651&gt;4),2,C651&lt;=4,1)</f>
        <v>2</v>
      </c>
      <c r="G651" cm="1">
        <f t="array" ref="G651">_xlfn.IFS(D651&gt;4094,4,AND(D651&lt;=4094, D651&gt;2784),3,AND(D651&lt;=2784,D651&gt;1779),2,D651&lt;=1779,1)</f>
        <v>2</v>
      </c>
      <c r="H651">
        <f t="shared" si="10"/>
        <v>222</v>
      </c>
      <c r="I651" t="str" cm="1">
        <f t="array" ref="I651">_xlfn.IFS(H651&gt;411,"Platinum",AND(H651&lt;=411, H651&gt;311),"Gold",AND(H651&lt;=311,H651&gt;211),"Silver",H651&lt;=211,"Bronze")</f>
        <v>Silver</v>
      </c>
      <c r="J651" t="str" cm="1">
        <f t="array" ref="J651">_xlfn.IFS(
H651="444","Champions",
LEFT(H651,1)="4","Loyal Customers",
MID(H651,2,1)="4","Potential Loyalists",
LEFT(H651,1)="3","Promising",
LEFT(H651,1)="2","Customers Needing Attention",
LEFT(H651,1)&lt;="2","At Risk",
RIGHT(H651,1)="4","Can't Lose Them",
TRUE,"Hibernating"
)</f>
        <v>Customers Needing Attention</v>
      </c>
    </row>
    <row r="652" spans="1:10" x14ac:dyDescent="0.25">
      <c r="A652" s="3" t="s">
        <v>668</v>
      </c>
      <c r="B652">
        <v>112</v>
      </c>
      <c r="C652">
        <v>4</v>
      </c>
      <c r="D652">
        <v>3221.08</v>
      </c>
      <c r="E652" cm="1">
        <f t="array" ref="E652">_xlfn.IFS(B652&gt;87,1,AND(B652&lt;=87, B652&gt;45),2,AND(B652&lt;=45,B652&gt;18),3,B652&lt;=18,4)</f>
        <v>1</v>
      </c>
      <c r="F652" cm="1">
        <f t="array" ref="F652">_xlfn.IFS(C652&gt;7,4,AND(C652&lt;=7, C652&gt;5),3,AND(C652&lt;=5,C652&gt;4),2,C652&lt;=4,1)</f>
        <v>1</v>
      </c>
      <c r="G652" cm="1">
        <f t="array" ref="G652">_xlfn.IFS(D652&gt;4094,4,AND(D652&lt;=4094, D652&gt;2784),3,AND(D652&lt;=2784,D652&gt;1779),2,D652&lt;=1779,1)</f>
        <v>3</v>
      </c>
      <c r="H652">
        <f t="shared" si="10"/>
        <v>113</v>
      </c>
      <c r="I652" t="str" cm="1">
        <f t="array" ref="I652">_xlfn.IFS(H652&gt;411,"Platinum",AND(H652&lt;=411, H652&gt;311),"Gold",AND(H652&lt;=311,H652&gt;211),"Silver",H652&lt;=211,"Bronze")</f>
        <v>Bronze</v>
      </c>
      <c r="J652" t="str" cm="1">
        <f t="array" ref="J652">_xlfn.IFS(
H652="444","Champions",
LEFT(H652,1)="4","Loyal Customers",
MID(H652,2,1)="4","Potential Loyalists",
LEFT(H652,1)="3","Promising",
LEFT(H652,1)="2","Customers Needing Attention",
LEFT(H652,1)&lt;="2","At Risk",
RIGHT(H652,1)="4","Can't Lose Them",
TRUE,"Hibernating"
)</f>
        <v>At Risk</v>
      </c>
    </row>
    <row r="653" spans="1:10" x14ac:dyDescent="0.25">
      <c r="A653" s="3" t="s">
        <v>669</v>
      </c>
      <c r="B653">
        <v>2</v>
      </c>
      <c r="C653">
        <v>2</v>
      </c>
      <c r="D653">
        <v>1323.6599999999999</v>
      </c>
      <c r="E653" cm="1">
        <f t="array" ref="E653">_xlfn.IFS(B653&gt;87,1,AND(B653&lt;=87, B653&gt;45),2,AND(B653&lt;=45,B653&gt;18),3,B653&lt;=18,4)</f>
        <v>4</v>
      </c>
      <c r="F653" cm="1">
        <f t="array" ref="F653">_xlfn.IFS(C653&gt;7,4,AND(C653&lt;=7, C653&gt;5),3,AND(C653&lt;=5,C653&gt;4),2,C653&lt;=4,1)</f>
        <v>1</v>
      </c>
      <c r="G653" cm="1">
        <f t="array" ref="G653">_xlfn.IFS(D653&gt;4094,4,AND(D653&lt;=4094, D653&gt;2784),3,AND(D653&lt;=2784,D653&gt;1779),2,D653&lt;=1779,1)</f>
        <v>1</v>
      </c>
      <c r="H653">
        <f t="shared" si="10"/>
        <v>411</v>
      </c>
      <c r="I653" t="str" cm="1">
        <f t="array" ref="I653">_xlfn.IFS(H653&gt;411,"Platinum",AND(H653&lt;=411, H653&gt;311),"Gold",AND(H653&lt;=311,H653&gt;211),"Silver",H653&lt;=211,"Bronze")</f>
        <v>Gold</v>
      </c>
      <c r="J653" t="str" cm="1">
        <f t="array" ref="J653">_xlfn.IFS(
H653="444","Champions",
LEFT(H653,1)="4","Loyal Customers",
MID(H653,2,1)="4","Potential Loyalists",
LEFT(H653,1)="3","Promising",
LEFT(H653,1)="2","Customers Needing Attention",
LEFT(H653,1)&lt;="2","At Risk",
RIGHT(H653,1)="4","Can't Lose Them",
TRUE,"Hibernating"
)</f>
        <v>Loyal Customers</v>
      </c>
    </row>
    <row r="654" spans="1:10" x14ac:dyDescent="0.25">
      <c r="A654" s="3" t="s">
        <v>670</v>
      </c>
      <c r="B654">
        <v>37</v>
      </c>
      <c r="C654">
        <v>8</v>
      </c>
      <c r="D654">
        <v>3461.65</v>
      </c>
      <c r="E654" cm="1">
        <f t="array" ref="E654">_xlfn.IFS(B654&gt;87,1,AND(B654&lt;=87, B654&gt;45),2,AND(B654&lt;=45,B654&gt;18),3,B654&lt;=18,4)</f>
        <v>3</v>
      </c>
      <c r="F654" cm="1">
        <f t="array" ref="F654">_xlfn.IFS(C654&gt;7,4,AND(C654&lt;=7, C654&gt;5),3,AND(C654&lt;=5,C654&gt;4),2,C654&lt;=4,1)</f>
        <v>4</v>
      </c>
      <c r="G654" cm="1">
        <f t="array" ref="G654">_xlfn.IFS(D654&gt;4094,4,AND(D654&lt;=4094, D654&gt;2784),3,AND(D654&lt;=2784,D654&gt;1779),2,D654&lt;=1779,1)</f>
        <v>3</v>
      </c>
      <c r="H654">
        <f t="shared" si="10"/>
        <v>343</v>
      </c>
      <c r="I654" t="str" cm="1">
        <f t="array" ref="I654">_xlfn.IFS(H654&gt;411,"Platinum",AND(H654&lt;=411, H654&gt;311),"Gold",AND(H654&lt;=311,H654&gt;211),"Silver",H654&lt;=211,"Bronze")</f>
        <v>Gold</v>
      </c>
      <c r="J654" t="str" cm="1">
        <f t="array" ref="J654">_xlfn.IFS(
H654="444","Champions",
LEFT(H654,1)="4","Loyal Customers",
MID(H654,2,1)="4","Potential Loyalists",
LEFT(H654,1)="3","Promising",
LEFT(H654,1)="2","Customers Needing Attention",
LEFT(H654,1)&lt;="2","At Risk",
RIGHT(H654,1)="4","Can't Lose Them",
TRUE,"Hibernating"
)</f>
        <v>Potential Loyalists</v>
      </c>
    </row>
    <row r="655" spans="1:10" x14ac:dyDescent="0.25">
      <c r="A655" s="3" t="s">
        <v>671</v>
      </c>
      <c r="B655">
        <v>16</v>
      </c>
      <c r="C655">
        <v>6</v>
      </c>
      <c r="D655">
        <v>4154.0199999999995</v>
      </c>
      <c r="E655" cm="1">
        <f t="array" ref="E655">_xlfn.IFS(B655&gt;87,1,AND(B655&lt;=87, B655&gt;45),2,AND(B655&lt;=45,B655&gt;18),3,B655&lt;=18,4)</f>
        <v>4</v>
      </c>
      <c r="F655" cm="1">
        <f t="array" ref="F655">_xlfn.IFS(C655&gt;7,4,AND(C655&lt;=7, C655&gt;5),3,AND(C655&lt;=5,C655&gt;4),2,C655&lt;=4,1)</f>
        <v>3</v>
      </c>
      <c r="G655" cm="1">
        <f t="array" ref="G655">_xlfn.IFS(D655&gt;4094,4,AND(D655&lt;=4094, D655&gt;2784),3,AND(D655&lt;=2784,D655&gt;1779),2,D655&lt;=1779,1)</f>
        <v>4</v>
      </c>
      <c r="H655">
        <f t="shared" si="10"/>
        <v>434</v>
      </c>
      <c r="I655" t="str" cm="1">
        <f t="array" ref="I655">_xlfn.IFS(H655&gt;411,"Platinum",AND(H655&lt;=411, H655&gt;311),"Gold",AND(H655&lt;=311,H655&gt;211),"Silver",H655&lt;=211,"Bronze")</f>
        <v>Platinum</v>
      </c>
      <c r="J655" t="str" cm="1">
        <f t="array" ref="J655">_xlfn.IFS(
H655="444","Champions",
LEFT(H655,1)="4","Loyal Customers",
MID(H655,2,1)="4","Potential Loyalists",
LEFT(H655,1)="3","Promising",
LEFT(H655,1)="2","Customers Needing Attention",
LEFT(H655,1)&lt;="2","At Risk",
RIGHT(H655,1)="4","Can't Lose Them",
TRUE,"Hibernating"
)</f>
        <v>Loyal Customers</v>
      </c>
    </row>
    <row r="656" spans="1:10" x14ac:dyDescent="0.25">
      <c r="A656" s="3" t="s">
        <v>672</v>
      </c>
      <c r="B656">
        <v>77</v>
      </c>
      <c r="C656">
        <v>5</v>
      </c>
      <c r="D656">
        <v>635.72</v>
      </c>
      <c r="E656" cm="1">
        <f t="array" ref="E656">_xlfn.IFS(B656&gt;87,1,AND(B656&lt;=87, B656&gt;45),2,AND(B656&lt;=45,B656&gt;18),3,B656&lt;=18,4)</f>
        <v>2</v>
      </c>
      <c r="F656" cm="1">
        <f t="array" ref="F656">_xlfn.IFS(C656&gt;7,4,AND(C656&lt;=7, C656&gt;5),3,AND(C656&lt;=5,C656&gt;4),2,C656&lt;=4,1)</f>
        <v>2</v>
      </c>
      <c r="G656" cm="1">
        <f t="array" ref="G656">_xlfn.IFS(D656&gt;4094,4,AND(D656&lt;=4094, D656&gt;2784),3,AND(D656&lt;=2784,D656&gt;1779),2,D656&lt;=1779,1)</f>
        <v>1</v>
      </c>
      <c r="H656">
        <f t="shared" si="10"/>
        <v>221</v>
      </c>
      <c r="I656" t="str" cm="1">
        <f t="array" ref="I656">_xlfn.IFS(H656&gt;411,"Platinum",AND(H656&lt;=411, H656&gt;311),"Gold",AND(H656&lt;=311,H656&gt;211),"Silver",H656&lt;=211,"Bronze")</f>
        <v>Silver</v>
      </c>
      <c r="J656" t="str" cm="1">
        <f t="array" ref="J656">_xlfn.IFS(
H656="444","Champions",
LEFT(H656,1)="4","Loyal Customers",
MID(H656,2,1)="4","Potential Loyalists",
LEFT(H656,1)="3","Promising",
LEFT(H656,1)="2","Customers Needing Attention",
LEFT(H656,1)&lt;="2","At Risk",
RIGHT(H656,1)="4","Can't Lose Them",
TRUE,"Hibernating"
)</f>
        <v>Customers Needing Attention</v>
      </c>
    </row>
    <row r="657" spans="1:10" x14ac:dyDescent="0.25">
      <c r="A657" s="3" t="s">
        <v>673</v>
      </c>
      <c r="B657">
        <v>32</v>
      </c>
      <c r="C657">
        <v>7</v>
      </c>
      <c r="D657">
        <v>3628.26</v>
      </c>
      <c r="E657" cm="1">
        <f t="array" ref="E657">_xlfn.IFS(B657&gt;87,1,AND(B657&lt;=87, B657&gt;45),2,AND(B657&lt;=45,B657&gt;18),3,B657&lt;=18,4)</f>
        <v>3</v>
      </c>
      <c r="F657" cm="1">
        <f t="array" ref="F657">_xlfn.IFS(C657&gt;7,4,AND(C657&lt;=7, C657&gt;5),3,AND(C657&lt;=5,C657&gt;4),2,C657&lt;=4,1)</f>
        <v>3</v>
      </c>
      <c r="G657" cm="1">
        <f t="array" ref="G657">_xlfn.IFS(D657&gt;4094,4,AND(D657&lt;=4094, D657&gt;2784),3,AND(D657&lt;=2784,D657&gt;1779),2,D657&lt;=1779,1)</f>
        <v>3</v>
      </c>
      <c r="H657">
        <f t="shared" si="10"/>
        <v>333</v>
      </c>
      <c r="I657" t="str" cm="1">
        <f t="array" ref="I657">_xlfn.IFS(H657&gt;411,"Platinum",AND(H657&lt;=411, H657&gt;311),"Gold",AND(H657&lt;=311,H657&gt;211),"Silver",H657&lt;=211,"Bronze")</f>
        <v>Gold</v>
      </c>
      <c r="J657" t="str" cm="1">
        <f t="array" ref="J657">_xlfn.IFS(
H657="444","Champions",
LEFT(H657,1)="4","Loyal Customers",
MID(H657,2,1)="4","Potential Loyalists",
LEFT(H657,1)="3","Promising",
LEFT(H657,1)="2","Customers Needing Attention",
LEFT(H657,1)&lt;="2","At Risk",
RIGHT(H657,1)="4","Can't Lose Them",
TRUE,"Hibernating"
)</f>
        <v>Promising</v>
      </c>
    </row>
    <row r="658" spans="1:10" x14ac:dyDescent="0.25">
      <c r="A658" s="3" t="s">
        <v>674</v>
      </c>
      <c r="B658">
        <v>11</v>
      </c>
      <c r="C658">
        <v>6</v>
      </c>
      <c r="D658">
        <v>6738.66</v>
      </c>
      <c r="E658" cm="1">
        <f t="array" ref="E658">_xlfn.IFS(B658&gt;87,1,AND(B658&lt;=87, B658&gt;45),2,AND(B658&lt;=45,B658&gt;18),3,B658&lt;=18,4)</f>
        <v>4</v>
      </c>
      <c r="F658" cm="1">
        <f t="array" ref="F658">_xlfn.IFS(C658&gt;7,4,AND(C658&lt;=7, C658&gt;5),3,AND(C658&lt;=5,C658&gt;4),2,C658&lt;=4,1)</f>
        <v>3</v>
      </c>
      <c r="G658" cm="1">
        <f t="array" ref="G658">_xlfn.IFS(D658&gt;4094,4,AND(D658&lt;=4094, D658&gt;2784),3,AND(D658&lt;=2784,D658&gt;1779),2,D658&lt;=1779,1)</f>
        <v>4</v>
      </c>
      <c r="H658">
        <f t="shared" si="10"/>
        <v>434</v>
      </c>
      <c r="I658" t="str" cm="1">
        <f t="array" ref="I658">_xlfn.IFS(H658&gt;411,"Platinum",AND(H658&lt;=411, H658&gt;311),"Gold",AND(H658&lt;=311,H658&gt;211),"Silver",H658&lt;=211,"Bronze")</f>
        <v>Platinum</v>
      </c>
      <c r="J658" t="str" cm="1">
        <f t="array" ref="J658">_xlfn.IFS(
H658="444","Champions",
LEFT(H658,1)="4","Loyal Customers",
MID(H658,2,1)="4","Potential Loyalists",
LEFT(H658,1)="3","Promising",
LEFT(H658,1)="2","Customers Needing Attention",
LEFT(H658,1)&lt;="2","At Risk",
RIGHT(H658,1)="4","Can't Lose Them",
TRUE,"Hibernating"
)</f>
        <v>Loyal Customers</v>
      </c>
    </row>
    <row r="659" spans="1:10" x14ac:dyDescent="0.25">
      <c r="A659" s="3" t="s">
        <v>675</v>
      </c>
      <c r="B659">
        <v>66</v>
      </c>
      <c r="C659">
        <v>6</v>
      </c>
      <c r="D659">
        <v>2935.3700000000003</v>
      </c>
      <c r="E659" cm="1">
        <f t="array" ref="E659">_xlfn.IFS(B659&gt;87,1,AND(B659&lt;=87, B659&gt;45),2,AND(B659&lt;=45,B659&gt;18),3,B659&lt;=18,4)</f>
        <v>2</v>
      </c>
      <c r="F659" cm="1">
        <f t="array" ref="F659">_xlfn.IFS(C659&gt;7,4,AND(C659&lt;=7, C659&gt;5),3,AND(C659&lt;=5,C659&gt;4),2,C659&lt;=4,1)</f>
        <v>3</v>
      </c>
      <c r="G659" cm="1">
        <f t="array" ref="G659">_xlfn.IFS(D659&gt;4094,4,AND(D659&lt;=4094, D659&gt;2784),3,AND(D659&lt;=2784,D659&gt;1779),2,D659&lt;=1779,1)</f>
        <v>3</v>
      </c>
      <c r="H659">
        <f t="shared" si="10"/>
        <v>233</v>
      </c>
      <c r="I659" t="str" cm="1">
        <f t="array" ref="I659">_xlfn.IFS(H659&gt;411,"Platinum",AND(H659&lt;=411, H659&gt;311),"Gold",AND(H659&lt;=311,H659&gt;211),"Silver",H659&lt;=211,"Bronze")</f>
        <v>Silver</v>
      </c>
      <c r="J659" t="str" cm="1">
        <f t="array" ref="J659">_xlfn.IFS(
H659="444","Champions",
LEFT(H659,1)="4","Loyal Customers",
MID(H659,2,1)="4","Potential Loyalists",
LEFT(H659,1)="3","Promising",
LEFT(H659,1)="2","Customers Needing Attention",
LEFT(H659,1)&lt;="2","At Risk",
RIGHT(H659,1)="4","Can't Lose Them",
TRUE,"Hibernating"
)</f>
        <v>Customers Needing Attention</v>
      </c>
    </row>
    <row r="660" spans="1:10" x14ac:dyDescent="0.25">
      <c r="A660" s="3" t="s">
        <v>676</v>
      </c>
      <c r="B660">
        <v>86</v>
      </c>
      <c r="C660">
        <v>3</v>
      </c>
      <c r="D660">
        <v>2248.04</v>
      </c>
      <c r="E660" cm="1">
        <f t="array" ref="E660">_xlfn.IFS(B660&gt;87,1,AND(B660&lt;=87, B660&gt;45),2,AND(B660&lt;=45,B660&gt;18),3,B660&lt;=18,4)</f>
        <v>2</v>
      </c>
      <c r="F660" cm="1">
        <f t="array" ref="F660">_xlfn.IFS(C660&gt;7,4,AND(C660&lt;=7, C660&gt;5),3,AND(C660&lt;=5,C660&gt;4),2,C660&lt;=4,1)</f>
        <v>1</v>
      </c>
      <c r="G660" cm="1">
        <f t="array" ref="G660">_xlfn.IFS(D660&gt;4094,4,AND(D660&lt;=4094, D660&gt;2784),3,AND(D660&lt;=2784,D660&gt;1779),2,D660&lt;=1779,1)</f>
        <v>2</v>
      </c>
      <c r="H660">
        <f t="shared" si="10"/>
        <v>212</v>
      </c>
      <c r="I660" t="str" cm="1">
        <f t="array" ref="I660">_xlfn.IFS(H660&gt;411,"Platinum",AND(H660&lt;=411, H660&gt;311),"Gold",AND(H660&lt;=311,H660&gt;211),"Silver",H660&lt;=211,"Bronze")</f>
        <v>Silver</v>
      </c>
      <c r="J660" t="str" cm="1">
        <f t="array" ref="J660">_xlfn.IFS(
H660="444","Champions",
LEFT(H660,1)="4","Loyal Customers",
MID(H660,2,1)="4","Potential Loyalists",
LEFT(H660,1)="3","Promising",
LEFT(H660,1)="2","Customers Needing Attention",
LEFT(H660,1)&lt;="2","At Risk",
RIGHT(H660,1)="4","Can't Lose Them",
TRUE,"Hibernating"
)</f>
        <v>Customers Needing Attention</v>
      </c>
    </row>
    <row r="661" spans="1:10" x14ac:dyDescent="0.25">
      <c r="A661" s="3" t="s">
        <v>677</v>
      </c>
      <c r="B661">
        <v>29</v>
      </c>
      <c r="C661">
        <v>12</v>
      </c>
      <c r="D661">
        <v>5968.9099999999989</v>
      </c>
      <c r="E661" cm="1">
        <f t="array" ref="E661">_xlfn.IFS(B661&gt;87,1,AND(B661&lt;=87, B661&gt;45),2,AND(B661&lt;=45,B661&gt;18),3,B661&lt;=18,4)</f>
        <v>3</v>
      </c>
      <c r="F661" cm="1">
        <f t="array" ref="F661">_xlfn.IFS(C661&gt;7,4,AND(C661&lt;=7, C661&gt;5),3,AND(C661&lt;=5,C661&gt;4),2,C661&lt;=4,1)</f>
        <v>4</v>
      </c>
      <c r="G661" cm="1">
        <f t="array" ref="G661">_xlfn.IFS(D661&gt;4094,4,AND(D661&lt;=4094, D661&gt;2784),3,AND(D661&lt;=2784,D661&gt;1779),2,D661&lt;=1779,1)</f>
        <v>4</v>
      </c>
      <c r="H661">
        <f t="shared" si="10"/>
        <v>344</v>
      </c>
      <c r="I661" t="str" cm="1">
        <f t="array" ref="I661">_xlfn.IFS(H661&gt;411,"Platinum",AND(H661&lt;=411, H661&gt;311),"Gold",AND(H661&lt;=311,H661&gt;211),"Silver",H661&lt;=211,"Bronze")</f>
        <v>Gold</v>
      </c>
      <c r="J661" t="str" cm="1">
        <f t="array" ref="J661">_xlfn.IFS(
H661="444","Champions",
LEFT(H661,1)="4","Loyal Customers",
MID(H661,2,1)="4","Potential Loyalists",
LEFT(H661,1)="3","Promising",
LEFT(H661,1)="2","Customers Needing Attention",
LEFT(H661,1)&lt;="2","At Risk",
RIGHT(H661,1)="4","Can't Lose Them",
TRUE,"Hibernating"
)</f>
        <v>Potential Loyalists</v>
      </c>
    </row>
    <row r="662" spans="1:10" x14ac:dyDescent="0.25">
      <c r="A662" s="3" t="s">
        <v>678</v>
      </c>
      <c r="B662">
        <v>100</v>
      </c>
      <c r="C662">
        <v>4</v>
      </c>
      <c r="D662">
        <v>3348.25</v>
      </c>
      <c r="E662" cm="1">
        <f t="array" ref="E662">_xlfn.IFS(B662&gt;87,1,AND(B662&lt;=87, B662&gt;45),2,AND(B662&lt;=45,B662&gt;18),3,B662&lt;=18,4)</f>
        <v>1</v>
      </c>
      <c r="F662" cm="1">
        <f t="array" ref="F662">_xlfn.IFS(C662&gt;7,4,AND(C662&lt;=7, C662&gt;5),3,AND(C662&lt;=5,C662&gt;4),2,C662&lt;=4,1)</f>
        <v>1</v>
      </c>
      <c r="G662" cm="1">
        <f t="array" ref="G662">_xlfn.IFS(D662&gt;4094,4,AND(D662&lt;=4094, D662&gt;2784),3,AND(D662&lt;=2784,D662&gt;1779),2,D662&lt;=1779,1)</f>
        <v>3</v>
      </c>
      <c r="H662">
        <f t="shared" si="10"/>
        <v>113</v>
      </c>
      <c r="I662" t="str" cm="1">
        <f t="array" ref="I662">_xlfn.IFS(H662&gt;411,"Platinum",AND(H662&lt;=411, H662&gt;311),"Gold",AND(H662&lt;=311,H662&gt;211),"Silver",H662&lt;=211,"Bronze")</f>
        <v>Bronze</v>
      </c>
      <c r="J662" t="str" cm="1">
        <f t="array" ref="J662">_xlfn.IFS(
H662="444","Champions",
LEFT(H662,1)="4","Loyal Customers",
MID(H662,2,1)="4","Potential Loyalists",
LEFT(H662,1)="3","Promising",
LEFT(H662,1)="2","Customers Needing Attention",
LEFT(H662,1)&lt;="2","At Risk",
RIGHT(H662,1)="4","Can't Lose Them",
TRUE,"Hibernating"
)</f>
        <v>At Risk</v>
      </c>
    </row>
    <row r="663" spans="1:10" x14ac:dyDescent="0.25">
      <c r="A663" s="3" t="s">
        <v>679</v>
      </c>
      <c r="B663">
        <v>53</v>
      </c>
      <c r="C663">
        <v>6</v>
      </c>
      <c r="D663">
        <v>3818.36</v>
      </c>
      <c r="E663" cm="1">
        <f t="array" ref="E663">_xlfn.IFS(B663&gt;87,1,AND(B663&lt;=87, B663&gt;45),2,AND(B663&lt;=45,B663&gt;18),3,B663&lt;=18,4)</f>
        <v>2</v>
      </c>
      <c r="F663" cm="1">
        <f t="array" ref="F663">_xlfn.IFS(C663&gt;7,4,AND(C663&lt;=7, C663&gt;5),3,AND(C663&lt;=5,C663&gt;4),2,C663&lt;=4,1)</f>
        <v>3</v>
      </c>
      <c r="G663" cm="1">
        <f t="array" ref="G663">_xlfn.IFS(D663&gt;4094,4,AND(D663&lt;=4094, D663&gt;2784),3,AND(D663&lt;=2784,D663&gt;1779),2,D663&lt;=1779,1)</f>
        <v>3</v>
      </c>
      <c r="H663">
        <f t="shared" si="10"/>
        <v>233</v>
      </c>
      <c r="I663" t="str" cm="1">
        <f t="array" ref="I663">_xlfn.IFS(H663&gt;411,"Platinum",AND(H663&lt;=411, H663&gt;311),"Gold",AND(H663&lt;=311,H663&gt;211),"Silver",H663&lt;=211,"Bronze")</f>
        <v>Silver</v>
      </c>
      <c r="J663" t="str" cm="1">
        <f t="array" ref="J663">_xlfn.IFS(
H663="444","Champions",
LEFT(H663,1)="4","Loyal Customers",
MID(H663,2,1)="4","Potential Loyalists",
LEFT(H663,1)="3","Promising",
LEFT(H663,1)="2","Customers Needing Attention",
LEFT(H663,1)&lt;="2","At Risk",
RIGHT(H663,1)="4","Can't Lose Them",
TRUE,"Hibernating"
)</f>
        <v>Customers Needing Attention</v>
      </c>
    </row>
    <row r="664" spans="1:10" x14ac:dyDescent="0.25">
      <c r="A664" s="3" t="s">
        <v>680</v>
      </c>
      <c r="B664">
        <v>0</v>
      </c>
      <c r="C664">
        <v>5</v>
      </c>
      <c r="D664">
        <v>2617.75</v>
      </c>
      <c r="E664" cm="1">
        <f t="array" ref="E664">_xlfn.IFS(B664&gt;87,1,AND(B664&lt;=87, B664&gt;45),2,AND(B664&lt;=45,B664&gt;18),3,B664&lt;=18,4)</f>
        <v>4</v>
      </c>
      <c r="F664" cm="1">
        <f t="array" ref="F664">_xlfn.IFS(C664&gt;7,4,AND(C664&lt;=7, C664&gt;5),3,AND(C664&lt;=5,C664&gt;4),2,C664&lt;=4,1)</f>
        <v>2</v>
      </c>
      <c r="G664" cm="1">
        <f t="array" ref="G664">_xlfn.IFS(D664&gt;4094,4,AND(D664&lt;=4094, D664&gt;2784),3,AND(D664&lt;=2784,D664&gt;1779),2,D664&lt;=1779,1)</f>
        <v>2</v>
      </c>
      <c r="H664">
        <f t="shared" si="10"/>
        <v>422</v>
      </c>
      <c r="I664" t="str" cm="1">
        <f t="array" ref="I664">_xlfn.IFS(H664&gt;411,"Platinum",AND(H664&lt;=411, H664&gt;311),"Gold",AND(H664&lt;=311,H664&gt;211),"Silver",H664&lt;=211,"Bronze")</f>
        <v>Platinum</v>
      </c>
      <c r="J664" t="str" cm="1">
        <f t="array" ref="J664">_xlfn.IFS(
H664="444","Champions",
LEFT(H664,1)="4","Loyal Customers",
MID(H664,2,1)="4","Potential Loyalists",
LEFT(H664,1)="3","Promising",
LEFT(H664,1)="2","Customers Needing Attention",
LEFT(H664,1)&lt;="2","At Risk",
RIGHT(H664,1)="4","Can't Lose Them",
TRUE,"Hibernating"
)</f>
        <v>Loyal Customers</v>
      </c>
    </row>
    <row r="665" spans="1:10" x14ac:dyDescent="0.25">
      <c r="A665" s="3" t="s">
        <v>681</v>
      </c>
      <c r="B665">
        <v>77</v>
      </c>
      <c r="C665">
        <v>7</v>
      </c>
      <c r="D665">
        <v>4891.75</v>
      </c>
      <c r="E665" cm="1">
        <f t="array" ref="E665">_xlfn.IFS(B665&gt;87,1,AND(B665&lt;=87, B665&gt;45),2,AND(B665&lt;=45,B665&gt;18),3,B665&lt;=18,4)</f>
        <v>2</v>
      </c>
      <c r="F665" cm="1">
        <f t="array" ref="F665">_xlfn.IFS(C665&gt;7,4,AND(C665&lt;=7, C665&gt;5),3,AND(C665&lt;=5,C665&gt;4),2,C665&lt;=4,1)</f>
        <v>3</v>
      </c>
      <c r="G665" cm="1">
        <f t="array" ref="G665">_xlfn.IFS(D665&gt;4094,4,AND(D665&lt;=4094, D665&gt;2784),3,AND(D665&lt;=2784,D665&gt;1779),2,D665&lt;=1779,1)</f>
        <v>4</v>
      </c>
      <c r="H665">
        <f t="shared" si="10"/>
        <v>234</v>
      </c>
      <c r="I665" t="str" cm="1">
        <f t="array" ref="I665">_xlfn.IFS(H665&gt;411,"Platinum",AND(H665&lt;=411, H665&gt;311),"Gold",AND(H665&lt;=311,H665&gt;211),"Silver",H665&lt;=211,"Bronze")</f>
        <v>Silver</v>
      </c>
      <c r="J665" t="str" cm="1">
        <f t="array" ref="J665">_xlfn.IFS(
H665="444","Champions",
LEFT(H665,1)="4","Loyal Customers",
MID(H665,2,1)="4","Potential Loyalists",
LEFT(H665,1)="3","Promising",
LEFT(H665,1)="2","Customers Needing Attention",
LEFT(H665,1)&lt;="2","At Risk",
RIGHT(H665,1)="4","Can't Lose Them",
TRUE,"Hibernating"
)</f>
        <v>Customers Needing Attention</v>
      </c>
    </row>
    <row r="666" spans="1:10" x14ac:dyDescent="0.25">
      <c r="A666" s="3" t="s">
        <v>682</v>
      </c>
      <c r="B666">
        <v>135</v>
      </c>
      <c r="C666">
        <v>4</v>
      </c>
      <c r="D666">
        <v>2786.02</v>
      </c>
      <c r="E666" cm="1">
        <f t="array" ref="E666">_xlfn.IFS(B666&gt;87,1,AND(B666&lt;=87, B666&gt;45),2,AND(B666&lt;=45,B666&gt;18),3,B666&lt;=18,4)</f>
        <v>1</v>
      </c>
      <c r="F666" cm="1">
        <f t="array" ref="F666">_xlfn.IFS(C666&gt;7,4,AND(C666&lt;=7, C666&gt;5),3,AND(C666&lt;=5,C666&gt;4),2,C666&lt;=4,1)</f>
        <v>1</v>
      </c>
      <c r="G666" cm="1">
        <f t="array" ref="G666">_xlfn.IFS(D666&gt;4094,4,AND(D666&lt;=4094, D666&gt;2784),3,AND(D666&lt;=2784,D666&gt;1779),2,D666&lt;=1779,1)</f>
        <v>3</v>
      </c>
      <c r="H666">
        <f t="shared" si="10"/>
        <v>113</v>
      </c>
      <c r="I666" t="str" cm="1">
        <f t="array" ref="I666">_xlfn.IFS(H666&gt;411,"Platinum",AND(H666&lt;=411, H666&gt;311),"Gold",AND(H666&lt;=311,H666&gt;211),"Silver",H666&lt;=211,"Bronze")</f>
        <v>Bronze</v>
      </c>
      <c r="J666" t="str" cm="1">
        <f t="array" ref="J666">_xlfn.IFS(
H666="444","Champions",
LEFT(H666,1)="4","Loyal Customers",
MID(H666,2,1)="4","Potential Loyalists",
LEFT(H666,1)="3","Promising",
LEFT(H666,1)="2","Customers Needing Attention",
LEFT(H666,1)&lt;="2","At Risk",
RIGHT(H666,1)="4","Can't Lose Them",
TRUE,"Hibernating"
)</f>
        <v>At Risk</v>
      </c>
    </row>
    <row r="667" spans="1:10" x14ac:dyDescent="0.25">
      <c r="A667" s="3" t="s">
        <v>683</v>
      </c>
      <c r="B667">
        <v>25</v>
      </c>
      <c r="C667">
        <v>11</v>
      </c>
      <c r="D667">
        <v>8710.7000000000007</v>
      </c>
      <c r="E667" cm="1">
        <f t="array" ref="E667">_xlfn.IFS(B667&gt;87,1,AND(B667&lt;=87, B667&gt;45),2,AND(B667&lt;=45,B667&gt;18),3,B667&lt;=18,4)</f>
        <v>3</v>
      </c>
      <c r="F667" cm="1">
        <f t="array" ref="F667">_xlfn.IFS(C667&gt;7,4,AND(C667&lt;=7, C667&gt;5),3,AND(C667&lt;=5,C667&gt;4),2,C667&lt;=4,1)</f>
        <v>4</v>
      </c>
      <c r="G667" cm="1">
        <f t="array" ref="G667">_xlfn.IFS(D667&gt;4094,4,AND(D667&lt;=4094, D667&gt;2784),3,AND(D667&lt;=2784,D667&gt;1779),2,D667&lt;=1779,1)</f>
        <v>4</v>
      </c>
      <c r="H667">
        <f t="shared" si="10"/>
        <v>344</v>
      </c>
      <c r="I667" t="str" cm="1">
        <f t="array" ref="I667">_xlfn.IFS(H667&gt;411,"Platinum",AND(H667&lt;=411, H667&gt;311),"Gold",AND(H667&lt;=311,H667&gt;211),"Silver",H667&lt;=211,"Bronze")</f>
        <v>Gold</v>
      </c>
      <c r="J667" t="str" cm="1">
        <f t="array" ref="J667">_xlfn.IFS(
H667="444","Champions",
LEFT(H667,1)="4","Loyal Customers",
MID(H667,2,1)="4","Potential Loyalists",
LEFT(H667,1)="3","Promising",
LEFT(H667,1)="2","Customers Needing Attention",
LEFT(H667,1)&lt;="2","At Risk",
RIGHT(H667,1)="4","Can't Lose Them",
TRUE,"Hibernating"
)</f>
        <v>Potential Loyalists</v>
      </c>
    </row>
    <row r="668" spans="1:10" x14ac:dyDescent="0.25">
      <c r="A668" s="3" t="s">
        <v>684</v>
      </c>
      <c r="B668">
        <v>170</v>
      </c>
      <c r="C668">
        <v>5</v>
      </c>
      <c r="D668">
        <v>2317.9899999999998</v>
      </c>
      <c r="E668" cm="1">
        <f t="array" ref="E668">_xlfn.IFS(B668&gt;87,1,AND(B668&lt;=87, B668&gt;45),2,AND(B668&lt;=45,B668&gt;18),3,B668&lt;=18,4)</f>
        <v>1</v>
      </c>
      <c r="F668" cm="1">
        <f t="array" ref="F668">_xlfn.IFS(C668&gt;7,4,AND(C668&lt;=7, C668&gt;5),3,AND(C668&lt;=5,C668&gt;4),2,C668&lt;=4,1)</f>
        <v>2</v>
      </c>
      <c r="G668" cm="1">
        <f t="array" ref="G668">_xlfn.IFS(D668&gt;4094,4,AND(D668&lt;=4094, D668&gt;2784),3,AND(D668&lt;=2784,D668&gt;1779),2,D668&lt;=1779,1)</f>
        <v>2</v>
      </c>
      <c r="H668">
        <f t="shared" si="10"/>
        <v>122</v>
      </c>
      <c r="I668" t="str" cm="1">
        <f t="array" ref="I668">_xlfn.IFS(H668&gt;411,"Platinum",AND(H668&lt;=411, H668&gt;311),"Gold",AND(H668&lt;=311,H668&gt;211),"Silver",H668&lt;=211,"Bronze")</f>
        <v>Bronze</v>
      </c>
      <c r="J668" t="str" cm="1">
        <f t="array" ref="J668">_xlfn.IFS(
H668="444","Champions",
LEFT(H668,1)="4","Loyal Customers",
MID(H668,2,1)="4","Potential Loyalists",
LEFT(H668,1)="3","Promising",
LEFT(H668,1)="2","Customers Needing Attention",
LEFT(H668,1)&lt;="2","At Risk",
RIGHT(H668,1)="4","Can't Lose Them",
TRUE,"Hibernating"
)</f>
        <v>At Risk</v>
      </c>
    </row>
    <row r="669" spans="1:10" x14ac:dyDescent="0.25">
      <c r="A669" s="3" t="s">
        <v>685</v>
      </c>
      <c r="B669">
        <v>19</v>
      </c>
      <c r="C669">
        <v>11</v>
      </c>
      <c r="D669">
        <v>4855.5</v>
      </c>
      <c r="E669" cm="1">
        <f t="array" ref="E669">_xlfn.IFS(B669&gt;87,1,AND(B669&lt;=87, B669&gt;45),2,AND(B669&lt;=45,B669&gt;18),3,B669&lt;=18,4)</f>
        <v>3</v>
      </c>
      <c r="F669" cm="1">
        <f t="array" ref="F669">_xlfn.IFS(C669&gt;7,4,AND(C669&lt;=7, C669&gt;5),3,AND(C669&lt;=5,C669&gt;4),2,C669&lt;=4,1)</f>
        <v>4</v>
      </c>
      <c r="G669" cm="1">
        <f t="array" ref="G669">_xlfn.IFS(D669&gt;4094,4,AND(D669&lt;=4094, D669&gt;2784),3,AND(D669&lt;=2784,D669&gt;1779),2,D669&lt;=1779,1)</f>
        <v>4</v>
      </c>
      <c r="H669">
        <f t="shared" si="10"/>
        <v>344</v>
      </c>
      <c r="I669" t="str" cm="1">
        <f t="array" ref="I669">_xlfn.IFS(H669&gt;411,"Platinum",AND(H669&lt;=411, H669&gt;311),"Gold",AND(H669&lt;=311,H669&gt;211),"Silver",H669&lt;=211,"Bronze")</f>
        <v>Gold</v>
      </c>
      <c r="J669" t="str" cm="1">
        <f t="array" ref="J669">_xlfn.IFS(
H669="444","Champions",
LEFT(H669,1)="4","Loyal Customers",
MID(H669,2,1)="4","Potential Loyalists",
LEFT(H669,1)="3","Promising",
LEFT(H669,1)="2","Customers Needing Attention",
LEFT(H669,1)&lt;="2","At Risk",
RIGHT(H669,1)="4","Can't Lose Them",
TRUE,"Hibernating"
)</f>
        <v>Potential Loyalists</v>
      </c>
    </row>
    <row r="670" spans="1:10" x14ac:dyDescent="0.25">
      <c r="A670" s="3" t="s">
        <v>686</v>
      </c>
      <c r="B670">
        <v>99</v>
      </c>
      <c r="C670">
        <v>5</v>
      </c>
      <c r="D670">
        <v>4521.84</v>
      </c>
      <c r="E670" cm="1">
        <f t="array" ref="E670">_xlfn.IFS(B670&gt;87,1,AND(B670&lt;=87, B670&gt;45),2,AND(B670&lt;=45,B670&gt;18),3,B670&lt;=18,4)</f>
        <v>1</v>
      </c>
      <c r="F670" cm="1">
        <f t="array" ref="F670">_xlfn.IFS(C670&gt;7,4,AND(C670&lt;=7, C670&gt;5),3,AND(C670&lt;=5,C670&gt;4),2,C670&lt;=4,1)</f>
        <v>2</v>
      </c>
      <c r="G670" cm="1">
        <f t="array" ref="G670">_xlfn.IFS(D670&gt;4094,4,AND(D670&lt;=4094, D670&gt;2784),3,AND(D670&lt;=2784,D670&gt;1779),2,D670&lt;=1779,1)</f>
        <v>4</v>
      </c>
      <c r="H670">
        <f t="shared" si="10"/>
        <v>124</v>
      </c>
      <c r="I670" t="str" cm="1">
        <f t="array" ref="I670">_xlfn.IFS(H670&gt;411,"Platinum",AND(H670&lt;=411, H670&gt;311),"Gold",AND(H670&lt;=311,H670&gt;211),"Silver",H670&lt;=211,"Bronze")</f>
        <v>Bronze</v>
      </c>
      <c r="J670" t="str" cm="1">
        <f t="array" ref="J670">_xlfn.IFS(
H670="444","Champions",
LEFT(H670,1)="4","Loyal Customers",
MID(H670,2,1)="4","Potential Loyalists",
LEFT(H670,1)="3","Promising",
LEFT(H670,1)="2","Customers Needing Attention",
LEFT(H670,1)&lt;="2","At Risk",
RIGHT(H670,1)="4","Can't Lose Them",
TRUE,"Hibernating"
)</f>
        <v>At Risk</v>
      </c>
    </row>
    <row r="671" spans="1:10" x14ac:dyDescent="0.25">
      <c r="A671" s="3" t="s">
        <v>687</v>
      </c>
      <c r="B671">
        <v>93</v>
      </c>
      <c r="C671">
        <v>2</v>
      </c>
      <c r="D671">
        <v>2614.16</v>
      </c>
      <c r="E671" cm="1">
        <f t="array" ref="E671">_xlfn.IFS(B671&gt;87,1,AND(B671&lt;=87, B671&gt;45),2,AND(B671&lt;=45,B671&gt;18),3,B671&lt;=18,4)</f>
        <v>1</v>
      </c>
      <c r="F671" cm="1">
        <f t="array" ref="F671">_xlfn.IFS(C671&gt;7,4,AND(C671&lt;=7, C671&gt;5),3,AND(C671&lt;=5,C671&gt;4),2,C671&lt;=4,1)</f>
        <v>1</v>
      </c>
      <c r="G671" cm="1">
        <f t="array" ref="G671">_xlfn.IFS(D671&gt;4094,4,AND(D671&lt;=4094, D671&gt;2784),3,AND(D671&lt;=2784,D671&gt;1779),2,D671&lt;=1779,1)</f>
        <v>2</v>
      </c>
      <c r="H671">
        <f t="shared" si="10"/>
        <v>112</v>
      </c>
      <c r="I671" t="str" cm="1">
        <f t="array" ref="I671">_xlfn.IFS(H671&gt;411,"Platinum",AND(H671&lt;=411, H671&gt;311),"Gold",AND(H671&lt;=311,H671&gt;211),"Silver",H671&lt;=211,"Bronze")</f>
        <v>Bronze</v>
      </c>
      <c r="J671" t="str" cm="1">
        <f t="array" ref="J671">_xlfn.IFS(
H671="444","Champions",
LEFT(H671,1)="4","Loyal Customers",
MID(H671,2,1)="4","Potential Loyalists",
LEFT(H671,1)="3","Promising",
LEFT(H671,1)="2","Customers Needing Attention",
LEFT(H671,1)&lt;="2","At Risk",
RIGHT(H671,1)="4","Can't Lose Them",
TRUE,"Hibernating"
)</f>
        <v>At Risk</v>
      </c>
    </row>
    <row r="672" spans="1:10" x14ac:dyDescent="0.25">
      <c r="A672" s="3" t="s">
        <v>688</v>
      </c>
      <c r="B672">
        <v>13</v>
      </c>
      <c r="C672">
        <v>9</v>
      </c>
      <c r="D672">
        <v>2924.4300000000003</v>
      </c>
      <c r="E672" cm="1">
        <f t="array" ref="E672">_xlfn.IFS(B672&gt;87,1,AND(B672&lt;=87, B672&gt;45),2,AND(B672&lt;=45,B672&gt;18),3,B672&lt;=18,4)</f>
        <v>4</v>
      </c>
      <c r="F672" cm="1">
        <f t="array" ref="F672">_xlfn.IFS(C672&gt;7,4,AND(C672&lt;=7, C672&gt;5),3,AND(C672&lt;=5,C672&gt;4),2,C672&lt;=4,1)</f>
        <v>4</v>
      </c>
      <c r="G672" cm="1">
        <f t="array" ref="G672">_xlfn.IFS(D672&gt;4094,4,AND(D672&lt;=4094, D672&gt;2784),3,AND(D672&lt;=2784,D672&gt;1779),2,D672&lt;=1779,1)</f>
        <v>3</v>
      </c>
      <c r="H672">
        <f t="shared" si="10"/>
        <v>443</v>
      </c>
      <c r="I672" t="str" cm="1">
        <f t="array" ref="I672">_xlfn.IFS(H672&gt;411,"Platinum",AND(H672&lt;=411, H672&gt;311),"Gold",AND(H672&lt;=311,H672&gt;211),"Silver",H672&lt;=211,"Bronze")</f>
        <v>Platinum</v>
      </c>
      <c r="J672" t="str" cm="1">
        <f t="array" ref="J672">_xlfn.IFS(
H672="444","Champions",
LEFT(H672,1)="4","Loyal Customers",
MID(H672,2,1)="4","Potential Loyalists",
LEFT(H672,1)="3","Promising",
LEFT(H672,1)="2","Customers Needing Attention",
LEFT(H672,1)&lt;="2","At Risk",
RIGHT(H672,1)="4","Can't Lose Them",
TRUE,"Hibernating"
)</f>
        <v>Loyal Customers</v>
      </c>
    </row>
    <row r="673" spans="1:10" x14ac:dyDescent="0.25">
      <c r="A673" s="3" t="s">
        <v>689</v>
      </c>
      <c r="B673">
        <v>19</v>
      </c>
      <c r="C673">
        <v>4</v>
      </c>
      <c r="D673">
        <v>2317.2700000000004</v>
      </c>
      <c r="E673" cm="1">
        <f t="array" ref="E673">_xlfn.IFS(B673&gt;87,1,AND(B673&lt;=87, B673&gt;45),2,AND(B673&lt;=45,B673&gt;18),3,B673&lt;=18,4)</f>
        <v>3</v>
      </c>
      <c r="F673" cm="1">
        <f t="array" ref="F673">_xlfn.IFS(C673&gt;7,4,AND(C673&lt;=7, C673&gt;5),3,AND(C673&lt;=5,C673&gt;4),2,C673&lt;=4,1)</f>
        <v>1</v>
      </c>
      <c r="G673" cm="1">
        <f t="array" ref="G673">_xlfn.IFS(D673&gt;4094,4,AND(D673&lt;=4094, D673&gt;2784),3,AND(D673&lt;=2784,D673&gt;1779),2,D673&lt;=1779,1)</f>
        <v>2</v>
      </c>
      <c r="H673">
        <f t="shared" si="10"/>
        <v>312</v>
      </c>
      <c r="I673" t="str" cm="1">
        <f t="array" ref="I673">_xlfn.IFS(H673&gt;411,"Platinum",AND(H673&lt;=411, H673&gt;311),"Gold",AND(H673&lt;=311,H673&gt;211),"Silver",H673&lt;=211,"Bronze")</f>
        <v>Gold</v>
      </c>
      <c r="J673" t="str" cm="1">
        <f t="array" ref="J673">_xlfn.IFS(
H673="444","Champions",
LEFT(H673,1)="4","Loyal Customers",
MID(H673,2,1)="4","Potential Loyalists",
LEFT(H673,1)="3","Promising",
LEFT(H673,1)="2","Customers Needing Attention",
LEFT(H673,1)&lt;="2","At Risk",
RIGHT(H673,1)="4","Can't Lose Them",
TRUE,"Hibernating"
)</f>
        <v>Promising</v>
      </c>
    </row>
    <row r="674" spans="1:10" x14ac:dyDescent="0.25">
      <c r="A674" s="3" t="s">
        <v>690</v>
      </c>
      <c r="B674">
        <v>7</v>
      </c>
      <c r="C674">
        <v>4</v>
      </c>
      <c r="D674">
        <v>2997.36</v>
      </c>
      <c r="E674" cm="1">
        <f t="array" ref="E674">_xlfn.IFS(B674&gt;87,1,AND(B674&lt;=87, B674&gt;45),2,AND(B674&lt;=45,B674&gt;18),3,B674&lt;=18,4)</f>
        <v>4</v>
      </c>
      <c r="F674" cm="1">
        <f t="array" ref="F674">_xlfn.IFS(C674&gt;7,4,AND(C674&lt;=7, C674&gt;5),3,AND(C674&lt;=5,C674&gt;4),2,C674&lt;=4,1)</f>
        <v>1</v>
      </c>
      <c r="G674" cm="1">
        <f t="array" ref="G674">_xlfn.IFS(D674&gt;4094,4,AND(D674&lt;=4094, D674&gt;2784),3,AND(D674&lt;=2784,D674&gt;1779),2,D674&lt;=1779,1)</f>
        <v>3</v>
      </c>
      <c r="H674">
        <f t="shared" si="10"/>
        <v>413</v>
      </c>
      <c r="I674" t="str" cm="1">
        <f t="array" ref="I674">_xlfn.IFS(H674&gt;411,"Platinum",AND(H674&lt;=411, H674&gt;311),"Gold",AND(H674&lt;=311,H674&gt;211),"Silver",H674&lt;=211,"Bronze")</f>
        <v>Platinum</v>
      </c>
      <c r="J674" t="str" cm="1">
        <f t="array" ref="J674">_xlfn.IFS(
H674="444","Champions",
LEFT(H674,1)="4","Loyal Customers",
MID(H674,2,1)="4","Potential Loyalists",
LEFT(H674,1)="3","Promising",
LEFT(H674,1)="2","Customers Needing Attention",
LEFT(H674,1)&lt;="2","At Risk",
RIGHT(H674,1)="4","Can't Lose Them",
TRUE,"Hibernating"
)</f>
        <v>Loyal Customers</v>
      </c>
    </row>
    <row r="675" spans="1:10" x14ac:dyDescent="0.25">
      <c r="A675" s="3" t="s">
        <v>691</v>
      </c>
      <c r="B675">
        <v>23</v>
      </c>
      <c r="C675">
        <v>4</v>
      </c>
      <c r="D675">
        <v>1488.17</v>
      </c>
      <c r="E675" cm="1">
        <f t="array" ref="E675">_xlfn.IFS(B675&gt;87,1,AND(B675&lt;=87, B675&gt;45),2,AND(B675&lt;=45,B675&gt;18),3,B675&lt;=18,4)</f>
        <v>3</v>
      </c>
      <c r="F675" cm="1">
        <f t="array" ref="F675">_xlfn.IFS(C675&gt;7,4,AND(C675&lt;=7, C675&gt;5),3,AND(C675&lt;=5,C675&gt;4),2,C675&lt;=4,1)</f>
        <v>1</v>
      </c>
      <c r="G675" cm="1">
        <f t="array" ref="G675">_xlfn.IFS(D675&gt;4094,4,AND(D675&lt;=4094, D675&gt;2784),3,AND(D675&lt;=2784,D675&gt;1779),2,D675&lt;=1779,1)</f>
        <v>1</v>
      </c>
      <c r="H675">
        <f t="shared" si="10"/>
        <v>311</v>
      </c>
      <c r="I675" t="str" cm="1">
        <f t="array" ref="I675">_xlfn.IFS(H675&gt;411,"Platinum",AND(H675&lt;=411, H675&gt;311),"Gold",AND(H675&lt;=311,H675&gt;211),"Silver",H675&lt;=211,"Bronze")</f>
        <v>Silver</v>
      </c>
      <c r="J675" t="str" cm="1">
        <f t="array" ref="J675">_xlfn.IFS(
H675="444","Champions",
LEFT(H675,1)="4","Loyal Customers",
MID(H675,2,1)="4","Potential Loyalists",
LEFT(H675,1)="3","Promising",
LEFT(H675,1)="2","Customers Needing Attention",
LEFT(H675,1)&lt;="2","At Risk",
RIGHT(H675,1)="4","Can't Lose Them",
TRUE,"Hibernating"
)</f>
        <v>Promising</v>
      </c>
    </row>
    <row r="676" spans="1:10" x14ac:dyDescent="0.25">
      <c r="A676" s="3" t="s">
        <v>692</v>
      </c>
      <c r="B676">
        <v>99</v>
      </c>
      <c r="C676">
        <v>3</v>
      </c>
      <c r="D676">
        <v>1225.77</v>
      </c>
      <c r="E676" cm="1">
        <f t="array" ref="E676">_xlfn.IFS(B676&gt;87,1,AND(B676&lt;=87, B676&gt;45),2,AND(B676&lt;=45,B676&gt;18),3,B676&lt;=18,4)</f>
        <v>1</v>
      </c>
      <c r="F676" cm="1">
        <f t="array" ref="F676">_xlfn.IFS(C676&gt;7,4,AND(C676&lt;=7, C676&gt;5),3,AND(C676&lt;=5,C676&gt;4),2,C676&lt;=4,1)</f>
        <v>1</v>
      </c>
      <c r="G676" cm="1">
        <f t="array" ref="G676">_xlfn.IFS(D676&gt;4094,4,AND(D676&lt;=4094, D676&gt;2784),3,AND(D676&lt;=2784,D676&gt;1779),2,D676&lt;=1779,1)</f>
        <v>1</v>
      </c>
      <c r="H676">
        <f t="shared" si="10"/>
        <v>111</v>
      </c>
      <c r="I676" t="str" cm="1">
        <f t="array" ref="I676">_xlfn.IFS(H676&gt;411,"Platinum",AND(H676&lt;=411, H676&gt;311),"Gold",AND(H676&lt;=311,H676&gt;211),"Silver",H676&lt;=211,"Bronze")</f>
        <v>Bronze</v>
      </c>
      <c r="J676" t="str" cm="1">
        <f t="array" ref="J676">_xlfn.IFS(
H676="444","Champions",
LEFT(H676,1)="4","Loyal Customers",
MID(H676,2,1)="4","Potential Loyalists",
LEFT(H676,1)="3","Promising",
LEFT(H676,1)="2","Customers Needing Attention",
LEFT(H676,1)&lt;="2","At Risk",
RIGHT(H676,1)="4","Can't Lose Them",
TRUE,"Hibernating"
)</f>
        <v>At Risk</v>
      </c>
    </row>
    <row r="677" spans="1:10" x14ac:dyDescent="0.25">
      <c r="A677" s="3" t="s">
        <v>693</v>
      </c>
      <c r="B677">
        <v>181</v>
      </c>
      <c r="C677">
        <v>3</v>
      </c>
      <c r="D677">
        <v>1721.05</v>
      </c>
      <c r="E677" cm="1">
        <f t="array" ref="E677">_xlfn.IFS(B677&gt;87,1,AND(B677&lt;=87, B677&gt;45),2,AND(B677&lt;=45,B677&gt;18),3,B677&lt;=18,4)</f>
        <v>1</v>
      </c>
      <c r="F677" cm="1">
        <f t="array" ref="F677">_xlfn.IFS(C677&gt;7,4,AND(C677&lt;=7, C677&gt;5),3,AND(C677&lt;=5,C677&gt;4),2,C677&lt;=4,1)</f>
        <v>1</v>
      </c>
      <c r="G677" cm="1">
        <f t="array" ref="G677">_xlfn.IFS(D677&gt;4094,4,AND(D677&lt;=4094, D677&gt;2784),3,AND(D677&lt;=2784,D677&gt;1779),2,D677&lt;=1779,1)</f>
        <v>1</v>
      </c>
      <c r="H677">
        <f t="shared" si="10"/>
        <v>111</v>
      </c>
      <c r="I677" t="str" cm="1">
        <f t="array" ref="I677">_xlfn.IFS(H677&gt;411,"Platinum",AND(H677&lt;=411, H677&gt;311),"Gold",AND(H677&lt;=311,H677&gt;211),"Silver",H677&lt;=211,"Bronze")</f>
        <v>Bronze</v>
      </c>
      <c r="J677" t="str" cm="1">
        <f t="array" ref="J677">_xlfn.IFS(
H677="444","Champions",
LEFT(H677,1)="4","Loyal Customers",
MID(H677,2,1)="4","Potential Loyalists",
LEFT(H677,1)="3","Promising",
LEFT(H677,1)="2","Customers Needing Attention",
LEFT(H677,1)&lt;="2","At Risk",
RIGHT(H677,1)="4","Can't Lose Them",
TRUE,"Hibernating"
)</f>
        <v>At Risk</v>
      </c>
    </row>
    <row r="678" spans="1:10" x14ac:dyDescent="0.25">
      <c r="A678" s="3" t="s">
        <v>694</v>
      </c>
      <c r="B678">
        <v>42</v>
      </c>
      <c r="C678">
        <v>5</v>
      </c>
      <c r="D678">
        <v>2602.8500000000004</v>
      </c>
      <c r="E678" cm="1">
        <f t="array" ref="E678">_xlfn.IFS(B678&gt;87,1,AND(B678&lt;=87, B678&gt;45),2,AND(B678&lt;=45,B678&gt;18),3,B678&lt;=18,4)</f>
        <v>3</v>
      </c>
      <c r="F678" cm="1">
        <f t="array" ref="F678">_xlfn.IFS(C678&gt;7,4,AND(C678&lt;=7, C678&gt;5),3,AND(C678&lt;=5,C678&gt;4),2,C678&lt;=4,1)</f>
        <v>2</v>
      </c>
      <c r="G678" cm="1">
        <f t="array" ref="G678">_xlfn.IFS(D678&gt;4094,4,AND(D678&lt;=4094, D678&gt;2784),3,AND(D678&lt;=2784,D678&gt;1779),2,D678&lt;=1779,1)</f>
        <v>2</v>
      </c>
      <c r="H678">
        <f t="shared" si="10"/>
        <v>322</v>
      </c>
      <c r="I678" t="str" cm="1">
        <f t="array" ref="I678">_xlfn.IFS(H678&gt;411,"Platinum",AND(H678&lt;=411, H678&gt;311),"Gold",AND(H678&lt;=311,H678&gt;211),"Silver",H678&lt;=211,"Bronze")</f>
        <v>Gold</v>
      </c>
      <c r="J678" t="str" cm="1">
        <f t="array" ref="J678">_xlfn.IFS(
H678="444","Champions",
LEFT(H678,1)="4","Loyal Customers",
MID(H678,2,1)="4","Potential Loyalists",
LEFT(H678,1)="3","Promising",
LEFT(H678,1)="2","Customers Needing Attention",
LEFT(H678,1)&lt;="2","At Risk",
RIGHT(H678,1)="4","Can't Lose Them",
TRUE,"Hibernating"
)</f>
        <v>Promising</v>
      </c>
    </row>
    <row r="679" spans="1:10" x14ac:dyDescent="0.25">
      <c r="A679" s="3" t="s">
        <v>695</v>
      </c>
      <c r="B679">
        <v>1</v>
      </c>
      <c r="C679">
        <v>5</v>
      </c>
      <c r="D679">
        <v>1681.02</v>
      </c>
      <c r="E679" cm="1">
        <f t="array" ref="E679">_xlfn.IFS(B679&gt;87,1,AND(B679&lt;=87, B679&gt;45),2,AND(B679&lt;=45,B679&gt;18),3,B679&lt;=18,4)</f>
        <v>4</v>
      </c>
      <c r="F679" cm="1">
        <f t="array" ref="F679">_xlfn.IFS(C679&gt;7,4,AND(C679&lt;=7, C679&gt;5),3,AND(C679&lt;=5,C679&gt;4),2,C679&lt;=4,1)</f>
        <v>2</v>
      </c>
      <c r="G679" cm="1">
        <f t="array" ref="G679">_xlfn.IFS(D679&gt;4094,4,AND(D679&lt;=4094, D679&gt;2784),3,AND(D679&lt;=2784,D679&gt;1779),2,D679&lt;=1779,1)</f>
        <v>1</v>
      </c>
      <c r="H679">
        <f t="shared" si="10"/>
        <v>421</v>
      </c>
      <c r="I679" t="str" cm="1">
        <f t="array" ref="I679">_xlfn.IFS(H679&gt;411,"Platinum",AND(H679&lt;=411, H679&gt;311),"Gold",AND(H679&lt;=311,H679&gt;211),"Silver",H679&lt;=211,"Bronze")</f>
        <v>Platinum</v>
      </c>
      <c r="J679" t="str" cm="1">
        <f t="array" ref="J679">_xlfn.IFS(
H679="444","Champions",
LEFT(H679,1)="4","Loyal Customers",
MID(H679,2,1)="4","Potential Loyalists",
LEFT(H679,1)="3","Promising",
LEFT(H679,1)="2","Customers Needing Attention",
LEFT(H679,1)&lt;="2","At Risk",
RIGHT(H679,1)="4","Can't Lose Them",
TRUE,"Hibernating"
)</f>
        <v>Loyal Customers</v>
      </c>
    </row>
    <row r="680" spans="1:10" x14ac:dyDescent="0.25">
      <c r="A680" s="3" t="s">
        <v>696</v>
      </c>
      <c r="B680">
        <v>12</v>
      </c>
      <c r="C680">
        <v>3</v>
      </c>
      <c r="D680">
        <v>1206.3499999999999</v>
      </c>
      <c r="E680" cm="1">
        <f t="array" ref="E680">_xlfn.IFS(B680&gt;87,1,AND(B680&lt;=87, B680&gt;45),2,AND(B680&lt;=45,B680&gt;18),3,B680&lt;=18,4)</f>
        <v>4</v>
      </c>
      <c r="F680" cm="1">
        <f t="array" ref="F680">_xlfn.IFS(C680&gt;7,4,AND(C680&lt;=7, C680&gt;5),3,AND(C680&lt;=5,C680&gt;4),2,C680&lt;=4,1)</f>
        <v>1</v>
      </c>
      <c r="G680" cm="1">
        <f t="array" ref="G680">_xlfn.IFS(D680&gt;4094,4,AND(D680&lt;=4094, D680&gt;2784),3,AND(D680&lt;=2784,D680&gt;1779),2,D680&lt;=1779,1)</f>
        <v>1</v>
      </c>
      <c r="H680">
        <f t="shared" si="10"/>
        <v>411</v>
      </c>
      <c r="I680" t="str" cm="1">
        <f t="array" ref="I680">_xlfn.IFS(H680&gt;411,"Platinum",AND(H680&lt;=411, H680&gt;311),"Gold",AND(H680&lt;=311,H680&gt;211),"Silver",H680&lt;=211,"Bronze")</f>
        <v>Gold</v>
      </c>
      <c r="J680" t="str" cm="1">
        <f t="array" ref="J680">_xlfn.IFS(
H680="444","Champions",
LEFT(H680,1)="4","Loyal Customers",
MID(H680,2,1)="4","Potential Loyalists",
LEFT(H680,1)="3","Promising",
LEFT(H680,1)="2","Customers Needing Attention",
LEFT(H680,1)&lt;="2","At Risk",
RIGHT(H680,1)="4","Can't Lose Them",
TRUE,"Hibernating"
)</f>
        <v>Loyal Customers</v>
      </c>
    </row>
    <row r="681" spans="1:10" x14ac:dyDescent="0.25">
      <c r="A681" s="3" t="s">
        <v>697</v>
      </c>
      <c r="B681">
        <v>61</v>
      </c>
      <c r="C681">
        <v>5</v>
      </c>
      <c r="D681">
        <v>4041.6000000000004</v>
      </c>
      <c r="E681" cm="1">
        <f t="array" ref="E681">_xlfn.IFS(B681&gt;87,1,AND(B681&lt;=87, B681&gt;45),2,AND(B681&lt;=45,B681&gt;18),3,B681&lt;=18,4)</f>
        <v>2</v>
      </c>
      <c r="F681" cm="1">
        <f t="array" ref="F681">_xlfn.IFS(C681&gt;7,4,AND(C681&lt;=7, C681&gt;5),3,AND(C681&lt;=5,C681&gt;4),2,C681&lt;=4,1)</f>
        <v>2</v>
      </c>
      <c r="G681" cm="1">
        <f t="array" ref="G681">_xlfn.IFS(D681&gt;4094,4,AND(D681&lt;=4094, D681&gt;2784),3,AND(D681&lt;=2784,D681&gt;1779),2,D681&lt;=1779,1)</f>
        <v>3</v>
      </c>
      <c r="H681">
        <f t="shared" si="10"/>
        <v>223</v>
      </c>
      <c r="I681" t="str" cm="1">
        <f t="array" ref="I681">_xlfn.IFS(H681&gt;411,"Platinum",AND(H681&lt;=411, H681&gt;311),"Gold",AND(H681&lt;=311,H681&gt;211),"Silver",H681&lt;=211,"Bronze")</f>
        <v>Silver</v>
      </c>
      <c r="J681" t="str" cm="1">
        <f t="array" ref="J681">_xlfn.IFS(
H681="444","Champions",
LEFT(H681,1)="4","Loyal Customers",
MID(H681,2,1)="4","Potential Loyalists",
LEFT(H681,1)="3","Promising",
LEFT(H681,1)="2","Customers Needing Attention",
LEFT(H681,1)&lt;="2","At Risk",
RIGHT(H681,1)="4","Can't Lose Them",
TRUE,"Hibernating"
)</f>
        <v>Customers Needing Attention</v>
      </c>
    </row>
    <row r="682" spans="1:10" x14ac:dyDescent="0.25">
      <c r="A682" s="3" t="s">
        <v>698</v>
      </c>
      <c r="B682">
        <v>159</v>
      </c>
      <c r="C682">
        <v>1</v>
      </c>
      <c r="D682">
        <v>459.46</v>
      </c>
      <c r="E682" cm="1">
        <f t="array" ref="E682">_xlfn.IFS(B682&gt;87,1,AND(B682&lt;=87, B682&gt;45),2,AND(B682&lt;=45,B682&gt;18),3,B682&lt;=18,4)</f>
        <v>1</v>
      </c>
      <c r="F682" cm="1">
        <f t="array" ref="F682">_xlfn.IFS(C682&gt;7,4,AND(C682&lt;=7, C682&gt;5),3,AND(C682&lt;=5,C682&gt;4),2,C682&lt;=4,1)</f>
        <v>1</v>
      </c>
      <c r="G682" cm="1">
        <f t="array" ref="G682">_xlfn.IFS(D682&gt;4094,4,AND(D682&lt;=4094, D682&gt;2784),3,AND(D682&lt;=2784,D682&gt;1779),2,D682&lt;=1779,1)</f>
        <v>1</v>
      </c>
      <c r="H682">
        <f t="shared" si="10"/>
        <v>111</v>
      </c>
      <c r="I682" t="str" cm="1">
        <f t="array" ref="I682">_xlfn.IFS(H682&gt;411,"Platinum",AND(H682&lt;=411, H682&gt;311),"Gold",AND(H682&lt;=311,H682&gt;211),"Silver",H682&lt;=211,"Bronze")</f>
        <v>Bronze</v>
      </c>
      <c r="J682" t="str" cm="1">
        <f t="array" ref="J682">_xlfn.IFS(
H682="444","Champions",
LEFT(H682,1)="4","Loyal Customers",
MID(H682,2,1)="4","Potential Loyalists",
LEFT(H682,1)="3","Promising",
LEFT(H682,1)="2","Customers Needing Attention",
LEFT(H682,1)&lt;="2","At Risk",
RIGHT(H682,1)="4","Can't Lose Them",
TRUE,"Hibernating"
)</f>
        <v>At Risk</v>
      </c>
    </row>
    <row r="683" spans="1:10" x14ac:dyDescent="0.25">
      <c r="A683" s="3" t="s">
        <v>699</v>
      </c>
      <c r="B683">
        <v>8</v>
      </c>
      <c r="C683">
        <v>5</v>
      </c>
      <c r="D683">
        <v>3556.1499999999996</v>
      </c>
      <c r="E683" cm="1">
        <f t="array" ref="E683">_xlfn.IFS(B683&gt;87,1,AND(B683&lt;=87, B683&gt;45),2,AND(B683&lt;=45,B683&gt;18),3,B683&lt;=18,4)</f>
        <v>4</v>
      </c>
      <c r="F683" cm="1">
        <f t="array" ref="F683">_xlfn.IFS(C683&gt;7,4,AND(C683&lt;=7, C683&gt;5),3,AND(C683&lt;=5,C683&gt;4),2,C683&lt;=4,1)</f>
        <v>2</v>
      </c>
      <c r="G683" cm="1">
        <f t="array" ref="G683">_xlfn.IFS(D683&gt;4094,4,AND(D683&lt;=4094, D683&gt;2784),3,AND(D683&lt;=2784,D683&gt;1779),2,D683&lt;=1779,1)</f>
        <v>3</v>
      </c>
      <c r="H683">
        <f t="shared" si="10"/>
        <v>423</v>
      </c>
      <c r="I683" t="str" cm="1">
        <f t="array" ref="I683">_xlfn.IFS(H683&gt;411,"Platinum",AND(H683&lt;=411, H683&gt;311),"Gold",AND(H683&lt;=311,H683&gt;211),"Silver",H683&lt;=211,"Bronze")</f>
        <v>Platinum</v>
      </c>
      <c r="J683" t="str" cm="1">
        <f t="array" ref="J683">_xlfn.IFS(
H683="444","Champions",
LEFT(H683,1)="4","Loyal Customers",
MID(H683,2,1)="4","Potential Loyalists",
LEFT(H683,1)="3","Promising",
LEFT(H683,1)="2","Customers Needing Attention",
LEFT(H683,1)&lt;="2","At Risk",
RIGHT(H683,1)="4","Can't Lose Them",
TRUE,"Hibernating"
)</f>
        <v>Loyal Customers</v>
      </c>
    </row>
    <row r="684" spans="1:10" x14ac:dyDescent="0.25">
      <c r="A684" s="3" t="s">
        <v>700</v>
      </c>
      <c r="B684">
        <v>41</v>
      </c>
      <c r="C684">
        <v>12</v>
      </c>
      <c r="D684">
        <v>5450.3400000000011</v>
      </c>
      <c r="E684" cm="1">
        <f t="array" ref="E684">_xlfn.IFS(B684&gt;87,1,AND(B684&lt;=87, B684&gt;45),2,AND(B684&lt;=45,B684&gt;18),3,B684&lt;=18,4)</f>
        <v>3</v>
      </c>
      <c r="F684" cm="1">
        <f t="array" ref="F684">_xlfn.IFS(C684&gt;7,4,AND(C684&lt;=7, C684&gt;5),3,AND(C684&lt;=5,C684&gt;4),2,C684&lt;=4,1)</f>
        <v>4</v>
      </c>
      <c r="G684" cm="1">
        <f t="array" ref="G684">_xlfn.IFS(D684&gt;4094,4,AND(D684&lt;=4094, D684&gt;2784),3,AND(D684&lt;=2784,D684&gt;1779),2,D684&lt;=1779,1)</f>
        <v>4</v>
      </c>
      <c r="H684">
        <f t="shared" si="10"/>
        <v>344</v>
      </c>
      <c r="I684" t="str" cm="1">
        <f t="array" ref="I684">_xlfn.IFS(H684&gt;411,"Platinum",AND(H684&lt;=411, H684&gt;311),"Gold",AND(H684&lt;=311,H684&gt;211),"Silver",H684&lt;=211,"Bronze")</f>
        <v>Gold</v>
      </c>
      <c r="J684" t="str" cm="1">
        <f t="array" ref="J684">_xlfn.IFS(
H684="444","Champions",
LEFT(H684,1)="4","Loyal Customers",
MID(H684,2,1)="4","Potential Loyalists",
LEFT(H684,1)="3","Promising",
LEFT(H684,1)="2","Customers Needing Attention",
LEFT(H684,1)&lt;="2","At Risk",
RIGHT(H684,1)="4","Can't Lose Them",
TRUE,"Hibernating"
)</f>
        <v>Potential Loyalists</v>
      </c>
    </row>
    <row r="685" spans="1:10" x14ac:dyDescent="0.25">
      <c r="A685" s="3" t="s">
        <v>701</v>
      </c>
      <c r="B685">
        <v>67</v>
      </c>
      <c r="C685">
        <v>2</v>
      </c>
      <c r="D685">
        <v>2932.8199999999997</v>
      </c>
      <c r="E685" cm="1">
        <f t="array" ref="E685">_xlfn.IFS(B685&gt;87,1,AND(B685&lt;=87, B685&gt;45),2,AND(B685&lt;=45,B685&gt;18),3,B685&lt;=18,4)</f>
        <v>2</v>
      </c>
      <c r="F685" cm="1">
        <f t="array" ref="F685">_xlfn.IFS(C685&gt;7,4,AND(C685&lt;=7, C685&gt;5),3,AND(C685&lt;=5,C685&gt;4),2,C685&lt;=4,1)</f>
        <v>1</v>
      </c>
      <c r="G685" cm="1">
        <f t="array" ref="G685">_xlfn.IFS(D685&gt;4094,4,AND(D685&lt;=4094, D685&gt;2784),3,AND(D685&lt;=2784,D685&gt;1779),2,D685&lt;=1779,1)</f>
        <v>3</v>
      </c>
      <c r="H685">
        <f t="shared" si="10"/>
        <v>213</v>
      </c>
      <c r="I685" t="str" cm="1">
        <f t="array" ref="I685">_xlfn.IFS(H685&gt;411,"Platinum",AND(H685&lt;=411, H685&gt;311),"Gold",AND(H685&lt;=311,H685&gt;211),"Silver",H685&lt;=211,"Bronze")</f>
        <v>Silver</v>
      </c>
      <c r="J685" t="str" cm="1">
        <f t="array" ref="J685">_xlfn.IFS(
H685="444","Champions",
LEFT(H685,1)="4","Loyal Customers",
MID(H685,2,1)="4","Potential Loyalists",
LEFT(H685,1)="3","Promising",
LEFT(H685,1)="2","Customers Needing Attention",
LEFT(H685,1)&lt;="2","At Risk",
RIGHT(H685,1)="4","Can't Lose Them",
TRUE,"Hibernating"
)</f>
        <v>Customers Needing Attention</v>
      </c>
    </row>
    <row r="686" spans="1:10" x14ac:dyDescent="0.25">
      <c r="A686" s="3" t="s">
        <v>702</v>
      </c>
      <c r="B686">
        <v>41</v>
      </c>
      <c r="C686">
        <v>8</v>
      </c>
      <c r="D686">
        <v>3512.03</v>
      </c>
      <c r="E686" cm="1">
        <f t="array" ref="E686">_xlfn.IFS(B686&gt;87,1,AND(B686&lt;=87, B686&gt;45),2,AND(B686&lt;=45,B686&gt;18),3,B686&lt;=18,4)</f>
        <v>3</v>
      </c>
      <c r="F686" cm="1">
        <f t="array" ref="F686">_xlfn.IFS(C686&gt;7,4,AND(C686&lt;=7, C686&gt;5),3,AND(C686&lt;=5,C686&gt;4),2,C686&lt;=4,1)</f>
        <v>4</v>
      </c>
      <c r="G686" cm="1">
        <f t="array" ref="G686">_xlfn.IFS(D686&gt;4094,4,AND(D686&lt;=4094, D686&gt;2784),3,AND(D686&lt;=2784,D686&gt;1779),2,D686&lt;=1779,1)</f>
        <v>3</v>
      </c>
      <c r="H686">
        <f t="shared" si="10"/>
        <v>343</v>
      </c>
      <c r="I686" t="str" cm="1">
        <f t="array" ref="I686">_xlfn.IFS(H686&gt;411,"Platinum",AND(H686&lt;=411, H686&gt;311),"Gold",AND(H686&lt;=311,H686&gt;211),"Silver",H686&lt;=211,"Bronze")</f>
        <v>Gold</v>
      </c>
      <c r="J686" t="str" cm="1">
        <f t="array" ref="J686">_xlfn.IFS(
H686="444","Champions",
LEFT(H686,1)="4","Loyal Customers",
MID(H686,2,1)="4","Potential Loyalists",
LEFT(H686,1)="3","Promising",
LEFT(H686,1)="2","Customers Needing Attention",
LEFT(H686,1)&lt;="2","At Risk",
RIGHT(H686,1)="4","Can't Lose Them",
TRUE,"Hibernating"
)</f>
        <v>Potential Loyalists</v>
      </c>
    </row>
    <row r="687" spans="1:10" x14ac:dyDescent="0.25">
      <c r="A687" s="3" t="s">
        <v>703</v>
      </c>
      <c r="B687">
        <v>50</v>
      </c>
      <c r="C687">
        <v>7</v>
      </c>
      <c r="D687">
        <v>2397.39</v>
      </c>
      <c r="E687" cm="1">
        <f t="array" ref="E687">_xlfn.IFS(B687&gt;87,1,AND(B687&lt;=87, B687&gt;45),2,AND(B687&lt;=45,B687&gt;18),3,B687&lt;=18,4)</f>
        <v>2</v>
      </c>
      <c r="F687" cm="1">
        <f t="array" ref="F687">_xlfn.IFS(C687&gt;7,4,AND(C687&lt;=7, C687&gt;5),3,AND(C687&lt;=5,C687&gt;4),2,C687&lt;=4,1)</f>
        <v>3</v>
      </c>
      <c r="G687" cm="1">
        <f t="array" ref="G687">_xlfn.IFS(D687&gt;4094,4,AND(D687&lt;=4094, D687&gt;2784),3,AND(D687&lt;=2784,D687&gt;1779),2,D687&lt;=1779,1)</f>
        <v>2</v>
      </c>
      <c r="H687">
        <f t="shared" si="10"/>
        <v>232</v>
      </c>
      <c r="I687" t="str" cm="1">
        <f t="array" ref="I687">_xlfn.IFS(H687&gt;411,"Platinum",AND(H687&lt;=411, H687&gt;311),"Gold",AND(H687&lt;=311,H687&gt;211),"Silver",H687&lt;=211,"Bronze")</f>
        <v>Silver</v>
      </c>
      <c r="J687" t="str" cm="1">
        <f t="array" ref="J687">_xlfn.IFS(
H687="444","Champions",
LEFT(H687,1)="4","Loyal Customers",
MID(H687,2,1)="4","Potential Loyalists",
LEFT(H687,1)="3","Promising",
LEFT(H687,1)="2","Customers Needing Attention",
LEFT(H687,1)&lt;="2","At Risk",
RIGHT(H687,1)="4","Can't Lose Them",
TRUE,"Hibernating"
)</f>
        <v>Customers Needing Attention</v>
      </c>
    </row>
    <row r="688" spans="1:10" x14ac:dyDescent="0.25">
      <c r="A688" s="3" t="s">
        <v>704</v>
      </c>
      <c r="B688">
        <v>55</v>
      </c>
      <c r="C688">
        <v>5</v>
      </c>
      <c r="D688">
        <v>4894.1100000000006</v>
      </c>
      <c r="E688" cm="1">
        <f t="array" ref="E688">_xlfn.IFS(B688&gt;87,1,AND(B688&lt;=87, B688&gt;45),2,AND(B688&lt;=45,B688&gt;18),3,B688&lt;=18,4)</f>
        <v>2</v>
      </c>
      <c r="F688" cm="1">
        <f t="array" ref="F688">_xlfn.IFS(C688&gt;7,4,AND(C688&lt;=7, C688&gt;5),3,AND(C688&lt;=5,C688&gt;4),2,C688&lt;=4,1)</f>
        <v>2</v>
      </c>
      <c r="G688" cm="1">
        <f t="array" ref="G688">_xlfn.IFS(D688&gt;4094,4,AND(D688&lt;=4094, D688&gt;2784),3,AND(D688&lt;=2784,D688&gt;1779),2,D688&lt;=1779,1)</f>
        <v>4</v>
      </c>
      <c r="H688">
        <f t="shared" si="10"/>
        <v>224</v>
      </c>
      <c r="I688" t="str" cm="1">
        <f t="array" ref="I688">_xlfn.IFS(H688&gt;411,"Platinum",AND(H688&lt;=411, H688&gt;311),"Gold",AND(H688&lt;=311,H688&gt;211),"Silver",H688&lt;=211,"Bronze")</f>
        <v>Silver</v>
      </c>
      <c r="J688" t="str" cm="1">
        <f t="array" ref="J688">_xlfn.IFS(
H688="444","Champions",
LEFT(H688,1)="4","Loyal Customers",
MID(H688,2,1)="4","Potential Loyalists",
LEFT(H688,1)="3","Promising",
LEFT(H688,1)="2","Customers Needing Attention",
LEFT(H688,1)&lt;="2","At Risk",
RIGHT(H688,1)="4","Can't Lose Them",
TRUE,"Hibernating"
)</f>
        <v>Customers Needing Attention</v>
      </c>
    </row>
    <row r="689" spans="1:10" x14ac:dyDescent="0.25">
      <c r="A689" s="3" t="s">
        <v>705</v>
      </c>
      <c r="B689">
        <v>23</v>
      </c>
      <c r="C689">
        <v>7</v>
      </c>
      <c r="D689">
        <v>6150.2500000000009</v>
      </c>
      <c r="E689" cm="1">
        <f t="array" ref="E689">_xlfn.IFS(B689&gt;87,1,AND(B689&lt;=87, B689&gt;45),2,AND(B689&lt;=45,B689&gt;18),3,B689&lt;=18,4)</f>
        <v>3</v>
      </c>
      <c r="F689" cm="1">
        <f t="array" ref="F689">_xlfn.IFS(C689&gt;7,4,AND(C689&lt;=7, C689&gt;5),3,AND(C689&lt;=5,C689&gt;4),2,C689&lt;=4,1)</f>
        <v>3</v>
      </c>
      <c r="G689" cm="1">
        <f t="array" ref="G689">_xlfn.IFS(D689&gt;4094,4,AND(D689&lt;=4094, D689&gt;2784),3,AND(D689&lt;=2784,D689&gt;1779),2,D689&lt;=1779,1)</f>
        <v>4</v>
      </c>
      <c r="H689">
        <f t="shared" si="10"/>
        <v>334</v>
      </c>
      <c r="I689" t="str" cm="1">
        <f t="array" ref="I689">_xlfn.IFS(H689&gt;411,"Platinum",AND(H689&lt;=411, H689&gt;311),"Gold",AND(H689&lt;=311,H689&gt;211),"Silver",H689&lt;=211,"Bronze")</f>
        <v>Gold</v>
      </c>
      <c r="J689" t="str" cm="1">
        <f t="array" ref="J689">_xlfn.IFS(
H689="444","Champions",
LEFT(H689,1)="4","Loyal Customers",
MID(H689,2,1)="4","Potential Loyalists",
LEFT(H689,1)="3","Promising",
LEFT(H689,1)="2","Customers Needing Attention",
LEFT(H689,1)&lt;="2","At Risk",
RIGHT(H689,1)="4","Can't Lose Them",
TRUE,"Hibernating"
)</f>
        <v>Promising</v>
      </c>
    </row>
    <row r="690" spans="1:10" x14ac:dyDescent="0.25">
      <c r="A690" s="3" t="s">
        <v>706</v>
      </c>
      <c r="B690">
        <v>5</v>
      </c>
      <c r="C690">
        <v>5</v>
      </c>
      <c r="D690">
        <v>2977.19</v>
      </c>
      <c r="E690" cm="1">
        <f t="array" ref="E690">_xlfn.IFS(B690&gt;87,1,AND(B690&lt;=87, B690&gt;45),2,AND(B690&lt;=45,B690&gt;18),3,B690&lt;=18,4)</f>
        <v>4</v>
      </c>
      <c r="F690" cm="1">
        <f t="array" ref="F690">_xlfn.IFS(C690&gt;7,4,AND(C690&lt;=7, C690&gt;5),3,AND(C690&lt;=5,C690&gt;4),2,C690&lt;=4,1)</f>
        <v>2</v>
      </c>
      <c r="G690" cm="1">
        <f t="array" ref="G690">_xlfn.IFS(D690&gt;4094,4,AND(D690&lt;=4094, D690&gt;2784),3,AND(D690&lt;=2784,D690&gt;1779),2,D690&lt;=1779,1)</f>
        <v>3</v>
      </c>
      <c r="H690">
        <f t="shared" si="10"/>
        <v>423</v>
      </c>
      <c r="I690" t="str" cm="1">
        <f t="array" ref="I690">_xlfn.IFS(H690&gt;411,"Platinum",AND(H690&lt;=411, H690&gt;311),"Gold",AND(H690&lt;=311,H690&gt;211),"Silver",H690&lt;=211,"Bronze")</f>
        <v>Platinum</v>
      </c>
      <c r="J690" t="str" cm="1">
        <f t="array" ref="J690">_xlfn.IFS(
H690="444","Champions",
LEFT(H690,1)="4","Loyal Customers",
MID(H690,2,1)="4","Potential Loyalists",
LEFT(H690,1)="3","Promising",
LEFT(H690,1)="2","Customers Needing Attention",
LEFT(H690,1)&lt;="2","At Risk",
RIGHT(H690,1)="4","Can't Lose Them",
TRUE,"Hibernating"
)</f>
        <v>Loyal Customers</v>
      </c>
    </row>
    <row r="691" spans="1:10" x14ac:dyDescent="0.25">
      <c r="A691" s="3" t="s">
        <v>707</v>
      </c>
      <c r="B691">
        <v>28</v>
      </c>
      <c r="C691">
        <v>2</v>
      </c>
      <c r="D691">
        <v>643.42999999999995</v>
      </c>
      <c r="E691" cm="1">
        <f t="array" ref="E691">_xlfn.IFS(B691&gt;87,1,AND(B691&lt;=87, B691&gt;45),2,AND(B691&lt;=45,B691&gt;18),3,B691&lt;=18,4)</f>
        <v>3</v>
      </c>
      <c r="F691" cm="1">
        <f t="array" ref="F691">_xlfn.IFS(C691&gt;7,4,AND(C691&lt;=7, C691&gt;5),3,AND(C691&lt;=5,C691&gt;4),2,C691&lt;=4,1)</f>
        <v>1</v>
      </c>
      <c r="G691" cm="1">
        <f t="array" ref="G691">_xlfn.IFS(D691&gt;4094,4,AND(D691&lt;=4094, D691&gt;2784),3,AND(D691&lt;=2784,D691&gt;1779),2,D691&lt;=1779,1)</f>
        <v>1</v>
      </c>
      <c r="H691">
        <f t="shared" si="10"/>
        <v>311</v>
      </c>
      <c r="I691" t="str" cm="1">
        <f t="array" ref="I691">_xlfn.IFS(H691&gt;411,"Platinum",AND(H691&lt;=411, H691&gt;311),"Gold",AND(H691&lt;=311,H691&gt;211),"Silver",H691&lt;=211,"Bronze")</f>
        <v>Silver</v>
      </c>
      <c r="J691" t="str" cm="1">
        <f t="array" ref="J691">_xlfn.IFS(
H691="444","Champions",
LEFT(H691,1)="4","Loyal Customers",
MID(H691,2,1)="4","Potential Loyalists",
LEFT(H691,1)="3","Promising",
LEFT(H691,1)="2","Customers Needing Attention",
LEFT(H691,1)&lt;="2","At Risk",
RIGHT(H691,1)="4","Can't Lose Them",
TRUE,"Hibernating"
)</f>
        <v>Promising</v>
      </c>
    </row>
    <row r="692" spans="1:10" x14ac:dyDescent="0.25">
      <c r="A692" s="3" t="s">
        <v>708</v>
      </c>
      <c r="B692">
        <v>84</v>
      </c>
      <c r="C692">
        <v>10</v>
      </c>
      <c r="D692">
        <v>7031.7900000000009</v>
      </c>
      <c r="E692" cm="1">
        <f t="array" ref="E692">_xlfn.IFS(B692&gt;87,1,AND(B692&lt;=87, B692&gt;45),2,AND(B692&lt;=45,B692&gt;18),3,B692&lt;=18,4)</f>
        <v>2</v>
      </c>
      <c r="F692" cm="1">
        <f t="array" ref="F692">_xlfn.IFS(C692&gt;7,4,AND(C692&lt;=7, C692&gt;5),3,AND(C692&lt;=5,C692&gt;4),2,C692&lt;=4,1)</f>
        <v>4</v>
      </c>
      <c r="G692" cm="1">
        <f t="array" ref="G692">_xlfn.IFS(D692&gt;4094,4,AND(D692&lt;=4094, D692&gt;2784),3,AND(D692&lt;=2784,D692&gt;1779),2,D692&lt;=1779,1)</f>
        <v>4</v>
      </c>
      <c r="H692">
        <f t="shared" si="10"/>
        <v>244</v>
      </c>
      <c r="I692" t="str" cm="1">
        <f t="array" ref="I692">_xlfn.IFS(H692&gt;411,"Platinum",AND(H692&lt;=411, H692&gt;311),"Gold",AND(H692&lt;=311,H692&gt;211),"Silver",H692&lt;=211,"Bronze")</f>
        <v>Silver</v>
      </c>
      <c r="J692" t="str" cm="1">
        <f t="array" ref="J692">_xlfn.IFS(
H692="444","Champions",
LEFT(H692,1)="4","Loyal Customers",
MID(H692,2,1)="4","Potential Loyalists",
LEFT(H692,1)="3","Promising",
LEFT(H692,1)="2","Customers Needing Attention",
LEFT(H692,1)&lt;="2","At Risk",
RIGHT(H692,1)="4","Can't Lose Them",
TRUE,"Hibernating"
)</f>
        <v>Potential Loyalists</v>
      </c>
    </row>
    <row r="693" spans="1:10" x14ac:dyDescent="0.25">
      <c r="A693" s="3" t="s">
        <v>709</v>
      </c>
      <c r="B693">
        <v>98</v>
      </c>
      <c r="C693">
        <v>3</v>
      </c>
      <c r="D693">
        <v>1329.6100000000001</v>
      </c>
      <c r="E693" cm="1">
        <f t="array" ref="E693">_xlfn.IFS(B693&gt;87,1,AND(B693&lt;=87, B693&gt;45),2,AND(B693&lt;=45,B693&gt;18),3,B693&lt;=18,4)</f>
        <v>1</v>
      </c>
      <c r="F693" cm="1">
        <f t="array" ref="F693">_xlfn.IFS(C693&gt;7,4,AND(C693&lt;=7, C693&gt;5),3,AND(C693&lt;=5,C693&gt;4),2,C693&lt;=4,1)</f>
        <v>1</v>
      </c>
      <c r="G693" cm="1">
        <f t="array" ref="G693">_xlfn.IFS(D693&gt;4094,4,AND(D693&lt;=4094, D693&gt;2784),3,AND(D693&lt;=2784,D693&gt;1779),2,D693&lt;=1779,1)</f>
        <v>1</v>
      </c>
      <c r="H693">
        <f t="shared" si="10"/>
        <v>111</v>
      </c>
      <c r="I693" t="str" cm="1">
        <f t="array" ref="I693">_xlfn.IFS(H693&gt;411,"Platinum",AND(H693&lt;=411, H693&gt;311),"Gold",AND(H693&lt;=311,H693&gt;211),"Silver",H693&lt;=211,"Bronze")</f>
        <v>Bronze</v>
      </c>
      <c r="J693" t="str" cm="1">
        <f t="array" ref="J693">_xlfn.IFS(
H693="444","Champions",
LEFT(H693,1)="4","Loyal Customers",
MID(H693,2,1)="4","Potential Loyalists",
LEFT(H693,1)="3","Promising",
LEFT(H693,1)="2","Customers Needing Attention",
LEFT(H693,1)&lt;="2","At Risk",
RIGHT(H693,1)="4","Can't Lose Them",
TRUE,"Hibernating"
)</f>
        <v>At Risk</v>
      </c>
    </row>
    <row r="694" spans="1:10" x14ac:dyDescent="0.25">
      <c r="A694" s="3" t="s">
        <v>710</v>
      </c>
      <c r="B694">
        <v>216</v>
      </c>
      <c r="C694">
        <v>2</v>
      </c>
      <c r="D694">
        <v>1149.25</v>
      </c>
      <c r="E694" cm="1">
        <f t="array" ref="E694">_xlfn.IFS(B694&gt;87,1,AND(B694&lt;=87, B694&gt;45),2,AND(B694&lt;=45,B694&gt;18),3,B694&lt;=18,4)</f>
        <v>1</v>
      </c>
      <c r="F694" cm="1">
        <f t="array" ref="F694">_xlfn.IFS(C694&gt;7,4,AND(C694&lt;=7, C694&gt;5),3,AND(C694&lt;=5,C694&gt;4),2,C694&lt;=4,1)</f>
        <v>1</v>
      </c>
      <c r="G694" cm="1">
        <f t="array" ref="G694">_xlfn.IFS(D694&gt;4094,4,AND(D694&lt;=4094, D694&gt;2784),3,AND(D694&lt;=2784,D694&gt;1779),2,D694&lt;=1779,1)</f>
        <v>1</v>
      </c>
      <c r="H694">
        <f t="shared" si="10"/>
        <v>111</v>
      </c>
      <c r="I694" t="str" cm="1">
        <f t="array" ref="I694">_xlfn.IFS(H694&gt;411,"Platinum",AND(H694&lt;=411, H694&gt;311),"Gold",AND(H694&lt;=311,H694&gt;211),"Silver",H694&lt;=211,"Bronze")</f>
        <v>Bronze</v>
      </c>
      <c r="J694" t="str" cm="1">
        <f t="array" ref="J694">_xlfn.IFS(
H694="444","Champions",
LEFT(H694,1)="4","Loyal Customers",
MID(H694,2,1)="4","Potential Loyalists",
LEFT(H694,1)="3","Promising",
LEFT(H694,1)="2","Customers Needing Attention",
LEFT(H694,1)&lt;="2","At Risk",
RIGHT(H694,1)="4","Can't Lose Them",
TRUE,"Hibernating"
)</f>
        <v>At Risk</v>
      </c>
    </row>
    <row r="695" spans="1:10" x14ac:dyDescent="0.25">
      <c r="A695" s="3" t="s">
        <v>711</v>
      </c>
      <c r="B695">
        <v>82</v>
      </c>
      <c r="C695">
        <v>5</v>
      </c>
      <c r="D695">
        <v>1162.24</v>
      </c>
      <c r="E695" cm="1">
        <f t="array" ref="E695">_xlfn.IFS(B695&gt;87,1,AND(B695&lt;=87, B695&gt;45),2,AND(B695&lt;=45,B695&gt;18),3,B695&lt;=18,4)</f>
        <v>2</v>
      </c>
      <c r="F695" cm="1">
        <f t="array" ref="F695">_xlfn.IFS(C695&gt;7,4,AND(C695&lt;=7, C695&gt;5),3,AND(C695&lt;=5,C695&gt;4),2,C695&lt;=4,1)</f>
        <v>2</v>
      </c>
      <c r="G695" cm="1">
        <f t="array" ref="G695">_xlfn.IFS(D695&gt;4094,4,AND(D695&lt;=4094, D695&gt;2784),3,AND(D695&lt;=2784,D695&gt;1779),2,D695&lt;=1779,1)</f>
        <v>1</v>
      </c>
      <c r="H695">
        <f t="shared" si="10"/>
        <v>221</v>
      </c>
      <c r="I695" t="str" cm="1">
        <f t="array" ref="I695">_xlfn.IFS(H695&gt;411,"Platinum",AND(H695&lt;=411, H695&gt;311),"Gold",AND(H695&lt;=311,H695&gt;211),"Silver",H695&lt;=211,"Bronze")</f>
        <v>Silver</v>
      </c>
      <c r="J695" t="str" cm="1">
        <f t="array" ref="J695">_xlfn.IFS(
H695="444","Champions",
LEFT(H695,1)="4","Loyal Customers",
MID(H695,2,1)="4","Potential Loyalists",
LEFT(H695,1)="3","Promising",
LEFT(H695,1)="2","Customers Needing Attention",
LEFT(H695,1)&lt;="2","At Risk",
RIGHT(H695,1)="4","Can't Lose Them",
TRUE,"Hibernating"
)</f>
        <v>Customers Needing Attention</v>
      </c>
    </row>
    <row r="696" spans="1:10" x14ac:dyDescent="0.25">
      <c r="A696" s="3" t="s">
        <v>712</v>
      </c>
      <c r="B696">
        <v>47</v>
      </c>
      <c r="C696">
        <v>3</v>
      </c>
      <c r="D696">
        <v>1506.3400000000001</v>
      </c>
      <c r="E696" cm="1">
        <f t="array" ref="E696">_xlfn.IFS(B696&gt;87,1,AND(B696&lt;=87, B696&gt;45),2,AND(B696&lt;=45,B696&gt;18),3,B696&lt;=18,4)</f>
        <v>2</v>
      </c>
      <c r="F696" cm="1">
        <f t="array" ref="F696">_xlfn.IFS(C696&gt;7,4,AND(C696&lt;=7, C696&gt;5),3,AND(C696&lt;=5,C696&gt;4),2,C696&lt;=4,1)</f>
        <v>1</v>
      </c>
      <c r="G696" cm="1">
        <f t="array" ref="G696">_xlfn.IFS(D696&gt;4094,4,AND(D696&lt;=4094, D696&gt;2784),3,AND(D696&lt;=2784,D696&gt;1779),2,D696&lt;=1779,1)</f>
        <v>1</v>
      </c>
      <c r="H696">
        <f t="shared" si="10"/>
        <v>211</v>
      </c>
      <c r="I696" t="str" cm="1">
        <f t="array" ref="I696">_xlfn.IFS(H696&gt;411,"Platinum",AND(H696&lt;=411, H696&gt;311),"Gold",AND(H696&lt;=311,H696&gt;211),"Silver",H696&lt;=211,"Bronze")</f>
        <v>Bronze</v>
      </c>
      <c r="J696" t="str" cm="1">
        <f t="array" ref="J696">_xlfn.IFS(
H696="444","Champions",
LEFT(H696,1)="4","Loyal Customers",
MID(H696,2,1)="4","Potential Loyalists",
LEFT(H696,1)="3","Promising",
LEFT(H696,1)="2","Customers Needing Attention",
LEFT(H696,1)&lt;="2","At Risk",
RIGHT(H696,1)="4","Can't Lose Them",
TRUE,"Hibernating"
)</f>
        <v>Customers Needing Attention</v>
      </c>
    </row>
    <row r="697" spans="1:10" x14ac:dyDescent="0.25">
      <c r="A697" s="3" t="s">
        <v>713</v>
      </c>
      <c r="B697">
        <v>2</v>
      </c>
      <c r="C697">
        <v>6</v>
      </c>
      <c r="D697">
        <v>3362.55</v>
      </c>
      <c r="E697" cm="1">
        <f t="array" ref="E697">_xlfn.IFS(B697&gt;87,1,AND(B697&lt;=87, B697&gt;45),2,AND(B697&lt;=45,B697&gt;18),3,B697&lt;=18,4)</f>
        <v>4</v>
      </c>
      <c r="F697" cm="1">
        <f t="array" ref="F697">_xlfn.IFS(C697&gt;7,4,AND(C697&lt;=7, C697&gt;5),3,AND(C697&lt;=5,C697&gt;4),2,C697&lt;=4,1)</f>
        <v>3</v>
      </c>
      <c r="G697" cm="1">
        <f t="array" ref="G697">_xlfn.IFS(D697&gt;4094,4,AND(D697&lt;=4094, D697&gt;2784),3,AND(D697&lt;=2784,D697&gt;1779),2,D697&lt;=1779,1)</f>
        <v>3</v>
      </c>
      <c r="H697">
        <f t="shared" si="10"/>
        <v>433</v>
      </c>
      <c r="I697" t="str" cm="1">
        <f t="array" ref="I697">_xlfn.IFS(H697&gt;411,"Platinum",AND(H697&lt;=411, H697&gt;311),"Gold",AND(H697&lt;=311,H697&gt;211),"Silver",H697&lt;=211,"Bronze")</f>
        <v>Platinum</v>
      </c>
      <c r="J697" t="str" cm="1">
        <f t="array" ref="J697">_xlfn.IFS(
H697="444","Champions",
LEFT(H697,1)="4","Loyal Customers",
MID(H697,2,1)="4","Potential Loyalists",
LEFT(H697,1)="3","Promising",
LEFT(H697,1)="2","Customers Needing Attention",
LEFT(H697,1)&lt;="2","At Risk",
RIGHT(H697,1)="4","Can't Lose Them",
TRUE,"Hibernating"
)</f>
        <v>Loyal Customers</v>
      </c>
    </row>
    <row r="698" spans="1:10" x14ac:dyDescent="0.25">
      <c r="A698" s="3" t="s">
        <v>714</v>
      </c>
      <c r="B698">
        <v>3</v>
      </c>
      <c r="C698">
        <v>6</v>
      </c>
      <c r="D698">
        <v>1627.22</v>
      </c>
      <c r="E698" cm="1">
        <f t="array" ref="E698">_xlfn.IFS(B698&gt;87,1,AND(B698&lt;=87, B698&gt;45),2,AND(B698&lt;=45,B698&gt;18),3,B698&lt;=18,4)</f>
        <v>4</v>
      </c>
      <c r="F698" cm="1">
        <f t="array" ref="F698">_xlfn.IFS(C698&gt;7,4,AND(C698&lt;=7, C698&gt;5),3,AND(C698&lt;=5,C698&gt;4),2,C698&lt;=4,1)</f>
        <v>3</v>
      </c>
      <c r="G698" cm="1">
        <f t="array" ref="G698">_xlfn.IFS(D698&gt;4094,4,AND(D698&lt;=4094, D698&gt;2784),3,AND(D698&lt;=2784,D698&gt;1779),2,D698&lt;=1779,1)</f>
        <v>1</v>
      </c>
      <c r="H698">
        <f t="shared" si="10"/>
        <v>431</v>
      </c>
      <c r="I698" t="str" cm="1">
        <f t="array" ref="I698">_xlfn.IFS(H698&gt;411,"Platinum",AND(H698&lt;=411, H698&gt;311),"Gold",AND(H698&lt;=311,H698&gt;211),"Silver",H698&lt;=211,"Bronze")</f>
        <v>Platinum</v>
      </c>
      <c r="J698" t="str" cm="1">
        <f t="array" ref="J698">_xlfn.IFS(
H698="444","Champions",
LEFT(H698,1)="4","Loyal Customers",
MID(H698,2,1)="4","Potential Loyalists",
LEFT(H698,1)="3","Promising",
LEFT(H698,1)="2","Customers Needing Attention",
LEFT(H698,1)&lt;="2","At Risk",
RIGHT(H698,1)="4","Can't Lose Them",
TRUE,"Hibernating"
)</f>
        <v>Loyal Customers</v>
      </c>
    </row>
    <row r="699" spans="1:10" x14ac:dyDescent="0.25">
      <c r="A699" s="3" t="s">
        <v>715</v>
      </c>
      <c r="B699">
        <v>9</v>
      </c>
      <c r="C699">
        <v>8</v>
      </c>
      <c r="D699">
        <v>8499.59</v>
      </c>
      <c r="E699" cm="1">
        <f t="array" ref="E699">_xlfn.IFS(B699&gt;87,1,AND(B699&lt;=87, B699&gt;45),2,AND(B699&lt;=45,B699&gt;18),3,B699&lt;=18,4)</f>
        <v>4</v>
      </c>
      <c r="F699" cm="1">
        <f t="array" ref="F699">_xlfn.IFS(C699&gt;7,4,AND(C699&lt;=7, C699&gt;5),3,AND(C699&lt;=5,C699&gt;4),2,C699&lt;=4,1)</f>
        <v>4</v>
      </c>
      <c r="G699" cm="1">
        <f t="array" ref="G699">_xlfn.IFS(D699&gt;4094,4,AND(D699&lt;=4094, D699&gt;2784),3,AND(D699&lt;=2784,D699&gt;1779),2,D699&lt;=1779,1)</f>
        <v>4</v>
      </c>
      <c r="H699">
        <f t="shared" si="10"/>
        <v>444</v>
      </c>
      <c r="I699" t="str" cm="1">
        <f t="array" ref="I699">_xlfn.IFS(H699&gt;411,"Platinum",AND(H699&lt;=411, H699&gt;311),"Gold",AND(H699&lt;=311,H699&gt;211),"Silver",H699&lt;=211,"Bronze")</f>
        <v>Platinum</v>
      </c>
      <c r="J699" t="str" cm="1">
        <f t="array" ref="J699">_xlfn.IFS(
H699="444","Champions",
LEFT(H699,1)="4","Loyal Customers",
MID(H699,2,1)="4","Potential Loyalists",
LEFT(H699,1)="3","Promising",
LEFT(H699,1)="2","Customers Needing Attention",
LEFT(H699,1)&lt;="2","At Risk",
RIGHT(H699,1)="4","Can't Lose Them",
TRUE,"Hibernating"
)</f>
        <v>Loyal Customers</v>
      </c>
    </row>
    <row r="700" spans="1:10" x14ac:dyDescent="0.25">
      <c r="A700" s="3" t="s">
        <v>716</v>
      </c>
      <c r="B700">
        <v>255</v>
      </c>
      <c r="C700">
        <v>2</v>
      </c>
      <c r="D700">
        <v>1326.1499999999999</v>
      </c>
      <c r="E700" cm="1">
        <f t="array" ref="E700">_xlfn.IFS(B700&gt;87,1,AND(B700&lt;=87, B700&gt;45),2,AND(B700&lt;=45,B700&gt;18),3,B700&lt;=18,4)</f>
        <v>1</v>
      </c>
      <c r="F700" cm="1">
        <f t="array" ref="F700">_xlfn.IFS(C700&gt;7,4,AND(C700&lt;=7, C700&gt;5),3,AND(C700&lt;=5,C700&gt;4),2,C700&lt;=4,1)</f>
        <v>1</v>
      </c>
      <c r="G700" cm="1">
        <f t="array" ref="G700">_xlfn.IFS(D700&gt;4094,4,AND(D700&lt;=4094, D700&gt;2784),3,AND(D700&lt;=2784,D700&gt;1779),2,D700&lt;=1779,1)</f>
        <v>1</v>
      </c>
      <c r="H700">
        <f t="shared" si="10"/>
        <v>111</v>
      </c>
      <c r="I700" t="str" cm="1">
        <f t="array" ref="I700">_xlfn.IFS(H700&gt;411,"Platinum",AND(H700&lt;=411, H700&gt;311),"Gold",AND(H700&lt;=311,H700&gt;211),"Silver",H700&lt;=211,"Bronze")</f>
        <v>Bronze</v>
      </c>
      <c r="J700" t="str" cm="1">
        <f t="array" ref="J700">_xlfn.IFS(
H700="444","Champions",
LEFT(H700,1)="4","Loyal Customers",
MID(H700,2,1)="4","Potential Loyalists",
LEFT(H700,1)="3","Promising",
LEFT(H700,1)="2","Customers Needing Attention",
LEFT(H700,1)&lt;="2","At Risk",
RIGHT(H700,1)="4","Can't Lose Them",
TRUE,"Hibernating"
)</f>
        <v>At Risk</v>
      </c>
    </row>
    <row r="701" spans="1:10" x14ac:dyDescent="0.25">
      <c r="A701" s="3" t="s">
        <v>717</v>
      </c>
      <c r="B701">
        <v>24</v>
      </c>
      <c r="C701">
        <v>8</v>
      </c>
      <c r="D701">
        <v>4834.08</v>
      </c>
      <c r="E701" cm="1">
        <f t="array" ref="E701">_xlfn.IFS(B701&gt;87,1,AND(B701&lt;=87, B701&gt;45),2,AND(B701&lt;=45,B701&gt;18),3,B701&lt;=18,4)</f>
        <v>3</v>
      </c>
      <c r="F701" cm="1">
        <f t="array" ref="F701">_xlfn.IFS(C701&gt;7,4,AND(C701&lt;=7, C701&gt;5),3,AND(C701&lt;=5,C701&gt;4),2,C701&lt;=4,1)</f>
        <v>4</v>
      </c>
      <c r="G701" cm="1">
        <f t="array" ref="G701">_xlfn.IFS(D701&gt;4094,4,AND(D701&lt;=4094, D701&gt;2784),3,AND(D701&lt;=2784,D701&gt;1779),2,D701&lt;=1779,1)</f>
        <v>4</v>
      </c>
      <c r="H701">
        <f t="shared" si="10"/>
        <v>344</v>
      </c>
      <c r="I701" t="str" cm="1">
        <f t="array" ref="I701">_xlfn.IFS(H701&gt;411,"Platinum",AND(H701&lt;=411, H701&gt;311),"Gold",AND(H701&lt;=311,H701&gt;211),"Silver",H701&lt;=211,"Bronze")</f>
        <v>Gold</v>
      </c>
      <c r="J701" t="str" cm="1">
        <f t="array" ref="J701">_xlfn.IFS(
H701="444","Champions",
LEFT(H701,1)="4","Loyal Customers",
MID(H701,2,1)="4","Potential Loyalists",
LEFT(H701,1)="3","Promising",
LEFT(H701,1)="2","Customers Needing Attention",
LEFT(H701,1)&lt;="2","At Risk",
RIGHT(H701,1)="4","Can't Lose Them",
TRUE,"Hibernating"
)</f>
        <v>Potential Loyalists</v>
      </c>
    </row>
    <row r="702" spans="1:10" x14ac:dyDescent="0.25">
      <c r="A702" s="3" t="s">
        <v>718</v>
      </c>
      <c r="B702">
        <v>133</v>
      </c>
      <c r="C702">
        <v>2</v>
      </c>
      <c r="D702">
        <v>2659.5699999999997</v>
      </c>
      <c r="E702" cm="1">
        <f t="array" ref="E702">_xlfn.IFS(B702&gt;87,1,AND(B702&lt;=87, B702&gt;45),2,AND(B702&lt;=45,B702&gt;18),3,B702&lt;=18,4)</f>
        <v>1</v>
      </c>
      <c r="F702" cm="1">
        <f t="array" ref="F702">_xlfn.IFS(C702&gt;7,4,AND(C702&lt;=7, C702&gt;5),3,AND(C702&lt;=5,C702&gt;4),2,C702&lt;=4,1)</f>
        <v>1</v>
      </c>
      <c r="G702" cm="1">
        <f t="array" ref="G702">_xlfn.IFS(D702&gt;4094,4,AND(D702&lt;=4094, D702&gt;2784),3,AND(D702&lt;=2784,D702&gt;1779),2,D702&lt;=1779,1)</f>
        <v>2</v>
      </c>
      <c r="H702">
        <f t="shared" si="10"/>
        <v>112</v>
      </c>
      <c r="I702" t="str" cm="1">
        <f t="array" ref="I702">_xlfn.IFS(H702&gt;411,"Platinum",AND(H702&lt;=411, H702&gt;311),"Gold",AND(H702&lt;=311,H702&gt;211),"Silver",H702&lt;=211,"Bronze")</f>
        <v>Bronze</v>
      </c>
      <c r="J702" t="str" cm="1">
        <f t="array" ref="J702">_xlfn.IFS(
H702="444","Champions",
LEFT(H702,1)="4","Loyal Customers",
MID(H702,2,1)="4","Potential Loyalists",
LEFT(H702,1)="3","Promising",
LEFT(H702,1)="2","Customers Needing Attention",
LEFT(H702,1)&lt;="2","At Risk",
RIGHT(H702,1)="4","Can't Lose Them",
TRUE,"Hibernating"
)</f>
        <v>At Risk</v>
      </c>
    </row>
    <row r="703" spans="1:10" x14ac:dyDescent="0.25">
      <c r="A703" s="3" t="s">
        <v>719</v>
      </c>
      <c r="B703">
        <v>1</v>
      </c>
      <c r="C703">
        <v>7</v>
      </c>
      <c r="D703">
        <v>6051.8700000000008</v>
      </c>
      <c r="E703" cm="1">
        <f t="array" ref="E703">_xlfn.IFS(B703&gt;87,1,AND(B703&lt;=87, B703&gt;45),2,AND(B703&lt;=45,B703&gt;18),3,B703&lt;=18,4)</f>
        <v>4</v>
      </c>
      <c r="F703" cm="1">
        <f t="array" ref="F703">_xlfn.IFS(C703&gt;7,4,AND(C703&lt;=7, C703&gt;5),3,AND(C703&lt;=5,C703&gt;4),2,C703&lt;=4,1)</f>
        <v>3</v>
      </c>
      <c r="G703" cm="1">
        <f t="array" ref="G703">_xlfn.IFS(D703&gt;4094,4,AND(D703&lt;=4094, D703&gt;2784),3,AND(D703&lt;=2784,D703&gt;1779),2,D703&lt;=1779,1)</f>
        <v>4</v>
      </c>
      <c r="H703">
        <f t="shared" si="10"/>
        <v>434</v>
      </c>
      <c r="I703" t="str" cm="1">
        <f t="array" ref="I703">_xlfn.IFS(H703&gt;411,"Platinum",AND(H703&lt;=411, H703&gt;311),"Gold",AND(H703&lt;=311,H703&gt;211),"Silver",H703&lt;=211,"Bronze")</f>
        <v>Platinum</v>
      </c>
      <c r="J703" t="str" cm="1">
        <f t="array" ref="J703">_xlfn.IFS(
H703="444","Champions",
LEFT(H703,1)="4","Loyal Customers",
MID(H703,2,1)="4","Potential Loyalists",
LEFT(H703,1)="3","Promising",
LEFT(H703,1)="2","Customers Needing Attention",
LEFT(H703,1)&lt;="2","At Risk",
RIGHT(H703,1)="4","Can't Lose Them",
TRUE,"Hibernating"
)</f>
        <v>Loyal Customers</v>
      </c>
    </row>
    <row r="704" spans="1:10" x14ac:dyDescent="0.25">
      <c r="A704" s="3" t="s">
        <v>720</v>
      </c>
      <c r="B704">
        <v>114</v>
      </c>
      <c r="C704">
        <v>2</v>
      </c>
      <c r="D704">
        <v>1101.28</v>
      </c>
      <c r="E704" cm="1">
        <f t="array" ref="E704">_xlfn.IFS(B704&gt;87,1,AND(B704&lt;=87, B704&gt;45),2,AND(B704&lt;=45,B704&gt;18),3,B704&lt;=18,4)</f>
        <v>1</v>
      </c>
      <c r="F704" cm="1">
        <f t="array" ref="F704">_xlfn.IFS(C704&gt;7,4,AND(C704&lt;=7, C704&gt;5),3,AND(C704&lt;=5,C704&gt;4),2,C704&lt;=4,1)</f>
        <v>1</v>
      </c>
      <c r="G704" cm="1">
        <f t="array" ref="G704">_xlfn.IFS(D704&gt;4094,4,AND(D704&lt;=4094, D704&gt;2784),3,AND(D704&lt;=2784,D704&gt;1779),2,D704&lt;=1779,1)</f>
        <v>1</v>
      </c>
      <c r="H704">
        <f t="shared" si="10"/>
        <v>111</v>
      </c>
      <c r="I704" t="str" cm="1">
        <f t="array" ref="I704">_xlfn.IFS(H704&gt;411,"Platinum",AND(H704&lt;=411, H704&gt;311),"Gold",AND(H704&lt;=311,H704&gt;211),"Silver",H704&lt;=211,"Bronze")</f>
        <v>Bronze</v>
      </c>
      <c r="J704" t="str" cm="1">
        <f t="array" ref="J704">_xlfn.IFS(
H704="444","Champions",
LEFT(H704,1)="4","Loyal Customers",
MID(H704,2,1)="4","Potential Loyalists",
LEFT(H704,1)="3","Promising",
LEFT(H704,1)="2","Customers Needing Attention",
LEFT(H704,1)&lt;="2","At Risk",
RIGHT(H704,1)="4","Can't Lose Them",
TRUE,"Hibernating"
)</f>
        <v>At Risk</v>
      </c>
    </row>
    <row r="705" spans="1:10" x14ac:dyDescent="0.25">
      <c r="A705" s="3" t="s">
        <v>721</v>
      </c>
      <c r="B705">
        <v>23</v>
      </c>
      <c r="C705">
        <v>3</v>
      </c>
      <c r="D705">
        <v>1915.23</v>
      </c>
      <c r="E705" cm="1">
        <f t="array" ref="E705">_xlfn.IFS(B705&gt;87,1,AND(B705&lt;=87, B705&gt;45),2,AND(B705&lt;=45,B705&gt;18),3,B705&lt;=18,4)</f>
        <v>3</v>
      </c>
      <c r="F705" cm="1">
        <f t="array" ref="F705">_xlfn.IFS(C705&gt;7,4,AND(C705&lt;=7, C705&gt;5),3,AND(C705&lt;=5,C705&gt;4),2,C705&lt;=4,1)</f>
        <v>1</v>
      </c>
      <c r="G705" cm="1">
        <f t="array" ref="G705">_xlfn.IFS(D705&gt;4094,4,AND(D705&lt;=4094, D705&gt;2784),3,AND(D705&lt;=2784,D705&gt;1779),2,D705&lt;=1779,1)</f>
        <v>2</v>
      </c>
      <c r="H705">
        <f t="shared" si="10"/>
        <v>312</v>
      </c>
      <c r="I705" t="str" cm="1">
        <f t="array" ref="I705">_xlfn.IFS(H705&gt;411,"Platinum",AND(H705&lt;=411, H705&gt;311),"Gold",AND(H705&lt;=311,H705&gt;211),"Silver",H705&lt;=211,"Bronze")</f>
        <v>Gold</v>
      </c>
      <c r="J705" t="str" cm="1">
        <f t="array" ref="J705">_xlfn.IFS(
H705="444","Champions",
LEFT(H705,1)="4","Loyal Customers",
MID(H705,2,1)="4","Potential Loyalists",
LEFT(H705,1)="3","Promising",
LEFT(H705,1)="2","Customers Needing Attention",
LEFT(H705,1)&lt;="2","At Risk",
RIGHT(H705,1)="4","Can't Lose Them",
TRUE,"Hibernating"
)</f>
        <v>Promising</v>
      </c>
    </row>
    <row r="706" spans="1:10" x14ac:dyDescent="0.25">
      <c r="A706" s="3" t="s">
        <v>722</v>
      </c>
      <c r="B706">
        <v>131</v>
      </c>
      <c r="C706">
        <v>4</v>
      </c>
      <c r="D706">
        <v>2638.26</v>
      </c>
      <c r="E706" cm="1">
        <f t="array" ref="E706">_xlfn.IFS(B706&gt;87,1,AND(B706&lt;=87, B706&gt;45),2,AND(B706&lt;=45,B706&gt;18),3,B706&lt;=18,4)</f>
        <v>1</v>
      </c>
      <c r="F706" cm="1">
        <f t="array" ref="F706">_xlfn.IFS(C706&gt;7,4,AND(C706&lt;=7, C706&gt;5),3,AND(C706&lt;=5,C706&gt;4),2,C706&lt;=4,1)</f>
        <v>1</v>
      </c>
      <c r="G706" cm="1">
        <f t="array" ref="G706">_xlfn.IFS(D706&gt;4094,4,AND(D706&lt;=4094, D706&gt;2784),3,AND(D706&lt;=2784,D706&gt;1779),2,D706&lt;=1779,1)</f>
        <v>2</v>
      </c>
      <c r="H706">
        <f t="shared" si="10"/>
        <v>112</v>
      </c>
      <c r="I706" t="str" cm="1">
        <f t="array" ref="I706">_xlfn.IFS(H706&gt;411,"Platinum",AND(H706&lt;=411, H706&gt;311),"Gold",AND(H706&lt;=311,H706&gt;211),"Silver",H706&lt;=211,"Bronze")</f>
        <v>Bronze</v>
      </c>
      <c r="J706" t="str" cm="1">
        <f t="array" ref="J706">_xlfn.IFS(
H706="444","Champions",
LEFT(H706,1)="4","Loyal Customers",
MID(H706,2,1)="4","Potential Loyalists",
LEFT(H706,1)="3","Promising",
LEFT(H706,1)="2","Customers Needing Attention",
LEFT(H706,1)&lt;="2","At Risk",
RIGHT(H706,1)="4","Can't Lose Them",
TRUE,"Hibernating"
)</f>
        <v>At Risk</v>
      </c>
    </row>
    <row r="707" spans="1:10" x14ac:dyDescent="0.25">
      <c r="A707" s="3" t="s">
        <v>723</v>
      </c>
      <c r="B707">
        <v>281</v>
      </c>
      <c r="C707">
        <v>1</v>
      </c>
      <c r="D707">
        <v>709.34</v>
      </c>
      <c r="E707" cm="1">
        <f t="array" ref="E707">_xlfn.IFS(B707&gt;87,1,AND(B707&lt;=87, B707&gt;45),2,AND(B707&lt;=45,B707&gt;18),3,B707&lt;=18,4)</f>
        <v>1</v>
      </c>
      <c r="F707" cm="1">
        <f t="array" ref="F707">_xlfn.IFS(C707&gt;7,4,AND(C707&lt;=7, C707&gt;5),3,AND(C707&lt;=5,C707&gt;4),2,C707&lt;=4,1)</f>
        <v>1</v>
      </c>
      <c r="G707" cm="1">
        <f t="array" ref="G707">_xlfn.IFS(D707&gt;4094,4,AND(D707&lt;=4094, D707&gt;2784),3,AND(D707&lt;=2784,D707&gt;1779),2,D707&lt;=1779,1)</f>
        <v>1</v>
      </c>
      <c r="H707">
        <f t="shared" si="10"/>
        <v>111</v>
      </c>
      <c r="I707" t="str" cm="1">
        <f t="array" ref="I707">_xlfn.IFS(H707&gt;411,"Platinum",AND(H707&lt;=411, H707&gt;311),"Gold",AND(H707&lt;=311,H707&gt;211),"Silver",H707&lt;=211,"Bronze")</f>
        <v>Bronze</v>
      </c>
      <c r="J707" t="str" cm="1">
        <f t="array" ref="J707">_xlfn.IFS(
H707="444","Champions",
LEFT(H707,1)="4","Loyal Customers",
MID(H707,2,1)="4","Potential Loyalists",
LEFT(H707,1)="3","Promising",
LEFT(H707,1)="2","Customers Needing Attention",
LEFT(H707,1)&lt;="2","At Risk",
RIGHT(H707,1)="4","Can't Lose Them",
TRUE,"Hibernating"
)</f>
        <v>At Risk</v>
      </c>
    </row>
    <row r="708" spans="1:10" x14ac:dyDescent="0.25">
      <c r="A708" s="3" t="s">
        <v>724</v>
      </c>
      <c r="B708">
        <v>17</v>
      </c>
      <c r="C708">
        <v>3</v>
      </c>
      <c r="D708">
        <v>2548.92</v>
      </c>
      <c r="E708" cm="1">
        <f t="array" ref="E708">_xlfn.IFS(B708&gt;87,1,AND(B708&lt;=87, B708&gt;45),2,AND(B708&lt;=45,B708&gt;18),3,B708&lt;=18,4)</f>
        <v>4</v>
      </c>
      <c r="F708" cm="1">
        <f t="array" ref="F708">_xlfn.IFS(C708&gt;7,4,AND(C708&lt;=7, C708&gt;5),3,AND(C708&lt;=5,C708&gt;4),2,C708&lt;=4,1)</f>
        <v>1</v>
      </c>
      <c r="G708" cm="1">
        <f t="array" ref="G708">_xlfn.IFS(D708&gt;4094,4,AND(D708&lt;=4094, D708&gt;2784),3,AND(D708&lt;=2784,D708&gt;1779),2,D708&lt;=1779,1)</f>
        <v>2</v>
      </c>
      <c r="H708">
        <f t="shared" si="10"/>
        <v>412</v>
      </c>
      <c r="I708" t="str" cm="1">
        <f t="array" ref="I708">_xlfn.IFS(H708&gt;411,"Platinum",AND(H708&lt;=411, H708&gt;311),"Gold",AND(H708&lt;=311,H708&gt;211),"Silver",H708&lt;=211,"Bronze")</f>
        <v>Platinum</v>
      </c>
      <c r="J708" t="str" cm="1">
        <f t="array" ref="J708">_xlfn.IFS(
H708="444","Champions",
LEFT(H708,1)="4","Loyal Customers",
MID(H708,2,1)="4","Potential Loyalists",
LEFT(H708,1)="3","Promising",
LEFT(H708,1)="2","Customers Needing Attention",
LEFT(H708,1)&lt;="2","At Risk",
RIGHT(H708,1)="4","Can't Lose Them",
TRUE,"Hibernating"
)</f>
        <v>Loyal Customers</v>
      </c>
    </row>
    <row r="709" spans="1:10" x14ac:dyDescent="0.25">
      <c r="A709" s="3" t="s">
        <v>725</v>
      </c>
      <c r="B709">
        <v>29</v>
      </c>
      <c r="C709">
        <v>4</v>
      </c>
      <c r="D709">
        <v>1537.06</v>
      </c>
      <c r="E709" cm="1">
        <f t="array" ref="E709">_xlfn.IFS(B709&gt;87,1,AND(B709&lt;=87, B709&gt;45),2,AND(B709&lt;=45,B709&gt;18),3,B709&lt;=18,4)</f>
        <v>3</v>
      </c>
      <c r="F709" cm="1">
        <f t="array" ref="F709">_xlfn.IFS(C709&gt;7,4,AND(C709&lt;=7, C709&gt;5),3,AND(C709&lt;=5,C709&gt;4),2,C709&lt;=4,1)</f>
        <v>1</v>
      </c>
      <c r="G709" cm="1">
        <f t="array" ref="G709">_xlfn.IFS(D709&gt;4094,4,AND(D709&lt;=4094, D709&gt;2784),3,AND(D709&lt;=2784,D709&gt;1779),2,D709&lt;=1779,1)</f>
        <v>1</v>
      </c>
      <c r="H709">
        <f t="shared" ref="H709:H772" si="11">(100*E709)+(10*F709)+G709</f>
        <v>311</v>
      </c>
      <c r="I709" t="str" cm="1">
        <f t="array" ref="I709">_xlfn.IFS(H709&gt;411,"Platinum",AND(H709&lt;=411, H709&gt;311),"Gold",AND(H709&lt;=311,H709&gt;211),"Silver",H709&lt;=211,"Bronze")</f>
        <v>Silver</v>
      </c>
      <c r="J709" t="str" cm="1">
        <f t="array" ref="J709">_xlfn.IFS(
H709="444","Champions",
LEFT(H709,1)="4","Loyal Customers",
MID(H709,2,1)="4","Potential Loyalists",
LEFT(H709,1)="3","Promising",
LEFT(H709,1)="2","Customers Needing Attention",
LEFT(H709,1)&lt;="2","At Risk",
RIGHT(H709,1)="4","Can't Lose Them",
TRUE,"Hibernating"
)</f>
        <v>Promising</v>
      </c>
    </row>
    <row r="710" spans="1:10" x14ac:dyDescent="0.25">
      <c r="A710" s="3" t="s">
        <v>726</v>
      </c>
      <c r="B710">
        <v>139</v>
      </c>
      <c r="C710">
        <v>4</v>
      </c>
      <c r="D710">
        <v>1319.52</v>
      </c>
      <c r="E710" cm="1">
        <f t="array" ref="E710">_xlfn.IFS(B710&gt;87,1,AND(B710&lt;=87, B710&gt;45),2,AND(B710&lt;=45,B710&gt;18),3,B710&lt;=18,4)</f>
        <v>1</v>
      </c>
      <c r="F710" cm="1">
        <f t="array" ref="F710">_xlfn.IFS(C710&gt;7,4,AND(C710&lt;=7, C710&gt;5),3,AND(C710&lt;=5,C710&gt;4),2,C710&lt;=4,1)</f>
        <v>1</v>
      </c>
      <c r="G710" cm="1">
        <f t="array" ref="G710">_xlfn.IFS(D710&gt;4094,4,AND(D710&lt;=4094, D710&gt;2784),3,AND(D710&lt;=2784,D710&gt;1779),2,D710&lt;=1779,1)</f>
        <v>1</v>
      </c>
      <c r="H710">
        <f t="shared" si="11"/>
        <v>111</v>
      </c>
      <c r="I710" t="str" cm="1">
        <f t="array" ref="I710">_xlfn.IFS(H710&gt;411,"Platinum",AND(H710&lt;=411, H710&gt;311),"Gold",AND(H710&lt;=311,H710&gt;211),"Silver",H710&lt;=211,"Bronze")</f>
        <v>Bronze</v>
      </c>
      <c r="J710" t="str" cm="1">
        <f t="array" ref="J710">_xlfn.IFS(
H710="444","Champions",
LEFT(H710,1)="4","Loyal Customers",
MID(H710,2,1)="4","Potential Loyalists",
LEFT(H710,1)="3","Promising",
LEFT(H710,1)="2","Customers Needing Attention",
LEFT(H710,1)&lt;="2","At Risk",
RIGHT(H710,1)="4","Can't Lose Them",
TRUE,"Hibernating"
)</f>
        <v>At Risk</v>
      </c>
    </row>
    <row r="711" spans="1:10" x14ac:dyDescent="0.25">
      <c r="A711" s="3" t="s">
        <v>727</v>
      </c>
      <c r="B711">
        <v>40</v>
      </c>
      <c r="C711">
        <v>5</v>
      </c>
      <c r="D711">
        <v>3274.29</v>
      </c>
      <c r="E711" cm="1">
        <f t="array" ref="E711">_xlfn.IFS(B711&gt;87,1,AND(B711&lt;=87, B711&gt;45),2,AND(B711&lt;=45,B711&gt;18),3,B711&lt;=18,4)</f>
        <v>3</v>
      </c>
      <c r="F711" cm="1">
        <f t="array" ref="F711">_xlfn.IFS(C711&gt;7,4,AND(C711&lt;=7, C711&gt;5),3,AND(C711&lt;=5,C711&gt;4),2,C711&lt;=4,1)</f>
        <v>2</v>
      </c>
      <c r="G711" cm="1">
        <f t="array" ref="G711">_xlfn.IFS(D711&gt;4094,4,AND(D711&lt;=4094, D711&gt;2784),3,AND(D711&lt;=2784,D711&gt;1779),2,D711&lt;=1779,1)</f>
        <v>3</v>
      </c>
      <c r="H711">
        <f t="shared" si="11"/>
        <v>323</v>
      </c>
      <c r="I711" t="str" cm="1">
        <f t="array" ref="I711">_xlfn.IFS(H711&gt;411,"Platinum",AND(H711&lt;=411, H711&gt;311),"Gold",AND(H711&lt;=311,H711&gt;211),"Silver",H711&lt;=211,"Bronze")</f>
        <v>Gold</v>
      </c>
      <c r="J711" t="str" cm="1">
        <f t="array" ref="J711">_xlfn.IFS(
H711="444","Champions",
LEFT(H711,1)="4","Loyal Customers",
MID(H711,2,1)="4","Potential Loyalists",
LEFT(H711,1)="3","Promising",
LEFT(H711,1)="2","Customers Needing Attention",
LEFT(H711,1)&lt;="2","At Risk",
RIGHT(H711,1)="4","Can't Lose Them",
TRUE,"Hibernating"
)</f>
        <v>Promising</v>
      </c>
    </row>
    <row r="712" spans="1:10" x14ac:dyDescent="0.25">
      <c r="A712" s="3" t="s">
        <v>728</v>
      </c>
      <c r="B712">
        <v>143</v>
      </c>
      <c r="C712">
        <v>7</v>
      </c>
      <c r="D712">
        <v>4039.88</v>
      </c>
      <c r="E712" cm="1">
        <f t="array" ref="E712">_xlfn.IFS(B712&gt;87,1,AND(B712&lt;=87, B712&gt;45),2,AND(B712&lt;=45,B712&gt;18),3,B712&lt;=18,4)</f>
        <v>1</v>
      </c>
      <c r="F712" cm="1">
        <f t="array" ref="F712">_xlfn.IFS(C712&gt;7,4,AND(C712&lt;=7, C712&gt;5),3,AND(C712&lt;=5,C712&gt;4),2,C712&lt;=4,1)</f>
        <v>3</v>
      </c>
      <c r="G712" cm="1">
        <f t="array" ref="G712">_xlfn.IFS(D712&gt;4094,4,AND(D712&lt;=4094, D712&gt;2784),3,AND(D712&lt;=2784,D712&gt;1779),2,D712&lt;=1779,1)</f>
        <v>3</v>
      </c>
      <c r="H712">
        <f t="shared" si="11"/>
        <v>133</v>
      </c>
      <c r="I712" t="str" cm="1">
        <f t="array" ref="I712">_xlfn.IFS(H712&gt;411,"Platinum",AND(H712&lt;=411, H712&gt;311),"Gold",AND(H712&lt;=311,H712&gt;211),"Silver",H712&lt;=211,"Bronze")</f>
        <v>Bronze</v>
      </c>
      <c r="J712" t="str" cm="1">
        <f t="array" ref="J712">_xlfn.IFS(
H712="444","Champions",
LEFT(H712,1)="4","Loyal Customers",
MID(H712,2,1)="4","Potential Loyalists",
LEFT(H712,1)="3","Promising",
LEFT(H712,1)="2","Customers Needing Attention",
LEFT(H712,1)&lt;="2","At Risk",
RIGHT(H712,1)="4","Can't Lose Them",
TRUE,"Hibernating"
)</f>
        <v>At Risk</v>
      </c>
    </row>
    <row r="713" spans="1:10" x14ac:dyDescent="0.25">
      <c r="A713" s="3" t="s">
        <v>729</v>
      </c>
      <c r="B713">
        <v>11</v>
      </c>
      <c r="C713">
        <v>4</v>
      </c>
      <c r="D713">
        <v>4046.88</v>
      </c>
      <c r="E713" cm="1">
        <f t="array" ref="E713">_xlfn.IFS(B713&gt;87,1,AND(B713&lt;=87, B713&gt;45),2,AND(B713&lt;=45,B713&gt;18),3,B713&lt;=18,4)</f>
        <v>4</v>
      </c>
      <c r="F713" cm="1">
        <f t="array" ref="F713">_xlfn.IFS(C713&gt;7,4,AND(C713&lt;=7, C713&gt;5),3,AND(C713&lt;=5,C713&gt;4),2,C713&lt;=4,1)</f>
        <v>1</v>
      </c>
      <c r="G713" cm="1">
        <f t="array" ref="G713">_xlfn.IFS(D713&gt;4094,4,AND(D713&lt;=4094, D713&gt;2784),3,AND(D713&lt;=2784,D713&gt;1779),2,D713&lt;=1779,1)</f>
        <v>3</v>
      </c>
      <c r="H713">
        <f t="shared" si="11"/>
        <v>413</v>
      </c>
      <c r="I713" t="str" cm="1">
        <f t="array" ref="I713">_xlfn.IFS(H713&gt;411,"Platinum",AND(H713&lt;=411, H713&gt;311),"Gold",AND(H713&lt;=311,H713&gt;211),"Silver",H713&lt;=211,"Bronze")</f>
        <v>Platinum</v>
      </c>
      <c r="J713" t="str" cm="1">
        <f t="array" ref="J713">_xlfn.IFS(
H713="444","Champions",
LEFT(H713,1)="4","Loyal Customers",
MID(H713,2,1)="4","Potential Loyalists",
LEFT(H713,1)="3","Promising",
LEFT(H713,1)="2","Customers Needing Attention",
LEFT(H713,1)&lt;="2","At Risk",
RIGHT(H713,1)="4","Can't Lose Them",
TRUE,"Hibernating"
)</f>
        <v>Loyal Customers</v>
      </c>
    </row>
    <row r="714" spans="1:10" x14ac:dyDescent="0.25">
      <c r="A714" s="3" t="s">
        <v>730</v>
      </c>
      <c r="B714">
        <v>30</v>
      </c>
      <c r="C714">
        <v>6</v>
      </c>
      <c r="D714">
        <v>4428.5099999999993</v>
      </c>
      <c r="E714" cm="1">
        <f t="array" ref="E714">_xlfn.IFS(B714&gt;87,1,AND(B714&lt;=87, B714&gt;45),2,AND(B714&lt;=45,B714&gt;18),3,B714&lt;=18,4)</f>
        <v>3</v>
      </c>
      <c r="F714" cm="1">
        <f t="array" ref="F714">_xlfn.IFS(C714&gt;7,4,AND(C714&lt;=7, C714&gt;5),3,AND(C714&lt;=5,C714&gt;4),2,C714&lt;=4,1)</f>
        <v>3</v>
      </c>
      <c r="G714" cm="1">
        <f t="array" ref="G714">_xlfn.IFS(D714&gt;4094,4,AND(D714&lt;=4094, D714&gt;2784),3,AND(D714&lt;=2784,D714&gt;1779),2,D714&lt;=1779,1)</f>
        <v>4</v>
      </c>
      <c r="H714">
        <f t="shared" si="11"/>
        <v>334</v>
      </c>
      <c r="I714" t="str" cm="1">
        <f t="array" ref="I714">_xlfn.IFS(H714&gt;411,"Platinum",AND(H714&lt;=411, H714&gt;311),"Gold",AND(H714&lt;=311,H714&gt;211),"Silver",H714&lt;=211,"Bronze")</f>
        <v>Gold</v>
      </c>
      <c r="J714" t="str" cm="1">
        <f t="array" ref="J714">_xlfn.IFS(
H714="444","Champions",
LEFT(H714,1)="4","Loyal Customers",
MID(H714,2,1)="4","Potential Loyalists",
LEFT(H714,1)="3","Promising",
LEFT(H714,1)="2","Customers Needing Attention",
LEFT(H714,1)&lt;="2","At Risk",
RIGHT(H714,1)="4","Can't Lose Them",
TRUE,"Hibernating"
)</f>
        <v>Promising</v>
      </c>
    </row>
    <row r="715" spans="1:10" x14ac:dyDescent="0.25">
      <c r="A715" s="3" t="s">
        <v>731</v>
      </c>
      <c r="B715">
        <v>198</v>
      </c>
      <c r="C715">
        <v>3</v>
      </c>
      <c r="D715">
        <v>786.14</v>
      </c>
      <c r="E715" cm="1">
        <f t="array" ref="E715">_xlfn.IFS(B715&gt;87,1,AND(B715&lt;=87, B715&gt;45),2,AND(B715&lt;=45,B715&gt;18),3,B715&lt;=18,4)</f>
        <v>1</v>
      </c>
      <c r="F715" cm="1">
        <f t="array" ref="F715">_xlfn.IFS(C715&gt;7,4,AND(C715&lt;=7, C715&gt;5),3,AND(C715&lt;=5,C715&gt;4),2,C715&lt;=4,1)</f>
        <v>1</v>
      </c>
      <c r="G715" cm="1">
        <f t="array" ref="G715">_xlfn.IFS(D715&gt;4094,4,AND(D715&lt;=4094, D715&gt;2784),3,AND(D715&lt;=2784,D715&gt;1779),2,D715&lt;=1779,1)</f>
        <v>1</v>
      </c>
      <c r="H715">
        <f t="shared" si="11"/>
        <v>111</v>
      </c>
      <c r="I715" t="str" cm="1">
        <f t="array" ref="I715">_xlfn.IFS(H715&gt;411,"Platinum",AND(H715&lt;=411, H715&gt;311),"Gold",AND(H715&lt;=311,H715&gt;211),"Silver",H715&lt;=211,"Bronze")</f>
        <v>Bronze</v>
      </c>
      <c r="J715" t="str" cm="1">
        <f t="array" ref="J715">_xlfn.IFS(
H715="444","Champions",
LEFT(H715,1)="4","Loyal Customers",
MID(H715,2,1)="4","Potential Loyalists",
LEFT(H715,1)="3","Promising",
LEFT(H715,1)="2","Customers Needing Attention",
LEFT(H715,1)&lt;="2","At Risk",
RIGHT(H715,1)="4","Can't Lose Them",
TRUE,"Hibernating"
)</f>
        <v>At Risk</v>
      </c>
    </row>
    <row r="716" spans="1:10" x14ac:dyDescent="0.25">
      <c r="A716" s="3" t="s">
        <v>732</v>
      </c>
      <c r="B716">
        <v>62</v>
      </c>
      <c r="C716">
        <v>7</v>
      </c>
      <c r="D716">
        <v>1871.87</v>
      </c>
      <c r="E716" cm="1">
        <f t="array" ref="E716">_xlfn.IFS(B716&gt;87,1,AND(B716&lt;=87, B716&gt;45),2,AND(B716&lt;=45,B716&gt;18),3,B716&lt;=18,4)</f>
        <v>2</v>
      </c>
      <c r="F716" cm="1">
        <f t="array" ref="F716">_xlfn.IFS(C716&gt;7,4,AND(C716&lt;=7, C716&gt;5),3,AND(C716&lt;=5,C716&gt;4),2,C716&lt;=4,1)</f>
        <v>3</v>
      </c>
      <c r="G716" cm="1">
        <f t="array" ref="G716">_xlfn.IFS(D716&gt;4094,4,AND(D716&lt;=4094, D716&gt;2784),3,AND(D716&lt;=2784,D716&gt;1779),2,D716&lt;=1779,1)</f>
        <v>2</v>
      </c>
      <c r="H716">
        <f t="shared" si="11"/>
        <v>232</v>
      </c>
      <c r="I716" t="str" cm="1">
        <f t="array" ref="I716">_xlfn.IFS(H716&gt;411,"Platinum",AND(H716&lt;=411, H716&gt;311),"Gold",AND(H716&lt;=311,H716&gt;211),"Silver",H716&lt;=211,"Bronze")</f>
        <v>Silver</v>
      </c>
      <c r="J716" t="str" cm="1">
        <f t="array" ref="J716">_xlfn.IFS(
H716="444","Champions",
LEFT(H716,1)="4","Loyal Customers",
MID(H716,2,1)="4","Potential Loyalists",
LEFT(H716,1)="3","Promising",
LEFT(H716,1)="2","Customers Needing Attention",
LEFT(H716,1)&lt;="2","At Risk",
RIGHT(H716,1)="4","Can't Lose Them",
TRUE,"Hibernating"
)</f>
        <v>Customers Needing Attention</v>
      </c>
    </row>
    <row r="717" spans="1:10" x14ac:dyDescent="0.25">
      <c r="A717" s="3" t="s">
        <v>733</v>
      </c>
      <c r="B717">
        <v>63</v>
      </c>
      <c r="C717">
        <v>9</v>
      </c>
      <c r="D717">
        <v>4326.2000000000007</v>
      </c>
      <c r="E717" cm="1">
        <f t="array" ref="E717">_xlfn.IFS(B717&gt;87,1,AND(B717&lt;=87, B717&gt;45),2,AND(B717&lt;=45,B717&gt;18),3,B717&lt;=18,4)</f>
        <v>2</v>
      </c>
      <c r="F717" cm="1">
        <f t="array" ref="F717">_xlfn.IFS(C717&gt;7,4,AND(C717&lt;=7, C717&gt;5),3,AND(C717&lt;=5,C717&gt;4),2,C717&lt;=4,1)</f>
        <v>4</v>
      </c>
      <c r="G717" cm="1">
        <f t="array" ref="G717">_xlfn.IFS(D717&gt;4094,4,AND(D717&lt;=4094, D717&gt;2784),3,AND(D717&lt;=2784,D717&gt;1779),2,D717&lt;=1779,1)</f>
        <v>4</v>
      </c>
      <c r="H717">
        <f t="shared" si="11"/>
        <v>244</v>
      </c>
      <c r="I717" t="str" cm="1">
        <f t="array" ref="I717">_xlfn.IFS(H717&gt;411,"Platinum",AND(H717&lt;=411, H717&gt;311),"Gold",AND(H717&lt;=311,H717&gt;211),"Silver",H717&lt;=211,"Bronze")</f>
        <v>Silver</v>
      </c>
      <c r="J717" t="str" cm="1">
        <f t="array" ref="J717">_xlfn.IFS(
H717="444","Champions",
LEFT(H717,1)="4","Loyal Customers",
MID(H717,2,1)="4","Potential Loyalists",
LEFT(H717,1)="3","Promising",
LEFT(H717,1)="2","Customers Needing Attention",
LEFT(H717,1)&lt;="2","At Risk",
RIGHT(H717,1)="4","Can't Lose Them",
TRUE,"Hibernating"
)</f>
        <v>Potential Loyalists</v>
      </c>
    </row>
    <row r="718" spans="1:10" x14ac:dyDescent="0.25">
      <c r="A718" s="3" t="s">
        <v>734</v>
      </c>
      <c r="B718">
        <v>84</v>
      </c>
      <c r="C718">
        <v>5</v>
      </c>
      <c r="D718">
        <v>2307.4899999999998</v>
      </c>
      <c r="E718" cm="1">
        <f t="array" ref="E718">_xlfn.IFS(B718&gt;87,1,AND(B718&lt;=87, B718&gt;45),2,AND(B718&lt;=45,B718&gt;18),3,B718&lt;=18,4)</f>
        <v>2</v>
      </c>
      <c r="F718" cm="1">
        <f t="array" ref="F718">_xlfn.IFS(C718&gt;7,4,AND(C718&lt;=7, C718&gt;5),3,AND(C718&lt;=5,C718&gt;4),2,C718&lt;=4,1)</f>
        <v>2</v>
      </c>
      <c r="G718" cm="1">
        <f t="array" ref="G718">_xlfn.IFS(D718&gt;4094,4,AND(D718&lt;=4094, D718&gt;2784),3,AND(D718&lt;=2784,D718&gt;1779),2,D718&lt;=1779,1)</f>
        <v>2</v>
      </c>
      <c r="H718">
        <f t="shared" si="11"/>
        <v>222</v>
      </c>
      <c r="I718" t="str" cm="1">
        <f t="array" ref="I718">_xlfn.IFS(H718&gt;411,"Platinum",AND(H718&lt;=411, H718&gt;311),"Gold",AND(H718&lt;=311,H718&gt;211),"Silver",H718&lt;=211,"Bronze")</f>
        <v>Silver</v>
      </c>
      <c r="J718" t="str" cm="1">
        <f t="array" ref="J718">_xlfn.IFS(
H718="444","Champions",
LEFT(H718,1)="4","Loyal Customers",
MID(H718,2,1)="4","Potential Loyalists",
LEFT(H718,1)="3","Promising",
LEFT(H718,1)="2","Customers Needing Attention",
LEFT(H718,1)&lt;="2","At Risk",
RIGHT(H718,1)="4","Can't Lose Them",
TRUE,"Hibernating"
)</f>
        <v>Customers Needing Attention</v>
      </c>
    </row>
    <row r="719" spans="1:10" x14ac:dyDescent="0.25">
      <c r="A719" s="3" t="s">
        <v>735</v>
      </c>
      <c r="B719">
        <v>38</v>
      </c>
      <c r="C719">
        <v>8</v>
      </c>
      <c r="D719">
        <v>4244.32</v>
      </c>
      <c r="E719" cm="1">
        <f t="array" ref="E719">_xlfn.IFS(B719&gt;87,1,AND(B719&lt;=87, B719&gt;45),2,AND(B719&lt;=45,B719&gt;18),3,B719&lt;=18,4)</f>
        <v>3</v>
      </c>
      <c r="F719" cm="1">
        <f t="array" ref="F719">_xlfn.IFS(C719&gt;7,4,AND(C719&lt;=7, C719&gt;5),3,AND(C719&lt;=5,C719&gt;4),2,C719&lt;=4,1)</f>
        <v>4</v>
      </c>
      <c r="G719" cm="1">
        <f t="array" ref="G719">_xlfn.IFS(D719&gt;4094,4,AND(D719&lt;=4094, D719&gt;2784),3,AND(D719&lt;=2784,D719&gt;1779),2,D719&lt;=1779,1)</f>
        <v>4</v>
      </c>
      <c r="H719">
        <f t="shared" si="11"/>
        <v>344</v>
      </c>
      <c r="I719" t="str" cm="1">
        <f t="array" ref="I719">_xlfn.IFS(H719&gt;411,"Platinum",AND(H719&lt;=411, H719&gt;311),"Gold",AND(H719&lt;=311,H719&gt;211),"Silver",H719&lt;=211,"Bronze")</f>
        <v>Gold</v>
      </c>
      <c r="J719" t="str" cm="1">
        <f t="array" ref="J719">_xlfn.IFS(
H719="444","Champions",
LEFT(H719,1)="4","Loyal Customers",
MID(H719,2,1)="4","Potential Loyalists",
LEFT(H719,1)="3","Promising",
LEFT(H719,1)="2","Customers Needing Attention",
LEFT(H719,1)&lt;="2","At Risk",
RIGHT(H719,1)="4","Can't Lose Them",
TRUE,"Hibernating"
)</f>
        <v>Potential Loyalists</v>
      </c>
    </row>
    <row r="720" spans="1:10" x14ac:dyDescent="0.25">
      <c r="A720" s="3" t="s">
        <v>736</v>
      </c>
      <c r="B720">
        <v>22</v>
      </c>
      <c r="C720">
        <v>7</v>
      </c>
      <c r="D720">
        <v>4938.1499999999996</v>
      </c>
      <c r="E720" cm="1">
        <f t="array" ref="E720">_xlfn.IFS(B720&gt;87,1,AND(B720&lt;=87, B720&gt;45),2,AND(B720&lt;=45,B720&gt;18),3,B720&lt;=18,4)</f>
        <v>3</v>
      </c>
      <c r="F720" cm="1">
        <f t="array" ref="F720">_xlfn.IFS(C720&gt;7,4,AND(C720&lt;=7, C720&gt;5),3,AND(C720&lt;=5,C720&gt;4),2,C720&lt;=4,1)</f>
        <v>3</v>
      </c>
      <c r="G720" cm="1">
        <f t="array" ref="G720">_xlfn.IFS(D720&gt;4094,4,AND(D720&lt;=4094, D720&gt;2784),3,AND(D720&lt;=2784,D720&gt;1779),2,D720&lt;=1779,1)</f>
        <v>4</v>
      </c>
      <c r="H720">
        <f t="shared" si="11"/>
        <v>334</v>
      </c>
      <c r="I720" t="str" cm="1">
        <f t="array" ref="I720">_xlfn.IFS(H720&gt;411,"Platinum",AND(H720&lt;=411, H720&gt;311),"Gold",AND(H720&lt;=311,H720&gt;211),"Silver",H720&lt;=211,"Bronze")</f>
        <v>Gold</v>
      </c>
      <c r="J720" t="str" cm="1">
        <f t="array" ref="J720">_xlfn.IFS(
H720="444","Champions",
LEFT(H720,1)="4","Loyal Customers",
MID(H720,2,1)="4","Potential Loyalists",
LEFT(H720,1)="3","Promising",
LEFT(H720,1)="2","Customers Needing Attention",
LEFT(H720,1)&lt;="2","At Risk",
RIGHT(H720,1)="4","Can't Lose Them",
TRUE,"Hibernating"
)</f>
        <v>Promising</v>
      </c>
    </row>
    <row r="721" spans="1:10" x14ac:dyDescent="0.25">
      <c r="A721" s="3" t="s">
        <v>737</v>
      </c>
      <c r="B721">
        <v>90</v>
      </c>
      <c r="C721">
        <v>7</v>
      </c>
      <c r="D721">
        <v>1411.6999999999998</v>
      </c>
      <c r="E721" cm="1">
        <f t="array" ref="E721">_xlfn.IFS(B721&gt;87,1,AND(B721&lt;=87, B721&gt;45),2,AND(B721&lt;=45,B721&gt;18),3,B721&lt;=18,4)</f>
        <v>1</v>
      </c>
      <c r="F721" cm="1">
        <f t="array" ref="F721">_xlfn.IFS(C721&gt;7,4,AND(C721&lt;=7, C721&gt;5),3,AND(C721&lt;=5,C721&gt;4),2,C721&lt;=4,1)</f>
        <v>3</v>
      </c>
      <c r="G721" cm="1">
        <f t="array" ref="G721">_xlfn.IFS(D721&gt;4094,4,AND(D721&lt;=4094, D721&gt;2784),3,AND(D721&lt;=2784,D721&gt;1779),2,D721&lt;=1779,1)</f>
        <v>1</v>
      </c>
      <c r="H721">
        <f t="shared" si="11"/>
        <v>131</v>
      </c>
      <c r="I721" t="str" cm="1">
        <f t="array" ref="I721">_xlfn.IFS(H721&gt;411,"Platinum",AND(H721&lt;=411, H721&gt;311),"Gold",AND(H721&lt;=311,H721&gt;211),"Silver",H721&lt;=211,"Bronze")</f>
        <v>Bronze</v>
      </c>
      <c r="J721" t="str" cm="1">
        <f t="array" ref="J721">_xlfn.IFS(
H721="444","Champions",
LEFT(H721,1)="4","Loyal Customers",
MID(H721,2,1)="4","Potential Loyalists",
LEFT(H721,1)="3","Promising",
LEFT(H721,1)="2","Customers Needing Attention",
LEFT(H721,1)&lt;="2","At Risk",
RIGHT(H721,1)="4","Can't Lose Them",
TRUE,"Hibernating"
)</f>
        <v>At Risk</v>
      </c>
    </row>
    <row r="722" spans="1:10" x14ac:dyDescent="0.25">
      <c r="A722" s="3" t="s">
        <v>738</v>
      </c>
      <c r="B722">
        <v>26</v>
      </c>
      <c r="C722">
        <v>7</v>
      </c>
      <c r="D722">
        <v>4487.5199999999995</v>
      </c>
      <c r="E722" cm="1">
        <f t="array" ref="E722">_xlfn.IFS(B722&gt;87,1,AND(B722&lt;=87, B722&gt;45),2,AND(B722&lt;=45,B722&gt;18),3,B722&lt;=18,4)</f>
        <v>3</v>
      </c>
      <c r="F722" cm="1">
        <f t="array" ref="F722">_xlfn.IFS(C722&gt;7,4,AND(C722&lt;=7, C722&gt;5),3,AND(C722&lt;=5,C722&gt;4),2,C722&lt;=4,1)</f>
        <v>3</v>
      </c>
      <c r="G722" cm="1">
        <f t="array" ref="G722">_xlfn.IFS(D722&gt;4094,4,AND(D722&lt;=4094, D722&gt;2784),3,AND(D722&lt;=2784,D722&gt;1779),2,D722&lt;=1779,1)</f>
        <v>4</v>
      </c>
      <c r="H722">
        <f t="shared" si="11"/>
        <v>334</v>
      </c>
      <c r="I722" t="str" cm="1">
        <f t="array" ref="I722">_xlfn.IFS(H722&gt;411,"Platinum",AND(H722&lt;=411, H722&gt;311),"Gold",AND(H722&lt;=311,H722&gt;211),"Silver",H722&lt;=211,"Bronze")</f>
        <v>Gold</v>
      </c>
      <c r="J722" t="str" cm="1">
        <f t="array" ref="J722">_xlfn.IFS(
H722="444","Champions",
LEFT(H722,1)="4","Loyal Customers",
MID(H722,2,1)="4","Potential Loyalists",
LEFT(H722,1)="3","Promising",
LEFT(H722,1)="2","Customers Needing Attention",
LEFT(H722,1)&lt;="2","At Risk",
RIGHT(H722,1)="4","Can't Lose Them",
TRUE,"Hibernating"
)</f>
        <v>Promising</v>
      </c>
    </row>
    <row r="723" spans="1:10" x14ac:dyDescent="0.25">
      <c r="A723" s="3" t="s">
        <v>739</v>
      </c>
      <c r="B723">
        <v>178</v>
      </c>
      <c r="C723">
        <v>7</v>
      </c>
      <c r="D723">
        <v>3267.4999999999995</v>
      </c>
      <c r="E723" cm="1">
        <f t="array" ref="E723">_xlfn.IFS(B723&gt;87,1,AND(B723&lt;=87, B723&gt;45),2,AND(B723&lt;=45,B723&gt;18),3,B723&lt;=18,4)</f>
        <v>1</v>
      </c>
      <c r="F723" cm="1">
        <f t="array" ref="F723">_xlfn.IFS(C723&gt;7,4,AND(C723&lt;=7, C723&gt;5),3,AND(C723&lt;=5,C723&gt;4),2,C723&lt;=4,1)</f>
        <v>3</v>
      </c>
      <c r="G723" cm="1">
        <f t="array" ref="G723">_xlfn.IFS(D723&gt;4094,4,AND(D723&lt;=4094, D723&gt;2784),3,AND(D723&lt;=2784,D723&gt;1779),2,D723&lt;=1779,1)</f>
        <v>3</v>
      </c>
      <c r="H723">
        <f t="shared" si="11"/>
        <v>133</v>
      </c>
      <c r="I723" t="str" cm="1">
        <f t="array" ref="I723">_xlfn.IFS(H723&gt;411,"Platinum",AND(H723&lt;=411, H723&gt;311),"Gold",AND(H723&lt;=311,H723&gt;211),"Silver",H723&lt;=211,"Bronze")</f>
        <v>Bronze</v>
      </c>
      <c r="J723" t="str" cm="1">
        <f t="array" ref="J723">_xlfn.IFS(
H723="444","Champions",
LEFT(H723,1)="4","Loyal Customers",
MID(H723,2,1)="4","Potential Loyalists",
LEFT(H723,1)="3","Promising",
LEFT(H723,1)="2","Customers Needing Attention",
LEFT(H723,1)&lt;="2","At Risk",
RIGHT(H723,1)="4","Can't Lose Them",
TRUE,"Hibernating"
)</f>
        <v>At Risk</v>
      </c>
    </row>
    <row r="724" spans="1:10" x14ac:dyDescent="0.25">
      <c r="A724" s="3" t="s">
        <v>740</v>
      </c>
      <c r="B724">
        <v>13</v>
      </c>
      <c r="C724">
        <v>4</v>
      </c>
      <c r="D724">
        <v>2124.9299999999998</v>
      </c>
      <c r="E724" cm="1">
        <f t="array" ref="E724">_xlfn.IFS(B724&gt;87,1,AND(B724&lt;=87, B724&gt;45),2,AND(B724&lt;=45,B724&gt;18),3,B724&lt;=18,4)</f>
        <v>4</v>
      </c>
      <c r="F724" cm="1">
        <f t="array" ref="F724">_xlfn.IFS(C724&gt;7,4,AND(C724&lt;=7, C724&gt;5),3,AND(C724&lt;=5,C724&gt;4),2,C724&lt;=4,1)</f>
        <v>1</v>
      </c>
      <c r="G724" cm="1">
        <f t="array" ref="G724">_xlfn.IFS(D724&gt;4094,4,AND(D724&lt;=4094, D724&gt;2784),3,AND(D724&lt;=2784,D724&gt;1779),2,D724&lt;=1779,1)</f>
        <v>2</v>
      </c>
      <c r="H724">
        <f t="shared" si="11"/>
        <v>412</v>
      </c>
      <c r="I724" t="str" cm="1">
        <f t="array" ref="I724">_xlfn.IFS(H724&gt;411,"Platinum",AND(H724&lt;=411, H724&gt;311),"Gold",AND(H724&lt;=311,H724&gt;211),"Silver",H724&lt;=211,"Bronze")</f>
        <v>Platinum</v>
      </c>
      <c r="J724" t="str" cm="1">
        <f t="array" ref="J724">_xlfn.IFS(
H724="444","Champions",
LEFT(H724,1)="4","Loyal Customers",
MID(H724,2,1)="4","Potential Loyalists",
LEFT(H724,1)="3","Promising",
LEFT(H724,1)="2","Customers Needing Attention",
LEFT(H724,1)&lt;="2","At Risk",
RIGHT(H724,1)="4","Can't Lose Them",
TRUE,"Hibernating"
)</f>
        <v>Loyal Customers</v>
      </c>
    </row>
    <row r="725" spans="1:10" x14ac:dyDescent="0.25">
      <c r="A725" s="3" t="s">
        <v>741</v>
      </c>
      <c r="B725">
        <v>71</v>
      </c>
      <c r="C725">
        <v>2</v>
      </c>
      <c r="D725">
        <v>2891.15</v>
      </c>
      <c r="E725" cm="1">
        <f t="array" ref="E725">_xlfn.IFS(B725&gt;87,1,AND(B725&lt;=87, B725&gt;45),2,AND(B725&lt;=45,B725&gt;18),3,B725&lt;=18,4)</f>
        <v>2</v>
      </c>
      <c r="F725" cm="1">
        <f t="array" ref="F725">_xlfn.IFS(C725&gt;7,4,AND(C725&lt;=7, C725&gt;5),3,AND(C725&lt;=5,C725&gt;4),2,C725&lt;=4,1)</f>
        <v>1</v>
      </c>
      <c r="G725" cm="1">
        <f t="array" ref="G725">_xlfn.IFS(D725&gt;4094,4,AND(D725&lt;=4094, D725&gt;2784),3,AND(D725&lt;=2784,D725&gt;1779),2,D725&lt;=1779,1)</f>
        <v>3</v>
      </c>
      <c r="H725">
        <f t="shared" si="11"/>
        <v>213</v>
      </c>
      <c r="I725" t="str" cm="1">
        <f t="array" ref="I725">_xlfn.IFS(H725&gt;411,"Platinum",AND(H725&lt;=411, H725&gt;311),"Gold",AND(H725&lt;=311,H725&gt;211),"Silver",H725&lt;=211,"Bronze")</f>
        <v>Silver</v>
      </c>
      <c r="J725" t="str" cm="1">
        <f t="array" ref="J725">_xlfn.IFS(
H725="444","Champions",
LEFT(H725,1)="4","Loyal Customers",
MID(H725,2,1)="4","Potential Loyalists",
LEFT(H725,1)="3","Promising",
LEFT(H725,1)="2","Customers Needing Attention",
LEFT(H725,1)&lt;="2","At Risk",
RIGHT(H725,1)="4","Can't Lose Them",
TRUE,"Hibernating"
)</f>
        <v>Customers Needing Attention</v>
      </c>
    </row>
    <row r="726" spans="1:10" x14ac:dyDescent="0.25">
      <c r="A726" s="3" t="s">
        <v>742</v>
      </c>
      <c r="B726">
        <v>8</v>
      </c>
      <c r="C726">
        <v>8</v>
      </c>
      <c r="D726">
        <v>6107.04</v>
      </c>
      <c r="E726" cm="1">
        <f t="array" ref="E726">_xlfn.IFS(B726&gt;87,1,AND(B726&lt;=87, B726&gt;45),2,AND(B726&lt;=45,B726&gt;18),3,B726&lt;=18,4)</f>
        <v>4</v>
      </c>
      <c r="F726" cm="1">
        <f t="array" ref="F726">_xlfn.IFS(C726&gt;7,4,AND(C726&lt;=7, C726&gt;5),3,AND(C726&lt;=5,C726&gt;4),2,C726&lt;=4,1)</f>
        <v>4</v>
      </c>
      <c r="G726" cm="1">
        <f t="array" ref="G726">_xlfn.IFS(D726&gt;4094,4,AND(D726&lt;=4094, D726&gt;2784),3,AND(D726&lt;=2784,D726&gt;1779),2,D726&lt;=1779,1)</f>
        <v>4</v>
      </c>
      <c r="H726">
        <f t="shared" si="11"/>
        <v>444</v>
      </c>
      <c r="I726" t="str" cm="1">
        <f t="array" ref="I726">_xlfn.IFS(H726&gt;411,"Platinum",AND(H726&lt;=411, H726&gt;311),"Gold",AND(H726&lt;=311,H726&gt;211),"Silver",H726&lt;=211,"Bronze")</f>
        <v>Platinum</v>
      </c>
      <c r="J726" t="str" cm="1">
        <f t="array" ref="J726">_xlfn.IFS(
H726="444","Champions",
LEFT(H726,1)="4","Loyal Customers",
MID(H726,2,1)="4","Potential Loyalists",
LEFT(H726,1)="3","Promising",
LEFT(H726,1)="2","Customers Needing Attention",
LEFT(H726,1)&lt;="2","At Risk",
RIGHT(H726,1)="4","Can't Lose Them",
TRUE,"Hibernating"
)</f>
        <v>Loyal Customers</v>
      </c>
    </row>
    <row r="727" spans="1:10" x14ac:dyDescent="0.25">
      <c r="A727" s="3" t="s">
        <v>743</v>
      </c>
      <c r="B727">
        <v>10</v>
      </c>
      <c r="C727">
        <v>5</v>
      </c>
      <c r="D727">
        <v>1860.1899999999998</v>
      </c>
      <c r="E727" cm="1">
        <f t="array" ref="E727">_xlfn.IFS(B727&gt;87,1,AND(B727&lt;=87, B727&gt;45),2,AND(B727&lt;=45,B727&gt;18),3,B727&lt;=18,4)</f>
        <v>4</v>
      </c>
      <c r="F727" cm="1">
        <f t="array" ref="F727">_xlfn.IFS(C727&gt;7,4,AND(C727&lt;=7, C727&gt;5),3,AND(C727&lt;=5,C727&gt;4),2,C727&lt;=4,1)</f>
        <v>2</v>
      </c>
      <c r="G727" cm="1">
        <f t="array" ref="G727">_xlfn.IFS(D727&gt;4094,4,AND(D727&lt;=4094, D727&gt;2784),3,AND(D727&lt;=2784,D727&gt;1779),2,D727&lt;=1779,1)</f>
        <v>2</v>
      </c>
      <c r="H727">
        <f t="shared" si="11"/>
        <v>422</v>
      </c>
      <c r="I727" t="str" cm="1">
        <f t="array" ref="I727">_xlfn.IFS(H727&gt;411,"Platinum",AND(H727&lt;=411, H727&gt;311),"Gold",AND(H727&lt;=311,H727&gt;211),"Silver",H727&lt;=211,"Bronze")</f>
        <v>Platinum</v>
      </c>
      <c r="J727" t="str" cm="1">
        <f t="array" ref="J727">_xlfn.IFS(
H727="444","Champions",
LEFT(H727,1)="4","Loyal Customers",
MID(H727,2,1)="4","Potential Loyalists",
LEFT(H727,1)="3","Promising",
LEFT(H727,1)="2","Customers Needing Attention",
LEFT(H727,1)&lt;="2","At Risk",
RIGHT(H727,1)="4","Can't Lose Them",
TRUE,"Hibernating"
)</f>
        <v>Loyal Customers</v>
      </c>
    </row>
    <row r="728" spans="1:10" x14ac:dyDescent="0.25">
      <c r="A728" s="3" t="s">
        <v>744</v>
      </c>
      <c r="B728">
        <v>97</v>
      </c>
      <c r="C728">
        <v>5</v>
      </c>
      <c r="D728">
        <v>694.38</v>
      </c>
      <c r="E728" cm="1">
        <f t="array" ref="E728">_xlfn.IFS(B728&gt;87,1,AND(B728&lt;=87, B728&gt;45),2,AND(B728&lt;=45,B728&gt;18),3,B728&lt;=18,4)</f>
        <v>1</v>
      </c>
      <c r="F728" cm="1">
        <f t="array" ref="F728">_xlfn.IFS(C728&gt;7,4,AND(C728&lt;=7, C728&gt;5),3,AND(C728&lt;=5,C728&gt;4),2,C728&lt;=4,1)</f>
        <v>2</v>
      </c>
      <c r="G728" cm="1">
        <f t="array" ref="G728">_xlfn.IFS(D728&gt;4094,4,AND(D728&lt;=4094, D728&gt;2784),3,AND(D728&lt;=2784,D728&gt;1779),2,D728&lt;=1779,1)</f>
        <v>1</v>
      </c>
      <c r="H728">
        <f t="shared" si="11"/>
        <v>121</v>
      </c>
      <c r="I728" t="str" cm="1">
        <f t="array" ref="I728">_xlfn.IFS(H728&gt;411,"Platinum",AND(H728&lt;=411, H728&gt;311),"Gold",AND(H728&lt;=311,H728&gt;211),"Silver",H728&lt;=211,"Bronze")</f>
        <v>Bronze</v>
      </c>
      <c r="J728" t="str" cm="1">
        <f t="array" ref="J728">_xlfn.IFS(
H728="444","Champions",
LEFT(H728,1)="4","Loyal Customers",
MID(H728,2,1)="4","Potential Loyalists",
LEFT(H728,1)="3","Promising",
LEFT(H728,1)="2","Customers Needing Attention",
LEFT(H728,1)&lt;="2","At Risk",
RIGHT(H728,1)="4","Can't Lose Them",
TRUE,"Hibernating"
)</f>
        <v>At Risk</v>
      </c>
    </row>
    <row r="729" spans="1:10" x14ac:dyDescent="0.25">
      <c r="A729" s="3" t="s">
        <v>745</v>
      </c>
      <c r="B729">
        <v>96</v>
      </c>
      <c r="C729">
        <v>6</v>
      </c>
      <c r="D729">
        <v>2662.39</v>
      </c>
      <c r="E729" cm="1">
        <f t="array" ref="E729">_xlfn.IFS(B729&gt;87,1,AND(B729&lt;=87, B729&gt;45),2,AND(B729&lt;=45,B729&gt;18),3,B729&lt;=18,4)</f>
        <v>1</v>
      </c>
      <c r="F729" cm="1">
        <f t="array" ref="F729">_xlfn.IFS(C729&gt;7,4,AND(C729&lt;=7, C729&gt;5),3,AND(C729&lt;=5,C729&gt;4),2,C729&lt;=4,1)</f>
        <v>3</v>
      </c>
      <c r="G729" cm="1">
        <f t="array" ref="G729">_xlfn.IFS(D729&gt;4094,4,AND(D729&lt;=4094, D729&gt;2784),3,AND(D729&lt;=2784,D729&gt;1779),2,D729&lt;=1779,1)</f>
        <v>2</v>
      </c>
      <c r="H729">
        <f t="shared" si="11"/>
        <v>132</v>
      </c>
      <c r="I729" t="str" cm="1">
        <f t="array" ref="I729">_xlfn.IFS(H729&gt;411,"Platinum",AND(H729&lt;=411, H729&gt;311),"Gold",AND(H729&lt;=311,H729&gt;211),"Silver",H729&lt;=211,"Bronze")</f>
        <v>Bronze</v>
      </c>
      <c r="J729" t="str" cm="1">
        <f t="array" ref="J729">_xlfn.IFS(
H729="444","Champions",
LEFT(H729,1)="4","Loyal Customers",
MID(H729,2,1)="4","Potential Loyalists",
LEFT(H729,1)="3","Promising",
LEFT(H729,1)="2","Customers Needing Attention",
LEFT(H729,1)&lt;="2","At Risk",
RIGHT(H729,1)="4","Can't Lose Them",
TRUE,"Hibernating"
)</f>
        <v>At Risk</v>
      </c>
    </row>
    <row r="730" spans="1:10" x14ac:dyDescent="0.25">
      <c r="A730" s="3" t="s">
        <v>746</v>
      </c>
      <c r="B730">
        <v>33</v>
      </c>
      <c r="C730">
        <v>4</v>
      </c>
      <c r="D730">
        <v>2664.07</v>
      </c>
      <c r="E730" cm="1">
        <f t="array" ref="E730">_xlfn.IFS(B730&gt;87,1,AND(B730&lt;=87, B730&gt;45),2,AND(B730&lt;=45,B730&gt;18),3,B730&lt;=18,4)</f>
        <v>3</v>
      </c>
      <c r="F730" cm="1">
        <f t="array" ref="F730">_xlfn.IFS(C730&gt;7,4,AND(C730&lt;=7, C730&gt;5),3,AND(C730&lt;=5,C730&gt;4),2,C730&lt;=4,1)</f>
        <v>1</v>
      </c>
      <c r="G730" cm="1">
        <f t="array" ref="G730">_xlfn.IFS(D730&gt;4094,4,AND(D730&lt;=4094, D730&gt;2784),3,AND(D730&lt;=2784,D730&gt;1779),2,D730&lt;=1779,1)</f>
        <v>2</v>
      </c>
      <c r="H730">
        <f t="shared" si="11"/>
        <v>312</v>
      </c>
      <c r="I730" t="str" cm="1">
        <f t="array" ref="I730">_xlfn.IFS(H730&gt;411,"Platinum",AND(H730&lt;=411, H730&gt;311),"Gold",AND(H730&lt;=311,H730&gt;211),"Silver",H730&lt;=211,"Bronze")</f>
        <v>Gold</v>
      </c>
      <c r="J730" t="str" cm="1">
        <f t="array" ref="J730">_xlfn.IFS(
H730="444","Champions",
LEFT(H730,1)="4","Loyal Customers",
MID(H730,2,1)="4","Potential Loyalists",
LEFT(H730,1)="3","Promising",
LEFT(H730,1)="2","Customers Needing Attention",
LEFT(H730,1)&lt;="2","At Risk",
RIGHT(H730,1)="4","Can't Lose Them",
TRUE,"Hibernating"
)</f>
        <v>Promising</v>
      </c>
    </row>
    <row r="731" spans="1:10" x14ac:dyDescent="0.25">
      <c r="A731" s="3" t="s">
        <v>747</v>
      </c>
      <c r="B731">
        <v>84</v>
      </c>
      <c r="C731">
        <v>4</v>
      </c>
      <c r="D731">
        <v>1179.6100000000001</v>
      </c>
      <c r="E731" cm="1">
        <f t="array" ref="E731">_xlfn.IFS(B731&gt;87,1,AND(B731&lt;=87, B731&gt;45),2,AND(B731&lt;=45,B731&gt;18),3,B731&lt;=18,4)</f>
        <v>2</v>
      </c>
      <c r="F731" cm="1">
        <f t="array" ref="F731">_xlfn.IFS(C731&gt;7,4,AND(C731&lt;=7, C731&gt;5),3,AND(C731&lt;=5,C731&gt;4),2,C731&lt;=4,1)</f>
        <v>1</v>
      </c>
      <c r="G731" cm="1">
        <f t="array" ref="G731">_xlfn.IFS(D731&gt;4094,4,AND(D731&lt;=4094, D731&gt;2784),3,AND(D731&lt;=2784,D731&gt;1779),2,D731&lt;=1779,1)</f>
        <v>1</v>
      </c>
      <c r="H731">
        <f t="shared" si="11"/>
        <v>211</v>
      </c>
      <c r="I731" t="str" cm="1">
        <f t="array" ref="I731">_xlfn.IFS(H731&gt;411,"Platinum",AND(H731&lt;=411, H731&gt;311),"Gold",AND(H731&lt;=311,H731&gt;211),"Silver",H731&lt;=211,"Bronze")</f>
        <v>Bronze</v>
      </c>
      <c r="J731" t="str" cm="1">
        <f t="array" ref="J731">_xlfn.IFS(
H731="444","Champions",
LEFT(H731,1)="4","Loyal Customers",
MID(H731,2,1)="4","Potential Loyalists",
LEFT(H731,1)="3","Promising",
LEFT(H731,1)="2","Customers Needing Attention",
LEFT(H731,1)&lt;="2","At Risk",
RIGHT(H731,1)="4","Can't Lose Them",
TRUE,"Hibernating"
)</f>
        <v>Customers Needing Attention</v>
      </c>
    </row>
    <row r="732" spans="1:10" x14ac:dyDescent="0.25">
      <c r="A732" s="3" t="s">
        <v>748</v>
      </c>
      <c r="B732">
        <v>16</v>
      </c>
      <c r="C732">
        <v>3</v>
      </c>
      <c r="D732">
        <v>1337.55</v>
      </c>
      <c r="E732" cm="1">
        <f t="array" ref="E732">_xlfn.IFS(B732&gt;87,1,AND(B732&lt;=87, B732&gt;45),2,AND(B732&lt;=45,B732&gt;18),3,B732&lt;=18,4)</f>
        <v>4</v>
      </c>
      <c r="F732" cm="1">
        <f t="array" ref="F732">_xlfn.IFS(C732&gt;7,4,AND(C732&lt;=7, C732&gt;5),3,AND(C732&lt;=5,C732&gt;4),2,C732&lt;=4,1)</f>
        <v>1</v>
      </c>
      <c r="G732" cm="1">
        <f t="array" ref="G732">_xlfn.IFS(D732&gt;4094,4,AND(D732&lt;=4094, D732&gt;2784),3,AND(D732&lt;=2784,D732&gt;1779),2,D732&lt;=1779,1)</f>
        <v>1</v>
      </c>
      <c r="H732">
        <f t="shared" si="11"/>
        <v>411</v>
      </c>
      <c r="I732" t="str" cm="1">
        <f t="array" ref="I732">_xlfn.IFS(H732&gt;411,"Platinum",AND(H732&lt;=411, H732&gt;311),"Gold",AND(H732&lt;=311,H732&gt;211),"Silver",H732&lt;=211,"Bronze")</f>
        <v>Gold</v>
      </c>
      <c r="J732" t="str" cm="1">
        <f t="array" ref="J732">_xlfn.IFS(
H732="444","Champions",
LEFT(H732,1)="4","Loyal Customers",
MID(H732,2,1)="4","Potential Loyalists",
LEFT(H732,1)="3","Promising",
LEFT(H732,1)="2","Customers Needing Attention",
LEFT(H732,1)&lt;="2","At Risk",
RIGHT(H732,1)="4","Can't Lose Them",
TRUE,"Hibernating"
)</f>
        <v>Loyal Customers</v>
      </c>
    </row>
    <row r="733" spans="1:10" x14ac:dyDescent="0.25">
      <c r="A733" s="3" t="s">
        <v>749</v>
      </c>
      <c r="B733">
        <v>84</v>
      </c>
      <c r="C733">
        <v>6</v>
      </c>
      <c r="D733">
        <v>2256.4699999999998</v>
      </c>
      <c r="E733" cm="1">
        <f t="array" ref="E733">_xlfn.IFS(B733&gt;87,1,AND(B733&lt;=87, B733&gt;45),2,AND(B733&lt;=45,B733&gt;18),3,B733&lt;=18,4)</f>
        <v>2</v>
      </c>
      <c r="F733" cm="1">
        <f t="array" ref="F733">_xlfn.IFS(C733&gt;7,4,AND(C733&lt;=7, C733&gt;5),3,AND(C733&lt;=5,C733&gt;4),2,C733&lt;=4,1)</f>
        <v>3</v>
      </c>
      <c r="G733" cm="1">
        <f t="array" ref="G733">_xlfn.IFS(D733&gt;4094,4,AND(D733&lt;=4094, D733&gt;2784),3,AND(D733&lt;=2784,D733&gt;1779),2,D733&lt;=1779,1)</f>
        <v>2</v>
      </c>
      <c r="H733">
        <f t="shared" si="11"/>
        <v>232</v>
      </c>
      <c r="I733" t="str" cm="1">
        <f t="array" ref="I733">_xlfn.IFS(H733&gt;411,"Platinum",AND(H733&lt;=411, H733&gt;311),"Gold",AND(H733&lt;=311,H733&gt;211),"Silver",H733&lt;=211,"Bronze")</f>
        <v>Silver</v>
      </c>
      <c r="J733" t="str" cm="1">
        <f t="array" ref="J733">_xlfn.IFS(
H733="444","Champions",
LEFT(H733,1)="4","Loyal Customers",
MID(H733,2,1)="4","Potential Loyalists",
LEFT(H733,1)="3","Promising",
LEFT(H733,1)="2","Customers Needing Attention",
LEFT(H733,1)&lt;="2","At Risk",
RIGHT(H733,1)="4","Can't Lose Them",
TRUE,"Hibernating"
)</f>
        <v>Customers Needing Attention</v>
      </c>
    </row>
    <row r="734" spans="1:10" x14ac:dyDescent="0.25">
      <c r="A734" s="3" t="s">
        <v>750</v>
      </c>
      <c r="B734">
        <v>61</v>
      </c>
      <c r="C734">
        <v>5</v>
      </c>
      <c r="D734">
        <v>2675.7200000000003</v>
      </c>
      <c r="E734" cm="1">
        <f t="array" ref="E734">_xlfn.IFS(B734&gt;87,1,AND(B734&lt;=87, B734&gt;45),2,AND(B734&lt;=45,B734&gt;18),3,B734&lt;=18,4)</f>
        <v>2</v>
      </c>
      <c r="F734" cm="1">
        <f t="array" ref="F734">_xlfn.IFS(C734&gt;7,4,AND(C734&lt;=7, C734&gt;5),3,AND(C734&lt;=5,C734&gt;4),2,C734&lt;=4,1)</f>
        <v>2</v>
      </c>
      <c r="G734" cm="1">
        <f t="array" ref="G734">_xlfn.IFS(D734&gt;4094,4,AND(D734&lt;=4094, D734&gt;2784),3,AND(D734&lt;=2784,D734&gt;1779),2,D734&lt;=1779,1)</f>
        <v>2</v>
      </c>
      <c r="H734">
        <f t="shared" si="11"/>
        <v>222</v>
      </c>
      <c r="I734" t="str" cm="1">
        <f t="array" ref="I734">_xlfn.IFS(H734&gt;411,"Platinum",AND(H734&lt;=411, H734&gt;311),"Gold",AND(H734&lt;=311,H734&gt;211),"Silver",H734&lt;=211,"Bronze")</f>
        <v>Silver</v>
      </c>
      <c r="J734" t="str" cm="1">
        <f t="array" ref="J734">_xlfn.IFS(
H734="444","Champions",
LEFT(H734,1)="4","Loyal Customers",
MID(H734,2,1)="4","Potential Loyalists",
LEFT(H734,1)="3","Promising",
LEFT(H734,1)="2","Customers Needing Attention",
LEFT(H734,1)&lt;="2","At Risk",
RIGHT(H734,1)="4","Can't Lose Them",
TRUE,"Hibernating"
)</f>
        <v>Customers Needing Attention</v>
      </c>
    </row>
    <row r="735" spans="1:10" x14ac:dyDescent="0.25">
      <c r="A735" s="3" t="s">
        <v>751</v>
      </c>
      <c r="B735">
        <v>280</v>
      </c>
      <c r="C735">
        <v>4</v>
      </c>
      <c r="D735">
        <v>1469.9599999999998</v>
      </c>
      <c r="E735" cm="1">
        <f t="array" ref="E735">_xlfn.IFS(B735&gt;87,1,AND(B735&lt;=87, B735&gt;45),2,AND(B735&lt;=45,B735&gt;18),3,B735&lt;=18,4)</f>
        <v>1</v>
      </c>
      <c r="F735" cm="1">
        <f t="array" ref="F735">_xlfn.IFS(C735&gt;7,4,AND(C735&lt;=7, C735&gt;5),3,AND(C735&lt;=5,C735&gt;4),2,C735&lt;=4,1)</f>
        <v>1</v>
      </c>
      <c r="G735" cm="1">
        <f t="array" ref="G735">_xlfn.IFS(D735&gt;4094,4,AND(D735&lt;=4094, D735&gt;2784),3,AND(D735&lt;=2784,D735&gt;1779),2,D735&lt;=1779,1)</f>
        <v>1</v>
      </c>
      <c r="H735">
        <f t="shared" si="11"/>
        <v>111</v>
      </c>
      <c r="I735" t="str" cm="1">
        <f t="array" ref="I735">_xlfn.IFS(H735&gt;411,"Platinum",AND(H735&lt;=411, H735&gt;311),"Gold",AND(H735&lt;=311,H735&gt;211),"Silver",H735&lt;=211,"Bronze")</f>
        <v>Bronze</v>
      </c>
      <c r="J735" t="str" cm="1">
        <f t="array" ref="J735">_xlfn.IFS(
H735="444","Champions",
LEFT(H735,1)="4","Loyal Customers",
MID(H735,2,1)="4","Potential Loyalists",
LEFT(H735,1)="3","Promising",
LEFT(H735,1)="2","Customers Needing Attention",
LEFT(H735,1)&lt;="2","At Risk",
RIGHT(H735,1)="4","Can't Lose Them",
TRUE,"Hibernating"
)</f>
        <v>At Risk</v>
      </c>
    </row>
    <row r="736" spans="1:10" x14ac:dyDescent="0.25">
      <c r="A736" s="3" t="s">
        <v>752</v>
      </c>
      <c r="B736">
        <v>80</v>
      </c>
      <c r="C736">
        <v>7</v>
      </c>
      <c r="D736">
        <v>3461.0800000000004</v>
      </c>
      <c r="E736" cm="1">
        <f t="array" ref="E736">_xlfn.IFS(B736&gt;87,1,AND(B736&lt;=87, B736&gt;45),2,AND(B736&lt;=45,B736&gt;18),3,B736&lt;=18,4)</f>
        <v>2</v>
      </c>
      <c r="F736" cm="1">
        <f t="array" ref="F736">_xlfn.IFS(C736&gt;7,4,AND(C736&lt;=7, C736&gt;5),3,AND(C736&lt;=5,C736&gt;4),2,C736&lt;=4,1)</f>
        <v>3</v>
      </c>
      <c r="G736" cm="1">
        <f t="array" ref="G736">_xlfn.IFS(D736&gt;4094,4,AND(D736&lt;=4094, D736&gt;2784),3,AND(D736&lt;=2784,D736&gt;1779),2,D736&lt;=1779,1)</f>
        <v>3</v>
      </c>
      <c r="H736">
        <f t="shared" si="11"/>
        <v>233</v>
      </c>
      <c r="I736" t="str" cm="1">
        <f t="array" ref="I736">_xlfn.IFS(H736&gt;411,"Platinum",AND(H736&lt;=411, H736&gt;311),"Gold",AND(H736&lt;=311,H736&gt;211),"Silver",H736&lt;=211,"Bronze")</f>
        <v>Silver</v>
      </c>
      <c r="J736" t="str" cm="1">
        <f t="array" ref="J736">_xlfn.IFS(
H736="444","Champions",
LEFT(H736,1)="4","Loyal Customers",
MID(H736,2,1)="4","Potential Loyalists",
LEFT(H736,1)="3","Promising",
LEFT(H736,1)="2","Customers Needing Attention",
LEFT(H736,1)&lt;="2","At Risk",
RIGHT(H736,1)="4","Can't Lose Them",
TRUE,"Hibernating"
)</f>
        <v>Customers Needing Attention</v>
      </c>
    </row>
    <row r="737" spans="1:10" x14ac:dyDescent="0.25">
      <c r="A737" s="3" t="s">
        <v>753</v>
      </c>
      <c r="B737">
        <v>63</v>
      </c>
      <c r="C737">
        <v>7</v>
      </c>
      <c r="D737">
        <v>4063.66</v>
      </c>
      <c r="E737" cm="1">
        <f t="array" ref="E737">_xlfn.IFS(B737&gt;87,1,AND(B737&lt;=87, B737&gt;45),2,AND(B737&lt;=45,B737&gt;18),3,B737&lt;=18,4)</f>
        <v>2</v>
      </c>
      <c r="F737" cm="1">
        <f t="array" ref="F737">_xlfn.IFS(C737&gt;7,4,AND(C737&lt;=7, C737&gt;5),3,AND(C737&lt;=5,C737&gt;4),2,C737&lt;=4,1)</f>
        <v>3</v>
      </c>
      <c r="G737" cm="1">
        <f t="array" ref="G737">_xlfn.IFS(D737&gt;4094,4,AND(D737&lt;=4094, D737&gt;2784),3,AND(D737&lt;=2784,D737&gt;1779),2,D737&lt;=1779,1)</f>
        <v>3</v>
      </c>
      <c r="H737">
        <f t="shared" si="11"/>
        <v>233</v>
      </c>
      <c r="I737" t="str" cm="1">
        <f t="array" ref="I737">_xlfn.IFS(H737&gt;411,"Platinum",AND(H737&lt;=411, H737&gt;311),"Gold",AND(H737&lt;=311,H737&gt;211),"Silver",H737&lt;=211,"Bronze")</f>
        <v>Silver</v>
      </c>
      <c r="J737" t="str" cm="1">
        <f t="array" ref="J737">_xlfn.IFS(
H737="444","Champions",
LEFT(H737,1)="4","Loyal Customers",
MID(H737,2,1)="4","Potential Loyalists",
LEFT(H737,1)="3","Promising",
LEFT(H737,1)="2","Customers Needing Attention",
LEFT(H737,1)&lt;="2","At Risk",
RIGHT(H737,1)="4","Can't Lose Them",
TRUE,"Hibernating"
)</f>
        <v>Customers Needing Attention</v>
      </c>
    </row>
    <row r="738" spans="1:10" x14ac:dyDescent="0.25">
      <c r="A738" s="3" t="s">
        <v>754</v>
      </c>
      <c r="B738">
        <v>76</v>
      </c>
      <c r="C738">
        <v>6</v>
      </c>
      <c r="D738">
        <v>2624.36</v>
      </c>
      <c r="E738" cm="1">
        <f t="array" ref="E738">_xlfn.IFS(B738&gt;87,1,AND(B738&lt;=87, B738&gt;45),2,AND(B738&lt;=45,B738&gt;18),3,B738&lt;=18,4)</f>
        <v>2</v>
      </c>
      <c r="F738" cm="1">
        <f t="array" ref="F738">_xlfn.IFS(C738&gt;7,4,AND(C738&lt;=7, C738&gt;5),3,AND(C738&lt;=5,C738&gt;4),2,C738&lt;=4,1)</f>
        <v>3</v>
      </c>
      <c r="G738" cm="1">
        <f t="array" ref="G738">_xlfn.IFS(D738&gt;4094,4,AND(D738&lt;=4094, D738&gt;2784),3,AND(D738&lt;=2784,D738&gt;1779),2,D738&lt;=1779,1)</f>
        <v>2</v>
      </c>
      <c r="H738">
        <f t="shared" si="11"/>
        <v>232</v>
      </c>
      <c r="I738" t="str" cm="1">
        <f t="array" ref="I738">_xlfn.IFS(H738&gt;411,"Platinum",AND(H738&lt;=411, H738&gt;311),"Gold",AND(H738&lt;=311,H738&gt;211),"Silver",H738&lt;=211,"Bronze")</f>
        <v>Silver</v>
      </c>
      <c r="J738" t="str" cm="1">
        <f t="array" ref="J738">_xlfn.IFS(
H738="444","Champions",
LEFT(H738,1)="4","Loyal Customers",
MID(H738,2,1)="4","Potential Loyalists",
LEFT(H738,1)="3","Promising",
LEFT(H738,1)="2","Customers Needing Attention",
LEFT(H738,1)&lt;="2","At Risk",
RIGHT(H738,1)="4","Can't Lose Them",
TRUE,"Hibernating"
)</f>
        <v>Customers Needing Attention</v>
      </c>
    </row>
    <row r="739" spans="1:10" x14ac:dyDescent="0.25">
      <c r="A739" s="3" t="s">
        <v>755</v>
      </c>
      <c r="B739">
        <v>218</v>
      </c>
      <c r="C739">
        <v>6</v>
      </c>
      <c r="D739">
        <v>5880.33</v>
      </c>
      <c r="E739" cm="1">
        <f t="array" ref="E739">_xlfn.IFS(B739&gt;87,1,AND(B739&lt;=87, B739&gt;45),2,AND(B739&lt;=45,B739&gt;18),3,B739&lt;=18,4)</f>
        <v>1</v>
      </c>
      <c r="F739" cm="1">
        <f t="array" ref="F739">_xlfn.IFS(C739&gt;7,4,AND(C739&lt;=7, C739&gt;5),3,AND(C739&lt;=5,C739&gt;4),2,C739&lt;=4,1)</f>
        <v>3</v>
      </c>
      <c r="G739" cm="1">
        <f t="array" ref="G739">_xlfn.IFS(D739&gt;4094,4,AND(D739&lt;=4094, D739&gt;2784),3,AND(D739&lt;=2784,D739&gt;1779),2,D739&lt;=1779,1)</f>
        <v>4</v>
      </c>
      <c r="H739">
        <f t="shared" si="11"/>
        <v>134</v>
      </c>
      <c r="I739" t="str" cm="1">
        <f t="array" ref="I739">_xlfn.IFS(H739&gt;411,"Platinum",AND(H739&lt;=411, H739&gt;311),"Gold",AND(H739&lt;=311,H739&gt;211),"Silver",H739&lt;=211,"Bronze")</f>
        <v>Bronze</v>
      </c>
      <c r="J739" t="str" cm="1">
        <f t="array" ref="J739">_xlfn.IFS(
H739="444","Champions",
LEFT(H739,1)="4","Loyal Customers",
MID(H739,2,1)="4","Potential Loyalists",
LEFT(H739,1)="3","Promising",
LEFT(H739,1)="2","Customers Needing Attention",
LEFT(H739,1)&lt;="2","At Risk",
RIGHT(H739,1)="4","Can't Lose Them",
TRUE,"Hibernating"
)</f>
        <v>At Risk</v>
      </c>
    </row>
    <row r="740" spans="1:10" x14ac:dyDescent="0.25">
      <c r="A740" s="3" t="s">
        <v>756</v>
      </c>
      <c r="B740">
        <v>62</v>
      </c>
      <c r="C740">
        <v>5</v>
      </c>
      <c r="D740">
        <v>1718.12</v>
      </c>
      <c r="E740" cm="1">
        <f t="array" ref="E740">_xlfn.IFS(B740&gt;87,1,AND(B740&lt;=87, B740&gt;45),2,AND(B740&lt;=45,B740&gt;18),3,B740&lt;=18,4)</f>
        <v>2</v>
      </c>
      <c r="F740" cm="1">
        <f t="array" ref="F740">_xlfn.IFS(C740&gt;7,4,AND(C740&lt;=7, C740&gt;5),3,AND(C740&lt;=5,C740&gt;4),2,C740&lt;=4,1)</f>
        <v>2</v>
      </c>
      <c r="G740" cm="1">
        <f t="array" ref="G740">_xlfn.IFS(D740&gt;4094,4,AND(D740&lt;=4094, D740&gt;2784),3,AND(D740&lt;=2784,D740&gt;1779),2,D740&lt;=1779,1)</f>
        <v>1</v>
      </c>
      <c r="H740">
        <f t="shared" si="11"/>
        <v>221</v>
      </c>
      <c r="I740" t="str" cm="1">
        <f t="array" ref="I740">_xlfn.IFS(H740&gt;411,"Platinum",AND(H740&lt;=411, H740&gt;311),"Gold",AND(H740&lt;=311,H740&gt;211),"Silver",H740&lt;=211,"Bronze")</f>
        <v>Silver</v>
      </c>
      <c r="J740" t="str" cm="1">
        <f t="array" ref="J740">_xlfn.IFS(
H740="444","Champions",
LEFT(H740,1)="4","Loyal Customers",
MID(H740,2,1)="4","Potential Loyalists",
LEFT(H740,1)="3","Promising",
LEFT(H740,1)="2","Customers Needing Attention",
LEFT(H740,1)&lt;="2","At Risk",
RIGHT(H740,1)="4","Can't Lose Them",
TRUE,"Hibernating"
)</f>
        <v>Customers Needing Attention</v>
      </c>
    </row>
    <row r="741" spans="1:10" x14ac:dyDescent="0.25">
      <c r="A741" s="3" t="s">
        <v>757</v>
      </c>
      <c r="B741">
        <v>13</v>
      </c>
      <c r="C741">
        <v>6</v>
      </c>
      <c r="D741">
        <v>2991.5200000000004</v>
      </c>
      <c r="E741" cm="1">
        <f t="array" ref="E741">_xlfn.IFS(B741&gt;87,1,AND(B741&lt;=87, B741&gt;45),2,AND(B741&lt;=45,B741&gt;18),3,B741&lt;=18,4)</f>
        <v>4</v>
      </c>
      <c r="F741" cm="1">
        <f t="array" ref="F741">_xlfn.IFS(C741&gt;7,4,AND(C741&lt;=7, C741&gt;5),3,AND(C741&lt;=5,C741&gt;4),2,C741&lt;=4,1)</f>
        <v>3</v>
      </c>
      <c r="G741" cm="1">
        <f t="array" ref="G741">_xlfn.IFS(D741&gt;4094,4,AND(D741&lt;=4094, D741&gt;2784),3,AND(D741&lt;=2784,D741&gt;1779),2,D741&lt;=1779,1)</f>
        <v>3</v>
      </c>
      <c r="H741">
        <f t="shared" si="11"/>
        <v>433</v>
      </c>
      <c r="I741" t="str" cm="1">
        <f t="array" ref="I741">_xlfn.IFS(H741&gt;411,"Platinum",AND(H741&lt;=411, H741&gt;311),"Gold",AND(H741&lt;=311,H741&gt;211),"Silver",H741&lt;=211,"Bronze")</f>
        <v>Platinum</v>
      </c>
      <c r="J741" t="str" cm="1">
        <f t="array" ref="J741">_xlfn.IFS(
H741="444","Champions",
LEFT(H741,1)="4","Loyal Customers",
MID(H741,2,1)="4","Potential Loyalists",
LEFT(H741,1)="3","Promising",
LEFT(H741,1)="2","Customers Needing Attention",
LEFT(H741,1)&lt;="2","At Risk",
RIGHT(H741,1)="4","Can't Lose Them",
TRUE,"Hibernating"
)</f>
        <v>Loyal Customers</v>
      </c>
    </row>
    <row r="742" spans="1:10" x14ac:dyDescent="0.25">
      <c r="A742" s="3" t="s">
        <v>758</v>
      </c>
      <c r="B742">
        <v>42</v>
      </c>
      <c r="C742">
        <v>7</v>
      </c>
      <c r="D742">
        <v>3476.3599999999997</v>
      </c>
      <c r="E742" cm="1">
        <f t="array" ref="E742">_xlfn.IFS(B742&gt;87,1,AND(B742&lt;=87, B742&gt;45),2,AND(B742&lt;=45,B742&gt;18),3,B742&lt;=18,4)</f>
        <v>3</v>
      </c>
      <c r="F742" cm="1">
        <f t="array" ref="F742">_xlfn.IFS(C742&gt;7,4,AND(C742&lt;=7, C742&gt;5),3,AND(C742&lt;=5,C742&gt;4),2,C742&lt;=4,1)</f>
        <v>3</v>
      </c>
      <c r="G742" cm="1">
        <f t="array" ref="G742">_xlfn.IFS(D742&gt;4094,4,AND(D742&lt;=4094, D742&gt;2784),3,AND(D742&lt;=2784,D742&gt;1779),2,D742&lt;=1779,1)</f>
        <v>3</v>
      </c>
      <c r="H742">
        <f t="shared" si="11"/>
        <v>333</v>
      </c>
      <c r="I742" t="str" cm="1">
        <f t="array" ref="I742">_xlfn.IFS(H742&gt;411,"Platinum",AND(H742&lt;=411, H742&gt;311),"Gold",AND(H742&lt;=311,H742&gt;211),"Silver",H742&lt;=211,"Bronze")</f>
        <v>Gold</v>
      </c>
      <c r="J742" t="str" cm="1">
        <f t="array" ref="J742">_xlfn.IFS(
H742="444","Champions",
LEFT(H742,1)="4","Loyal Customers",
MID(H742,2,1)="4","Potential Loyalists",
LEFT(H742,1)="3","Promising",
LEFT(H742,1)="2","Customers Needing Attention",
LEFT(H742,1)&lt;="2","At Risk",
RIGHT(H742,1)="4","Can't Lose Them",
TRUE,"Hibernating"
)</f>
        <v>Promising</v>
      </c>
    </row>
    <row r="743" spans="1:10" x14ac:dyDescent="0.25">
      <c r="A743" s="3" t="s">
        <v>759</v>
      </c>
      <c r="B743">
        <v>68</v>
      </c>
      <c r="C743">
        <v>8</v>
      </c>
      <c r="D743">
        <v>3302.0499999999997</v>
      </c>
      <c r="E743" cm="1">
        <f t="array" ref="E743">_xlfn.IFS(B743&gt;87,1,AND(B743&lt;=87, B743&gt;45),2,AND(B743&lt;=45,B743&gt;18),3,B743&lt;=18,4)</f>
        <v>2</v>
      </c>
      <c r="F743" cm="1">
        <f t="array" ref="F743">_xlfn.IFS(C743&gt;7,4,AND(C743&lt;=7, C743&gt;5),3,AND(C743&lt;=5,C743&gt;4),2,C743&lt;=4,1)</f>
        <v>4</v>
      </c>
      <c r="G743" cm="1">
        <f t="array" ref="G743">_xlfn.IFS(D743&gt;4094,4,AND(D743&lt;=4094, D743&gt;2784),3,AND(D743&lt;=2784,D743&gt;1779),2,D743&lt;=1779,1)</f>
        <v>3</v>
      </c>
      <c r="H743">
        <f t="shared" si="11"/>
        <v>243</v>
      </c>
      <c r="I743" t="str" cm="1">
        <f t="array" ref="I743">_xlfn.IFS(H743&gt;411,"Platinum",AND(H743&lt;=411, H743&gt;311),"Gold",AND(H743&lt;=311,H743&gt;211),"Silver",H743&lt;=211,"Bronze")</f>
        <v>Silver</v>
      </c>
      <c r="J743" t="str" cm="1">
        <f t="array" ref="J743">_xlfn.IFS(
H743="444","Champions",
LEFT(H743,1)="4","Loyal Customers",
MID(H743,2,1)="4","Potential Loyalists",
LEFT(H743,1)="3","Promising",
LEFT(H743,1)="2","Customers Needing Attention",
LEFT(H743,1)&lt;="2","At Risk",
RIGHT(H743,1)="4","Can't Lose Them",
TRUE,"Hibernating"
)</f>
        <v>Potential Loyalists</v>
      </c>
    </row>
    <row r="744" spans="1:10" x14ac:dyDescent="0.25">
      <c r="A744" s="3" t="s">
        <v>760</v>
      </c>
      <c r="B744">
        <v>78</v>
      </c>
      <c r="C744">
        <v>4</v>
      </c>
      <c r="D744">
        <v>1518.85</v>
      </c>
      <c r="E744" cm="1">
        <f t="array" ref="E744">_xlfn.IFS(B744&gt;87,1,AND(B744&lt;=87, B744&gt;45),2,AND(B744&lt;=45,B744&gt;18),3,B744&lt;=18,4)</f>
        <v>2</v>
      </c>
      <c r="F744" cm="1">
        <f t="array" ref="F744">_xlfn.IFS(C744&gt;7,4,AND(C744&lt;=7, C744&gt;5),3,AND(C744&lt;=5,C744&gt;4),2,C744&lt;=4,1)</f>
        <v>1</v>
      </c>
      <c r="G744" cm="1">
        <f t="array" ref="G744">_xlfn.IFS(D744&gt;4094,4,AND(D744&lt;=4094, D744&gt;2784),3,AND(D744&lt;=2784,D744&gt;1779),2,D744&lt;=1779,1)</f>
        <v>1</v>
      </c>
      <c r="H744">
        <f t="shared" si="11"/>
        <v>211</v>
      </c>
      <c r="I744" t="str" cm="1">
        <f t="array" ref="I744">_xlfn.IFS(H744&gt;411,"Platinum",AND(H744&lt;=411, H744&gt;311),"Gold",AND(H744&lt;=311,H744&gt;211),"Silver",H744&lt;=211,"Bronze")</f>
        <v>Bronze</v>
      </c>
      <c r="J744" t="str" cm="1">
        <f t="array" ref="J744">_xlfn.IFS(
H744="444","Champions",
LEFT(H744,1)="4","Loyal Customers",
MID(H744,2,1)="4","Potential Loyalists",
LEFT(H744,1)="3","Promising",
LEFT(H744,1)="2","Customers Needing Attention",
LEFT(H744,1)&lt;="2","At Risk",
RIGHT(H744,1)="4","Can't Lose Them",
TRUE,"Hibernating"
)</f>
        <v>Customers Needing Attention</v>
      </c>
    </row>
    <row r="745" spans="1:10" x14ac:dyDescent="0.25">
      <c r="A745" s="3" t="s">
        <v>761</v>
      </c>
      <c r="B745">
        <v>76</v>
      </c>
      <c r="C745">
        <v>7</v>
      </c>
      <c r="D745">
        <v>5432.4</v>
      </c>
      <c r="E745" cm="1">
        <f t="array" ref="E745">_xlfn.IFS(B745&gt;87,1,AND(B745&lt;=87, B745&gt;45),2,AND(B745&lt;=45,B745&gt;18),3,B745&lt;=18,4)</f>
        <v>2</v>
      </c>
      <c r="F745" cm="1">
        <f t="array" ref="F745">_xlfn.IFS(C745&gt;7,4,AND(C745&lt;=7, C745&gt;5),3,AND(C745&lt;=5,C745&gt;4),2,C745&lt;=4,1)</f>
        <v>3</v>
      </c>
      <c r="G745" cm="1">
        <f t="array" ref="G745">_xlfn.IFS(D745&gt;4094,4,AND(D745&lt;=4094, D745&gt;2784),3,AND(D745&lt;=2784,D745&gt;1779),2,D745&lt;=1779,1)</f>
        <v>4</v>
      </c>
      <c r="H745">
        <f t="shared" si="11"/>
        <v>234</v>
      </c>
      <c r="I745" t="str" cm="1">
        <f t="array" ref="I745">_xlfn.IFS(H745&gt;411,"Platinum",AND(H745&lt;=411, H745&gt;311),"Gold",AND(H745&lt;=311,H745&gt;211),"Silver",H745&lt;=211,"Bronze")</f>
        <v>Silver</v>
      </c>
      <c r="J745" t="str" cm="1">
        <f t="array" ref="J745">_xlfn.IFS(
H745="444","Champions",
LEFT(H745,1)="4","Loyal Customers",
MID(H745,2,1)="4","Potential Loyalists",
LEFT(H745,1)="3","Promising",
LEFT(H745,1)="2","Customers Needing Attention",
LEFT(H745,1)&lt;="2","At Risk",
RIGHT(H745,1)="4","Can't Lose Them",
TRUE,"Hibernating"
)</f>
        <v>Customers Needing Attention</v>
      </c>
    </row>
    <row r="746" spans="1:10" x14ac:dyDescent="0.25">
      <c r="A746" s="3" t="s">
        <v>762</v>
      </c>
      <c r="B746">
        <v>4</v>
      </c>
      <c r="C746">
        <v>6</v>
      </c>
      <c r="D746">
        <v>2901.97</v>
      </c>
      <c r="E746" cm="1">
        <f t="array" ref="E746">_xlfn.IFS(B746&gt;87,1,AND(B746&lt;=87, B746&gt;45),2,AND(B746&lt;=45,B746&gt;18),3,B746&lt;=18,4)</f>
        <v>4</v>
      </c>
      <c r="F746" cm="1">
        <f t="array" ref="F746">_xlfn.IFS(C746&gt;7,4,AND(C746&lt;=7, C746&gt;5),3,AND(C746&lt;=5,C746&gt;4),2,C746&lt;=4,1)</f>
        <v>3</v>
      </c>
      <c r="G746" cm="1">
        <f t="array" ref="G746">_xlfn.IFS(D746&gt;4094,4,AND(D746&lt;=4094, D746&gt;2784),3,AND(D746&lt;=2784,D746&gt;1779),2,D746&lt;=1779,1)</f>
        <v>3</v>
      </c>
      <c r="H746">
        <f t="shared" si="11"/>
        <v>433</v>
      </c>
      <c r="I746" t="str" cm="1">
        <f t="array" ref="I746">_xlfn.IFS(H746&gt;411,"Platinum",AND(H746&lt;=411, H746&gt;311),"Gold",AND(H746&lt;=311,H746&gt;211),"Silver",H746&lt;=211,"Bronze")</f>
        <v>Platinum</v>
      </c>
      <c r="J746" t="str" cm="1">
        <f t="array" ref="J746">_xlfn.IFS(
H746="444","Champions",
LEFT(H746,1)="4","Loyal Customers",
MID(H746,2,1)="4","Potential Loyalists",
LEFT(H746,1)="3","Promising",
LEFT(H746,1)="2","Customers Needing Attention",
LEFT(H746,1)&lt;="2","At Risk",
RIGHT(H746,1)="4","Can't Lose Them",
TRUE,"Hibernating"
)</f>
        <v>Loyal Customers</v>
      </c>
    </row>
    <row r="747" spans="1:10" x14ac:dyDescent="0.25">
      <c r="A747" s="3" t="s">
        <v>763</v>
      </c>
      <c r="B747">
        <v>59</v>
      </c>
      <c r="C747">
        <v>6</v>
      </c>
      <c r="D747">
        <v>3361.1</v>
      </c>
      <c r="E747" cm="1">
        <f t="array" ref="E747">_xlfn.IFS(B747&gt;87,1,AND(B747&lt;=87, B747&gt;45),2,AND(B747&lt;=45,B747&gt;18),3,B747&lt;=18,4)</f>
        <v>2</v>
      </c>
      <c r="F747" cm="1">
        <f t="array" ref="F747">_xlfn.IFS(C747&gt;7,4,AND(C747&lt;=7, C747&gt;5),3,AND(C747&lt;=5,C747&gt;4),2,C747&lt;=4,1)</f>
        <v>3</v>
      </c>
      <c r="G747" cm="1">
        <f t="array" ref="G747">_xlfn.IFS(D747&gt;4094,4,AND(D747&lt;=4094, D747&gt;2784),3,AND(D747&lt;=2784,D747&gt;1779),2,D747&lt;=1779,1)</f>
        <v>3</v>
      </c>
      <c r="H747">
        <f t="shared" si="11"/>
        <v>233</v>
      </c>
      <c r="I747" t="str" cm="1">
        <f t="array" ref="I747">_xlfn.IFS(H747&gt;411,"Platinum",AND(H747&lt;=411, H747&gt;311),"Gold",AND(H747&lt;=311,H747&gt;211),"Silver",H747&lt;=211,"Bronze")</f>
        <v>Silver</v>
      </c>
      <c r="J747" t="str" cm="1">
        <f t="array" ref="J747">_xlfn.IFS(
H747="444","Champions",
LEFT(H747,1)="4","Loyal Customers",
MID(H747,2,1)="4","Potential Loyalists",
LEFT(H747,1)="3","Promising",
LEFT(H747,1)="2","Customers Needing Attention",
LEFT(H747,1)&lt;="2","At Risk",
RIGHT(H747,1)="4","Can't Lose Them",
TRUE,"Hibernating"
)</f>
        <v>Customers Needing Attention</v>
      </c>
    </row>
    <row r="748" spans="1:10" x14ac:dyDescent="0.25">
      <c r="A748" s="3" t="s">
        <v>764</v>
      </c>
      <c r="B748">
        <v>14</v>
      </c>
      <c r="C748">
        <v>9</v>
      </c>
      <c r="D748">
        <v>5993.34</v>
      </c>
      <c r="E748" cm="1">
        <f t="array" ref="E748">_xlfn.IFS(B748&gt;87,1,AND(B748&lt;=87, B748&gt;45),2,AND(B748&lt;=45,B748&gt;18),3,B748&lt;=18,4)</f>
        <v>4</v>
      </c>
      <c r="F748" cm="1">
        <f t="array" ref="F748">_xlfn.IFS(C748&gt;7,4,AND(C748&lt;=7, C748&gt;5),3,AND(C748&lt;=5,C748&gt;4),2,C748&lt;=4,1)</f>
        <v>4</v>
      </c>
      <c r="G748" cm="1">
        <f t="array" ref="G748">_xlfn.IFS(D748&gt;4094,4,AND(D748&lt;=4094, D748&gt;2784),3,AND(D748&lt;=2784,D748&gt;1779),2,D748&lt;=1779,1)</f>
        <v>4</v>
      </c>
      <c r="H748">
        <f t="shared" si="11"/>
        <v>444</v>
      </c>
      <c r="I748" t="str" cm="1">
        <f t="array" ref="I748">_xlfn.IFS(H748&gt;411,"Platinum",AND(H748&lt;=411, H748&gt;311),"Gold",AND(H748&lt;=311,H748&gt;211),"Silver",H748&lt;=211,"Bronze")</f>
        <v>Platinum</v>
      </c>
      <c r="J748" t="str" cm="1">
        <f t="array" ref="J748">_xlfn.IFS(
H748="444","Champions",
LEFT(H748,1)="4","Loyal Customers",
MID(H748,2,1)="4","Potential Loyalists",
LEFT(H748,1)="3","Promising",
LEFT(H748,1)="2","Customers Needing Attention",
LEFT(H748,1)&lt;="2","At Risk",
RIGHT(H748,1)="4","Can't Lose Them",
TRUE,"Hibernating"
)</f>
        <v>Loyal Customers</v>
      </c>
    </row>
    <row r="749" spans="1:10" x14ac:dyDescent="0.25">
      <c r="A749" s="3" t="s">
        <v>765</v>
      </c>
      <c r="B749">
        <v>60</v>
      </c>
      <c r="C749">
        <v>9</v>
      </c>
      <c r="D749">
        <v>5073.9599999999991</v>
      </c>
      <c r="E749" cm="1">
        <f t="array" ref="E749">_xlfn.IFS(B749&gt;87,1,AND(B749&lt;=87, B749&gt;45),2,AND(B749&lt;=45,B749&gt;18),3,B749&lt;=18,4)</f>
        <v>2</v>
      </c>
      <c r="F749" cm="1">
        <f t="array" ref="F749">_xlfn.IFS(C749&gt;7,4,AND(C749&lt;=7, C749&gt;5),3,AND(C749&lt;=5,C749&gt;4),2,C749&lt;=4,1)</f>
        <v>4</v>
      </c>
      <c r="G749" cm="1">
        <f t="array" ref="G749">_xlfn.IFS(D749&gt;4094,4,AND(D749&lt;=4094, D749&gt;2784),3,AND(D749&lt;=2784,D749&gt;1779),2,D749&lt;=1779,1)</f>
        <v>4</v>
      </c>
      <c r="H749">
        <f t="shared" si="11"/>
        <v>244</v>
      </c>
      <c r="I749" t="str" cm="1">
        <f t="array" ref="I749">_xlfn.IFS(H749&gt;411,"Platinum",AND(H749&lt;=411, H749&gt;311),"Gold",AND(H749&lt;=311,H749&gt;211),"Silver",H749&lt;=211,"Bronze")</f>
        <v>Silver</v>
      </c>
      <c r="J749" t="str" cm="1">
        <f t="array" ref="J749">_xlfn.IFS(
H749="444","Champions",
LEFT(H749,1)="4","Loyal Customers",
MID(H749,2,1)="4","Potential Loyalists",
LEFT(H749,1)="3","Promising",
LEFT(H749,1)="2","Customers Needing Attention",
LEFT(H749,1)&lt;="2","At Risk",
RIGHT(H749,1)="4","Can't Lose Them",
TRUE,"Hibernating"
)</f>
        <v>Potential Loyalists</v>
      </c>
    </row>
    <row r="750" spans="1:10" x14ac:dyDescent="0.25">
      <c r="A750" s="3" t="s">
        <v>766</v>
      </c>
      <c r="B750">
        <v>43</v>
      </c>
      <c r="C750">
        <v>4</v>
      </c>
      <c r="D750">
        <v>1221.8500000000001</v>
      </c>
      <c r="E750" cm="1">
        <f t="array" ref="E750">_xlfn.IFS(B750&gt;87,1,AND(B750&lt;=87, B750&gt;45),2,AND(B750&lt;=45,B750&gt;18),3,B750&lt;=18,4)</f>
        <v>3</v>
      </c>
      <c r="F750" cm="1">
        <f t="array" ref="F750">_xlfn.IFS(C750&gt;7,4,AND(C750&lt;=7, C750&gt;5),3,AND(C750&lt;=5,C750&gt;4),2,C750&lt;=4,1)</f>
        <v>1</v>
      </c>
      <c r="G750" cm="1">
        <f t="array" ref="G750">_xlfn.IFS(D750&gt;4094,4,AND(D750&lt;=4094, D750&gt;2784),3,AND(D750&lt;=2784,D750&gt;1779),2,D750&lt;=1779,1)</f>
        <v>1</v>
      </c>
      <c r="H750">
        <f t="shared" si="11"/>
        <v>311</v>
      </c>
      <c r="I750" t="str" cm="1">
        <f t="array" ref="I750">_xlfn.IFS(H750&gt;411,"Platinum",AND(H750&lt;=411, H750&gt;311),"Gold",AND(H750&lt;=311,H750&gt;211),"Silver",H750&lt;=211,"Bronze")</f>
        <v>Silver</v>
      </c>
      <c r="J750" t="str" cm="1">
        <f t="array" ref="J750">_xlfn.IFS(
H750="444","Champions",
LEFT(H750,1)="4","Loyal Customers",
MID(H750,2,1)="4","Potential Loyalists",
LEFT(H750,1)="3","Promising",
LEFT(H750,1)="2","Customers Needing Attention",
LEFT(H750,1)&lt;="2","At Risk",
RIGHT(H750,1)="4","Can't Lose Them",
TRUE,"Hibernating"
)</f>
        <v>Promising</v>
      </c>
    </row>
    <row r="751" spans="1:10" x14ac:dyDescent="0.25">
      <c r="A751" s="3" t="s">
        <v>767</v>
      </c>
      <c r="B751">
        <v>42</v>
      </c>
      <c r="C751">
        <v>12</v>
      </c>
      <c r="D751">
        <v>5905.78</v>
      </c>
      <c r="E751" cm="1">
        <f t="array" ref="E751">_xlfn.IFS(B751&gt;87,1,AND(B751&lt;=87, B751&gt;45),2,AND(B751&lt;=45,B751&gt;18),3,B751&lt;=18,4)</f>
        <v>3</v>
      </c>
      <c r="F751" cm="1">
        <f t="array" ref="F751">_xlfn.IFS(C751&gt;7,4,AND(C751&lt;=7, C751&gt;5),3,AND(C751&lt;=5,C751&gt;4),2,C751&lt;=4,1)</f>
        <v>4</v>
      </c>
      <c r="G751" cm="1">
        <f t="array" ref="G751">_xlfn.IFS(D751&gt;4094,4,AND(D751&lt;=4094, D751&gt;2784),3,AND(D751&lt;=2784,D751&gt;1779),2,D751&lt;=1779,1)</f>
        <v>4</v>
      </c>
      <c r="H751">
        <f t="shared" si="11"/>
        <v>344</v>
      </c>
      <c r="I751" t="str" cm="1">
        <f t="array" ref="I751">_xlfn.IFS(H751&gt;411,"Platinum",AND(H751&lt;=411, H751&gt;311),"Gold",AND(H751&lt;=311,H751&gt;211),"Silver",H751&lt;=211,"Bronze")</f>
        <v>Gold</v>
      </c>
      <c r="J751" t="str" cm="1">
        <f t="array" ref="J751">_xlfn.IFS(
H751="444","Champions",
LEFT(H751,1)="4","Loyal Customers",
MID(H751,2,1)="4","Potential Loyalists",
LEFT(H751,1)="3","Promising",
LEFT(H751,1)="2","Customers Needing Attention",
LEFT(H751,1)&lt;="2","At Risk",
RIGHT(H751,1)="4","Can't Lose Them",
TRUE,"Hibernating"
)</f>
        <v>Potential Loyalists</v>
      </c>
    </row>
    <row r="752" spans="1:10" x14ac:dyDescent="0.25">
      <c r="A752" s="3" t="s">
        <v>768</v>
      </c>
      <c r="B752">
        <v>133</v>
      </c>
      <c r="C752">
        <v>3</v>
      </c>
      <c r="D752">
        <v>748.69</v>
      </c>
      <c r="E752" cm="1">
        <f t="array" ref="E752">_xlfn.IFS(B752&gt;87,1,AND(B752&lt;=87, B752&gt;45),2,AND(B752&lt;=45,B752&gt;18),3,B752&lt;=18,4)</f>
        <v>1</v>
      </c>
      <c r="F752" cm="1">
        <f t="array" ref="F752">_xlfn.IFS(C752&gt;7,4,AND(C752&lt;=7, C752&gt;5),3,AND(C752&lt;=5,C752&gt;4),2,C752&lt;=4,1)</f>
        <v>1</v>
      </c>
      <c r="G752" cm="1">
        <f t="array" ref="G752">_xlfn.IFS(D752&gt;4094,4,AND(D752&lt;=4094, D752&gt;2784),3,AND(D752&lt;=2784,D752&gt;1779),2,D752&lt;=1779,1)</f>
        <v>1</v>
      </c>
      <c r="H752">
        <f t="shared" si="11"/>
        <v>111</v>
      </c>
      <c r="I752" t="str" cm="1">
        <f t="array" ref="I752">_xlfn.IFS(H752&gt;411,"Platinum",AND(H752&lt;=411, H752&gt;311),"Gold",AND(H752&lt;=311,H752&gt;211),"Silver",H752&lt;=211,"Bronze")</f>
        <v>Bronze</v>
      </c>
      <c r="J752" t="str" cm="1">
        <f t="array" ref="J752">_xlfn.IFS(
H752="444","Champions",
LEFT(H752,1)="4","Loyal Customers",
MID(H752,2,1)="4","Potential Loyalists",
LEFT(H752,1)="3","Promising",
LEFT(H752,1)="2","Customers Needing Attention",
LEFT(H752,1)&lt;="2","At Risk",
RIGHT(H752,1)="4","Can't Lose Them",
TRUE,"Hibernating"
)</f>
        <v>At Risk</v>
      </c>
    </row>
    <row r="753" spans="1:10" x14ac:dyDescent="0.25">
      <c r="A753" s="3" t="s">
        <v>769</v>
      </c>
      <c r="B753">
        <v>48</v>
      </c>
      <c r="C753">
        <v>5</v>
      </c>
      <c r="D753">
        <v>160.73000000000002</v>
      </c>
      <c r="E753" cm="1">
        <f t="array" ref="E753">_xlfn.IFS(B753&gt;87,1,AND(B753&lt;=87, B753&gt;45),2,AND(B753&lt;=45,B753&gt;18),3,B753&lt;=18,4)</f>
        <v>2</v>
      </c>
      <c r="F753" cm="1">
        <f t="array" ref="F753">_xlfn.IFS(C753&gt;7,4,AND(C753&lt;=7, C753&gt;5),3,AND(C753&lt;=5,C753&gt;4),2,C753&lt;=4,1)</f>
        <v>2</v>
      </c>
      <c r="G753" cm="1">
        <f t="array" ref="G753">_xlfn.IFS(D753&gt;4094,4,AND(D753&lt;=4094, D753&gt;2784),3,AND(D753&lt;=2784,D753&gt;1779),2,D753&lt;=1779,1)</f>
        <v>1</v>
      </c>
      <c r="H753">
        <f t="shared" si="11"/>
        <v>221</v>
      </c>
      <c r="I753" t="str" cm="1">
        <f t="array" ref="I753">_xlfn.IFS(H753&gt;411,"Platinum",AND(H753&lt;=411, H753&gt;311),"Gold",AND(H753&lt;=311,H753&gt;211),"Silver",H753&lt;=211,"Bronze")</f>
        <v>Silver</v>
      </c>
      <c r="J753" t="str" cm="1">
        <f t="array" ref="J753">_xlfn.IFS(
H753="444","Champions",
LEFT(H753,1)="4","Loyal Customers",
MID(H753,2,1)="4","Potential Loyalists",
LEFT(H753,1)="3","Promising",
LEFT(H753,1)="2","Customers Needing Attention",
LEFT(H753,1)&lt;="2","At Risk",
RIGHT(H753,1)="4","Can't Lose Them",
TRUE,"Hibernating"
)</f>
        <v>Customers Needing Attention</v>
      </c>
    </row>
    <row r="754" spans="1:10" x14ac:dyDescent="0.25">
      <c r="A754" s="3" t="s">
        <v>770</v>
      </c>
      <c r="B754">
        <v>101</v>
      </c>
      <c r="C754">
        <v>4</v>
      </c>
      <c r="D754">
        <v>3067.0600000000004</v>
      </c>
      <c r="E754" cm="1">
        <f t="array" ref="E754">_xlfn.IFS(B754&gt;87,1,AND(B754&lt;=87, B754&gt;45),2,AND(B754&lt;=45,B754&gt;18),3,B754&lt;=18,4)</f>
        <v>1</v>
      </c>
      <c r="F754" cm="1">
        <f t="array" ref="F754">_xlfn.IFS(C754&gt;7,4,AND(C754&lt;=7, C754&gt;5),3,AND(C754&lt;=5,C754&gt;4),2,C754&lt;=4,1)</f>
        <v>1</v>
      </c>
      <c r="G754" cm="1">
        <f t="array" ref="G754">_xlfn.IFS(D754&gt;4094,4,AND(D754&lt;=4094, D754&gt;2784),3,AND(D754&lt;=2784,D754&gt;1779),2,D754&lt;=1779,1)</f>
        <v>3</v>
      </c>
      <c r="H754">
        <f t="shared" si="11"/>
        <v>113</v>
      </c>
      <c r="I754" t="str" cm="1">
        <f t="array" ref="I754">_xlfn.IFS(H754&gt;411,"Platinum",AND(H754&lt;=411, H754&gt;311),"Gold",AND(H754&lt;=311,H754&gt;211),"Silver",H754&lt;=211,"Bronze")</f>
        <v>Bronze</v>
      </c>
      <c r="J754" t="str" cm="1">
        <f t="array" ref="J754">_xlfn.IFS(
H754="444","Champions",
LEFT(H754,1)="4","Loyal Customers",
MID(H754,2,1)="4","Potential Loyalists",
LEFT(H754,1)="3","Promising",
LEFT(H754,1)="2","Customers Needing Attention",
LEFT(H754,1)&lt;="2","At Risk",
RIGHT(H754,1)="4","Can't Lose Them",
TRUE,"Hibernating"
)</f>
        <v>At Risk</v>
      </c>
    </row>
    <row r="755" spans="1:10" x14ac:dyDescent="0.25">
      <c r="A755" s="3" t="s">
        <v>771</v>
      </c>
      <c r="B755">
        <v>87</v>
      </c>
      <c r="C755">
        <v>5</v>
      </c>
      <c r="D755">
        <v>4291.1100000000006</v>
      </c>
      <c r="E755" cm="1">
        <f t="array" ref="E755">_xlfn.IFS(B755&gt;87,1,AND(B755&lt;=87, B755&gt;45),2,AND(B755&lt;=45,B755&gt;18),3,B755&lt;=18,4)</f>
        <v>2</v>
      </c>
      <c r="F755" cm="1">
        <f t="array" ref="F755">_xlfn.IFS(C755&gt;7,4,AND(C755&lt;=7, C755&gt;5),3,AND(C755&lt;=5,C755&gt;4),2,C755&lt;=4,1)</f>
        <v>2</v>
      </c>
      <c r="G755" cm="1">
        <f t="array" ref="G755">_xlfn.IFS(D755&gt;4094,4,AND(D755&lt;=4094, D755&gt;2784),3,AND(D755&lt;=2784,D755&gt;1779),2,D755&lt;=1779,1)</f>
        <v>4</v>
      </c>
      <c r="H755">
        <f t="shared" si="11"/>
        <v>224</v>
      </c>
      <c r="I755" t="str" cm="1">
        <f t="array" ref="I755">_xlfn.IFS(H755&gt;411,"Platinum",AND(H755&lt;=411, H755&gt;311),"Gold",AND(H755&lt;=311,H755&gt;211),"Silver",H755&lt;=211,"Bronze")</f>
        <v>Silver</v>
      </c>
      <c r="J755" t="str" cm="1">
        <f t="array" ref="J755">_xlfn.IFS(
H755="444","Champions",
LEFT(H755,1)="4","Loyal Customers",
MID(H755,2,1)="4","Potential Loyalists",
LEFT(H755,1)="3","Promising",
LEFT(H755,1)="2","Customers Needing Attention",
LEFT(H755,1)&lt;="2","At Risk",
RIGHT(H755,1)="4","Can't Lose Them",
TRUE,"Hibernating"
)</f>
        <v>Customers Needing Attention</v>
      </c>
    </row>
    <row r="756" spans="1:10" x14ac:dyDescent="0.25">
      <c r="A756" s="3" t="s">
        <v>772</v>
      </c>
      <c r="B756">
        <v>98</v>
      </c>
      <c r="C756">
        <v>8</v>
      </c>
      <c r="D756">
        <v>2781.56</v>
      </c>
      <c r="E756" cm="1">
        <f t="array" ref="E756">_xlfn.IFS(B756&gt;87,1,AND(B756&lt;=87, B756&gt;45),2,AND(B756&lt;=45,B756&gt;18),3,B756&lt;=18,4)</f>
        <v>1</v>
      </c>
      <c r="F756" cm="1">
        <f t="array" ref="F756">_xlfn.IFS(C756&gt;7,4,AND(C756&lt;=7, C756&gt;5),3,AND(C756&lt;=5,C756&gt;4),2,C756&lt;=4,1)</f>
        <v>4</v>
      </c>
      <c r="G756" cm="1">
        <f t="array" ref="G756">_xlfn.IFS(D756&gt;4094,4,AND(D756&lt;=4094, D756&gt;2784),3,AND(D756&lt;=2784,D756&gt;1779),2,D756&lt;=1779,1)</f>
        <v>2</v>
      </c>
      <c r="H756">
        <f t="shared" si="11"/>
        <v>142</v>
      </c>
      <c r="I756" t="str" cm="1">
        <f t="array" ref="I756">_xlfn.IFS(H756&gt;411,"Platinum",AND(H756&lt;=411, H756&gt;311),"Gold",AND(H756&lt;=311,H756&gt;211),"Silver",H756&lt;=211,"Bronze")</f>
        <v>Bronze</v>
      </c>
      <c r="J756" t="str" cm="1">
        <f t="array" ref="J756">_xlfn.IFS(
H756="444","Champions",
LEFT(H756,1)="4","Loyal Customers",
MID(H756,2,1)="4","Potential Loyalists",
LEFT(H756,1)="3","Promising",
LEFT(H756,1)="2","Customers Needing Attention",
LEFT(H756,1)&lt;="2","At Risk",
RIGHT(H756,1)="4","Can't Lose Them",
TRUE,"Hibernating"
)</f>
        <v>Potential Loyalists</v>
      </c>
    </row>
    <row r="757" spans="1:10" x14ac:dyDescent="0.25">
      <c r="A757" s="3" t="s">
        <v>773</v>
      </c>
      <c r="B757">
        <v>68</v>
      </c>
      <c r="C757">
        <v>9</v>
      </c>
      <c r="D757">
        <v>4732.3200000000006</v>
      </c>
      <c r="E757" cm="1">
        <f t="array" ref="E757">_xlfn.IFS(B757&gt;87,1,AND(B757&lt;=87, B757&gt;45),2,AND(B757&lt;=45,B757&gt;18),3,B757&lt;=18,4)</f>
        <v>2</v>
      </c>
      <c r="F757" cm="1">
        <f t="array" ref="F757">_xlfn.IFS(C757&gt;7,4,AND(C757&lt;=7, C757&gt;5),3,AND(C757&lt;=5,C757&gt;4),2,C757&lt;=4,1)</f>
        <v>4</v>
      </c>
      <c r="G757" cm="1">
        <f t="array" ref="G757">_xlfn.IFS(D757&gt;4094,4,AND(D757&lt;=4094, D757&gt;2784),3,AND(D757&lt;=2784,D757&gt;1779),2,D757&lt;=1779,1)</f>
        <v>4</v>
      </c>
      <c r="H757">
        <f t="shared" si="11"/>
        <v>244</v>
      </c>
      <c r="I757" t="str" cm="1">
        <f t="array" ref="I757">_xlfn.IFS(H757&gt;411,"Platinum",AND(H757&lt;=411, H757&gt;311),"Gold",AND(H757&lt;=311,H757&gt;211),"Silver",H757&lt;=211,"Bronze")</f>
        <v>Silver</v>
      </c>
      <c r="J757" t="str" cm="1">
        <f t="array" ref="J757">_xlfn.IFS(
H757="444","Champions",
LEFT(H757,1)="4","Loyal Customers",
MID(H757,2,1)="4","Potential Loyalists",
LEFT(H757,1)="3","Promising",
LEFT(H757,1)="2","Customers Needing Attention",
LEFT(H757,1)&lt;="2","At Risk",
RIGHT(H757,1)="4","Can't Lose Them",
TRUE,"Hibernating"
)</f>
        <v>Potential Loyalists</v>
      </c>
    </row>
    <row r="758" spans="1:10" x14ac:dyDescent="0.25">
      <c r="A758" s="3" t="s">
        <v>774</v>
      </c>
      <c r="B758">
        <v>136</v>
      </c>
      <c r="C758">
        <v>4</v>
      </c>
      <c r="D758">
        <v>3026.57</v>
      </c>
      <c r="E758" cm="1">
        <f t="array" ref="E758">_xlfn.IFS(B758&gt;87,1,AND(B758&lt;=87, B758&gt;45),2,AND(B758&lt;=45,B758&gt;18),3,B758&lt;=18,4)</f>
        <v>1</v>
      </c>
      <c r="F758" cm="1">
        <f t="array" ref="F758">_xlfn.IFS(C758&gt;7,4,AND(C758&lt;=7, C758&gt;5),3,AND(C758&lt;=5,C758&gt;4),2,C758&lt;=4,1)</f>
        <v>1</v>
      </c>
      <c r="G758" cm="1">
        <f t="array" ref="G758">_xlfn.IFS(D758&gt;4094,4,AND(D758&lt;=4094, D758&gt;2784),3,AND(D758&lt;=2784,D758&gt;1779),2,D758&lt;=1779,1)</f>
        <v>3</v>
      </c>
      <c r="H758">
        <f t="shared" si="11"/>
        <v>113</v>
      </c>
      <c r="I758" t="str" cm="1">
        <f t="array" ref="I758">_xlfn.IFS(H758&gt;411,"Platinum",AND(H758&lt;=411, H758&gt;311),"Gold",AND(H758&lt;=311,H758&gt;211),"Silver",H758&lt;=211,"Bronze")</f>
        <v>Bronze</v>
      </c>
      <c r="J758" t="str" cm="1">
        <f t="array" ref="J758">_xlfn.IFS(
H758="444","Champions",
LEFT(H758,1)="4","Loyal Customers",
MID(H758,2,1)="4","Potential Loyalists",
LEFT(H758,1)="3","Promising",
LEFT(H758,1)="2","Customers Needing Attention",
LEFT(H758,1)&lt;="2","At Risk",
RIGHT(H758,1)="4","Can't Lose Them",
TRUE,"Hibernating"
)</f>
        <v>At Risk</v>
      </c>
    </row>
    <row r="759" spans="1:10" x14ac:dyDescent="0.25">
      <c r="A759" s="3" t="s">
        <v>775</v>
      </c>
      <c r="B759">
        <v>136</v>
      </c>
      <c r="C759">
        <v>9</v>
      </c>
      <c r="D759">
        <v>5800.6</v>
      </c>
      <c r="E759" cm="1">
        <f t="array" ref="E759">_xlfn.IFS(B759&gt;87,1,AND(B759&lt;=87, B759&gt;45),2,AND(B759&lt;=45,B759&gt;18),3,B759&lt;=18,4)</f>
        <v>1</v>
      </c>
      <c r="F759" cm="1">
        <f t="array" ref="F759">_xlfn.IFS(C759&gt;7,4,AND(C759&lt;=7, C759&gt;5),3,AND(C759&lt;=5,C759&gt;4),2,C759&lt;=4,1)</f>
        <v>4</v>
      </c>
      <c r="G759" cm="1">
        <f t="array" ref="G759">_xlfn.IFS(D759&gt;4094,4,AND(D759&lt;=4094, D759&gt;2784),3,AND(D759&lt;=2784,D759&gt;1779),2,D759&lt;=1779,1)</f>
        <v>4</v>
      </c>
      <c r="H759">
        <f t="shared" si="11"/>
        <v>144</v>
      </c>
      <c r="I759" t="str" cm="1">
        <f t="array" ref="I759">_xlfn.IFS(H759&gt;411,"Platinum",AND(H759&lt;=411, H759&gt;311),"Gold",AND(H759&lt;=311,H759&gt;211),"Silver",H759&lt;=211,"Bronze")</f>
        <v>Bronze</v>
      </c>
      <c r="J759" t="str" cm="1">
        <f t="array" ref="J759">_xlfn.IFS(
H759="444","Champions",
LEFT(H759,1)="4","Loyal Customers",
MID(H759,2,1)="4","Potential Loyalists",
LEFT(H759,1)="3","Promising",
LEFT(H759,1)="2","Customers Needing Attention",
LEFT(H759,1)&lt;="2","At Risk",
RIGHT(H759,1)="4","Can't Lose Them",
TRUE,"Hibernating"
)</f>
        <v>Potential Loyalists</v>
      </c>
    </row>
    <row r="760" spans="1:10" x14ac:dyDescent="0.25">
      <c r="A760" s="3" t="s">
        <v>776</v>
      </c>
      <c r="B760">
        <v>112</v>
      </c>
      <c r="C760">
        <v>3</v>
      </c>
      <c r="D760">
        <v>1931.5</v>
      </c>
      <c r="E760" cm="1">
        <f t="array" ref="E760">_xlfn.IFS(B760&gt;87,1,AND(B760&lt;=87, B760&gt;45),2,AND(B760&lt;=45,B760&gt;18),3,B760&lt;=18,4)</f>
        <v>1</v>
      </c>
      <c r="F760" cm="1">
        <f t="array" ref="F760">_xlfn.IFS(C760&gt;7,4,AND(C760&lt;=7, C760&gt;5),3,AND(C760&lt;=5,C760&gt;4),2,C760&lt;=4,1)</f>
        <v>1</v>
      </c>
      <c r="G760" cm="1">
        <f t="array" ref="G760">_xlfn.IFS(D760&gt;4094,4,AND(D760&lt;=4094, D760&gt;2784),3,AND(D760&lt;=2784,D760&gt;1779),2,D760&lt;=1779,1)</f>
        <v>2</v>
      </c>
      <c r="H760">
        <f t="shared" si="11"/>
        <v>112</v>
      </c>
      <c r="I760" t="str" cm="1">
        <f t="array" ref="I760">_xlfn.IFS(H760&gt;411,"Platinum",AND(H760&lt;=411, H760&gt;311),"Gold",AND(H760&lt;=311,H760&gt;211),"Silver",H760&lt;=211,"Bronze")</f>
        <v>Bronze</v>
      </c>
      <c r="J760" t="str" cm="1">
        <f t="array" ref="J760">_xlfn.IFS(
H760="444","Champions",
LEFT(H760,1)="4","Loyal Customers",
MID(H760,2,1)="4","Potential Loyalists",
LEFT(H760,1)="3","Promising",
LEFT(H760,1)="2","Customers Needing Attention",
LEFT(H760,1)&lt;="2","At Risk",
RIGHT(H760,1)="4","Can't Lose Them",
TRUE,"Hibernating"
)</f>
        <v>At Risk</v>
      </c>
    </row>
    <row r="761" spans="1:10" x14ac:dyDescent="0.25">
      <c r="A761" s="3" t="s">
        <v>777</v>
      </c>
      <c r="B761">
        <v>18</v>
      </c>
      <c r="C761">
        <v>5</v>
      </c>
      <c r="D761">
        <v>2930.55</v>
      </c>
      <c r="E761" cm="1">
        <f t="array" ref="E761">_xlfn.IFS(B761&gt;87,1,AND(B761&lt;=87, B761&gt;45),2,AND(B761&lt;=45,B761&gt;18),3,B761&lt;=18,4)</f>
        <v>4</v>
      </c>
      <c r="F761" cm="1">
        <f t="array" ref="F761">_xlfn.IFS(C761&gt;7,4,AND(C761&lt;=7, C761&gt;5),3,AND(C761&lt;=5,C761&gt;4),2,C761&lt;=4,1)</f>
        <v>2</v>
      </c>
      <c r="G761" cm="1">
        <f t="array" ref="G761">_xlfn.IFS(D761&gt;4094,4,AND(D761&lt;=4094, D761&gt;2784),3,AND(D761&lt;=2784,D761&gt;1779),2,D761&lt;=1779,1)</f>
        <v>3</v>
      </c>
      <c r="H761">
        <f t="shared" si="11"/>
        <v>423</v>
      </c>
      <c r="I761" t="str" cm="1">
        <f t="array" ref="I761">_xlfn.IFS(H761&gt;411,"Platinum",AND(H761&lt;=411, H761&gt;311),"Gold",AND(H761&lt;=311,H761&gt;211),"Silver",H761&lt;=211,"Bronze")</f>
        <v>Platinum</v>
      </c>
      <c r="J761" t="str" cm="1">
        <f t="array" ref="J761">_xlfn.IFS(
H761="444","Champions",
LEFT(H761,1)="4","Loyal Customers",
MID(H761,2,1)="4","Potential Loyalists",
LEFT(H761,1)="3","Promising",
LEFT(H761,1)="2","Customers Needing Attention",
LEFT(H761,1)&lt;="2","At Risk",
RIGHT(H761,1)="4","Can't Lose Them",
TRUE,"Hibernating"
)</f>
        <v>Loyal Customers</v>
      </c>
    </row>
    <row r="762" spans="1:10" x14ac:dyDescent="0.25">
      <c r="A762" s="3" t="s">
        <v>778</v>
      </c>
      <c r="B762">
        <v>82</v>
      </c>
      <c r="C762">
        <v>6</v>
      </c>
      <c r="D762">
        <v>5354.43</v>
      </c>
      <c r="E762" cm="1">
        <f t="array" ref="E762">_xlfn.IFS(B762&gt;87,1,AND(B762&lt;=87, B762&gt;45),2,AND(B762&lt;=45,B762&gt;18),3,B762&lt;=18,4)</f>
        <v>2</v>
      </c>
      <c r="F762" cm="1">
        <f t="array" ref="F762">_xlfn.IFS(C762&gt;7,4,AND(C762&lt;=7, C762&gt;5),3,AND(C762&lt;=5,C762&gt;4),2,C762&lt;=4,1)</f>
        <v>3</v>
      </c>
      <c r="G762" cm="1">
        <f t="array" ref="G762">_xlfn.IFS(D762&gt;4094,4,AND(D762&lt;=4094, D762&gt;2784),3,AND(D762&lt;=2784,D762&gt;1779),2,D762&lt;=1779,1)</f>
        <v>4</v>
      </c>
      <c r="H762">
        <f t="shared" si="11"/>
        <v>234</v>
      </c>
      <c r="I762" t="str" cm="1">
        <f t="array" ref="I762">_xlfn.IFS(H762&gt;411,"Platinum",AND(H762&lt;=411, H762&gt;311),"Gold",AND(H762&lt;=311,H762&gt;211),"Silver",H762&lt;=211,"Bronze")</f>
        <v>Silver</v>
      </c>
      <c r="J762" t="str" cm="1">
        <f t="array" ref="J762">_xlfn.IFS(
H762="444","Champions",
LEFT(H762,1)="4","Loyal Customers",
MID(H762,2,1)="4","Potential Loyalists",
LEFT(H762,1)="3","Promising",
LEFT(H762,1)="2","Customers Needing Attention",
LEFT(H762,1)&lt;="2","At Risk",
RIGHT(H762,1)="4","Can't Lose Them",
TRUE,"Hibernating"
)</f>
        <v>Customers Needing Attention</v>
      </c>
    </row>
    <row r="763" spans="1:10" x14ac:dyDescent="0.25">
      <c r="A763" s="3" t="s">
        <v>779</v>
      </c>
      <c r="B763">
        <v>82</v>
      </c>
      <c r="C763">
        <v>9</v>
      </c>
      <c r="D763">
        <v>5995.2000000000007</v>
      </c>
      <c r="E763" cm="1">
        <f t="array" ref="E763">_xlfn.IFS(B763&gt;87,1,AND(B763&lt;=87, B763&gt;45),2,AND(B763&lt;=45,B763&gt;18),3,B763&lt;=18,4)</f>
        <v>2</v>
      </c>
      <c r="F763" cm="1">
        <f t="array" ref="F763">_xlfn.IFS(C763&gt;7,4,AND(C763&lt;=7, C763&gt;5),3,AND(C763&lt;=5,C763&gt;4),2,C763&lt;=4,1)</f>
        <v>4</v>
      </c>
      <c r="G763" cm="1">
        <f t="array" ref="G763">_xlfn.IFS(D763&gt;4094,4,AND(D763&lt;=4094, D763&gt;2784),3,AND(D763&lt;=2784,D763&gt;1779),2,D763&lt;=1779,1)</f>
        <v>4</v>
      </c>
      <c r="H763">
        <f t="shared" si="11"/>
        <v>244</v>
      </c>
      <c r="I763" t="str" cm="1">
        <f t="array" ref="I763">_xlfn.IFS(H763&gt;411,"Platinum",AND(H763&lt;=411, H763&gt;311),"Gold",AND(H763&lt;=311,H763&gt;211),"Silver",H763&lt;=211,"Bronze")</f>
        <v>Silver</v>
      </c>
      <c r="J763" t="str" cm="1">
        <f t="array" ref="J763">_xlfn.IFS(
H763="444","Champions",
LEFT(H763,1)="4","Loyal Customers",
MID(H763,2,1)="4","Potential Loyalists",
LEFT(H763,1)="3","Promising",
LEFT(H763,1)="2","Customers Needing Attention",
LEFT(H763,1)&lt;="2","At Risk",
RIGHT(H763,1)="4","Can't Lose Them",
TRUE,"Hibernating"
)</f>
        <v>Potential Loyalists</v>
      </c>
    </row>
    <row r="764" spans="1:10" x14ac:dyDescent="0.25">
      <c r="A764" s="3" t="s">
        <v>780</v>
      </c>
      <c r="B764">
        <v>16</v>
      </c>
      <c r="C764">
        <v>6</v>
      </c>
      <c r="D764">
        <v>1507.3</v>
      </c>
      <c r="E764" cm="1">
        <f t="array" ref="E764">_xlfn.IFS(B764&gt;87,1,AND(B764&lt;=87, B764&gt;45),2,AND(B764&lt;=45,B764&gt;18),3,B764&lt;=18,4)</f>
        <v>4</v>
      </c>
      <c r="F764" cm="1">
        <f t="array" ref="F764">_xlfn.IFS(C764&gt;7,4,AND(C764&lt;=7, C764&gt;5),3,AND(C764&lt;=5,C764&gt;4),2,C764&lt;=4,1)</f>
        <v>3</v>
      </c>
      <c r="G764" cm="1">
        <f t="array" ref="G764">_xlfn.IFS(D764&gt;4094,4,AND(D764&lt;=4094, D764&gt;2784),3,AND(D764&lt;=2784,D764&gt;1779),2,D764&lt;=1779,1)</f>
        <v>1</v>
      </c>
      <c r="H764">
        <f t="shared" si="11"/>
        <v>431</v>
      </c>
      <c r="I764" t="str" cm="1">
        <f t="array" ref="I764">_xlfn.IFS(H764&gt;411,"Platinum",AND(H764&lt;=411, H764&gt;311),"Gold",AND(H764&lt;=311,H764&gt;211),"Silver",H764&lt;=211,"Bronze")</f>
        <v>Platinum</v>
      </c>
      <c r="J764" t="str" cm="1">
        <f t="array" ref="J764">_xlfn.IFS(
H764="444","Champions",
LEFT(H764,1)="4","Loyal Customers",
MID(H764,2,1)="4","Potential Loyalists",
LEFT(H764,1)="3","Promising",
LEFT(H764,1)="2","Customers Needing Attention",
LEFT(H764,1)&lt;="2","At Risk",
RIGHT(H764,1)="4","Can't Lose Them",
TRUE,"Hibernating"
)</f>
        <v>Loyal Customers</v>
      </c>
    </row>
    <row r="765" spans="1:10" x14ac:dyDescent="0.25">
      <c r="A765" s="3" t="s">
        <v>781</v>
      </c>
      <c r="B765">
        <v>25</v>
      </c>
      <c r="C765">
        <v>2</v>
      </c>
      <c r="D765">
        <v>677.18000000000006</v>
      </c>
      <c r="E765" cm="1">
        <f t="array" ref="E765">_xlfn.IFS(B765&gt;87,1,AND(B765&lt;=87, B765&gt;45),2,AND(B765&lt;=45,B765&gt;18),3,B765&lt;=18,4)</f>
        <v>3</v>
      </c>
      <c r="F765" cm="1">
        <f t="array" ref="F765">_xlfn.IFS(C765&gt;7,4,AND(C765&lt;=7, C765&gt;5),3,AND(C765&lt;=5,C765&gt;4),2,C765&lt;=4,1)</f>
        <v>1</v>
      </c>
      <c r="G765" cm="1">
        <f t="array" ref="G765">_xlfn.IFS(D765&gt;4094,4,AND(D765&lt;=4094, D765&gt;2784),3,AND(D765&lt;=2784,D765&gt;1779),2,D765&lt;=1779,1)</f>
        <v>1</v>
      </c>
      <c r="H765">
        <f t="shared" si="11"/>
        <v>311</v>
      </c>
      <c r="I765" t="str" cm="1">
        <f t="array" ref="I765">_xlfn.IFS(H765&gt;411,"Platinum",AND(H765&lt;=411, H765&gt;311),"Gold",AND(H765&lt;=311,H765&gt;211),"Silver",H765&lt;=211,"Bronze")</f>
        <v>Silver</v>
      </c>
      <c r="J765" t="str" cm="1">
        <f t="array" ref="J765">_xlfn.IFS(
H765="444","Champions",
LEFT(H765,1)="4","Loyal Customers",
MID(H765,2,1)="4","Potential Loyalists",
LEFT(H765,1)="3","Promising",
LEFT(H765,1)="2","Customers Needing Attention",
LEFT(H765,1)&lt;="2","At Risk",
RIGHT(H765,1)="4","Can't Lose Them",
TRUE,"Hibernating"
)</f>
        <v>Promising</v>
      </c>
    </row>
    <row r="766" spans="1:10" x14ac:dyDescent="0.25">
      <c r="A766" s="3" t="s">
        <v>782</v>
      </c>
      <c r="B766">
        <v>78</v>
      </c>
      <c r="C766">
        <v>10</v>
      </c>
      <c r="D766">
        <v>5672.8499999999995</v>
      </c>
      <c r="E766" cm="1">
        <f t="array" ref="E766">_xlfn.IFS(B766&gt;87,1,AND(B766&lt;=87, B766&gt;45),2,AND(B766&lt;=45,B766&gt;18),3,B766&lt;=18,4)</f>
        <v>2</v>
      </c>
      <c r="F766" cm="1">
        <f t="array" ref="F766">_xlfn.IFS(C766&gt;7,4,AND(C766&lt;=7, C766&gt;5),3,AND(C766&lt;=5,C766&gt;4),2,C766&lt;=4,1)</f>
        <v>4</v>
      </c>
      <c r="G766" cm="1">
        <f t="array" ref="G766">_xlfn.IFS(D766&gt;4094,4,AND(D766&lt;=4094, D766&gt;2784),3,AND(D766&lt;=2784,D766&gt;1779),2,D766&lt;=1779,1)</f>
        <v>4</v>
      </c>
      <c r="H766">
        <f t="shared" si="11"/>
        <v>244</v>
      </c>
      <c r="I766" t="str" cm="1">
        <f t="array" ref="I766">_xlfn.IFS(H766&gt;411,"Platinum",AND(H766&lt;=411, H766&gt;311),"Gold",AND(H766&lt;=311,H766&gt;211),"Silver",H766&lt;=211,"Bronze")</f>
        <v>Silver</v>
      </c>
      <c r="J766" t="str" cm="1">
        <f t="array" ref="J766">_xlfn.IFS(
H766="444","Champions",
LEFT(H766,1)="4","Loyal Customers",
MID(H766,2,1)="4","Potential Loyalists",
LEFT(H766,1)="3","Promising",
LEFT(H766,1)="2","Customers Needing Attention",
LEFT(H766,1)&lt;="2","At Risk",
RIGHT(H766,1)="4","Can't Lose Them",
TRUE,"Hibernating"
)</f>
        <v>Potential Loyalists</v>
      </c>
    </row>
    <row r="767" spans="1:10" x14ac:dyDescent="0.25">
      <c r="A767" s="3" t="s">
        <v>783</v>
      </c>
      <c r="B767">
        <v>10</v>
      </c>
      <c r="C767">
        <v>4</v>
      </c>
      <c r="D767">
        <v>2185.27</v>
      </c>
      <c r="E767" cm="1">
        <f t="array" ref="E767">_xlfn.IFS(B767&gt;87,1,AND(B767&lt;=87, B767&gt;45),2,AND(B767&lt;=45,B767&gt;18),3,B767&lt;=18,4)</f>
        <v>4</v>
      </c>
      <c r="F767" cm="1">
        <f t="array" ref="F767">_xlfn.IFS(C767&gt;7,4,AND(C767&lt;=7, C767&gt;5),3,AND(C767&lt;=5,C767&gt;4),2,C767&lt;=4,1)</f>
        <v>1</v>
      </c>
      <c r="G767" cm="1">
        <f t="array" ref="G767">_xlfn.IFS(D767&gt;4094,4,AND(D767&lt;=4094, D767&gt;2784),3,AND(D767&lt;=2784,D767&gt;1779),2,D767&lt;=1779,1)</f>
        <v>2</v>
      </c>
      <c r="H767">
        <f t="shared" si="11"/>
        <v>412</v>
      </c>
      <c r="I767" t="str" cm="1">
        <f t="array" ref="I767">_xlfn.IFS(H767&gt;411,"Platinum",AND(H767&lt;=411, H767&gt;311),"Gold",AND(H767&lt;=311,H767&gt;211),"Silver",H767&lt;=211,"Bronze")</f>
        <v>Platinum</v>
      </c>
      <c r="J767" t="str" cm="1">
        <f t="array" ref="J767">_xlfn.IFS(
H767="444","Champions",
LEFT(H767,1)="4","Loyal Customers",
MID(H767,2,1)="4","Potential Loyalists",
LEFT(H767,1)="3","Promising",
LEFT(H767,1)="2","Customers Needing Attention",
LEFT(H767,1)&lt;="2","At Risk",
RIGHT(H767,1)="4","Can't Lose Them",
TRUE,"Hibernating"
)</f>
        <v>Loyal Customers</v>
      </c>
    </row>
    <row r="768" spans="1:10" x14ac:dyDescent="0.25">
      <c r="A768" s="3" t="s">
        <v>784</v>
      </c>
      <c r="B768">
        <v>38</v>
      </c>
      <c r="C768">
        <v>7</v>
      </c>
      <c r="D768">
        <v>2421.65</v>
      </c>
      <c r="E768" cm="1">
        <f t="array" ref="E768">_xlfn.IFS(B768&gt;87,1,AND(B768&lt;=87, B768&gt;45),2,AND(B768&lt;=45,B768&gt;18),3,B768&lt;=18,4)</f>
        <v>3</v>
      </c>
      <c r="F768" cm="1">
        <f t="array" ref="F768">_xlfn.IFS(C768&gt;7,4,AND(C768&lt;=7, C768&gt;5),3,AND(C768&lt;=5,C768&gt;4),2,C768&lt;=4,1)</f>
        <v>3</v>
      </c>
      <c r="G768" cm="1">
        <f t="array" ref="G768">_xlfn.IFS(D768&gt;4094,4,AND(D768&lt;=4094, D768&gt;2784),3,AND(D768&lt;=2784,D768&gt;1779),2,D768&lt;=1779,1)</f>
        <v>2</v>
      </c>
      <c r="H768">
        <f t="shared" si="11"/>
        <v>332</v>
      </c>
      <c r="I768" t="str" cm="1">
        <f t="array" ref="I768">_xlfn.IFS(H768&gt;411,"Platinum",AND(H768&lt;=411, H768&gt;311),"Gold",AND(H768&lt;=311,H768&gt;211),"Silver",H768&lt;=211,"Bronze")</f>
        <v>Gold</v>
      </c>
      <c r="J768" t="str" cm="1">
        <f t="array" ref="J768">_xlfn.IFS(
H768="444","Champions",
LEFT(H768,1)="4","Loyal Customers",
MID(H768,2,1)="4","Potential Loyalists",
LEFT(H768,1)="3","Promising",
LEFT(H768,1)="2","Customers Needing Attention",
LEFT(H768,1)&lt;="2","At Risk",
RIGHT(H768,1)="4","Can't Lose Them",
TRUE,"Hibernating"
)</f>
        <v>Promising</v>
      </c>
    </row>
    <row r="769" spans="1:10" x14ac:dyDescent="0.25">
      <c r="A769" s="3" t="s">
        <v>785</v>
      </c>
      <c r="B769">
        <v>136</v>
      </c>
      <c r="C769">
        <v>5</v>
      </c>
      <c r="D769">
        <v>3334.23</v>
      </c>
      <c r="E769" cm="1">
        <f t="array" ref="E769">_xlfn.IFS(B769&gt;87,1,AND(B769&lt;=87, B769&gt;45),2,AND(B769&lt;=45,B769&gt;18),3,B769&lt;=18,4)</f>
        <v>1</v>
      </c>
      <c r="F769" cm="1">
        <f t="array" ref="F769">_xlfn.IFS(C769&gt;7,4,AND(C769&lt;=7, C769&gt;5),3,AND(C769&lt;=5,C769&gt;4),2,C769&lt;=4,1)</f>
        <v>2</v>
      </c>
      <c r="G769" cm="1">
        <f t="array" ref="G769">_xlfn.IFS(D769&gt;4094,4,AND(D769&lt;=4094, D769&gt;2784),3,AND(D769&lt;=2784,D769&gt;1779),2,D769&lt;=1779,1)</f>
        <v>3</v>
      </c>
      <c r="H769">
        <f t="shared" si="11"/>
        <v>123</v>
      </c>
      <c r="I769" t="str" cm="1">
        <f t="array" ref="I769">_xlfn.IFS(H769&gt;411,"Platinum",AND(H769&lt;=411, H769&gt;311),"Gold",AND(H769&lt;=311,H769&gt;211),"Silver",H769&lt;=211,"Bronze")</f>
        <v>Bronze</v>
      </c>
      <c r="J769" t="str" cm="1">
        <f t="array" ref="J769">_xlfn.IFS(
H769="444","Champions",
LEFT(H769,1)="4","Loyal Customers",
MID(H769,2,1)="4","Potential Loyalists",
LEFT(H769,1)="3","Promising",
LEFT(H769,1)="2","Customers Needing Attention",
LEFT(H769,1)&lt;="2","At Risk",
RIGHT(H769,1)="4","Can't Lose Them",
TRUE,"Hibernating"
)</f>
        <v>At Risk</v>
      </c>
    </row>
    <row r="770" spans="1:10" x14ac:dyDescent="0.25">
      <c r="A770" s="3" t="s">
        <v>786</v>
      </c>
      <c r="B770">
        <v>61</v>
      </c>
      <c r="C770">
        <v>3</v>
      </c>
      <c r="D770">
        <v>696.26</v>
      </c>
      <c r="E770" cm="1">
        <f t="array" ref="E770">_xlfn.IFS(B770&gt;87,1,AND(B770&lt;=87, B770&gt;45),2,AND(B770&lt;=45,B770&gt;18),3,B770&lt;=18,4)</f>
        <v>2</v>
      </c>
      <c r="F770" cm="1">
        <f t="array" ref="F770">_xlfn.IFS(C770&gt;7,4,AND(C770&lt;=7, C770&gt;5),3,AND(C770&lt;=5,C770&gt;4),2,C770&lt;=4,1)</f>
        <v>1</v>
      </c>
      <c r="G770" cm="1">
        <f t="array" ref="G770">_xlfn.IFS(D770&gt;4094,4,AND(D770&lt;=4094, D770&gt;2784),3,AND(D770&lt;=2784,D770&gt;1779),2,D770&lt;=1779,1)</f>
        <v>1</v>
      </c>
      <c r="H770">
        <f t="shared" si="11"/>
        <v>211</v>
      </c>
      <c r="I770" t="str" cm="1">
        <f t="array" ref="I770">_xlfn.IFS(H770&gt;411,"Platinum",AND(H770&lt;=411, H770&gt;311),"Gold",AND(H770&lt;=311,H770&gt;211),"Silver",H770&lt;=211,"Bronze")</f>
        <v>Bronze</v>
      </c>
      <c r="J770" t="str" cm="1">
        <f t="array" ref="J770">_xlfn.IFS(
H770="444","Champions",
LEFT(H770,1)="4","Loyal Customers",
MID(H770,2,1)="4","Potential Loyalists",
LEFT(H770,1)="3","Promising",
LEFT(H770,1)="2","Customers Needing Attention",
LEFT(H770,1)&lt;="2","At Risk",
RIGHT(H770,1)="4","Can't Lose Them",
TRUE,"Hibernating"
)</f>
        <v>Customers Needing Attention</v>
      </c>
    </row>
    <row r="771" spans="1:10" x14ac:dyDescent="0.25">
      <c r="A771" s="3" t="s">
        <v>787</v>
      </c>
      <c r="B771">
        <v>16</v>
      </c>
      <c r="C771">
        <v>9</v>
      </c>
      <c r="D771">
        <v>2570.54</v>
      </c>
      <c r="E771" cm="1">
        <f t="array" ref="E771">_xlfn.IFS(B771&gt;87,1,AND(B771&lt;=87, B771&gt;45),2,AND(B771&lt;=45,B771&gt;18),3,B771&lt;=18,4)</f>
        <v>4</v>
      </c>
      <c r="F771" cm="1">
        <f t="array" ref="F771">_xlfn.IFS(C771&gt;7,4,AND(C771&lt;=7, C771&gt;5),3,AND(C771&lt;=5,C771&gt;4),2,C771&lt;=4,1)</f>
        <v>4</v>
      </c>
      <c r="G771" cm="1">
        <f t="array" ref="G771">_xlfn.IFS(D771&gt;4094,4,AND(D771&lt;=4094, D771&gt;2784),3,AND(D771&lt;=2784,D771&gt;1779),2,D771&lt;=1779,1)</f>
        <v>2</v>
      </c>
      <c r="H771">
        <f t="shared" si="11"/>
        <v>442</v>
      </c>
      <c r="I771" t="str" cm="1">
        <f t="array" ref="I771">_xlfn.IFS(H771&gt;411,"Platinum",AND(H771&lt;=411, H771&gt;311),"Gold",AND(H771&lt;=311,H771&gt;211),"Silver",H771&lt;=211,"Bronze")</f>
        <v>Platinum</v>
      </c>
      <c r="J771" t="str" cm="1">
        <f t="array" ref="J771">_xlfn.IFS(
H771="444","Champions",
LEFT(H771,1)="4","Loyal Customers",
MID(H771,2,1)="4","Potential Loyalists",
LEFT(H771,1)="3","Promising",
LEFT(H771,1)="2","Customers Needing Attention",
LEFT(H771,1)&lt;="2","At Risk",
RIGHT(H771,1)="4","Can't Lose Them",
TRUE,"Hibernating"
)</f>
        <v>Loyal Customers</v>
      </c>
    </row>
    <row r="772" spans="1:10" x14ac:dyDescent="0.25">
      <c r="A772" s="3" t="s">
        <v>788</v>
      </c>
      <c r="B772">
        <v>2</v>
      </c>
      <c r="C772">
        <v>8</v>
      </c>
      <c r="D772">
        <v>3832.92</v>
      </c>
      <c r="E772" cm="1">
        <f t="array" ref="E772">_xlfn.IFS(B772&gt;87,1,AND(B772&lt;=87, B772&gt;45),2,AND(B772&lt;=45,B772&gt;18),3,B772&lt;=18,4)</f>
        <v>4</v>
      </c>
      <c r="F772" cm="1">
        <f t="array" ref="F772">_xlfn.IFS(C772&gt;7,4,AND(C772&lt;=7, C772&gt;5),3,AND(C772&lt;=5,C772&gt;4),2,C772&lt;=4,1)</f>
        <v>4</v>
      </c>
      <c r="G772" cm="1">
        <f t="array" ref="G772">_xlfn.IFS(D772&gt;4094,4,AND(D772&lt;=4094, D772&gt;2784),3,AND(D772&lt;=2784,D772&gt;1779),2,D772&lt;=1779,1)</f>
        <v>3</v>
      </c>
      <c r="H772">
        <f t="shared" si="11"/>
        <v>443</v>
      </c>
      <c r="I772" t="str" cm="1">
        <f t="array" ref="I772">_xlfn.IFS(H772&gt;411,"Platinum",AND(H772&lt;=411, H772&gt;311),"Gold",AND(H772&lt;=311,H772&gt;211),"Silver",H772&lt;=211,"Bronze")</f>
        <v>Platinum</v>
      </c>
      <c r="J772" t="str" cm="1">
        <f t="array" ref="J772">_xlfn.IFS(
H772="444","Champions",
LEFT(H772,1)="4","Loyal Customers",
MID(H772,2,1)="4","Potential Loyalists",
LEFT(H772,1)="3","Promising",
LEFT(H772,1)="2","Customers Needing Attention",
LEFT(H772,1)&lt;="2","At Risk",
RIGHT(H772,1)="4","Can't Lose Them",
TRUE,"Hibernating"
)</f>
        <v>Loyal Customers</v>
      </c>
    </row>
    <row r="773" spans="1:10" x14ac:dyDescent="0.25">
      <c r="A773" s="3" t="s">
        <v>789</v>
      </c>
      <c r="B773">
        <v>127</v>
      </c>
      <c r="C773">
        <v>4</v>
      </c>
      <c r="D773">
        <v>1168.43</v>
      </c>
      <c r="E773" cm="1">
        <f t="array" ref="E773">_xlfn.IFS(B773&gt;87,1,AND(B773&lt;=87, B773&gt;45),2,AND(B773&lt;=45,B773&gt;18),3,B773&lt;=18,4)</f>
        <v>1</v>
      </c>
      <c r="F773" cm="1">
        <f t="array" ref="F773">_xlfn.IFS(C773&gt;7,4,AND(C773&lt;=7, C773&gt;5),3,AND(C773&lt;=5,C773&gt;4),2,C773&lt;=4,1)</f>
        <v>1</v>
      </c>
      <c r="G773" cm="1">
        <f t="array" ref="G773">_xlfn.IFS(D773&gt;4094,4,AND(D773&lt;=4094, D773&gt;2784),3,AND(D773&lt;=2784,D773&gt;1779),2,D773&lt;=1779,1)</f>
        <v>1</v>
      </c>
      <c r="H773">
        <f t="shared" ref="H773:H836" si="12">(100*E773)+(10*F773)+G773</f>
        <v>111</v>
      </c>
      <c r="I773" t="str" cm="1">
        <f t="array" ref="I773">_xlfn.IFS(H773&gt;411,"Platinum",AND(H773&lt;=411, H773&gt;311),"Gold",AND(H773&lt;=311,H773&gt;211),"Silver",H773&lt;=211,"Bronze")</f>
        <v>Bronze</v>
      </c>
      <c r="J773" t="str" cm="1">
        <f t="array" ref="J773">_xlfn.IFS(
H773="444","Champions",
LEFT(H773,1)="4","Loyal Customers",
MID(H773,2,1)="4","Potential Loyalists",
LEFT(H773,1)="3","Promising",
LEFT(H773,1)="2","Customers Needing Attention",
LEFT(H773,1)&lt;="2","At Risk",
RIGHT(H773,1)="4","Can't Lose Them",
TRUE,"Hibernating"
)</f>
        <v>At Risk</v>
      </c>
    </row>
    <row r="774" spans="1:10" x14ac:dyDescent="0.25">
      <c r="A774" s="3" t="s">
        <v>790</v>
      </c>
      <c r="B774">
        <v>75</v>
      </c>
      <c r="C774">
        <v>6</v>
      </c>
      <c r="D774">
        <v>3726.31</v>
      </c>
      <c r="E774" cm="1">
        <f t="array" ref="E774">_xlfn.IFS(B774&gt;87,1,AND(B774&lt;=87, B774&gt;45),2,AND(B774&lt;=45,B774&gt;18),3,B774&lt;=18,4)</f>
        <v>2</v>
      </c>
      <c r="F774" cm="1">
        <f t="array" ref="F774">_xlfn.IFS(C774&gt;7,4,AND(C774&lt;=7, C774&gt;5),3,AND(C774&lt;=5,C774&gt;4),2,C774&lt;=4,1)</f>
        <v>3</v>
      </c>
      <c r="G774" cm="1">
        <f t="array" ref="G774">_xlfn.IFS(D774&gt;4094,4,AND(D774&lt;=4094, D774&gt;2784),3,AND(D774&lt;=2784,D774&gt;1779),2,D774&lt;=1779,1)</f>
        <v>3</v>
      </c>
      <c r="H774">
        <f t="shared" si="12"/>
        <v>233</v>
      </c>
      <c r="I774" t="str" cm="1">
        <f t="array" ref="I774">_xlfn.IFS(H774&gt;411,"Platinum",AND(H774&lt;=411, H774&gt;311),"Gold",AND(H774&lt;=311,H774&gt;211),"Silver",H774&lt;=211,"Bronze")</f>
        <v>Silver</v>
      </c>
      <c r="J774" t="str" cm="1">
        <f t="array" ref="J774">_xlfn.IFS(
H774="444","Champions",
LEFT(H774,1)="4","Loyal Customers",
MID(H774,2,1)="4","Potential Loyalists",
LEFT(H774,1)="3","Promising",
LEFT(H774,1)="2","Customers Needing Attention",
LEFT(H774,1)&lt;="2","At Risk",
RIGHT(H774,1)="4","Can't Lose Them",
TRUE,"Hibernating"
)</f>
        <v>Customers Needing Attention</v>
      </c>
    </row>
    <row r="775" spans="1:10" x14ac:dyDescent="0.25">
      <c r="A775" s="3" t="s">
        <v>791</v>
      </c>
      <c r="B775">
        <v>19</v>
      </c>
      <c r="C775">
        <v>7</v>
      </c>
      <c r="D775">
        <v>4611.3900000000003</v>
      </c>
      <c r="E775" cm="1">
        <f t="array" ref="E775">_xlfn.IFS(B775&gt;87,1,AND(B775&lt;=87, B775&gt;45),2,AND(B775&lt;=45,B775&gt;18),3,B775&lt;=18,4)</f>
        <v>3</v>
      </c>
      <c r="F775" cm="1">
        <f t="array" ref="F775">_xlfn.IFS(C775&gt;7,4,AND(C775&lt;=7, C775&gt;5),3,AND(C775&lt;=5,C775&gt;4),2,C775&lt;=4,1)</f>
        <v>3</v>
      </c>
      <c r="G775" cm="1">
        <f t="array" ref="G775">_xlfn.IFS(D775&gt;4094,4,AND(D775&lt;=4094, D775&gt;2784),3,AND(D775&lt;=2784,D775&gt;1779),2,D775&lt;=1779,1)</f>
        <v>4</v>
      </c>
      <c r="H775">
        <f t="shared" si="12"/>
        <v>334</v>
      </c>
      <c r="I775" t="str" cm="1">
        <f t="array" ref="I775">_xlfn.IFS(H775&gt;411,"Platinum",AND(H775&lt;=411, H775&gt;311),"Gold",AND(H775&lt;=311,H775&gt;211),"Silver",H775&lt;=211,"Bronze")</f>
        <v>Gold</v>
      </c>
      <c r="J775" t="str" cm="1">
        <f t="array" ref="J775">_xlfn.IFS(
H775="444","Champions",
LEFT(H775,1)="4","Loyal Customers",
MID(H775,2,1)="4","Potential Loyalists",
LEFT(H775,1)="3","Promising",
LEFT(H775,1)="2","Customers Needing Attention",
LEFT(H775,1)&lt;="2","At Risk",
RIGHT(H775,1)="4","Can't Lose Them",
TRUE,"Hibernating"
)</f>
        <v>Promising</v>
      </c>
    </row>
    <row r="776" spans="1:10" x14ac:dyDescent="0.25">
      <c r="A776" s="3" t="s">
        <v>792</v>
      </c>
      <c r="B776">
        <v>37</v>
      </c>
      <c r="C776">
        <v>5</v>
      </c>
      <c r="D776">
        <v>3646.3</v>
      </c>
      <c r="E776" cm="1">
        <f t="array" ref="E776">_xlfn.IFS(B776&gt;87,1,AND(B776&lt;=87, B776&gt;45),2,AND(B776&lt;=45,B776&gt;18),3,B776&lt;=18,4)</f>
        <v>3</v>
      </c>
      <c r="F776" cm="1">
        <f t="array" ref="F776">_xlfn.IFS(C776&gt;7,4,AND(C776&lt;=7, C776&gt;5),3,AND(C776&lt;=5,C776&gt;4),2,C776&lt;=4,1)</f>
        <v>2</v>
      </c>
      <c r="G776" cm="1">
        <f t="array" ref="G776">_xlfn.IFS(D776&gt;4094,4,AND(D776&lt;=4094, D776&gt;2784),3,AND(D776&lt;=2784,D776&gt;1779),2,D776&lt;=1779,1)</f>
        <v>3</v>
      </c>
      <c r="H776">
        <f t="shared" si="12"/>
        <v>323</v>
      </c>
      <c r="I776" t="str" cm="1">
        <f t="array" ref="I776">_xlfn.IFS(H776&gt;411,"Platinum",AND(H776&lt;=411, H776&gt;311),"Gold",AND(H776&lt;=311,H776&gt;211),"Silver",H776&lt;=211,"Bronze")</f>
        <v>Gold</v>
      </c>
      <c r="J776" t="str" cm="1">
        <f t="array" ref="J776">_xlfn.IFS(
H776="444","Champions",
LEFT(H776,1)="4","Loyal Customers",
MID(H776,2,1)="4","Potential Loyalists",
LEFT(H776,1)="3","Promising",
LEFT(H776,1)="2","Customers Needing Attention",
LEFT(H776,1)&lt;="2","At Risk",
RIGHT(H776,1)="4","Can't Lose Them",
TRUE,"Hibernating"
)</f>
        <v>Promising</v>
      </c>
    </row>
    <row r="777" spans="1:10" x14ac:dyDescent="0.25">
      <c r="A777" s="3" t="s">
        <v>793</v>
      </c>
      <c r="B777">
        <v>28</v>
      </c>
      <c r="C777">
        <v>9</v>
      </c>
      <c r="D777">
        <v>6524.77</v>
      </c>
      <c r="E777" cm="1">
        <f t="array" ref="E777">_xlfn.IFS(B777&gt;87,1,AND(B777&lt;=87, B777&gt;45),2,AND(B777&lt;=45,B777&gt;18),3,B777&lt;=18,4)</f>
        <v>3</v>
      </c>
      <c r="F777" cm="1">
        <f t="array" ref="F777">_xlfn.IFS(C777&gt;7,4,AND(C777&lt;=7, C777&gt;5),3,AND(C777&lt;=5,C777&gt;4),2,C777&lt;=4,1)</f>
        <v>4</v>
      </c>
      <c r="G777" cm="1">
        <f t="array" ref="G777">_xlfn.IFS(D777&gt;4094,4,AND(D777&lt;=4094, D777&gt;2784),3,AND(D777&lt;=2784,D777&gt;1779),2,D777&lt;=1779,1)</f>
        <v>4</v>
      </c>
      <c r="H777">
        <f t="shared" si="12"/>
        <v>344</v>
      </c>
      <c r="I777" t="str" cm="1">
        <f t="array" ref="I777">_xlfn.IFS(H777&gt;411,"Platinum",AND(H777&lt;=411, H777&gt;311),"Gold",AND(H777&lt;=311,H777&gt;211),"Silver",H777&lt;=211,"Bronze")</f>
        <v>Gold</v>
      </c>
      <c r="J777" t="str" cm="1">
        <f t="array" ref="J777">_xlfn.IFS(
H777="444","Champions",
LEFT(H777,1)="4","Loyal Customers",
MID(H777,2,1)="4","Potential Loyalists",
LEFT(H777,1)="3","Promising",
LEFT(H777,1)="2","Customers Needing Attention",
LEFT(H777,1)&lt;="2","At Risk",
RIGHT(H777,1)="4","Can't Lose Them",
TRUE,"Hibernating"
)</f>
        <v>Potential Loyalists</v>
      </c>
    </row>
    <row r="778" spans="1:10" x14ac:dyDescent="0.25">
      <c r="A778" s="3" t="s">
        <v>794</v>
      </c>
      <c r="B778">
        <v>24</v>
      </c>
      <c r="C778">
        <v>5</v>
      </c>
      <c r="D778">
        <v>3042.48</v>
      </c>
      <c r="E778" cm="1">
        <f t="array" ref="E778">_xlfn.IFS(B778&gt;87,1,AND(B778&lt;=87, B778&gt;45),2,AND(B778&lt;=45,B778&gt;18),3,B778&lt;=18,4)</f>
        <v>3</v>
      </c>
      <c r="F778" cm="1">
        <f t="array" ref="F778">_xlfn.IFS(C778&gt;7,4,AND(C778&lt;=7, C778&gt;5),3,AND(C778&lt;=5,C778&gt;4),2,C778&lt;=4,1)</f>
        <v>2</v>
      </c>
      <c r="G778" cm="1">
        <f t="array" ref="G778">_xlfn.IFS(D778&gt;4094,4,AND(D778&lt;=4094, D778&gt;2784),3,AND(D778&lt;=2784,D778&gt;1779),2,D778&lt;=1779,1)</f>
        <v>3</v>
      </c>
      <c r="H778">
        <f t="shared" si="12"/>
        <v>323</v>
      </c>
      <c r="I778" t="str" cm="1">
        <f t="array" ref="I778">_xlfn.IFS(H778&gt;411,"Platinum",AND(H778&lt;=411, H778&gt;311),"Gold",AND(H778&lt;=311,H778&gt;211),"Silver",H778&lt;=211,"Bronze")</f>
        <v>Gold</v>
      </c>
      <c r="J778" t="str" cm="1">
        <f t="array" ref="J778">_xlfn.IFS(
H778="444","Champions",
LEFT(H778,1)="4","Loyal Customers",
MID(H778,2,1)="4","Potential Loyalists",
LEFT(H778,1)="3","Promising",
LEFT(H778,1)="2","Customers Needing Attention",
LEFT(H778,1)&lt;="2","At Risk",
RIGHT(H778,1)="4","Can't Lose Them",
TRUE,"Hibernating"
)</f>
        <v>Promising</v>
      </c>
    </row>
    <row r="779" spans="1:10" x14ac:dyDescent="0.25">
      <c r="A779" s="3" t="s">
        <v>795</v>
      </c>
      <c r="B779">
        <v>32</v>
      </c>
      <c r="C779">
        <v>8</v>
      </c>
      <c r="D779">
        <v>4965.68</v>
      </c>
      <c r="E779" cm="1">
        <f t="array" ref="E779">_xlfn.IFS(B779&gt;87,1,AND(B779&lt;=87, B779&gt;45),2,AND(B779&lt;=45,B779&gt;18),3,B779&lt;=18,4)</f>
        <v>3</v>
      </c>
      <c r="F779" cm="1">
        <f t="array" ref="F779">_xlfn.IFS(C779&gt;7,4,AND(C779&lt;=7, C779&gt;5),3,AND(C779&lt;=5,C779&gt;4),2,C779&lt;=4,1)</f>
        <v>4</v>
      </c>
      <c r="G779" cm="1">
        <f t="array" ref="G779">_xlfn.IFS(D779&gt;4094,4,AND(D779&lt;=4094, D779&gt;2784),3,AND(D779&lt;=2784,D779&gt;1779),2,D779&lt;=1779,1)</f>
        <v>4</v>
      </c>
      <c r="H779">
        <f t="shared" si="12"/>
        <v>344</v>
      </c>
      <c r="I779" t="str" cm="1">
        <f t="array" ref="I779">_xlfn.IFS(H779&gt;411,"Platinum",AND(H779&lt;=411, H779&gt;311),"Gold",AND(H779&lt;=311,H779&gt;211),"Silver",H779&lt;=211,"Bronze")</f>
        <v>Gold</v>
      </c>
      <c r="J779" t="str" cm="1">
        <f t="array" ref="J779">_xlfn.IFS(
H779="444","Champions",
LEFT(H779,1)="4","Loyal Customers",
MID(H779,2,1)="4","Potential Loyalists",
LEFT(H779,1)="3","Promising",
LEFT(H779,1)="2","Customers Needing Attention",
LEFT(H779,1)&lt;="2","At Risk",
RIGHT(H779,1)="4","Can't Lose Them",
TRUE,"Hibernating"
)</f>
        <v>Potential Loyalists</v>
      </c>
    </row>
    <row r="780" spans="1:10" x14ac:dyDescent="0.25">
      <c r="A780" s="3" t="s">
        <v>796</v>
      </c>
      <c r="B780">
        <v>81</v>
      </c>
      <c r="C780">
        <v>7</v>
      </c>
      <c r="D780">
        <v>3497.23</v>
      </c>
      <c r="E780" cm="1">
        <f t="array" ref="E780">_xlfn.IFS(B780&gt;87,1,AND(B780&lt;=87, B780&gt;45),2,AND(B780&lt;=45,B780&gt;18),3,B780&lt;=18,4)</f>
        <v>2</v>
      </c>
      <c r="F780" cm="1">
        <f t="array" ref="F780">_xlfn.IFS(C780&gt;7,4,AND(C780&lt;=7, C780&gt;5),3,AND(C780&lt;=5,C780&gt;4),2,C780&lt;=4,1)</f>
        <v>3</v>
      </c>
      <c r="G780" cm="1">
        <f t="array" ref="G780">_xlfn.IFS(D780&gt;4094,4,AND(D780&lt;=4094, D780&gt;2784),3,AND(D780&lt;=2784,D780&gt;1779),2,D780&lt;=1779,1)</f>
        <v>3</v>
      </c>
      <c r="H780">
        <f t="shared" si="12"/>
        <v>233</v>
      </c>
      <c r="I780" t="str" cm="1">
        <f t="array" ref="I780">_xlfn.IFS(H780&gt;411,"Platinum",AND(H780&lt;=411, H780&gt;311),"Gold",AND(H780&lt;=311,H780&gt;211),"Silver",H780&lt;=211,"Bronze")</f>
        <v>Silver</v>
      </c>
      <c r="J780" t="str" cm="1">
        <f t="array" ref="J780">_xlfn.IFS(
H780="444","Champions",
LEFT(H780,1)="4","Loyal Customers",
MID(H780,2,1)="4","Potential Loyalists",
LEFT(H780,1)="3","Promising",
LEFT(H780,1)="2","Customers Needing Attention",
LEFT(H780,1)&lt;="2","At Risk",
RIGHT(H780,1)="4","Can't Lose Them",
TRUE,"Hibernating"
)</f>
        <v>Customers Needing Attention</v>
      </c>
    </row>
    <row r="781" spans="1:10" x14ac:dyDescent="0.25">
      <c r="A781" s="3" t="s">
        <v>797</v>
      </c>
      <c r="B781">
        <v>0</v>
      </c>
      <c r="C781">
        <v>5</v>
      </c>
      <c r="D781">
        <v>2015.6100000000001</v>
      </c>
      <c r="E781" cm="1">
        <f t="array" ref="E781">_xlfn.IFS(B781&gt;87,1,AND(B781&lt;=87, B781&gt;45),2,AND(B781&lt;=45,B781&gt;18),3,B781&lt;=18,4)</f>
        <v>4</v>
      </c>
      <c r="F781" cm="1">
        <f t="array" ref="F781">_xlfn.IFS(C781&gt;7,4,AND(C781&lt;=7, C781&gt;5),3,AND(C781&lt;=5,C781&gt;4),2,C781&lt;=4,1)</f>
        <v>2</v>
      </c>
      <c r="G781" cm="1">
        <f t="array" ref="G781">_xlfn.IFS(D781&gt;4094,4,AND(D781&lt;=4094, D781&gt;2784),3,AND(D781&lt;=2784,D781&gt;1779),2,D781&lt;=1779,1)</f>
        <v>2</v>
      </c>
      <c r="H781">
        <f t="shared" si="12"/>
        <v>422</v>
      </c>
      <c r="I781" t="str" cm="1">
        <f t="array" ref="I781">_xlfn.IFS(H781&gt;411,"Platinum",AND(H781&lt;=411, H781&gt;311),"Gold",AND(H781&lt;=311,H781&gt;211),"Silver",H781&lt;=211,"Bronze")</f>
        <v>Platinum</v>
      </c>
      <c r="J781" t="str" cm="1">
        <f t="array" ref="J781">_xlfn.IFS(
H781="444","Champions",
LEFT(H781,1)="4","Loyal Customers",
MID(H781,2,1)="4","Potential Loyalists",
LEFT(H781,1)="3","Promising",
LEFT(H781,1)="2","Customers Needing Attention",
LEFT(H781,1)&lt;="2","At Risk",
RIGHT(H781,1)="4","Can't Lose Them",
TRUE,"Hibernating"
)</f>
        <v>Loyal Customers</v>
      </c>
    </row>
    <row r="782" spans="1:10" x14ac:dyDescent="0.25">
      <c r="A782" s="3" t="s">
        <v>798</v>
      </c>
      <c r="B782">
        <v>334</v>
      </c>
      <c r="C782">
        <v>2</v>
      </c>
      <c r="D782">
        <v>1328.03</v>
      </c>
      <c r="E782" cm="1">
        <f t="array" ref="E782">_xlfn.IFS(B782&gt;87,1,AND(B782&lt;=87, B782&gt;45),2,AND(B782&lt;=45,B782&gt;18),3,B782&lt;=18,4)</f>
        <v>1</v>
      </c>
      <c r="F782" cm="1">
        <f t="array" ref="F782">_xlfn.IFS(C782&gt;7,4,AND(C782&lt;=7, C782&gt;5),3,AND(C782&lt;=5,C782&gt;4),2,C782&lt;=4,1)</f>
        <v>1</v>
      </c>
      <c r="G782" cm="1">
        <f t="array" ref="G782">_xlfn.IFS(D782&gt;4094,4,AND(D782&lt;=4094, D782&gt;2784),3,AND(D782&lt;=2784,D782&gt;1779),2,D782&lt;=1779,1)</f>
        <v>1</v>
      </c>
      <c r="H782">
        <f t="shared" si="12"/>
        <v>111</v>
      </c>
      <c r="I782" t="str" cm="1">
        <f t="array" ref="I782">_xlfn.IFS(H782&gt;411,"Platinum",AND(H782&lt;=411, H782&gt;311),"Gold",AND(H782&lt;=311,H782&gt;211),"Silver",H782&lt;=211,"Bronze")</f>
        <v>Bronze</v>
      </c>
      <c r="J782" t="str" cm="1">
        <f t="array" ref="J782">_xlfn.IFS(
H782="444","Champions",
LEFT(H782,1)="4","Loyal Customers",
MID(H782,2,1)="4","Potential Loyalists",
LEFT(H782,1)="3","Promising",
LEFT(H782,1)="2","Customers Needing Attention",
LEFT(H782,1)&lt;="2","At Risk",
RIGHT(H782,1)="4","Can't Lose Them",
TRUE,"Hibernating"
)</f>
        <v>At Risk</v>
      </c>
    </row>
    <row r="783" spans="1:10" x14ac:dyDescent="0.25">
      <c r="A783" s="3" t="s">
        <v>799</v>
      </c>
      <c r="B783">
        <v>69</v>
      </c>
      <c r="C783">
        <v>6</v>
      </c>
      <c r="D783">
        <v>1483.48</v>
      </c>
      <c r="E783" cm="1">
        <f t="array" ref="E783">_xlfn.IFS(B783&gt;87,1,AND(B783&lt;=87, B783&gt;45),2,AND(B783&lt;=45,B783&gt;18),3,B783&lt;=18,4)</f>
        <v>2</v>
      </c>
      <c r="F783" cm="1">
        <f t="array" ref="F783">_xlfn.IFS(C783&gt;7,4,AND(C783&lt;=7, C783&gt;5),3,AND(C783&lt;=5,C783&gt;4),2,C783&lt;=4,1)</f>
        <v>3</v>
      </c>
      <c r="G783" cm="1">
        <f t="array" ref="G783">_xlfn.IFS(D783&gt;4094,4,AND(D783&lt;=4094, D783&gt;2784),3,AND(D783&lt;=2784,D783&gt;1779),2,D783&lt;=1779,1)</f>
        <v>1</v>
      </c>
      <c r="H783">
        <f t="shared" si="12"/>
        <v>231</v>
      </c>
      <c r="I783" t="str" cm="1">
        <f t="array" ref="I783">_xlfn.IFS(H783&gt;411,"Platinum",AND(H783&lt;=411, H783&gt;311),"Gold",AND(H783&lt;=311,H783&gt;211),"Silver",H783&lt;=211,"Bronze")</f>
        <v>Silver</v>
      </c>
      <c r="J783" t="str" cm="1">
        <f t="array" ref="J783">_xlfn.IFS(
H783="444","Champions",
LEFT(H783,1)="4","Loyal Customers",
MID(H783,2,1)="4","Potential Loyalists",
LEFT(H783,1)="3","Promising",
LEFT(H783,1)="2","Customers Needing Attention",
LEFT(H783,1)&lt;="2","At Risk",
RIGHT(H783,1)="4","Can't Lose Them",
TRUE,"Hibernating"
)</f>
        <v>Customers Needing Attention</v>
      </c>
    </row>
    <row r="784" spans="1:10" x14ac:dyDescent="0.25">
      <c r="A784" s="3" t="s">
        <v>800</v>
      </c>
      <c r="B784">
        <v>5</v>
      </c>
      <c r="C784">
        <v>5</v>
      </c>
      <c r="D784">
        <v>1420.6800000000003</v>
      </c>
      <c r="E784" cm="1">
        <f t="array" ref="E784">_xlfn.IFS(B784&gt;87,1,AND(B784&lt;=87, B784&gt;45),2,AND(B784&lt;=45,B784&gt;18),3,B784&lt;=18,4)</f>
        <v>4</v>
      </c>
      <c r="F784" cm="1">
        <f t="array" ref="F784">_xlfn.IFS(C784&gt;7,4,AND(C784&lt;=7, C784&gt;5),3,AND(C784&lt;=5,C784&gt;4),2,C784&lt;=4,1)</f>
        <v>2</v>
      </c>
      <c r="G784" cm="1">
        <f t="array" ref="G784">_xlfn.IFS(D784&gt;4094,4,AND(D784&lt;=4094, D784&gt;2784),3,AND(D784&lt;=2784,D784&gt;1779),2,D784&lt;=1779,1)</f>
        <v>1</v>
      </c>
      <c r="H784">
        <f t="shared" si="12"/>
        <v>421</v>
      </c>
      <c r="I784" t="str" cm="1">
        <f t="array" ref="I784">_xlfn.IFS(H784&gt;411,"Platinum",AND(H784&lt;=411, H784&gt;311),"Gold",AND(H784&lt;=311,H784&gt;211),"Silver",H784&lt;=211,"Bronze")</f>
        <v>Platinum</v>
      </c>
      <c r="J784" t="str" cm="1">
        <f t="array" ref="J784">_xlfn.IFS(
H784="444","Champions",
LEFT(H784,1)="4","Loyal Customers",
MID(H784,2,1)="4","Potential Loyalists",
LEFT(H784,1)="3","Promising",
LEFT(H784,1)="2","Customers Needing Attention",
LEFT(H784,1)&lt;="2","At Risk",
RIGHT(H784,1)="4","Can't Lose Them",
TRUE,"Hibernating"
)</f>
        <v>Loyal Customers</v>
      </c>
    </row>
    <row r="785" spans="1:10" x14ac:dyDescent="0.25">
      <c r="A785" s="3" t="s">
        <v>801</v>
      </c>
      <c r="B785">
        <v>14</v>
      </c>
      <c r="C785">
        <v>7</v>
      </c>
      <c r="D785">
        <v>2185.44</v>
      </c>
      <c r="E785" cm="1">
        <f t="array" ref="E785">_xlfn.IFS(B785&gt;87,1,AND(B785&lt;=87, B785&gt;45),2,AND(B785&lt;=45,B785&gt;18),3,B785&lt;=18,4)</f>
        <v>4</v>
      </c>
      <c r="F785" cm="1">
        <f t="array" ref="F785">_xlfn.IFS(C785&gt;7,4,AND(C785&lt;=7, C785&gt;5),3,AND(C785&lt;=5,C785&gt;4),2,C785&lt;=4,1)</f>
        <v>3</v>
      </c>
      <c r="G785" cm="1">
        <f t="array" ref="G785">_xlfn.IFS(D785&gt;4094,4,AND(D785&lt;=4094, D785&gt;2784),3,AND(D785&lt;=2784,D785&gt;1779),2,D785&lt;=1779,1)</f>
        <v>2</v>
      </c>
      <c r="H785">
        <f t="shared" si="12"/>
        <v>432</v>
      </c>
      <c r="I785" t="str" cm="1">
        <f t="array" ref="I785">_xlfn.IFS(H785&gt;411,"Platinum",AND(H785&lt;=411, H785&gt;311),"Gold",AND(H785&lt;=311,H785&gt;211),"Silver",H785&lt;=211,"Bronze")</f>
        <v>Platinum</v>
      </c>
      <c r="J785" t="str" cm="1">
        <f t="array" ref="J785">_xlfn.IFS(
H785="444","Champions",
LEFT(H785,1)="4","Loyal Customers",
MID(H785,2,1)="4","Potential Loyalists",
LEFT(H785,1)="3","Promising",
LEFT(H785,1)="2","Customers Needing Attention",
LEFT(H785,1)&lt;="2","At Risk",
RIGHT(H785,1)="4","Can't Lose Them",
TRUE,"Hibernating"
)</f>
        <v>Loyal Customers</v>
      </c>
    </row>
    <row r="786" spans="1:10" x14ac:dyDescent="0.25">
      <c r="A786" s="3" t="s">
        <v>802</v>
      </c>
      <c r="B786">
        <v>3</v>
      </c>
      <c r="C786">
        <v>4</v>
      </c>
      <c r="D786">
        <v>761.47</v>
      </c>
      <c r="E786" cm="1">
        <f t="array" ref="E786">_xlfn.IFS(B786&gt;87,1,AND(B786&lt;=87, B786&gt;45),2,AND(B786&lt;=45,B786&gt;18),3,B786&lt;=18,4)</f>
        <v>4</v>
      </c>
      <c r="F786" cm="1">
        <f t="array" ref="F786">_xlfn.IFS(C786&gt;7,4,AND(C786&lt;=7, C786&gt;5),3,AND(C786&lt;=5,C786&gt;4),2,C786&lt;=4,1)</f>
        <v>1</v>
      </c>
      <c r="G786" cm="1">
        <f t="array" ref="G786">_xlfn.IFS(D786&gt;4094,4,AND(D786&lt;=4094, D786&gt;2784),3,AND(D786&lt;=2784,D786&gt;1779),2,D786&lt;=1779,1)</f>
        <v>1</v>
      </c>
      <c r="H786">
        <f t="shared" si="12"/>
        <v>411</v>
      </c>
      <c r="I786" t="str" cm="1">
        <f t="array" ref="I786">_xlfn.IFS(H786&gt;411,"Platinum",AND(H786&lt;=411, H786&gt;311),"Gold",AND(H786&lt;=311,H786&gt;211),"Silver",H786&lt;=211,"Bronze")</f>
        <v>Gold</v>
      </c>
      <c r="J786" t="str" cm="1">
        <f t="array" ref="J786">_xlfn.IFS(
H786="444","Champions",
LEFT(H786,1)="4","Loyal Customers",
MID(H786,2,1)="4","Potential Loyalists",
LEFT(H786,1)="3","Promising",
LEFT(H786,1)="2","Customers Needing Attention",
LEFT(H786,1)&lt;="2","At Risk",
RIGHT(H786,1)="4","Can't Lose Them",
TRUE,"Hibernating"
)</f>
        <v>Loyal Customers</v>
      </c>
    </row>
    <row r="787" spans="1:10" x14ac:dyDescent="0.25">
      <c r="A787" s="3" t="s">
        <v>803</v>
      </c>
      <c r="B787">
        <v>119</v>
      </c>
      <c r="C787">
        <v>2</v>
      </c>
      <c r="D787">
        <v>1678.3899999999999</v>
      </c>
      <c r="E787" cm="1">
        <f t="array" ref="E787">_xlfn.IFS(B787&gt;87,1,AND(B787&lt;=87, B787&gt;45),2,AND(B787&lt;=45,B787&gt;18),3,B787&lt;=18,4)</f>
        <v>1</v>
      </c>
      <c r="F787" cm="1">
        <f t="array" ref="F787">_xlfn.IFS(C787&gt;7,4,AND(C787&lt;=7, C787&gt;5),3,AND(C787&lt;=5,C787&gt;4),2,C787&lt;=4,1)</f>
        <v>1</v>
      </c>
      <c r="G787" cm="1">
        <f t="array" ref="G787">_xlfn.IFS(D787&gt;4094,4,AND(D787&lt;=4094, D787&gt;2784),3,AND(D787&lt;=2784,D787&gt;1779),2,D787&lt;=1779,1)</f>
        <v>1</v>
      </c>
      <c r="H787">
        <f t="shared" si="12"/>
        <v>111</v>
      </c>
      <c r="I787" t="str" cm="1">
        <f t="array" ref="I787">_xlfn.IFS(H787&gt;411,"Platinum",AND(H787&lt;=411, H787&gt;311),"Gold",AND(H787&lt;=311,H787&gt;211),"Silver",H787&lt;=211,"Bronze")</f>
        <v>Bronze</v>
      </c>
      <c r="J787" t="str" cm="1">
        <f t="array" ref="J787">_xlfn.IFS(
H787="444","Champions",
LEFT(H787,1)="4","Loyal Customers",
MID(H787,2,1)="4","Potential Loyalists",
LEFT(H787,1)="3","Promising",
LEFT(H787,1)="2","Customers Needing Attention",
LEFT(H787,1)&lt;="2","At Risk",
RIGHT(H787,1)="4","Can't Lose Them",
TRUE,"Hibernating"
)</f>
        <v>At Risk</v>
      </c>
    </row>
    <row r="788" spans="1:10" x14ac:dyDescent="0.25">
      <c r="A788" s="3" t="s">
        <v>804</v>
      </c>
      <c r="B788">
        <v>15</v>
      </c>
      <c r="C788">
        <v>4</v>
      </c>
      <c r="D788">
        <v>2109.79</v>
      </c>
      <c r="E788" cm="1">
        <f t="array" ref="E788">_xlfn.IFS(B788&gt;87,1,AND(B788&lt;=87, B788&gt;45),2,AND(B788&lt;=45,B788&gt;18),3,B788&lt;=18,4)</f>
        <v>4</v>
      </c>
      <c r="F788" cm="1">
        <f t="array" ref="F788">_xlfn.IFS(C788&gt;7,4,AND(C788&lt;=7, C788&gt;5),3,AND(C788&lt;=5,C788&gt;4),2,C788&lt;=4,1)</f>
        <v>1</v>
      </c>
      <c r="G788" cm="1">
        <f t="array" ref="G788">_xlfn.IFS(D788&gt;4094,4,AND(D788&lt;=4094, D788&gt;2784),3,AND(D788&lt;=2784,D788&gt;1779),2,D788&lt;=1779,1)</f>
        <v>2</v>
      </c>
      <c r="H788">
        <f t="shared" si="12"/>
        <v>412</v>
      </c>
      <c r="I788" t="str" cm="1">
        <f t="array" ref="I788">_xlfn.IFS(H788&gt;411,"Platinum",AND(H788&lt;=411, H788&gt;311),"Gold",AND(H788&lt;=311,H788&gt;211),"Silver",H788&lt;=211,"Bronze")</f>
        <v>Platinum</v>
      </c>
      <c r="J788" t="str" cm="1">
        <f t="array" ref="J788">_xlfn.IFS(
H788="444","Champions",
LEFT(H788,1)="4","Loyal Customers",
MID(H788,2,1)="4","Potential Loyalists",
LEFT(H788,1)="3","Promising",
LEFT(H788,1)="2","Customers Needing Attention",
LEFT(H788,1)&lt;="2","At Risk",
RIGHT(H788,1)="4","Can't Lose Them",
TRUE,"Hibernating"
)</f>
        <v>Loyal Customers</v>
      </c>
    </row>
    <row r="789" spans="1:10" x14ac:dyDescent="0.25">
      <c r="A789" s="3" t="s">
        <v>805</v>
      </c>
      <c r="B789">
        <v>2</v>
      </c>
      <c r="C789">
        <v>8</v>
      </c>
      <c r="D789">
        <v>4666.6400000000003</v>
      </c>
      <c r="E789" cm="1">
        <f t="array" ref="E789">_xlfn.IFS(B789&gt;87,1,AND(B789&lt;=87, B789&gt;45),2,AND(B789&lt;=45,B789&gt;18),3,B789&lt;=18,4)</f>
        <v>4</v>
      </c>
      <c r="F789" cm="1">
        <f t="array" ref="F789">_xlfn.IFS(C789&gt;7,4,AND(C789&lt;=7, C789&gt;5),3,AND(C789&lt;=5,C789&gt;4),2,C789&lt;=4,1)</f>
        <v>4</v>
      </c>
      <c r="G789" cm="1">
        <f t="array" ref="G789">_xlfn.IFS(D789&gt;4094,4,AND(D789&lt;=4094, D789&gt;2784),3,AND(D789&lt;=2784,D789&gt;1779),2,D789&lt;=1779,1)</f>
        <v>4</v>
      </c>
      <c r="H789">
        <f t="shared" si="12"/>
        <v>444</v>
      </c>
      <c r="I789" t="str" cm="1">
        <f t="array" ref="I789">_xlfn.IFS(H789&gt;411,"Platinum",AND(H789&lt;=411, H789&gt;311),"Gold",AND(H789&lt;=311,H789&gt;211),"Silver",H789&lt;=211,"Bronze")</f>
        <v>Platinum</v>
      </c>
      <c r="J789" t="str" cm="1">
        <f t="array" ref="J789">_xlfn.IFS(
H789="444","Champions",
LEFT(H789,1)="4","Loyal Customers",
MID(H789,2,1)="4","Potential Loyalists",
LEFT(H789,1)="3","Promising",
LEFT(H789,1)="2","Customers Needing Attention",
LEFT(H789,1)&lt;="2","At Risk",
RIGHT(H789,1)="4","Can't Lose Them",
TRUE,"Hibernating"
)</f>
        <v>Loyal Customers</v>
      </c>
    </row>
    <row r="790" spans="1:10" x14ac:dyDescent="0.25">
      <c r="A790" s="3" t="s">
        <v>806</v>
      </c>
      <c r="B790">
        <v>17</v>
      </c>
      <c r="C790">
        <v>9</v>
      </c>
      <c r="D790">
        <v>3463.54</v>
      </c>
      <c r="E790" cm="1">
        <f t="array" ref="E790">_xlfn.IFS(B790&gt;87,1,AND(B790&lt;=87, B790&gt;45),2,AND(B790&lt;=45,B790&gt;18),3,B790&lt;=18,4)</f>
        <v>4</v>
      </c>
      <c r="F790" cm="1">
        <f t="array" ref="F790">_xlfn.IFS(C790&gt;7,4,AND(C790&lt;=7, C790&gt;5),3,AND(C790&lt;=5,C790&gt;4),2,C790&lt;=4,1)</f>
        <v>4</v>
      </c>
      <c r="G790" cm="1">
        <f t="array" ref="G790">_xlfn.IFS(D790&gt;4094,4,AND(D790&lt;=4094, D790&gt;2784),3,AND(D790&lt;=2784,D790&gt;1779),2,D790&lt;=1779,1)</f>
        <v>3</v>
      </c>
      <c r="H790">
        <f t="shared" si="12"/>
        <v>443</v>
      </c>
      <c r="I790" t="str" cm="1">
        <f t="array" ref="I790">_xlfn.IFS(H790&gt;411,"Platinum",AND(H790&lt;=411, H790&gt;311),"Gold",AND(H790&lt;=311,H790&gt;211),"Silver",H790&lt;=211,"Bronze")</f>
        <v>Platinum</v>
      </c>
      <c r="J790" t="str" cm="1">
        <f t="array" ref="J790">_xlfn.IFS(
H790="444","Champions",
LEFT(H790,1)="4","Loyal Customers",
MID(H790,2,1)="4","Potential Loyalists",
LEFT(H790,1)="3","Promising",
LEFT(H790,1)="2","Customers Needing Attention",
LEFT(H790,1)&lt;="2","At Risk",
RIGHT(H790,1)="4","Can't Lose Them",
TRUE,"Hibernating"
)</f>
        <v>Loyal Customers</v>
      </c>
    </row>
    <row r="791" spans="1:10" x14ac:dyDescent="0.25">
      <c r="A791" s="3" t="s">
        <v>807</v>
      </c>
      <c r="B791">
        <v>258</v>
      </c>
      <c r="C791">
        <v>4</v>
      </c>
      <c r="D791">
        <v>2225.0299999999997</v>
      </c>
      <c r="E791" cm="1">
        <f t="array" ref="E791">_xlfn.IFS(B791&gt;87,1,AND(B791&lt;=87, B791&gt;45),2,AND(B791&lt;=45,B791&gt;18),3,B791&lt;=18,4)</f>
        <v>1</v>
      </c>
      <c r="F791" cm="1">
        <f t="array" ref="F791">_xlfn.IFS(C791&gt;7,4,AND(C791&lt;=7, C791&gt;5),3,AND(C791&lt;=5,C791&gt;4),2,C791&lt;=4,1)</f>
        <v>1</v>
      </c>
      <c r="G791" cm="1">
        <f t="array" ref="G791">_xlfn.IFS(D791&gt;4094,4,AND(D791&lt;=4094, D791&gt;2784),3,AND(D791&lt;=2784,D791&gt;1779),2,D791&lt;=1779,1)</f>
        <v>2</v>
      </c>
      <c r="H791">
        <f t="shared" si="12"/>
        <v>112</v>
      </c>
      <c r="I791" t="str" cm="1">
        <f t="array" ref="I791">_xlfn.IFS(H791&gt;411,"Platinum",AND(H791&lt;=411, H791&gt;311),"Gold",AND(H791&lt;=311,H791&gt;211),"Silver",H791&lt;=211,"Bronze")</f>
        <v>Bronze</v>
      </c>
      <c r="J791" t="str" cm="1">
        <f t="array" ref="J791">_xlfn.IFS(
H791="444","Champions",
LEFT(H791,1)="4","Loyal Customers",
MID(H791,2,1)="4","Potential Loyalists",
LEFT(H791,1)="3","Promising",
LEFT(H791,1)="2","Customers Needing Attention",
LEFT(H791,1)&lt;="2","At Risk",
RIGHT(H791,1)="4","Can't Lose Them",
TRUE,"Hibernating"
)</f>
        <v>At Risk</v>
      </c>
    </row>
    <row r="792" spans="1:10" x14ac:dyDescent="0.25">
      <c r="A792" s="3" t="s">
        <v>808</v>
      </c>
      <c r="B792">
        <v>4</v>
      </c>
      <c r="C792">
        <v>5</v>
      </c>
      <c r="D792">
        <v>2059</v>
      </c>
      <c r="E792" cm="1">
        <f t="array" ref="E792">_xlfn.IFS(B792&gt;87,1,AND(B792&lt;=87, B792&gt;45),2,AND(B792&lt;=45,B792&gt;18),3,B792&lt;=18,4)</f>
        <v>4</v>
      </c>
      <c r="F792" cm="1">
        <f t="array" ref="F792">_xlfn.IFS(C792&gt;7,4,AND(C792&lt;=7, C792&gt;5),3,AND(C792&lt;=5,C792&gt;4),2,C792&lt;=4,1)</f>
        <v>2</v>
      </c>
      <c r="G792" cm="1">
        <f t="array" ref="G792">_xlfn.IFS(D792&gt;4094,4,AND(D792&lt;=4094, D792&gt;2784),3,AND(D792&lt;=2784,D792&gt;1779),2,D792&lt;=1779,1)</f>
        <v>2</v>
      </c>
      <c r="H792">
        <f t="shared" si="12"/>
        <v>422</v>
      </c>
      <c r="I792" t="str" cm="1">
        <f t="array" ref="I792">_xlfn.IFS(H792&gt;411,"Platinum",AND(H792&lt;=411, H792&gt;311),"Gold",AND(H792&lt;=311,H792&gt;211),"Silver",H792&lt;=211,"Bronze")</f>
        <v>Platinum</v>
      </c>
      <c r="J792" t="str" cm="1">
        <f t="array" ref="J792">_xlfn.IFS(
H792="444","Champions",
LEFT(H792,1)="4","Loyal Customers",
MID(H792,2,1)="4","Potential Loyalists",
LEFT(H792,1)="3","Promising",
LEFT(H792,1)="2","Customers Needing Attention",
LEFT(H792,1)&lt;="2","At Risk",
RIGHT(H792,1)="4","Can't Lose Them",
TRUE,"Hibernating"
)</f>
        <v>Loyal Customers</v>
      </c>
    </row>
    <row r="793" spans="1:10" x14ac:dyDescent="0.25">
      <c r="A793" s="3" t="s">
        <v>809</v>
      </c>
      <c r="B793">
        <v>18</v>
      </c>
      <c r="C793">
        <v>9</v>
      </c>
      <c r="D793">
        <v>4833.1399999999994</v>
      </c>
      <c r="E793" cm="1">
        <f t="array" ref="E793">_xlfn.IFS(B793&gt;87,1,AND(B793&lt;=87, B793&gt;45),2,AND(B793&lt;=45,B793&gt;18),3,B793&lt;=18,4)</f>
        <v>4</v>
      </c>
      <c r="F793" cm="1">
        <f t="array" ref="F793">_xlfn.IFS(C793&gt;7,4,AND(C793&lt;=7, C793&gt;5),3,AND(C793&lt;=5,C793&gt;4),2,C793&lt;=4,1)</f>
        <v>4</v>
      </c>
      <c r="G793" cm="1">
        <f t="array" ref="G793">_xlfn.IFS(D793&gt;4094,4,AND(D793&lt;=4094, D793&gt;2784),3,AND(D793&lt;=2784,D793&gt;1779),2,D793&lt;=1779,1)</f>
        <v>4</v>
      </c>
      <c r="H793">
        <f t="shared" si="12"/>
        <v>444</v>
      </c>
      <c r="I793" t="str" cm="1">
        <f t="array" ref="I793">_xlfn.IFS(H793&gt;411,"Platinum",AND(H793&lt;=411, H793&gt;311),"Gold",AND(H793&lt;=311,H793&gt;211),"Silver",H793&lt;=211,"Bronze")</f>
        <v>Platinum</v>
      </c>
      <c r="J793" t="str" cm="1">
        <f t="array" ref="J793">_xlfn.IFS(
H793="444","Champions",
LEFT(H793,1)="4","Loyal Customers",
MID(H793,2,1)="4","Potential Loyalists",
LEFT(H793,1)="3","Promising",
LEFT(H793,1)="2","Customers Needing Attention",
LEFT(H793,1)&lt;="2","At Risk",
RIGHT(H793,1)="4","Can't Lose Them",
TRUE,"Hibernating"
)</f>
        <v>Loyal Customers</v>
      </c>
    </row>
    <row r="794" spans="1:10" x14ac:dyDescent="0.25">
      <c r="A794" s="3" t="s">
        <v>810</v>
      </c>
      <c r="B794">
        <v>80</v>
      </c>
      <c r="C794">
        <v>4</v>
      </c>
      <c r="D794">
        <v>1638.52</v>
      </c>
      <c r="E794" cm="1">
        <f t="array" ref="E794">_xlfn.IFS(B794&gt;87,1,AND(B794&lt;=87, B794&gt;45),2,AND(B794&lt;=45,B794&gt;18),3,B794&lt;=18,4)</f>
        <v>2</v>
      </c>
      <c r="F794" cm="1">
        <f t="array" ref="F794">_xlfn.IFS(C794&gt;7,4,AND(C794&lt;=7, C794&gt;5),3,AND(C794&lt;=5,C794&gt;4),2,C794&lt;=4,1)</f>
        <v>1</v>
      </c>
      <c r="G794" cm="1">
        <f t="array" ref="G794">_xlfn.IFS(D794&gt;4094,4,AND(D794&lt;=4094, D794&gt;2784),3,AND(D794&lt;=2784,D794&gt;1779),2,D794&lt;=1779,1)</f>
        <v>1</v>
      </c>
      <c r="H794">
        <f t="shared" si="12"/>
        <v>211</v>
      </c>
      <c r="I794" t="str" cm="1">
        <f t="array" ref="I794">_xlfn.IFS(H794&gt;411,"Platinum",AND(H794&lt;=411, H794&gt;311),"Gold",AND(H794&lt;=311,H794&gt;211),"Silver",H794&lt;=211,"Bronze")</f>
        <v>Bronze</v>
      </c>
      <c r="J794" t="str" cm="1">
        <f t="array" ref="J794">_xlfn.IFS(
H794="444","Champions",
LEFT(H794,1)="4","Loyal Customers",
MID(H794,2,1)="4","Potential Loyalists",
LEFT(H794,1)="3","Promising",
LEFT(H794,1)="2","Customers Needing Attention",
LEFT(H794,1)&lt;="2","At Risk",
RIGHT(H794,1)="4","Can't Lose Them",
TRUE,"Hibernating"
)</f>
        <v>Customers Needing Attention</v>
      </c>
    </row>
    <row r="795" spans="1:10" x14ac:dyDescent="0.25">
      <c r="A795" s="3" t="s">
        <v>811</v>
      </c>
      <c r="B795">
        <v>41</v>
      </c>
      <c r="C795">
        <v>7</v>
      </c>
      <c r="D795">
        <v>2769.4500000000003</v>
      </c>
      <c r="E795" cm="1">
        <f t="array" ref="E795">_xlfn.IFS(B795&gt;87,1,AND(B795&lt;=87, B795&gt;45),2,AND(B795&lt;=45,B795&gt;18),3,B795&lt;=18,4)</f>
        <v>3</v>
      </c>
      <c r="F795" cm="1">
        <f t="array" ref="F795">_xlfn.IFS(C795&gt;7,4,AND(C795&lt;=7, C795&gt;5),3,AND(C795&lt;=5,C795&gt;4),2,C795&lt;=4,1)</f>
        <v>3</v>
      </c>
      <c r="G795" cm="1">
        <f t="array" ref="G795">_xlfn.IFS(D795&gt;4094,4,AND(D795&lt;=4094, D795&gt;2784),3,AND(D795&lt;=2784,D795&gt;1779),2,D795&lt;=1779,1)</f>
        <v>2</v>
      </c>
      <c r="H795">
        <f t="shared" si="12"/>
        <v>332</v>
      </c>
      <c r="I795" t="str" cm="1">
        <f t="array" ref="I795">_xlfn.IFS(H795&gt;411,"Platinum",AND(H795&lt;=411, H795&gt;311),"Gold",AND(H795&lt;=311,H795&gt;211),"Silver",H795&lt;=211,"Bronze")</f>
        <v>Gold</v>
      </c>
      <c r="J795" t="str" cm="1">
        <f t="array" ref="J795">_xlfn.IFS(
H795="444","Champions",
LEFT(H795,1)="4","Loyal Customers",
MID(H795,2,1)="4","Potential Loyalists",
LEFT(H795,1)="3","Promising",
LEFT(H795,1)="2","Customers Needing Attention",
LEFT(H795,1)&lt;="2","At Risk",
RIGHT(H795,1)="4","Can't Lose Them",
TRUE,"Hibernating"
)</f>
        <v>Promising</v>
      </c>
    </row>
    <row r="796" spans="1:10" x14ac:dyDescent="0.25">
      <c r="A796" s="3" t="s">
        <v>812</v>
      </c>
      <c r="B796">
        <v>286</v>
      </c>
      <c r="C796">
        <v>2</v>
      </c>
      <c r="D796">
        <v>781.41000000000008</v>
      </c>
      <c r="E796" cm="1">
        <f t="array" ref="E796">_xlfn.IFS(B796&gt;87,1,AND(B796&lt;=87, B796&gt;45),2,AND(B796&lt;=45,B796&gt;18),3,B796&lt;=18,4)</f>
        <v>1</v>
      </c>
      <c r="F796" cm="1">
        <f t="array" ref="F796">_xlfn.IFS(C796&gt;7,4,AND(C796&lt;=7, C796&gt;5),3,AND(C796&lt;=5,C796&gt;4),2,C796&lt;=4,1)</f>
        <v>1</v>
      </c>
      <c r="G796" cm="1">
        <f t="array" ref="G796">_xlfn.IFS(D796&gt;4094,4,AND(D796&lt;=4094, D796&gt;2784),3,AND(D796&lt;=2784,D796&gt;1779),2,D796&lt;=1779,1)</f>
        <v>1</v>
      </c>
      <c r="H796">
        <f t="shared" si="12"/>
        <v>111</v>
      </c>
      <c r="I796" t="str" cm="1">
        <f t="array" ref="I796">_xlfn.IFS(H796&gt;411,"Platinum",AND(H796&lt;=411, H796&gt;311),"Gold",AND(H796&lt;=311,H796&gt;211),"Silver",H796&lt;=211,"Bronze")</f>
        <v>Bronze</v>
      </c>
      <c r="J796" t="str" cm="1">
        <f t="array" ref="J796">_xlfn.IFS(
H796="444","Champions",
LEFT(H796,1)="4","Loyal Customers",
MID(H796,2,1)="4","Potential Loyalists",
LEFT(H796,1)="3","Promising",
LEFT(H796,1)="2","Customers Needing Attention",
LEFT(H796,1)&lt;="2","At Risk",
RIGHT(H796,1)="4","Can't Lose Them",
TRUE,"Hibernating"
)</f>
        <v>At Risk</v>
      </c>
    </row>
    <row r="797" spans="1:10" x14ac:dyDescent="0.25">
      <c r="A797" s="3" t="s">
        <v>813</v>
      </c>
      <c r="B797">
        <v>6</v>
      </c>
      <c r="C797">
        <v>7</v>
      </c>
      <c r="D797">
        <v>3889.18</v>
      </c>
      <c r="E797" cm="1">
        <f t="array" ref="E797">_xlfn.IFS(B797&gt;87,1,AND(B797&lt;=87, B797&gt;45),2,AND(B797&lt;=45,B797&gt;18),3,B797&lt;=18,4)</f>
        <v>4</v>
      </c>
      <c r="F797" cm="1">
        <f t="array" ref="F797">_xlfn.IFS(C797&gt;7,4,AND(C797&lt;=7, C797&gt;5),3,AND(C797&lt;=5,C797&gt;4),2,C797&lt;=4,1)</f>
        <v>3</v>
      </c>
      <c r="G797" cm="1">
        <f t="array" ref="G797">_xlfn.IFS(D797&gt;4094,4,AND(D797&lt;=4094, D797&gt;2784),3,AND(D797&lt;=2784,D797&gt;1779),2,D797&lt;=1779,1)</f>
        <v>3</v>
      </c>
      <c r="H797">
        <f t="shared" si="12"/>
        <v>433</v>
      </c>
      <c r="I797" t="str" cm="1">
        <f t="array" ref="I797">_xlfn.IFS(H797&gt;411,"Platinum",AND(H797&lt;=411, H797&gt;311),"Gold",AND(H797&lt;=311,H797&gt;211),"Silver",H797&lt;=211,"Bronze")</f>
        <v>Platinum</v>
      </c>
      <c r="J797" t="str" cm="1">
        <f t="array" ref="J797">_xlfn.IFS(
H797="444","Champions",
LEFT(H797,1)="4","Loyal Customers",
MID(H797,2,1)="4","Potential Loyalists",
LEFT(H797,1)="3","Promising",
LEFT(H797,1)="2","Customers Needing Attention",
LEFT(H797,1)&lt;="2","At Risk",
RIGHT(H797,1)="4","Can't Lose Them",
TRUE,"Hibernating"
)</f>
        <v>Loyal Customers</v>
      </c>
    </row>
    <row r="798" spans="1:10" x14ac:dyDescent="0.25">
      <c r="A798" s="3" t="s">
        <v>814</v>
      </c>
      <c r="B798">
        <v>38</v>
      </c>
      <c r="C798">
        <v>6</v>
      </c>
      <c r="D798">
        <v>3372.13</v>
      </c>
      <c r="E798" cm="1">
        <f t="array" ref="E798">_xlfn.IFS(B798&gt;87,1,AND(B798&lt;=87, B798&gt;45),2,AND(B798&lt;=45,B798&gt;18),3,B798&lt;=18,4)</f>
        <v>3</v>
      </c>
      <c r="F798" cm="1">
        <f t="array" ref="F798">_xlfn.IFS(C798&gt;7,4,AND(C798&lt;=7, C798&gt;5),3,AND(C798&lt;=5,C798&gt;4),2,C798&lt;=4,1)</f>
        <v>3</v>
      </c>
      <c r="G798" cm="1">
        <f t="array" ref="G798">_xlfn.IFS(D798&gt;4094,4,AND(D798&lt;=4094, D798&gt;2784),3,AND(D798&lt;=2784,D798&gt;1779),2,D798&lt;=1779,1)</f>
        <v>3</v>
      </c>
      <c r="H798">
        <f t="shared" si="12"/>
        <v>333</v>
      </c>
      <c r="I798" t="str" cm="1">
        <f t="array" ref="I798">_xlfn.IFS(H798&gt;411,"Platinum",AND(H798&lt;=411, H798&gt;311),"Gold",AND(H798&lt;=311,H798&gt;211),"Silver",H798&lt;=211,"Bronze")</f>
        <v>Gold</v>
      </c>
      <c r="J798" t="str" cm="1">
        <f t="array" ref="J798">_xlfn.IFS(
H798="444","Champions",
LEFT(H798,1)="4","Loyal Customers",
MID(H798,2,1)="4","Potential Loyalists",
LEFT(H798,1)="3","Promising",
LEFT(H798,1)="2","Customers Needing Attention",
LEFT(H798,1)&lt;="2","At Risk",
RIGHT(H798,1)="4","Can't Lose Them",
TRUE,"Hibernating"
)</f>
        <v>Promising</v>
      </c>
    </row>
    <row r="799" spans="1:10" x14ac:dyDescent="0.25">
      <c r="A799" s="3" t="s">
        <v>815</v>
      </c>
      <c r="B799">
        <v>102</v>
      </c>
      <c r="C799">
        <v>3</v>
      </c>
      <c r="D799">
        <v>629.29</v>
      </c>
      <c r="E799" cm="1">
        <f t="array" ref="E799">_xlfn.IFS(B799&gt;87,1,AND(B799&lt;=87, B799&gt;45),2,AND(B799&lt;=45,B799&gt;18),3,B799&lt;=18,4)</f>
        <v>1</v>
      </c>
      <c r="F799" cm="1">
        <f t="array" ref="F799">_xlfn.IFS(C799&gt;7,4,AND(C799&lt;=7, C799&gt;5),3,AND(C799&lt;=5,C799&gt;4),2,C799&lt;=4,1)</f>
        <v>1</v>
      </c>
      <c r="G799" cm="1">
        <f t="array" ref="G799">_xlfn.IFS(D799&gt;4094,4,AND(D799&lt;=4094, D799&gt;2784),3,AND(D799&lt;=2784,D799&gt;1779),2,D799&lt;=1779,1)</f>
        <v>1</v>
      </c>
      <c r="H799">
        <f t="shared" si="12"/>
        <v>111</v>
      </c>
      <c r="I799" t="str" cm="1">
        <f t="array" ref="I799">_xlfn.IFS(H799&gt;411,"Platinum",AND(H799&lt;=411, H799&gt;311),"Gold",AND(H799&lt;=311,H799&gt;211),"Silver",H799&lt;=211,"Bronze")</f>
        <v>Bronze</v>
      </c>
      <c r="J799" t="str" cm="1">
        <f t="array" ref="J799">_xlfn.IFS(
H799="444","Champions",
LEFT(H799,1)="4","Loyal Customers",
MID(H799,2,1)="4","Potential Loyalists",
LEFT(H799,1)="3","Promising",
LEFT(H799,1)="2","Customers Needing Attention",
LEFT(H799,1)&lt;="2","At Risk",
RIGHT(H799,1)="4","Can't Lose Them",
TRUE,"Hibernating"
)</f>
        <v>At Risk</v>
      </c>
    </row>
    <row r="800" spans="1:10" x14ac:dyDescent="0.25">
      <c r="A800" s="3" t="s">
        <v>816</v>
      </c>
      <c r="B800">
        <v>134</v>
      </c>
      <c r="C800">
        <v>2</v>
      </c>
      <c r="D800">
        <v>1444.78</v>
      </c>
      <c r="E800" cm="1">
        <f t="array" ref="E800">_xlfn.IFS(B800&gt;87,1,AND(B800&lt;=87, B800&gt;45),2,AND(B800&lt;=45,B800&gt;18),3,B800&lt;=18,4)</f>
        <v>1</v>
      </c>
      <c r="F800" cm="1">
        <f t="array" ref="F800">_xlfn.IFS(C800&gt;7,4,AND(C800&lt;=7, C800&gt;5),3,AND(C800&lt;=5,C800&gt;4),2,C800&lt;=4,1)</f>
        <v>1</v>
      </c>
      <c r="G800" cm="1">
        <f t="array" ref="G800">_xlfn.IFS(D800&gt;4094,4,AND(D800&lt;=4094, D800&gt;2784),3,AND(D800&lt;=2784,D800&gt;1779),2,D800&lt;=1779,1)</f>
        <v>1</v>
      </c>
      <c r="H800">
        <f t="shared" si="12"/>
        <v>111</v>
      </c>
      <c r="I800" t="str" cm="1">
        <f t="array" ref="I800">_xlfn.IFS(H800&gt;411,"Platinum",AND(H800&lt;=411, H800&gt;311),"Gold",AND(H800&lt;=311,H800&gt;211),"Silver",H800&lt;=211,"Bronze")</f>
        <v>Bronze</v>
      </c>
      <c r="J800" t="str" cm="1">
        <f t="array" ref="J800">_xlfn.IFS(
H800="444","Champions",
LEFT(H800,1)="4","Loyal Customers",
MID(H800,2,1)="4","Potential Loyalists",
LEFT(H800,1)="3","Promising",
LEFT(H800,1)="2","Customers Needing Attention",
LEFT(H800,1)&lt;="2","At Risk",
RIGHT(H800,1)="4","Can't Lose Them",
TRUE,"Hibernating"
)</f>
        <v>At Risk</v>
      </c>
    </row>
    <row r="801" spans="1:10" x14ac:dyDescent="0.25">
      <c r="A801" s="3" t="s">
        <v>817</v>
      </c>
      <c r="B801">
        <v>46</v>
      </c>
      <c r="C801">
        <v>4</v>
      </c>
      <c r="D801">
        <v>1951.07</v>
      </c>
      <c r="E801" cm="1">
        <f t="array" ref="E801">_xlfn.IFS(B801&gt;87,1,AND(B801&lt;=87, B801&gt;45),2,AND(B801&lt;=45,B801&gt;18),3,B801&lt;=18,4)</f>
        <v>2</v>
      </c>
      <c r="F801" cm="1">
        <f t="array" ref="F801">_xlfn.IFS(C801&gt;7,4,AND(C801&lt;=7, C801&gt;5),3,AND(C801&lt;=5,C801&gt;4),2,C801&lt;=4,1)</f>
        <v>1</v>
      </c>
      <c r="G801" cm="1">
        <f t="array" ref="G801">_xlfn.IFS(D801&gt;4094,4,AND(D801&lt;=4094, D801&gt;2784),3,AND(D801&lt;=2784,D801&gt;1779),2,D801&lt;=1779,1)</f>
        <v>2</v>
      </c>
      <c r="H801">
        <f t="shared" si="12"/>
        <v>212</v>
      </c>
      <c r="I801" t="str" cm="1">
        <f t="array" ref="I801">_xlfn.IFS(H801&gt;411,"Platinum",AND(H801&lt;=411, H801&gt;311),"Gold",AND(H801&lt;=311,H801&gt;211),"Silver",H801&lt;=211,"Bronze")</f>
        <v>Silver</v>
      </c>
      <c r="J801" t="str" cm="1">
        <f t="array" ref="J801">_xlfn.IFS(
H801="444","Champions",
LEFT(H801,1)="4","Loyal Customers",
MID(H801,2,1)="4","Potential Loyalists",
LEFT(H801,1)="3","Promising",
LEFT(H801,1)="2","Customers Needing Attention",
LEFT(H801,1)&lt;="2","At Risk",
RIGHT(H801,1)="4","Can't Lose Them",
TRUE,"Hibernating"
)</f>
        <v>Customers Needing Attention</v>
      </c>
    </row>
    <row r="802" spans="1:10" x14ac:dyDescent="0.25">
      <c r="A802" s="3" t="s">
        <v>818</v>
      </c>
      <c r="B802">
        <v>24</v>
      </c>
      <c r="C802">
        <v>5</v>
      </c>
      <c r="D802">
        <v>1539.11</v>
      </c>
      <c r="E802" cm="1">
        <f t="array" ref="E802">_xlfn.IFS(B802&gt;87,1,AND(B802&lt;=87, B802&gt;45),2,AND(B802&lt;=45,B802&gt;18),3,B802&lt;=18,4)</f>
        <v>3</v>
      </c>
      <c r="F802" cm="1">
        <f t="array" ref="F802">_xlfn.IFS(C802&gt;7,4,AND(C802&lt;=7, C802&gt;5),3,AND(C802&lt;=5,C802&gt;4),2,C802&lt;=4,1)</f>
        <v>2</v>
      </c>
      <c r="G802" cm="1">
        <f t="array" ref="G802">_xlfn.IFS(D802&gt;4094,4,AND(D802&lt;=4094, D802&gt;2784),3,AND(D802&lt;=2784,D802&gt;1779),2,D802&lt;=1779,1)</f>
        <v>1</v>
      </c>
      <c r="H802">
        <f t="shared" si="12"/>
        <v>321</v>
      </c>
      <c r="I802" t="str" cm="1">
        <f t="array" ref="I802">_xlfn.IFS(H802&gt;411,"Platinum",AND(H802&lt;=411, H802&gt;311),"Gold",AND(H802&lt;=311,H802&gt;211),"Silver",H802&lt;=211,"Bronze")</f>
        <v>Gold</v>
      </c>
      <c r="J802" t="str" cm="1">
        <f t="array" ref="J802">_xlfn.IFS(
H802="444","Champions",
LEFT(H802,1)="4","Loyal Customers",
MID(H802,2,1)="4","Potential Loyalists",
LEFT(H802,1)="3","Promising",
LEFT(H802,1)="2","Customers Needing Attention",
LEFT(H802,1)&lt;="2","At Risk",
RIGHT(H802,1)="4","Can't Lose Them",
TRUE,"Hibernating"
)</f>
        <v>Promising</v>
      </c>
    </row>
    <row r="803" spans="1:10" x14ac:dyDescent="0.25">
      <c r="A803" s="3" t="s">
        <v>819</v>
      </c>
      <c r="B803">
        <v>19</v>
      </c>
      <c r="C803">
        <v>5</v>
      </c>
      <c r="D803">
        <v>2228.2999999999997</v>
      </c>
      <c r="E803" cm="1">
        <f t="array" ref="E803">_xlfn.IFS(B803&gt;87,1,AND(B803&lt;=87, B803&gt;45),2,AND(B803&lt;=45,B803&gt;18),3,B803&lt;=18,4)</f>
        <v>3</v>
      </c>
      <c r="F803" cm="1">
        <f t="array" ref="F803">_xlfn.IFS(C803&gt;7,4,AND(C803&lt;=7, C803&gt;5),3,AND(C803&lt;=5,C803&gt;4),2,C803&lt;=4,1)</f>
        <v>2</v>
      </c>
      <c r="G803" cm="1">
        <f t="array" ref="G803">_xlfn.IFS(D803&gt;4094,4,AND(D803&lt;=4094, D803&gt;2784),3,AND(D803&lt;=2784,D803&gt;1779),2,D803&lt;=1779,1)</f>
        <v>2</v>
      </c>
      <c r="H803">
        <f t="shared" si="12"/>
        <v>322</v>
      </c>
      <c r="I803" t="str" cm="1">
        <f t="array" ref="I803">_xlfn.IFS(H803&gt;411,"Platinum",AND(H803&lt;=411, H803&gt;311),"Gold",AND(H803&lt;=311,H803&gt;211),"Silver",H803&lt;=211,"Bronze")</f>
        <v>Gold</v>
      </c>
      <c r="J803" t="str" cm="1">
        <f t="array" ref="J803">_xlfn.IFS(
H803="444","Champions",
LEFT(H803,1)="4","Loyal Customers",
MID(H803,2,1)="4","Potential Loyalists",
LEFT(H803,1)="3","Promising",
LEFT(H803,1)="2","Customers Needing Attention",
LEFT(H803,1)&lt;="2","At Risk",
RIGHT(H803,1)="4","Can't Lose Them",
TRUE,"Hibernating"
)</f>
        <v>Promising</v>
      </c>
    </row>
    <row r="804" spans="1:10" x14ac:dyDescent="0.25">
      <c r="A804" s="3" t="s">
        <v>820</v>
      </c>
      <c r="B804">
        <v>11</v>
      </c>
      <c r="C804">
        <v>8</v>
      </c>
      <c r="D804">
        <v>2348.66</v>
      </c>
      <c r="E804" cm="1">
        <f t="array" ref="E804">_xlfn.IFS(B804&gt;87,1,AND(B804&lt;=87, B804&gt;45),2,AND(B804&lt;=45,B804&gt;18),3,B804&lt;=18,4)</f>
        <v>4</v>
      </c>
      <c r="F804" cm="1">
        <f t="array" ref="F804">_xlfn.IFS(C804&gt;7,4,AND(C804&lt;=7, C804&gt;5),3,AND(C804&lt;=5,C804&gt;4),2,C804&lt;=4,1)</f>
        <v>4</v>
      </c>
      <c r="G804" cm="1">
        <f t="array" ref="G804">_xlfn.IFS(D804&gt;4094,4,AND(D804&lt;=4094, D804&gt;2784),3,AND(D804&lt;=2784,D804&gt;1779),2,D804&lt;=1779,1)</f>
        <v>2</v>
      </c>
      <c r="H804">
        <f t="shared" si="12"/>
        <v>442</v>
      </c>
      <c r="I804" t="str" cm="1">
        <f t="array" ref="I804">_xlfn.IFS(H804&gt;411,"Platinum",AND(H804&lt;=411, H804&gt;311),"Gold",AND(H804&lt;=311,H804&gt;211),"Silver",H804&lt;=211,"Bronze")</f>
        <v>Platinum</v>
      </c>
      <c r="J804" t="str" cm="1">
        <f t="array" ref="J804">_xlfn.IFS(
H804="444","Champions",
LEFT(H804,1)="4","Loyal Customers",
MID(H804,2,1)="4","Potential Loyalists",
LEFT(H804,1)="3","Promising",
LEFT(H804,1)="2","Customers Needing Attention",
LEFT(H804,1)&lt;="2","At Risk",
RIGHT(H804,1)="4","Can't Lose Them",
TRUE,"Hibernating"
)</f>
        <v>Loyal Customers</v>
      </c>
    </row>
    <row r="805" spans="1:10" x14ac:dyDescent="0.25">
      <c r="A805" s="3" t="s">
        <v>821</v>
      </c>
      <c r="B805">
        <v>23</v>
      </c>
      <c r="C805">
        <v>5</v>
      </c>
      <c r="D805">
        <v>3538.0499999999997</v>
      </c>
      <c r="E805" cm="1">
        <f t="array" ref="E805">_xlfn.IFS(B805&gt;87,1,AND(B805&lt;=87, B805&gt;45),2,AND(B805&lt;=45,B805&gt;18),3,B805&lt;=18,4)</f>
        <v>3</v>
      </c>
      <c r="F805" cm="1">
        <f t="array" ref="F805">_xlfn.IFS(C805&gt;7,4,AND(C805&lt;=7, C805&gt;5),3,AND(C805&lt;=5,C805&gt;4),2,C805&lt;=4,1)</f>
        <v>2</v>
      </c>
      <c r="G805" cm="1">
        <f t="array" ref="G805">_xlfn.IFS(D805&gt;4094,4,AND(D805&lt;=4094, D805&gt;2784),3,AND(D805&lt;=2784,D805&gt;1779),2,D805&lt;=1779,1)</f>
        <v>3</v>
      </c>
      <c r="H805">
        <f t="shared" si="12"/>
        <v>323</v>
      </c>
      <c r="I805" t="str" cm="1">
        <f t="array" ref="I805">_xlfn.IFS(H805&gt;411,"Platinum",AND(H805&lt;=411, H805&gt;311),"Gold",AND(H805&lt;=311,H805&gt;211),"Silver",H805&lt;=211,"Bronze")</f>
        <v>Gold</v>
      </c>
      <c r="J805" t="str" cm="1">
        <f t="array" ref="J805">_xlfn.IFS(
H805="444","Champions",
LEFT(H805,1)="4","Loyal Customers",
MID(H805,2,1)="4","Potential Loyalists",
LEFT(H805,1)="3","Promising",
LEFT(H805,1)="2","Customers Needing Attention",
LEFT(H805,1)&lt;="2","At Risk",
RIGHT(H805,1)="4","Can't Lose Them",
TRUE,"Hibernating"
)</f>
        <v>Promising</v>
      </c>
    </row>
    <row r="806" spans="1:10" x14ac:dyDescent="0.25">
      <c r="A806" s="3" t="s">
        <v>822</v>
      </c>
      <c r="B806">
        <v>0</v>
      </c>
      <c r="C806">
        <v>7</v>
      </c>
      <c r="D806">
        <v>3766.3500000000004</v>
      </c>
      <c r="E806" cm="1">
        <f t="array" ref="E806">_xlfn.IFS(B806&gt;87,1,AND(B806&lt;=87, B806&gt;45),2,AND(B806&lt;=45,B806&gt;18),3,B806&lt;=18,4)</f>
        <v>4</v>
      </c>
      <c r="F806" cm="1">
        <f t="array" ref="F806">_xlfn.IFS(C806&gt;7,4,AND(C806&lt;=7, C806&gt;5),3,AND(C806&lt;=5,C806&gt;4),2,C806&lt;=4,1)</f>
        <v>3</v>
      </c>
      <c r="G806" cm="1">
        <f t="array" ref="G806">_xlfn.IFS(D806&gt;4094,4,AND(D806&lt;=4094, D806&gt;2784),3,AND(D806&lt;=2784,D806&gt;1779),2,D806&lt;=1779,1)</f>
        <v>3</v>
      </c>
      <c r="H806">
        <f t="shared" si="12"/>
        <v>433</v>
      </c>
      <c r="I806" t="str" cm="1">
        <f t="array" ref="I806">_xlfn.IFS(H806&gt;411,"Platinum",AND(H806&lt;=411, H806&gt;311),"Gold",AND(H806&lt;=311,H806&gt;211),"Silver",H806&lt;=211,"Bronze")</f>
        <v>Platinum</v>
      </c>
      <c r="J806" t="str" cm="1">
        <f t="array" ref="J806">_xlfn.IFS(
H806="444","Champions",
LEFT(H806,1)="4","Loyal Customers",
MID(H806,2,1)="4","Potential Loyalists",
LEFT(H806,1)="3","Promising",
LEFT(H806,1)="2","Customers Needing Attention",
LEFT(H806,1)&lt;="2","At Risk",
RIGHT(H806,1)="4","Can't Lose Them",
TRUE,"Hibernating"
)</f>
        <v>Loyal Customers</v>
      </c>
    </row>
    <row r="807" spans="1:10" x14ac:dyDescent="0.25">
      <c r="A807" s="3" t="s">
        <v>823</v>
      </c>
      <c r="B807">
        <v>4</v>
      </c>
      <c r="C807">
        <v>8</v>
      </c>
      <c r="D807">
        <v>6474.5</v>
      </c>
      <c r="E807" cm="1">
        <f t="array" ref="E807">_xlfn.IFS(B807&gt;87,1,AND(B807&lt;=87, B807&gt;45),2,AND(B807&lt;=45,B807&gt;18),3,B807&lt;=18,4)</f>
        <v>4</v>
      </c>
      <c r="F807" cm="1">
        <f t="array" ref="F807">_xlfn.IFS(C807&gt;7,4,AND(C807&lt;=7, C807&gt;5),3,AND(C807&lt;=5,C807&gt;4),2,C807&lt;=4,1)</f>
        <v>4</v>
      </c>
      <c r="G807" cm="1">
        <f t="array" ref="G807">_xlfn.IFS(D807&gt;4094,4,AND(D807&lt;=4094, D807&gt;2784),3,AND(D807&lt;=2784,D807&gt;1779),2,D807&lt;=1779,1)</f>
        <v>4</v>
      </c>
      <c r="H807">
        <f t="shared" si="12"/>
        <v>444</v>
      </c>
      <c r="I807" t="str" cm="1">
        <f t="array" ref="I807">_xlfn.IFS(H807&gt;411,"Platinum",AND(H807&lt;=411, H807&gt;311),"Gold",AND(H807&lt;=311,H807&gt;211),"Silver",H807&lt;=211,"Bronze")</f>
        <v>Platinum</v>
      </c>
      <c r="J807" t="str" cm="1">
        <f t="array" ref="J807">_xlfn.IFS(
H807="444","Champions",
LEFT(H807,1)="4","Loyal Customers",
MID(H807,2,1)="4","Potential Loyalists",
LEFT(H807,1)="3","Promising",
LEFT(H807,1)="2","Customers Needing Attention",
LEFT(H807,1)&lt;="2","At Risk",
RIGHT(H807,1)="4","Can't Lose Them",
TRUE,"Hibernating"
)</f>
        <v>Loyal Customers</v>
      </c>
    </row>
    <row r="808" spans="1:10" x14ac:dyDescent="0.25">
      <c r="A808" s="3" t="s">
        <v>824</v>
      </c>
      <c r="B808">
        <v>17</v>
      </c>
      <c r="C808">
        <v>5</v>
      </c>
      <c r="D808">
        <v>2965.28</v>
      </c>
      <c r="E808" cm="1">
        <f t="array" ref="E808">_xlfn.IFS(B808&gt;87,1,AND(B808&lt;=87, B808&gt;45),2,AND(B808&lt;=45,B808&gt;18),3,B808&lt;=18,4)</f>
        <v>4</v>
      </c>
      <c r="F808" cm="1">
        <f t="array" ref="F808">_xlfn.IFS(C808&gt;7,4,AND(C808&lt;=7, C808&gt;5),3,AND(C808&lt;=5,C808&gt;4),2,C808&lt;=4,1)</f>
        <v>2</v>
      </c>
      <c r="G808" cm="1">
        <f t="array" ref="G808">_xlfn.IFS(D808&gt;4094,4,AND(D808&lt;=4094, D808&gt;2784),3,AND(D808&lt;=2784,D808&gt;1779),2,D808&lt;=1779,1)</f>
        <v>3</v>
      </c>
      <c r="H808">
        <f t="shared" si="12"/>
        <v>423</v>
      </c>
      <c r="I808" t="str" cm="1">
        <f t="array" ref="I808">_xlfn.IFS(H808&gt;411,"Platinum",AND(H808&lt;=411, H808&gt;311),"Gold",AND(H808&lt;=311,H808&gt;211),"Silver",H808&lt;=211,"Bronze")</f>
        <v>Platinum</v>
      </c>
      <c r="J808" t="str" cm="1">
        <f t="array" ref="J808">_xlfn.IFS(
H808="444","Champions",
LEFT(H808,1)="4","Loyal Customers",
MID(H808,2,1)="4","Potential Loyalists",
LEFT(H808,1)="3","Promising",
LEFT(H808,1)="2","Customers Needing Attention",
LEFT(H808,1)&lt;="2","At Risk",
RIGHT(H808,1)="4","Can't Lose Them",
TRUE,"Hibernating"
)</f>
        <v>Loyal Customers</v>
      </c>
    </row>
    <row r="809" spans="1:10" x14ac:dyDescent="0.25">
      <c r="A809" s="3" t="s">
        <v>825</v>
      </c>
      <c r="B809">
        <v>103</v>
      </c>
      <c r="C809">
        <v>4</v>
      </c>
      <c r="D809">
        <v>958.58</v>
      </c>
      <c r="E809" cm="1">
        <f t="array" ref="E809">_xlfn.IFS(B809&gt;87,1,AND(B809&lt;=87, B809&gt;45),2,AND(B809&lt;=45,B809&gt;18),3,B809&lt;=18,4)</f>
        <v>1</v>
      </c>
      <c r="F809" cm="1">
        <f t="array" ref="F809">_xlfn.IFS(C809&gt;7,4,AND(C809&lt;=7, C809&gt;5),3,AND(C809&lt;=5,C809&gt;4),2,C809&lt;=4,1)</f>
        <v>1</v>
      </c>
      <c r="G809" cm="1">
        <f t="array" ref="G809">_xlfn.IFS(D809&gt;4094,4,AND(D809&lt;=4094, D809&gt;2784),3,AND(D809&lt;=2784,D809&gt;1779),2,D809&lt;=1779,1)</f>
        <v>1</v>
      </c>
      <c r="H809">
        <f t="shared" si="12"/>
        <v>111</v>
      </c>
      <c r="I809" t="str" cm="1">
        <f t="array" ref="I809">_xlfn.IFS(H809&gt;411,"Platinum",AND(H809&lt;=411, H809&gt;311),"Gold",AND(H809&lt;=311,H809&gt;211),"Silver",H809&lt;=211,"Bronze")</f>
        <v>Bronze</v>
      </c>
      <c r="J809" t="str" cm="1">
        <f t="array" ref="J809">_xlfn.IFS(
H809="444","Champions",
LEFT(H809,1)="4","Loyal Customers",
MID(H809,2,1)="4","Potential Loyalists",
LEFT(H809,1)="3","Promising",
LEFT(H809,1)="2","Customers Needing Attention",
LEFT(H809,1)&lt;="2","At Risk",
RIGHT(H809,1)="4","Can't Lose Them",
TRUE,"Hibernating"
)</f>
        <v>At Risk</v>
      </c>
    </row>
    <row r="810" spans="1:10" x14ac:dyDescent="0.25">
      <c r="A810" s="3" t="s">
        <v>826</v>
      </c>
      <c r="B810">
        <v>60</v>
      </c>
      <c r="C810">
        <v>6</v>
      </c>
      <c r="D810">
        <v>5166.5499999999993</v>
      </c>
      <c r="E810" cm="1">
        <f t="array" ref="E810">_xlfn.IFS(B810&gt;87,1,AND(B810&lt;=87, B810&gt;45),2,AND(B810&lt;=45,B810&gt;18),3,B810&lt;=18,4)</f>
        <v>2</v>
      </c>
      <c r="F810" cm="1">
        <f t="array" ref="F810">_xlfn.IFS(C810&gt;7,4,AND(C810&lt;=7, C810&gt;5),3,AND(C810&lt;=5,C810&gt;4),2,C810&lt;=4,1)</f>
        <v>3</v>
      </c>
      <c r="G810" cm="1">
        <f t="array" ref="G810">_xlfn.IFS(D810&gt;4094,4,AND(D810&lt;=4094, D810&gt;2784),3,AND(D810&lt;=2784,D810&gt;1779),2,D810&lt;=1779,1)</f>
        <v>4</v>
      </c>
      <c r="H810">
        <f t="shared" si="12"/>
        <v>234</v>
      </c>
      <c r="I810" t="str" cm="1">
        <f t="array" ref="I810">_xlfn.IFS(H810&gt;411,"Platinum",AND(H810&lt;=411, H810&gt;311),"Gold",AND(H810&lt;=311,H810&gt;211),"Silver",H810&lt;=211,"Bronze")</f>
        <v>Silver</v>
      </c>
      <c r="J810" t="str" cm="1">
        <f t="array" ref="J810">_xlfn.IFS(
H810="444","Champions",
LEFT(H810,1)="4","Loyal Customers",
MID(H810,2,1)="4","Potential Loyalists",
LEFT(H810,1)="3","Promising",
LEFT(H810,1)="2","Customers Needing Attention",
LEFT(H810,1)&lt;="2","At Risk",
RIGHT(H810,1)="4","Can't Lose Them",
TRUE,"Hibernating"
)</f>
        <v>Customers Needing Attention</v>
      </c>
    </row>
    <row r="811" spans="1:10" x14ac:dyDescent="0.25">
      <c r="A811" s="3" t="s">
        <v>827</v>
      </c>
      <c r="B811">
        <v>117</v>
      </c>
      <c r="C811">
        <v>5</v>
      </c>
      <c r="D811">
        <v>4031.76</v>
      </c>
      <c r="E811" cm="1">
        <f t="array" ref="E811">_xlfn.IFS(B811&gt;87,1,AND(B811&lt;=87, B811&gt;45),2,AND(B811&lt;=45,B811&gt;18),3,B811&lt;=18,4)</f>
        <v>1</v>
      </c>
      <c r="F811" cm="1">
        <f t="array" ref="F811">_xlfn.IFS(C811&gt;7,4,AND(C811&lt;=7, C811&gt;5),3,AND(C811&lt;=5,C811&gt;4),2,C811&lt;=4,1)</f>
        <v>2</v>
      </c>
      <c r="G811" cm="1">
        <f t="array" ref="G811">_xlfn.IFS(D811&gt;4094,4,AND(D811&lt;=4094, D811&gt;2784),3,AND(D811&lt;=2784,D811&gt;1779),2,D811&lt;=1779,1)</f>
        <v>3</v>
      </c>
      <c r="H811">
        <f t="shared" si="12"/>
        <v>123</v>
      </c>
      <c r="I811" t="str" cm="1">
        <f t="array" ref="I811">_xlfn.IFS(H811&gt;411,"Platinum",AND(H811&lt;=411, H811&gt;311),"Gold",AND(H811&lt;=311,H811&gt;211),"Silver",H811&lt;=211,"Bronze")</f>
        <v>Bronze</v>
      </c>
      <c r="J811" t="str" cm="1">
        <f t="array" ref="J811">_xlfn.IFS(
H811="444","Champions",
LEFT(H811,1)="4","Loyal Customers",
MID(H811,2,1)="4","Potential Loyalists",
LEFT(H811,1)="3","Promising",
LEFT(H811,1)="2","Customers Needing Attention",
LEFT(H811,1)&lt;="2","At Risk",
RIGHT(H811,1)="4","Can't Lose Them",
TRUE,"Hibernating"
)</f>
        <v>At Risk</v>
      </c>
    </row>
    <row r="812" spans="1:10" x14ac:dyDescent="0.25">
      <c r="A812" s="3" t="s">
        <v>828</v>
      </c>
      <c r="B812">
        <v>71</v>
      </c>
      <c r="C812">
        <v>7</v>
      </c>
      <c r="D812">
        <v>3036.05</v>
      </c>
      <c r="E812" cm="1">
        <f t="array" ref="E812">_xlfn.IFS(B812&gt;87,1,AND(B812&lt;=87, B812&gt;45),2,AND(B812&lt;=45,B812&gt;18),3,B812&lt;=18,4)</f>
        <v>2</v>
      </c>
      <c r="F812" cm="1">
        <f t="array" ref="F812">_xlfn.IFS(C812&gt;7,4,AND(C812&lt;=7, C812&gt;5),3,AND(C812&lt;=5,C812&gt;4),2,C812&lt;=4,1)</f>
        <v>3</v>
      </c>
      <c r="G812" cm="1">
        <f t="array" ref="G812">_xlfn.IFS(D812&gt;4094,4,AND(D812&lt;=4094, D812&gt;2784),3,AND(D812&lt;=2784,D812&gt;1779),2,D812&lt;=1779,1)</f>
        <v>3</v>
      </c>
      <c r="H812">
        <f t="shared" si="12"/>
        <v>233</v>
      </c>
      <c r="I812" t="str" cm="1">
        <f t="array" ref="I812">_xlfn.IFS(H812&gt;411,"Platinum",AND(H812&lt;=411, H812&gt;311),"Gold",AND(H812&lt;=311,H812&gt;211),"Silver",H812&lt;=211,"Bronze")</f>
        <v>Silver</v>
      </c>
      <c r="J812" t="str" cm="1">
        <f t="array" ref="J812">_xlfn.IFS(
H812="444","Champions",
LEFT(H812,1)="4","Loyal Customers",
MID(H812,2,1)="4","Potential Loyalists",
LEFT(H812,1)="3","Promising",
LEFT(H812,1)="2","Customers Needing Attention",
LEFT(H812,1)&lt;="2","At Risk",
RIGHT(H812,1)="4","Can't Lose Them",
TRUE,"Hibernating"
)</f>
        <v>Customers Needing Attention</v>
      </c>
    </row>
    <row r="813" spans="1:10" x14ac:dyDescent="0.25">
      <c r="A813" s="3" t="s">
        <v>829</v>
      </c>
      <c r="B813">
        <v>45</v>
      </c>
      <c r="C813">
        <v>7</v>
      </c>
      <c r="D813">
        <v>3684.49</v>
      </c>
      <c r="E813" cm="1">
        <f t="array" ref="E813">_xlfn.IFS(B813&gt;87,1,AND(B813&lt;=87, B813&gt;45),2,AND(B813&lt;=45,B813&gt;18),3,B813&lt;=18,4)</f>
        <v>3</v>
      </c>
      <c r="F813" cm="1">
        <f t="array" ref="F813">_xlfn.IFS(C813&gt;7,4,AND(C813&lt;=7, C813&gt;5),3,AND(C813&lt;=5,C813&gt;4),2,C813&lt;=4,1)</f>
        <v>3</v>
      </c>
      <c r="G813" cm="1">
        <f t="array" ref="G813">_xlfn.IFS(D813&gt;4094,4,AND(D813&lt;=4094, D813&gt;2784),3,AND(D813&lt;=2784,D813&gt;1779),2,D813&lt;=1779,1)</f>
        <v>3</v>
      </c>
      <c r="H813">
        <f t="shared" si="12"/>
        <v>333</v>
      </c>
      <c r="I813" t="str" cm="1">
        <f t="array" ref="I813">_xlfn.IFS(H813&gt;411,"Platinum",AND(H813&lt;=411, H813&gt;311),"Gold",AND(H813&lt;=311,H813&gt;211),"Silver",H813&lt;=211,"Bronze")</f>
        <v>Gold</v>
      </c>
      <c r="J813" t="str" cm="1">
        <f t="array" ref="J813">_xlfn.IFS(
H813="444","Champions",
LEFT(H813,1)="4","Loyal Customers",
MID(H813,2,1)="4","Potential Loyalists",
LEFT(H813,1)="3","Promising",
LEFT(H813,1)="2","Customers Needing Attention",
LEFT(H813,1)&lt;="2","At Risk",
RIGHT(H813,1)="4","Can't Lose Them",
TRUE,"Hibernating"
)</f>
        <v>Promising</v>
      </c>
    </row>
    <row r="814" spans="1:10" x14ac:dyDescent="0.25">
      <c r="A814" s="3" t="s">
        <v>830</v>
      </c>
      <c r="B814">
        <v>58</v>
      </c>
      <c r="C814">
        <v>7</v>
      </c>
      <c r="D814">
        <v>3005.33</v>
      </c>
      <c r="E814" cm="1">
        <f t="array" ref="E814">_xlfn.IFS(B814&gt;87,1,AND(B814&lt;=87, B814&gt;45),2,AND(B814&lt;=45,B814&gt;18),3,B814&lt;=18,4)</f>
        <v>2</v>
      </c>
      <c r="F814" cm="1">
        <f t="array" ref="F814">_xlfn.IFS(C814&gt;7,4,AND(C814&lt;=7, C814&gt;5),3,AND(C814&lt;=5,C814&gt;4),2,C814&lt;=4,1)</f>
        <v>3</v>
      </c>
      <c r="G814" cm="1">
        <f t="array" ref="G814">_xlfn.IFS(D814&gt;4094,4,AND(D814&lt;=4094, D814&gt;2784),3,AND(D814&lt;=2784,D814&gt;1779),2,D814&lt;=1779,1)</f>
        <v>3</v>
      </c>
      <c r="H814">
        <f t="shared" si="12"/>
        <v>233</v>
      </c>
      <c r="I814" t="str" cm="1">
        <f t="array" ref="I814">_xlfn.IFS(H814&gt;411,"Platinum",AND(H814&lt;=411, H814&gt;311),"Gold",AND(H814&lt;=311,H814&gt;211),"Silver",H814&lt;=211,"Bronze")</f>
        <v>Silver</v>
      </c>
      <c r="J814" t="str" cm="1">
        <f t="array" ref="J814">_xlfn.IFS(
H814="444","Champions",
LEFT(H814,1)="4","Loyal Customers",
MID(H814,2,1)="4","Potential Loyalists",
LEFT(H814,1)="3","Promising",
LEFT(H814,1)="2","Customers Needing Attention",
LEFT(H814,1)&lt;="2","At Risk",
RIGHT(H814,1)="4","Can't Lose Them",
TRUE,"Hibernating"
)</f>
        <v>Customers Needing Attention</v>
      </c>
    </row>
    <row r="815" spans="1:10" x14ac:dyDescent="0.25">
      <c r="A815" s="3" t="s">
        <v>831</v>
      </c>
      <c r="B815">
        <v>15</v>
      </c>
      <c r="C815">
        <v>9</v>
      </c>
      <c r="D815">
        <v>6549.51</v>
      </c>
      <c r="E815" cm="1">
        <f t="array" ref="E815">_xlfn.IFS(B815&gt;87,1,AND(B815&lt;=87, B815&gt;45),2,AND(B815&lt;=45,B815&gt;18),3,B815&lt;=18,4)</f>
        <v>4</v>
      </c>
      <c r="F815" cm="1">
        <f t="array" ref="F815">_xlfn.IFS(C815&gt;7,4,AND(C815&lt;=7, C815&gt;5),3,AND(C815&lt;=5,C815&gt;4),2,C815&lt;=4,1)</f>
        <v>4</v>
      </c>
      <c r="G815" cm="1">
        <f t="array" ref="G815">_xlfn.IFS(D815&gt;4094,4,AND(D815&lt;=4094, D815&gt;2784),3,AND(D815&lt;=2784,D815&gt;1779),2,D815&lt;=1779,1)</f>
        <v>4</v>
      </c>
      <c r="H815">
        <f t="shared" si="12"/>
        <v>444</v>
      </c>
      <c r="I815" t="str" cm="1">
        <f t="array" ref="I815">_xlfn.IFS(H815&gt;411,"Platinum",AND(H815&lt;=411, H815&gt;311),"Gold",AND(H815&lt;=311,H815&gt;211),"Silver",H815&lt;=211,"Bronze")</f>
        <v>Platinum</v>
      </c>
      <c r="J815" t="str" cm="1">
        <f t="array" ref="J815">_xlfn.IFS(
H815="444","Champions",
LEFT(H815,1)="4","Loyal Customers",
MID(H815,2,1)="4","Potential Loyalists",
LEFT(H815,1)="3","Promising",
LEFT(H815,1)="2","Customers Needing Attention",
LEFT(H815,1)&lt;="2","At Risk",
RIGHT(H815,1)="4","Can't Lose Them",
TRUE,"Hibernating"
)</f>
        <v>Loyal Customers</v>
      </c>
    </row>
    <row r="816" spans="1:10" x14ac:dyDescent="0.25">
      <c r="A816" s="3" t="s">
        <v>832</v>
      </c>
      <c r="B816">
        <v>20</v>
      </c>
      <c r="C816">
        <v>3</v>
      </c>
      <c r="D816">
        <v>418.03999999999996</v>
      </c>
      <c r="E816" cm="1">
        <f t="array" ref="E816">_xlfn.IFS(B816&gt;87,1,AND(B816&lt;=87, B816&gt;45),2,AND(B816&lt;=45,B816&gt;18),3,B816&lt;=18,4)</f>
        <v>3</v>
      </c>
      <c r="F816" cm="1">
        <f t="array" ref="F816">_xlfn.IFS(C816&gt;7,4,AND(C816&lt;=7, C816&gt;5),3,AND(C816&lt;=5,C816&gt;4),2,C816&lt;=4,1)</f>
        <v>1</v>
      </c>
      <c r="G816" cm="1">
        <f t="array" ref="G816">_xlfn.IFS(D816&gt;4094,4,AND(D816&lt;=4094, D816&gt;2784),3,AND(D816&lt;=2784,D816&gt;1779),2,D816&lt;=1779,1)</f>
        <v>1</v>
      </c>
      <c r="H816">
        <f t="shared" si="12"/>
        <v>311</v>
      </c>
      <c r="I816" t="str" cm="1">
        <f t="array" ref="I816">_xlfn.IFS(H816&gt;411,"Platinum",AND(H816&lt;=411, H816&gt;311),"Gold",AND(H816&lt;=311,H816&gt;211),"Silver",H816&lt;=211,"Bronze")</f>
        <v>Silver</v>
      </c>
      <c r="J816" t="str" cm="1">
        <f t="array" ref="J816">_xlfn.IFS(
H816="444","Champions",
LEFT(H816,1)="4","Loyal Customers",
MID(H816,2,1)="4","Potential Loyalists",
LEFT(H816,1)="3","Promising",
LEFT(H816,1)="2","Customers Needing Attention",
LEFT(H816,1)&lt;="2","At Risk",
RIGHT(H816,1)="4","Can't Lose Them",
TRUE,"Hibernating"
)</f>
        <v>Promising</v>
      </c>
    </row>
    <row r="817" spans="1:10" x14ac:dyDescent="0.25">
      <c r="A817" s="3" t="s">
        <v>833</v>
      </c>
      <c r="B817">
        <v>43</v>
      </c>
      <c r="C817">
        <v>11</v>
      </c>
      <c r="D817">
        <v>3521.29</v>
      </c>
      <c r="E817" cm="1">
        <f t="array" ref="E817">_xlfn.IFS(B817&gt;87,1,AND(B817&lt;=87, B817&gt;45),2,AND(B817&lt;=45,B817&gt;18),3,B817&lt;=18,4)</f>
        <v>3</v>
      </c>
      <c r="F817" cm="1">
        <f t="array" ref="F817">_xlfn.IFS(C817&gt;7,4,AND(C817&lt;=7, C817&gt;5),3,AND(C817&lt;=5,C817&gt;4),2,C817&lt;=4,1)</f>
        <v>4</v>
      </c>
      <c r="G817" cm="1">
        <f t="array" ref="G817">_xlfn.IFS(D817&gt;4094,4,AND(D817&lt;=4094, D817&gt;2784),3,AND(D817&lt;=2784,D817&gt;1779),2,D817&lt;=1779,1)</f>
        <v>3</v>
      </c>
      <c r="H817">
        <f t="shared" si="12"/>
        <v>343</v>
      </c>
      <c r="I817" t="str" cm="1">
        <f t="array" ref="I817">_xlfn.IFS(H817&gt;411,"Platinum",AND(H817&lt;=411, H817&gt;311),"Gold",AND(H817&lt;=311,H817&gt;211),"Silver",H817&lt;=211,"Bronze")</f>
        <v>Gold</v>
      </c>
      <c r="J817" t="str" cm="1">
        <f t="array" ref="J817">_xlfn.IFS(
H817="444","Champions",
LEFT(H817,1)="4","Loyal Customers",
MID(H817,2,1)="4","Potential Loyalists",
LEFT(H817,1)="3","Promising",
LEFT(H817,1)="2","Customers Needing Attention",
LEFT(H817,1)&lt;="2","At Risk",
RIGHT(H817,1)="4","Can't Lose Them",
TRUE,"Hibernating"
)</f>
        <v>Potential Loyalists</v>
      </c>
    </row>
    <row r="818" spans="1:10" x14ac:dyDescent="0.25">
      <c r="A818" s="3" t="s">
        <v>834</v>
      </c>
      <c r="B818">
        <v>97</v>
      </c>
      <c r="C818">
        <v>5</v>
      </c>
      <c r="D818">
        <v>2263.39</v>
      </c>
      <c r="E818" cm="1">
        <f t="array" ref="E818">_xlfn.IFS(B818&gt;87,1,AND(B818&lt;=87, B818&gt;45),2,AND(B818&lt;=45,B818&gt;18),3,B818&lt;=18,4)</f>
        <v>1</v>
      </c>
      <c r="F818" cm="1">
        <f t="array" ref="F818">_xlfn.IFS(C818&gt;7,4,AND(C818&lt;=7, C818&gt;5),3,AND(C818&lt;=5,C818&gt;4),2,C818&lt;=4,1)</f>
        <v>2</v>
      </c>
      <c r="G818" cm="1">
        <f t="array" ref="G818">_xlfn.IFS(D818&gt;4094,4,AND(D818&lt;=4094, D818&gt;2784),3,AND(D818&lt;=2784,D818&gt;1779),2,D818&lt;=1779,1)</f>
        <v>2</v>
      </c>
      <c r="H818">
        <f t="shared" si="12"/>
        <v>122</v>
      </c>
      <c r="I818" t="str" cm="1">
        <f t="array" ref="I818">_xlfn.IFS(H818&gt;411,"Platinum",AND(H818&lt;=411, H818&gt;311),"Gold",AND(H818&lt;=311,H818&gt;211),"Silver",H818&lt;=211,"Bronze")</f>
        <v>Bronze</v>
      </c>
      <c r="J818" t="str" cm="1">
        <f t="array" ref="J818">_xlfn.IFS(
H818="444","Champions",
LEFT(H818,1)="4","Loyal Customers",
MID(H818,2,1)="4","Potential Loyalists",
LEFT(H818,1)="3","Promising",
LEFT(H818,1)="2","Customers Needing Attention",
LEFT(H818,1)&lt;="2","At Risk",
RIGHT(H818,1)="4","Can't Lose Them",
TRUE,"Hibernating"
)</f>
        <v>At Risk</v>
      </c>
    </row>
    <row r="819" spans="1:10" x14ac:dyDescent="0.25">
      <c r="A819" s="3" t="s">
        <v>835</v>
      </c>
      <c r="B819">
        <v>53</v>
      </c>
      <c r="C819">
        <v>5</v>
      </c>
      <c r="D819">
        <v>3170.48</v>
      </c>
      <c r="E819" cm="1">
        <f t="array" ref="E819">_xlfn.IFS(B819&gt;87,1,AND(B819&lt;=87, B819&gt;45),2,AND(B819&lt;=45,B819&gt;18),3,B819&lt;=18,4)</f>
        <v>2</v>
      </c>
      <c r="F819" cm="1">
        <f t="array" ref="F819">_xlfn.IFS(C819&gt;7,4,AND(C819&lt;=7, C819&gt;5),3,AND(C819&lt;=5,C819&gt;4),2,C819&lt;=4,1)</f>
        <v>2</v>
      </c>
      <c r="G819" cm="1">
        <f t="array" ref="G819">_xlfn.IFS(D819&gt;4094,4,AND(D819&lt;=4094, D819&gt;2784),3,AND(D819&lt;=2784,D819&gt;1779),2,D819&lt;=1779,1)</f>
        <v>3</v>
      </c>
      <c r="H819">
        <f t="shared" si="12"/>
        <v>223</v>
      </c>
      <c r="I819" t="str" cm="1">
        <f t="array" ref="I819">_xlfn.IFS(H819&gt;411,"Platinum",AND(H819&lt;=411, H819&gt;311),"Gold",AND(H819&lt;=311,H819&gt;211),"Silver",H819&lt;=211,"Bronze")</f>
        <v>Silver</v>
      </c>
      <c r="J819" t="str" cm="1">
        <f t="array" ref="J819">_xlfn.IFS(
H819="444","Champions",
LEFT(H819,1)="4","Loyal Customers",
MID(H819,2,1)="4","Potential Loyalists",
LEFT(H819,1)="3","Promising",
LEFT(H819,1)="2","Customers Needing Attention",
LEFT(H819,1)&lt;="2","At Risk",
RIGHT(H819,1)="4","Can't Lose Them",
TRUE,"Hibernating"
)</f>
        <v>Customers Needing Attention</v>
      </c>
    </row>
    <row r="820" spans="1:10" x14ac:dyDescent="0.25">
      <c r="A820" s="3" t="s">
        <v>836</v>
      </c>
      <c r="B820">
        <v>25</v>
      </c>
      <c r="C820">
        <v>2</v>
      </c>
      <c r="D820">
        <v>923</v>
      </c>
      <c r="E820" cm="1">
        <f t="array" ref="E820">_xlfn.IFS(B820&gt;87,1,AND(B820&lt;=87, B820&gt;45),2,AND(B820&lt;=45,B820&gt;18),3,B820&lt;=18,4)</f>
        <v>3</v>
      </c>
      <c r="F820" cm="1">
        <f t="array" ref="F820">_xlfn.IFS(C820&gt;7,4,AND(C820&lt;=7, C820&gt;5),3,AND(C820&lt;=5,C820&gt;4),2,C820&lt;=4,1)</f>
        <v>1</v>
      </c>
      <c r="G820" cm="1">
        <f t="array" ref="G820">_xlfn.IFS(D820&gt;4094,4,AND(D820&lt;=4094, D820&gt;2784),3,AND(D820&lt;=2784,D820&gt;1779),2,D820&lt;=1779,1)</f>
        <v>1</v>
      </c>
      <c r="H820">
        <f t="shared" si="12"/>
        <v>311</v>
      </c>
      <c r="I820" t="str" cm="1">
        <f t="array" ref="I820">_xlfn.IFS(H820&gt;411,"Platinum",AND(H820&lt;=411, H820&gt;311),"Gold",AND(H820&lt;=311,H820&gt;211),"Silver",H820&lt;=211,"Bronze")</f>
        <v>Silver</v>
      </c>
      <c r="J820" t="str" cm="1">
        <f t="array" ref="J820">_xlfn.IFS(
H820="444","Champions",
LEFT(H820,1)="4","Loyal Customers",
MID(H820,2,1)="4","Potential Loyalists",
LEFT(H820,1)="3","Promising",
LEFT(H820,1)="2","Customers Needing Attention",
LEFT(H820,1)&lt;="2","At Risk",
RIGHT(H820,1)="4","Can't Lose Them",
TRUE,"Hibernating"
)</f>
        <v>Promising</v>
      </c>
    </row>
    <row r="821" spans="1:10" x14ac:dyDescent="0.25">
      <c r="A821" s="3" t="s">
        <v>837</v>
      </c>
      <c r="B821">
        <v>65</v>
      </c>
      <c r="C821">
        <v>4</v>
      </c>
      <c r="D821">
        <v>2417.11</v>
      </c>
      <c r="E821" cm="1">
        <f t="array" ref="E821">_xlfn.IFS(B821&gt;87,1,AND(B821&lt;=87, B821&gt;45),2,AND(B821&lt;=45,B821&gt;18),3,B821&lt;=18,4)</f>
        <v>2</v>
      </c>
      <c r="F821" cm="1">
        <f t="array" ref="F821">_xlfn.IFS(C821&gt;7,4,AND(C821&lt;=7, C821&gt;5),3,AND(C821&lt;=5,C821&gt;4),2,C821&lt;=4,1)</f>
        <v>1</v>
      </c>
      <c r="G821" cm="1">
        <f t="array" ref="G821">_xlfn.IFS(D821&gt;4094,4,AND(D821&lt;=4094, D821&gt;2784),3,AND(D821&lt;=2784,D821&gt;1779),2,D821&lt;=1779,1)</f>
        <v>2</v>
      </c>
      <c r="H821">
        <f t="shared" si="12"/>
        <v>212</v>
      </c>
      <c r="I821" t="str" cm="1">
        <f t="array" ref="I821">_xlfn.IFS(H821&gt;411,"Platinum",AND(H821&lt;=411, H821&gt;311),"Gold",AND(H821&lt;=311,H821&gt;211),"Silver",H821&lt;=211,"Bronze")</f>
        <v>Silver</v>
      </c>
      <c r="J821" t="str" cm="1">
        <f t="array" ref="J821">_xlfn.IFS(
H821="444","Champions",
LEFT(H821,1)="4","Loyal Customers",
MID(H821,2,1)="4","Potential Loyalists",
LEFT(H821,1)="3","Promising",
LEFT(H821,1)="2","Customers Needing Attention",
LEFT(H821,1)&lt;="2","At Risk",
RIGHT(H821,1)="4","Can't Lose Them",
TRUE,"Hibernating"
)</f>
        <v>Customers Needing Attention</v>
      </c>
    </row>
    <row r="822" spans="1:10" x14ac:dyDescent="0.25">
      <c r="A822" s="3" t="s">
        <v>838</v>
      </c>
      <c r="B822">
        <v>54</v>
      </c>
      <c r="C822">
        <v>6</v>
      </c>
      <c r="D822">
        <v>3759.2799999999997</v>
      </c>
      <c r="E822" cm="1">
        <f t="array" ref="E822">_xlfn.IFS(B822&gt;87,1,AND(B822&lt;=87, B822&gt;45),2,AND(B822&lt;=45,B822&gt;18),3,B822&lt;=18,4)</f>
        <v>2</v>
      </c>
      <c r="F822" cm="1">
        <f t="array" ref="F822">_xlfn.IFS(C822&gt;7,4,AND(C822&lt;=7, C822&gt;5),3,AND(C822&lt;=5,C822&gt;4),2,C822&lt;=4,1)</f>
        <v>3</v>
      </c>
      <c r="G822" cm="1">
        <f t="array" ref="G822">_xlfn.IFS(D822&gt;4094,4,AND(D822&lt;=4094, D822&gt;2784),3,AND(D822&lt;=2784,D822&gt;1779),2,D822&lt;=1779,1)</f>
        <v>3</v>
      </c>
      <c r="H822">
        <f t="shared" si="12"/>
        <v>233</v>
      </c>
      <c r="I822" t="str" cm="1">
        <f t="array" ref="I822">_xlfn.IFS(H822&gt;411,"Platinum",AND(H822&lt;=411, H822&gt;311),"Gold",AND(H822&lt;=311,H822&gt;211),"Silver",H822&lt;=211,"Bronze")</f>
        <v>Silver</v>
      </c>
      <c r="J822" t="str" cm="1">
        <f t="array" ref="J822">_xlfn.IFS(
H822="444","Champions",
LEFT(H822,1)="4","Loyal Customers",
MID(H822,2,1)="4","Potential Loyalists",
LEFT(H822,1)="3","Promising",
LEFT(H822,1)="2","Customers Needing Attention",
LEFT(H822,1)&lt;="2","At Risk",
RIGHT(H822,1)="4","Can't Lose Them",
TRUE,"Hibernating"
)</f>
        <v>Customers Needing Attention</v>
      </c>
    </row>
    <row r="823" spans="1:10" x14ac:dyDescent="0.25">
      <c r="A823" s="3" t="s">
        <v>839</v>
      </c>
      <c r="B823">
        <v>45</v>
      </c>
      <c r="C823">
        <v>3</v>
      </c>
      <c r="D823">
        <v>3531.09</v>
      </c>
      <c r="E823" cm="1">
        <f t="array" ref="E823">_xlfn.IFS(B823&gt;87,1,AND(B823&lt;=87, B823&gt;45),2,AND(B823&lt;=45,B823&gt;18),3,B823&lt;=18,4)</f>
        <v>3</v>
      </c>
      <c r="F823" cm="1">
        <f t="array" ref="F823">_xlfn.IFS(C823&gt;7,4,AND(C823&lt;=7, C823&gt;5),3,AND(C823&lt;=5,C823&gt;4),2,C823&lt;=4,1)</f>
        <v>1</v>
      </c>
      <c r="G823" cm="1">
        <f t="array" ref="G823">_xlfn.IFS(D823&gt;4094,4,AND(D823&lt;=4094, D823&gt;2784),3,AND(D823&lt;=2784,D823&gt;1779),2,D823&lt;=1779,1)</f>
        <v>3</v>
      </c>
      <c r="H823">
        <f t="shared" si="12"/>
        <v>313</v>
      </c>
      <c r="I823" t="str" cm="1">
        <f t="array" ref="I823">_xlfn.IFS(H823&gt;411,"Platinum",AND(H823&lt;=411, H823&gt;311),"Gold",AND(H823&lt;=311,H823&gt;211),"Silver",H823&lt;=211,"Bronze")</f>
        <v>Gold</v>
      </c>
      <c r="J823" t="str" cm="1">
        <f t="array" ref="J823">_xlfn.IFS(
H823="444","Champions",
LEFT(H823,1)="4","Loyal Customers",
MID(H823,2,1)="4","Potential Loyalists",
LEFT(H823,1)="3","Promising",
LEFT(H823,1)="2","Customers Needing Attention",
LEFT(H823,1)&lt;="2","At Risk",
RIGHT(H823,1)="4","Can't Lose Them",
TRUE,"Hibernating"
)</f>
        <v>Promising</v>
      </c>
    </row>
    <row r="824" spans="1:10" x14ac:dyDescent="0.25">
      <c r="A824" s="3" t="s">
        <v>840</v>
      </c>
      <c r="B824">
        <v>21</v>
      </c>
      <c r="C824">
        <v>5</v>
      </c>
      <c r="D824">
        <v>1841.07</v>
      </c>
      <c r="E824" cm="1">
        <f t="array" ref="E824">_xlfn.IFS(B824&gt;87,1,AND(B824&lt;=87, B824&gt;45),2,AND(B824&lt;=45,B824&gt;18),3,B824&lt;=18,4)</f>
        <v>3</v>
      </c>
      <c r="F824" cm="1">
        <f t="array" ref="F824">_xlfn.IFS(C824&gt;7,4,AND(C824&lt;=7, C824&gt;5),3,AND(C824&lt;=5,C824&gt;4),2,C824&lt;=4,1)</f>
        <v>2</v>
      </c>
      <c r="G824" cm="1">
        <f t="array" ref="G824">_xlfn.IFS(D824&gt;4094,4,AND(D824&lt;=4094, D824&gt;2784),3,AND(D824&lt;=2784,D824&gt;1779),2,D824&lt;=1779,1)</f>
        <v>2</v>
      </c>
      <c r="H824">
        <f t="shared" si="12"/>
        <v>322</v>
      </c>
      <c r="I824" t="str" cm="1">
        <f t="array" ref="I824">_xlfn.IFS(H824&gt;411,"Platinum",AND(H824&lt;=411, H824&gt;311),"Gold",AND(H824&lt;=311,H824&gt;211),"Silver",H824&lt;=211,"Bronze")</f>
        <v>Gold</v>
      </c>
      <c r="J824" t="str" cm="1">
        <f t="array" ref="J824">_xlfn.IFS(
H824="444","Champions",
LEFT(H824,1)="4","Loyal Customers",
MID(H824,2,1)="4","Potential Loyalists",
LEFT(H824,1)="3","Promising",
LEFT(H824,1)="2","Customers Needing Attention",
LEFT(H824,1)&lt;="2","At Risk",
RIGHT(H824,1)="4","Can't Lose Them",
TRUE,"Hibernating"
)</f>
        <v>Promising</v>
      </c>
    </row>
    <row r="825" spans="1:10" x14ac:dyDescent="0.25">
      <c r="A825" s="3" t="s">
        <v>841</v>
      </c>
      <c r="B825">
        <v>37</v>
      </c>
      <c r="C825">
        <v>4</v>
      </c>
      <c r="D825">
        <v>2395.71</v>
      </c>
      <c r="E825" cm="1">
        <f t="array" ref="E825">_xlfn.IFS(B825&gt;87,1,AND(B825&lt;=87, B825&gt;45),2,AND(B825&lt;=45,B825&gt;18),3,B825&lt;=18,4)</f>
        <v>3</v>
      </c>
      <c r="F825" cm="1">
        <f t="array" ref="F825">_xlfn.IFS(C825&gt;7,4,AND(C825&lt;=7, C825&gt;5),3,AND(C825&lt;=5,C825&gt;4),2,C825&lt;=4,1)</f>
        <v>1</v>
      </c>
      <c r="G825" cm="1">
        <f t="array" ref="G825">_xlfn.IFS(D825&gt;4094,4,AND(D825&lt;=4094, D825&gt;2784),3,AND(D825&lt;=2784,D825&gt;1779),2,D825&lt;=1779,1)</f>
        <v>2</v>
      </c>
      <c r="H825">
        <f t="shared" si="12"/>
        <v>312</v>
      </c>
      <c r="I825" t="str" cm="1">
        <f t="array" ref="I825">_xlfn.IFS(H825&gt;411,"Platinum",AND(H825&lt;=411, H825&gt;311),"Gold",AND(H825&lt;=311,H825&gt;211),"Silver",H825&lt;=211,"Bronze")</f>
        <v>Gold</v>
      </c>
      <c r="J825" t="str" cm="1">
        <f t="array" ref="J825">_xlfn.IFS(
H825="444","Champions",
LEFT(H825,1)="4","Loyal Customers",
MID(H825,2,1)="4","Potential Loyalists",
LEFT(H825,1)="3","Promising",
LEFT(H825,1)="2","Customers Needing Attention",
LEFT(H825,1)&lt;="2","At Risk",
RIGHT(H825,1)="4","Can't Lose Them",
TRUE,"Hibernating"
)</f>
        <v>Promising</v>
      </c>
    </row>
    <row r="826" spans="1:10" x14ac:dyDescent="0.25">
      <c r="A826" s="3" t="s">
        <v>842</v>
      </c>
      <c r="B826">
        <v>11</v>
      </c>
      <c r="C826">
        <v>10</v>
      </c>
      <c r="D826">
        <v>7628.24</v>
      </c>
      <c r="E826" cm="1">
        <f t="array" ref="E826">_xlfn.IFS(B826&gt;87,1,AND(B826&lt;=87, B826&gt;45),2,AND(B826&lt;=45,B826&gt;18),3,B826&lt;=18,4)</f>
        <v>4</v>
      </c>
      <c r="F826" cm="1">
        <f t="array" ref="F826">_xlfn.IFS(C826&gt;7,4,AND(C826&lt;=7, C826&gt;5),3,AND(C826&lt;=5,C826&gt;4),2,C826&lt;=4,1)</f>
        <v>4</v>
      </c>
      <c r="G826" cm="1">
        <f t="array" ref="G826">_xlfn.IFS(D826&gt;4094,4,AND(D826&lt;=4094, D826&gt;2784),3,AND(D826&lt;=2784,D826&gt;1779),2,D826&lt;=1779,1)</f>
        <v>4</v>
      </c>
      <c r="H826">
        <f t="shared" si="12"/>
        <v>444</v>
      </c>
      <c r="I826" t="str" cm="1">
        <f t="array" ref="I826">_xlfn.IFS(H826&gt;411,"Platinum",AND(H826&lt;=411, H826&gt;311),"Gold",AND(H826&lt;=311,H826&gt;211),"Silver",H826&lt;=211,"Bronze")</f>
        <v>Platinum</v>
      </c>
      <c r="J826" t="str" cm="1">
        <f t="array" ref="J826">_xlfn.IFS(
H826="444","Champions",
LEFT(H826,1)="4","Loyal Customers",
MID(H826,2,1)="4","Potential Loyalists",
LEFT(H826,1)="3","Promising",
LEFT(H826,1)="2","Customers Needing Attention",
LEFT(H826,1)&lt;="2","At Risk",
RIGHT(H826,1)="4","Can't Lose Them",
TRUE,"Hibernating"
)</f>
        <v>Loyal Customers</v>
      </c>
    </row>
    <row r="827" spans="1:10" x14ac:dyDescent="0.25">
      <c r="A827" s="3" t="s">
        <v>843</v>
      </c>
      <c r="B827">
        <v>6</v>
      </c>
      <c r="C827">
        <v>8</v>
      </c>
      <c r="D827">
        <v>3770.3600000000006</v>
      </c>
      <c r="E827" cm="1">
        <f t="array" ref="E827">_xlfn.IFS(B827&gt;87,1,AND(B827&lt;=87, B827&gt;45),2,AND(B827&lt;=45,B827&gt;18),3,B827&lt;=18,4)</f>
        <v>4</v>
      </c>
      <c r="F827" cm="1">
        <f t="array" ref="F827">_xlfn.IFS(C827&gt;7,4,AND(C827&lt;=7, C827&gt;5),3,AND(C827&lt;=5,C827&gt;4),2,C827&lt;=4,1)</f>
        <v>4</v>
      </c>
      <c r="G827" cm="1">
        <f t="array" ref="G827">_xlfn.IFS(D827&gt;4094,4,AND(D827&lt;=4094, D827&gt;2784),3,AND(D827&lt;=2784,D827&gt;1779),2,D827&lt;=1779,1)</f>
        <v>3</v>
      </c>
      <c r="H827">
        <f t="shared" si="12"/>
        <v>443</v>
      </c>
      <c r="I827" t="str" cm="1">
        <f t="array" ref="I827">_xlfn.IFS(H827&gt;411,"Platinum",AND(H827&lt;=411, H827&gt;311),"Gold",AND(H827&lt;=311,H827&gt;211),"Silver",H827&lt;=211,"Bronze")</f>
        <v>Platinum</v>
      </c>
      <c r="J827" t="str" cm="1">
        <f t="array" ref="J827">_xlfn.IFS(
H827="444","Champions",
LEFT(H827,1)="4","Loyal Customers",
MID(H827,2,1)="4","Potential Loyalists",
LEFT(H827,1)="3","Promising",
LEFT(H827,1)="2","Customers Needing Attention",
LEFT(H827,1)&lt;="2","At Risk",
RIGHT(H827,1)="4","Can't Lose Them",
TRUE,"Hibernating"
)</f>
        <v>Loyal Customers</v>
      </c>
    </row>
    <row r="828" spans="1:10" x14ac:dyDescent="0.25">
      <c r="A828" s="3" t="s">
        <v>844</v>
      </c>
      <c r="B828">
        <v>64</v>
      </c>
      <c r="C828">
        <v>4</v>
      </c>
      <c r="D828">
        <v>2725.13</v>
      </c>
      <c r="E828" cm="1">
        <f t="array" ref="E828">_xlfn.IFS(B828&gt;87,1,AND(B828&lt;=87, B828&gt;45),2,AND(B828&lt;=45,B828&gt;18),3,B828&lt;=18,4)</f>
        <v>2</v>
      </c>
      <c r="F828" cm="1">
        <f t="array" ref="F828">_xlfn.IFS(C828&gt;7,4,AND(C828&lt;=7, C828&gt;5),3,AND(C828&lt;=5,C828&gt;4),2,C828&lt;=4,1)</f>
        <v>1</v>
      </c>
      <c r="G828" cm="1">
        <f t="array" ref="G828">_xlfn.IFS(D828&gt;4094,4,AND(D828&lt;=4094, D828&gt;2784),3,AND(D828&lt;=2784,D828&gt;1779),2,D828&lt;=1779,1)</f>
        <v>2</v>
      </c>
      <c r="H828">
        <f t="shared" si="12"/>
        <v>212</v>
      </c>
      <c r="I828" t="str" cm="1">
        <f t="array" ref="I828">_xlfn.IFS(H828&gt;411,"Platinum",AND(H828&lt;=411, H828&gt;311),"Gold",AND(H828&lt;=311,H828&gt;211),"Silver",H828&lt;=211,"Bronze")</f>
        <v>Silver</v>
      </c>
      <c r="J828" t="str" cm="1">
        <f t="array" ref="J828">_xlfn.IFS(
H828="444","Champions",
LEFT(H828,1)="4","Loyal Customers",
MID(H828,2,1)="4","Potential Loyalists",
LEFT(H828,1)="3","Promising",
LEFT(H828,1)="2","Customers Needing Attention",
LEFT(H828,1)&lt;="2","At Risk",
RIGHT(H828,1)="4","Can't Lose Them",
TRUE,"Hibernating"
)</f>
        <v>Customers Needing Attention</v>
      </c>
    </row>
    <row r="829" spans="1:10" x14ac:dyDescent="0.25">
      <c r="A829" s="3" t="s">
        <v>845</v>
      </c>
      <c r="B829">
        <v>59</v>
      </c>
      <c r="C829">
        <v>6</v>
      </c>
      <c r="D829">
        <v>1942.36</v>
      </c>
      <c r="E829" cm="1">
        <f t="array" ref="E829">_xlfn.IFS(B829&gt;87,1,AND(B829&lt;=87, B829&gt;45),2,AND(B829&lt;=45,B829&gt;18),3,B829&lt;=18,4)</f>
        <v>2</v>
      </c>
      <c r="F829" cm="1">
        <f t="array" ref="F829">_xlfn.IFS(C829&gt;7,4,AND(C829&lt;=7, C829&gt;5),3,AND(C829&lt;=5,C829&gt;4),2,C829&lt;=4,1)</f>
        <v>3</v>
      </c>
      <c r="G829" cm="1">
        <f t="array" ref="G829">_xlfn.IFS(D829&gt;4094,4,AND(D829&lt;=4094, D829&gt;2784),3,AND(D829&lt;=2784,D829&gt;1779),2,D829&lt;=1779,1)</f>
        <v>2</v>
      </c>
      <c r="H829">
        <f t="shared" si="12"/>
        <v>232</v>
      </c>
      <c r="I829" t="str" cm="1">
        <f t="array" ref="I829">_xlfn.IFS(H829&gt;411,"Platinum",AND(H829&lt;=411, H829&gt;311),"Gold",AND(H829&lt;=311,H829&gt;211),"Silver",H829&lt;=211,"Bronze")</f>
        <v>Silver</v>
      </c>
      <c r="J829" t="str" cm="1">
        <f t="array" ref="J829">_xlfn.IFS(
H829="444","Champions",
LEFT(H829,1)="4","Loyal Customers",
MID(H829,2,1)="4","Potential Loyalists",
LEFT(H829,1)="3","Promising",
LEFT(H829,1)="2","Customers Needing Attention",
LEFT(H829,1)&lt;="2","At Risk",
RIGHT(H829,1)="4","Can't Lose Them",
TRUE,"Hibernating"
)</f>
        <v>Customers Needing Attention</v>
      </c>
    </row>
    <row r="830" spans="1:10" x14ac:dyDescent="0.25">
      <c r="A830" s="3" t="s">
        <v>846</v>
      </c>
      <c r="B830">
        <v>86</v>
      </c>
      <c r="C830">
        <v>7</v>
      </c>
      <c r="D830">
        <v>4448.07</v>
      </c>
      <c r="E830" cm="1">
        <f t="array" ref="E830">_xlfn.IFS(B830&gt;87,1,AND(B830&lt;=87, B830&gt;45),2,AND(B830&lt;=45,B830&gt;18),3,B830&lt;=18,4)</f>
        <v>2</v>
      </c>
      <c r="F830" cm="1">
        <f t="array" ref="F830">_xlfn.IFS(C830&gt;7,4,AND(C830&lt;=7, C830&gt;5),3,AND(C830&lt;=5,C830&gt;4),2,C830&lt;=4,1)</f>
        <v>3</v>
      </c>
      <c r="G830" cm="1">
        <f t="array" ref="G830">_xlfn.IFS(D830&gt;4094,4,AND(D830&lt;=4094, D830&gt;2784),3,AND(D830&lt;=2784,D830&gt;1779),2,D830&lt;=1779,1)</f>
        <v>4</v>
      </c>
      <c r="H830">
        <f t="shared" si="12"/>
        <v>234</v>
      </c>
      <c r="I830" t="str" cm="1">
        <f t="array" ref="I830">_xlfn.IFS(H830&gt;411,"Platinum",AND(H830&lt;=411, H830&gt;311),"Gold",AND(H830&lt;=311,H830&gt;211),"Silver",H830&lt;=211,"Bronze")</f>
        <v>Silver</v>
      </c>
      <c r="J830" t="str" cm="1">
        <f t="array" ref="J830">_xlfn.IFS(
H830="444","Champions",
LEFT(H830,1)="4","Loyal Customers",
MID(H830,2,1)="4","Potential Loyalists",
LEFT(H830,1)="3","Promising",
LEFT(H830,1)="2","Customers Needing Attention",
LEFT(H830,1)&lt;="2","At Risk",
RIGHT(H830,1)="4","Can't Lose Them",
TRUE,"Hibernating"
)</f>
        <v>Customers Needing Attention</v>
      </c>
    </row>
    <row r="831" spans="1:10" x14ac:dyDescent="0.25">
      <c r="A831" s="3" t="s">
        <v>847</v>
      </c>
      <c r="B831">
        <v>109</v>
      </c>
      <c r="C831">
        <v>3</v>
      </c>
      <c r="D831">
        <v>539.25</v>
      </c>
      <c r="E831" cm="1">
        <f t="array" ref="E831">_xlfn.IFS(B831&gt;87,1,AND(B831&lt;=87, B831&gt;45),2,AND(B831&lt;=45,B831&gt;18),3,B831&lt;=18,4)</f>
        <v>1</v>
      </c>
      <c r="F831" cm="1">
        <f t="array" ref="F831">_xlfn.IFS(C831&gt;7,4,AND(C831&lt;=7, C831&gt;5),3,AND(C831&lt;=5,C831&gt;4),2,C831&lt;=4,1)</f>
        <v>1</v>
      </c>
      <c r="G831" cm="1">
        <f t="array" ref="G831">_xlfn.IFS(D831&gt;4094,4,AND(D831&lt;=4094, D831&gt;2784),3,AND(D831&lt;=2784,D831&gt;1779),2,D831&lt;=1779,1)</f>
        <v>1</v>
      </c>
      <c r="H831">
        <f t="shared" si="12"/>
        <v>111</v>
      </c>
      <c r="I831" t="str" cm="1">
        <f t="array" ref="I831">_xlfn.IFS(H831&gt;411,"Platinum",AND(H831&lt;=411, H831&gt;311),"Gold",AND(H831&lt;=311,H831&gt;211),"Silver",H831&lt;=211,"Bronze")</f>
        <v>Bronze</v>
      </c>
      <c r="J831" t="str" cm="1">
        <f t="array" ref="J831">_xlfn.IFS(
H831="444","Champions",
LEFT(H831,1)="4","Loyal Customers",
MID(H831,2,1)="4","Potential Loyalists",
LEFT(H831,1)="3","Promising",
LEFT(H831,1)="2","Customers Needing Attention",
LEFT(H831,1)&lt;="2","At Risk",
RIGHT(H831,1)="4","Can't Lose Them",
TRUE,"Hibernating"
)</f>
        <v>At Risk</v>
      </c>
    </row>
    <row r="832" spans="1:10" x14ac:dyDescent="0.25">
      <c r="A832" s="3" t="s">
        <v>848</v>
      </c>
      <c r="B832">
        <v>5</v>
      </c>
      <c r="C832">
        <v>12</v>
      </c>
      <c r="D832">
        <v>3164.47</v>
      </c>
      <c r="E832" cm="1">
        <f t="array" ref="E832">_xlfn.IFS(B832&gt;87,1,AND(B832&lt;=87, B832&gt;45),2,AND(B832&lt;=45,B832&gt;18),3,B832&lt;=18,4)</f>
        <v>4</v>
      </c>
      <c r="F832" cm="1">
        <f t="array" ref="F832">_xlfn.IFS(C832&gt;7,4,AND(C832&lt;=7, C832&gt;5),3,AND(C832&lt;=5,C832&gt;4),2,C832&lt;=4,1)</f>
        <v>4</v>
      </c>
      <c r="G832" cm="1">
        <f t="array" ref="G832">_xlfn.IFS(D832&gt;4094,4,AND(D832&lt;=4094, D832&gt;2784),3,AND(D832&lt;=2784,D832&gt;1779),2,D832&lt;=1779,1)</f>
        <v>3</v>
      </c>
      <c r="H832">
        <f t="shared" si="12"/>
        <v>443</v>
      </c>
      <c r="I832" t="str" cm="1">
        <f t="array" ref="I832">_xlfn.IFS(H832&gt;411,"Platinum",AND(H832&lt;=411, H832&gt;311),"Gold",AND(H832&lt;=311,H832&gt;211),"Silver",H832&lt;=211,"Bronze")</f>
        <v>Platinum</v>
      </c>
      <c r="J832" t="str" cm="1">
        <f t="array" ref="J832">_xlfn.IFS(
H832="444","Champions",
LEFT(H832,1)="4","Loyal Customers",
MID(H832,2,1)="4","Potential Loyalists",
LEFT(H832,1)="3","Promising",
LEFT(H832,1)="2","Customers Needing Attention",
LEFT(H832,1)&lt;="2","At Risk",
RIGHT(H832,1)="4","Can't Lose Them",
TRUE,"Hibernating"
)</f>
        <v>Loyal Customers</v>
      </c>
    </row>
    <row r="833" spans="1:10" x14ac:dyDescent="0.25">
      <c r="A833" s="3" t="s">
        <v>849</v>
      </c>
      <c r="B833">
        <v>105</v>
      </c>
      <c r="C833">
        <v>6</v>
      </c>
      <c r="D833">
        <v>3706.41</v>
      </c>
      <c r="E833" cm="1">
        <f t="array" ref="E833">_xlfn.IFS(B833&gt;87,1,AND(B833&lt;=87, B833&gt;45),2,AND(B833&lt;=45,B833&gt;18),3,B833&lt;=18,4)</f>
        <v>1</v>
      </c>
      <c r="F833" cm="1">
        <f t="array" ref="F833">_xlfn.IFS(C833&gt;7,4,AND(C833&lt;=7, C833&gt;5),3,AND(C833&lt;=5,C833&gt;4),2,C833&lt;=4,1)</f>
        <v>3</v>
      </c>
      <c r="G833" cm="1">
        <f t="array" ref="G833">_xlfn.IFS(D833&gt;4094,4,AND(D833&lt;=4094, D833&gt;2784),3,AND(D833&lt;=2784,D833&gt;1779),2,D833&lt;=1779,1)</f>
        <v>3</v>
      </c>
      <c r="H833">
        <f t="shared" si="12"/>
        <v>133</v>
      </c>
      <c r="I833" t="str" cm="1">
        <f t="array" ref="I833">_xlfn.IFS(H833&gt;411,"Platinum",AND(H833&lt;=411, H833&gt;311),"Gold",AND(H833&lt;=311,H833&gt;211),"Silver",H833&lt;=211,"Bronze")</f>
        <v>Bronze</v>
      </c>
      <c r="J833" t="str" cm="1">
        <f t="array" ref="J833">_xlfn.IFS(
H833="444","Champions",
LEFT(H833,1)="4","Loyal Customers",
MID(H833,2,1)="4","Potential Loyalists",
LEFT(H833,1)="3","Promising",
LEFT(H833,1)="2","Customers Needing Attention",
LEFT(H833,1)&lt;="2","At Risk",
RIGHT(H833,1)="4","Can't Lose Them",
TRUE,"Hibernating"
)</f>
        <v>At Risk</v>
      </c>
    </row>
    <row r="834" spans="1:10" x14ac:dyDescent="0.25">
      <c r="A834" s="3" t="s">
        <v>850</v>
      </c>
      <c r="B834">
        <v>190</v>
      </c>
      <c r="C834">
        <v>4</v>
      </c>
      <c r="D834">
        <v>995.38000000000011</v>
      </c>
      <c r="E834" cm="1">
        <f t="array" ref="E834">_xlfn.IFS(B834&gt;87,1,AND(B834&lt;=87, B834&gt;45),2,AND(B834&lt;=45,B834&gt;18),3,B834&lt;=18,4)</f>
        <v>1</v>
      </c>
      <c r="F834" cm="1">
        <f t="array" ref="F834">_xlfn.IFS(C834&gt;7,4,AND(C834&lt;=7, C834&gt;5),3,AND(C834&lt;=5,C834&gt;4),2,C834&lt;=4,1)</f>
        <v>1</v>
      </c>
      <c r="G834" cm="1">
        <f t="array" ref="G834">_xlfn.IFS(D834&gt;4094,4,AND(D834&lt;=4094, D834&gt;2784),3,AND(D834&lt;=2784,D834&gt;1779),2,D834&lt;=1779,1)</f>
        <v>1</v>
      </c>
      <c r="H834">
        <f t="shared" si="12"/>
        <v>111</v>
      </c>
      <c r="I834" t="str" cm="1">
        <f t="array" ref="I834">_xlfn.IFS(H834&gt;411,"Platinum",AND(H834&lt;=411, H834&gt;311),"Gold",AND(H834&lt;=311,H834&gt;211),"Silver",H834&lt;=211,"Bronze")</f>
        <v>Bronze</v>
      </c>
      <c r="J834" t="str" cm="1">
        <f t="array" ref="J834">_xlfn.IFS(
H834="444","Champions",
LEFT(H834,1)="4","Loyal Customers",
MID(H834,2,1)="4","Potential Loyalists",
LEFT(H834,1)="3","Promising",
LEFT(H834,1)="2","Customers Needing Attention",
LEFT(H834,1)&lt;="2","At Risk",
RIGHT(H834,1)="4","Can't Lose Them",
TRUE,"Hibernating"
)</f>
        <v>At Risk</v>
      </c>
    </row>
    <row r="835" spans="1:10" x14ac:dyDescent="0.25">
      <c r="A835" s="3" t="s">
        <v>851</v>
      </c>
      <c r="B835">
        <v>2</v>
      </c>
      <c r="C835">
        <v>10</v>
      </c>
      <c r="D835">
        <v>4973.9500000000007</v>
      </c>
      <c r="E835" cm="1">
        <f t="array" ref="E835">_xlfn.IFS(B835&gt;87,1,AND(B835&lt;=87, B835&gt;45),2,AND(B835&lt;=45,B835&gt;18),3,B835&lt;=18,4)</f>
        <v>4</v>
      </c>
      <c r="F835" cm="1">
        <f t="array" ref="F835">_xlfn.IFS(C835&gt;7,4,AND(C835&lt;=7, C835&gt;5),3,AND(C835&lt;=5,C835&gt;4),2,C835&lt;=4,1)</f>
        <v>4</v>
      </c>
      <c r="G835" cm="1">
        <f t="array" ref="G835">_xlfn.IFS(D835&gt;4094,4,AND(D835&lt;=4094, D835&gt;2784),3,AND(D835&lt;=2784,D835&gt;1779),2,D835&lt;=1779,1)</f>
        <v>4</v>
      </c>
      <c r="H835">
        <f t="shared" si="12"/>
        <v>444</v>
      </c>
      <c r="I835" t="str" cm="1">
        <f t="array" ref="I835">_xlfn.IFS(H835&gt;411,"Platinum",AND(H835&lt;=411, H835&gt;311),"Gold",AND(H835&lt;=311,H835&gt;211),"Silver",H835&lt;=211,"Bronze")</f>
        <v>Platinum</v>
      </c>
      <c r="J835" t="str" cm="1">
        <f t="array" ref="J835">_xlfn.IFS(
H835="444","Champions",
LEFT(H835,1)="4","Loyal Customers",
MID(H835,2,1)="4","Potential Loyalists",
LEFT(H835,1)="3","Promising",
LEFT(H835,1)="2","Customers Needing Attention",
LEFT(H835,1)&lt;="2","At Risk",
RIGHT(H835,1)="4","Can't Lose Them",
TRUE,"Hibernating"
)</f>
        <v>Loyal Customers</v>
      </c>
    </row>
    <row r="836" spans="1:10" x14ac:dyDescent="0.25">
      <c r="A836" s="3" t="s">
        <v>852</v>
      </c>
      <c r="B836">
        <v>81</v>
      </c>
      <c r="C836">
        <v>3</v>
      </c>
      <c r="D836">
        <v>1820.71</v>
      </c>
      <c r="E836" cm="1">
        <f t="array" ref="E836">_xlfn.IFS(B836&gt;87,1,AND(B836&lt;=87, B836&gt;45),2,AND(B836&lt;=45,B836&gt;18),3,B836&lt;=18,4)</f>
        <v>2</v>
      </c>
      <c r="F836" cm="1">
        <f t="array" ref="F836">_xlfn.IFS(C836&gt;7,4,AND(C836&lt;=7, C836&gt;5),3,AND(C836&lt;=5,C836&gt;4),2,C836&lt;=4,1)</f>
        <v>1</v>
      </c>
      <c r="G836" cm="1">
        <f t="array" ref="G836">_xlfn.IFS(D836&gt;4094,4,AND(D836&lt;=4094, D836&gt;2784),3,AND(D836&lt;=2784,D836&gt;1779),2,D836&lt;=1779,1)</f>
        <v>2</v>
      </c>
      <c r="H836">
        <f t="shared" si="12"/>
        <v>212</v>
      </c>
      <c r="I836" t="str" cm="1">
        <f t="array" ref="I836">_xlfn.IFS(H836&gt;411,"Platinum",AND(H836&lt;=411, H836&gt;311),"Gold",AND(H836&lt;=311,H836&gt;211),"Silver",H836&lt;=211,"Bronze")</f>
        <v>Silver</v>
      </c>
      <c r="J836" t="str" cm="1">
        <f t="array" ref="J836">_xlfn.IFS(
H836="444","Champions",
LEFT(H836,1)="4","Loyal Customers",
MID(H836,2,1)="4","Potential Loyalists",
LEFT(H836,1)="3","Promising",
LEFT(H836,1)="2","Customers Needing Attention",
LEFT(H836,1)&lt;="2","At Risk",
RIGHT(H836,1)="4","Can't Lose Them",
TRUE,"Hibernating"
)</f>
        <v>Customers Needing Attention</v>
      </c>
    </row>
    <row r="837" spans="1:10" x14ac:dyDescent="0.25">
      <c r="A837" s="3" t="s">
        <v>853</v>
      </c>
      <c r="B837">
        <v>64</v>
      </c>
      <c r="C837">
        <v>5</v>
      </c>
      <c r="D837">
        <v>2170.54</v>
      </c>
      <c r="E837" cm="1">
        <f t="array" ref="E837">_xlfn.IFS(B837&gt;87,1,AND(B837&lt;=87, B837&gt;45),2,AND(B837&lt;=45,B837&gt;18),3,B837&lt;=18,4)</f>
        <v>2</v>
      </c>
      <c r="F837" cm="1">
        <f t="array" ref="F837">_xlfn.IFS(C837&gt;7,4,AND(C837&lt;=7, C837&gt;5),3,AND(C837&lt;=5,C837&gt;4),2,C837&lt;=4,1)</f>
        <v>2</v>
      </c>
      <c r="G837" cm="1">
        <f t="array" ref="G837">_xlfn.IFS(D837&gt;4094,4,AND(D837&lt;=4094, D837&gt;2784),3,AND(D837&lt;=2784,D837&gt;1779),2,D837&lt;=1779,1)</f>
        <v>2</v>
      </c>
      <c r="H837">
        <f t="shared" ref="H837:H900" si="13">(100*E837)+(10*F837)+G837</f>
        <v>222</v>
      </c>
      <c r="I837" t="str" cm="1">
        <f t="array" ref="I837">_xlfn.IFS(H837&gt;411,"Platinum",AND(H837&lt;=411, H837&gt;311),"Gold",AND(H837&lt;=311,H837&gt;211),"Silver",H837&lt;=211,"Bronze")</f>
        <v>Silver</v>
      </c>
      <c r="J837" t="str" cm="1">
        <f t="array" ref="J837">_xlfn.IFS(
H837="444","Champions",
LEFT(H837,1)="4","Loyal Customers",
MID(H837,2,1)="4","Potential Loyalists",
LEFT(H837,1)="3","Promising",
LEFT(H837,1)="2","Customers Needing Attention",
LEFT(H837,1)&lt;="2","At Risk",
RIGHT(H837,1)="4","Can't Lose Them",
TRUE,"Hibernating"
)</f>
        <v>Customers Needing Attention</v>
      </c>
    </row>
    <row r="838" spans="1:10" x14ac:dyDescent="0.25">
      <c r="A838" s="3" t="s">
        <v>854</v>
      </c>
      <c r="B838">
        <v>55</v>
      </c>
      <c r="C838">
        <v>6</v>
      </c>
      <c r="D838">
        <v>5227.9799999999996</v>
      </c>
      <c r="E838" cm="1">
        <f t="array" ref="E838">_xlfn.IFS(B838&gt;87,1,AND(B838&lt;=87, B838&gt;45),2,AND(B838&lt;=45,B838&gt;18),3,B838&lt;=18,4)</f>
        <v>2</v>
      </c>
      <c r="F838" cm="1">
        <f t="array" ref="F838">_xlfn.IFS(C838&gt;7,4,AND(C838&lt;=7, C838&gt;5),3,AND(C838&lt;=5,C838&gt;4),2,C838&lt;=4,1)</f>
        <v>3</v>
      </c>
      <c r="G838" cm="1">
        <f t="array" ref="G838">_xlfn.IFS(D838&gt;4094,4,AND(D838&lt;=4094, D838&gt;2784),3,AND(D838&lt;=2784,D838&gt;1779),2,D838&lt;=1779,1)</f>
        <v>4</v>
      </c>
      <c r="H838">
        <f t="shared" si="13"/>
        <v>234</v>
      </c>
      <c r="I838" t="str" cm="1">
        <f t="array" ref="I838">_xlfn.IFS(H838&gt;411,"Platinum",AND(H838&lt;=411, H838&gt;311),"Gold",AND(H838&lt;=311,H838&gt;211),"Silver",H838&lt;=211,"Bronze")</f>
        <v>Silver</v>
      </c>
      <c r="J838" t="str" cm="1">
        <f t="array" ref="J838">_xlfn.IFS(
H838="444","Champions",
LEFT(H838,1)="4","Loyal Customers",
MID(H838,2,1)="4","Potential Loyalists",
LEFT(H838,1)="3","Promising",
LEFT(H838,1)="2","Customers Needing Attention",
LEFT(H838,1)&lt;="2","At Risk",
RIGHT(H838,1)="4","Can't Lose Them",
TRUE,"Hibernating"
)</f>
        <v>Customers Needing Attention</v>
      </c>
    </row>
    <row r="839" spans="1:10" x14ac:dyDescent="0.25">
      <c r="A839" s="3" t="s">
        <v>855</v>
      </c>
      <c r="B839">
        <v>12</v>
      </c>
      <c r="C839">
        <v>4</v>
      </c>
      <c r="D839">
        <v>1714.8400000000001</v>
      </c>
      <c r="E839" cm="1">
        <f t="array" ref="E839">_xlfn.IFS(B839&gt;87,1,AND(B839&lt;=87, B839&gt;45),2,AND(B839&lt;=45,B839&gt;18),3,B839&lt;=18,4)</f>
        <v>4</v>
      </c>
      <c r="F839" cm="1">
        <f t="array" ref="F839">_xlfn.IFS(C839&gt;7,4,AND(C839&lt;=7, C839&gt;5),3,AND(C839&lt;=5,C839&gt;4),2,C839&lt;=4,1)</f>
        <v>1</v>
      </c>
      <c r="G839" cm="1">
        <f t="array" ref="G839">_xlfn.IFS(D839&gt;4094,4,AND(D839&lt;=4094, D839&gt;2784),3,AND(D839&lt;=2784,D839&gt;1779),2,D839&lt;=1779,1)</f>
        <v>1</v>
      </c>
      <c r="H839">
        <f t="shared" si="13"/>
        <v>411</v>
      </c>
      <c r="I839" t="str" cm="1">
        <f t="array" ref="I839">_xlfn.IFS(H839&gt;411,"Platinum",AND(H839&lt;=411, H839&gt;311),"Gold",AND(H839&lt;=311,H839&gt;211),"Silver",H839&lt;=211,"Bronze")</f>
        <v>Gold</v>
      </c>
      <c r="J839" t="str" cm="1">
        <f t="array" ref="J839">_xlfn.IFS(
H839="444","Champions",
LEFT(H839,1)="4","Loyal Customers",
MID(H839,2,1)="4","Potential Loyalists",
LEFT(H839,1)="3","Promising",
LEFT(H839,1)="2","Customers Needing Attention",
LEFT(H839,1)&lt;="2","At Risk",
RIGHT(H839,1)="4","Can't Lose Them",
TRUE,"Hibernating"
)</f>
        <v>Loyal Customers</v>
      </c>
    </row>
    <row r="840" spans="1:10" x14ac:dyDescent="0.25">
      <c r="A840" s="3" t="s">
        <v>856</v>
      </c>
      <c r="B840">
        <v>28</v>
      </c>
      <c r="C840">
        <v>7</v>
      </c>
      <c r="D840">
        <v>3240.2</v>
      </c>
      <c r="E840" cm="1">
        <f t="array" ref="E840">_xlfn.IFS(B840&gt;87,1,AND(B840&lt;=87, B840&gt;45),2,AND(B840&lt;=45,B840&gt;18),3,B840&lt;=18,4)</f>
        <v>3</v>
      </c>
      <c r="F840" cm="1">
        <f t="array" ref="F840">_xlfn.IFS(C840&gt;7,4,AND(C840&lt;=7, C840&gt;5),3,AND(C840&lt;=5,C840&gt;4),2,C840&lt;=4,1)</f>
        <v>3</v>
      </c>
      <c r="G840" cm="1">
        <f t="array" ref="G840">_xlfn.IFS(D840&gt;4094,4,AND(D840&lt;=4094, D840&gt;2784),3,AND(D840&lt;=2784,D840&gt;1779),2,D840&lt;=1779,1)</f>
        <v>3</v>
      </c>
      <c r="H840">
        <f t="shared" si="13"/>
        <v>333</v>
      </c>
      <c r="I840" t="str" cm="1">
        <f t="array" ref="I840">_xlfn.IFS(H840&gt;411,"Platinum",AND(H840&lt;=411, H840&gt;311),"Gold",AND(H840&lt;=311,H840&gt;211),"Silver",H840&lt;=211,"Bronze")</f>
        <v>Gold</v>
      </c>
      <c r="J840" t="str" cm="1">
        <f t="array" ref="J840">_xlfn.IFS(
H840="444","Champions",
LEFT(H840,1)="4","Loyal Customers",
MID(H840,2,1)="4","Potential Loyalists",
LEFT(H840,1)="3","Promising",
LEFT(H840,1)="2","Customers Needing Attention",
LEFT(H840,1)&lt;="2","At Risk",
RIGHT(H840,1)="4","Can't Lose Them",
TRUE,"Hibernating"
)</f>
        <v>Promising</v>
      </c>
    </row>
    <row r="841" spans="1:10" x14ac:dyDescent="0.25">
      <c r="A841" s="3" t="s">
        <v>857</v>
      </c>
      <c r="B841">
        <v>27</v>
      </c>
      <c r="C841">
        <v>4</v>
      </c>
      <c r="D841">
        <v>2093.21</v>
      </c>
      <c r="E841" cm="1">
        <f t="array" ref="E841">_xlfn.IFS(B841&gt;87,1,AND(B841&lt;=87, B841&gt;45),2,AND(B841&lt;=45,B841&gt;18),3,B841&lt;=18,4)</f>
        <v>3</v>
      </c>
      <c r="F841" cm="1">
        <f t="array" ref="F841">_xlfn.IFS(C841&gt;7,4,AND(C841&lt;=7, C841&gt;5),3,AND(C841&lt;=5,C841&gt;4),2,C841&lt;=4,1)</f>
        <v>1</v>
      </c>
      <c r="G841" cm="1">
        <f t="array" ref="G841">_xlfn.IFS(D841&gt;4094,4,AND(D841&lt;=4094, D841&gt;2784),3,AND(D841&lt;=2784,D841&gt;1779),2,D841&lt;=1779,1)</f>
        <v>2</v>
      </c>
      <c r="H841">
        <f t="shared" si="13"/>
        <v>312</v>
      </c>
      <c r="I841" t="str" cm="1">
        <f t="array" ref="I841">_xlfn.IFS(H841&gt;411,"Platinum",AND(H841&lt;=411, H841&gt;311),"Gold",AND(H841&lt;=311,H841&gt;211),"Silver",H841&lt;=211,"Bronze")</f>
        <v>Gold</v>
      </c>
      <c r="J841" t="str" cm="1">
        <f t="array" ref="J841">_xlfn.IFS(
H841="444","Champions",
LEFT(H841,1)="4","Loyal Customers",
MID(H841,2,1)="4","Potential Loyalists",
LEFT(H841,1)="3","Promising",
LEFT(H841,1)="2","Customers Needing Attention",
LEFT(H841,1)&lt;="2","At Risk",
RIGHT(H841,1)="4","Can't Lose Them",
TRUE,"Hibernating"
)</f>
        <v>Promising</v>
      </c>
    </row>
    <row r="842" spans="1:10" x14ac:dyDescent="0.25">
      <c r="A842" s="3" t="s">
        <v>858</v>
      </c>
      <c r="B842">
        <v>142</v>
      </c>
      <c r="C842">
        <v>5</v>
      </c>
      <c r="D842">
        <v>3519.51</v>
      </c>
      <c r="E842" cm="1">
        <f t="array" ref="E842">_xlfn.IFS(B842&gt;87,1,AND(B842&lt;=87, B842&gt;45),2,AND(B842&lt;=45,B842&gt;18),3,B842&lt;=18,4)</f>
        <v>1</v>
      </c>
      <c r="F842" cm="1">
        <f t="array" ref="F842">_xlfn.IFS(C842&gt;7,4,AND(C842&lt;=7, C842&gt;5),3,AND(C842&lt;=5,C842&gt;4),2,C842&lt;=4,1)</f>
        <v>2</v>
      </c>
      <c r="G842" cm="1">
        <f t="array" ref="G842">_xlfn.IFS(D842&gt;4094,4,AND(D842&lt;=4094, D842&gt;2784),3,AND(D842&lt;=2784,D842&gt;1779),2,D842&lt;=1779,1)</f>
        <v>3</v>
      </c>
      <c r="H842">
        <f t="shared" si="13"/>
        <v>123</v>
      </c>
      <c r="I842" t="str" cm="1">
        <f t="array" ref="I842">_xlfn.IFS(H842&gt;411,"Platinum",AND(H842&lt;=411, H842&gt;311),"Gold",AND(H842&lt;=311,H842&gt;211),"Silver",H842&lt;=211,"Bronze")</f>
        <v>Bronze</v>
      </c>
      <c r="J842" t="str" cm="1">
        <f t="array" ref="J842">_xlfn.IFS(
H842="444","Champions",
LEFT(H842,1)="4","Loyal Customers",
MID(H842,2,1)="4","Potential Loyalists",
LEFT(H842,1)="3","Promising",
LEFT(H842,1)="2","Customers Needing Attention",
LEFT(H842,1)&lt;="2","At Risk",
RIGHT(H842,1)="4","Can't Lose Them",
TRUE,"Hibernating"
)</f>
        <v>At Risk</v>
      </c>
    </row>
    <row r="843" spans="1:10" x14ac:dyDescent="0.25">
      <c r="A843" s="3" t="s">
        <v>859</v>
      </c>
      <c r="B843">
        <v>48</v>
      </c>
      <c r="C843">
        <v>6</v>
      </c>
      <c r="D843">
        <v>3451.34</v>
      </c>
      <c r="E843" cm="1">
        <f t="array" ref="E843">_xlfn.IFS(B843&gt;87,1,AND(B843&lt;=87, B843&gt;45),2,AND(B843&lt;=45,B843&gt;18),3,B843&lt;=18,4)</f>
        <v>2</v>
      </c>
      <c r="F843" cm="1">
        <f t="array" ref="F843">_xlfn.IFS(C843&gt;7,4,AND(C843&lt;=7, C843&gt;5),3,AND(C843&lt;=5,C843&gt;4),2,C843&lt;=4,1)</f>
        <v>3</v>
      </c>
      <c r="G843" cm="1">
        <f t="array" ref="G843">_xlfn.IFS(D843&gt;4094,4,AND(D843&lt;=4094, D843&gt;2784),3,AND(D843&lt;=2784,D843&gt;1779),2,D843&lt;=1779,1)</f>
        <v>3</v>
      </c>
      <c r="H843">
        <f t="shared" si="13"/>
        <v>233</v>
      </c>
      <c r="I843" t="str" cm="1">
        <f t="array" ref="I843">_xlfn.IFS(H843&gt;411,"Platinum",AND(H843&lt;=411, H843&gt;311),"Gold",AND(H843&lt;=311,H843&gt;211),"Silver",H843&lt;=211,"Bronze")</f>
        <v>Silver</v>
      </c>
      <c r="J843" t="str" cm="1">
        <f t="array" ref="J843">_xlfn.IFS(
H843="444","Champions",
LEFT(H843,1)="4","Loyal Customers",
MID(H843,2,1)="4","Potential Loyalists",
LEFT(H843,1)="3","Promising",
LEFT(H843,1)="2","Customers Needing Attention",
LEFT(H843,1)&lt;="2","At Risk",
RIGHT(H843,1)="4","Can't Lose Them",
TRUE,"Hibernating"
)</f>
        <v>Customers Needing Attention</v>
      </c>
    </row>
    <row r="844" spans="1:10" x14ac:dyDescent="0.25">
      <c r="A844" s="3" t="s">
        <v>860</v>
      </c>
      <c r="B844">
        <v>62</v>
      </c>
      <c r="C844">
        <v>3</v>
      </c>
      <c r="D844">
        <v>2046.4</v>
      </c>
      <c r="E844" cm="1">
        <f t="array" ref="E844">_xlfn.IFS(B844&gt;87,1,AND(B844&lt;=87, B844&gt;45),2,AND(B844&lt;=45,B844&gt;18),3,B844&lt;=18,4)</f>
        <v>2</v>
      </c>
      <c r="F844" cm="1">
        <f t="array" ref="F844">_xlfn.IFS(C844&gt;7,4,AND(C844&lt;=7, C844&gt;5),3,AND(C844&lt;=5,C844&gt;4),2,C844&lt;=4,1)</f>
        <v>1</v>
      </c>
      <c r="G844" cm="1">
        <f t="array" ref="G844">_xlfn.IFS(D844&gt;4094,4,AND(D844&lt;=4094, D844&gt;2784),3,AND(D844&lt;=2784,D844&gt;1779),2,D844&lt;=1779,1)</f>
        <v>2</v>
      </c>
      <c r="H844">
        <f t="shared" si="13"/>
        <v>212</v>
      </c>
      <c r="I844" t="str" cm="1">
        <f t="array" ref="I844">_xlfn.IFS(H844&gt;411,"Platinum",AND(H844&lt;=411, H844&gt;311),"Gold",AND(H844&lt;=311,H844&gt;211),"Silver",H844&lt;=211,"Bronze")</f>
        <v>Silver</v>
      </c>
      <c r="J844" t="str" cm="1">
        <f t="array" ref="J844">_xlfn.IFS(
H844="444","Champions",
LEFT(H844,1)="4","Loyal Customers",
MID(H844,2,1)="4","Potential Loyalists",
LEFT(H844,1)="3","Promising",
LEFT(H844,1)="2","Customers Needing Attention",
LEFT(H844,1)&lt;="2","At Risk",
RIGHT(H844,1)="4","Can't Lose Them",
TRUE,"Hibernating"
)</f>
        <v>Customers Needing Attention</v>
      </c>
    </row>
    <row r="845" spans="1:10" x14ac:dyDescent="0.25">
      <c r="A845" s="3" t="s">
        <v>861</v>
      </c>
      <c r="B845">
        <v>229</v>
      </c>
      <c r="C845">
        <v>1</v>
      </c>
      <c r="D845">
        <v>827.16</v>
      </c>
      <c r="E845" cm="1">
        <f t="array" ref="E845">_xlfn.IFS(B845&gt;87,1,AND(B845&lt;=87, B845&gt;45),2,AND(B845&lt;=45,B845&gt;18),3,B845&lt;=18,4)</f>
        <v>1</v>
      </c>
      <c r="F845" cm="1">
        <f t="array" ref="F845">_xlfn.IFS(C845&gt;7,4,AND(C845&lt;=7, C845&gt;5),3,AND(C845&lt;=5,C845&gt;4),2,C845&lt;=4,1)</f>
        <v>1</v>
      </c>
      <c r="G845" cm="1">
        <f t="array" ref="G845">_xlfn.IFS(D845&gt;4094,4,AND(D845&lt;=4094, D845&gt;2784),3,AND(D845&lt;=2784,D845&gt;1779),2,D845&lt;=1779,1)</f>
        <v>1</v>
      </c>
      <c r="H845">
        <f t="shared" si="13"/>
        <v>111</v>
      </c>
      <c r="I845" t="str" cm="1">
        <f t="array" ref="I845">_xlfn.IFS(H845&gt;411,"Platinum",AND(H845&lt;=411, H845&gt;311),"Gold",AND(H845&lt;=311,H845&gt;211),"Silver",H845&lt;=211,"Bronze")</f>
        <v>Bronze</v>
      </c>
      <c r="J845" t="str" cm="1">
        <f t="array" ref="J845">_xlfn.IFS(
H845="444","Champions",
LEFT(H845,1)="4","Loyal Customers",
MID(H845,2,1)="4","Potential Loyalists",
LEFT(H845,1)="3","Promising",
LEFT(H845,1)="2","Customers Needing Attention",
LEFT(H845,1)&lt;="2","At Risk",
RIGHT(H845,1)="4","Can't Lose Them",
TRUE,"Hibernating"
)</f>
        <v>At Risk</v>
      </c>
    </row>
    <row r="846" spans="1:10" x14ac:dyDescent="0.25">
      <c r="A846" s="3" t="s">
        <v>862</v>
      </c>
      <c r="B846">
        <v>2</v>
      </c>
      <c r="C846">
        <v>7</v>
      </c>
      <c r="D846">
        <v>1764.85</v>
      </c>
      <c r="E846" cm="1">
        <f t="array" ref="E846">_xlfn.IFS(B846&gt;87,1,AND(B846&lt;=87, B846&gt;45),2,AND(B846&lt;=45,B846&gt;18),3,B846&lt;=18,4)</f>
        <v>4</v>
      </c>
      <c r="F846" cm="1">
        <f t="array" ref="F846">_xlfn.IFS(C846&gt;7,4,AND(C846&lt;=7, C846&gt;5),3,AND(C846&lt;=5,C846&gt;4),2,C846&lt;=4,1)</f>
        <v>3</v>
      </c>
      <c r="G846" cm="1">
        <f t="array" ref="G846">_xlfn.IFS(D846&gt;4094,4,AND(D846&lt;=4094, D846&gt;2784),3,AND(D846&lt;=2784,D846&gt;1779),2,D846&lt;=1779,1)</f>
        <v>1</v>
      </c>
      <c r="H846">
        <f t="shared" si="13"/>
        <v>431</v>
      </c>
      <c r="I846" t="str" cm="1">
        <f t="array" ref="I846">_xlfn.IFS(H846&gt;411,"Platinum",AND(H846&lt;=411, H846&gt;311),"Gold",AND(H846&lt;=311,H846&gt;211),"Silver",H846&lt;=211,"Bronze")</f>
        <v>Platinum</v>
      </c>
      <c r="J846" t="str" cm="1">
        <f t="array" ref="J846">_xlfn.IFS(
H846="444","Champions",
LEFT(H846,1)="4","Loyal Customers",
MID(H846,2,1)="4","Potential Loyalists",
LEFT(H846,1)="3","Promising",
LEFT(H846,1)="2","Customers Needing Attention",
LEFT(H846,1)&lt;="2","At Risk",
RIGHT(H846,1)="4","Can't Lose Them",
TRUE,"Hibernating"
)</f>
        <v>Loyal Customers</v>
      </c>
    </row>
    <row r="847" spans="1:10" x14ac:dyDescent="0.25">
      <c r="A847" s="3" t="s">
        <v>863</v>
      </c>
      <c r="B847">
        <v>18</v>
      </c>
      <c r="C847">
        <v>6</v>
      </c>
      <c r="D847">
        <v>2828.17</v>
      </c>
      <c r="E847" cm="1">
        <f t="array" ref="E847">_xlfn.IFS(B847&gt;87,1,AND(B847&lt;=87, B847&gt;45),2,AND(B847&lt;=45,B847&gt;18),3,B847&lt;=18,4)</f>
        <v>4</v>
      </c>
      <c r="F847" cm="1">
        <f t="array" ref="F847">_xlfn.IFS(C847&gt;7,4,AND(C847&lt;=7, C847&gt;5),3,AND(C847&lt;=5,C847&gt;4),2,C847&lt;=4,1)</f>
        <v>3</v>
      </c>
      <c r="G847" cm="1">
        <f t="array" ref="G847">_xlfn.IFS(D847&gt;4094,4,AND(D847&lt;=4094, D847&gt;2784),3,AND(D847&lt;=2784,D847&gt;1779),2,D847&lt;=1779,1)</f>
        <v>3</v>
      </c>
      <c r="H847">
        <f t="shared" si="13"/>
        <v>433</v>
      </c>
      <c r="I847" t="str" cm="1">
        <f t="array" ref="I847">_xlfn.IFS(H847&gt;411,"Platinum",AND(H847&lt;=411, H847&gt;311),"Gold",AND(H847&lt;=311,H847&gt;211),"Silver",H847&lt;=211,"Bronze")</f>
        <v>Platinum</v>
      </c>
      <c r="J847" t="str" cm="1">
        <f t="array" ref="J847">_xlfn.IFS(
H847="444","Champions",
LEFT(H847,1)="4","Loyal Customers",
MID(H847,2,1)="4","Potential Loyalists",
LEFT(H847,1)="3","Promising",
LEFT(H847,1)="2","Customers Needing Attention",
LEFT(H847,1)&lt;="2","At Risk",
RIGHT(H847,1)="4","Can't Lose Them",
TRUE,"Hibernating"
)</f>
        <v>Loyal Customers</v>
      </c>
    </row>
    <row r="848" spans="1:10" x14ac:dyDescent="0.25">
      <c r="A848" s="3" t="s">
        <v>864</v>
      </c>
      <c r="B848">
        <v>22</v>
      </c>
      <c r="C848">
        <v>4</v>
      </c>
      <c r="D848">
        <v>3025.5600000000004</v>
      </c>
      <c r="E848" cm="1">
        <f t="array" ref="E848">_xlfn.IFS(B848&gt;87,1,AND(B848&lt;=87, B848&gt;45),2,AND(B848&lt;=45,B848&gt;18),3,B848&lt;=18,4)</f>
        <v>3</v>
      </c>
      <c r="F848" cm="1">
        <f t="array" ref="F848">_xlfn.IFS(C848&gt;7,4,AND(C848&lt;=7, C848&gt;5),3,AND(C848&lt;=5,C848&gt;4),2,C848&lt;=4,1)</f>
        <v>1</v>
      </c>
      <c r="G848" cm="1">
        <f t="array" ref="G848">_xlfn.IFS(D848&gt;4094,4,AND(D848&lt;=4094, D848&gt;2784),3,AND(D848&lt;=2784,D848&gt;1779),2,D848&lt;=1779,1)</f>
        <v>3</v>
      </c>
      <c r="H848">
        <f t="shared" si="13"/>
        <v>313</v>
      </c>
      <c r="I848" t="str" cm="1">
        <f t="array" ref="I848">_xlfn.IFS(H848&gt;411,"Platinum",AND(H848&lt;=411, H848&gt;311),"Gold",AND(H848&lt;=311,H848&gt;211),"Silver",H848&lt;=211,"Bronze")</f>
        <v>Gold</v>
      </c>
      <c r="J848" t="str" cm="1">
        <f t="array" ref="J848">_xlfn.IFS(
H848="444","Champions",
LEFT(H848,1)="4","Loyal Customers",
MID(H848,2,1)="4","Potential Loyalists",
LEFT(H848,1)="3","Promising",
LEFT(H848,1)="2","Customers Needing Attention",
LEFT(H848,1)&lt;="2","At Risk",
RIGHT(H848,1)="4","Can't Lose Them",
TRUE,"Hibernating"
)</f>
        <v>Promising</v>
      </c>
    </row>
    <row r="849" spans="1:10" x14ac:dyDescent="0.25">
      <c r="A849" s="3" t="s">
        <v>865</v>
      </c>
      <c r="B849">
        <v>12</v>
      </c>
      <c r="C849">
        <v>7</v>
      </c>
      <c r="D849">
        <v>3666.9399999999996</v>
      </c>
      <c r="E849" cm="1">
        <f t="array" ref="E849">_xlfn.IFS(B849&gt;87,1,AND(B849&lt;=87, B849&gt;45),2,AND(B849&lt;=45,B849&gt;18),3,B849&lt;=18,4)</f>
        <v>4</v>
      </c>
      <c r="F849" cm="1">
        <f t="array" ref="F849">_xlfn.IFS(C849&gt;7,4,AND(C849&lt;=7, C849&gt;5),3,AND(C849&lt;=5,C849&gt;4),2,C849&lt;=4,1)</f>
        <v>3</v>
      </c>
      <c r="G849" cm="1">
        <f t="array" ref="G849">_xlfn.IFS(D849&gt;4094,4,AND(D849&lt;=4094, D849&gt;2784),3,AND(D849&lt;=2784,D849&gt;1779),2,D849&lt;=1779,1)</f>
        <v>3</v>
      </c>
      <c r="H849">
        <f t="shared" si="13"/>
        <v>433</v>
      </c>
      <c r="I849" t="str" cm="1">
        <f t="array" ref="I849">_xlfn.IFS(H849&gt;411,"Platinum",AND(H849&lt;=411, H849&gt;311),"Gold",AND(H849&lt;=311,H849&gt;211),"Silver",H849&lt;=211,"Bronze")</f>
        <v>Platinum</v>
      </c>
      <c r="J849" t="str" cm="1">
        <f t="array" ref="J849">_xlfn.IFS(
H849="444","Champions",
LEFT(H849,1)="4","Loyal Customers",
MID(H849,2,1)="4","Potential Loyalists",
LEFT(H849,1)="3","Promising",
LEFT(H849,1)="2","Customers Needing Attention",
LEFT(H849,1)&lt;="2","At Risk",
RIGHT(H849,1)="4","Can't Lose Them",
TRUE,"Hibernating"
)</f>
        <v>Loyal Customers</v>
      </c>
    </row>
    <row r="850" spans="1:10" x14ac:dyDescent="0.25">
      <c r="A850" s="3" t="s">
        <v>866</v>
      </c>
      <c r="B850">
        <v>18</v>
      </c>
      <c r="C850">
        <v>5</v>
      </c>
      <c r="D850">
        <v>3258.9500000000003</v>
      </c>
      <c r="E850" cm="1">
        <f t="array" ref="E850">_xlfn.IFS(B850&gt;87,1,AND(B850&lt;=87, B850&gt;45),2,AND(B850&lt;=45,B850&gt;18),3,B850&lt;=18,4)</f>
        <v>4</v>
      </c>
      <c r="F850" cm="1">
        <f t="array" ref="F850">_xlfn.IFS(C850&gt;7,4,AND(C850&lt;=7, C850&gt;5),3,AND(C850&lt;=5,C850&gt;4),2,C850&lt;=4,1)</f>
        <v>2</v>
      </c>
      <c r="G850" cm="1">
        <f t="array" ref="G850">_xlfn.IFS(D850&gt;4094,4,AND(D850&lt;=4094, D850&gt;2784),3,AND(D850&lt;=2784,D850&gt;1779),2,D850&lt;=1779,1)</f>
        <v>3</v>
      </c>
      <c r="H850">
        <f t="shared" si="13"/>
        <v>423</v>
      </c>
      <c r="I850" t="str" cm="1">
        <f t="array" ref="I850">_xlfn.IFS(H850&gt;411,"Platinum",AND(H850&lt;=411, H850&gt;311),"Gold",AND(H850&lt;=311,H850&gt;211),"Silver",H850&lt;=211,"Bronze")</f>
        <v>Platinum</v>
      </c>
      <c r="J850" t="str" cm="1">
        <f t="array" ref="J850">_xlfn.IFS(
H850="444","Champions",
LEFT(H850,1)="4","Loyal Customers",
MID(H850,2,1)="4","Potential Loyalists",
LEFT(H850,1)="3","Promising",
LEFT(H850,1)="2","Customers Needing Attention",
LEFT(H850,1)&lt;="2","At Risk",
RIGHT(H850,1)="4","Can't Lose Them",
TRUE,"Hibernating"
)</f>
        <v>Loyal Customers</v>
      </c>
    </row>
    <row r="851" spans="1:10" x14ac:dyDescent="0.25">
      <c r="A851" s="3" t="s">
        <v>867</v>
      </c>
      <c r="B851">
        <v>21</v>
      </c>
      <c r="C851">
        <v>11</v>
      </c>
      <c r="D851">
        <v>5296.3099999999995</v>
      </c>
      <c r="E851" cm="1">
        <f t="array" ref="E851">_xlfn.IFS(B851&gt;87,1,AND(B851&lt;=87, B851&gt;45),2,AND(B851&lt;=45,B851&gt;18),3,B851&lt;=18,4)</f>
        <v>3</v>
      </c>
      <c r="F851" cm="1">
        <f t="array" ref="F851">_xlfn.IFS(C851&gt;7,4,AND(C851&lt;=7, C851&gt;5),3,AND(C851&lt;=5,C851&gt;4),2,C851&lt;=4,1)</f>
        <v>4</v>
      </c>
      <c r="G851" cm="1">
        <f t="array" ref="G851">_xlfn.IFS(D851&gt;4094,4,AND(D851&lt;=4094, D851&gt;2784),3,AND(D851&lt;=2784,D851&gt;1779),2,D851&lt;=1779,1)</f>
        <v>4</v>
      </c>
      <c r="H851">
        <f t="shared" si="13"/>
        <v>344</v>
      </c>
      <c r="I851" t="str" cm="1">
        <f t="array" ref="I851">_xlfn.IFS(H851&gt;411,"Platinum",AND(H851&lt;=411, H851&gt;311),"Gold",AND(H851&lt;=311,H851&gt;211),"Silver",H851&lt;=211,"Bronze")</f>
        <v>Gold</v>
      </c>
      <c r="J851" t="str" cm="1">
        <f t="array" ref="J851">_xlfn.IFS(
H851="444","Champions",
LEFT(H851,1)="4","Loyal Customers",
MID(H851,2,1)="4","Potential Loyalists",
LEFT(H851,1)="3","Promising",
LEFT(H851,1)="2","Customers Needing Attention",
LEFT(H851,1)&lt;="2","At Risk",
RIGHT(H851,1)="4","Can't Lose Them",
TRUE,"Hibernating"
)</f>
        <v>Potential Loyalists</v>
      </c>
    </row>
    <row r="852" spans="1:10" x14ac:dyDescent="0.25">
      <c r="A852" s="3" t="s">
        <v>868</v>
      </c>
      <c r="B852">
        <v>9</v>
      </c>
      <c r="C852">
        <v>7</v>
      </c>
      <c r="D852">
        <v>3434.3799999999997</v>
      </c>
      <c r="E852" cm="1">
        <f t="array" ref="E852">_xlfn.IFS(B852&gt;87,1,AND(B852&lt;=87, B852&gt;45),2,AND(B852&lt;=45,B852&gt;18),3,B852&lt;=18,4)</f>
        <v>4</v>
      </c>
      <c r="F852" cm="1">
        <f t="array" ref="F852">_xlfn.IFS(C852&gt;7,4,AND(C852&lt;=7, C852&gt;5),3,AND(C852&lt;=5,C852&gt;4),2,C852&lt;=4,1)</f>
        <v>3</v>
      </c>
      <c r="G852" cm="1">
        <f t="array" ref="G852">_xlfn.IFS(D852&gt;4094,4,AND(D852&lt;=4094, D852&gt;2784),3,AND(D852&lt;=2784,D852&gt;1779),2,D852&lt;=1779,1)</f>
        <v>3</v>
      </c>
      <c r="H852">
        <f t="shared" si="13"/>
        <v>433</v>
      </c>
      <c r="I852" t="str" cm="1">
        <f t="array" ref="I852">_xlfn.IFS(H852&gt;411,"Platinum",AND(H852&lt;=411, H852&gt;311),"Gold",AND(H852&lt;=311,H852&gt;211),"Silver",H852&lt;=211,"Bronze")</f>
        <v>Platinum</v>
      </c>
      <c r="J852" t="str" cm="1">
        <f t="array" ref="J852">_xlfn.IFS(
H852="444","Champions",
LEFT(H852,1)="4","Loyal Customers",
MID(H852,2,1)="4","Potential Loyalists",
LEFT(H852,1)="3","Promising",
LEFT(H852,1)="2","Customers Needing Attention",
LEFT(H852,1)&lt;="2","At Risk",
RIGHT(H852,1)="4","Can't Lose Them",
TRUE,"Hibernating"
)</f>
        <v>Loyal Customers</v>
      </c>
    </row>
    <row r="853" spans="1:10" x14ac:dyDescent="0.25">
      <c r="A853" s="3" t="s">
        <v>869</v>
      </c>
      <c r="B853">
        <v>2</v>
      </c>
      <c r="C853">
        <v>4</v>
      </c>
      <c r="D853">
        <v>1154.06</v>
      </c>
      <c r="E853" cm="1">
        <f t="array" ref="E853">_xlfn.IFS(B853&gt;87,1,AND(B853&lt;=87, B853&gt;45),2,AND(B853&lt;=45,B853&gt;18),3,B853&lt;=18,4)</f>
        <v>4</v>
      </c>
      <c r="F853" cm="1">
        <f t="array" ref="F853">_xlfn.IFS(C853&gt;7,4,AND(C853&lt;=7, C853&gt;5),3,AND(C853&lt;=5,C853&gt;4),2,C853&lt;=4,1)</f>
        <v>1</v>
      </c>
      <c r="G853" cm="1">
        <f t="array" ref="G853">_xlfn.IFS(D853&gt;4094,4,AND(D853&lt;=4094, D853&gt;2784),3,AND(D853&lt;=2784,D853&gt;1779),2,D853&lt;=1779,1)</f>
        <v>1</v>
      </c>
      <c r="H853">
        <f t="shared" si="13"/>
        <v>411</v>
      </c>
      <c r="I853" t="str" cm="1">
        <f t="array" ref="I853">_xlfn.IFS(H853&gt;411,"Platinum",AND(H853&lt;=411, H853&gt;311),"Gold",AND(H853&lt;=311,H853&gt;211),"Silver",H853&lt;=211,"Bronze")</f>
        <v>Gold</v>
      </c>
      <c r="J853" t="str" cm="1">
        <f t="array" ref="J853">_xlfn.IFS(
H853="444","Champions",
LEFT(H853,1)="4","Loyal Customers",
MID(H853,2,1)="4","Potential Loyalists",
LEFT(H853,1)="3","Promising",
LEFT(H853,1)="2","Customers Needing Attention",
LEFT(H853,1)&lt;="2","At Risk",
RIGHT(H853,1)="4","Can't Lose Them",
TRUE,"Hibernating"
)</f>
        <v>Loyal Customers</v>
      </c>
    </row>
    <row r="854" spans="1:10" x14ac:dyDescent="0.25">
      <c r="A854" s="3" t="s">
        <v>870</v>
      </c>
      <c r="B854">
        <v>46</v>
      </c>
      <c r="C854">
        <v>6</v>
      </c>
      <c r="D854">
        <v>4439.4800000000005</v>
      </c>
      <c r="E854" cm="1">
        <f t="array" ref="E854">_xlfn.IFS(B854&gt;87,1,AND(B854&lt;=87, B854&gt;45),2,AND(B854&lt;=45,B854&gt;18),3,B854&lt;=18,4)</f>
        <v>2</v>
      </c>
      <c r="F854" cm="1">
        <f t="array" ref="F854">_xlfn.IFS(C854&gt;7,4,AND(C854&lt;=7, C854&gt;5),3,AND(C854&lt;=5,C854&gt;4),2,C854&lt;=4,1)</f>
        <v>3</v>
      </c>
      <c r="G854" cm="1">
        <f t="array" ref="G854">_xlfn.IFS(D854&gt;4094,4,AND(D854&lt;=4094, D854&gt;2784),3,AND(D854&lt;=2784,D854&gt;1779),2,D854&lt;=1779,1)</f>
        <v>4</v>
      </c>
      <c r="H854">
        <f t="shared" si="13"/>
        <v>234</v>
      </c>
      <c r="I854" t="str" cm="1">
        <f t="array" ref="I854">_xlfn.IFS(H854&gt;411,"Platinum",AND(H854&lt;=411, H854&gt;311),"Gold",AND(H854&lt;=311,H854&gt;211),"Silver",H854&lt;=211,"Bronze")</f>
        <v>Silver</v>
      </c>
      <c r="J854" t="str" cm="1">
        <f t="array" ref="J854">_xlfn.IFS(
H854="444","Champions",
LEFT(H854,1)="4","Loyal Customers",
MID(H854,2,1)="4","Potential Loyalists",
LEFT(H854,1)="3","Promising",
LEFT(H854,1)="2","Customers Needing Attention",
LEFT(H854,1)&lt;="2","At Risk",
RIGHT(H854,1)="4","Can't Lose Them",
TRUE,"Hibernating"
)</f>
        <v>Customers Needing Attention</v>
      </c>
    </row>
    <row r="855" spans="1:10" x14ac:dyDescent="0.25">
      <c r="A855" s="3" t="s">
        <v>871</v>
      </c>
      <c r="B855">
        <v>178</v>
      </c>
      <c r="C855">
        <v>5</v>
      </c>
      <c r="D855">
        <v>1829.25</v>
      </c>
      <c r="E855" cm="1">
        <f t="array" ref="E855">_xlfn.IFS(B855&gt;87,1,AND(B855&lt;=87, B855&gt;45),2,AND(B855&lt;=45,B855&gt;18),3,B855&lt;=18,4)</f>
        <v>1</v>
      </c>
      <c r="F855" cm="1">
        <f t="array" ref="F855">_xlfn.IFS(C855&gt;7,4,AND(C855&lt;=7, C855&gt;5),3,AND(C855&lt;=5,C855&gt;4),2,C855&lt;=4,1)</f>
        <v>2</v>
      </c>
      <c r="G855" cm="1">
        <f t="array" ref="G855">_xlfn.IFS(D855&gt;4094,4,AND(D855&lt;=4094, D855&gt;2784),3,AND(D855&lt;=2784,D855&gt;1779),2,D855&lt;=1779,1)</f>
        <v>2</v>
      </c>
      <c r="H855">
        <f t="shared" si="13"/>
        <v>122</v>
      </c>
      <c r="I855" t="str" cm="1">
        <f t="array" ref="I855">_xlfn.IFS(H855&gt;411,"Platinum",AND(H855&lt;=411, H855&gt;311),"Gold",AND(H855&lt;=311,H855&gt;211),"Silver",H855&lt;=211,"Bronze")</f>
        <v>Bronze</v>
      </c>
      <c r="J855" t="str" cm="1">
        <f t="array" ref="J855">_xlfn.IFS(
H855="444","Champions",
LEFT(H855,1)="4","Loyal Customers",
MID(H855,2,1)="4","Potential Loyalists",
LEFT(H855,1)="3","Promising",
LEFT(H855,1)="2","Customers Needing Attention",
LEFT(H855,1)&lt;="2","At Risk",
RIGHT(H855,1)="4","Can't Lose Them",
TRUE,"Hibernating"
)</f>
        <v>At Risk</v>
      </c>
    </row>
    <row r="856" spans="1:10" x14ac:dyDescent="0.25">
      <c r="A856" s="3" t="s">
        <v>872</v>
      </c>
      <c r="B856">
        <v>4</v>
      </c>
      <c r="C856">
        <v>5</v>
      </c>
      <c r="D856">
        <v>3152.2900000000004</v>
      </c>
      <c r="E856" cm="1">
        <f t="array" ref="E856">_xlfn.IFS(B856&gt;87,1,AND(B856&lt;=87, B856&gt;45),2,AND(B856&lt;=45,B856&gt;18),3,B856&lt;=18,4)</f>
        <v>4</v>
      </c>
      <c r="F856" cm="1">
        <f t="array" ref="F856">_xlfn.IFS(C856&gt;7,4,AND(C856&lt;=7, C856&gt;5),3,AND(C856&lt;=5,C856&gt;4),2,C856&lt;=4,1)</f>
        <v>2</v>
      </c>
      <c r="G856" cm="1">
        <f t="array" ref="G856">_xlfn.IFS(D856&gt;4094,4,AND(D856&lt;=4094, D856&gt;2784),3,AND(D856&lt;=2784,D856&gt;1779),2,D856&lt;=1779,1)</f>
        <v>3</v>
      </c>
      <c r="H856">
        <f t="shared" si="13"/>
        <v>423</v>
      </c>
      <c r="I856" t="str" cm="1">
        <f t="array" ref="I856">_xlfn.IFS(H856&gt;411,"Platinum",AND(H856&lt;=411, H856&gt;311),"Gold",AND(H856&lt;=311,H856&gt;211),"Silver",H856&lt;=211,"Bronze")</f>
        <v>Platinum</v>
      </c>
      <c r="J856" t="str" cm="1">
        <f t="array" ref="J856">_xlfn.IFS(
H856="444","Champions",
LEFT(H856,1)="4","Loyal Customers",
MID(H856,2,1)="4","Potential Loyalists",
LEFT(H856,1)="3","Promising",
LEFT(H856,1)="2","Customers Needing Attention",
LEFT(H856,1)&lt;="2","At Risk",
RIGHT(H856,1)="4","Can't Lose Them",
TRUE,"Hibernating"
)</f>
        <v>Loyal Customers</v>
      </c>
    </row>
    <row r="857" spans="1:10" x14ac:dyDescent="0.25">
      <c r="A857" s="3" t="s">
        <v>873</v>
      </c>
      <c r="B857">
        <v>92</v>
      </c>
      <c r="C857">
        <v>1</v>
      </c>
      <c r="D857">
        <v>437.46</v>
      </c>
      <c r="E857" cm="1">
        <f t="array" ref="E857">_xlfn.IFS(B857&gt;87,1,AND(B857&lt;=87, B857&gt;45),2,AND(B857&lt;=45,B857&gt;18),3,B857&lt;=18,4)</f>
        <v>1</v>
      </c>
      <c r="F857" cm="1">
        <f t="array" ref="F857">_xlfn.IFS(C857&gt;7,4,AND(C857&lt;=7, C857&gt;5),3,AND(C857&lt;=5,C857&gt;4),2,C857&lt;=4,1)</f>
        <v>1</v>
      </c>
      <c r="G857" cm="1">
        <f t="array" ref="G857">_xlfn.IFS(D857&gt;4094,4,AND(D857&lt;=4094, D857&gt;2784),3,AND(D857&lt;=2784,D857&gt;1779),2,D857&lt;=1779,1)</f>
        <v>1</v>
      </c>
      <c r="H857">
        <f t="shared" si="13"/>
        <v>111</v>
      </c>
      <c r="I857" t="str" cm="1">
        <f t="array" ref="I857">_xlfn.IFS(H857&gt;411,"Platinum",AND(H857&lt;=411, H857&gt;311),"Gold",AND(H857&lt;=311,H857&gt;211),"Silver",H857&lt;=211,"Bronze")</f>
        <v>Bronze</v>
      </c>
      <c r="J857" t="str" cm="1">
        <f t="array" ref="J857">_xlfn.IFS(
H857="444","Champions",
LEFT(H857,1)="4","Loyal Customers",
MID(H857,2,1)="4","Potential Loyalists",
LEFT(H857,1)="3","Promising",
LEFT(H857,1)="2","Customers Needing Attention",
LEFT(H857,1)&lt;="2","At Risk",
RIGHT(H857,1)="4","Can't Lose Them",
TRUE,"Hibernating"
)</f>
        <v>At Risk</v>
      </c>
    </row>
    <row r="858" spans="1:10" x14ac:dyDescent="0.25">
      <c r="A858" s="3" t="s">
        <v>874</v>
      </c>
      <c r="B858">
        <v>36</v>
      </c>
      <c r="C858">
        <v>6</v>
      </c>
      <c r="D858">
        <v>2744.36</v>
      </c>
      <c r="E858" cm="1">
        <f t="array" ref="E858">_xlfn.IFS(B858&gt;87,1,AND(B858&lt;=87, B858&gt;45),2,AND(B858&lt;=45,B858&gt;18),3,B858&lt;=18,4)</f>
        <v>3</v>
      </c>
      <c r="F858" cm="1">
        <f t="array" ref="F858">_xlfn.IFS(C858&gt;7,4,AND(C858&lt;=7, C858&gt;5),3,AND(C858&lt;=5,C858&gt;4),2,C858&lt;=4,1)</f>
        <v>3</v>
      </c>
      <c r="G858" cm="1">
        <f t="array" ref="G858">_xlfn.IFS(D858&gt;4094,4,AND(D858&lt;=4094, D858&gt;2784),3,AND(D858&lt;=2784,D858&gt;1779),2,D858&lt;=1779,1)</f>
        <v>2</v>
      </c>
      <c r="H858">
        <f t="shared" si="13"/>
        <v>332</v>
      </c>
      <c r="I858" t="str" cm="1">
        <f t="array" ref="I858">_xlfn.IFS(H858&gt;411,"Platinum",AND(H858&lt;=411, H858&gt;311),"Gold",AND(H858&lt;=311,H858&gt;211),"Silver",H858&lt;=211,"Bronze")</f>
        <v>Gold</v>
      </c>
      <c r="J858" t="str" cm="1">
        <f t="array" ref="J858">_xlfn.IFS(
H858="444","Champions",
LEFT(H858,1)="4","Loyal Customers",
MID(H858,2,1)="4","Potential Loyalists",
LEFT(H858,1)="3","Promising",
LEFT(H858,1)="2","Customers Needing Attention",
LEFT(H858,1)&lt;="2","At Risk",
RIGHT(H858,1)="4","Can't Lose Them",
TRUE,"Hibernating"
)</f>
        <v>Promising</v>
      </c>
    </row>
    <row r="859" spans="1:10" x14ac:dyDescent="0.25">
      <c r="A859" s="3" t="s">
        <v>875</v>
      </c>
      <c r="B859">
        <v>37</v>
      </c>
      <c r="C859">
        <v>11</v>
      </c>
      <c r="D859">
        <v>3980.1400000000003</v>
      </c>
      <c r="E859" cm="1">
        <f t="array" ref="E859">_xlfn.IFS(B859&gt;87,1,AND(B859&lt;=87, B859&gt;45),2,AND(B859&lt;=45,B859&gt;18),3,B859&lt;=18,4)</f>
        <v>3</v>
      </c>
      <c r="F859" cm="1">
        <f t="array" ref="F859">_xlfn.IFS(C859&gt;7,4,AND(C859&lt;=7, C859&gt;5),3,AND(C859&lt;=5,C859&gt;4),2,C859&lt;=4,1)</f>
        <v>4</v>
      </c>
      <c r="G859" cm="1">
        <f t="array" ref="G859">_xlfn.IFS(D859&gt;4094,4,AND(D859&lt;=4094, D859&gt;2784),3,AND(D859&lt;=2784,D859&gt;1779),2,D859&lt;=1779,1)</f>
        <v>3</v>
      </c>
      <c r="H859">
        <f t="shared" si="13"/>
        <v>343</v>
      </c>
      <c r="I859" t="str" cm="1">
        <f t="array" ref="I859">_xlfn.IFS(H859&gt;411,"Platinum",AND(H859&lt;=411, H859&gt;311),"Gold",AND(H859&lt;=311,H859&gt;211),"Silver",H859&lt;=211,"Bronze")</f>
        <v>Gold</v>
      </c>
      <c r="J859" t="str" cm="1">
        <f t="array" ref="J859">_xlfn.IFS(
H859="444","Champions",
LEFT(H859,1)="4","Loyal Customers",
MID(H859,2,1)="4","Potential Loyalists",
LEFT(H859,1)="3","Promising",
LEFT(H859,1)="2","Customers Needing Attention",
LEFT(H859,1)&lt;="2","At Risk",
RIGHT(H859,1)="4","Can't Lose Them",
TRUE,"Hibernating"
)</f>
        <v>Potential Loyalists</v>
      </c>
    </row>
    <row r="860" spans="1:10" x14ac:dyDescent="0.25">
      <c r="A860" s="3" t="s">
        <v>876</v>
      </c>
      <c r="B860">
        <v>13</v>
      </c>
      <c r="C860">
        <v>7</v>
      </c>
      <c r="D860">
        <v>4366.04</v>
      </c>
      <c r="E860" cm="1">
        <f t="array" ref="E860">_xlfn.IFS(B860&gt;87,1,AND(B860&lt;=87, B860&gt;45),2,AND(B860&lt;=45,B860&gt;18),3,B860&lt;=18,4)</f>
        <v>4</v>
      </c>
      <c r="F860" cm="1">
        <f t="array" ref="F860">_xlfn.IFS(C860&gt;7,4,AND(C860&lt;=7, C860&gt;5),3,AND(C860&lt;=5,C860&gt;4),2,C860&lt;=4,1)</f>
        <v>3</v>
      </c>
      <c r="G860" cm="1">
        <f t="array" ref="G860">_xlfn.IFS(D860&gt;4094,4,AND(D860&lt;=4094, D860&gt;2784),3,AND(D860&lt;=2784,D860&gt;1779),2,D860&lt;=1779,1)</f>
        <v>4</v>
      </c>
      <c r="H860">
        <f t="shared" si="13"/>
        <v>434</v>
      </c>
      <c r="I860" t="str" cm="1">
        <f t="array" ref="I860">_xlfn.IFS(H860&gt;411,"Platinum",AND(H860&lt;=411, H860&gt;311),"Gold",AND(H860&lt;=311,H860&gt;211),"Silver",H860&lt;=211,"Bronze")</f>
        <v>Platinum</v>
      </c>
      <c r="J860" t="str" cm="1">
        <f t="array" ref="J860">_xlfn.IFS(
H860="444","Champions",
LEFT(H860,1)="4","Loyal Customers",
MID(H860,2,1)="4","Potential Loyalists",
LEFT(H860,1)="3","Promising",
LEFT(H860,1)="2","Customers Needing Attention",
LEFT(H860,1)&lt;="2","At Risk",
RIGHT(H860,1)="4","Can't Lose Them",
TRUE,"Hibernating"
)</f>
        <v>Loyal Customers</v>
      </c>
    </row>
    <row r="861" spans="1:10" x14ac:dyDescent="0.25">
      <c r="A861" s="3" t="s">
        <v>877</v>
      </c>
      <c r="B861">
        <v>39</v>
      </c>
      <c r="C861">
        <v>5</v>
      </c>
      <c r="D861">
        <v>1932.58</v>
      </c>
      <c r="E861" cm="1">
        <f t="array" ref="E861">_xlfn.IFS(B861&gt;87,1,AND(B861&lt;=87, B861&gt;45),2,AND(B861&lt;=45,B861&gt;18),3,B861&lt;=18,4)</f>
        <v>3</v>
      </c>
      <c r="F861" cm="1">
        <f t="array" ref="F861">_xlfn.IFS(C861&gt;7,4,AND(C861&lt;=7, C861&gt;5),3,AND(C861&lt;=5,C861&gt;4),2,C861&lt;=4,1)</f>
        <v>2</v>
      </c>
      <c r="G861" cm="1">
        <f t="array" ref="G861">_xlfn.IFS(D861&gt;4094,4,AND(D861&lt;=4094, D861&gt;2784),3,AND(D861&lt;=2784,D861&gt;1779),2,D861&lt;=1779,1)</f>
        <v>2</v>
      </c>
      <c r="H861">
        <f t="shared" si="13"/>
        <v>322</v>
      </c>
      <c r="I861" t="str" cm="1">
        <f t="array" ref="I861">_xlfn.IFS(H861&gt;411,"Platinum",AND(H861&lt;=411, H861&gt;311),"Gold",AND(H861&lt;=311,H861&gt;211),"Silver",H861&lt;=211,"Bronze")</f>
        <v>Gold</v>
      </c>
      <c r="J861" t="str" cm="1">
        <f t="array" ref="J861">_xlfn.IFS(
H861="444","Champions",
LEFT(H861,1)="4","Loyal Customers",
MID(H861,2,1)="4","Potential Loyalists",
LEFT(H861,1)="3","Promising",
LEFT(H861,1)="2","Customers Needing Attention",
LEFT(H861,1)&lt;="2","At Risk",
RIGHT(H861,1)="4","Can't Lose Them",
TRUE,"Hibernating"
)</f>
        <v>Promising</v>
      </c>
    </row>
    <row r="862" spans="1:10" x14ac:dyDescent="0.25">
      <c r="A862" s="3" t="s">
        <v>878</v>
      </c>
      <c r="B862">
        <v>168</v>
      </c>
      <c r="C862">
        <v>4</v>
      </c>
      <c r="D862">
        <v>1648.0500000000002</v>
      </c>
      <c r="E862" cm="1">
        <f t="array" ref="E862">_xlfn.IFS(B862&gt;87,1,AND(B862&lt;=87, B862&gt;45),2,AND(B862&lt;=45,B862&gt;18),3,B862&lt;=18,4)</f>
        <v>1</v>
      </c>
      <c r="F862" cm="1">
        <f t="array" ref="F862">_xlfn.IFS(C862&gt;7,4,AND(C862&lt;=7, C862&gt;5),3,AND(C862&lt;=5,C862&gt;4),2,C862&lt;=4,1)</f>
        <v>1</v>
      </c>
      <c r="G862" cm="1">
        <f t="array" ref="G862">_xlfn.IFS(D862&gt;4094,4,AND(D862&lt;=4094, D862&gt;2784),3,AND(D862&lt;=2784,D862&gt;1779),2,D862&lt;=1779,1)</f>
        <v>1</v>
      </c>
      <c r="H862">
        <f t="shared" si="13"/>
        <v>111</v>
      </c>
      <c r="I862" t="str" cm="1">
        <f t="array" ref="I862">_xlfn.IFS(H862&gt;411,"Platinum",AND(H862&lt;=411, H862&gt;311),"Gold",AND(H862&lt;=311,H862&gt;211),"Silver",H862&lt;=211,"Bronze")</f>
        <v>Bronze</v>
      </c>
      <c r="J862" t="str" cm="1">
        <f t="array" ref="J862">_xlfn.IFS(
H862="444","Champions",
LEFT(H862,1)="4","Loyal Customers",
MID(H862,2,1)="4","Potential Loyalists",
LEFT(H862,1)="3","Promising",
LEFT(H862,1)="2","Customers Needing Attention",
LEFT(H862,1)&lt;="2","At Risk",
RIGHT(H862,1)="4","Can't Lose Them",
TRUE,"Hibernating"
)</f>
        <v>At Risk</v>
      </c>
    </row>
    <row r="863" spans="1:10" x14ac:dyDescent="0.25">
      <c r="A863" s="3" t="s">
        <v>879</v>
      </c>
      <c r="B863">
        <v>8</v>
      </c>
      <c r="C863">
        <v>11</v>
      </c>
      <c r="D863">
        <v>5397.56</v>
      </c>
      <c r="E863" cm="1">
        <f t="array" ref="E863">_xlfn.IFS(B863&gt;87,1,AND(B863&lt;=87, B863&gt;45),2,AND(B863&lt;=45,B863&gt;18),3,B863&lt;=18,4)</f>
        <v>4</v>
      </c>
      <c r="F863" cm="1">
        <f t="array" ref="F863">_xlfn.IFS(C863&gt;7,4,AND(C863&lt;=7, C863&gt;5),3,AND(C863&lt;=5,C863&gt;4),2,C863&lt;=4,1)</f>
        <v>4</v>
      </c>
      <c r="G863" cm="1">
        <f t="array" ref="G863">_xlfn.IFS(D863&gt;4094,4,AND(D863&lt;=4094, D863&gt;2784),3,AND(D863&lt;=2784,D863&gt;1779),2,D863&lt;=1779,1)</f>
        <v>4</v>
      </c>
      <c r="H863">
        <f t="shared" si="13"/>
        <v>444</v>
      </c>
      <c r="I863" t="str" cm="1">
        <f t="array" ref="I863">_xlfn.IFS(H863&gt;411,"Platinum",AND(H863&lt;=411, H863&gt;311),"Gold",AND(H863&lt;=311,H863&gt;211),"Silver",H863&lt;=211,"Bronze")</f>
        <v>Platinum</v>
      </c>
      <c r="J863" t="str" cm="1">
        <f t="array" ref="J863">_xlfn.IFS(
H863="444","Champions",
LEFT(H863,1)="4","Loyal Customers",
MID(H863,2,1)="4","Potential Loyalists",
LEFT(H863,1)="3","Promising",
LEFT(H863,1)="2","Customers Needing Attention",
LEFT(H863,1)&lt;="2","At Risk",
RIGHT(H863,1)="4","Can't Lose Them",
TRUE,"Hibernating"
)</f>
        <v>Loyal Customers</v>
      </c>
    </row>
    <row r="864" spans="1:10" x14ac:dyDescent="0.25">
      <c r="A864" s="3" t="s">
        <v>880</v>
      </c>
      <c r="B864">
        <v>97</v>
      </c>
      <c r="C864">
        <v>4</v>
      </c>
      <c r="D864">
        <v>1168.78</v>
      </c>
      <c r="E864" cm="1">
        <f t="array" ref="E864">_xlfn.IFS(B864&gt;87,1,AND(B864&lt;=87, B864&gt;45),2,AND(B864&lt;=45,B864&gt;18),3,B864&lt;=18,4)</f>
        <v>1</v>
      </c>
      <c r="F864" cm="1">
        <f t="array" ref="F864">_xlfn.IFS(C864&gt;7,4,AND(C864&lt;=7, C864&gt;5),3,AND(C864&lt;=5,C864&gt;4),2,C864&lt;=4,1)</f>
        <v>1</v>
      </c>
      <c r="G864" cm="1">
        <f t="array" ref="G864">_xlfn.IFS(D864&gt;4094,4,AND(D864&lt;=4094, D864&gt;2784),3,AND(D864&lt;=2784,D864&gt;1779),2,D864&lt;=1779,1)</f>
        <v>1</v>
      </c>
      <c r="H864">
        <f t="shared" si="13"/>
        <v>111</v>
      </c>
      <c r="I864" t="str" cm="1">
        <f t="array" ref="I864">_xlfn.IFS(H864&gt;411,"Platinum",AND(H864&lt;=411, H864&gt;311),"Gold",AND(H864&lt;=311,H864&gt;211),"Silver",H864&lt;=211,"Bronze")</f>
        <v>Bronze</v>
      </c>
      <c r="J864" t="str" cm="1">
        <f t="array" ref="J864">_xlfn.IFS(
H864="444","Champions",
LEFT(H864,1)="4","Loyal Customers",
MID(H864,2,1)="4","Potential Loyalists",
LEFT(H864,1)="3","Promising",
LEFT(H864,1)="2","Customers Needing Attention",
LEFT(H864,1)&lt;="2","At Risk",
RIGHT(H864,1)="4","Can't Lose Them",
TRUE,"Hibernating"
)</f>
        <v>At Risk</v>
      </c>
    </row>
    <row r="865" spans="1:10" x14ac:dyDescent="0.25">
      <c r="A865" s="3" t="s">
        <v>881</v>
      </c>
      <c r="B865">
        <v>52</v>
      </c>
      <c r="C865">
        <v>5</v>
      </c>
      <c r="D865">
        <v>2480.3000000000002</v>
      </c>
      <c r="E865" cm="1">
        <f t="array" ref="E865">_xlfn.IFS(B865&gt;87,1,AND(B865&lt;=87, B865&gt;45),2,AND(B865&lt;=45,B865&gt;18),3,B865&lt;=18,4)</f>
        <v>2</v>
      </c>
      <c r="F865" cm="1">
        <f t="array" ref="F865">_xlfn.IFS(C865&gt;7,4,AND(C865&lt;=7, C865&gt;5),3,AND(C865&lt;=5,C865&gt;4),2,C865&lt;=4,1)</f>
        <v>2</v>
      </c>
      <c r="G865" cm="1">
        <f t="array" ref="G865">_xlfn.IFS(D865&gt;4094,4,AND(D865&lt;=4094, D865&gt;2784),3,AND(D865&lt;=2784,D865&gt;1779),2,D865&lt;=1779,1)</f>
        <v>2</v>
      </c>
      <c r="H865">
        <f t="shared" si="13"/>
        <v>222</v>
      </c>
      <c r="I865" t="str" cm="1">
        <f t="array" ref="I865">_xlfn.IFS(H865&gt;411,"Platinum",AND(H865&lt;=411, H865&gt;311),"Gold",AND(H865&lt;=311,H865&gt;211),"Silver",H865&lt;=211,"Bronze")</f>
        <v>Silver</v>
      </c>
      <c r="J865" t="str" cm="1">
        <f t="array" ref="J865">_xlfn.IFS(
H865="444","Champions",
LEFT(H865,1)="4","Loyal Customers",
MID(H865,2,1)="4","Potential Loyalists",
LEFT(H865,1)="3","Promising",
LEFT(H865,1)="2","Customers Needing Attention",
LEFT(H865,1)&lt;="2","At Risk",
RIGHT(H865,1)="4","Can't Lose Them",
TRUE,"Hibernating"
)</f>
        <v>Customers Needing Attention</v>
      </c>
    </row>
    <row r="866" spans="1:10" x14ac:dyDescent="0.25">
      <c r="A866" s="3" t="s">
        <v>882</v>
      </c>
      <c r="B866">
        <v>34</v>
      </c>
      <c r="C866">
        <v>6</v>
      </c>
      <c r="D866">
        <v>2607.63</v>
      </c>
      <c r="E866" cm="1">
        <f t="array" ref="E866">_xlfn.IFS(B866&gt;87,1,AND(B866&lt;=87, B866&gt;45),2,AND(B866&lt;=45,B866&gt;18),3,B866&lt;=18,4)</f>
        <v>3</v>
      </c>
      <c r="F866" cm="1">
        <f t="array" ref="F866">_xlfn.IFS(C866&gt;7,4,AND(C866&lt;=7, C866&gt;5),3,AND(C866&lt;=5,C866&gt;4),2,C866&lt;=4,1)</f>
        <v>3</v>
      </c>
      <c r="G866" cm="1">
        <f t="array" ref="G866">_xlfn.IFS(D866&gt;4094,4,AND(D866&lt;=4094, D866&gt;2784),3,AND(D866&lt;=2784,D866&gt;1779),2,D866&lt;=1779,1)</f>
        <v>2</v>
      </c>
      <c r="H866">
        <f t="shared" si="13"/>
        <v>332</v>
      </c>
      <c r="I866" t="str" cm="1">
        <f t="array" ref="I866">_xlfn.IFS(H866&gt;411,"Platinum",AND(H866&lt;=411, H866&gt;311),"Gold",AND(H866&lt;=311,H866&gt;211),"Silver",H866&lt;=211,"Bronze")</f>
        <v>Gold</v>
      </c>
      <c r="J866" t="str" cm="1">
        <f t="array" ref="J866">_xlfn.IFS(
H866="444","Champions",
LEFT(H866,1)="4","Loyal Customers",
MID(H866,2,1)="4","Potential Loyalists",
LEFT(H866,1)="3","Promising",
LEFT(H866,1)="2","Customers Needing Attention",
LEFT(H866,1)&lt;="2","At Risk",
RIGHT(H866,1)="4","Can't Lose Them",
TRUE,"Hibernating"
)</f>
        <v>Promising</v>
      </c>
    </row>
    <row r="867" spans="1:10" x14ac:dyDescent="0.25">
      <c r="A867" s="3" t="s">
        <v>883</v>
      </c>
      <c r="B867">
        <v>70</v>
      </c>
      <c r="C867">
        <v>7</v>
      </c>
      <c r="D867">
        <v>2651.7599999999998</v>
      </c>
      <c r="E867" cm="1">
        <f t="array" ref="E867">_xlfn.IFS(B867&gt;87,1,AND(B867&lt;=87, B867&gt;45),2,AND(B867&lt;=45,B867&gt;18),3,B867&lt;=18,4)</f>
        <v>2</v>
      </c>
      <c r="F867" cm="1">
        <f t="array" ref="F867">_xlfn.IFS(C867&gt;7,4,AND(C867&lt;=7, C867&gt;5),3,AND(C867&lt;=5,C867&gt;4),2,C867&lt;=4,1)</f>
        <v>3</v>
      </c>
      <c r="G867" cm="1">
        <f t="array" ref="G867">_xlfn.IFS(D867&gt;4094,4,AND(D867&lt;=4094, D867&gt;2784),3,AND(D867&lt;=2784,D867&gt;1779),2,D867&lt;=1779,1)</f>
        <v>2</v>
      </c>
      <c r="H867">
        <f t="shared" si="13"/>
        <v>232</v>
      </c>
      <c r="I867" t="str" cm="1">
        <f t="array" ref="I867">_xlfn.IFS(H867&gt;411,"Platinum",AND(H867&lt;=411, H867&gt;311),"Gold",AND(H867&lt;=311,H867&gt;211),"Silver",H867&lt;=211,"Bronze")</f>
        <v>Silver</v>
      </c>
      <c r="J867" t="str" cm="1">
        <f t="array" ref="J867">_xlfn.IFS(
H867="444","Champions",
LEFT(H867,1)="4","Loyal Customers",
MID(H867,2,1)="4","Potential Loyalists",
LEFT(H867,1)="3","Promising",
LEFT(H867,1)="2","Customers Needing Attention",
LEFT(H867,1)&lt;="2","At Risk",
RIGHT(H867,1)="4","Can't Lose Them",
TRUE,"Hibernating"
)</f>
        <v>Customers Needing Attention</v>
      </c>
    </row>
    <row r="868" spans="1:10" x14ac:dyDescent="0.25">
      <c r="A868" s="3" t="s">
        <v>884</v>
      </c>
      <c r="B868">
        <v>312</v>
      </c>
      <c r="C868">
        <v>2</v>
      </c>
      <c r="D868">
        <v>2040.8700000000001</v>
      </c>
      <c r="E868" cm="1">
        <f t="array" ref="E868">_xlfn.IFS(B868&gt;87,1,AND(B868&lt;=87, B868&gt;45),2,AND(B868&lt;=45,B868&gt;18),3,B868&lt;=18,4)</f>
        <v>1</v>
      </c>
      <c r="F868" cm="1">
        <f t="array" ref="F868">_xlfn.IFS(C868&gt;7,4,AND(C868&lt;=7, C868&gt;5),3,AND(C868&lt;=5,C868&gt;4),2,C868&lt;=4,1)</f>
        <v>1</v>
      </c>
      <c r="G868" cm="1">
        <f t="array" ref="G868">_xlfn.IFS(D868&gt;4094,4,AND(D868&lt;=4094, D868&gt;2784),3,AND(D868&lt;=2784,D868&gt;1779),2,D868&lt;=1779,1)</f>
        <v>2</v>
      </c>
      <c r="H868">
        <f t="shared" si="13"/>
        <v>112</v>
      </c>
      <c r="I868" t="str" cm="1">
        <f t="array" ref="I868">_xlfn.IFS(H868&gt;411,"Platinum",AND(H868&lt;=411, H868&gt;311),"Gold",AND(H868&lt;=311,H868&gt;211),"Silver",H868&lt;=211,"Bronze")</f>
        <v>Bronze</v>
      </c>
      <c r="J868" t="str" cm="1">
        <f t="array" ref="J868">_xlfn.IFS(
H868="444","Champions",
LEFT(H868,1)="4","Loyal Customers",
MID(H868,2,1)="4","Potential Loyalists",
LEFT(H868,1)="3","Promising",
LEFT(H868,1)="2","Customers Needing Attention",
LEFT(H868,1)&lt;="2","At Risk",
RIGHT(H868,1)="4","Can't Lose Them",
TRUE,"Hibernating"
)</f>
        <v>At Risk</v>
      </c>
    </row>
    <row r="869" spans="1:10" x14ac:dyDescent="0.25">
      <c r="A869" s="3" t="s">
        <v>885</v>
      </c>
      <c r="B869">
        <v>129</v>
      </c>
      <c r="C869">
        <v>6</v>
      </c>
      <c r="D869">
        <v>5042</v>
      </c>
      <c r="E869" cm="1">
        <f t="array" ref="E869">_xlfn.IFS(B869&gt;87,1,AND(B869&lt;=87, B869&gt;45),2,AND(B869&lt;=45,B869&gt;18),3,B869&lt;=18,4)</f>
        <v>1</v>
      </c>
      <c r="F869" cm="1">
        <f t="array" ref="F869">_xlfn.IFS(C869&gt;7,4,AND(C869&lt;=7, C869&gt;5),3,AND(C869&lt;=5,C869&gt;4),2,C869&lt;=4,1)</f>
        <v>3</v>
      </c>
      <c r="G869" cm="1">
        <f t="array" ref="G869">_xlfn.IFS(D869&gt;4094,4,AND(D869&lt;=4094, D869&gt;2784),3,AND(D869&lt;=2784,D869&gt;1779),2,D869&lt;=1779,1)</f>
        <v>4</v>
      </c>
      <c r="H869">
        <f t="shared" si="13"/>
        <v>134</v>
      </c>
      <c r="I869" t="str" cm="1">
        <f t="array" ref="I869">_xlfn.IFS(H869&gt;411,"Platinum",AND(H869&lt;=411, H869&gt;311),"Gold",AND(H869&lt;=311,H869&gt;211),"Silver",H869&lt;=211,"Bronze")</f>
        <v>Bronze</v>
      </c>
      <c r="J869" t="str" cm="1">
        <f t="array" ref="J869">_xlfn.IFS(
H869="444","Champions",
LEFT(H869,1)="4","Loyal Customers",
MID(H869,2,1)="4","Potential Loyalists",
LEFT(H869,1)="3","Promising",
LEFT(H869,1)="2","Customers Needing Attention",
LEFT(H869,1)&lt;="2","At Risk",
RIGHT(H869,1)="4","Can't Lose Them",
TRUE,"Hibernating"
)</f>
        <v>At Risk</v>
      </c>
    </row>
    <row r="870" spans="1:10" x14ac:dyDescent="0.25">
      <c r="A870" s="3" t="s">
        <v>886</v>
      </c>
      <c r="B870">
        <v>32</v>
      </c>
      <c r="C870">
        <v>4</v>
      </c>
      <c r="D870">
        <v>2184.58</v>
      </c>
      <c r="E870" cm="1">
        <f t="array" ref="E870">_xlfn.IFS(B870&gt;87,1,AND(B870&lt;=87, B870&gt;45),2,AND(B870&lt;=45,B870&gt;18),3,B870&lt;=18,4)</f>
        <v>3</v>
      </c>
      <c r="F870" cm="1">
        <f t="array" ref="F870">_xlfn.IFS(C870&gt;7,4,AND(C870&lt;=7, C870&gt;5),3,AND(C870&lt;=5,C870&gt;4),2,C870&lt;=4,1)</f>
        <v>1</v>
      </c>
      <c r="G870" cm="1">
        <f t="array" ref="G870">_xlfn.IFS(D870&gt;4094,4,AND(D870&lt;=4094, D870&gt;2784),3,AND(D870&lt;=2784,D870&gt;1779),2,D870&lt;=1779,1)</f>
        <v>2</v>
      </c>
      <c r="H870">
        <f t="shared" si="13"/>
        <v>312</v>
      </c>
      <c r="I870" t="str" cm="1">
        <f t="array" ref="I870">_xlfn.IFS(H870&gt;411,"Platinum",AND(H870&lt;=411, H870&gt;311),"Gold",AND(H870&lt;=311,H870&gt;211),"Silver",H870&lt;=211,"Bronze")</f>
        <v>Gold</v>
      </c>
      <c r="J870" t="str" cm="1">
        <f t="array" ref="J870">_xlfn.IFS(
H870="444","Champions",
LEFT(H870,1)="4","Loyal Customers",
MID(H870,2,1)="4","Potential Loyalists",
LEFT(H870,1)="3","Promising",
LEFT(H870,1)="2","Customers Needing Attention",
LEFT(H870,1)&lt;="2","At Risk",
RIGHT(H870,1)="4","Can't Lose Them",
TRUE,"Hibernating"
)</f>
        <v>Promising</v>
      </c>
    </row>
    <row r="871" spans="1:10" x14ac:dyDescent="0.25">
      <c r="A871" s="3" t="s">
        <v>887</v>
      </c>
      <c r="B871">
        <v>38</v>
      </c>
      <c r="C871">
        <v>4</v>
      </c>
      <c r="D871">
        <v>1641.0500000000002</v>
      </c>
      <c r="E871" cm="1">
        <f t="array" ref="E871">_xlfn.IFS(B871&gt;87,1,AND(B871&lt;=87, B871&gt;45),2,AND(B871&lt;=45,B871&gt;18),3,B871&lt;=18,4)</f>
        <v>3</v>
      </c>
      <c r="F871" cm="1">
        <f t="array" ref="F871">_xlfn.IFS(C871&gt;7,4,AND(C871&lt;=7, C871&gt;5),3,AND(C871&lt;=5,C871&gt;4),2,C871&lt;=4,1)</f>
        <v>1</v>
      </c>
      <c r="G871" cm="1">
        <f t="array" ref="G871">_xlfn.IFS(D871&gt;4094,4,AND(D871&lt;=4094, D871&gt;2784),3,AND(D871&lt;=2784,D871&gt;1779),2,D871&lt;=1779,1)</f>
        <v>1</v>
      </c>
      <c r="H871">
        <f t="shared" si="13"/>
        <v>311</v>
      </c>
      <c r="I871" t="str" cm="1">
        <f t="array" ref="I871">_xlfn.IFS(H871&gt;411,"Platinum",AND(H871&lt;=411, H871&gt;311),"Gold",AND(H871&lt;=311,H871&gt;211),"Silver",H871&lt;=211,"Bronze")</f>
        <v>Silver</v>
      </c>
      <c r="J871" t="str" cm="1">
        <f t="array" ref="J871">_xlfn.IFS(
H871="444","Champions",
LEFT(H871,1)="4","Loyal Customers",
MID(H871,2,1)="4","Potential Loyalists",
LEFT(H871,1)="3","Promising",
LEFT(H871,1)="2","Customers Needing Attention",
LEFT(H871,1)&lt;="2","At Risk",
RIGHT(H871,1)="4","Can't Lose Them",
TRUE,"Hibernating"
)</f>
        <v>Promising</v>
      </c>
    </row>
    <row r="872" spans="1:10" x14ac:dyDescent="0.25">
      <c r="A872" s="3" t="s">
        <v>888</v>
      </c>
      <c r="B872">
        <v>9</v>
      </c>
      <c r="C872">
        <v>4</v>
      </c>
      <c r="D872">
        <v>1589.8600000000001</v>
      </c>
      <c r="E872" cm="1">
        <f t="array" ref="E872">_xlfn.IFS(B872&gt;87,1,AND(B872&lt;=87, B872&gt;45),2,AND(B872&lt;=45,B872&gt;18),3,B872&lt;=18,4)</f>
        <v>4</v>
      </c>
      <c r="F872" cm="1">
        <f t="array" ref="F872">_xlfn.IFS(C872&gt;7,4,AND(C872&lt;=7, C872&gt;5),3,AND(C872&lt;=5,C872&gt;4),2,C872&lt;=4,1)</f>
        <v>1</v>
      </c>
      <c r="G872" cm="1">
        <f t="array" ref="G872">_xlfn.IFS(D872&gt;4094,4,AND(D872&lt;=4094, D872&gt;2784),3,AND(D872&lt;=2784,D872&gt;1779),2,D872&lt;=1779,1)</f>
        <v>1</v>
      </c>
      <c r="H872">
        <f t="shared" si="13"/>
        <v>411</v>
      </c>
      <c r="I872" t="str" cm="1">
        <f t="array" ref="I872">_xlfn.IFS(H872&gt;411,"Platinum",AND(H872&lt;=411, H872&gt;311),"Gold",AND(H872&lt;=311,H872&gt;211),"Silver",H872&lt;=211,"Bronze")</f>
        <v>Gold</v>
      </c>
      <c r="J872" t="str" cm="1">
        <f t="array" ref="J872">_xlfn.IFS(
H872="444","Champions",
LEFT(H872,1)="4","Loyal Customers",
MID(H872,2,1)="4","Potential Loyalists",
LEFT(H872,1)="3","Promising",
LEFT(H872,1)="2","Customers Needing Attention",
LEFT(H872,1)&lt;="2","At Risk",
RIGHT(H872,1)="4","Can't Lose Them",
TRUE,"Hibernating"
)</f>
        <v>Loyal Customers</v>
      </c>
    </row>
    <row r="873" spans="1:10" x14ac:dyDescent="0.25">
      <c r="A873" s="3" t="s">
        <v>889</v>
      </c>
      <c r="B873">
        <v>81</v>
      </c>
      <c r="C873">
        <v>5</v>
      </c>
      <c r="D873">
        <v>3162.64</v>
      </c>
      <c r="E873" cm="1">
        <f t="array" ref="E873">_xlfn.IFS(B873&gt;87,1,AND(B873&lt;=87, B873&gt;45),2,AND(B873&lt;=45,B873&gt;18),3,B873&lt;=18,4)</f>
        <v>2</v>
      </c>
      <c r="F873" cm="1">
        <f t="array" ref="F873">_xlfn.IFS(C873&gt;7,4,AND(C873&lt;=7, C873&gt;5),3,AND(C873&lt;=5,C873&gt;4),2,C873&lt;=4,1)</f>
        <v>2</v>
      </c>
      <c r="G873" cm="1">
        <f t="array" ref="G873">_xlfn.IFS(D873&gt;4094,4,AND(D873&lt;=4094, D873&gt;2784),3,AND(D873&lt;=2784,D873&gt;1779),2,D873&lt;=1779,1)</f>
        <v>3</v>
      </c>
      <c r="H873">
        <f t="shared" si="13"/>
        <v>223</v>
      </c>
      <c r="I873" t="str" cm="1">
        <f t="array" ref="I873">_xlfn.IFS(H873&gt;411,"Platinum",AND(H873&lt;=411, H873&gt;311),"Gold",AND(H873&lt;=311,H873&gt;211),"Silver",H873&lt;=211,"Bronze")</f>
        <v>Silver</v>
      </c>
      <c r="J873" t="str" cm="1">
        <f t="array" ref="J873">_xlfn.IFS(
H873="444","Champions",
LEFT(H873,1)="4","Loyal Customers",
MID(H873,2,1)="4","Potential Loyalists",
LEFT(H873,1)="3","Promising",
LEFT(H873,1)="2","Customers Needing Attention",
LEFT(H873,1)&lt;="2","At Risk",
RIGHT(H873,1)="4","Can't Lose Them",
TRUE,"Hibernating"
)</f>
        <v>Customers Needing Attention</v>
      </c>
    </row>
    <row r="874" spans="1:10" x14ac:dyDescent="0.25">
      <c r="A874" s="3" t="s">
        <v>890</v>
      </c>
      <c r="B874">
        <v>49</v>
      </c>
      <c r="C874">
        <v>12</v>
      </c>
      <c r="D874">
        <v>6331.3499999999985</v>
      </c>
      <c r="E874" cm="1">
        <f t="array" ref="E874">_xlfn.IFS(B874&gt;87,1,AND(B874&lt;=87, B874&gt;45),2,AND(B874&lt;=45,B874&gt;18),3,B874&lt;=18,4)</f>
        <v>2</v>
      </c>
      <c r="F874" cm="1">
        <f t="array" ref="F874">_xlfn.IFS(C874&gt;7,4,AND(C874&lt;=7, C874&gt;5),3,AND(C874&lt;=5,C874&gt;4),2,C874&lt;=4,1)</f>
        <v>4</v>
      </c>
      <c r="G874" cm="1">
        <f t="array" ref="G874">_xlfn.IFS(D874&gt;4094,4,AND(D874&lt;=4094, D874&gt;2784),3,AND(D874&lt;=2784,D874&gt;1779),2,D874&lt;=1779,1)</f>
        <v>4</v>
      </c>
      <c r="H874">
        <f t="shared" si="13"/>
        <v>244</v>
      </c>
      <c r="I874" t="str" cm="1">
        <f t="array" ref="I874">_xlfn.IFS(H874&gt;411,"Platinum",AND(H874&lt;=411, H874&gt;311),"Gold",AND(H874&lt;=311,H874&gt;211),"Silver",H874&lt;=211,"Bronze")</f>
        <v>Silver</v>
      </c>
      <c r="J874" t="str" cm="1">
        <f t="array" ref="J874">_xlfn.IFS(
H874="444","Champions",
LEFT(H874,1)="4","Loyal Customers",
MID(H874,2,1)="4","Potential Loyalists",
LEFT(H874,1)="3","Promising",
LEFT(H874,1)="2","Customers Needing Attention",
LEFT(H874,1)&lt;="2","At Risk",
RIGHT(H874,1)="4","Can't Lose Them",
TRUE,"Hibernating"
)</f>
        <v>Potential Loyalists</v>
      </c>
    </row>
    <row r="875" spans="1:10" x14ac:dyDescent="0.25">
      <c r="A875" s="3" t="s">
        <v>891</v>
      </c>
      <c r="B875">
        <v>71</v>
      </c>
      <c r="C875">
        <v>4</v>
      </c>
      <c r="D875">
        <v>1239.28</v>
      </c>
      <c r="E875" cm="1">
        <f t="array" ref="E875">_xlfn.IFS(B875&gt;87,1,AND(B875&lt;=87, B875&gt;45),2,AND(B875&lt;=45,B875&gt;18),3,B875&lt;=18,4)</f>
        <v>2</v>
      </c>
      <c r="F875" cm="1">
        <f t="array" ref="F875">_xlfn.IFS(C875&gt;7,4,AND(C875&lt;=7, C875&gt;5),3,AND(C875&lt;=5,C875&gt;4),2,C875&lt;=4,1)</f>
        <v>1</v>
      </c>
      <c r="G875" cm="1">
        <f t="array" ref="G875">_xlfn.IFS(D875&gt;4094,4,AND(D875&lt;=4094, D875&gt;2784),3,AND(D875&lt;=2784,D875&gt;1779),2,D875&lt;=1779,1)</f>
        <v>1</v>
      </c>
      <c r="H875">
        <f t="shared" si="13"/>
        <v>211</v>
      </c>
      <c r="I875" t="str" cm="1">
        <f t="array" ref="I875">_xlfn.IFS(H875&gt;411,"Platinum",AND(H875&lt;=411, H875&gt;311),"Gold",AND(H875&lt;=311,H875&gt;211),"Silver",H875&lt;=211,"Bronze")</f>
        <v>Bronze</v>
      </c>
      <c r="J875" t="str" cm="1">
        <f t="array" ref="J875">_xlfn.IFS(
H875="444","Champions",
LEFT(H875,1)="4","Loyal Customers",
MID(H875,2,1)="4","Potential Loyalists",
LEFT(H875,1)="3","Promising",
LEFT(H875,1)="2","Customers Needing Attention",
LEFT(H875,1)&lt;="2","At Risk",
RIGHT(H875,1)="4","Can't Lose Them",
TRUE,"Hibernating"
)</f>
        <v>Customers Needing Attention</v>
      </c>
    </row>
    <row r="876" spans="1:10" x14ac:dyDescent="0.25">
      <c r="A876" s="3" t="s">
        <v>892</v>
      </c>
      <c r="B876">
        <v>34</v>
      </c>
      <c r="C876">
        <v>6</v>
      </c>
      <c r="D876">
        <v>2827.7300000000005</v>
      </c>
      <c r="E876" cm="1">
        <f t="array" ref="E876">_xlfn.IFS(B876&gt;87,1,AND(B876&lt;=87, B876&gt;45),2,AND(B876&lt;=45,B876&gt;18),3,B876&lt;=18,4)</f>
        <v>3</v>
      </c>
      <c r="F876" cm="1">
        <f t="array" ref="F876">_xlfn.IFS(C876&gt;7,4,AND(C876&lt;=7, C876&gt;5),3,AND(C876&lt;=5,C876&gt;4),2,C876&lt;=4,1)</f>
        <v>3</v>
      </c>
      <c r="G876" cm="1">
        <f t="array" ref="G876">_xlfn.IFS(D876&gt;4094,4,AND(D876&lt;=4094, D876&gt;2784),3,AND(D876&lt;=2784,D876&gt;1779),2,D876&lt;=1779,1)</f>
        <v>3</v>
      </c>
      <c r="H876">
        <f t="shared" si="13"/>
        <v>333</v>
      </c>
      <c r="I876" t="str" cm="1">
        <f t="array" ref="I876">_xlfn.IFS(H876&gt;411,"Platinum",AND(H876&lt;=411, H876&gt;311),"Gold",AND(H876&lt;=311,H876&gt;211),"Silver",H876&lt;=211,"Bronze")</f>
        <v>Gold</v>
      </c>
      <c r="J876" t="str" cm="1">
        <f t="array" ref="J876">_xlfn.IFS(
H876="444","Champions",
LEFT(H876,1)="4","Loyal Customers",
MID(H876,2,1)="4","Potential Loyalists",
LEFT(H876,1)="3","Promising",
LEFT(H876,1)="2","Customers Needing Attention",
LEFT(H876,1)&lt;="2","At Risk",
RIGHT(H876,1)="4","Can't Lose Them",
TRUE,"Hibernating"
)</f>
        <v>Promising</v>
      </c>
    </row>
    <row r="877" spans="1:10" x14ac:dyDescent="0.25">
      <c r="A877" s="3" t="s">
        <v>893</v>
      </c>
      <c r="B877">
        <v>174</v>
      </c>
      <c r="C877">
        <v>2</v>
      </c>
      <c r="D877">
        <v>963.62</v>
      </c>
      <c r="E877" cm="1">
        <f t="array" ref="E877">_xlfn.IFS(B877&gt;87,1,AND(B877&lt;=87, B877&gt;45),2,AND(B877&lt;=45,B877&gt;18),3,B877&lt;=18,4)</f>
        <v>1</v>
      </c>
      <c r="F877" cm="1">
        <f t="array" ref="F877">_xlfn.IFS(C877&gt;7,4,AND(C877&lt;=7, C877&gt;5),3,AND(C877&lt;=5,C877&gt;4),2,C877&lt;=4,1)</f>
        <v>1</v>
      </c>
      <c r="G877" cm="1">
        <f t="array" ref="G877">_xlfn.IFS(D877&gt;4094,4,AND(D877&lt;=4094, D877&gt;2784),3,AND(D877&lt;=2784,D877&gt;1779),2,D877&lt;=1779,1)</f>
        <v>1</v>
      </c>
      <c r="H877">
        <f t="shared" si="13"/>
        <v>111</v>
      </c>
      <c r="I877" t="str" cm="1">
        <f t="array" ref="I877">_xlfn.IFS(H877&gt;411,"Platinum",AND(H877&lt;=411, H877&gt;311),"Gold",AND(H877&lt;=311,H877&gt;211),"Silver",H877&lt;=211,"Bronze")</f>
        <v>Bronze</v>
      </c>
      <c r="J877" t="str" cm="1">
        <f t="array" ref="J877">_xlfn.IFS(
H877="444","Champions",
LEFT(H877,1)="4","Loyal Customers",
MID(H877,2,1)="4","Potential Loyalists",
LEFT(H877,1)="3","Promising",
LEFT(H877,1)="2","Customers Needing Attention",
LEFT(H877,1)&lt;="2","At Risk",
RIGHT(H877,1)="4","Can't Lose Them",
TRUE,"Hibernating"
)</f>
        <v>At Risk</v>
      </c>
    </row>
    <row r="878" spans="1:10" x14ac:dyDescent="0.25">
      <c r="A878" s="3" t="s">
        <v>894</v>
      </c>
      <c r="B878">
        <v>0</v>
      </c>
      <c r="C878">
        <v>6</v>
      </c>
      <c r="D878">
        <v>4865.49</v>
      </c>
      <c r="E878" cm="1">
        <f t="array" ref="E878">_xlfn.IFS(B878&gt;87,1,AND(B878&lt;=87, B878&gt;45),2,AND(B878&lt;=45,B878&gt;18),3,B878&lt;=18,4)</f>
        <v>4</v>
      </c>
      <c r="F878" cm="1">
        <f t="array" ref="F878">_xlfn.IFS(C878&gt;7,4,AND(C878&lt;=7, C878&gt;5),3,AND(C878&lt;=5,C878&gt;4),2,C878&lt;=4,1)</f>
        <v>3</v>
      </c>
      <c r="G878" cm="1">
        <f t="array" ref="G878">_xlfn.IFS(D878&gt;4094,4,AND(D878&lt;=4094, D878&gt;2784),3,AND(D878&lt;=2784,D878&gt;1779),2,D878&lt;=1779,1)</f>
        <v>4</v>
      </c>
      <c r="H878">
        <f t="shared" si="13"/>
        <v>434</v>
      </c>
      <c r="I878" t="str" cm="1">
        <f t="array" ref="I878">_xlfn.IFS(H878&gt;411,"Platinum",AND(H878&lt;=411, H878&gt;311),"Gold",AND(H878&lt;=311,H878&gt;211),"Silver",H878&lt;=211,"Bronze")</f>
        <v>Platinum</v>
      </c>
      <c r="J878" t="str" cm="1">
        <f t="array" ref="J878">_xlfn.IFS(
H878="444","Champions",
LEFT(H878,1)="4","Loyal Customers",
MID(H878,2,1)="4","Potential Loyalists",
LEFT(H878,1)="3","Promising",
LEFT(H878,1)="2","Customers Needing Attention",
LEFT(H878,1)&lt;="2","At Risk",
RIGHT(H878,1)="4","Can't Lose Them",
TRUE,"Hibernating"
)</f>
        <v>Loyal Customers</v>
      </c>
    </row>
    <row r="879" spans="1:10" x14ac:dyDescent="0.25">
      <c r="A879" s="3" t="s">
        <v>895</v>
      </c>
      <c r="B879">
        <v>29</v>
      </c>
      <c r="C879">
        <v>9</v>
      </c>
      <c r="D879">
        <v>4979.3899999999994</v>
      </c>
      <c r="E879" cm="1">
        <f t="array" ref="E879">_xlfn.IFS(B879&gt;87,1,AND(B879&lt;=87, B879&gt;45),2,AND(B879&lt;=45,B879&gt;18),3,B879&lt;=18,4)</f>
        <v>3</v>
      </c>
      <c r="F879" cm="1">
        <f t="array" ref="F879">_xlfn.IFS(C879&gt;7,4,AND(C879&lt;=7, C879&gt;5),3,AND(C879&lt;=5,C879&gt;4),2,C879&lt;=4,1)</f>
        <v>4</v>
      </c>
      <c r="G879" cm="1">
        <f t="array" ref="G879">_xlfn.IFS(D879&gt;4094,4,AND(D879&lt;=4094, D879&gt;2784),3,AND(D879&lt;=2784,D879&gt;1779),2,D879&lt;=1779,1)</f>
        <v>4</v>
      </c>
      <c r="H879">
        <f t="shared" si="13"/>
        <v>344</v>
      </c>
      <c r="I879" t="str" cm="1">
        <f t="array" ref="I879">_xlfn.IFS(H879&gt;411,"Platinum",AND(H879&lt;=411, H879&gt;311),"Gold",AND(H879&lt;=311,H879&gt;211),"Silver",H879&lt;=211,"Bronze")</f>
        <v>Gold</v>
      </c>
      <c r="J879" t="str" cm="1">
        <f t="array" ref="J879">_xlfn.IFS(
H879="444","Champions",
LEFT(H879,1)="4","Loyal Customers",
MID(H879,2,1)="4","Potential Loyalists",
LEFT(H879,1)="3","Promising",
LEFT(H879,1)="2","Customers Needing Attention",
LEFT(H879,1)&lt;="2","At Risk",
RIGHT(H879,1)="4","Can't Lose Them",
TRUE,"Hibernating"
)</f>
        <v>Potential Loyalists</v>
      </c>
    </row>
    <row r="880" spans="1:10" x14ac:dyDescent="0.25">
      <c r="A880" s="3" t="s">
        <v>896</v>
      </c>
      <c r="B880">
        <v>60</v>
      </c>
      <c r="C880">
        <v>3</v>
      </c>
      <c r="D880">
        <v>2066.66</v>
      </c>
      <c r="E880" cm="1">
        <f t="array" ref="E880">_xlfn.IFS(B880&gt;87,1,AND(B880&lt;=87, B880&gt;45),2,AND(B880&lt;=45,B880&gt;18),3,B880&lt;=18,4)</f>
        <v>2</v>
      </c>
      <c r="F880" cm="1">
        <f t="array" ref="F880">_xlfn.IFS(C880&gt;7,4,AND(C880&lt;=7, C880&gt;5),3,AND(C880&lt;=5,C880&gt;4),2,C880&lt;=4,1)</f>
        <v>1</v>
      </c>
      <c r="G880" cm="1">
        <f t="array" ref="G880">_xlfn.IFS(D880&gt;4094,4,AND(D880&lt;=4094, D880&gt;2784),3,AND(D880&lt;=2784,D880&gt;1779),2,D880&lt;=1779,1)</f>
        <v>2</v>
      </c>
      <c r="H880">
        <f t="shared" si="13"/>
        <v>212</v>
      </c>
      <c r="I880" t="str" cm="1">
        <f t="array" ref="I880">_xlfn.IFS(H880&gt;411,"Platinum",AND(H880&lt;=411, H880&gt;311),"Gold",AND(H880&lt;=311,H880&gt;211),"Silver",H880&lt;=211,"Bronze")</f>
        <v>Silver</v>
      </c>
      <c r="J880" t="str" cm="1">
        <f t="array" ref="J880">_xlfn.IFS(
H880="444","Champions",
LEFT(H880,1)="4","Loyal Customers",
MID(H880,2,1)="4","Potential Loyalists",
LEFT(H880,1)="3","Promising",
LEFT(H880,1)="2","Customers Needing Attention",
LEFT(H880,1)&lt;="2","At Risk",
RIGHT(H880,1)="4","Can't Lose Them",
TRUE,"Hibernating"
)</f>
        <v>Customers Needing Attention</v>
      </c>
    </row>
    <row r="881" spans="1:10" x14ac:dyDescent="0.25">
      <c r="A881" s="3" t="s">
        <v>897</v>
      </c>
      <c r="B881">
        <v>40</v>
      </c>
      <c r="C881">
        <v>3</v>
      </c>
      <c r="D881">
        <v>1814.59</v>
      </c>
      <c r="E881" cm="1">
        <f t="array" ref="E881">_xlfn.IFS(B881&gt;87,1,AND(B881&lt;=87, B881&gt;45),2,AND(B881&lt;=45,B881&gt;18),3,B881&lt;=18,4)</f>
        <v>3</v>
      </c>
      <c r="F881" cm="1">
        <f t="array" ref="F881">_xlfn.IFS(C881&gt;7,4,AND(C881&lt;=7, C881&gt;5),3,AND(C881&lt;=5,C881&gt;4),2,C881&lt;=4,1)</f>
        <v>1</v>
      </c>
      <c r="G881" cm="1">
        <f t="array" ref="G881">_xlfn.IFS(D881&gt;4094,4,AND(D881&lt;=4094, D881&gt;2784),3,AND(D881&lt;=2784,D881&gt;1779),2,D881&lt;=1779,1)</f>
        <v>2</v>
      </c>
      <c r="H881">
        <f t="shared" si="13"/>
        <v>312</v>
      </c>
      <c r="I881" t="str" cm="1">
        <f t="array" ref="I881">_xlfn.IFS(H881&gt;411,"Platinum",AND(H881&lt;=411, H881&gt;311),"Gold",AND(H881&lt;=311,H881&gt;211),"Silver",H881&lt;=211,"Bronze")</f>
        <v>Gold</v>
      </c>
      <c r="J881" t="str" cm="1">
        <f t="array" ref="J881">_xlfn.IFS(
H881="444","Champions",
LEFT(H881,1)="4","Loyal Customers",
MID(H881,2,1)="4","Potential Loyalists",
LEFT(H881,1)="3","Promising",
LEFT(H881,1)="2","Customers Needing Attention",
LEFT(H881,1)&lt;="2","At Risk",
RIGHT(H881,1)="4","Can't Lose Them",
TRUE,"Hibernating"
)</f>
        <v>Promising</v>
      </c>
    </row>
    <row r="882" spans="1:10" x14ac:dyDescent="0.25">
      <c r="A882" s="3" t="s">
        <v>898</v>
      </c>
      <c r="B882">
        <v>32</v>
      </c>
      <c r="C882">
        <v>5</v>
      </c>
      <c r="D882">
        <v>2258.6799999999998</v>
      </c>
      <c r="E882" cm="1">
        <f t="array" ref="E882">_xlfn.IFS(B882&gt;87,1,AND(B882&lt;=87, B882&gt;45),2,AND(B882&lt;=45,B882&gt;18),3,B882&lt;=18,4)</f>
        <v>3</v>
      </c>
      <c r="F882" cm="1">
        <f t="array" ref="F882">_xlfn.IFS(C882&gt;7,4,AND(C882&lt;=7, C882&gt;5),3,AND(C882&lt;=5,C882&gt;4),2,C882&lt;=4,1)</f>
        <v>2</v>
      </c>
      <c r="G882" cm="1">
        <f t="array" ref="G882">_xlfn.IFS(D882&gt;4094,4,AND(D882&lt;=4094, D882&gt;2784),3,AND(D882&lt;=2784,D882&gt;1779),2,D882&lt;=1779,1)</f>
        <v>2</v>
      </c>
      <c r="H882">
        <f t="shared" si="13"/>
        <v>322</v>
      </c>
      <c r="I882" t="str" cm="1">
        <f t="array" ref="I882">_xlfn.IFS(H882&gt;411,"Platinum",AND(H882&lt;=411, H882&gt;311),"Gold",AND(H882&lt;=311,H882&gt;211),"Silver",H882&lt;=211,"Bronze")</f>
        <v>Gold</v>
      </c>
      <c r="J882" t="str" cm="1">
        <f t="array" ref="J882">_xlfn.IFS(
H882="444","Champions",
LEFT(H882,1)="4","Loyal Customers",
MID(H882,2,1)="4","Potential Loyalists",
LEFT(H882,1)="3","Promising",
LEFT(H882,1)="2","Customers Needing Attention",
LEFT(H882,1)&lt;="2","At Risk",
RIGHT(H882,1)="4","Can't Lose Them",
TRUE,"Hibernating"
)</f>
        <v>Promising</v>
      </c>
    </row>
    <row r="883" spans="1:10" x14ac:dyDescent="0.25">
      <c r="A883" s="3" t="s">
        <v>899</v>
      </c>
      <c r="B883">
        <v>117</v>
      </c>
      <c r="C883">
        <v>6</v>
      </c>
      <c r="D883">
        <v>2595.16</v>
      </c>
      <c r="E883" cm="1">
        <f t="array" ref="E883">_xlfn.IFS(B883&gt;87,1,AND(B883&lt;=87, B883&gt;45),2,AND(B883&lt;=45,B883&gt;18),3,B883&lt;=18,4)</f>
        <v>1</v>
      </c>
      <c r="F883" cm="1">
        <f t="array" ref="F883">_xlfn.IFS(C883&gt;7,4,AND(C883&lt;=7, C883&gt;5),3,AND(C883&lt;=5,C883&gt;4),2,C883&lt;=4,1)</f>
        <v>3</v>
      </c>
      <c r="G883" cm="1">
        <f t="array" ref="G883">_xlfn.IFS(D883&gt;4094,4,AND(D883&lt;=4094, D883&gt;2784),3,AND(D883&lt;=2784,D883&gt;1779),2,D883&lt;=1779,1)</f>
        <v>2</v>
      </c>
      <c r="H883">
        <f t="shared" si="13"/>
        <v>132</v>
      </c>
      <c r="I883" t="str" cm="1">
        <f t="array" ref="I883">_xlfn.IFS(H883&gt;411,"Platinum",AND(H883&lt;=411, H883&gt;311),"Gold",AND(H883&lt;=311,H883&gt;211),"Silver",H883&lt;=211,"Bronze")</f>
        <v>Bronze</v>
      </c>
      <c r="J883" t="str" cm="1">
        <f t="array" ref="J883">_xlfn.IFS(
H883="444","Champions",
LEFT(H883,1)="4","Loyal Customers",
MID(H883,2,1)="4","Potential Loyalists",
LEFT(H883,1)="3","Promising",
LEFT(H883,1)="2","Customers Needing Attention",
LEFT(H883,1)&lt;="2","At Risk",
RIGHT(H883,1)="4","Can't Lose Them",
TRUE,"Hibernating"
)</f>
        <v>At Risk</v>
      </c>
    </row>
    <row r="884" spans="1:10" x14ac:dyDescent="0.25">
      <c r="A884" s="3" t="s">
        <v>900</v>
      </c>
      <c r="B884">
        <v>6</v>
      </c>
      <c r="C884">
        <v>9</v>
      </c>
      <c r="D884">
        <v>4887.2899999999991</v>
      </c>
      <c r="E884" cm="1">
        <f t="array" ref="E884">_xlfn.IFS(B884&gt;87,1,AND(B884&lt;=87, B884&gt;45),2,AND(B884&lt;=45,B884&gt;18),3,B884&lt;=18,4)</f>
        <v>4</v>
      </c>
      <c r="F884" cm="1">
        <f t="array" ref="F884">_xlfn.IFS(C884&gt;7,4,AND(C884&lt;=7, C884&gt;5),3,AND(C884&lt;=5,C884&gt;4),2,C884&lt;=4,1)</f>
        <v>4</v>
      </c>
      <c r="G884" cm="1">
        <f t="array" ref="G884">_xlfn.IFS(D884&gt;4094,4,AND(D884&lt;=4094, D884&gt;2784),3,AND(D884&lt;=2784,D884&gt;1779),2,D884&lt;=1779,1)</f>
        <v>4</v>
      </c>
      <c r="H884">
        <f t="shared" si="13"/>
        <v>444</v>
      </c>
      <c r="I884" t="str" cm="1">
        <f t="array" ref="I884">_xlfn.IFS(H884&gt;411,"Platinum",AND(H884&lt;=411, H884&gt;311),"Gold",AND(H884&lt;=311,H884&gt;211),"Silver",H884&lt;=211,"Bronze")</f>
        <v>Platinum</v>
      </c>
      <c r="J884" t="str" cm="1">
        <f t="array" ref="J884">_xlfn.IFS(
H884="444","Champions",
LEFT(H884,1)="4","Loyal Customers",
MID(H884,2,1)="4","Potential Loyalists",
LEFT(H884,1)="3","Promising",
LEFT(H884,1)="2","Customers Needing Attention",
LEFT(H884,1)&lt;="2","At Risk",
RIGHT(H884,1)="4","Can't Lose Them",
TRUE,"Hibernating"
)</f>
        <v>Loyal Customers</v>
      </c>
    </row>
    <row r="885" spans="1:10" x14ac:dyDescent="0.25">
      <c r="A885" s="3" t="s">
        <v>901</v>
      </c>
      <c r="B885">
        <v>60</v>
      </c>
      <c r="C885">
        <v>6</v>
      </c>
      <c r="D885">
        <v>4960.3599999999997</v>
      </c>
      <c r="E885" cm="1">
        <f t="array" ref="E885">_xlfn.IFS(B885&gt;87,1,AND(B885&lt;=87, B885&gt;45),2,AND(B885&lt;=45,B885&gt;18),3,B885&lt;=18,4)</f>
        <v>2</v>
      </c>
      <c r="F885" cm="1">
        <f t="array" ref="F885">_xlfn.IFS(C885&gt;7,4,AND(C885&lt;=7, C885&gt;5),3,AND(C885&lt;=5,C885&gt;4),2,C885&lt;=4,1)</f>
        <v>3</v>
      </c>
      <c r="G885" cm="1">
        <f t="array" ref="G885">_xlfn.IFS(D885&gt;4094,4,AND(D885&lt;=4094, D885&gt;2784),3,AND(D885&lt;=2784,D885&gt;1779),2,D885&lt;=1779,1)</f>
        <v>4</v>
      </c>
      <c r="H885">
        <f t="shared" si="13"/>
        <v>234</v>
      </c>
      <c r="I885" t="str" cm="1">
        <f t="array" ref="I885">_xlfn.IFS(H885&gt;411,"Platinum",AND(H885&lt;=411, H885&gt;311),"Gold",AND(H885&lt;=311,H885&gt;211),"Silver",H885&lt;=211,"Bronze")</f>
        <v>Silver</v>
      </c>
      <c r="J885" t="str" cm="1">
        <f t="array" ref="J885">_xlfn.IFS(
H885="444","Champions",
LEFT(H885,1)="4","Loyal Customers",
MID(H885,2,1)="4","Potential Loyalists",
LEFT(H885,1)="3","Promising",
LEFT(H885,1)="2","Customers Needing Attention",
LEFT(H885,1)&lt;="2","At Risk",
RIGHT(H885,1)="4","Can't Lose Them",
TRUE,"Hibernating"
)</f>
        <v>Customers Needing Attention</v>
      </c>
    </row>
    <row r="886" spans="1:10" x14ac:dyDescent="0.25">
      <c r="A886" s="3" t="s">
        <v>902</v>
      </c>
      <c r="B886">
        <v>1</v>
      </c>
      <c r="C886">
        <v>4</v>
      </c>
      <c r="D886">
        <v>1713.7899999999997</v>
      </c>
      <c r="E886" cm="1">
        <f t="array" ref="E886">_xlfn.IFS(B886&gt;87,1,AND(B886&lt;=87, B886&gt;45),2,AND(B886&lt;=45,B886&gt;18),3,B886&lt;=18,4)</f>
        <v>4</v>
      </c>
      <c r="F886" cm="1">
        <f t="array" ref="F886">_xlfn.IFS(C886&gt;7,4,AND(C886&lt;=7, C886&gt;5),3,AND(C886&lt;=5,C886&gt;4),2,C886&lt;=4,1)</f>
        <v>1</v>
      </c>
      <c r="G886" cm="1">
        <f t="array" ref="G886">_xlfn.IFS(D886&gt;4094,4,AND(D886&lt;=4094, D886&gt;2784),3,AND(D886&lt;=2784,D886&gt;1779),2,D886&lt;=1779,1)</f>
        <v>1</v>
      </c>
      <c r="H886">
        <f t="shared" si="13"/>
        <v>411</v>
      </c>
      <c r="I886" t="str" cm="1">
        <f t="array" ref="I886">_xlfn.IFS(H886&gt;411,"Platinum",AND(H886&lt;=411, H886&gt;311),"Gold",AND(H886&lt;=311,H886&gt;211),"Silver",H886&lt;=211,"Bronze")</f>
        <v>Gold</v>
      </c>
      <c r="J886" t="str" cm="1">
        <f t="array" ref="J886">_xlfn.IFS(
H886="444","Champions",
LEFT(H886,1)="4","Loyal Customers",
MID(H886,2,1)="4","Potential Loyalists",
LEFT(H886,1)="3","Promising",
LEFT(H886,1)="2","Customers Needing Attention",
LEFT(H886,1)&lt;="2","At Risk",
RIGHT(H886,1)="4","Can't Lose Them",
TRUE,"Hibernating"
)</f>
        <v>Loyal Customers</v>
      </c>
    </row>
    <row r="887" spans="1:10" x14ac:dyDescent="0.25">
      <c r="A887" s="3" t="s">
        <v>903</v>
      </c>
      <c r="B887">
        <v>3</v>
      </c>
      <c r="C887">
        <v>6</v>
      </c>
      <c r="D887">
        <v>2882.84</v>
      </c>
      <c r="E887" cm="1">
        <f t="array" ref="E887">_xlfn.IFS(B887&gt;87,1,AND(B887&lt;=87, B887&gt;45),2,AND(B887&lt;=45,B887&gt;18),3,B887&lt;=18,4)</f>
        <v>4</v>
      </c>
      <c r="F887" cm="1">
        <f t="array" ref="F887">_xlfn.IFS(C887&gt;7,4,AND(C887&lt;=7, C887&gt;5),3,AND(C887&lt;=5,C887&gt;4),2,C887&lt;=4,1)</f>
        <v>3</v>
      </c>
      <c r="G887" cm="1">
        <f t="array" ref="G887">_xlfn.IFS(D887&gt;4094,4,AND(D887&lt;=4094, D887&gt;2784),3,AND(D887&lt;=2784,D887&gt;1779),2,D887&lt;=1779,1)</f>
        <v>3</v>
      </c>
      <c r="H887">
        <f t="shared" si="13"/>
        <v>433</v>
      </c>
      <c r="I887" t="str" cm="1">
        <f t="array" ref="I887">_xlfn.IFS(H887&gt;411,"Platinum",AND(H887&lt;=411, H887&gt;311),"Gold",AND(H887&lt;=311,H887&gt;211),"Silver",H887&lt;=211,"Bronze")</f>
        <v>Platinum</v>
      </c>
      <c r="J887" t="str" cm="1">
        <f t="array" ref="J887">_xlfn.IFS(
H887="444","Champions",
LEFT(H887,1)="4","Loyal Customers",
MID(H887,2,1)="4","Potential Loyalists",
LEFT(H887,1)="3","Promising",
LEFT(H887,1)="2","Customers Needing Attention",
LEFT(H887,1)&lt;="2","At Risk",
RIGHT(H887,1)="4","Can't Lose Them",
TRUE,"Hibernating"
)</f>
        <v>Loyal Customers</v>
      </c>
    </row>
    <row r="888" spans="1:10" x14ac:dyDescent="0.25">
      <c r="A888" s="3" t="s">
        <v>904</v>
      </c>
      <c r="B888">
        <v>122</v>
      </c>
      <c r="C888">
        <v>2</v>
      </c>
      <c r="D888">
        <v>221.12</v>
      </c>
      <c r="E888" cm="1">
        <f t="array" ref="E888">_xlfn.IFS(B888&gt;87,1,AND(B888&lt;=87, B888&gt;45),2,AND(B888&lt;=45,B888&gt;18),3,B888&lt;=18,4)</f>
        <v>1</v>
      </c>
      <c r="F888" cm="1">
        <f t="array" ref="F888">_xlfn.IFS(C888&gt;7,4,AND(C888&lt;=7, C888&gt;5),3,AND(C888&lt;=5,C888&gt;4),2,C888&lt;=4,1)</f>
        <v>1</v>
      </c>
      <c r="G888" cm="1">
        <f t="array" ref="G888">_xlfn.IFS(D888&gt;4094,4,AND(D888&lt;=4094, D888&gt;2784),3,AND(D888&lt;=2784,D888&gt;1779),2,D888&lt;=1779,1)</f>
        <v>1</v>
      </c>
      <c r="H888">
        <f t="shared" si="13"/>
        <v>111</v>
      </c>
      <c r="I888" t="str" cm="1">
        <f t="array" ref="I888">_xlfn.IFS(H888&gt;411,"Platinum",AND(H888&lt;=411, H888&gt;311),"Gold",AND(H888&lt;=311,H888&gt;211),"Silver",H888&lt;=211,"Bronze")</f>
        <v>Bronze</v>
      </c>
      <c r="J888" t="str" cm="1">
        <f t="array" ref="J888">_xlfn.IFS(
H888="444","Champions",
LEFT(H888,1)="4","Loyal Customers",
MID(H888,2,1)="4","Potential Loyalists",
LEFT(H888,1)="3","Promising",
LEFT(H888,1)="2","Customers Needing Attention",
LEFT(H888,1)&lt;="2","At Risk",
RIGHT(H888,1)="4","Can't Lose Them",
TRUE,"Hibernating"
)</f>
        <v>At Risk</v>
      </c>
    </row>
    <row r="889" spans="1:10" x14ac:dyDescent="0.25">
      <c r="A889" s="3" t="s">
        <v>905</v>
      </c>
      <c r="B889">
        <v>54</v>
      </c>
      <c r="C889">
        <v>11</v>
      </c>
      <c r="D889">
        <v>6539.78</v>
      </c>
      <c r="E889" cm="1">
        <f t="array" ref="E889">_xlfn.IFS(B889&gt;87,1,AND(B889&lt;=87, B889&gt;45),2,AND(B889&lt;=45,B889&gt;18),3,B889&lt;=18,4)</f>
        <v>2</v>
      </c>
      <c r="F889" cm="1">
        <f t="array" ref="F889">_xlfn.IFS(C889&gt;7,4,AND(C889&lt;=7, C889&gt;5),3,AND(C889&lt;=5,C889&gt;4),2,C889&lt;=4,1)</f>
        <v>4</v>
      </c>
      <c r="G889" cm="1">
        <f t="array" ref="G889">_xlfn.IFS(D889&gt;4094,4,AND(D889&lt;=4094, D889&gt;2784),3,AND(D889&lt;=2784,D889&gt;1779),2,D889&lt;=1779,1)</f>
        <v>4</v>
      </c>
      <c r="H889">
        <f t="shared" si="13"/>
        <v>244</v>
      </c>
      <c r="I889" t="str" cm="1">
        <f t="array" ref="I889">_xlfn.IFS(H889&gt;411,"Platinum",AND(H889&lt;=411, H889&gt;311),"Gold",AND(H889&lt;=311,H889&gt;211),"Silver",H889&lt;=211,"Bronze")</f>
        <v>Silver</v>
      </c>
      <c r="J889" t="str" cm="1">
        <f t="array" ref="J889">_xlfn.IFS(
H889="444","Champions",
LEFT(H889,1)="4","Loyal Customers",
MID(H889,2,1)="4","Potential Loyalists",
LEFT(H889,1)="3","Promising",
LEFT(H889,1)="2","Customers Needing Attention",
LEFT(H889,1)&lt;="2","At Risk",
RIGHT(H889,1)="4","Can't Lose Them",
TRUE,"Hibernating"
)</f>
        <v>Potential Loyalists</v>
      </c>
    </row>
    <row r="890" spans="1:10" x14ac:dyDescent="0.25">
      <c r="A890" s="3" t="s">
        <v>906</v>
      </c>
      <c r="B890">
        <v>13</v>
      </c>
      <c r="C890">
        <v>7</v>
      </c>
      <c r="D890">
        <v>2934.7599999999998</v>
      </c>
      <c r="E890" cm="1">
        <f t="array" ref="E890">_xlfn.IFS(B890&gt;87,1,AND(B890&lt;=87, B890&gt;45),2,AND(B890&lt;=45,B890&gt;18),3,B890&lt;=18,4)</f>
        <v>4</v>
      </c>
      <c r="F890" cm="1">
        <f t="array" ref="F890">_xlfn.IFS(C890&gt;7,4,AND(C890&lt;=7, C890&gt;5),3,AND(C890&lt;=5,C890&gt;4),2,C890&lt;=4,1)</f>
        <v>3</v>
      </c>
      <c r="G890" cm="1">
        <f t="array" ref="G890">_xlfn.IFS(D890&gt;4094,4,AND(D890&lt;=4094, D890&gt;2784),3,AND(D890&lt;=2784,D890&gt;1779),2,D890&lt;=1779,1)</f>
        <v>3</v>
      </c>
      <c r="H890">
        <f t="shared" si="13"/>
        <v>433</v>
      </c>
      <c r="I890" t="str" cm="1">
        <f t="array" ref="I890">_xlfn.IFS(H890&gt;411,"Platinum",AND(H890&lt;=411, H890&gt;311),"Gold",AND(H890&lt;=311,H890&gt;211),"Silver",H890&lt;=211,"Bronze")</f>
        <v>Platinum</v>
      </c>
      <c r="J890" t="str" cm="1">
        <f t="array" ref="J890">_xlfn.IFS(
H890="444","Champions",
LEFT(H890,1)="4","Loyal Customers",
MID(H890,2,1)="4","Potential Loyalists",
LEFT(H890,1)="3","Promising",
LEFT(H890,1)="2","Customers Needing Attention",
LEFT(H890,1)&lt;="2","At Risk",
RIGHT(H890,1)="4","Can't Lose Them",
TRUE,"Hibernating"
)</f>
        <v>Loyal Customers</v>
      </c>
    </row>
    <row r="891" spans="1:10" x14ac:dyDescent="0.25">
      <c r="A891" s="3" t="s">
        <v>907</v>
      </c>
      <c r="B891">
        <v>52</v>
      </c>
      <c r="C891">
        <v>4</v>
      </c>
      <c r="D891">
        <v>2073.85</v>
      </c>
      <c r="E891" cm="1">
        <f t="array" ref="E891">_xlfn.IFS(B891&gt;87,1,AND(B891&lt;=87, B891&gt;45),2,AND(B891&lt;=45,B891&gt;18),3,B891&lt;=18,4)</f>
        <v>2</v>
      </c>
      <c r="F891" cm="1">
        <f t="array" ref="F891">_xlfn.IFS(C891&gt;7,4,AND(C891&lt;=7, C891&gt;5),3,AND(C891&lt;=5,C891&gt;4),2,C891&lt;=4,1)</f>
        <v>1</v>
      </c>
      <c r="G891" cm="1">
        <f t="array" ref="G891">_xlfn.IFS(D891&gt;4094,4,AND(D891&lt;=4094, D891&gt;2784),3,AND(D891&lt;=2784,D891&gt;1779),2,D891&lt;=1779,1)</f>
        <v>2</v>
      </c>
      <c r="H891">
        <f t="shared" si="13"/>
        <v>212</v>
      </c>
      <c r="I891" t="str" cm="1">
        <f t="array" ref="I891">_xlfn.IFS(H891&gt;411,"Platinum",AND(H891&lt;=411, H891&gt;311),"Gold",AND(H891&lt;=311,H891&gt;211),"Silver",H891&lt;=211,"Bronze")</f>
        <v>Silver</v>
      </c>
      <c r="J891" t="str" cm="1">
        <f t="array" ref="J891">_xlfn.IFS(
H891="444","Champions",
LEFT(H891,1)="4","Loyal Customers",
MID(H891,2,1)="4","Potential Loyalists",
LEFT(H891,1)="3","Promising",
LEFT(H891,1)="2","Customers Needing Attention",
LEFT(H891,1)&lt;="2","At Risk",
RIGHT(H891,1)="4","Can't Lose Them",
TRUE,"Hibernating"
)</f>
        <v>Customers Needing Attention</v>
      </c>
    </row>
    <row r="892" spans="1:10" x14ac:dyDescent="0.25">
      <c r="A892" s="3" t="s">
        <v>908</v>
      </c>
      <c r="B892">
        <v>134</v>
      </c>
      <c r="C892">
        <v>7</v>
      </c>
      <c r="D892">
        <v>3543.3799999999997</v>
      </c>
      <c r="E892" cm="1">
        <f t="array" ref="E892">_xlfn.IFS(B892&gt;87,1,AND(B892&lt;=87, B892&gt;45),2,AND(B892&lt;=45,B892&gt;18),3,B892&lt;=18,4)</f>
        <v>1</v>
      </c>
      <c r="F892" cm="1">
        <f t="array" ref="F892">_xlfn.IFS(C892&gt;7,4,AND(C892&lt;=7, C892&gt;5),3,AND(C892&lt;=5,C892&gt;4),2,C892&lt;=4,1)</f>
        <v>3</v>
      </c>
      <c r="G892" cm="1">
        <f t="array" ref="G892">_xlfn.IFS(D892&gt;4094,4,AND(D892&lt;=4094, D892&gt;2784),3,AND(D892&lt;=2784,D892&gt;1779),2,D892&lt;=1779,1)</f>
        <v>3</v>
      </c>
      <c r="H892">
        <f t="shared" si="13"/>
        <v>133</v>
      </c>
      <c r="I892" t="str" cm="1">
        <f t="array" ref="I892">_xlfn.IFS(H892&gt;411,"Platinum",AND(H892&lt;=411, H892&gt;311),"Gold",AND(H892&lt;=311,H892&gt;211),"Silver",H892&lt;=211,"Bronze")</f>
        <v>Bronze</v>
      </c>
      <c r="J892" t="str" cm="1">
        <f t="array" ref="J892">_xlfn.IFS(
H892="444","Champions",
LEFT(H892,1)="4","Loyal Customers",
MID(H892,2,1)="4","Potential Loyalists",
LEFT(H892,1)="3","Promising",
LEFT(H892,1)="2","Customers Needing Attention",
LEFT(H892,1)&lt;="2","At Risk",
RIGHT(H892,1)="4","Can't Lose Them",
TRUE,"Hibernating"
)</f>
        <v>At Risk</v>
      </c>
    </row>
    <row r="893" spans="1:10" x14ac:dyDescent="0.25">
      <c r="A893" s="3" t="s">
        <v>909</v>
      </c>
      <c r="B893">
        <v>11</v>
      </c>
      <c r="C893">
        <v>7</v>
      </c>
      <c r="D893">
        <v>4065.3500000000004</v>
      </c>
      <c r="E893" cm="1">
        <f t="array" ref="E893">_xlfn.IFS(B893&gt;87,1,AND(B893&lt;=87, B893&gt;45),2,AND(B893&lt;=45,B893&gt;18),3,B893&lt;=18,4)</f>
        <v>4</v>
      </c>
      <c r="F893" cm="1">
        <f t="array" ref="F893">_xlfn.IFS(C893&gt;7,4,AND(C893&lt;=7, C893&gt;5),3,AND(C893&lt;=5,C893&gt;4),2,C893&lt;=4,1)</f>
        <v>3</v>
      </c>
      <c r="G893" cm="1">
        <f t="array" ref="G893">_xlfn.IFS(D893&gt;4094,4,AND(D893&lt;=4094, D893&gt;2784),3,AND(D893&lt;=2784,D893&gt;1779),2,D893&lt;=1779,1)</f>
        <v>3</v>
      </c>
      <c r="H893">
        <f t="shared" si="13"/>
        <v>433</v>
      </c>
      <c r="I893" t="str" cm="1">
        <f t="array" ref="I893">_xlfn.IFS(H893&gt;411,"Platinum",AND(H893&lt;=411, H893&gt;311),"Gold",AND(H893&lt;=311,H893&gt;211),"Silver",H893&lt;=211,"Bronze")</f>
        <v>Platinum</v>
      </c>
      <c r="J893" t="str" cm="1">
        <f t="array" ref="J893">_xlfn.IFS(
H893="444","Champions",
LEFT(H893,1)="4","Loyal Customers",
MID(H893,2,1)="4","Potential Loyalists",
LEFT(H893,1)="3","Promising",
LEFT(H893,1)="2","Customers Needing Attention",
LEFT(H893,1)&lt;="2","At Risk",
RIGHT(H893,1)="4","Can't Lose Them",
TRUE,"Hibernating"
)</f>
        <v>Loyal Customers</v>
      </c>
    </row>
    <row r="894" spans="1:10" x14ac:dyDescent="0.25">
      <c r="A894" s="3" t="s">
        <v>910</v>
      </c>
      <c r="B894">
        <v>171</v>
      </c>
      <c r="C894">
        <v>3</v>
      </c>
      <c r="D894">
        <v>2440.35</v>
      </c>
      <c r="E894" cm="1">
        <f t="array" ref="E894">_xlfn.IFS(B894&gt;87,1,AND(B894&lt;=87, B894&gt;45),2,AND(B894&lt;=45,B894&gt;18),3,B894&lt;=18,4)</f>
        <v>1</v>
      </c>
      <c r="F894" cm="1">
        <f t="array" ref="F894">_xlfn.IFS(C894&gt;7,4,AND(C894&lt;=7, C894&gt;5),3,AND(C894&lt;=5,C894&gt;4),2,C894&lt;=4,1)</f>
        <v>1</v>
      </c>
      <c r="G894" cm="1">
        <f t="array" ref="G894">_xlfn.IFS(D894&gt;4094,4,AND(D894&lt;=4094, D894&gt;2784),3,AND(D894&lt;=2784,D894&gt;1779),2,D894&lt;=1779,1)</f>
        <v>2</v>
      </c>
      <c r="H894">
        <f t="shared" si="13"/>
        <v>112</v>
      </c>
      <c r="I894" t="str" cm="1">
        <f t="array" ref="I894">_xlfn.IFS(H894&gt;411,"Platinum",AND(H894&lt;=411, H894&gt;311),"Gold",AND(H894&lt;=311,H894&gt;211),"Silver",H894&lt;=211,"Bronze")</f>
        <v>Bronze</v>
      </c>
      <c r="J894" t="str" cm="1">
        <f t="array" ref="J894">_xlfn.IFS(
H894="444","Champions",
LEFT(H894,1)="4","Loyal Customers",
MID(H894,2,1)="4","Potential Loyalists",
LEFT(H894,1)="3","Promising",
LEFT(H894,1)="2","Customers Needing Attention",
LEFT(H894,1)&lt;="2","At Risk",
RIGHT(H894,1)="4","Can't Lose Them",
TRUE,"Hibernating"
)</f>
        <v>At Risk</v>
      </c>
    </row>
    <row r="895" spans="1:10" x14ac:dyDescent="0.25">
      <c r="A895" s="3" t="s">
        <v>911</v>
      </c>
      <c r="B895">
        <v>65</v>
      </c>
      <c r="C895">
        <v>8</v>
      </c>
      <c r="D895">
        <v>4098.59</v>
      </c>
      <c r="E895" cm="1">
        <f t="array" ref="E895">_xlfn.IFS(B895&gt;87,1,AND(B895&lt;=87, B895&gt;45),2,AND(B895&lt;=45,B895&gt;18),3,B895&lt;=18,4)</f>
        <v>2</v>
      </c>
      <c r="F895" cm="1">
        <f t="array" ref="F895">_xlfn.IFS(C895&gt;7,4,AND(C895&lt;=7, C895&gt;5),3,AND(C895&lt;=5,C895&gt;4),2,C895&lt;=4,1)</f>
        <v>4</v>
      </c>
      <c r="G895" cm="1">
        <f t="array" ref="G895">_xlfn.IFS(D895&gt;4094,4,AND(D895&lt;=4094, D895&gt;2784),3,AND(D895&lt;=2784,D895&gt;1779),2,D895&lt;=1779,1)</f>
        <v>4</v>
      </c>
      <c r="H895">
        <f t="shared" si="13"/>
        <v>244</v>
      </c>
      <c r="I895" t="str" cm="1">
        <f t="array" ref="I895">_xlfn.IFS(H895&gt;411,"Platinum",AND(H895&lt;=411, H895&gt;311),"Gold",AND(H895&lt;=311,H895&gt;211),"Silver",H895&lt;=211,"Bronze")</f>
        <v>Silver</v>
      </c>
      <c r="J895" t="str" cm="1">
        <f t="array" ref="J895">_xlfn.IFS(
H895="444","Champions",
LEFT(H895,1)="4","Loyal Customers",
MID(H895,2,1)="4","Potential Loyalists",
LEFT(H895,1)="3","Promising",
LEFT(H895,1)="2","Customers Needing Attention",
LEFT(H895,1)&lt;="2","At Risk",
RIGHT(H895,1)="4","Can't Lose Them",
TRUE,"Hibernating"
)</f>
        <v>Potential Loyalists</v>
      </c>
    </row>
    <row r="896" spans="1:10" x14ac:dyDescent="0.25">
      <c r="A896" s="3" t="s">
        <v>912</v>
      </c>
      <c r="B896">
        <v>13</v>
      </c>
      <c r="C896">
        <v>8</v>
      </c>
      <c r="D896">
        <v>5035.8000000000011</v>
      </c>
      <c r="E896" cm="1">
        <f t="array" ref="E896">_xlfn.IFS(B896&gt;87,1,AND(B896&lt;=87, B896&gt;45),2,AND(B896&lt;=45,B896&gt;18),3,B896&lt;=18,4)</f>
        <v>4</v>
      </c>
      <c r="F896" cm="1">
        <f t="array" ref="F896">_xlfn.IFS(C896&gt;7,4,AND(C896&lt;=7, C896&gt;5),3,AND(C896&lt;=5,C896&gt;4),2,C896&lt;=4,1)</f>
        <v>4</v>
      </c>
      <c r="G896" cm="1">
        <f t="array" ref="G896">_xlfn.IFS(D896&gt;4094,4,AND(D896&lt;=4094, D896&gt;2784),3,AND(D896&lt;=2784,D896&gt;1779),2,D896&lt;=1779,1)</f>
        <v>4</v>
      </c>
      <c r="H896">
        <f t="shared" si="13"/>
        <v>444</v>
      </c>
      <c r="I896" t="str" cm="1">
        <f t="array" ref="I896">_xlfn.IFS(H896&gt;411,"Platinum",AND(H896&lt;=411, H896&gt;311),"Gold",AND(H896&lt;=311,H896&gt;211),"Silver",H896&lt;=211,"Bronze")</f>
        <v>Platinum</v>
      </c>
      <c r="J896" t="str" cm="1">
        <f t="array" ref="J896">_xlfn.IFS(
H896="444","Champions",
LEFT(H896,1)="4","Loyal Customers",
MID(H896,2,1)="4","Potential Loyalists",
LEFT(H896,1)="3","Promising",
LEFT(H896,1)="2","Customers Needing Attention",
LEFT(H896,1)&lt;="2","At Risk",
RIGHT(H896,1)="4","Can't Lose Them",
TRUE,"Hibernating"
)</f>
        <v>Loyal Customers</v>
      </c>
    </row>
    <row r="897" spans="1:10" x14ac:dyDescent="0.25">
      <c r="A897" s="3" t="s">
        <v>913</v>
      </c>
      <c r="B897">
        <v>115</v>
      </c>
      <c r="C897">
        <v>7</v>
      </c>
      <c r="D897">
        <v>3130.64</v>
      </c>
      <c r="E897" cm="1">
        <f t="array" ref="E897">_xlfn.IFS(B897&gt;87,1,AND(B897&lt;=87, B897&gt;45),2,AND(B897&lt;=45,B897&gt;18),3,B897&lt;=18,4)</f>
        <v>1</v>
      </c>
      <c r="F897" cm="1">
        <f t="array" ref="F897">_xlfn.IFS(C897&gt;7,4,AND(C897&lt;=7, C897&gt;5),3,AND(C897&lt;=5,C897&gt;4),2,C897&lt;=4,1)</f>
        <v>3</v>
      </c>
      <c r="G897" cm="1">
        <f t="array" ref="G897">_xlfn.IFS(D897&gt;4094,4,AND(D897&lt;=4094, D897&gt;2784),3,AND(D897&lt;=2784,D897&gt;1779),2,D897&lt;=1779,1)</f>
        <v>3</v>
      </c>
      <c r="H897">
        <f t="shared" si="13"/>
        <v>133</v>
      </c>
      <c r="I897" t="str" cm="1">
        <f t="array" ref="I897">_xlfn.IFS(H897&gt;411,"Platinum",AND(H897&lt;=411, H897&gt;311),"Gold",AND(H897&lt;=311,H897&gt;211),"Silver",H897&lt;=211,"Bronze")</f>
        <v>Bronze</v>
      </c>
      <c r="J897" t="str" cm="1">
        <f t="array" ref="J897">_xlfn.IFS(
H897="444","Champions",
LEFT(H897,1)="4","Loyal Customers",
MID(H897,2,1)="4","Potential Loyalists",
LEFT(H897,1)="3","Promising",
LEFT(H897,1)="2","Customers Needing Attention",
LEFT(H897,1)&lt;="2","At Risk",
RIGHT(H897,1)="4","Can't Lose Them",
TRUE,"Hibernating"
)</f>
        <v>At Risk</v>
      </c>
    </row>
    <row r="898" spans="1:10" x14ac:dyDescent="0.25">
      <c r="A898" s="3" t="s">
        <v>914</v>
      </c>
      <c r="B898">
        <v>31</v>
      </c>
      <c r="C898">
        <v>3</v>
      </c>
      <c r="D898">
        <v>2156.17</v>
      </c>
      <c r="E898" cm="1">
        <f t="array" ref="E898">_xlfn.IFS(B898&gt;87,1,AND(B898&lt;=87, B898&gt;45),2,AND(B898&lt;=45,B898&gt;18),3,B898&lt;=18,4)</f>
        <v>3</v>
      </c>
      <c r="F898" cm="1">
        <f t="array" ref="F898">_xlfn.IFS(C898&gt;7,4,AND(C898&lt;=7, C898&gt;5),3,AND(C898&lt;=5,C898&gt;4),2,C898&lt;=4,1)</f>
        <v>1</v>
      </c>
      <c r="G898" cm="1">
        <f t="array" ref="G898">_xlfn.IFS(D898&gt;4094,4,AND(D898&lt;=4094, D898&gt;2784),3,AND(D898&lt;=2784,D898&gt;1779),2,D898&lt;=1779,1)</f>
        <v>2</v>
      </c>
      <c r="H898">
        <f t="shared" si="13"/>
        <v>312</v>
      </c>
      <c r="I898" t="str" cm="1">
        <f t="array" ref="I898">_xlfn.IFS(H898&gt;411,"Platinum",AND(H898&lt;=411, H898&gt;311),"Gold",AND(H898&lt;=311,H898&gt;211),"Silver",H898&lt;=211,"Bronze")</f>
        <v>Gold</v>
      </c>
      <c r="J898" t="str" cm="1">
        <f t="array" ref="J898">_xlfn.IFS(
H898="444","Champions",
LEFT(H898,1)="4","Loyal Customers",
MID(H898,2,1)="4","Potential Loyalists",
LEFT(H898,1)="3","Promising",
LEFT(H898,1)="2","Customers Needing Attention",
LEFT(H898,1)&lt;="2","At Risk",
RIGHT(H898,1)="4","Can't Lose Them",
TRUE,"Hibernating"
)</f>
        <v>Promising</v>
      </c>
    </row>
    <row r="899" spans="1:10" x14ac:dyDescent="0.25">
      <c r="A899" s="3" t="s">
        <v>915</v>
      </c>
      <c r="B899">
        <v>90</v>
      </c>
      <c r="C899">
        <v>4</v>
      </c>
      <c r="D899">
        <v>634.65</v>
      </c>
      <c r="E899" cm="1">
        <f t="array" ref="E899">_xlfn.IFS(B899&gt;87,1,AND(B899&lt;=87, B899&gt;45),2,AND(B899&lt;=45,B899&gt;18),3,B899&lt;=18,4)</f>
        <v>1</v>
      </c>
      <c r="F899" cm="1">
        <f t="array" ref="F899">_xlfn.IFS(C899&gt;7,4,AND(C899&lt;=7, C899&gt;5),3,AND(C899&lt;=5,C899&gt;4),2,C899&lt;=4,1)</f>
        <v>1</v>
      </c>
      <c r="G899" cm="1">
        <f t="array" ref="G899">_xlfn.IFS(D899&gt;4094,4,AND(D899&lt;=4094, D899&gt;2784),3,AND(D899&lt;=2784,D899&gt;1779),2,D899&lt;=1779,1)</f>
        <v>1</v>
      </c>
      <c r="H899">
        <f t="shared" si="13"/>
        <v>111</v>
      </c>
      <c r="I899" t="str" cm="1">
        <f t="array" ref="I899">_xlfn.IFS(H899&gt;411,"Platinum",AND(H899&lt;=411, H899&gt;311),"Gold",AND(H899&lt;=311,H899&gt;211),"Silver",H899&lt;=211,"Bronze")</f>
        <v>Bronze</v>
      </c>
      <c r="J899" t="str" cm="1">
        <f t="array" ref="J899">_xlfn.IFS(
H899="444","Champions",
LEFT(H899,1)="4","Loyal Customers",
MID(H899,2,1)="4","Potential Loyalists",
LEFT(H899,1)="3","Promising",
LEFT(H899,1)="2","Customers Needing Attention",
LEFT(H899,1)&lt;="2","At Risk",
RIGHT(H899,1)="4","Can't Lose Them",
TRUE,"Hibernating"
)</f>
        <v>At Risk</v>
      </c>
    </row>
    <row r="900" spans="1:10" x14ac:dyDescent="0.25">
      <c r="A900" s="3" t="s">
        <v>916</v>
      </c>
      <c r="B900">
        <v>37</v>
      </c>
      <c r="C900">
        <v>8</v>
      </c>
      <c r="D900">
        <v>4810.5</v>
      </c>
      <c r="E900" cm="1">
        <f t="array" ref="E900">_xlfn.IFS(B900&gt;87,1,AND(B900&lt;=87, B900&gt;45),2,AND(B900&lt;=45,B900&gt;18),3,B900&lt;=18,4)</f>
        <v>3</v>
      </c>
      <c r="F900" cm="1">
        <f t="array" ref="F900">_xlfn.IFS(C900&gt;7,4,AND(C900&lt;=7, C900&gt;5),3,AND(C900&lt;=5,C900&gt;4),2,C900&lt;=4,1)</f>
        <v>4</v>
      </c>
      <c r="G900" cm="1">
        <f t="array" ref="G900">_xlfn.IFS(D900&gt;4094,4,AND(D900&lt;=4094, D900&gt;2784),3,AND(D900&lt;=2784,D900&gt;1779),2,D900&lt;=1779,1)</f>
        <v>4</v>
      </c>
      <c r="H900">
        <f t="shared" si="13"/>
        <v>344</v>
      </c>
      <c r="I900" t="str" cm="1">
        <f t="array" ref="I900">_xlfn.IFS(H900&gt;411,"Platinum",AND(H900&lt;=411, H900&gt;311),"Gold",AND(H900&lt;=311,H900&gt;211),"Silver",H900&lt;=211,"Bronze")</f>
        <v>Gold</v>
      </c>
      <c r="J900" t="str" cm="1">
        <f t="array" ref="J900">_xlfn.IFS(
H900="444","Champions",
LEFT(H900,1)="4","Loyal Customers",
MID(H900,2,1)="4","Potential Loyalists",
LEFT(H900,1)="3","Promising",
LEFT(H900,1)="2","Customers Needing Attention",
LEFT(H900,1)&lt;="2","At Risk",
RIGHT(H900,1)="4","Can't Lose Them",
TRUE,"Hibernating"
)</f>
        <v>Potential Loyalists</v>
      </c>
    </row>
    <row r="901" spans="1:10" x14ac:dyDescent="0.25">
      <c r="A901" s="3" t="s">
        <v>917</v>
      </c>
      <c r="B901">
        <v>60</v>
      </c>
      <c r="C901">
        <v>6</v>
      </c>
      <c r="D901">
        <v>2514.9600000000005</v>
      </c>
      <c r="E901" cm="1">
        <f t="array" ref="E901">_xlfn.IFS(B901&gt;87,1,AND(B901&lt;=87, B901&gt;45),2,AND(B901&lt;=45,B901&gt;18),3,B901&lt;=18,4)</f>
        <v>2</v>
      </c>
      <c r="F901" cm="1">
        <f t="array" ref="F901">_xlfn.IFS(C901&gt;7,4,AND(C901&lt;=7, C901&gt;5),3,AND(C901&lt;=5,C901&gt;4),2,C901&lt;=4,1)</f>
        <v>3</v>
      </c>
      <c r="G901" cm="1">
        <f t="array" ref="G901">_xlfn.IFS(D901&gt;4094,4,AND(D901&lt;=4094, D901&gt;2784),3,AND(D901&lt;=2784,D901&gt;1779),2,D901&lt;=1779,1)</f>
        <v>2</v>
      </c>
      <c r="H901">
        <f t="shared" ref="H901:H964" si="14">(100*E901)+(10*F901)+G901</f>
        <v>232</v>
      </c>
      <c r="I901" t="str" cm="1">
        <f t="array" ref="I901">_xlfn.IFS(H901&gt;411,"Platinum",AND(H901&lt;=411, H901&gt;311),"Gold",AND(H901&lt;=311,H901&gt;211),"Silver",H901&lt;=211,"Bronze")</f>
        <v>Silver</v>
      </c>
      <c r="J901" t="str" cm="1">
        <f t="array" ref="J901">_xlfn.IFS(
H901="444","Champions",
LEFT(H901,1)="4","Loyal Customers",
MID(H901,2,1)="4","Potential Loyalists",
LEFT(H901,1)="3","Promising",
LEFT(H901,1)="2","Customers Needing Attention",
LEFT(H901,1)&lt;="2","At Risk",
RIGHT(H901,1)="4","Can't Lose Them",
TRUE,"Hibernating"
)</f>
        <v>Customers Needing Attention</v>
      </c>
    </row>
    <row r="902" spans="1:10" x14ac:dyDescent="0.25">
      <c r="A902" s="3" t="s">
        <v>918</v>
      </c>
      <c r="B902">
        <v>76</v>
      </c>
      <c r="C902">
        <v>7</v>
      </c>
      <c r="D902">
        <v>7965.28</v>
      </c>
      <c r="E902" cm="1">
        <f t="array" ref="E902">_xlfn.IFS(B902&gt;87,1,AND(B902&lt;=87, B902&gt;45),2,AND(B902&lt;=45,B902&gt;18),3,B902&lt;=18,4)</f>
        <v>2</v>
      </c>
      <c r="F902" cm="1">
        <f t="array" ref="F902">_xlfn.IFS(C902&gt;7,4,AND(C902&lt;=7, C902&gt;5),3,AND(C902&lt;=5,C902&gt;4),2,C902&lt;=4,1)</f>
        <v>3</v>
      </c>
      <c r="G902" cm="1">
        <f t="array" ref="G902">_xlfn.IFS(D902&gt;4094,4,AND(D902&lt;=4094, D902&gt;2784),3,AND(D902&lt;=2784,D902&gt;1779),2,D902&lt;=1779,1)</f>
        <v>4</v>
      </c>
      <c r="H902">
        <f t="shared" si="14"/>
        <v>234</v>
      </c>
      <c r="I902" t="str" cm="1">
        <f t="array" ref="I902">_xlfn.IFS(H902&gt;411,"Platinum",AND(H902&lt;=411, H902&gt;311),"Gold",AND(H902&lt;=311,H902&gt;211),"Silver",H902&lt;=211,"Bronze")</f>
        <v>Silver</v>
      </c>
      <c r="J902" t="str" cm="1">
        <f t="array" ref="J902">_xlfn.IFS(
H902="444","Champions",
LEFT(H902,1)="4","Loyal Customers",
MID(H902,2,1)="4","Potential Loyalists",
LEFT(H902,1)="3","Promising",
LEFT(H902,1)="2","Customers Needing Attention",
LEFT(H902,1)&lt;="2","At Risk",
RIGHT(H902,1)="4","Can't Lose Them",
TRUE,"Hibernating"
)</f>
        <v>Customers Needing Attention</v>
      </c>
    </row>
    <row r="903" spans="1:10" x14ac:dyDescent="0.25">
      <c r="A903" s="3" t="s">
        <v>919</v>
      </c>
      <c r="B903">
        <v>27</v>
      </c>
      <c r="C903">
        <v>6</v>
      </c>
      <c r="D903">
        <v>3918.15</v>
      </c>
      <c r="E903" cm="1">
        <f t="array" ref="E903">_xlfn.IFS(B903&gt;87,1,AND(B903&lt;=87, B903&gt;45),2,AND(B903&lt;=45,B903&gt;18),3,B903&lt;=18,4)</f>
        <v>3</v>
      </c>
      <c r="F903" cm="1">
        <f t="array" ref="F903">_xlfn.IFS(C903&gt;7,4,AND(C903&lt;=7, C903&gt;5),3,AND(C903&lt;=5,C903&gt;4),2,C903&lt;=4,1)</f>
        <v>3</v>
      </c>
      <c r="G903" cm="1">
        <f t="array" ref="G903">_xlfn.IFS(D903&gt;4094,4,AND(D903&lt;=4094, D903&gt;2784),3,AND(D903&lt;=2784,D903&gt;1779),2,D903&lt;=1779,1)</f>
        <v>3</v>
      </c>
      <c r="H903">
        <f t="shared" si="14"/>
        <v>333</v>
      </c>
      <c r="I903" t="str" cm="1">
        <f t="array" ref="I903">_xlfn.IFS(H903&gt;411,"Platinum",AND(H903&lt;=411, H903&gt;311),"Gold",AND(H903&lt;=311,H903&gt;211),"Silver",H903&lt;=211,"Bronze")</f>
        <v>Gold</v>
      </c>
      <c r="J903" t="str" cm="1">
        <f t="array" ref="J903">_xlfn.IFS(
H903="444","Champions",
LEFT(H903,1)="4","Loyal Customers",
MID(H903,2,1)="4","Potential Loyalists",
LEFT(H903,1)="3","Promising",
LEFT(H903,1)="2","Customers Needing Attention",
LEFT(H903,1)&lt;="2","At Risk",
RIGHT(H903,1)="4","Can't Lose Them",
TRUE,"Hibernating"
)</f>
        <v>Promising</v>
      </c>
    </row>
    <row r="904" spans="1:10" x14ac:dyDescent="0.25">
      <c r="A904" s="3" t="s">
        <v>920</v>
      </c>
      <c r="B904">
        <v>50</v>
      </c>
      <c r="C904">
        <v>6</v>
      </c>
      <c r="D904">
        <v>2365.2399999999998</v>
      </c>
      <c r="E904" cm="1">
        <f t="array" ref="E904">_xlfn.IFS(B904&gt;87,1,AND(B904&lt;=87, B904&gt;45),2,AND(B904&lt;=45,B904&gt;18),3,B904&lt;=18,4)</f>
        <v>2</v>
      </c>
      <c r="F904" cm="1">
        <f t="array" ref="F904">_xlfn.IFS(C904&gt;7,4,AND(C904&lt;=7, C904&gt;5),3,AND(C904&lt;=5,C904&gt;4),2,C904&lt;=4,1)</f>
        <v>3</v>
      </c>
      <c r="G904" cm="1">
        <f t="array" ref="G904">_xlfn.IFS(D904&gt;4094,4,AND(D904&lt;=4094, D904&gt;2784),3,AND(D904&lt;=2784,D904&gt;1779),2,D904&lt;=1779,1)</f>
        <v>2</v>
      </c>
      <c r="H904">
        <f t="shared" si="14"/>
        <v>232</v>
      </c>
      <c r="I904" t="str" cm="1">
        <f t="array" ref="I904">_xlfn.IFS(H904&gt;411,"Platinum",AND(H904&lt;=411, H904&gt;311),"Gold",AND(H904&lt;=311,H904&gt;211),"Silver",H904&lt;=211,"Bronze")</f>
        <v>Silver</v>
      </c>
      <c r="J904" t="str" cm="1">
        <f t="array" ref="J904">_xlfn.IFS(
H904="444","Champions",
LEFT(H904,1)="4","Loyal Customers",
MID(H904,2,1)="4","Potential Loyalists",
LEFT(H904,1)="3","Promising",
LEFT(H904,1)="2","Customers Needing Attention",
LEFT(H904,1)&lt;="2","At Risk",
RIGHT(H904,1)="4","Can't Lose Them",
TRUE,"Hibernating"
)</f>
        <v>Customers Needing Attention</v>
      </c>
    </row>
    <row r="905" spans="1:10" x14ac:dyDescent="0.25">
      <c r="A905" s="3" t="s">
        <v>921</v>
      </c>
      <c r="B905">
        <v>6</v>
      </c>
      <c r="C905">
        <v>2</v>
      </c>
      <c r="D905">
        <v>168.45000000000002</v>
      </c>
      <c r="E905" cm="1">
        <f t="array" ref="E905">_xlfn.IFS(B905&gt;87,1,AND(B905&lt;=87, B905&gt;45),2,AND(B905&lt;=45,B905&gt;18),3,B905&lt;=18,4)</f>
        <v>4</v>
      </c>
      <c r="F905" cm="1">
        <f t="array" ref="F905">_xlfn.IFS(C905&gt;7,4,AND(C905&lt;=7, C905&gt;5),3,AND(C905&lt;=5,C905&gt;4),2,C905&lt;=4,1)</f>
        <v>1</v>
      </c>
      <c r="G905" cm="1">
        <f t="array" ref="G905">_xlfn.IFS(D905&gt;4094,4,AND(D905&lt;=4094, D905&gt;2784),3,AND(D905&lt;=2784,D905&gt;1779),2,D905&lt;=1779,1)</f>
        <v>1</v>
      </c>
      <c r="H905">
        <f t="shared" si="14"/>
        <v>411</v>
      </c>
      <c r="I905" t="str" cm="1">
        <f t="array" ref="I905">_xlfn.IFS(H905&gt;411,"Platinum",AND(H905&lt;=411, H905&gt;311),"Gold",AND(H905&lt;=311,H905&gt;211),"Silver",H905&lt;=211,"Bronze")</f>
        <v>Gold</v>
      </c>
      <c r="J905" t="str" cm="1">
        <f t="array" ref="J905">_xlfn.IFS(
H905="444","Champions",
LEFT(H905,1)="4","Loyal Customers",
MID(H905,2,1)="4","Potential Loyalists",
LEFT(H905,1)="3","Promising",
LEFT(H905,1)="2","Customers Needing Attention",
LEFT(H905,1)&lt;="2","At Risk",
RIGHT(H905,1)="4","Can't Lose Them",
TRUE,"Hibernating"
)</f>
        <v>Loyal Customers</v>
      </c>
    </row>
    <row r="906" spans="1:10" x14ac:dyDescent="0.25">
      <c r="A906" s="3" t="s">
        <v>922</v>
      </c>
      <c r="B906">
        <v>32</v>
      </c>
      <c r="C906">
        <v>8</v>
      </c>
      <c r="D906">
        <v>6493.8</v>
      </c>
      <c r="E906" cm="1">
        <f t="array" ref="E906">_xlfn.IFS(B906&gt;87,1,AND(B906&lt;=87, B906&gt;45),2,AND(B906&lt;=45,B906&gt;18),3,B906&lt;=18,4)</f>
        <v>3</v>
      </c>
      <c r="F906" cm="1">
        <f t="array" ref="F906">_xlfn.IFS(C906&gt;7,4,AND(C906&lt;=7, C906&gt;5),3,AND(C906&lt;=5,C906&gt;4),2,C906&lt;=4,1)</f>
        <v>4</v>
      </c>
      <c r="G906" cm="1">
        <f t="array" ref="G906">_xlfn.IFS(D906&gt;4094,4,AND(D906&lt;=4094, D906&gt;2784),3,AND(D906&lt;=2784,D906&gt;1779),2,D906&lt;=1779,1)</f>
        <v>4</v>
      </c>
      <c r="H906">
        <f t="shared" si="14"/>
        <v>344</v>
      </c>
      <c r="I906" t="str" cm="1">
        <f t="array" ref="I906">_xlfn.IFS(H906&gt;411,"Platinum",AND(H906&lt;=411, H906&gt;311),"Gold",AND(H906&lt;=311,H906&gt;211),"Silver",H906&lt;=211,"Bronze")</f>
        <v>Gold</v>
      </c>
      <c r="J906" t="str" cm="1">
        <f t="array" ref="J906">_xlfn.IFS(
H906="444","Champions",
LEFT(H906,1)="4","Loyal Customers",
MID(H906,2,1)="4","Potential Loyalists",
LEFT(H906,1)="3","Promising",
LEFT(H906,1)="2","Customers Needing Attention",
LEFT(H906,1)&lt;="2","At Risk",
RIGHT(H906,1)="4","Can't Lose Them",
TRUE,"Hibernating"
)</f>
        <v>Potential Loyalists</v>
      </c>
    </row>
    <row r="907" spans="1:10" x14ac:dyDescent="0.25">
      <c r="A907" s="3" t="s">
        <v>923</v>
      </c>
      <c r="B907">
        <v>22</v>
      </c>
      <c r="C907">
        <v>9</v>
      </c>
      <c r="D907">
        <v>3980.04</v>
      </c>
      <c r="E907" cm="1">
        <f t="array" ref="E907">_xlfn.IFS(B907&gt;87,1,AND(B907&lt;=87, B907&gt;45),2,AND(B907&lt;=45,B907&gt;18),3,B907&lt;=18,4)</f>
        <v>3</v>
      </c>
      <c r="F907" cm="1">
        <f t="array" ref="F907">_xlfn.IFS(C907&gt;7,4,AND(C907&lt;=7, C907&gt;5),3,AND(C907&lt;=5,C907&gt;4),2,C907&lt;=4,1)</f>
        <v>4</v>
      </c>
      <c r="G907" cm="1">
        <f t="array" ref="G907">_xlfn.IFS(D907&gt;4094,4,AND(D907&lt;=4094, D907&gt;2784),3,AND(D907&lt;=2784,D907&gt;1779),2,D907&lt;=1779,1)</f>
        <v>3</v>
      </c>
      <c r="H907">
        <f t="shared" si="14"/>
        <v>343</v>
      </c>
      <c r="I907" t="str" cm="1">
        <f t="array" ref="I907">_xlfn.IFS(H907&gt;411,"Platinum",AND(H907&lt;=411, H907&gt;311),"Gold",AND(H907&lt;=311,H907&gt;211),"Silver",H907&lt;=211,"Bronze")</f>
        <v>Gold</v>
      </c>
      <c r="J907" t="str" cm="1">
        <f t="array" ref="J907">_xlfn.IFS(
H907="444","Champions",
LEFT(H907,1)="4","Loyal Customers",
MID(H907,2,1)="4","Potential Loyalists",
LEFT(H907,1)="3","Promising",
LEFT(H907,1)="2","Customers Needing Attention",
LEFT(H907,1)&lt;="2","At Risk",
RIGHT(H907,1)="4","Can't Lose Them",
TRUE,"Hibernating"
)</f>
        <v>Potential Loyalists</v>
      </c>
    </row>
    <row r="908" spans="1:10" x14ac:dyDescent="0.25">
      <c r="A908" s="3" t="s">
        <v>924</v>
      </c>
      <c r="B908">
        <v>18</v>
      </c>
      <c r="C908">
        <v>6</v>
      </c>
      <c r="D908">
        <v>2137.4500000000003</v>
      </c>
      <c r="E908" cm="1">
        <f t="array" ref="E908">_xlfn.IFS(B908&gt;87,1,AND(B908&lt;=87, B908&gt;45),2,AND(B908&lt;=45,B908&gt;18),3,B908&lt;=18,4)</f>
        <v>4</v>
      </c>
      <c r="F908" cm="1">
        <f t="array" ref="F908">_xlfn.IFS(C908&gt;7,4,AND(C908&lt;=7, C908&gt;5),3,AND(C908&lt;=5,C908&gt;4),2,C908&lt;=4,1)</f>
        <v>3</v>
      </c>
      <c r="G908" cm="1">
        <f t="array" ref="G908">_xlfn.IFS(D908&gt;4094,4,AND(D908&lt;=4094, D908&gt;2784),3,AND(D908&lt;=2784,D908&gt;1779),2,D908&lt;=1779,1)</f>
        <v>2</v>
      </c>
      <c r="H908">
        <f t="shared" si="14"/>
        <v>432</v>
      </c>
      <c r="I908" t="str" cm="1">
        <f t="array" ref="I908">_xlfn.IFS(H908&gt;411,"Platinum",AND(H908&lt;=411, H908&gt;311),"Gold",AND(H908&lt;=311,H908&gt;211),"Silver",H908&lt;=211,"Bronze")</f>
        <v>Platinum</v>
      </c>
      <c r="J908" t="str" cm="1">
        <f t="array" ref="J908">_xlfn.IFS(
H908="444","Champions",
LEFT(H908,1)="4","Loyal Customers",
MID(H908,2,1)="4","Potential Loyalists",
LEFT(H908,1)="3","Promising",
LEFT(H908,1)="2","Customers Needing Attention",
LEFT(H908,1)&lt;="2","At Risk",
RIGHT(H908,1)="4","Can't Lose Them",
TRUE,"Hibernating"
)</f>
        <v>Loyal Customers</v>
      </c>
    </row>
    <row r="909" spans="1:10" x14ac:dyDescent="0.25">
      <c r="A909" s="3" t="s">
        <v>925</v>
      </c>
      <c r="B909">
        <v>51</v>
      </c>
      <c r="C909">
        <v>6</v>
      </c>
      <c r="D909">
        <v>2459.73</v>
      </c>
      <c r="E909" cm="1">
        <f t="array" ref="E909">_xlfn.IFS(B909&gt;87,1,AND(B909&lt;=87, B909&gt;45),2,AND(B909&lt;=45,B909&gt;18),3,B909&lt;=18,4)</f>
        <v>2</v>
      </c>
      <c r="F909" cm="1">
        <f t="array" ref="F909">_xlfn.IFS(C909&gt;7,4,AND(C909&lt;=7, C909&gt;5),3,AND(C909&lt;=5,C909&gt;4),2,C909&lt;=4,1)</f>
        <v>3</v>
      </c>
      <c r="G909" cm="1">
        <f t="array" ref="G909">_xlfn.IFS(D909&gt;4094,4,AND(D909&lt;=4094, D909&gt;2784),3,AND(D909&lt;=2784,D909&gt;1779),2,D909&lt;=1779,1)</f>
        <v>2</v>
      </c>
      <c r="H909">
        <f t="shared" si="14"/>
        <v>232</v>
      </c>
      <c r="I909" t="str" cm="1">
        <f t="array" ref="I909">_xlfn.IFS(H909&gt;411,"Platinum",AND(H909&lt;=411, H909&gt;311),"Gold",AND(H909&lt;=311,H909&gt;211),"Silver",H909&lt;=211,"Bronze")</f>
        <v>Silver</v>
      </c>
      <c r="J909" t="str" cm="1">
        <f t="array" ref="J909">_xlfn.IFS(
H909="444","Champions",
LEFT(H909,1)="4","Loyal Customers",
MID(H909,2,1)="4","Potential Loyalists",
LEFT(H909,1)="3","Promising",
LEFT(H909,1)="2","Customers Needing Attention",
LEFT(H909,1)&lt;="2","At Risk",
RIGHT(H909,1)="4","Can't Lose Them",
TRUE,"Hibernating"
)</f>
        <v>Customers Needing Attention</v>
      </c>
    </row>
    <row r="910" spans="1:10" x14ac:dyDescent="0.25">
      <c r="A910" s="3" t="s">
        <v>926</v>
      </c>
      <c r="B910">
        <v>11</v>
      </c>
      <c r="C910">
        <v>5</v>
      </c>
      <c r="D910">
        <v>1964.08</v>
      </c>
      <c r="E910" cm="1">
        <f t="array" ref="E910">_xlfn.IFS(B910&gt;87,1,AND(B910&lt;=87, B910&gt;45),2,AND(B910&lt;=45,B910&gt;18),3,B910&lt;=18,4)</f>
        <v>4</v>
      </c>
      <c r="F910" cm="1">
        <f t="array" ref="F910">_xlfn.IFS(C910&gt;7,4,AND(C910&lt;=7, C910&gt;5),3,AND(C910&lt;=5,C910&gt;4),2,C910&lt;=4,1)</f>
        <v>2</v>
      </c>
      <c r="G910" cm="1">
        <f t="array" ref="G910">_xlfn.IFS(D910&gt;4094,4,AND(D910&lt;=4094, D910&gt;2784),3,AND(D910&lt;=2784,D910&gt;1779),2,D910&lt;=1779,1)</f>
        <v>2</v>
      </c>
      <c r="H910">
        <f t="shared" si="14"/>
        <v>422</v>
      </c>
      <c r="I910" t="str" cm="1">
        <f t="array" ref="I910">_xlfn.IFS(H910&gt;411,"Platinum",AND(H910&lt;=411, H910&gt;311),"Gold",AND(H910&lt;=311,H910&gt;211),"Silver",H910&lt;=211,"Bronze")</f>
        <v>Platinum</v>
      </c>
      <c r="J910" t="str" cm="1">
        <f t="array" ref="J910">_xlfn.IFS(
H910="444","Champions",
LEFT(H910,1)="4","Loyal Customers",
MID(H910,2,1)="4","Potential Loyalists",
LEFT(H910,1)="3","Promising",
LEFT(H910,1)="2","Customers Needing Attention",
LEFT(H910,1)&lt;="2","At Risk",
RIGHT(H910,1)="4","Can't Lose Them",
TRUE,"Hibernating"
)</f>
        <v>Loyal Customers</v>
      </c>
    </row>
    <row r="911" spans="1:10" x14ac:dyDescent="0.25">
      <c r="A911" s="3" t="s">
        <v>927</v>
      </c>
      <c r="B911">
        <v>80</v>
      </c>
      <c r="C911">
        <v>4</v>
      </c>
      <c r="D911">
        <v>2769.26</v>
      </c>
      <c r="E911" cm="1">
        <f t="array" ref="E911">_xlfn.IFS(B911&gt;87,1,AND(B911&lt;=87, B911&gt;45),2,AND(B911&lt;=45,B911&gt;18),3,B911&lt;=18,4)</f>
        <v>2</v>
      </c>
      <c r="F911" cm="1">
        <f t="array" ref="F911">_xlfn.IFS(C911&gt;7,4,AND(C911&lt;=7, C911&gt;5),3,AND(C911&lt;=5,C911&gt;4),2,C911&lt;=4,1)</f>
        <v>1</v>
      </c>
      <c r="G911" cm="1">
        <f t="array" ref="G911">_xlfn.IFS(D911&gt;4094,4,AND(D911&lt;=4094, D911&gt;2784),3,AND(D911&lt;=2784,D911&gt;1779),2,D911&lt;=1779,1)</f>
        <v>2</v>
      </c>
      <c r="H911">
        <f t="shared" si="14"/>
        <v>212</v>
      </c>
      <c r="I911" t="str" cm="1">
        <f t="array" ref="I911">_xlfn.IFS(H911&gt;411,"Platinum",AND(H911&lt;=411, H911&gt;311),"Gold",AND(H911&lt;=311,H911&gt;211),"Silver",H911&lt;=211,"Bronze")</f>
        <v>Silver</v>
      </c>
      <c r="J911" t="str" cm="1">
        <f t="array" ref="J911">_xlfn.IFS(
H911="444","Champions",
LEFT(H911,1)="4","Loyal Customers",
MID(H911,2,1)="4","Potential Loyalists",
LEFT(H911,1)="3","Promising",
LEFT(H911,1)="2","Customers Needing Attention",
LEFT(H911,1)&lt;="2","At Risk",
RIGHT(H911,1)="4","Can't Lose Them",
TRUE,"Hibernating"
)</f>
        <v>Customers Needing Attention</v>
      </c>
    </row>
    <row r="912" spans="1:10" x14ac:dyDescent="0.25">
      <c r="A912" s="3" t="s">
        <v>928</v>
      </c>
      <c r="B912">
        <v>31</v>
      </c>
      <c r="C912">
        <v>11</v>
      </c>
      <c r="D912">
        <v>4244.1000000000004</v>
      </c>
      <c r="E912" cm="1">
        <f t="array" ref="E912">_xlfn.IFS(B912&gt;87,1,AND(B912&lt;=87, B912&gt;45),2,AND(B912&lt;=45,B912&gt;18),3,B912&lt;=18,4)</f>
        <v>3</v>
      </c>
      <c r="F912" cm="1">
        <f t="array" ref="F912">_xlfn.IFS(C912&gt;7,4,AND(C912&lt;=7, C912&gt;5),3,AND(C912&lt;=5,C912&gt;4),2,C912&lt;=4,1)</f>
        <v>4</v>
      </c>
      <c r="G912" cm="1">
        <f t="array" ref="G912">_xlfn.IFS(D912&gt;4094,4,AND(D912&lt;=4094, D912&gt;2784),3,AND(D912&lt;=2784,D912&gt;1779),2,D912&lt;=1779,1)</f>
        <v>4</v>
      </c>
      <c r="H912">
        <f t="shared" si="14"/>
        <v>344</v>
      </c>
      <c r="I912" t="str" cm="1">
        <f t="array" ref="I912">_xlfn.IFS(H912&gt;411,"Platinum",AND(H912&lt;=411, H912&gt;311),"Gold",AND(H912&lt;=311,H912&gt;211),"Silver",H912&lt;=211,"Bronze")</f>
        <v>Gold</v>
      </c>
      <c r="J912" t="str" cm="1">
        <f t="array" ref="J912">_xlfn.IFS(
H912="444","Champions",
LEFT(H912,1)="4","Loyal Customers",
MID(H912,2,1)="4","Potential Loyalists",
LEFT(H912,1)="3","Promising",
LEFT(H912,1)="2","Customers Needing Attention",
LEFT(H912,1)&lt;="2","At Risk",
RIGHT(H912,1)="4","Can't Lose Them",
TRUE,"Hibernating"
)</f>
        <v>Potential Loyalists</v>
      </c>
    </row>
    <row r="913" spans="1:10" x14ac:dyDescent="0.25">
      <c r="A913" s="3" t="s">
        <v>929</v>
      </c>
      <c r="B913">
        <v>24</v>
      </c>
      <c r="C913">
        <v>7</v>
      </c>
      <c r="D913">
        <v>4516.55</v>
      </c>
      <c r="E913" cm="1">
        <f t="array" ref="E913">_xlfn.IFS(B913&gt;87,1,AND(B913&lt;=87, B913&gt;45),2,AND(B913&lt;=45,B913&gt;18),3,B913&lt;=18,4)</f>
        <v>3</v>
      </c>
      <c r="F913" cm="1">
        <f t="array" ref="F913">_xlfn.IFS(C913&gt;7,4,AND(C913&lt;=7, C913&gt;5),3,AND(C913&lt;=5,C913&gt;4),2,C913&lt;=4,1)</f>
        <v>3</v>
      </c>
      <c r="G913" cm="1">
        <f t="array" ref="G913">_xlfn.IFS(D913&gt;4094,4,AND(D913&lt;=4094, D913&gt;2784),3,AND(D913&lt;=2784,D913&gt;1779),2,D913&lt;=1779,1)</f>
        <v>4</v>
      </c>
      <c r="H913">
        <f t="shared" si="14"/>
        <v>334</v>
      </c>
      <c r="I913" t="str" cm="1">
        <f t="array" ref="I913">_xlfn.IFS(H913&gt;411,"Platinum",AND(H913&lt;=411, H913&gt;311),"Gold",AND(H913&lt;=311,H913&gt;211),"Silver",H913&lt;=211,"Bronze")</f>
        <v>Gold</v>
      </c>
      <c r="J913" t="str" cm="1">
        <f t="array" ref="J913">_xlfn.IFS(
H913="444","Champions",
LEFT(H913,1)="4","Loyal Customers",
MID(H913,2,1)="4","Potential Loyalists",
LEFT(H913,1)="3","Promising",
LEFT(H913,1)="2","Customers Needing Attention",
LEFT(H913,1)&lt;="2","At Risk",
RIGHT(H913,1)="4","Can't Lose Them",
TRUE,"Hibernating"
)</f>
        <v>Promising</v>
      </c>
    </row>
    <row r="914" spans="1:10" x14ac:dyDescent="0.25">
      <c r="A914" s="3" t="s">
        <v>930</v>
      </c>
      <c r="B914">
        <v>252</v>
      </c>
      <c r="C914">
        <v>2</v>
      </c>
      <c r="D914">
        <v>763.9</v>
      </c>
      <c r="E914" cm="1">
        <f t="array" ref="E914">_xlfn.IFS(B914&gt;87,1,AND(B914&lt;=87, B914&gt;45),2,AND(B914&lt;=45,B914&gt;18),3,B914&lt;=18,4)</f>
        <v>1</v>
      </c>
      <c r="F914" cm="1">
        <f t="array" ref="F914">_xlfn.IFS(C914&gt;7,4,AND(C914&lt;=7, C914&gt;5),3,AND(C914&lt;=5,C914&gt;4),2,C914&lt;=4,1)</f>
        <v>1</v>
      </c>
      <c r="G914" cm="1">
        <f t="array" ref="G914">_xlfn.IFS(D914&gt;4094,4,AND(D914&lt;=4094, D914&gt;2784),3,AND(D914&lt;=2784,D914&gt;1779),2,D914&lt;=1779,1)</f>
        <v>1</v>
      </c>
      <c r="H914">
        <f t="shared" si="14"/>
        <v>111</v>
      </c>
      <c r="I914" t="str" cm="1">
        <f t="array" ref="I914">_xlfn.IFS(H914&gt;411,"Platinum",AND(H914&lt;=411, H914&gt;311),"Gold",AND(H914&lt;=311,H914&gt;211),"Silver",H914&lt;=211,"Bronze")</f>
        <v>Bronze</v>
      </c>
      <c r="J914" t="str" cm="1">
        <f t="array" ref="J914">_xlfn.IFS(
H914="444","Champions",
LEFT(H914,1)="4","Loyal Customers",
MID(H914,2,1)="4","Potential Loyalists",
LEFT(H914,1)="3","Promising",
LEFT(H914,1)="2","Customers Needing Attention",
LEFT(H914,1)&lt;="2","At Risk",
RIGHT(H914,1)="4","Can't Lose Them",
TRUE,"Hibernating"
)</f>
        <v>At Risk</v>
      </c>
    </row>
    <row r="915" spans="1:10" x14ac:dyDescent="0.25">
      <c r="A915" s="3" t="s">
        <v>931</v>
      </c>
      <c r="B915">
        <v>13</v>
      </c>
      <c r="C915">
        <v>7</v>
      </c>
      <c r="D915">
        <v>5409.12</v>
      </c>
      <c r="E915" cm="1">
        <f t="array" ref="E915">_xlfn.IFS(B915&gt;87,1,AND(B915&lt;=87, B915&gt;45),2,AND(B915&lt;=45,B915&gt;18),3,B915&lt;=18,4)</f>
        <v>4</v>
      </c>
      <c r="F915" cm="1">
        <f t="array" ref="F915">_xlfn.IFS(C915&gt;7,4,AND(C915&lt;=7, C915&gt;5),3,AND(C915&lt;=5,C915&gt;4),2,C915&lt;=4,1)</f>
        <v>3</v>
      </c>
      <c r="G915" cm="1">
        <f t="array" ref="G915">_xlfn.IFS(D915&gt;4094,4,AND(D915&lt;=4094, D915&gt;2784),3,AND(D915&lt;=2784,D915&gt;1779),2,D915&lt;=1779,1)</f>
        <v>4</v>
      </c>
      <c r="H915">
        <f t="shared" si="14"/>
        <v>434</v>
      </c>
      <c r="I915" t="str" cm="1">
        <f t="array" ref="I915">_xlfn.IFS(H915&gt;411,"Platinum",AND(H915&lt;=411, H915&gt;311),"Gold",AND(H915&lt;=311,H915&gt;211),"Silver",H915&lt;=211,"Bronze")</f>
        <v>Platinum</v>
      </c>
      <c r="J915" t="str" cm="1">
        <f t="array" ref="J915">_xlfn.IFS(
H915="444","Champions",
LEFT(H915,1)="4","Loyal Customers",
MID(H915,2,1)="4","Potential Loyalists",
LEFT(H915,1)="3","Promising",
LEFT(H915,1)="2","Customers Needing Attention",
LEFT(H915,1)&lt;="2","At Risk",
RIGHT(H915,1)="4","Can't Lose Them",
TRUE,"Hibernating"
)</f>
        <v>Loyal Customers</v>
      </c>
    </row>
    <row r="916" spans="1:10" x14ac:dyDescent="0.25">
      <c r="A916" s="3" t="s">
        <v>932</v>
      </c>
      <c r="B916">
        <v>35</v>
      </c>
      <c r="C916">
        <v>9</v>
      </c>
      <c r="D916">
        <v>4883.7899999999991</v>
      </c>
      <c r="E916" cm="1">
        <f t="array" ref="E916">_xlfn.IFS(B916&gt;87,1,AND(B916&lt;=87, B916&gt;45),2,AND(B916&lt;=45,B916&gt;18),3,B916&lt;=18,4)</f>
        <v>3</v>
      </c>
      <c r="F916" cm="1">
        <f t="array" ref="F916">_xlfn.IFS(C916&gt;7,4,AND(C916&lt;=7, C916&gt;5),3,AND(C916&lt;=5,C916&gt;4),2,C916&lt;=4,1)</f>
        <v>4</v>
      </c>
      <c r="G916" cm="1">
        <f t="array" ref="G916">_xlfn.IFS(D916&gt;4094,4,AND(D916&lt;=4094, D916&gt;2784),3,AND(D916&lt;=2784,D916&gt;1779),2,D916&lt;=1779,1)</f>
        <v>4</v>
      </c>
      <c r="H916">
        <f t="shared" si="14"/>
        <v>344</v>
      </c>
      <c r="I916" t="str" cm="1">
        <f t="array" ref="I916">_xlfn.IFS(H916&gt;411,"Platinum",AND(H916&lt;=411, H916&gt;311),"Gold",AND(H916&lt;=311,H916&gt;211),"Silver",H916&lt;=211,"Bronze")</f>
        <v>Gold</v>
      </c>
      <c r="J916" t="str" cm="1">
        <f t="array" ref="J916">_xlfn.IFS(
H916="444","Champions",
LEFT(H916,1)="4","Loyal Customers",
MID(H916,2,1)="4","Potential Loyalists",
LEFT(H916,1)="3","Promising",
LEFT(H916,1)="2","Customers Needing Attention",
LEFT(H916,1)&lt;="2","At Risk",
RIGHT(H916,1)="4","Can't Lose Them",
TRUE,"Hibernating"
)</f>
        <v>Potential Loyalists</v>
      </c>
    </row>
    <row r="917" spans="1:10" x14ac:dyDescent="0.25">
      <c r="A917" s="3" t="s">
        <v>933</v>
      </c>
      <c r="B917">
        <v>24</v>
      </c>
      <c r="C917">
        <v>12</v>
      </c>
      <c r="D917">
        <v>7335.89</v>
      </c>
      <c r="E917" cm="1">
        <f t="array" ref="E917">_xlfn.IFS(B917&gt;87,1,AND(B917&lt;=87, B917&gt;45),2,AND(B917&lt;=45,B917&gt;18),3,B917&lt;=18,4)</f>
        <v>3</v>
      </c>
      <c r="F917" cm="1">
        <f t="array" ref="F917">_xlfn.IFS(C917&gt;7,4,AND(C917&lt;=7, C917&gt;5),3,AND(C917&lt;=5,C917&gt;4),2,C917&lt;=4,1)</f>
        <v>4</v>
      </c>
      <c r="G917" cm="1">
        <f t="array" ref="G917">_xlfn.IFS(D917&gt;4094,4,AND(D917&lt;=4094, D917&gt;2784),3,AND(D917&lt;=2784,D917&gt;1779),2,D917&lt;=1779,1)</f>
        <v>4</v>
      </c>
      <c r="H917">
        <f t="shared" si="14"/>
        <v>344</v>
      </c>
      <c r="I917" t="str" cm="1">
        <f t="array" ref="I917">_xlfn.IFS(H917&gt;411,"Platinum",AND(H917&lt;=411, H917&gt;311),"Gold",AND(H917&lt;=311,H917&gt;211),"Silver",H917&lt;=211,"Bronze")</f>
        <v>Gold</v>
      </c>
      <c r="J917" t="str" cm="1">
        <f t="array" ref="J917">_xlfn.IFS(
H917="444","Champions",
LEFT(H917,1)="4","Loyal Customers",
MID(H917,2,1)="4","Potential Loyalists",
LEFT(H917,1)="3","Promising",
LEFT(H917,1)="2","Customers Needing Attention",
LEFT(H917,1)&lt;="2","At Risk",
RIGHT(H917,1)="4","Can't Lose Them",
TRUE,"Hibernating"
)</f>
        <v>Potential Loyalists</v>
      </c>
    </row>
    <row r="918" spans="1:10" x14ac:dyDescent="0.25">
      <c r="A918" s="3" t="s">
        <v>934</v>
      </c>
      <c r="B918">
        <v>2</v>
      </c>
      <c r="C918">
        <v>5</v>
      </c>
      <c r="D918">
        <v>848.74</v>
      </c>
      <c r="E918" cm="1">
        <f t="array" ref="E918">_xlfn.IFS(B918&gt;87,1,AND(B918&lt;=87, B918&gt;45),2,AND(B918&lt;=45,B918&gt;18),3,B918&lt;=18,4)</f>
        <v>4</v>
      </c>
      <c r="F918" cm="1">
        <f t="array" ref="F918">_xlfn.IFS(C918&gt;7,4,AND(C918&lt;=7, C918&gt;5),3,AND(C918&lt;=5,C918&gt;4),2,C918&lt;=4,1)</f>
        <v>2</v>
      </c>
      <c r="G918" cm="1">
        <f t="array" ref="G918">_xlfn.IFS(D918&gt;4094,4,AND(D918&lt;=4094, D918&gt;2784),3,AND(D918&lt;=2784,D918&gt;1779),2,D918&lt;=1779,1)</f>
        <v>1</v>
      </c>
      <c r="H918">
        <f t="shared" si="14"/>
        <v>421</v>
      </c>
      <c r="I918" t="str" cm="1">
        <f t="array" ref="I918">_xlfn.IFS(H918&gt;411,"Platinum",AND(H918&lt;=411, H918&gt;311),"Gold",AND(H918&lt;=311,H918&gt;211),"Silver",H918&lt;=211,"Bronze")</f>
        <v>Platinum</v>
      </c>
      <c r="J918" t="str" cm="1">
        <f t="array" ref="J918">_xlfn.IFS(
H918="444","Champions",
LEFT(H918,1)="4","Loyal Customers",
MID(H918,2,1)="4","Potential Loyalists",
LEFT(H918,1)="3","Promising",
LEFT(H918,1)="2","Customers Needing Attention",
LEFT(H918,1)&lt;="2","At Risk",
RIGHT(H918,1)="4","Can't Lose Them",
TRUE,"Hibernating"
)</f>
        <v>Loyal Customers</v>
      </c>
    </row>
    <row r="919" spans="1:10" x14ac:dyDescent="0.25">
      <c r="A919" s="3" t="s">
        <v>935</v>
      </c>
      <c r="B919">
        <v>161</v>
      </c>
      <c r="C919">
        <v>6</v>
      </c>
      <c r="D919">
        <v>2266.66</v>
      </c>
      <c r="E919" cm="1">
        <f t="array" ref="E919">_xlfn.IFS(B919&gt;87,1,AND(B919&lt;=87, B919&gt;45),2,AND(B919&lt;=45,B919&gt;18),3,B919&lt;=18,4)</f>
        <v>1</v>
      </c>
      <c r="F919" cm="1">
        <f t="array" ref="F919">_xlfn.IFS(C919&gt;7,4,AND(C919&lt;=7, C919&gt;5),3,AND(C919&lt;=5,C919&gt;4),2,C919&lt;=4,1)</f>
        <v>3</v>
      </c>
      <c r="G919" cm="1">
        <f t="array" ref="G919">_xlfn.IFS(D919&gt;4094,4,AND(D919&lt;=4094, D919&gt;2784),3,AND(D919&lt;=2784,D919&gt;1779),2,D919&lt;=1779,1)</f>
        <v>2</v>
      </c>
      <c r="H919">
        <f t="shared" si="14"/>
        <v>132</v>
      </c>
      <c r="I919" t="str" cm="1">
        <f t="array" ref="I919">_xlfn.IFS(H919&gt;411,"Platinum",AND(H919&lt;=411, H919&gt;311),"Gold",AND(H919&lt;=311,H919&gt;211),"Silver",H919&lt;=211,"Bronze")</f>
        <v>Bronze</v>
      </c>
      <c r="J919" t="str" cm="1">
        <f t="array" ref="J919">_xlfn.IFS(
H919="444","Champions",
LEFT(H919,1)="4","Loyal Customers",
MID(H919,2,1)="4","Potential Loyalists",
LEFT(H919,1)="3","Promising",
LEFT(H919,1)="2","Customers Needing Attention",
LEFT(H919,1)&lt;="2","At Risk",
RIGHT(H919,1)="4","Can't Lose Them",
TRUE,"Hibernating"
)</f>
        <v>At Risk</v>
      </c>
    </row>
    <row r="920" spans="1:10" x14ac:dyDescent="0.25">
      <c r="A920" s="3" t="s">
        <v>936</v>
      </c>
      <c r="B920">
        <v>12</v>
      </c>
      <c r="C920">
        <v>7</v>
      </c>
      <c r="D920">
        <v>3263.7000000000003</v>
      </c>
      <c r="E920" cm="1">
        <f t="array" ref="E920">_xlfn.IFS(B920&gt;87,1,AND(B920&lt;=87, B920&gt;45),2,AND(B920&lt;=45,B920&gt;18),3,B920&lt;=18,4)</f>
        <v>4</v>
      </c>
      <c r="F920" cm="1">
        <f t="array" ref="F920">_xlfn.IFS(C920&gt;7,4,AND(C920&lt;=7, C920&gt;5),3,AND(C920&lt;=5,C920&gt;4),2,C920&lt;=4,1)</f>
        <v>3</v>
      </c>
      <c r="G920" cm="1">
        <f t="array" ref="G920">_xlfn.IFS(D920&gt;4094,4,AND(D920&lt;=4094, D920&gt;2784),3,AND(D920&lt;=2784,D920&gt;1779),2,D920&lt;=1779,1)</f>
        <v>3</v>
      </c>
      <c r="H920">
        <f t="shared" si="14"/>
        <v>433</v>
      </c>
      <c r="I920" t="str" cm="1">
        <f t="array" ref="I920">_xlfn.IFS(H920&gt;411,"Platinum",AND(H920&lt;=411, H920&gt;311),"Gold",AND(H920&lt;=311,H920&gt;211),"Silver",H920&lt;=211,"Bronze")</f>
        <v>Platinum</v>
      </c>
      <c r="J920" t="str" cm="1">
        <f t="array" ref="J920">_xlfn.IFS(
H920="444","Champions",
LEFT(H920,1)="4","Loyal Customers",
MID(H920,2,1)="4","Potential Loyalists",
LEFT(H920,1)="3","Promising",
LEFT(H920,1)="2","Customers Needing Attention",
LEFT(H920,1)&lt;="2","At Risk",
RIGHT(H920,1)="4","Can't Lose Them",
TRUE,"Hibernating"
)</f>
        <v>Loyal Customers</v>
      </c>
    </row>
    <row r="921" spans="1:10" x14ac:dyDescent="0.25">
      <c r="A921" s="3" t="s">
        <v>937</v>
      </c>
      <c r="B921">
        <v>40</v>
      </c>
      <c r="C921">
        <v>6</v>
      </c>
      <c r="D921">
        <v>4977.7699999999995</v>
      </c>
      <c r="E921" cm="1">
        <f t="array" ref="E921">_xlfn.IFS(B921&gt;87,1,AND(B921&lt;=87, B921&gt;45),2,AND(B921&lt;=45,B921&gt;18),3,B921&lt;=18,4)</f>
        <v>3</v>
      </c>
      <c r="F921" cm="1">
        <f t="array" ref="F921">_xlfn.IFS(C921&gt;7,4,AND(C921&lt;=7, C921&gt;5),3,AND(C921&lt;=5,C921&gt;4),2,C921&lt;=4,1)</f>
        <v>3</v>
      </c>
      <c r="G921" cm="1">
        <f t="array" ref="G921">_xlfn.IFS(D921&gt;4094,4,AND(D921&lt;=4094, D921&gt;2784),3,AND(D921&lt;=2784,D921&gt;1779),2,D921&lt;=1779,1)</f>
        <v>4</v>
      </c>
      <c r="H921">
        <f t="shared" si="14"/>
        <v>334</v>
      </c>
      <c r="I921" t="str" cm="1">
        <f t="array" ref="I921">_xlfn.IFS(H921&gt;411,"Platinum",AND(H921&lt;=411, H921&gt;311),"Gold",AND(H921&lt;=311,H921&gt;211),"Silver",H921&lt;=211,"Bronze")</f>
        <v>Gold</v>
      </c>
      <c r="J921" t="str" cm="1">
        <f t="array" ref="J921">_xlfn.IFS(
H921="444","Champions",
LEFT(H921,1)="4","Loyal Customers",
MID(H921,2,1)="4","Potential Loyalists",
LEFT(H921,1)="3","Promising",
LEFT(H921,1)="2","Customers Needing Attention",
LEFT(H921,1)&lt;="2","At Risk",
RIGHT(H921,1)="4","Can't Lose Them",
TRUE,"Hibernating"
)</f>
        <v>Promising</v>
      </c>
    </row>
    <row r="922" spans="1:10" x14ac:dyDescent="0.25">
      <c r="A922" s="3" t="s">
        <v>938</v>
      </c>
      <c r="B922">
        <v>40</v>
      </c>
      <c r="C922">
        <v>7</v>
      </c>
      <c r="D922">
        <v>3405.7799999999997</v>
      </c>
      <c r="E922" cm="1">
        <f t="array" ref="E922">_xlfn.IFS(B922&gt;87,1,AND(B922&lt;=87, B922&gt;45),2,AND(B922&lt;=45,B922&gt;18),3,B922&lt;=18,4)</f>
        <v>3</v>
      </c>
      <c r="F922" cm="1">
        <f t="array" ref="F922">_xlfn.IFS(C922&gt;7,4,AND(C922&lt;=7, C922&gt;5),3,AND(C922&lt;=5,C922&gt;4),2,C922&lt;=4,1)</f>
        <v>3</v>
      </c>
      <c r="G922" cm="1">
        <f t="array" ref="G922">_xlfn.IFS(D922&gt;4094,4,AND(D922&lt;=4094, D922&gt;2784),3,AND(D922&lt;=2784,D922&gt;1779),2,D922&lt;=1779,1)</f>
        <v>3</v>
      </c>
      <c r="H922">
        <f t="shared" si="14"/>
        <v>333</v>
      </c>
      <c r="I922" t="str" cm="1">
        <f t="array" ref="I922">_xlfn.IFS(H922&gt;411,"Platinum",AND(H922&lt;=411, H922&gt;311),"Gold",AND(H922&lt;=311,H922&gt;211),"Silver",H922&lt;=211,"Bronze")</f>
        <v>Gold</v>
      </c>
      <c r="J922" t="str" cm="1">
        <f t="array" ref="J922">_xlfn.IFS(
H922="444","Champions",
LEFT(H922,1)="4","Loyal Customers",
MID(H922,2,1)="4","Potential Loyalists",
LEFT(H922,1)="3","Promising",
LEFT(H922,1)="2","Customers Needing Attention",
LEFT(H922,1)&lt;="2","At Risk",
RIGHT(H922,1)="4","Can't Lose Them",
TRUE,"Hibernating"
)</f>
        <v>Promising</v>
      </c>
    </row>
    <row r="923" spans="1:10" x14ac:dyDescent="0.25">
      <c r="A923" s="3" t="s">
        <v>939</v>
      </c>
      <c r="B923">
        <v>38</v>
      </c>
      <c r="C923">
        <v>4</v>
      </c>
      <c r="D923">
        <v>2549.58</v>
      </c>
      <c r="E923" cm="1">
        <f t="array" ref="E923">_xlfn.IFS(B923&gt;87,1,AND(B923&lt;=87, B923&gt;45),2,AND(B923&lt;=45,B923&gt;18),3,B923&lt;=18,4)</f>
        <v>3</v>
      </c>
      <c r="F923" cm="1">
        <f t="array" ref="F923">_xlfn.IFS(C923&gt;7,4,AND(C923&lt;=7, C923&gt;5),3,AND(C923&lt;=5,C923&gt;4),2,C923&lt;=4,1)</f>
        <v>1</v>
      </c>
      <c r="G923" cm="1">
        <f t="array" ref="G923">_xlfn.IFS(D923&gt;4094,4,AND(D923&lt;=4094, D923&gt;2784),3,AND(D923&lt;=2784,D923&gt;1779),2,D923&lt;=1779,1)</f>
        <v>2</v>
      </c>
      <c r="H923">
        <f t="shared" si="14"/>
        <v>312</v>
      </c>
      <c r="I923" t="str" cm="1">
        <f t="array" ref="I923">_xlfn.IFS(H923&gt;411,"Platinum",AND(H923&lt;=411, H923&gt;311),"Gold",AND(H923&lt;=311,H923&gt;211),"Silver",H923&lt;=211,"Bronze")</f>
        <v>Gold</v>
      </c>
      <c r="J923" t="str" cm="1">
        <f t="array" ref="J923">_xlfn.IFS(
H923="444","Champions",
LEFT(H923,1)="4","Loyal Customers",
MID(H923,2,1)="4","Potential Loyalists",
LEFT(H923,1)="3","Promising",
LEFT(H923,1)="2","Customers Needing Attention",
LEFT(H923,1)&lt;="2","At Risk",
RIGHT(H923,1)="4","Can't Lose Them",
TRUE,"Hibernating"
)</f>
        <v>Promising</v>
      </c>
    </row>
    <row r="924" spans="1:10" x14ac:dyDescent="0.25">
      <c r="A924" s="3" t="s">
        <v>940</v>
      </c>
      <c r="B924">
        <v>150</v>
      </c>
      <c r="C924">
        <v>3</v>
      </c>
      <c r="D924">
        <v>757.25</v>
      </c>
      <c r="E924" cm="1">
        <f t="array" ref="E924">_xlfn.IFS(B924&gt;87,1,AND(B924&lt;=87, B924&gt;45),2,AND(B924&lt;=45,B924&gt;18),3,B924&lt;=18,4)</f>
        <v>1</v>
      </c>
      <c r="F924" cm="1">
        <f t="array" ref="F924">_xlfn.IFS(C924&gt;7,4,AND(C924&lt;=7, C924&gt;5),3,AND(C924&lt;=5,C924&gt;4),2,C924&lt;=4,1)</f>
        <v>1</v>
      </c>
      <c r="G924" cm="1">
        <f t="array" ref="G924">_xlfn.IFS(D924&gt;4094,4,AND(D924&lt;=4094, D924&gt;2784),3,AND(D924&lt;=2784,D924&gt;1779),2,D924&lt;=1779,1)</f>
        <v>1</v>
      </c>
      <c r="H924">
        <f t="shared" si="14"/>
        <v>111</v>
      </c>
      <c r="I924" t="str" cm="1">
        <f t="array" ref="I924">_xlfn.IFS(H924&gt;411,"Platinum",AND(H924&lt;=411, H924&gt;311),"Gold",AND(H924&lt;=311,H924&gt;211),"Silver",H924&lt;=211,"Bronze")</f>
        <v>Bronze</v>
      </c>
      <c r="J924" t="str" cm="1">
        <f t="array" ref="J924">_xlfn.IFS(
H924="444","Champions",
LEFT(H924,1)="4","Loyal Customers",
MID(H924,2,1)="4","Potential Loyalists",
LEFT(H924,1)="3","Promising",
LEFT(H924,1)="2","Customers Needing Attention",
LEFT(H924,1)&lt;="2","At Risk",
RIGHT(H924,1)="4","Can't Lose Them",
TRUE,"Hibernating"
)</f>
        <v>At Risk</v>
      </c>
    </row>
    <row r="925" spans="1:10" x14ac:dyDescent="0.25">
      <c r="A925" s="3" t="s">
        <v>941</v>
      </c>
      <c r="B925">
        <v>3</v>
      </c>
      <c r="C925">
        <v>3</v>
      </c>
      <c r="D925">
        <v>1805.9199999999998</v>
      </c>
      <c r="E925" cm="1">
        <f t="array" ref="E925">_xlfn.IFS(B925&gt;87,1,AND(B925&lt;=87, B925&gt;45),2,AND(B925&lt;=45,B925&gt;18),3,B925&lt;=18,4)</f>
        <v>4</v>
      </c>
      <c r="F925" cm="1">
        <f t="array" ref="F925">_xlfn.IFS(C925&gt;7,4,AND(C925&lt;=7, C925&gt;5),3,AND(C925&lt;=5,C925&gt;4),2,C925&lt;=4,1)</f>
        <v>1</v>
      </c>
      <c r="G925" cm="1">
        <f t="array" ref="G925">_xlfn.IFS(D925&gt;4094,4,AND(D925&lt;=4094, D925&gt;2784),3,AND(D925&lt;=2784,D925&gt;1779),2,D925&lt;=1779,1)</f>
        <v>2</v>
      </c>
      <c r="H925">
        <f t="shared" si="14"/>
        <v>412</v>
      </c>
      <c r="I925" t="str" cm="1">
        <f t="array" ref="I925">_xlfn.IFS(H925&gt;411,"Platinum",AND(H925&lt;=411, H925&gt;311),"Gold",AND(H925&lt;=311,H925&gt;211),"Silver",H925&lt;=211,"Bronze")</f>
        <v>Platinum</v>
      </c>
      <c r="J925" t="str" cm="1">
        <f t="array" ref="J925">_xlfn.IFS(
H925="444","Champions",
LEFT(H925,1)="4","Loyal Customers",
MID(H925,2,1)="4","Potential Loyalists",
LEFT(H925,1)="3","Promising",
LEFT(H925,1)="2","Customers Needing Attention",
LEFT(H925,1)&lt;="2","At Risk",
RIGHT(H925,1)="4","Can't Lose Them",
TRUE,"Hibernating"
)</f>
        <v>Loyal Customers</v>
      </c>
    </row>
    <row r="926" spans="1:10" x14ac:dyDescent="0.25">
      <c r="A926" s="3" t="s">
        <v>942</v>
      </c>
      <c r="B926">
        <v>102</v>
      </c>
      <c r="C926">
        <v>6</v>
      </c>
      <c r="D926">
        <v>3187.8399999999997</v>
      </c>
      <c r="E926" cm="1">
        <f t="array" ref="E926">_xlfn.IFS(B926&gt;87,1,AND(B926&lt;=87, B926&gt;45),2,AND(B926&lt;=45,B926&gt;18),3,B926&lt;=18,4)</f>
        <v>1</v>
      </c>
      <c r="F926" cm="1">
        <f t="array" ref="F926">_xlfn.IFS(C926&gt;7,4,AND(C926&lt;=7, C926&gt;5),3,AND(C926&lt;=5,C926&gt;4),2,C926&lt;=4,1)</f>
        <v>3</v>
      </c>
      <c r="G926" cm="1">
        <f t="array" ref="G926">_xlfn.IFS(D926&gt;4094,4,AND(D926&lt;=4094, D926&gt;2784),3,AND(D926&lt;=2784,D926&gt;1779),2,D926&lt;=1779,1)</f>
        <v>3</v>
      </c>
      <c r="H926">
        <f t="shared" si="14"/>
        <v>133</v>
      </c>
      <c r="I926" t="str" cm="1">
        <f t="array" ref="I926">_xlfn.IFS(H926&gt;411,"Platinum",AND(H926&lt;=411, H926&gt;311),"Gold",AND(H926&lt;=311,H926&gt;211),"Silver",H926&lt;=211,"Bronze")</f>
        <v>Bronze</v>
      </c>
      <c r="J926" t="str" cm="1">
        <f t="array" ref="J926">_xlfn.IFS(
H926="444","Champions",
LEFT(H926,1)="4","Loyal Customers",
MID(H926,2,1)="4","Potential Loyalists",
LEFT(H926,1)="3","Promising",
LEFT(H926,1)="2","Customers Needing Attention",
LEFT(H926,1)&lt;="2","At Risk",
RIGHT(H926,1)="4","Can't Lose Them",
TRUE,"Hibernating"
)</f>
        <v>At Risk</v>
      </c>
    </row>
    <row r="927" spans="1:10" x14ac:dyDescent="0.25">
      <c r="A927" s="3" t="s">
        <v>943</v>
      </c>
      <c r="B927">
        <v>13</v>
      </c>
      <c r="C927">
        <v>8</v>
      </c>
      <c r="D927">
        <v>4578.8999999999996</v>
      </c>
      <c r="E927" cm="1">
        <f t="array" ref="E927">_xlfn.IFS(B927&gt;87,1,AND(B927&lt;=87, B927&gt;45),2,AND(B927&lt;=45,B927&gt;18),3,B927&lt;=18,4)</f>
        <v>4</v>
      </c>
      <c r="F927" cm="1">
        <f t="array" ref="F927">_xlfn.IFS(C927&gt;7,4,AND(C927&lt;=7, C927&gt;5),3,AND(C927&lt;=5,C927&gt;4),2,C927&lt;=4,1)</f>
        <v>4</v>
      </c>
      <c r="G927" cm="1">
        <f t="array" ref="G927">_xlfn.IFS(D927&gt;4094,4,AND(D927&lt;=4094, D927&gt;2784),3,AND(D927&lt;=2784,D927&gt;1779),2,D927&lt;=1779,1)</f>
        <v>4</v>
      </c>
      <c r="H927">
        <f t="shared" si="14"/>
        <v>444</v>
      </c>
      <c r="I927" t="str" cm="1">
        <f t="array" ref="I927">_xlfn.IFS(H927&gt;411,"Platinum",AND(H927&lt;=411, H927&gt;311),"Gold",AND(H927&lt;=311,H927&gt;211),"Silver",H927&lt;=211,"Bronze")</f>
        <v>Platinum</v>
      </c>
      <c r="J927" t="str" cm="1">
        <f t="array" ref="J927">_xlfn.IFS(
H927="444","Champions",
LEFT(H927,1)="4","Loyal Customers",
MID(H927,2,1)="4","Potential Loyalists",
LEFT(H927,1)="3","Promising",
LEFT(H927,1)="2","Customers Needing Attention",
LEFT(H927,1)&lt;="2","At Risk",
RIGHT(H927,1)="4","Can't Lose Them",
TRUE,"Hibernating"
)</f>
        <v>Loyal Customers</v>
      </c>
    </row>
    <row r="928" spans="1:10" x14ac:dyDescent="0.25">
      <c r="A928" s="3" t="s">
        <v>944</v>
      </c>
      <c r="B928">
        <v>165</v>
      </c>
      <c r="C928">
        <v>8</v>
      </c>
      <c r="D928">
        <v>2147.3000000000002</v>
      </c>
      <c r="E928" cm="1">
        <f t="array" ref="E928">_xlfn.IFS(B928&gt;87,1,AND(B928&lt;=87, B928&gt;45),2,AND(B928&lt;=45,B928&gt;18),3,B928&lt;=18,4)</f>
        <v>1</v>
      </c>
      <c r="F928" cm="1">
        <f t="array" ref="F928">_xlfn.IFS(C928&gt;7,4,AND(C928&lt;=7, C928&gt;5),3,AND(C928&lt;=5,C928&gt;4),2,C928&lt;=4,1)</f>
        <v>4</v>
      </c>
      <c r="G928" cm="1">
        <f t="array" ref="G928">_xlfn.IFS(D928&gt;4094,4,AND(D928&lt;=4094, D928&gt;2784),3,AND(D928&lt;=2784,D928&gt;1779),2,D928&lt;=1779,1)</f>
        <v>2</v>
      </c>
      <c r="H928">
        <f t="shared" si="14"/>
        <v>142</v>
      </c>
      <c r="I928" t="str" cm="1">
        <f t="array" ref="I928">_xlfn.IFS(H928&gt;411,"Platinum",AND(H928&lt;=411, H928&gt;311),"Gold",AND(H928&lt;=311,H928&gt;211),"Silver",H928&lt;=211,"Bronze")</f>
        <v>Bronze</v>
      </c>
      <c r="J928" t="str" cm="1">
        <f t="array" ref="J928">_xlfn.IFS(
H928="444","Champions",
LEFT(H928,1)="4","Loyal Customers",
MID(H928,2,1)="4","Potential Loyalists",
LEFT(H928,1)="3","Promising",
LEFT(H928,1)="2","Customers Needing Attention",
LEFT(H928,1)&lt;="2","At Risk",
RIGHT(H928,1)="4","Can't Lose Them",
TRUE,"Hibernating"
)</f>
        <v>Potential Loyalists</v>
      </c>
    </row>
    <row r="929" spans="1:10" x14ac:dyDescent="0.25">
      <c r="A929" s="3" t="s">
        <v>945</v>
      </c>
      <c r="B929">
        <v>84</v>
      </c>
      <c r="C929">
        <v>8</v>
      </c>
      <c r="D929">
        <v>5739.5699999999988</v>
      </c>
      <c r="E929" cm="1">
        <f t="array" ref="E929">_xlfn.IFS(B929&gt;87,1,AND(B929&lt;=87, B929&gt;45),2,AND(B929&lt;=45,B929&gt;18),3,B929&lt;=18,4)</f>
        <v>2</v>
      </c>
      <c r="F929" cm="1">
        <f t="array" ref="F929">_xlfn.IFS(C929&gt;7,4,AND(C929&lt;=7, C929&gt;5),3,AND(C929&lt;=5,C929&gt;4),2,C929&lt;=4,1)</f>
        <v>4</v>
      </c>
      <c r="G929" cm="1">
        <f t="array" ref="G929">_xlfn.IFS(D929&gt;4094,4,AND(D929&lt;=4094, D929&gt;2784),3,AND(D929&lt;=2784,D929&gt;1779),2,D929&lt;=1779,1)</f>
        <v>4</v>
      </c>
      <c r="H929">
        <f t="shared" si="14"/>
        <v>244</v>
      </c>
      <c r="I929" t="str" cm="1">
        <f t="array" ref="I929">_xlfn.IFS(H929&gt;411,"Platinum",AND(H929&lt;=411, H929&gt;311),"Gold",AND(H929&lt;=311,H929&gt;211),"Silver",H929&lt;=211,"Bronze")</f>
        <v>Silver</v>
      </c>
      <c r="J929" t="str" cm="1">
        <f t="array" ref="J929">_xlfn.IFS(
H929="444","Champions",
LEFT(H929,1)="4","Loyal Customers",
MID(H929,2,1)="4","Potential Loyalists",
LEFT(H929,1)="3","Promising",
LEFT(H929,1)="2","Customers Needing Attention",
LEFT(H929,1)&lt;="2","At Risk",
RIGHT(H929,1)="4","Can't Lose Them",
TRUE,"Hibernating"
)</f>
        <v>Potential Loyalists</v>
      </c>
    </row>
    <row r="930" spans="1:10" x14ac:dyDescent="0.25">
      <c r="A930" s="3" t="s">
        <v>946</v>
      </c>
      <c r="B930">
        <v>10</v>
      </c>
      <c r="C930">
        <v>5</v>
      </c>
      <c r="D930">
        <v>2441.37</v>
      </c>
      <c r="E930" cm="1">
        <f t="array" ref="E930">_xlfn.IFS(B930&gt;87,1,AND(B930&lt;=87, B930&gt;45),2,AND(B930&lt;=45,B930&gt;18),3,B930&lt;=18,4)</f>
        <v>4</v>
      </c>
      <c r="F930" cm="1">
        <f t="array" ref="F930">_xlfn.IFS(C930&gt;7,4,AND(C930&lt;=7, C930&gt;5),3,AND(C930&lt;=5,C930&gt;4),2,C930&lt;=4,1)</f>
        <v>2</v>
      </c>
      <c r="G930" cm="1">
        <f t="array" ref="G930">_xlfn.IFS(D930&gt;4094,4,AND(D930&lt;=4094, D930&gt;2784),3,AND(D930&lt;=2784,D930&gt;1779),2,D930&lt;=1779,1)</f>
        <v>2</v>
      </c>
      <c r="H930">
        <f t="shared" si="14"/>
        <v>422</v>
      </c>
      <c r="I930" t="str" cm="1">
        <f t="array" ref="I930">_xlfn.IFS(H930&gt;411,"Platinum",AND(H930&lt;=411, H930&gt;311),"Gold",AND(H930&lt;=311,H930&gt;211),"Silver",H930&lt;=211,"Bronze")</f>
        <v>Platinum</v>
      </c>
      <c r="J930" t="str" cm="1">
        <f t="array" ref="J930">_xlfn.IFS(
H930="444","Champions",
LEFT(H930,1)="4","Loyal Customers",
MID(H930,2,1)="4","Potential Loyalists",
LEFT(H930,1)="3","Promising",
LEFT(H930,1)="2","Customers Needing Attention",
LEFT(H930,1)&lt;="2","At Risk",
RIGHT(H930,1)="4","Can't Lose Them",
TRUE,"Hibernating"
)</f>
        <v>Loyal Customers</v>
      </c>
    </row>
    <row r="931" spans="1:10" x14ac:dyDescent="0.25">
      <c r="A931" s="3" t="s">
        <v>947</v>
      </c>
      <c r="B931">
        <v>126</v>
      </c>
      <c r="C931">
        <v>4</v>
      </c>
      <c r="D931">
        <v>4434.93</v>
      </c>
      <c r="E931" cm="1">
        <f t="array" ref="E931">_xlfn.IFS(B931&gt;87,1,AND(B931&lt;=87, B931&gt;45),2,AND(B931&lt;=45,B931&gt;18),3,B931&lt;=18,4)</f>
        <v>1</v>
      </c>
      <c r="F931" cm="1">
        <f t="array" ref="F931">_xlfn.IFS(C931&gt;7,4,AND(C931&lt;=7, C931&gt;5),3,AND(C931&lt;=5,C931&gt;4),2,C931&lt;=4,1)</f>
        <v>1</v>
      </c>
      <c r="G931" cm="1">
        <f t="array" ref="G931">_xlfn.IFS(D931&gt;4094,4,AND(D931&lt;=4094, D931&gt;2784),3,AND(D931&lt;=2784,D931&gt;1779),2,D931&lt;=1779,1)</f>
        <v>4</v>
      </c>
      <c r="H931">
        <f t="shared" si="14"/>
        <v>114</v>
      </c>
      <c r="I931" t="str" cm="1">
        <f t="array" ref="I931">_xlfn.IFS(H931&gt;411,"Platinum",AND(H931&lt;=411, H931&gt;311),"Gold",AND(H931&lt;=311,H931&gt;211),"Silver",H931&lt;=211,"Bronze")</f>
        <v>Bronze</v>
      </c>
      <c r="J931" t="str" cm="1">
        <f t="array" ref="J931">_xlfn.IFS(
H931="444","Champions",
LEFT(H931,1)="4","Loyal Customers",
MID(H931,2,1)="4","Potential Loyalists",
LEFT(H931,1)="3","Promising",
LEFT(H931,1)="2","Customers Needing Attention",
LEFT(H931,1)&lt;="2","At Risk",
RIGHT(H931,1)="4","Can't Lose Them",
TRUE,"Hibernating"
)</f>
        <v>At Risk</v>
      </c>
    </row>
    <row r="932" spans="1:10" x14ac:dyDescent="0.25">
      <c r="A932" s="3" t="s">
        <v>948</v>
      </c>
      <c r="B932">
        <v>25</v>
      </c>
      <c r="C932">
        <v>6</v>
      </c>
      <c r="D932">
        <v>1039.0300000000002</v>
      </c>
      <c r="E932" cm="1">
        <f t="array" ref="E932">_xlfn.IFS(B932&gt;87,1,AND(B932&lt;=87, B932&gt;45),2,AND(B932&lt;=45,B932&gt;18),3,B932&lt;=18,4)</f>
        <v>3</v>
      </c>
      <c r="F932" cm="1">
        <f t="array" ref="F932">_xlfn.IFS(C932&gt;7,4,AND(C932&lt;=7, C932&gt;5),3,AND(C932&lt;=5,C932&gt;4),2,C932&lt;=4,1)</f>
        <v>3</v>
      </c>
      <c r="G932" cm="1">
        <f t="array" ref="G932">_xlfn.IFS(D932&gt;4094,4,AND(D932&lt;=4094, D932&gt;2784),3,AND(D932&lt;=2784,D932&gt;1779),2,D932&lt;=1779,1)</f>
        <v>1</v>
      </c>
      <c r="H932">
        <f t="shared" si="14"/>
        <v>331</v>
      </c>
      <c r="I932" t="str" cm="1">
        <f t="array" ref="I932">_xlfn.IFS(H932&gt;411,"Platinum",AND(H932&lt;=411, H932&gt;311),"Gold",AND(H932&lt;=311,H932&gt;211),"Silver",H932&lt;=211,"Bronze")</f>
        <v>Gold</v>
      </c>
      <c r="J932" t="str" cm="1">
        <f t="array" ref="J932">_xlfn.IFS(
H932="444","Champions",
LEFT(H932,1)="4","Loyal Customers",
MID(H932,2,1)="4","Potential Loyalists",
LEFT(H932,1)="3","Promising",
LEFT(H932,1)="2","Customers Needing Attention",
LEFT(H932,1)&lt;="2","At Risk",
RIGHT(H932,1)="4","Can't Lose Them",
TRUE,"Hibernating"
)</f>
        <v>Promising</v>
      </c>
    </row>
    <row r="933" spans="1:10" x14ac:dyDescent="0.25">
      <c r="A933" s="3" t="s">
        <v>949</v>
      </c>
      <c r="B933">
        <v>166</v>
      </c>
      <c r="C933">
        <v>2</v>
      </c>
      <c r="D933">
        <v>1219.8599999999999</v>
      </c>
      <c r="E933" cm="1">
        <f t="array" ref="E933">_xlfn.IFS(B933&gt;87,1,AND(B933&lt;=87, B933&gt;45),2,AND(B933&lt;=45,B933&gt;18),3,B933&lt;=18,4)</f>
        <v>1</v>
      </c>
      <c r="F933" cm="1">
        <f t="array" ref="F933">_xlfn.IFS(C933&gt;7,4,AND(C933&lt;=7, C933&gt;5),3,AND(C933&lt;=5,C933&gt;4),2,C933&lt;=4,1)</f>
        <v>1</v>
      </c>
      <c r="G933" cm="1">
        <f t="array" ref="G933">_xlfn.IFS(D933&gt;4094,4,AND(D933&lt;=4094, D933&gt;2784),3,AND(D933&lt;=2784,D933&gt;1779),2,D933&lt;=1779,1)</f>
        <v>1</v>
      </c>
      <c r="H933">
        <f t="shared" si="14"/>
        <v>111</v>
      </c>
      <c r="I933" t="str" cm="1">
        <f t="array" ref="I933">_xlfn.IFS(H933&gt;411,"Platinum",AND(H933&lt;=411, H933&gt;311),"Gold",AND(H933&lt;=311,H933&gt;211),"Silver",H933&lt;=211,"Bronze")</f>
        <v>Bronze</v>
      </c>
      <c r="J933" t="str" cm="1">
        <f t="array" ref="J933">_xlfn.IFS(
H933="444","Champions",
LEFT(H933,1)="4","Loyal Customers",
MID(H933,2,1)="4","Potential Loyalists",
LEFT(H933,1)="3","Promising",
LEFT(H933,1)="2","Customers Needing Attention",
LEFT(H933,1)&lt;="2","At Risk",
RIGHT(H933,1)="4","Can't Lose Them",
TRUE,"Hibernating"
)</f>
        <v>At Risk</v>
      </c>
    </row>
    <row r="934" spans="1:10" x14ac:dyDescent="0.25">
      <c r="A934" s="3" t="s">
        <v>950</v>
      </c>
      <c r="B934">
        <v>35</v>
      </c>
      <c r="C934">
        <v>7</v>
      </c>
      <c r="D934">
        <v>4515.25</v>
      </c>
      <c r="E934" cm="1">
        <f t="array" ref="E934">_xlfn.IFS(B934&gt;87,1,AND(B934&lt;=87, B934&gt;45),2,AND(B934&lt;=45,B934&gt;18),3,B934&lt;=18,4)</f>
        <v>3</v>
      </c>
      <c r="F934" cm="1">
        <f t="array" ref="F934">_xlfn.IFS(C934&gt;7,4,AND(C934&lt;=7, C934&gt;5),3,AND(C934&lt;=5,C934&gt;4),2,C934&lt;=4,1)</f>
        <v>3</v>
      </c>
      <c r="G934" cm="1">
        <f t="array" ref="G934">_xlfn.IFS(D934&gt;4094,4,AND(D934&lt;=4094, D934&gt;2784),3,AND(D934&lt;=2784,D934&gt;1779),2,D934&lt;=1779,1)</f>
        <v>4</v>
      </c>
      <c r="H934">
        <f t="shared" si="14"/>
        <v>334</v>
      </c>
      <c r="I934" t="str" cm="1">
        <f t="array" ref="I934">_xlfn.IFS(H934&gt;411,"Platinum",AND(H934&lt;=411, H934&gt;311),"Gold",AND(H934&lt;=311,H934&gt;211),"Silver",H934&lt;=211,"Bronze")</f>
        <v>Gold</v>
      </c>
      <c r="J934" t="str" cm="1">
        <f t="array" ref="J934">_xlfn.IFS(
H934="444","Champions",
LEFT(H934,1)="4","Loyal Customers",
MID(H934,2,1)="4","Potential Loyalists",
LEFT(H934,1)="3","Promising",
LEFT(H934,1)="2","Customers Needing Attention",
LEFT(H934,1)&lt;="2","At Risk",
RIGHT(H934,1)="4","Can't Lose Them",
TRUE,"Hibernating"
)</f>
        <v>Promising</v>
      </c>
    </row>
    <row r="935" spans="1:10" x14ac:dyDescent="0.25">
      <c r="A935" s="3" t="s">
        <v>951</v>
      </c>
      <c r="B935">
        <v>49</v>
      </c>
      <c r="C935">
        <v>5</v>
      </c>
      <c r="D935">
        <v>4691.45</v>
      </c>
      <c r="E935" cm="1">
        <f t="array" ref="E935">_xlfn.IFS(B935&gt;87,1,AND(B935&lt;=87, B935&gt;45),2,AND(B935&lt;=45,B935&gt;18),3,B935&lt;=18,4)</f>
        <v>2</v>
      </c>
      <c r="F935" cm="1">
        <f t="array" ref="F935">_xlfn.IFS(C935&gt;7,4,AND(C935&lt;=7, C935&gt;5),3,AND(C935&lt;=5,C935&gt;4),2,C935&lt;=4,1)</f>
        <v>2</v>
      </c>
      <c r="G935" cm="1">
        <f t="array" ref="G935">_xlfn.IFS(D935&gt;4094,4,AND(D935&lt;=4094, D935&gt;2784),3,AND(D935&lt;=2784,D935&gt;1779),2,D935&lt;=1779,1)</f>
        <v>4</v>
      </c>
      <c r="H935">
        <f t="shared" si="14"/>
        <v>224</v>
      </c>
      <c r="I935" t="str" cm="1">
        <f t="array" ref="I935">_xlfn.IFS(H935&gt;411,"Platinum",AND(H935&lt;=411, H935&gt;311),"Gold",AND(H935&lt;=311,H935&gt;211),"Silver",H935&lt;=211,"Bronze")</f>
        <v>Silver</v>
      </c>
      <c r="J935" t="str" cm="1">
        <f t="array" ref="J935">_xlfn.IFS(
H935="444","Champions",
LEFT(H935,1)="4","Loyal Customers",
MID(H935,2,1)="4","Potential Loyalists",
LEFT(H935,1)="3","Promising",
LEFT(H935,1)="2","Customers Needing Attention",
LEFT(H935,1)&lt;="2","At Risk",
RIGHT(H935,1)="4","Can't Lose Them",
TRUE,"Hibernating"
)</f>
        <v>Customers Needing Attention</v>
      </c>
    </row>
    <row r="936" spans="1:10" x14ac:dyDescent="0.25">
      <c r="A936" s="3" t="s">
        <v>952</v>
      </c>
      <c r="B936">
        <v>49</v>
      </c>
      <c r="C936">
        <v>7</v>
      </c>
      <c r="D936">
        <v>2783.9999999999995</v>
      </c>
      <c r="E936" cm="1">
        <f t="array" ref="E936">_xlfn.IFS(B936&gt;87,1,AND(B936&lt;=87, B936&gt;45),2,AND(B936&lt;=45,B936&gt;18),3,B936&lt;=18,4)</f>
        <v>2</v>
      </c>
      <c r="F936" cm="1">
        <f t="array" ref="F936">_xlfn.IFS(C936&gt;7,4,AND(C936&lt;=7, C936&gt;5),3,AND(C936&lt;=5,C936&gt;4),2,C936&lt;=4,1)</f>
        <v>3</v>
      </c>
      <c r="G936" cm="1">
        <f t="array" ref="G936">_xlfn.IFS(D936&gt;4094,4,AND(D936&lt;=4094, D936&gt;2784),3,AND(D936&lt;=2784,D936&gt;1779),2,D936&lt;=1779,1)</f>
        <v>2</v>
      </c>
      <c r="H936">
        <f t="shared" si="14"/>
        <v>232</v>
      </c>
      <c r="I936" t="str" cm="1">
        <f t="array" ref="I936">_xlfn.IFS(H936&gt;411,"Platinum",AND(H936&lt;=411, H936&gt;311),"Gold",AND(H936&lt;=311,H936&gt;211),"Silver",H936&lt;=211,"Bronze")</f>
        <v>Silver</v>
      </c>
      <c r="J936" t="str" cm="1">
        <f t="array" ref="J936">_xlfn.IFS(
H936="444","Champions",
LEFT(H936,1)="4","Loyal Customers",
MID(H936,2,1)="4","Potential Loyalists",
LEFT(H936,1)="3","Promising",
LEFT(H936,1)="2","Customers Needing Attention",
LEFT(H936,1)&lt;="2","At Risk",
RIGHT(H936,1)="4","Can't Lose Them",
TRUE,"Hibernating"
)</f>
        <v>Customers Needing Attention</v>
      </c>
    </row>
    <row r="937" spans="1:10" x14ac:dyDescent="0.25">
      <c r="A937" s="3" t="s">
        <v>953</v>
      </c>
      <c r="B937">
        <v>32</v>
      </c>
      <c r="C937">
        <v>3</v>
      </c>
      <c r="D937">
        <v>2181.3500000000004</v>
      </c>
      <c r="E937" cm="1">
        <f t="array" ref="E937">_xlfn.IFS(B937&gt;87,1,AND(B937&lt;=87, B937&gt;45),2,AND(B937&lt;=45,B937&gt;18),3,B937&lt;=18,4)</f>
        <v>3</v>
      </c>
      <c r="F937" cm="1">
        <f t="array" ref="F937">_xlfn.IFS(C937&gt;7,4,AND(C937&lt;=7, C937&gt;5),3,AND(C937&lt;=5,C937&gt;4),2,C937&lt;=4,1)</f>
        <v>1</v>
      </c>
      <c r="G937" cm="1">
        <f t="array" ref="G937">_xlfn.IFS(D937&gt;4094,4,AND(D937&lt;=4094, D937&gt;2784),3,AND(D937&lt;=2784,D937&gt;1779),2,D937&lt;=1779,1)</f>
        <v>2</v>
      </c>
      <c r="H937">
        <f t="shared" si="14"/>
        <v>312</v>
      </c>
      <c r="I937" t="str" cm="1">
        <f t="array" ref="I937">_xlfn.IFS(H937&gt;411,"Platinum",AND(H937&lt;=411, H937&gt;311),"Gold",AND(H937&lt;=311,H937&gt;211),"Silver",H937&lt;=211,"Bronze")</f>
        <v>Gold</v>
      </c>
      <c r="J937" t="str" cm="1">
        <f t="array" ref="J937">_xlfn.IFS(
H937="444","Champions",
LEFT(H937,1)="4","Loyal Customers",
MID(H937,2,1)="4","Potential Loyalists",
LEFT(H937,1)="3","Promising",
LEFT(H937,1)="2","Customers Needing Attention",
LEFT(H937,1)&lt;="2","At Risk",
RIGHT(H937,1)="4","Can't Lose Them",
TRUE,"Hibernating"
)</f>
        <v>Promising</v>
      </c>
    </row>
    <row r="938" spans="1:10" x14ac:dyDescent="0.25">
      <c r="A938" s="3" t="s">
        <v>954</v>
      </c>
      <c r="B938">
        <v>98</v>
      </c>
      <c r="C938">
        <v>7</v>
      </c>
      <c r="D938">
        <v>2259.16</v>
      </c>
      <c r="E938" cm="1">
        <f t="array" ref="E938">_xlfn.IFS(B938&gt;87,1,AND(B938&lt;=87, B938&gt;45),2,AND(B938&lt;=45,B938&gt;18),3,B938&lt;=18,4)</f>
        <v>1</v>
      </c>
      <c r="F938" cm="1">
        <f t="array" ref="F938">_xlfn.IFS(C938&gt;7,4,AND(C938&lt;=7, C938&gt;5),3,AND(C938&lt;=5,C938&gt;4),2,C938&lt;=4,1)</f>
        <v>3</v>
      </c>
      <c r="G938" cm="1">
        <f t="array" ref="G938">_xlfn.IFS(D938&gt;4094,4,AND(D938&lt;=4094, D938&gt;2784),3,AND(D938&lt;=2784,D938&gt;1779),2,D938&lt;=1779,1)</f>
        <v>2</v>
      </c>
      <c r="H938">
        <f t="shared" si="14"/>
        <v>132</v>
      </c>
      <c r="I938" t="str" cm="1">
        <f t="array" ref="I938">_xlfn.IFS(H938&gt;411,"Platinum",AND(H938&lt;=411, H938&gt;311),"Gold",AND(H938&lt;=311,H938&gt;211),"Silver",H938&lt;=211,"Bronze")</f>
        <v>Bronze</v>
      </c>
      <c r="J938" t="str" cm="1">
        <f t="array" ref="J938">_xlfn.IFS(
H938="444","Champions",
LEFT(H938,1)="4","Loyal Customers",
MID(H938,2,1)="4","Potential Loyalists",
LEFT(H938,1)="3","Promising",
LEFT(H938,1)="2","Customers Needing Attention",
LEFT(H938,1)&lt;="2","At Risk",
RIGHT(H938,1)="4","Can't Lose Them",
TRUE,"Hibernating"
)</f>
        <v>At Risk</v>
      </c>
    </row>
    <row r="939" spans="1:10" x14ac:dyDescent="0.25">
      <c r="A939" s="3" t="s">
        <v>955</v>
      </c>
      <c r="B939">
        <v>36</v>
      </c>
      <c r="C939">
        <v>4</v>
      </c>
      <c r="D939">
        <v>1677.0800000000002</v>
      </c>
      <c r="E939" cm="1">
        <f t="array" ref="E939">_xlfn.IFS(B939&gt;87,1,AND(B939&lt;=87, B939&gt;45),2,AND(B939&lt;=45,B939&gt;18),3,B939&lt;=18,4)</f>
        <v>3</v>
      </c>
      <c r="F939" cm="1">
        <f t="array" ref="F939">_xlfn.IFS(C939&gt;7,4,AND(C939&lt;=7, C939&gt;5),3,AND(C939&lt;=5,C939&gt;4),2,C939&lt;=4,1)</f>
        <v>1</v>
      </c>
      <c r="G939" cm="1">
        <f t="array" ref="G939">_xlfn.IFS(D939&gt;4094,4,AND(D939&lt;=4094, D939&gt;2784),3,AND(D939&lt;=2784,D939&gt;1779),2,D939&lt;=1779,1)</f>
        <v>1</v>
      </c>
      <c r="H939">
        <f t="shared" si="14"/>
        <v>311</v>
      </c>
      <c r="I939" t="str" cm="1">
        <f t="array" ref="I939">_xlfn.IFS(H939&gt;411,"Platinum",AND(H939&lt;=411, H939&gt;311),"Gold",AND(H939&lt;=311,H939&gt;211),"Silver",H939&lt;=211,"Bronze")</f>
        <v>Silver</v>
      </c>
      <c r="J939" t="str" cm="1">
        <f t="array" ref="J939">_xlfn.IFS(
H939="444","Champions",
LEFT(H939,1)="4","Loyal Customers",
MID(H939,2,1)="4","Potential Loyalists",
LEFT(H939,1)="3","Promising",
LEFT(H939,1)="2","Customers Needing Attention",
LEFT(H939,1)&lt;="2","At Risk",
RIGHT(H939,1)="4","Can't Lose Them",
TRUE,"Hibernating"
)</f>
        <v>Promising</v>
      </c>
    </row>
    <row r="940" spans="1:10" x14ac:dyDescent="0.25">
      <c r="A940" s="3" t="s">
        <v>956</v>
      </c>
      <c r="B940">
        <v>211</v>
      </c>
      <c r="C940">
        <v>5</v>
      </c>
      <c r="D940">
        <v>3055.8500000000004</v>
      </c>
      <c r="E940" cm="1">
        <f t="array" ref="E940">_xlfn.IFS(B940&gt;87,1,AND(B940&lt;=87, B940&gt;45),2,AND(B940&lt;=45,B940&gt;18),3,B940&lt;=18,4)</f>
        <v>1</v>
      </c>
      <c r="F940" cm="1">
        <f t="array" ref="F940">_xlfn.IFS(C940&gt;7,4,AND(C940&lt;=7, C940&gt;5),3,AND(C940&lt;=5,C940&gt;4),2,C940&lt;=4,1)</f>
        <v>2</v>
      </c>
      <c r="G940" cm="1">
        <f t="array" ref="G940">_xlfn.IFS(D940&gt;4094,4,AND(D940&lt;=4094, D940&gt;2784),3,AND(D940&lt;=2784,D940&gt;1779),2,D940&lt;=1779,1)</f>
        <v>3</v>
      </c>
      <c r="H940">
        <f t="shared" si="14"/>
        <v>123</v>
      </c>
      <c r="I940" t="str" cm="1">
        <f t="array" ref="I940">_xlfn.IFS(H940&gt;411,"Platinum",AND(H940&lt;=411, H940&gt;311),"Gold",AND(H940&lt;=311,H940&gt;211),"Silver",H940&lt;=211,"Bronze")</f>
        <v>Bronze</v>
      </c>
      <c r="J940" t="str" cm="1">
        <f t="array" ref="J940">_xlfn.IFS(
H940="444","Champions",
LEFT(H940,1)="4","Loyal Customers",
MID(H940,2,1)="4","Potential Loyalists",
LEFT(H940,1)="3","Promising",
LEFT(H940,1)="2","Customers Needing Attention",
LEFT(H940,1)&lt;="2","At Risk",
RIGHT(H940,1)="4","Can't Lose Them",
TRUE,"Hibernating"
)</f>
        <v>At Risk</v>
      </c>
    </row>
    <row r="941" spans="1:10" x14ac:dyDescent="0.25">
      <c r="A941" s="3" t="s">
        <v>957</v>
      </c>
      <c r="B941">
        <v>112</v>
      </c>
      <c r="C941">
        <v>4</v>
      </c>
      <c r="D941">
        <v>2132.3000000000002</v>
      </c>
      <c r="E941" cm="1">
        <f t="array" ref="E941">_xlfn.IFS(B941&gt;87,1,AND(B941&lt;=87, B941&gt;45),2,AND(B941&lt;=45,B941&gt;18),3,B941&lt;=18,4)</f>
        <v>1</v>
      </c>
      <c r="F941" cm="1">
        <f t="array" ref="F941">_xlfn.IFS(C941&gt;7,4,AND(C941&lt;=7, C941&gt;5),3,AND(C941&lt;=5,C941&gt;4),2,C941&lt;=4,1)</f>
        <v>1</v>
      </c>
      <c r="G941" cm="1">
        <f t="array" ref="G941">_xlfn.IFS(D941&gt;4094,4,AND(D941&lt;=4094, D941&gt;2784),3,AND(D941&lt;=2784,D941&gt;1779),2,D941&lt;=1779,1)</f>
        <v>2</v>
      </c>
      <c r="H941">
        <f t="shared" si="14"/>
        <v>112</v>
      </c>
      <c r="I941" t="str" cm="1">
        <f t="array" ref="I941">_xlfn.IFS(H941&gt;411,"Platinum",AND(H941&lt;=411, H941&gt;311),"Gold",AND(H941&lt;=311,H941&gt;211),"Silver",H941&lt;=211,"Bronze")</f>
        <v>Bronze</v>
      </c>
      <c r="J941" t="str" cm="1">
        <f t="array" ref="J941">_xlfn.IFS(
H941="444","Champions",
LEFT(H941,1)="4","Loyal Customers",
MID(H941,2,1)="4","Potential Loyalists",
LEFT(H941,1)="3","Promising",
LEFT(H941,1)="2","Customers Needing Attention",
LEFT(H941,1)&lt;="2","At Risk",
RIGHT(H941,1)="4","Can't Lose Them",
TRUE,"Hibernating"
)</f>
        <v>At Risk</v>
      </c>
    </row>
    <row r="942" spans="1:10" x14ac:dyDescent="0.25">
      <c r="A942" s="3" t="s">
        <v>958</v>
      </c>
      <c r="B942">
        <v>41</v>
      </c>
      <c r="C942">
        <v>6</v>
      </c>
      <c r="D942">
        <v>3348.31</v>
      </c>
      <c r="E942" cm="1">
        <f t="array" ref="E942">_xlfn.IFS(B942&gt;87,1,AND(B942&lt;=87, B942&gt;45),2,AND(B942&lt;=45,B942&gt;18),3,B942&lt;=18,4)</f>
        <v>3</v>
      </c>
      <c r="F942" cm="1">
        <f t="array" ref="F942">_xlfn.IFS(C942&gt;7,4,AND(C942&lt;=7, C942&gt;5),3,AND(C942&lt;=5,C942&gt;4),2,C942&lt;=4,1)</f>
        <v>3</v>
      </c>
      <c r="G942" cm="1">
        <f t="array" ref="G942">_xlfn.IFS(D942&gt;4094,4,AND(D942&lt;=4094, D942&gt;2784),3,AND(D942&lt;=2784,D942&gt;1779),2,D942&lt;=1779,1)</f>
        <v>3</v>
      </c>
      <c r="H942">
        <f t="shared" si="14"/>
        <v>333</v>
      </c>
      <c r="I942" t="str" cm="1">
        <f t="array" ref="I942">_xlfn.IFS(H942&gt;411,"Platinum",AND(H942&lt;=411, H942&gt;311),"Gold",AND(H942&lt;=311,H942&gt;211),"Silver",H942&lt;=211,"Bronze")</f>
        <v>Gold</v>
      </c>
      <c r="J942" t="str" cm="1">
        <f t="array" ref="J942">_xlfn.IFS(
H942="444","Champions",
LEFT(H942,1)="4","Loyal Customers",
MID(H942,2,1)="4","Potential Loyalists",
LEFT(H942,1)="3","Promising",
LEFT(H942,1)="2","Customers Needing Attention",
LEFT(H942,1)&lt;="2","At Risk",
RIGHT(H942,1)="4","Can't Lose Them",
TRUE,"Hibernating"
)</f>
        <v>Promising</v>
      </c>
    </row>
    <row r="943" spans="1:10" x14ac:dyDescent="0.25">
      <c r="A943" s="3" t="s">
        <v>959</v>
      </c>
      <c r="B943">
        <v>21</v>
      </c>
      <c r="C943">
        <v>7</v>
      </c>
      <c r="D943">
        <v>4572.8899999999994</v>
      </c>
      <c r="E943" cm="1">
        <f t="array" ref="E943">_xlfn.IFS(B943&gt;87,1,AND(B943&lt;=87, B943&gt;45),2,AND(B943&lt;=45,B943&gt;18),3,B943&lt;=18,4)</f>
        <v>3</v>
      </c>
      <c r="F943" cm="1">
        <f t="array" ref="F943">_xlfn.IFS(C943&gt;7,4,AND(C943&lt;=7, C943&gt;5),3,AND(C943&lt;=5,C943&gt;4),2,C943&lt;=4,1)</f>
        <v>3</v>
      </c>
      <c r="G943" cm="1">
        <f t="array" ref="G943">_xlfn.IFS(D943&gt;4094,4,AND(D943&lt;=4094, D943&gt;2784),3,AND(D943&lt;=2784,D943&gt;1779),2,D943&lt;=1779,1)</f>
        <v>4</v>
      </c>
      <c r="H943">
        <f t="shared" si="14"/>
        <v>334</v>
      </c>
      <c r="I943" t="str" cm="1">
        <f t="array" ref="I943">_xlfn.IFS(H943&gt;411,"Platinum",AND(H943&lt;=411, H943&gt;311),"Gold",AND(H943&lt;=311,H943&gt;211),"Silver",H943&lt;=211,"Bronze")</f>
        <v>Gold</v>
      </c>
      <c r="J943" t="str" cm="1">
        <f t="array" ref="J943">_xlfn.IFS(
H943="444","Champions",
LEFT(H943,1)="4","Loyal Customers",
MID(H943,2,1)="4","Potential Loyalists",
LEFT(H943,1)="3","Promising",
LEFT(H943,1)="2","Customers Needing Attention",
LEFT(H943,1)&lt;="2","At Risk",
RIGHT(H943,1)="4","Can't Lose Them",
TRUE,"Hibernating"
)</f>
        <v>Promising</v>
      </c>
    </row>
    <row r="944" spans="1:10" x14ac:dyDescent="0.25">
      <c r="A944" s="3" t="s">
        <v>960</v>
      </c>
      <c r="B944">
        <v>333</v>
      </c>
      <c r="C944">
        <v>1</v>
      </c>
      <c r="D944">
        <v>356.5</v>
      </c>
      <c r="E944" cm="1">
        <f t="array" ref="E944">_xlfn.IFS(B944&gt;87,1,AND(B944&lt;=87, B944&gt;45),2,AND(B944&lt;=45,B944&gt;18),3,B944&lt;=18,4)</f>
        <v>1</v>
      </c>
      <c r="F944" cm="1">
        <f t="array" ref="F944">_xlfn.IFS(C944&gt;7,4,AND(C944&lt;=7, C944&gt;5),3,AND(C944&lt;=5,C944&gt;4),2,C944&lt;=4,1)</f>
        <v>1</v>
      </c>
      <c r="G944" cm="1">
        <f t="array" ref="G944">_xlfn.IFS(D944&gt;4094,4,AND(D944&lt;=4094, D944&gt;2784),3,AND(D944&lt;=2784,D944&gt;1779),2,D944&lt;=1779,1)</f>
        <v>1</v>
      </c>
      <c r="H944">
        <f t="shared" si="14"/>
        <v>111</v>
      </c>
      <c r="I944" t="str" cm="1">
        <f t="array" ref="I944">_xlfn.IFS(H944&gt;411,"Platinum",AND(H944&lt;=411, H944&gt;311),"Gold",AND(H944&lt;=311,H944&gt;211),"Silver",H944&lt;=211,"Bronze")</f>
        <v>Bronze</v>
      </c>
      <c r="J944" t="str" cm="1">
        <f t="array" ref="J944">_xlfn.IFS(
H944="444","Champions",
LEFT(H944,1)="4","Loyal Customers",
MID(H944,2,1)="4","Potential Loyalists",
LEFT(H944,1)="3","Promising",
LEFT(H944,1)="2","Customers Needing Attention",
LEFT(H944,1)&lt;="2","At Risk",
RIGHT(H944,1)="4","Can't Lose Them",
TRUE,"Hibernating"
)</f>
        <v>At Risk</v>
      </c>
    </row>
    <row r="945" spans="1:10" x14ac:dyDescent="0.25">
      <c r="A945" s="3" t="s">
        <v>961</v>
      </c>
      <c r="B945">
        <v>32</v>
      </c>
      <c r="C945">
        <v>3</v>
      </c>
      <c r="D945">
        <v>1919.83</v>
      </c>
      <c r="E945" cm="1">
        <f t="array" ref="E945">_xlfn.IFS(B945&gt;87,1,AND(B945&lt;=87, B945&gt;45),2,AND(B945&lt;=45,B945&gt;18),3,B945&lt;=18,4)</f>
        <v>3</v>
      </c>
      <c r="F945" cm="1">
        <f t="array" ref="F945">_xlfn.IFS(C945&gt;7,4,AND(C945&lt;=7, C945&gt;5),3,AND(C945&lt;=5,C945&gt;4),2,C945&lt;=4,1)</f>
        <v>1</v>
      </c>
      <c r="G945" cm="1">
        <f t="array" ref="G945">_xlfn.IFS(D945&gt;4094,4,AND(D945&lt;=4094, D945&gt;2784),3,AND(D945&lt;=2784,D945&gt;1779),2,D945&lt;=1779,1)</f>
        <v>2</v>
      </c>
      <c r="H945">
        <f t="shared" si="14"/>
        <v>312</v>
      </c>
      <c r="I945" t="str" cm="1">
        <f t="array" ref="I945">_xlfn.IFS(H945&gt;411,"Platinum",AND(H945&lt;=411, H945&gt;311),"Gold",AND(H945&lt;=311,H945&gt;211),"Silver",H945&lt;=211,"Bronze")</f>
        <v>Gold</v>
      </c>
      <c r="J945" t="str" cm="1">
        <f t="array" ref="J945">_xlfn.IFS(
H945="444","Champions",
LEFT(H945,1)="4","Loyal Customers",
MID(H945,2,1)="4","Potential Loyalists",
LEFT(H945,1)="3","Promising",
LEFT(H945,1)="2","Customers Needing Attention",
LEFT(H945,1)&lt;="2","At Risk",
RIGHT(H945,1)="4","Can't Lose Them",
TRUE,"Hibernating"
)</f>
        <v>Promising</v>
      </c>
    </row>
    <row r="946" spans="1:10" x14ac:dyDescent="0.25">
      <c r="A946" s="3" t="s">
        <v>962</v>
      </c>
      <c r="B946">
        <v>42</v>
      </c>
      <c r="C946">
        <v>6</v>
      </c>
      <c r="D946">
        <v>4456.95</v>
      </c>
      <c r="E946" cm="1">
        <f t="array" ref="E946">_xlfn.IFS(B946&gt;87,1,AND(B946&lt;=87, B946&gt;45),2,AND(B946&lt;=45,B946&gt;18),3,B946&lt;=18,4)</f>
        <v>3</v>
      </c>
      <c r="F946" cm="1">
        <f t="array" ref="F946">_xlfn.IFS(C946&gt;7,4,AND(C946&lt;=7, C946&gt;5),3,AND(C946&lt;=5,C946&gt;4),2,C946&lt;=4,1)</f>
        <v>3</v>
      </c>
      <c r="G946" cm="1">
        <f t="array" ref="G946">_xlfn.IFS(D946&gt;4094,4,AND(D946&lt;=4094, D946&gt;2784),3,AND(D946&lt;=2784,D946&gt;1779),2,D946&lt;=1779,1)</f>
        <v>4</v>
      </c>
      <c r="H946">
        <f t="shared" si="14"/>
        <v>334</v>
      </c>
      <c r="I946" t="str" cm="1">
        <f t="array" ref="I946">_xlfn.IFS(H946&gt;411,"Platinum",AND(H946&lt;=411, H946&gt;311),"Gold",AND(H946&lt;=311,H946&gt;211),"Silver",H946&lt;=211,"Bronze")</f>
        <v>Gold</v>
      </c>
      <c r="J946" t="str" cm="1">
        <f t="array" ref="J946">_xlfn.IFS(
H946="444","Champions",
LEFT(H946,1)="4","Loyal Customers",
MID(H946,2,1)="4","Potential Loyalists",
LEFT(H946,1)="3","Promising",
LEFT(H946,1)="2","Customers Needing Attention",
LEFT(H946,1)&lt;="2","At Risk",
RIGHT(H946,1)="4","Can't Lose Them",
TRUE,"Hibernating"
)</f>
        <v>Promising</v>
      </c>
    </row>
    <row r="947" spans="1:10" x14ac:dyDescent="0.25">
      <c r="A947" s="3" t="s">
        <v>963</v>
      </c>
      <c r="B947">
        <v>136</v>
      </c>
      <c r="C947">
        <v>6</v>
      </c>
      <c r="D947">
        <v>4077.2599999999998</v>
      </c>
      <c r="E947" cm="1">
        <f t="array" ref="E947">_xlfn.IFS(B947&gt;87,1,AND(B947&lt;=87, B947&gt;45),2,AND(B947&lt;=45,B947&gt;18),3,B947&lt;=18,4)</f>
        <v>1</v>
      </c>
      <c r="F947" cm="1">
        <f t="array" ref="F947">_xlfn.IFS(C947&gt;7,4,AND(C947&lt;=7, C947&gt;5),3,AND(C947&lt;=5,C947&gt;4),2,C947&lt;=4,1)</f>
        <v>3</v>
      </c>
      <c r="G947" cm="1">
        <f t="array" ref="G947">_xlfn.IFS(D947&gt;4094,4,AND(D947&lt;=4094, D947&gt;2784),3,AND(D947&lt;=2784,D947&gt;1779),2,D947&lt;=1779,1)</f>
        <v>3</v>
      </c>
      <c r="H947">
        <f t="shared" si="14"/>
        <v>133</v>
      </c>
      <c r="I947" t="str" cm="1">
        <f t="array" ref="I947">_xlfn.IFS(H947&gt;411,"Platinum",AND(H947&lt;=411, H947&gt;311),"Gold",AND(H947&lt;=311,H947&gt;211),"Silver",H947&lt;=211,"Bronze")</f>
        <v>Bronze</v>
      </c>
      <c r="J947" t="str" cm="1">
        <f t="array" ref="J947">_xlfn.IFS(
H947="444","Champions",
LEFT(H947,1)="4","Loyal Customers",
MID(H947,2,1)="4","Potential Loyalists",
LEFT(H947,1)="3","Promising",
LEFT(H947,1)="2","Customers Needing Attention",
LEFT(H947,1)&lt;="2","At Risk",
RIGHT(H947,1)="4","Can't Lose Them",
TRUE,"Hibernating"
)</f>
        <v>At Risk</v>
      </c>
    </row>
    <row r="948" spans="1:10" x14ac:dyDescent="0.25">
      <c r="A948" s="3" t="s">
        <v>964</v>
      </c>
      <c r="B948">
        <v>8</v>
      </c>
      <c r="C948">
        <v>7</v>
      </c>
      <c r="D948">
        <v>3547.6800000000003</v>
      </c>
      <c r="E948" cm="1">
        <f t="array" ref="E948">_xlfn.IFS(B948&gt;87,1,AND(B948&lt;=87, B948&gt;45),2,AND(B948&lt;=45,B948&gt;18),3,B948&lt;=18,4)</f>
        <v>4</v>
      </c>
      <c r="F948" cm="1">
        <f t="array" ref="F948">_xlfn.IFS(C948&gt;7,4,AND(C948&lt;=7, C948&gt;5),3,AND(C948&lt;=5,C948&gt;4),2,C948&lt;=4,1)</f>
        <v>3</v>
      </c>
      <c r="G948" cm="1">
        <f t="array" ref="G948">_xlfn.IFS(D948&gt;4094,4,AND(D948&lt;=4094, D948&gt;2784),3,AND(D948&lt;=2784,D948&gt;1779),2,D948&lt;=1779,1)</f>
        <v>3</v>
      </c>
      <c r="H948">
        <f t="shared" si="14"/>
        <v>433</v>
      </c>
      <c r="I948" t="str" cm="1">
        <f t="array" ref="I948">_xlfn.IFS(H948&gt;411,"Platinum",AND(H948&lt;=411, H948&gt;311),"Gold",AND(H948&lt;=311,H948&gt;211),"Silver",H948&lt;=211,"Bronze")</f>
        <v>Platinum</v>
      </c>
      <c r="J948" t="str" cm="1">
        <f t="array" ref="J948">_xlfn.IFS(
H948="444","Champions",
LEFT(H948,1)="4","Loyal Customers",
MID(H948,2,1)="4","Potential Loyalists",
LEFT(H948,1)="3","Promising",
LEFT(H948,1)="2","Customers Needing Attention",
LEFT(H948,1)&lt;="2","At Risk",
RIGHT(H948,1)="4","Can't Lose Them",
TRUE,"Hibernating"
)</f>
        <v>Loyal Customers</v>
      </c>
    </row>
    <row r="949" spans="1:10" x14ac:dyDescent="0.25">
      <c r="A949" s="3" t="s">
        <v>965</v>
      </c>
      <c r="B949">
        <v>44</v>
      </c>
      <c r="C949">
        <v>7</v>
      </c>
      <c r="D949">
        <v>5159.72</v>
      </c>
      <c r="E949" cm="1">
        <f t="array" ref="E949">_xlfn.IFS(B949&gt;87,1,AND(B949&lt;=87, B949&gt;45),2,AND(B949&lt;=45,B949&gt;18),3,B949&lt;=18,4)</f>
        <v>3</v>
      </c>
      <c r="F949" cm="1">
        <f t="array" ref="F949">_xlfn.IFS(C949&gt;7,4,AND(C949&lt;=7, C949&gt;5),3,AND(C949&lt;=5,C949&gt;4),2,C949&lt;=4,1)</f>
        <v>3</v>
      </c>
      <c r="G949" cm="1">
        <f t="array" ref="G949">_xlfn.IFS(D949&gt;4094,4,AND(D949&lt;=4094, D949&gt;2784),3,AND(D949&lt;=2784,D949&gt;1779),2,D949&lt;=1779,1)</f>
        <v>4</v>
      </c>
      <c r="H949">
        <f t="shared" si="14"/>
        <v>334</v>
      </c>
      <c r="I949" t="str" cm="1">
        <f t="array" ref="I949">_xlfn.IFS(H949&gt;411,"Platinum",AND(H949&lt;=411, H949&gt;311),"Gold",AND(H949&lt;=311,H949&gt;211),"Silver",H949&lt;=211,"Bronze")</f>
        <v>Gold</v>
      </c>
      <c r="J949" t="str" cm="1">
        <f t="array" ref="J949">_xlfn.IFS(
H949="444","Champions",
LEFT(H949,1)="4","Loyal Customers",
MID(H949,2,1)="4","Potential Loyalists",
LEFT(H949,1)="3","Promising",
LEFT(H949,1)="2","Customers Needing Attention",
LEFT(H949,1)&lt;="2","At Risk",
RIGHT(H949,1)="4","Can't Lose Them",
TRUE,"Hibernating"
)</f>
        <v>Promising</v>
      </c>
    </row>
    <row r="950" spans="1:10" x14ac:dyDescent="0.25">
      <c r="A950" s="3" t="s">
        <v>966</v>
      </c>
      <c r="B950">
        <v>285</v>
      </c>
      <c r="C950">
        <v>2</v>
      </c>
      <c r="D950">
        <v>881.15</v>
      </c>
      <c r="E950" cm="1">
        <f t="array" ref="E950">_xlfn.IFS(B950&gt;87,1,AND(B950&lt;=87, B950&gt;45),2,AND(B950&lt;=45,B950&gt;18),3,B950&lt;=18,4)</f>
        <v>1</v>
      </c>
      <c r="F950" cm="1">
        <f t="array" ref="F950">_xlfn.IFS(C950&gt;7,4,AND(C950&lt;=7, C950&gt;5),3,AND(C950&lt;=5,C950&gt;4),2,C950&lt;=4,1)</f>
        <v>1</v>
      </c>
      <c r="G950" cm="1">
        <f t="array" ref="G950">_xlfn.IFS(D950&gt;4094,4,AND(D950&lt;=4094, D950&gt;2784),3,AND(D950&lt;=2784,D950&gt;1779),2,D950&lt;=1779,1)</f>
        <v>1</v>
      </c>
      <c r="H950">
        <f t="shared" si="14"/>
        <v>111</v>
      </c>
      <c r="I950" t="str" cm="1">
        <f t="array" ref="I950">_xlfn.IFS(H950&gt;411,"Platinum",AND(H950&lt;=411, H950&gt;311),"Gold",AND(H950&lt;=311,H950&gt;211),"Silver",H950&lt;=211,"Bronze")</f>
        <v>Bronze</v>
      </c>
      <c r="J950" t="str" cm="1">
        <f t="array" ref="J950">_xlfn.IFS(
H950="444","Champions",
LEFT(H950,1)="4","Loyal Customers",
MID(H950,2,1)="4","Potential Loyalists",
LEFT(H950,1)="3","Promising",
LEFT(H950,1)="2","Customers Needing Attention",
LEFT(H950,1)&lt;="2","At Risk",
RIGHT(H950,1)="4","Can't Lose Them",
TRUE,"Hibernating"
)</f>
        <v>At Risk</v>
      </c>
    </row>
    <row r="951" spans="1:10" x14ac:dyDescent="0.25">
      <c r="A951" s="3" t="s">
        <v>967</v>
      </c>
      <c r="B951">
        <v>97</v>
      </c>
      <c r="C951">
        <v>4</v>
      </c>
      <c r="D951">
        <v>3257.6600000000003</v>
      </c>
      <c r="E951" cm="1">
        <f t="array" ref="E951">_xlfn.IFS(B951&gt;87,1,AND(B951&lt;=87, B951&gt;45),2,AND(B951&lt;=45,B951&gt;18),3,B951&lt;=18,4)</f>
        <v>1</v>
      </c>
      <c r="F951" cm="1">
        <f t="array" ref="F951">_xlfn.IFS(C951&gt;7,4,AND(C951&lt;=7, C951&gt;5),3,AND(C951&lt;=5,C951&gt;4),2,C951&lt;=4,1)</f>
        <v>1</v>
      </c>
      <c r="G951" cm="1">
        <f t="array" ref="G951">_xlfn.IFS(D951&gt;4094,4,AND(D951&lt;=4094, D951&gt;2784),3,AND(D951&lt;=2784,D951&gt;1779),2,D951&lt;=1779,1)</f>
        <v>3</v>
      </c>
      <c r="H951">
        <f t="shared" si="14"/>
        <v>113</v>
      </c>
      <c r="I951" t="str" cm="1">
        <f t="array" ref="I951">_xlfn.IFS(H951&gt;411,"Platinum",AND(H951&lt;=411, H951&gt;311),"Gold",AND(H951&lt;=311,H951&gt;211),"Silver",H951&lt;=211,"Bronze")</f>
        <v>Bronze</v>
      </c>
      <c r="J951" t="str" cm="1">
        <f t="array" ref="J951">_xlfn.IFS(
H951="444","Champions",
LEFT(H951,1)="4","Loyal Customers",
MID(H951,2,1)="4","Potential Loyalists",
LEFT(H951,1)="3","Promising",
LEFT(H951,1)="2","Customers Needing Attention",
LEFT(H951,1)&lt;="2","At Risk",
RIGHT(H951,1)="4","Can't Lose Them",
TRUE,"Hibernating"
)</f>
        <v>At Risk</v>
      </c>
    </row>
    <row r="952" spans="1:10" x14ac:dyDescent="0.25">
      <c r="A952" s="3" t="s">
        <v>968</v>
      </c>
      <c r="B952">
        <v>26</v>
      </c>
      <c r="C952">
        <v>9</v>
      </c>
      <c r="D952">
        <v>5184.76</v>
      </c>
      <c r="E952" cm="1">
        <f t="array" ref="E952">_xlfn.IFS(B952&gt;87,1,AND(B952&lt;=87, B952&gt;45),2,AND(B952&lt;=45,B952&gt;18),3,B952&lt;=18,4)</f>
        <v>3</v>
      </c>
      <c r="F952" cm="1">
        <f t="array" ref="F952">_xlfn.IFS(C952&gt;7,4,AND(C952&lt;=7, C952&gt;5),3,AND(C952&lt;=5,C952&gt;4),2,C952&lt;=4,1)</f>
        <v>4</v>
      </c>
      <c r="G952" cm="1">
        <f t="array" ref="G952">_xlfn.IFS(D952&gt;4094,4,AND(D952&lt;=4094, D952&gt;2784),3,AND(D952&lt;=2784,D952&gt;1779),2,D952&lt;=1779,1)</f>
        <v>4</v>
      </c>
      <c r="H952">
        <f t="shared" si="14"/>
        <v>344</v>
      </c>
      <c r="I952" t="str" cm="1">
        <f t="array" ref="I952">_xlfn.IFS(H952&gt;411,"Platinum",AND(H952&lt;=411, H952&gt;311),"Gold",AND(H952&lt;=311,H952&gt;211),"Silver",H952&lt;=211,"Bronze")</f>
        <v>Gold</v>
      </c>
      <c r="J952" t="str" cm="1">
        <f t="array" ref="J952">_xlfn.IFS(
H952="444","Champions",
LEFT(H952,1)="4","Loyal Customers",
MID(H952,2,1)="4","Potential Loyalists",
LEFT(H952,1)="3","Promising",
LEFT(H952,1)="2","Customers Needing Attention",
LEFT(H952,1)&lt;="2","At Risk",
RIGHT(H952,1)="4","Can't Lose Them",
TRUE,"Hibernating"
)</f>
        <v>Potential Loyalists</v>
      </c>
    </row>
    <row r="953" spans="1:10" x14ac:dyDescent="0.25">
      <c r="A953" s="3" t="s">
        <v>969</v>
      </c>
      <c r="B953">
        <v>0</v>
      </c>
      <c r="C953">
        <v>3</v>
      </c>
      <c r="D953">
        <v>2135.67</v>
      </c>
      <c r="E953" cm="1">
        <f t="array" ref="E953">_xlfn.IFS(B953&gt;87,1,AND(B953&lt;=87, B953&gt;45),2,AND(B953&lt;=45,B953&gt;18),3,B953&lt;=18,4)</f>
        <v>4</v>
      </c>
      <c r="F953" cm="1">
        <f t="array" ref="F953">_xlfn.IFS(C953&gt;7,4,AND(C953&lt;=7, C953&gt;5),3,AND(C953&lt;=5,C953&gt;4),2,C953&lt;=4,1)</f>
        <v>1</v>
      </c>
      <c r="G953" cm="1">
        <f t="array" ref="G953">_xlfn.IFS(D953&gt;4094,4,AND(D953&lt;=4094, D953&gt;2784),3,AND(D953&lt;=2784,D953&gt;1779),2,D953&lt;=1779,1)</f>
        <v>2</v>
      </c>
      <c r="H953">
        <f t="shared" si="14"/>
        <v>412</v>
      </c>
      <c r="I953" t="str" cm="1">
        <f t="array" ref="I953">_xlfn.IFS(H953&gt;411,"Platinum",AND(H953&lt;=411, H953&gt;311),"Gold",AND(H953&lt;=311,H953&gt;211),"Silver",H953&lt;=211,"Bronze")</f>
        <v>Platinum</v>
      </c>
      <c r="J953" t="str" cm="1">
        <f t="array" ref="J953">_xlfn.IFS(
H953="444","Champions",
LEFT(H953,1)="4","Loyal Customers",
MID(H953,2,1)="4","Potential Loyalists",
LEFT(H953,1)="3","Promising",
LEFT(H953,1)="2","Customers Needing Attention",
LEFT(H953,1)&lt;="2","At Risk",
RIGHT(H953,1)="4","Can't Lose Them",
TRUE,"Hibernating"
)</f>
        <v>Loyal Customers</v>
      </c>
    </row>
    <row r="954" spans="1:10" x14ac:dyDescent="0.25">
      <c r="A954" s="3" t="s">
        <v>970</v>
      </c>
      <c r="B954">
        <v>22</v>
      </c>
      <c r="C954">
        <v>4</v>
      </c>
      <c r="D954">
        <v>2257.81</v>
      </c>
      <c r="E954" cm="1">
        <f t="array" ref="E954">_xlfn.IFS(B954&gt;87,1,AND(B954&lt;=87, B954&gt;45),2,AND(B954&lt;=45,B954&gt;18),3,B954&lt;=18,4)</f>
        <v>3</v>
      </c>
      <c r="F954" cm="1">
        <f t="array" ref="F954">_xlfn.IFS(C954&gt;7,4,AND(C954&lt;=7, C954&gt;5),3,AND(C954&lt;=5,C954&gt;4),2,C954&lt;=4,1)</f>
        <v>1</v>
      </c>
      <c r="G954" cm="1">
        <f t="array" ref="G954">_xlfn.IFS(D954&gt;4094,4,AND(D954&lt;=4094, D954&gt;2784),3,AND(D954&lt;=2784,D954&gt;1779),2,D954&lt;=1779,1)</f>
        <v>2</v>
      </c>
      <c r="H954">
        <f t="shared" si="14"/>
        <v>312</v>
      </c>
      <c r="I954" t="str" cm="1">
        <f t="array" ref="I954">_xlfn.IFS(H954&gt;411,"Platinum",AND(H954&lt;=411, H954&gt;311),"Gold",AND(H954&lt;=311,H954&gt;211),"Silver",H954&lt;=211,"Bronze")</f>
        <v>Gold</v>
      </c>
      <c r="J954" t="str" cm="1">
        <f t="array" ref="J954">_xlfn.IFS(
H954="444","Champions",
LEFT(H954,1)="4","Loyal Customers",
MID(H954,2,1)="4","Potential Loyalists",
LEFT(H954,1)="3","Promising",
LEFT(H954,1)="2","Customers Needing Attention",
LEFT(H954,1)&lt;="2","At Risk",
RIGHT(H954,1)="4","Can't Lose Them",
TRUE,"Hibernating"
)</f>
        <v>Promising</v>
      </c>
    </row>
    <row r="955" spans="1:10" x14ac:dyDescent="0.25">
      <c r="A955" s="3" t="s">
        <v>971</v>
      </c>
      <c r="B955">
        <v>127</v>
      </c>
      <c r="C955">
        <v>2</v>
      </c>
      <c r="D955">
        <v>253.81</v>
      </c>
      <c r="E955" cm="1">
        <f t="array" ref="E955">_xlfn.IFS(B955&gt;87,1,AND(B955&lt;=87, B955&gt;45),2,AND(B955&lt;=45,B955&gt;18),3,B955&lt;=18,4)</f>
        <v>1</v>
      </c>
      <c r="F955" cm="1">
        <f t="array" ref="F955">_xlfn.IFS(C955&gt;7,4,AND(C955&lt;=7, C955&gt;5),3,AND(C955&lt;=5,C955&gt;4),2,C955&lt;=4,1)</f>
        <v>1</v>
      </c>
      <c r="G955" cm="1">
        <f t="array" ref="G955">_xlfn.IFS(D955&gt;4094,4,AND(D955&lt;=4094, D955&gt;2784),3,AND(D955&lt;=2784,D955&gt;1779),2,D955&lt;=1779,1)</f>
        <v>1</v>
      </c>
      <c r="H955">
        <f t="shared" si="14"/>
        <v>111</v>
      </c>
      <c r="I955" t="str" cm="1">
        <f t="array" ref="I955">_xlfn.IFS(H955&gt;411,"Platinum",AND(H955&lt;=411, H955&gt;311),"Gold",AND(H955&lt;=311,H955&gt;211),"Silver",H955&lt;=211,"Bronze")</f>
        <v>Bronze</v>
      </c>
      <c r="J955" t="str" cm="1">
        <f t="array" ref="J955">_xlfn.IFS(
H955="444","Champions",
LEFT(H955,1)="4","Loyal Customers",
MID(H955,2,1)="4","Potential Loyalists",
LEFT(H955,1)="3","Promising",
LEFT(H955,1)="2","Customers Needing Attention",
LEFT(H955,1)&lt;="2","At Risk",
RIGHT(H955,1)="4","Can't Lose Them",
TRUE,"Hibernating"
)</f>
        <v>At Risk</v>
      </c>
    </row>
    <row r="956" spans="1:10" x14ac:dyDescent="0.25">
      <c r="A956" s="3" t="s">
        <v>972</v>
      </c>
      <c r="B956">
        <v>87</v>
      </c>
      <c r="C956">
        <v>4</v>
      </c>
      <c r="D956">
        <v>3240.2299999999996</v>
      </c>
      <c r="E956" cm="1">
        <f t="array" ref="E956">_xlfn.IFS(B956&gt;87,1,AND(B956&lt;=87, B956&gt;45),2,AND(B956&lt;=45,B956&gt;18),3,B956&lt;=18,4)</f>
        <v>2</v>
      </c>
      <c r="F956" cm="1">
        <f t="array" ref="F956">_xlfn.IFS(C956&gt;7,4,AND(C956&lt;=7, C956&gt;5),3,AND(C956&lt;=5,C956&gt;4),2,C956&lt;=4,1)</f>
        <v>1</v>
      </c>
      <c r="G956" cm="1">
        <f t="array" ref="G956">_xlfn.IFS(D956&gt;4094,4,AND(D956&lt;=4094, D956&gt;2784),3,AND(D956&lt;=2784,D956&gt;1779),2,D956&lt;=1779,1)</f>
        <v>3</v>
      </c>
      <c r="H956">
        <f t="shared" si="14"/>
        <v>213</v>
      </c>
      <c r="I956" t="str" cm="1">
        <f t="array" ref="I956">_xlfn.IFS(H956&gt;411,"Platinum",AND(H956&lt;=411, H956&gt;311),"Gold",AND(H956&lt;=311,H956&gt;211),"Silver",H956&lt;=211,"Bronze")</f>
        <v>Silver</v>
      </c>
      <c r="J956" t="str" cm="1">
        <f t="array" ref="J956">_xlfn.IFS(
H956="444","Champions",
LEFT(H956,1)="4","Loyal Customers",
MID(H956,2,1)="4","Potential Loyalists",
LEFT(H956,1)="3","Promising",
LEFT(H956,1)="2","Customers Needing Attention",
LEFT(H956,1)&lt;="2","At Risk",
RIGHT(H956,1)="4","Can't Lose Them",
TRUE,"Hibernating"
)</f>
        <v>Customers Needing Attention</v>
      </c>
    </row>
    <row r="957" spans="1:10" x14ac:dyDescent="0.25">
      <c r="A957" s="3" t="s">
        <v>973</v>
      </c>
      <c r="B957">
        <v>21</v>
      </c>
      <c r="C957">
        <v>8</v>
      </c>
      <c r="D957">
        <v>5387.4699999999993</v>
      </c>
      <c r="E957" cm="1">
        <f t="array" ref="E957">_xlfn.IFS(B957&gt;87,1,AND(B957&lt;=87, B957&gt;45),2,AND(B957&lt;=45,B957&gt;18),3,B957&lt;=18,4)</f>
        <v>3</v>
      </c>
      <c r="F957" cm="1">
        <f t="array" ref="F957">_xlfn.IFS(C957&gt;7,4,AND(C957&lt;=7, C957&gt;5),3,AND(C957&lt;=5,C957&gt;4),2,C957&lt;=4,1)</f>
        <v>4</v>
      </c>
      <c r="G957" cm="1">
        <f t="array" ref="G957">_xlfn.IFS(D957&gt;4094,4,AND(D957&lt;=4094, D957&gt;2784),3,AND(D957&lt;=2784,D957&gt;1779),2,D957&lt;=1779,1)</f>
        <v>4</v>
      </c>
      <c r="H957">
        <f t="shared" si="14"/>
        <v>344</v>
      </c>
      <c r="I957" t="str" cm="1">
        <f t="array" ref="I957">_xlfn.IFS(H957&gt;411,"Platinum",AND(H957&lt;=411, H957&gt;311),"Gold",AND(H957&lt;=311,H957&gt;211),"Silver",H957&lt;=211,"Bronze")</f>
        <v>Gold</v>
      </c>
      <c r="J957" t="str" cm="1">
        <f t="array" ref="J957">_xlfn.IFS(
H957="444","Champions",
LEFT(H957,1)="4","Loyal Customers",
MID(H957,2,1)="4","Potential Loyalists",
LEFT(H957,1)="3","Promising",
LEFT(H957,1)="2","Customers Needing Attention",
LEFT(H957,1)&lt;="2","At Risk",
RIGHT(H957,1)="4","Can't Lose Them",
TRUE,"Hibernating"
)</f>
        <v>Potential Loyalists</v>
      </c>
    </row>
    <row r="958" spans="1:10" x14ac:dyDescent="0.25">
      <c r="A958" s="3" t="s">
        <v>974</v>
      </c>
      <c r="B958">
        <v>76</v>
      </c>
      <c r="C958">
        <v>5</v>
      </c>
      <c r="D958">
        <v>2355.59</v>
      </c>
      <c r="E958" cm="1">
        <f t="array" ref="E958">_xlfn.IFS(B958&gt;87,1,AND(B958&lt;=87, B958&gt;45),2,AND(B958&lt;=45,B958&gt;18),3,B958&lt;=18,4)</f>
        <v>2</v>
      </c>
      <c r="F958" cm="1">
        <f t="array" ref="F958">_xlfn.IFS(C958&gt;7,4,AND(C958&lt;=7, C958&gt;5),3,AND(C958&lt;=5,C958&gt;4),2,C958&lt;=4,1)</f>
        <v>2</v>
      </c>
      <c r="G958" cm="1">
        <f t="array" ref="G958">_xlfn.IFS(D958&gt;4094,4,AND(D958&lt;=4094, D958&gt;2784),3,AND(D958&lt;=2784,D958&gt;1779),2,D958&lt;=1779,1)</f>
        <v>2</v>
      </c>
      <c r="H958">
        <f t="shared" si="14"/>
        <v>222</v>
      </c>
      <c r="I958" t="str" cm="1">
        <f t="array" ref="I958">_xlfn.IFS(H958&gt;411,"Platinum",AND(H958&lt;=411, H958&gt;311),"Gold",AND(H958&lt;=311,H958&gt;211),"Silver",H958&lt;=211,"Bronze")</f>
        <v>Silver</v>
      </c>
      <c r="J958" t="str" cm="1">
        <f t="array" ref="J958">_xlfn.IFS(
H958="444","Champions",
LEFT(H958,1)="4","Loyal Customers",
MID(H958,2,1)="4","Potential Loyalists",
LEFT(H958,1)="3","Promising",
LEFT(H958,1)="2","Customers Needing Attention",
LEFT(H958,1)&lt;="2","At Risk",
RIGHT(H958,1)="4","Can't Lose Them",
TRUE,"Hibernating"
)</f>
        <v>Customers Needing Attention</v>
      </c>
    </row>
    <row r="959" spans="1:10" x14ac:dyDescent="0.25">
      <c r="A959" s="3" t="s">
        <v>975</v>
      </c>
      <c r="B959">
        <v>23</v>
      </c>
      <c r="C959">
        <v>6</v>
      </c>
      <c r="D959">
        <v>2166.17</v>
      </c>
      <c r="E959" cm="1">
        <f t="array" ref="E959">_xlfn.IFS(B959&gt;87,1,AND(B959&lt;=87, B959&gt;45),2,AND(B959&lt;=45,B959&gt;18),3,B959&lt;=18,4)</f>
        <v>3</v>
      </c>
      <c r="F959" cm="1">
        <f t="array" ref="F959">_xlfn.IFS(C959&gt;7,4,AND(C959&lt;=7, C959&gt;5),3,AND(C959&lt;=5,C959&gt;4),2,C959&lt;=4,1)</f>
        <v>3</v>
      </c>
      <c r="G959" cm="1">
        <f t="array" ref="G959">_xlfn.IFS(D959&gt;4094,4,AND(D959&lt;=4094, D959&gt;2784),3,AND(D959&lt;=2784,D959&gt;1779),2,D959&lt;=1779,1)</f>
        <v>2</v>
      </c>
      <c r="H959">
        <f t="shared" si="14"/>
        <v>332</v>
      </c>
      <c r="I959" t="str" cm="1">
        <f t="array" ref="I959">_xlfn.IFS(H959&gt;411,"Platinum",AND(H959&lt;=411, H959&gt;311),"Gold",AND(H959&lt;=311,H959&gt;211),"Silver",H959&lt;=211,"Bronze")</f>
        <v>Gold</v>
      </c>
      <c r="J959" t="str" cm="1">
        <f t="array" ref="J959">_xlfn.IFS(
H959="444","Champions",
LEFT(H959,1)="4","Loyal Customers",
MID(H959,2,1)="4","Potential Loyalists",
LEFT(H959,1)="3","Promising",
LEFT(H959,1)="2","Customers Needing Attention",
LEFT(H959,1)&lt;="2","At Risk",
RIGHT(H959,1)="4","Can't Lose Them",
TRUE,"Hibernating"
)</f>
        <v>Promising</v>
      </c>
    </row>
    <row r="960" spans="1:10" x14ac:dyDescent="0.25">
      <c r="A960" s="3" t="s">
        <v>976</v>
      </c>
      <c r="B960">
        <v>11</v>
      </c>
      <c r="C960">
        <v>5</v>
      </c>
      <c r="D960">
        <v>3765.78</v>
      </c>
      <c r="E960" cm="1">
        <f t="array" ref="E960">_xlfn.IFS(B960&gt;87,1,AND(B960&lt;=87, B960&gt;45),2,AND(B960&lt;=45,B960&gt;18),3,B960&lt;=18,4)</f>
        <v>4</v>
      </c>
      <c r="F960" cm="1">
        <f t="array" ref="F960">_xlfn.IFS(C960&gt;7,4,AND(C960&lt;=7, C960&gt;5),3,AND(C960&lt;=5,C960&gt;4),2,C960&lt;=4,1)</f>
        <v>2</v>
      </c>
      <c r="G960" cm="1">
        <f t="array" ref="G960">_xlfn.IFS(D960&gt;4094,4,AND(D960&lt;=4094, D960&gt;2784),3,AND(D960&lt;=2784,D960&gt;1779),2,D960&lt;=1779,1)</f>
        <v>3</v>
      </c>
      <c r="H960">
        <f t="shared" si="14"/>
        <v>423</v>
      </c>
      <c r="I960" t="str" cm="1">
        <f t="array" ref="I960">_xlfn.IFS(H960&gt;411,"Platinum",AND(H960&lt;=411, H960&gt;311),"Gold",AND(H960&lt;=311,H960&gt;211),"Silver",H960&lt;=211,"Bronze")</f>
        <v>Platinum</v>
      </c>
      <c r="J960" t="str" cm="1">
        <f t="array" ref="J960">_xlfn.IFS(
H960="444","Champions",
LEFT(H960,1)="4","Loyal Customers",
MID(H960,2,1)="4","Potential Loyalists",
LEFT(H960,1)="3","Promising",
LEFT(H960,1)="2","Customers Needing Attention",
LEFT(H960,1)&lt;="2","At Risk",
RIGHT(H960,1)="4","Can't Lose Them",
TRUE,"Hibernating"
)</f>
        <v>Loyal Customers</v>
      </c>
    </row>
    <row r="961" spans="1:10" x14ac:dyDescent="0.25">
      <c r="A961" s="3" t="s">
        <v>977</v>
      </c>
      <c r="B961">
        <v>29</v>
      </c>
      <c r="C961">
        <v>5</v>
      </c>
      <c r="D961">
        <v>2890.7</v>
      </c>
      <c r="E961" cm="1">
        <f t="array" ref="E961">_xlfn.IFS(B961&gt;87,1,AND(B961&lt;=87, B961&gt;45),2,AND(B961&lt;=45,B961&gt;18),3,B961&lt;=18,4)</f>
        <v>3</v>
      </c>
      <c r="F961" cm="1">
        <f t="array" ref="F961">_xlfn.IFS(C961&gt;7,4,AND(C961&lt;=7, C961&gt;5),3,AND(C961&lt;=5,C961&gt;4),2,C961&lt;=4,1)</f>
        <v>2</v>
      </c>
      <c r="G961" cm="1">
        <f t="array" ref="G961">_xlfn.IFS(D961&gt;4094,4,AND(D961&lt;=4094, D961&gt;2784),3,AND(D961&lt;=2784,D961&gt;1779),2,D961&lt;=1779,1)</f>
        <v>3</v>
      </c>
      <c r="H961">
        <f t="shared" si="14"/>
        <v>323</v>
      </c>
      <c r="I961" t="str" cm="1">
        <f t="array" ref="I961">_xlfn.IFS(H961&gt;411,"Platinum",AND(H961&lt;=411, H961&gt;311),"Gold",AND(H961&lt;=311,H961&gt;211),"Silver",H961&lt;=211,"Bronze")</f>
        <v>Gold</v>
      </c>
      <c r="J961" t="str" cm="1">
        <f t="array" ref="J961">_xlfn.IFS(
H961="444","Champions",
LEFT(H961,1)="4","Loyal Customers",
MID(H961,2,1)="4","Potential Loyalists",
LEFT(H961,1)="3","Promising",
LEFT(H961,1)="2","Customers Needing Attention",
LEFT(H961,1)&lt;="2","At Risk",
RIGHT(H961,1)="4","Can't Lose Them",
TRUE,"Hibernating"
)</f>
        <v>Promising</v>
      </c>
    </row>
    <row r="962" spans="1:10" x14ac:dyDescent="0.25">
      <c r="A962" s="3" t="s">
        <v>978</v>
      </c>
      <c r="B962">
        <v>74</v>
      </c>
      <c r="C962">
        <v>7</v>
      </c>
      <c r="D962">
        <v>3020.1000000000004</v>
      </c>
      <c r="E962" cm="1">
        <f t="array" ref="E962">_xlfn.IFS(B962&gt;87,1,AND(B962&lt;=87, B962&gt;45),2,AND(B962&lt;=45,B962&gt;18),3,B962&lt;=18,4)</f>
        <v>2</v>
      </c>
      <c r="F962" cm="1">
        <f t="array" ref="F962">_xlfn.IFS(C962&gt;7,4,AND(C962&lt;=7, C962&gt;5),3,AND(C962&lt;=5,C962&gt;4),2,C962&lt;=4,1)</f>
        <v>3</v>
      </c>
      <c r="G962" cm="1">
        <f t="array" ref="G962">_xlfn.IFS(D962&gt;4094,4,AND(D962&lt;=4094, D962&gt;2784),3,AND(D962&lt;=2784,D962&gt;1779),2,D962&lt;=1779,1)</f>
        <v>3</v>
      </c>
      <c r="H962">
        <f t="shared" si="14"/>
        <v>233</v>
      </c>
      <c r="I962" t="str" cm="1">
        <f t="array" ref="I962">_xlfn.IFS(H962&gt;411,"Platinum",AND(H962&lt;=411, H962&gt;311),"Gold",AND(H962&lt;=311,H962&gt;211),"Silver",H962&lt;=211,"Bronze")</f>
        <v>Silver</v>
      </c>
      <c r="J962" t="str" cm="1">
        <f t="array" ref="J962">_xlfn.IFS(
H962="444","Champions",
LEFT(H962,1)="4","Loyal Customers",
MID(H962,2,1)="4","Potential Loyalists",
LEFT(H962,1)="3","Promising",
LEFT(H962,1)="2","Customers Needing Attention",
LEFT(H962,1)&lt;="2","At Risk",
RIGHT(H962,1)="4","Can't Lose Them",
TRUE,"Hibernating"
)</f>
        <v>Customers Needing Attention</v>
      </c>
    </row>
    <row r="963" spans="1:10" x14ac:dyDescent="0.25">
      <c r="A963" s="3" t="s">
        <v>979</v>
      </c>
      <c r="B963">
        <v>246</v>
      </c>
      <c r="C963">
        <v>5</v>
      </c>
      <c r="D963">
        <v>5786.77</v>
      </c>
      <c r="E963" cm="1">
        <f t="array" ref="E963">_xlfn.IFS(B963&gt;87,1,AND(B963&lt;=87, B963&gt;45),2,AND(B963&lt;=45,B963&gt;18),3,B963&lt;=18,4)</f>
        <v>1</v>
      </c>
      <c r="F963" cm="1">
        <f t="array" ref="F963">_xlfn.IFS(C963&gt;7,4,AND(C963&lt;=7, C963&gt;5),3,AND(C963&lt;=5,C963&gt;4),2,C963&lt;=4,1)</f>
        <v>2</v>
      </c>
      <c r="G963" cm="1">
        <f t="array" ref="G963">_xlfn.IFS(D963&gt;4094,4,AND(D963&lt;=4094, D963&gt;2784),3,AND(D963&lt;=2784,D963&gt;1779),2,D963&lt;=1779,1)</f>
        <v>4</v>
      </c>
      <c r="H963">
        <f t="shared" si="14"/>
        <v>124</v>
      </c>
      <c r="I963" t="str" cm="1">
        <f t="array" ref="I963">_xlfn.IFS(H963&gt;411,"Platinum",AND(H963&lt;=411, H963&gt;311),"Gold",AND(H963&lt;=311,H963&gt;211),"Silver",H963&lt;=211,"Bronze")</f>
        <v>Bronze</v>
      </c>
      <c r="J963" t="str" cm="1">
        <f t="array" ref="J963">_xlfn.IFS(
H963="444","Champions",
LEFT(H963,1)="4","Loyal Customers",
MID(H963,2,1)="4","Potential Loyalists",
LEFT(H963,1)="3","Promising",
LEFT(H963,1)="2","Customers Needing Attention",
LEFT(H963,1)&lt;="2","At Risk",
RIGHT(H963,1)="4","Can't Lose Them",
TRUE,"Hibernating"
)</f>
        <v>At Risk</v>
      </c>
    </row>
    <row r="964" spans="1:10" x14ac:dyDescent="0.25">
      <c r="A964" s="3" t="s">
        <v>980</v>
      </c>
      <c r="B964">
        <v>24</v>
      </c>
      <c r="C964">
        <v>10</v>
      </c>
      <c r="D964">
        <v>2925.4199999999996</v>
      </c>
      <c r="E964" cm="1">
        <f t="array" ref="E964">_xlfn.IFS(B964&gt;87,1,AND(B964&lt;=87, B964&gt;45),2,AND(B964&lt;=45,B964&gt;18),3,B964&lt;=18,4)</f>
        <v>3</v>
      </c>
      <c r="F964" cm="1">
        <f t="array" ref="F964">_xlfn.IFS(C964&gt;7,4,AND(C964&lt;=7, C964&gt;5),3,AND(C964&lt;=5,C964&gt;4),2,C964&lt;=4,1)</f>
        <v>4</v>
      </c>
      <c r="G964" cm="1">
        <f t="array" ref="G964">_xlfn.IFS(D964&gt;4094,4,AND(D964&lt;=4094, D964&gt;2784),3,AND(D964&lt;=2784,D964&gt;1779),2,D964&lt;=1779,1)</f>
        <v>3</v>
      </c>
      <c r="H964">
        <f t="shared" si="14"/>
        <v>343</v>
      </c>
      <c r="I964" t="str" cm="1">
        <f t="array" ref="I964">_xlfn.IFS(H964&gt;411,"Platinum",AND(H964&lt;=411, H964&gt;311),"Gold",AND(H964&lt;=311,H964&gt;211),"Silver",H964&lt;=211,"Bronze")</f>
        <v>Gold</v>
      </c>
      <c r="J964" t="str" cm="1">
        <f t="array" ref="J964">_xlfn.IFS(
H964="444","Champions",
LEFT(H964,1)="4","Loyal Customers",
MID(H964,2,1)="4","Potential Loyalists",
LEFT(H964,1)="3","Promising",
LEFT(H964,1)="2","Customers Needing Attention",
LEFT(H964,1)&lt;="2","At Risk",
RIGHT(H964,1)="4","Can't Lose Them",
TRUE,"Hibernating"
)</f>
        <v>Potential Loyalists</v>
      </c>
    </row>
    <row r="965" spans="1:10" x14ac:dyDescent="0.25">
      <c r="A965" s="3" t="s">
        <v>981</v>
      </c>
      <c r="B965">
        <v>99</v>
      </c>
      <c r="C965">
        <v>1</v>
      </c>
      <c r="D965">
        <v>690.49</v>
      </c>
      <c r="E965" cm="1">
        <f t="array" ref="E965">_xlfn.IFS(B965&gt;87,1,AND(B965&lt;=87, B965&gt;45),2,AND(B965&lt;=45,B965&gt;18),3,B965&lt;=18,4)</f>
        <v>1</v>
      </c>
      <c r="F965" cm="1">
        <f t="array" ref="F965">_xlfn.IFS(C965&gt;7,4,AND(C965&lt;=7, C965&gt;5),3,AND(C965&lt;=5,C965&gt;4),2,C965&lt;=4,1)</f>
        <v>1</v>
      </c>
      <c r="G965" cm="1">
        <f t="array" ref="G965">_xlfn.IFS(D965&gt;4094,4,AND(D965&lt;=4094, D965&gt;2784),3,AND(D965&lt;=2784,D965&gt;1779),2,D965&lt;=1779,1)</f>
        <v>1</v>
      </c>
      <c r="H965">
        <f t="shared" ref="H965:H1028" si="15">(100*E965)+(10*F965)+G965</f>
        <v>111</v>
      </c>
      <c r="I965" t="str" cm="1">
        <f t="array" ref="I965">_xlfn.IFS(H965&gt;411,"Platinum",AND(H965&lt;=411, H965&gt;311),"Gold",AND(H965&lt;=311,H965&gt;211),"Silver",H965&lt;=211,"Bronze")</f>
        <v>Bronze</v>
      </c>
      <c r="J965" t="str" cm="1">
        <f t="array" ref="J965">_xlfn.IFS(
H965="444","Champions",
LEFT(H965,1)="4","Loyal Customers",
MID(H965,2,1)="4","Potential Loyalists",
LEFT(H965,1)="3","Promising",
LEFT(H965,1)="2","Customers Needing Attention",
LEFT(H965,1)&lt;="2","At Risk",
RIGHT(H965,1)="4","Can't Lose Them",
TRUE,"Hibernating"
)</f>
        <v>At Risk</v>
      </c>
    </row>
    <row r="966" spans="1:10" x14ac:dyDescent="0.25">
      <c r="A966" s="3" t="s">
        <v>982</v>
      </c>
      <c r="B966">
        <v>38</v>
      </c>
      <c r="C966">
        <v>9</v>
      </c>
      <c r="D966">
        <v>8834.5999999999985</v>
      </c>
      <c r="E966" cm="1">
        <f t="array" ref="E966">_xlfn.IFS(B966&gt;87,1,AND(B966&lt;=87, B966&gt;45),2,AND(B966&lt;=45,B966&gt;18),3,B966&lt;=18,4)</f>
        <v>3</v>
      </c>
      <c r="F966" cm="1">
        <f t="array" ref="F966">_xlfn.IFS(C966&gt;7,4,AND(C966&lt;=7, C966&gt;5),3,AND(C966&lt;=5,C966&gt;4),2,C966&lt;=4,1)</f>
        <v>4</v>
      </c>
      <c r="G966" cm="1">
        <f t="array" ref="G966">_xlfn.IFS(D966&gt;4094,4,AND(D966&lt;=4094, D966&gt;2784),3,AND(D966&lt;=2784,D966&gt;1779),2,D966&lt;=1779,1)</f>
        <v>4</v>
      </c>
      <c r="H966">
        <f t="shared" si="15"/>
        <v>344</v>
      </c>
      <c r="I966" t="str" cm="1">
        <f t="array" ref="I966">_xlfn.IFS(H966&gt;411,"Platinum",AND(H966&lt;=411, H966&gt;311),"Gold",AND(H966&lt;=311,H966&gt;211),"Silver",H966&lt;=211,"Bronze")</f>
        <v>Gold</v>
      </c>
      <c r="J966" t="str" cm="1">
        <f t="array" ref="J966">_xlfn.IFS(
H966="444","Champions",
LEFT(H966,1)="4","Loyal Customers",
MID(H966,2,1)="4","Potential Loyalists",
LEFT(H966,1)="3","Promising",
LEFT(H966,1)="2","Customers Needing Attention",
LEFT(H966,1)&lt;="2","At Risk",
RIGHT(H966,1)="4","Can't Lose Them",
TRUE,"Hibernating"
)</f>
        <v>Potential Loyalists</v>
      </c>
    </row>
    <row r="967" spans="1:10" x14ac:dyDescent="0.25">
      <c r="A967" s="3" t="s">
        <v>983</v>
      </c>
      <c r="B967">
        <v>2</v>
      </c>
      <c r="C967">
        <v>8</v>
      </c>
      <c r="D967">
        <v>3914.7</v>
      </c>
      <c r="E967" cm="1">
        <f t="array" ref="E967">_xlfn.IFS(B967&gt;87,1,AND(B967&lt;=87, B967&gt;45),2,AND(B967&lt;=45,B967&gt;18),3,B967&lt;=18,4)</f>
        <v>4</v>
      </c>
      <c r="F967" cm="1">
        <f t="array" ref="F967">_xlfn.IFS(C967&gt;7,4,AND(C967&lt;=7, C967&gt;5),3,AND(C967&lt;=5,C967&gt;4),2,C967&lt;=4,1)</f>
        <v>4</v>
      </c>
      <c r="G967" cm="1">
        <f t="array" ref="G967">_xlfn.IFS(D967&gt;4094,4,AND(D967&lt;=4094, D967&gt;2784),3,AND(D967&lt;=2784,D967&gt;1779),2,D967&lt;=1779,1)</f>
        <v>3</v>
      </c>
      <c r="H967">
        <f t="shared" si="15"/>
        <v>443</v>
      </c>
      <c r="I967" t="str" cm="1">
        <f t="array" ref="I967">_xlfn.IFS(H967&gt;411,"Platinum",AND(H967&lt;=411, H967&gt;311),"Gold",AND(H967&lt;=311,H967&gt;211),"Silver",H967&lt;=211,"Bronze")</f>
        <v>Platinum</v>
      </c>
      <c r="J967" t="str" cm="1">
        <f t="array" ref="J967">_xlfn.IFS(
H967="444","Champions",
LEFT(H967,1)="4","Loyal Customers",
MID(H967,2,1)="4","Potential Loyalists",
LEFT(H967,1)="3","Promising",
LEFT(H967,1)="2","Customers Needing Attention",
LEFT(H967,1)&lt;="2","At Risk",
RIGHT(H967,1)="4","Can't Lose Them",
TRUE,"Hibernating"
)</f>
        <v>Loyal Customers</v>
      </c>
    </row>
    <row r="968" spans="1:10" x14ac:dyDescent="0.25">
      <c r="A968" s="3" t="s">
        <v>984</v>
      </c>
      <c r="B968">
        <v>26</v>
      </c>
      <c r="C968">
        <v>6</v>
      </c>
      <c r="D968">
        <v>7566.25</v>
      </c>
      <c r="E968" cm="1">
        <f t="array" ref="E968">_xlfn.IFS(B968&gt;87,1,AND(B968&lt;=87, B968&gt;45),2,AND(B968&lt;=45,B968&gt;18),3,B968&lt;=18,4)</f>
        <v>3</v>
      </c>
      <c r="F968" cm="1">
        <f t="array" ref="F968">_xlfn.IFS(C968&gt;7,4,AND(C968&lt;=7, C968&gt;5),3,AND(C968&lt;=5,C968&gt;4),2,C968&lt;=4,1)</f>
        <v>3</v>
      </c>
      <c r="G968" cm="1">
        <f t="array" ref="G968">_xlfn.IFS(D968&gt;4094,4,AND(D968&lt;=4094, D968&gt;2784),3,AND(D968&lt;=2784,D968&gt;1779),2,D968&lt;=1779,1)</f>
        <v>4</v>
      </c>
      <c r="H968">
        <f t="shared" si="15"/>
        <v>334</v>
      </c>
      <c r="I968" t="str" cm="1">
        <f t="array" ref="I968">_xlfn.IFS(H968&gt;411,"Platinum",AND(H968&lt;=411, H968&gt;311),"Gold",AND(H968&lt;=311,H968&gt;211),"Silver",H968&lt;=211,"Bronze")</f>
        <v>Gold</v>
      </c>
      <c r="J968" t="str" cm="1">
        <f t="array" ref="J968">_xlfn.IFS(
H968="444","Champions",
LEFT(H968,1)="4","Loyal Customers",
MID(H968,2,1)="4","Potential Loyalists",
LEFT(H968,1)="3","Promising",
LEFT(H968,1)="2","Customers Needing Attention",
LEFT(H968,1)&lt;="2","At Risk",
RIGHT(H968,1)="4","Can't Lose Them",
TRUE,"Hibernating"
)</f>
        <v>Promising</v>
      </c>
    </row>
    <row r="969" spans="1:10" x14ac:dyDescent="0.25">
      <c r="A969" s="3" t="s">
        <v>985</v>
      </c>
      <c r="B969">
        <v>41</v>
      </c>
      <c r="C969">
        <v>4</v>
      </c>
      <c r="D969">
        <v>1623.4299999999998</v>
      </c>
      <c r="E969" cm="1">
        <f t="array" ref="E969">_xlfn.IFS(B969&gt;87,1,AND(B969&lt;=87, B969&gt;45),2,AND(B969&lt;=45,B969&gt;18),3,B969&lt;=18,4)</f>
        <v>3</v>
      </c>
      <c r="F969" cm="1">
        <f t="array" ref="F969">_xlfn.IFS(C969&gt;7,4,AND(C969&lt;=7, C969&gt;5),3,AND(C969&lt;=5,C969&gt;4),2,C969&lt;=4,1)</f>
        <v>1</v>
      </c>
      <c r="G969" cm="1">
        <f t="array" ref="G969">_xlfn.IFS(D969&gt;4094,4,AND(D969&lt;=4094, D969&gt;2784),3,AND(D969&lt;=2784,D969&gt;1779),2,D969&lt;=1779,1)</f>
        <v>1</v>
      </c>
      <c r="H969">
        <f t="shared" si="15"/>
        <v>311</v>
      </c>
      <c r="I969" t="str" cm="1">
        <f t="array" ref="I969">_xlfn.IFS(H969&gt;411,"Platinum",AND(H969&lt;=411, H969&gt;311),"Gold",AND(H969&lt;=311,H969&gt;211),"Silver",H969&lt;=211,"Bronze")</f>
        <v>Silver</v>
      </c>
      <c r="J969" t="str" cm="1">
        <f t="array" ref="J969">_xlfn.IFS(
H969="444","Champions",
LEFT(H969,1)="4","Loyal Customers",
MID(H969,2,1)="4","Potential Loyalists",
LEFT(H969,1)="3","Promising",
LEFT(H969,1)="2","Customers Needing Attention",
LEFT(H969,1)&lt;="2","At Risk",
RIGHT(H969,1)="4","Can't Lose Them",
TRUE,"Hibernating"
)</f>
        <v>Promising</v>
      </c>
    </row>
    <row r="970" spans="1:10" x14ac:dyDescent="0.25">
      <c r="A970" s="3" t="s">
        <v>986</v>
      </c>
      <c r="B970">
        <v>14</v>
      </c>
      <c r="C970">
        <v>7</v>
      </c>
      <c r="D970">
        <v>3014.88</v>
      </c>
      <c r="E970" cm="1">
        <f t="array" ref="E970">_xlfn.IFS(B970&gt;87,1,AND(B970&lt;=87, B970&gt;45),2,AND(B970&lt;=45,B970&gt;18),3,B970&lt;=18,4)</f>
        <v>4</v>
      </c>
      <c r="F970" cm="1">
        <f t="array" ref="F970">_xlfn.IFS(C970&gt;7,4,AND(C970&lt;=7, C970&gt;5),3,AND(C970&lt;=5,C970&gt;4),2,C970&lt;=4,1)</f>
        <v>3</v>
      </c>
      <c r="G970" cm="1">
        <f t="array" ref="G970">_xlfn.IFS(D970&gt;4094,4,AND(D970&lt;=4094, D970&gt;2784),3,AND(D970&lt;=2784,D970&gt;1779),2,D970&lt;=1779,1)</f>
        <v>3</v>
      </c>
      <c r="H970">
        <f t="shared" si="15"/>
        <v>433</v>
      </c>
      <c r="I970" t="str" cm="1">
        <f t="array" ref="I970">_xlfn.IFS(H970&gt;411,"Platinum",AND(H970&lt;=411, H970&gt;311),"Gold",AND(H970&lt;=311,H970&gt;211),"Silver",H970&lt;=211,"Bronze")</f>
        <v>Platinum</v>
      </c>
      <c r="J970" t="str" cm="1">
        <f t="array" ref="J970">_xlfn.IFS(
H970="444","Champions",
LEFT(H970,1)="4","Loyal Customers",
MID(H970,2,1)="4","Potential Loyalists",
LEFT(H970,1)="3","Promising",
LEFT(H970,1)="2","Customers Needing Attention",
LEFT(H970,1)&lt;="2","At Risk",
RIGHT(H970,1)="4","Can't Lose Them",
TRUE,"Hibernating"
)</f>
        <v>Loyal Customers</v>
      </c>
    </row>
    <row r="971" spans="1:10" x14ac:dyDescent="0.25">
      <c r="A971" s="3" t="s">
        <v>987</v>
      </c>
      <c r="B971">
        <v>38</v>
      </c>
      <c r="C971">
        <v>7</v>
      </c>
      <c r="D971">
        <v>4382.2</v>
      </c>
      <c r="E971" cm="1">
        <f t="array" ref="E971">_xlfn.IFS(B971&gt;87,1,AND(B971&lt;=87, B971&gt;45),2,AND(B971&lt;=45,B971&gt;18),3,B971&lt;=18,4)</f>
        <v>3</v>
      </c>
      <c r="F971" cm="1">
        <f t="array" ref="F971">_xlfn.IFS(C971&gt;7,4,AND(C971&lt;=7, C971&gt;5),3,AND(C971&lt;=5,C971&gt;4),2,C971&lt;=4,1)</f>
        <v>3</v>
      </c>
      <c r="G971" cm="1">
        <f t="array" ref="G971">_xlfn.IFS(D971&gt;4094,4,AND(D971&lt;=4094, D971&gt;2784),3,AND(D971&lt;=2784,D971&gt;1779),2,D971&lt;=1779,1)</f>
        <v>4</v>
      </c>
      <c r="H971">
        <f t="shared" si="15"/>
        <v>334</v>
      </c>
      <c r="I971" t="str" cm="1">
        <f t="array" ref="I971">_xlfn.IFS(H971&gt;411,"Platinum",AND(H971&lt;=411, H971&gt;311),"Gold",AND(H971&lt;=311,H971&gt;211),"Silver",H971&lt;=211,"Bronze")</f>
        <v>Gold</v>
      </c>
      <c r="J971" t="str" cm="1">
        <f t="array" ref="J971">_xlfn.IFS(
H971="444","Champions",
LEFT(H971,1)="4","Loyal Customers",
MID(H971,2,1)="4","Potential Loyalists",
LEFT(H971,1)="3","Promising",
LEFT(H971,1)="2","Customers Needing Attention",
LEFT(H971,1)&lt;="2","At Risk",
RIGHT(H971,1)="4","Can't Lose Them",
TRUE,"Hibernating"
)</f>
        <v>Promising</v>
      </c>
    </row>
    <row r="972" spans="1:10" x14ac:dyDescent="0.25">
      <c r="A972" s="3" t="s">
        <v>988</v>
      </c>
      <c r="B972">
        <v>94</v>
      </c>
      <c r="C972">
        <v>4</v>
      </c>
      <c r="D972">
        <v>2220.2600000000002</v>
      </c>
      <c r="E972" cm="1">
        <f t="array" ref="E972">_xlfn.IFS(B972&gt;87,1,AND(B972&lt;=87, B972&gt;45),2,AND(B972&lt;=45,B972&gt;18),3,B972&lt;=18,4)</f>
        <v>1</v>
      </c>
      <c r="F972" cm="1">
        <f t="array" ref="F972">_xlfn.IFS(C972&gt;7,4,AND(C972&lt;=7, C972&gt;5),3,AND(C972&lt;=5,C972&gt;4),2,C972&lt;=4,1)</f>
        <v>1</v>
      </c>
      <c r="G972" cm="1">
        <f t="array" ref="G972">_xlfn.IFS(D972&gt;4094,4,AND(D972&lt;=4094, D972&gt;2784),3,AND(D972&lt;=2784,D972&gt;1779),2,D972&lt;=1779,1)</f>
        <v>2</v>
      </c>
      <c r="H972">
        <f t="shared" si="15"/>
        <v>112</v>
      </c>
      <c r="I972" t="str" cm="1">
        <f t="array" ref="I972">_xlfn.IFS(H972&gt;411,"Platinum",AND(H972&lt;=411, H972&gt;311),"Gold",AND(H972&lt;=311,H972&gt;211),"Silver",H972&lt;=211,"Bronze")</f>
        <v>Bronze</v>
      </c>
      <c r="J972" t="str" cm="1">
        <f t="array" ref="J972">_xlfn.IFS(
H972="444","Champions",
LEFT(H972,1)="4","Loyal Customers",
MID(H972,2,1)="4","Potential Loyalists",
LEFT(H972,1)="3","Promising",
LEFT(H972,1)="2","Customers Needing Attention",
LEFT(H972,1)&lt;="2","At Risk",
RIGHT(H972,1)="4","Can't Lose Them",
TRUE,"Hibernating"
)</f>
        <v>At Risk</v>
      </c>
    </row>
    <row r="973" spans="1:10" x14ac:dyDescent="0.25">
      <c r="A973" s="3" t="s">
        <v>989</v>
      </c>
      <c r="B973">
        <v>139</v>
      </c>
      <c r="C973">
        <v>5</v>
      </c>
      <c r="D973">
        <v>2516.5</v>
      </c>
      <c r="E973" cm="1">
        <f t="array" ref="E973">_xlfn.IFS(B973&gt;87,1,AND(B973&lt;=87, B973&gt;45),2,AND(B973&lt;=45,B973&gt;18),3,B973&lt;=18,4)</f>
        <v>1</v>
      </c>
      <c r="F973" cm="1">
        <f t="array" ref="F973">_xlfn.IFS(C973&gt;7,4,AND(C973&lt;=7, C973&gt;5),3,AND(C973&lt;=5,C973&gt;4),2,C973&lt;=4,1)</f>
        <v>2</v>
      </c>
      <c r="G973" cm="1">
        <f t="array" ref="G973">_xlfn.IFS(D973&gt;4094,4,AND(D973&lt;=4094, D973&gt;2784),3,AND(D973&lt;=2784,D973&gt;1779),2,D973&lt;=1779,1)</f>
        <v>2</v>
      </c>
      <c r="H973">
        <f t="shared" si="15"/>
        <v>122</v>
      </c>
      <c r="I973" t="str" cm="1">
        <f t="array" ref="I973">_xlfn.IFS(H973&gt;411,"Platinum",AND(H973&lt;=411, H973&gt;311),"Gold",AND(H973&lt;=311,H973&gt;211),"Silver",H973&lt;=211,"Bronze")</f>
        <v>Bronze</v>
      </c>
      <c r="J973" t="str" cm="1">
        <f t="array" ref="J973">_xlfn.IFS(
H973="444","Champions",
LEFT(H973,1)="4","Loyal Customers",
MID(H973,2,1)="4","Potential Loyalists",
LEFT(H973,1)="3","Promising",
LEFT(H973,1)="2","Customers Needing Attention",
LEFT(H973,1)&lt;="2","At Risk",
RIGHT(H973,1)="4","Can't Lose Them",
TRUE,"Hibernating"
)</f>
        <v>At Risk</v>
      </c>
    </row>
    <row r="974" spans="1:10" x14ac:dyDescent="0.25">
      <c r="A974" s="3" t="s">
        <v>990</v>
      </c>
      <c r="B974">
        <v>8</v>
      </c>
      <c r="C974">
        <v>4</v>
      </c>
      <c r="D974">
        <v>2807.58</v>
      </c>
      <c r="E974" cm="1">
        <f t="array" ref="E974">_xlfn.IFS(B974&gt;87,1,AND(B974&lt;=87, B974&gt;45),2,AND(B974&lt;=45,B974&gt;18),3,B974&lt;=18,4)</f>
        <v>4</v>
      </c>
      <c r="F974" cm="1">
        <f t="array" ref="F974">_xlfn.IFS(C974&gt;7,4,AND(C974&lt;=7, C974&gt;5),3,AND(C974&lt;=5,C974&gt;4),2,C974&lt;=4,1)</f>
        <v>1</v>
      </c>
      <c r="G974" cm="1">
        <f t="array" ref="G974">_xlfn.IFS(D974&gt;4094,4,AND(D974&lt;=4094, D974&gt;2784),3,AND(D974&lt;=2784,D974&gt;1779),2,D974&lt;=1779,1)</f>
        <v>3</v>
      </c>
      <c r="H974">
        <f t="shared" si="15"/>
        <v>413</v>
      </c>
      <c r="I974" t="str" cm="1">
        <f t="array" ref="I974">_xlfn.IFS(H974&gt;411,"Platinum",AND(H974&lt;=411, H974&gt;311),"Gold",AND(H974&lt;=311,H974&gt;211),"Silver",H974&lt;=211,"Bronze")</f>
        <v>Platinum</v>
      </c>
      <c r="J974" t="str" cm="1">
        <f t="array" ref="J974">_xlfn.IFS(
H974="444","Champions",
LEFT(H974,1)="4","Loyal Customers",
MID(H974,2,1)="4","Potential Loyalists",
LEFT(H974,1)="3","Promising",
LEFT(H974,1)="2","Customers Needing Attention",
LEFT(H974,1)&lt;="2","At Risk",
RIGHT(H974,1)="4","Can't Lose Them",
TRUE,"Hibernating"
)</f>
        <v>Loyal Customers</v>
      </c>
    </row>
    <row r="975" spans="1:10" x14ac:dyDescent="0.25">
      <c r="A975" s="3" t="s">
        <v>991</v>
      </c>
      <c r="B975">
        <v>99</v>
      </c>
      <c r="C975">
        <v>5</v>
      </c>
      <c r="D975">
        <v>2146.69</v>
      </c>
      <c r="E975" cm="1">
        <f t="array" ref="E975">_xlfn.IFS(B975&gt;87,1,AND(B975&lt;=87, B975&gt;45),2,AND(B975&lt;=45,B975&gt;18),3,B975&lt;=18,4)</f>
        <v>1</v>
      </c>
      <c r="F975" cm="1">
        <f t="array" ref="F975">_xlfn.IFS(C975&gt;7,4,AND(C975&lt;=7, C975&gt;5),3,AND(C975&lt;=5,C975&gt;4),2,C975&lt;=4,1)</f>
        <v>2</v>
      </c>
      <c r="G975" cm="1">
        <f t="array" ref="G975">_xlfn.IFS(D975&gt;4094,4,AND(D975&lt;=4094, D975&gt;2784),3,AND(D975&lt;=2784,D975&gt;1779),2,D975&lt;=1779,1)</f>
        <v>2</v>
      </c>
      <c r="H975">
        <f t="shared" si="15"/>
        <v>122</v>
      </c>
      <c r="I975" t="str" cm="1">
        <f t="array" ref="I975">_xlfn.IFS(H975&gt;411,"Platinum",AND(H975&lt;=411, H975&gt;311),"Gold",AND(H975&lt;=311,H975&gt;211),"Silver",H975&lt;=211,"Bronze")</f>
        <v>Bronze</v>
      </c>
      <c r="J975" t="str" cm="1">
        <f t="array" ref="J975">_xlfn.IFS(
H975="444","Champions",
LEFT(H975,1)="4","Loyal Customers",
MID(H975,2,1)="4","Potential Loyalists",
LEFT(H975,1)="3","Promising",
LEFT(H975,1)="2","Customers Needing Attention",
LEFT(H975,1)&lt;="2","At Risk",
RIGHT(H975,1)="4","Can't Lose Them",
TRUE,"Hibernating"
)</f>
        <v>At Risk</v>
      </c>
    </row>
    <row r="976" spans="1:10" x14ac:dyDescent="0.25">
      <c r="A976" s="3" t="s">
        <v>992</v>
      </c>
      <c r="B976">
        <v>98</v>
      </c>
      <c r="C976">
        <v>6</v>
      </c>
      <c r="D976">
        <v>3921.2599999999993</v>
      </c>
      <c r="E976" cm="1">
        <f t="array" ref="E976">_xlfn.IFS(B976&gt;87,1,AND(B976&lt;=87, B976&gt;45),2,AND(B976&lt;=45,B976&gt;18),3,B976&lt;=18,4)</f>
        <v>1</v>
      </c>
      <c r="F976" cm="1">
        <f t="array" ref="F976">_xlfn.IFS(C976&gt;7,4,AND(C976&lt;=7, C976&gt;5),3,AND(C976&lt;=5,C976&gt;4),2,C976&lt;=4,1)</f>
        <v>3</v>
      </c>
      <c r="G976" cm="1">
        <f t="array" ref="G976">_xlfn.IFS(D976&gt;4094,4,AND(D976&lt;=4094, D976&gt;2784),3,AND(D976&lt;=2784,D976&gt;1779),2,D976&lt;=1779,1)</f>
        <v>3</v>
      </c>
      <c r="H976">
        <f t="shared" si="15"/>
        <v>133</v>
      </c>
      <c r="I976" t="str" cm="1">
        <f t="array" ref="I976">_xlfn.IFS(H976&gt;411,"Platinum",AND(H976&lt;=411, H976&gt;311),"Gold",AND(H976&lt;=311,H976&gt;211),"Silver",H976&lt;=211,"Bronze")</f>
        <v>Bronze</v>
      </c>
      <c r="J976" t="str" cm="1">
        <f t="array" ref="J976">_xlfn.IFS(
H976="444","Champions",
LEFT(H976,1)="4","Loyal Customers",
MID(H976,2,1)="4","Potential Loyalists",
LEFT(H976,1)="3","Promising",
LEFT(H976,1)="2","Customers Needing Attention",
LEFT(H976,1)&lt;="2","At Risk",
RIGHT(H976,1)="4","Can't Lose Them",
TRUE,"Hibernating"
)</f>
        <v>At Risk</v>
      </c>
    </row>
    <row r="977" spans="1:10" x14ac:dyDescent="0.25">
      <c r="A977" s="3" t="s">
        <v>993</v>
      </c>
      <c r="B977">
        <v>138</v>
      </c>
      <c r="C977">
        <v>5</v>
      </c>
      <c r="D977">
        <v>4057.63</v>
      </c>
      <c r="E977" cm="1">
        <f t="array" ref="E977">_xlfn.IFS(B977&gt;87,1,AND(B977&lt;=87, B977&gt;45),2,AND(B977&lt;=45,B977&gt;18),3,B977&lt;=18,4)</f>
        <v>1</v>
      </c>
      <c r="F977" cm="1">
        <f t="array" ref="F977">_xlfn.IFS(C977&gt;7,4,AND(C977&lt;=7, C977&gt;5),3,AND(C977&lt;=5,C977&gt;4),2,C977&lt;=4,1)</f>
        <v>2</v>
      </c>
      <c r="G977" cm="1">
        <f t="array" ref="G977">_xlfn.IFS(D977&gt;4094,4,AND(D977&lt;=4094, D977&gt;2784),3,AND(D977&lt;=2784,D977&gt;1779),2,D977&lt;=1779,1)</f>
        <v>3</v>
      </c>
      <c r="H977">
        <f t="shared" si="15"/>
        <v>123</v>
      </c>
      <c r="I977" t="str" cm="1">
        <f t="array" ref="I977">_xlfn.IFS(H977&gt;411,"Platinum",AND(H977&lt;=411, H977&gt;311),"Gold",AND(H977&lt;=311,H977&gt;211),"Silver",H977&lt;=211,"Bronze")</f>
        <v>Bronze</v>
      </c>
      <c r="J977" t="str" cm="1">
        <f t="array" ref="J977">_xlfn.IFS(
H977="444","Champions",
LEFT(H977,1)="4","Loyal Customers",
MID(H977,2,1)="4","Potential Loyalists",
LEFT(H977,1)="3","Promising",
LEFT(H977,1)="2","Customers Needing Attention",
LEFT(H977,1)&lt;="2","At Risk",
RIGHT(H977,1)="4","Can't Lose Them",
TRUE,"Hibernating"
)</f>
        <v>At Risk</v>
      </c>
    </row>
    <row r="978" spans="1:10" x14ac:dyDescent="0.25">
      <c r="A978" s="3" t="s">
        <v>994</v>
      </c>
      <c r="B978">
        <v>80</v>
      </c>
      <c r="C978">
        <v>6</v>
      </c>
      <c r="D978">
        <v>1507.8199999999997</v>
      </c>
      <c r="E978" cm="1">
        <f t="array" ref="E978">_xlfn.IFS(B978&gt;87,1,AND(B978&lt;=87, B978&gt;45),2,AND(B978&lt;=45,B978&gt;18),3,B978&lt;=18,4)</f>
        <v>2</v>
      </c>
      <c r="F978" cm="1">
        <f t="array" ref="F978">_xlfn.IFS(C978&gt;7,4,AND(C978&lt;=7, C978&gt;5),3,AND(C978&lt;=5,C978&gt;4),2,C978&lt;=4,1)</f>
        <v>3</v>
      </c>
      <c r="G978" cm="1">
        <f t="array" ref="G978">_xlfn.IFS(D978&gt;4094,4,AND(D978&lt;=4094, D978&gt;2784),3,AND(D978&lt;=2784,D978&gt;1779),2,D978&lt;=1779,1)</f>
        <v>1</v>
      </c>
      <c r="H978">
        <f t="shared" si="15"/>
        <v>231</v>
      </c>
      <c r="I978" t="str" cm="1">
        <f t="array" ref="I978">_xlfn.IFS(H978&gt;411,"Platinum",AND(H978&lt;=411, H978&gt;311),"Gold",AND(H978&lt;=311,H978&gt;211),"Silver",H978&lt;=211,"Bronze")</f>
        <v>Silver</v>
      </c>
      <c r="J978" t="str" cm="1">
        <f t="array" ref="J978">_xlfn.IFS(
H978="444","Champions",
LEFT(H978,1)="4","Loyal Customers",
MID(H978,2,1)="4","Potential Loyalists",
LEFT(H978,1)="3","Promising",
LEFT(H978,1)="2","Customers Needing Attention",
LEFT(H978,1)&lt;="2","At Risk",
RIGHT(H978,1)="4","Can't Lose Them",
TRUE,"Hibernating"
)</f>
        <v>Customers Needing Attention</v>
      </c>
    </row>
    <row r="979" spans="1:10" x14ac:dyDescent="0.25">
      <c r="A979" s="3" t="s">
        <v>995</v>
      </c>
      <c r="B979">
        <v>32</v>
      </c>
      <c r="C979">
        <v>6</v>
      </c>
      <c r="D979">
        <v>2755.9300000000003</v>
      </c>
      <c r="E979" cm="1">
        <f t="array" ref="E979">_xlfn.IFS(B979&gt;87,1,AND(B979&lt;=87, B979&gt;45),2,AND(B979&lt;=45,B979&gt;18),3,B979&lt;=18,4)</f>
        <v>3</v>
      </c>
      <c r="F979" cm="1">
        <f t="array" ref="F979">_xlfn.IFS(C979&gt;7,4,AND(C979&lt;=7, C979&gt;5),3,AND(C979&lt;=5,C979&gt;4),2,C979&lt;=4,1)</f>
        <v>3</v>
      </c>
      <c r="G979" cm="1">
        <f t="array" ref="G979">_xlfn.IFS(D979&gt;4094,4,AND(D979&lt;=4094, D979&gt;2784),3,AND(D979&lt;=2784,D979&gt;1779),2,D979&lt;=1779,1)</f>
        <v>2</v>
      </c>
      <c r="H979">
        <f t="shared" si="15"/>
        <v>332</v>
      </c>
      <c r="I979" t="str" cm="1">
        <f t="array" ref="I979">_xlfn.IFS(H979&gt;411,"Platinum",AND(H979&lt;=411, H979&gt;311),"Gold",AND(H979&lt;=311,H979&gt;211),"Silver",H979&lt;=211,"Bronze")</f>
        <v>Gold</v>
      </c>
      <c r="J979" t="str" cm="1">
        <f t="array" ref="J979">_xlfn.IFS(
H979="444","Champions",
LEFT(H979,1)="4","Loyal Customers",
MID(H979,2,1)="4","Potential Loyalists",
LEFT(H979,1)="3","Promising",
LEFT(H979,1)="2","Customers Needing Attention",
LEFT(H979,1)&lt;="2","At Risk",
RIGHT(H979,1)="4","Can't Lose Them",
TRUE,"Hibernating"
)</f>
        <v>Promising</v>
      </c>
    </row>
    <row r="980" spans="1:10" x14ac:dyDescent="0.25">
      <c r="A980" s="3" t="s">
        <v>996</v>
      </c>
      <c r="B980">
        <v>47</v>
      </c>
      <c r="C980">
        <v>7</v>
      </c>
      <c r="D980">
        <v>1914.3899999999999</v>
      </c>
      <c r="E980" cm="1">
        <f t="array" ref="E980">_xlfn.IFS(B980&gt;87,1,AND(B980&lt;=87, B980&gt;45),2,AND(B980&lt;=45,B980&gt;18),3,B980&lt;=18,4)</f>
        <v>2</v>
      </c>
      <c r="F980" cm="1">
        <f t="array" ref="F980">_xlfn.IFS(C980&gt;7,4,AND(C980&lt;=7, C980&gt;5),3,AND(C980&lt;=5,C980&gt;4),2,C980&lt;=4,1)</f>
        <v>3</v>
      </c>
      <c r="G980" cm="1">
        <f t="array" ref="G980">_xlfn.IFS(D980&gt;4094,4,AND(D980&lt;=4094, D980&gt;2784),3,AND(D980&lt;=2784,D980&gt;1779),2,D980&lt;=1779,1)</f>
        <v>2</v>
      </c>
      <c r="H980">
        <f t="shared" si="15"/>
        <v>232</v>
      </c>
      <c r="I980" t="str" cm="1">
        <f t="array" ref="I980">_xlfn.IFS(H980&gt;411,"Platinum",AND(H980&lt;=411, H980&gt;311),"Gold",AND(H980&lt;=311,H980&gt;211),"Silver",H980&lt;=211,"Bronze")</f>
        <v>Silver</v>
      </c>
      <c r="J980" t="str" cm="1">
        <f t="array" ref="J980">_xlfn.IFS(
H980="444","Champions",
LEFT(H980,1)="4","Loyal Customers",
MID(H980,2,1)="4","Potential Loyalists",
LEFT(H980,1)="3","Promising",
LEFT(H980,1)="2","Customers Needing Attention",
LEFT(H980,1)&lt;="2","At Risk",
RIGHT(H980,1)="4","Can't Lose Them",
TRUE,"Hibernating"
)</f>
        <v>Customers Needing Attention</v>
      </c>
    </row>
    <row r="981" spans="1:10" x14ac:dyDescent="0.25">
      <c r="A981" s="3" t="s">
        <v>997</v>
      </c>
      <c r="B981">
        <v>15</v>
      </c>
      <c r="C981">
        <v>6</v>
      </c>
      <c r="D981">
        <v>2658.87</v>
      </c>
      <c r="E981" cm="1">
        <f t="array" ref="E981">_xlfn.IFS(B981&gt;87,1,AND(B981&lt;=87, B981&gt;45),2,AND(B981&lt;=45,B981&gt;18),3,B981&lt;=18,4)</f>
        <v>4</v>
      </c>
      <c r="F981" cm="1">
        <f t="array" ref="F981">_xlfn.IFS(C981&gt;7,4,AND(C981&lt;=7, C981&gt;5),3,AND(C981&lt;=5,C981&gt;4),2,C981&lt;=4,1)</f>
        <v>3</v>
      </c>
      <c r="G981" cm="1">
        <f t="array" ref="G981">_xlfn.IFS(D981&gt;4094,4,AND(D981&lt;=4094, D981&gt;2784),3,AND(D981&lt;=2784,D981&gt;1779),2,D981&lt;=1779,1)</f>
        <v>2</v>
      </c>
      <c r="H981">
        <f t="shared" si="15"/>
        <v>432</v>
      </c>
      <c r="I981" t="str" cm="1">
        <f t="array" ref="I981">_xlfn.IFS(H981&gt;411,"Platinum",AND(H981&lt;=411, H981&gt;311),"Gold",AND(H981&lt;=311,H981&gt;211),"Silver",H981&lt;=211,"Bronze")</f>
        <v>Platinum</v>
      </c>
      <c r="J981" t="str" cm="1">
        <f t="array" ref="J981">_xlfn.IFS(
H981="444","Champions",
LEFT(H981,1)="4","Loyal Customers",
MID(H981,2,1)="4","Potential Loyalists",
LEFT(H981,1)="3","Promising",
LEFT(H981,1)="2","Customers Needing Attention",
LEFT(H981,1)&lt;="2","At Risk",
RIGHT(H981,1)="4","Can't Lose Them",
TRUE,"Hibernating"
)</f>
        <v>Loyal Customers</v>
      </c>
    </row>
    <row r="982" spans="1:10" x14ac:dyDescent="0.25">
      <c r="A982" s="3" t="s">
        <v>998</v>
      </c>
      <c r="B982">
        <v>67</v>
      </c>
      <c r="C982">
        <v>5</v>
      </c>
      <c r="D982">
        <v>4685.5300000000007</v>
      </c>
      <c r="E982" cm="1">
        <f t="array" ref="E982">_xlfn.IFS(B982&gt;87,1,AND(B982&lt;=87, B982&gt;45),2,AND(B982&lt;=45,B982&gt;18),3,B982&lt;=18,4)</f>
        <v>2</v>
      </c>
      <c r="F982" cm="1">
        <f t="array" ref="F982">_xlfn.IFS(C982&gt;7,4,AND(C982&lt;=7, C982&gt;5),3,AND(C982&lt;=5,C982&gt;4),2,C982&lt;=4,1)</f>
        <v>2</v>
      </c>
      <c r="G982" cm="1">
        <f t="array" ref="G982">_xlfn.IFS(D982&gt;4094,4,AND(D982&lt;=4094, D982&gt;2784),3,AND(D982&lt;=2784,D982&gt;1779),2,D982&lt;=1779,1)</f>
        <v>4</v>
      </c>
      <c r="H982">
        <f t="shared" si="15"/>
        <v>224</v>
      </c>
      <c r="I982" t="str" cm="1">
        <f t="array" ref="I982">_xlfn.IFS(H982&gt;411,"Platinum",AND(H982&lt;=411, H982&gt;311),"Gold",AND(H982&lt;=311,H982&gt;211),"Silver",H982&lt;=211,"Bronze")</f>
        <v>Silver</v>
      </c>
      <c r="J982" t="str" cm="1">
        <f t="array" ref="J982">_xlfn.IFS(
H982="444","Champions",
LEFT(H982,1)="4","Loyal Customers",
MID(H982,2,1)="4","Potential Loyalists",
LEFT(H982,1)="3","Promising",
LEFT(H982,1)="2","Customers Needing Attention",
LEFT(H982,1)&lt;="2","At Risk",
RIGHT(H982,1)="4","Can't Lose Them",
TRUE,"Hibernating"
)</f>
        <v>Customers Needing Attention</v>
      </c>
    </row>
    <row r="983" spans="1:10" x14ac:dyDescent="0.25">
      <c r="A983" s="3" t="s">
        <v>999</v>
      </c>
      <c r="B983">
        <v>35</v>
      </c>
      <c r="C983">
        <v>7</v>
      </c>
      <c r="D983">
        <v>5018.9800000000005</v>
      </c>
      <c r="E983" cm="1">
        <f t="array" ref="E983">_xlfn.IFS(B983&gt;87,1,AND(B983&lt;=87, B983&gt;45),2,AND(B983&lt;=45,B983&gt;18),3,B983&lt;=18,4)</f>
        <v>3</v>
      </c>
      <c r="F983" cm="1">
        <f t="array" ref="F983">_xlfn.IFS(C983&gt;7,4,AND(C983&lt;=7, C983&gt;5),3,AND(C983&lt;=5,C983&gt;4),2,C983&lt;=4,1)</f>
        <v>3</v>
      </c>
      <c r="G983" cm="1">
        <f t="array" ref="G983">_xlfn.IFS(D983&gt;4094,4,AND(D983&lt;=4094, D983&gt;2784),3,AND(D983&lt;=2784,D983&gt;1779),2,D983&lt;=1779,1)</f>
        <v>4</v>
      </c>
      <c r="H983">
        <f t="shared" si="15"/>
        <v>334</v>
      </c>
      <c r="I983" t="str" cm="1">
        <f t="array" ref="I983">_xlfn.IFS(H983&gt;411,"Platinum",AND(H983&lt;=411, H983&gt;311),"Gold",AND(H983&lt;=311,H983&gt;211),"Silver",H983&lt;=211,"Bronze")</f>
        <v>Gold</v>
      </c>
      <c r="J983" t="str" cm="1">
        <f t="array" ref="J983">_xlfn.IFS(
H983="444","Champions",
LEFT(H983,1)="4","Loyal Customers",
MID(H983,2,1)="4","Potential Loyalists",
LEFT(H983,1)="3","Promising",
LEFT(H983,1)="2","Customers Needing Attention",
LEFT(H983,1)&lt;="2","At Risk",
RIGHT(H983,1)="4","Can't Lose Them",
TRUE,"Hibernating"
)</f>
        <v>Promising</v>
      </c>
    </row>
    <row r="984" spans="1:10" x14ac:dyDescent="0.25">
      <c r="A984" s="3" t="s">
        <v>1000</v>
      </c>
      <c r="B984">
        <v>128</v>
      </c>
      <c r="C984">
        <v>6</v>
      </c>
      <c r="D984">
        <v>4054.85</v>
      </c>
      <c r="E984" cm="1">
        <f t="array" ref="E984">_xlfn.IFS(B984&gt;87,1,AND(B984&lt;=87, B984&gt;45),2,AND(B984&lt;=45,B984&gt;18),3,B984&lt;=18,4)</f>
        <v>1</v>
      </c>
      <c r="F984" cm="1">
        <f t="array" ref="F984">_xlfn.IFS(C984&gt;7,4,AND(C984&lt;=7, C984&gt;5),3,AND(C984&lt;=5,C984&gt;4),2,C984&lt;=4,1)</f>
        <v>3</v>
      </c>
      <c r="G984" cm="1">
        <f t="array" ref="G984">_xlfn.IFS(D984&gt;4094,4,AND(D984&lt;=4094, D984&gt;2784),3,AND(D984&lt;=2784,D984&gt;1779),2,D984&lt;=1779,1)</f>
        <v>3</v>
      </c>
      <c r="H984">
        <f t="shared" si="15"/>
        <v>133</v>
      </c>
      <c r="I984" t="str" cm="1">
        <f t="array" ref="I984">_xlfn.IFS(H984&gt;411,"Platinum",AND(H984&lt;=411, H984&gt;311),"Gold",AND(H984&lt;=311,H984&gt;211),"Silver",H984&lt;=211,"Bronze")</f>
        <v>Bronze</v>
      </c>
      <c r="J984" t="str" cm="1">
        <f t="array" ref="J984">_xlfn.IFS(
H984="444","Champions",
LEFT(H984,1)="4","Loyal Customers",
MID(H984,2,1)="4","Potential Loyalists",
LEFT(H984,1)="3","Promising",
LEFT(H984,1)="2","Customers Needing Attention",
LEFT(H984,1)&lt;="2","At Risk",
RIGHT(H984,1)="4","Can't Lose Them",
TRUE,"Hibernating"
)</f>
        <v>At Risk</v>
      </c>
    </row>
    <row r="985" spans="1:10" x14ac:dyDescent="0.25">
      <c r="A985" s="3" t="s">
        <v>1001</v>
      </c>
      <c r="B985">
        <v>42</v>
      </c>
      <c r="C985">
        <v>3</v>
      </c>
      <c r="D985">
        <v>1910.89</v>
      </c>
      <c r="E985" cm="1">
        <f t="array" ref="E985">_xlfn.IFS(B985&gt;87,1,AND(B985&lt;=87, B985&gt;45),2,AND(B985&lt;=45,B985&gt;18),3,B985&lt;=18,4)</f>
        <v>3</v>
      </c>
      <c r="F985" cm="1">
        <f t="array" ref="F985">_xlfn.IFS(C985&gt;7,4,AND(C985&lt;=7, C985&gt;5),3,AND(C985&lt;=5,C985&gt;4),2,C985&lt;=4,1)</f>
        <v>1</v>
      </c>
      <c r="G985" cm="1">
        <f t="array" ref="G985">_xlfn.IFS(D985&gt;4094,4,AND(D985&lt;=4094, D985&gt;2784),3,AND(D985&lt;=2784,D985&gt;1779),2,D985&lt;=1779,1)</f>
        <v>2</v>
      </c>
      <c r="H985">
        <f t="shared" si="15"/>
        <v>312</v>
      </c>
      <c r="I985" t="str" cm="1">
        <f t="array" ref="I985">_xlfn.IFS(H985&gt;411,"Platinum",AND(H985&lt;=411, H985&gt;311),"Gold",AND(H985&lt;=311,H985&gt;211),"Silver",H985&lt;=211,"Bronze")</f>
        <v>Gold</v>
      </c>
      <c r="J985" t="str" cm="1">
        <f t="array" ref="J985">_xlfn.IFS(
H985="444","Champions",
LEFT(H985,1)="4","Loyal Customers",
MID(H985,2,1)="4","Potential Loyalists",
LEFT(H985,1)="3","Promising",
LEFT(H985,1)="2","Customers Needing Attention",
LEFT(H985,1)&lt;="2","At Risk",
RIGHT(H985,1)="4","Can't Lose Them",
TRUE,"Hibernating"
)</f>
        <v>Promising</v>
      </c>
    </row>
    <row r="986" spans="1:10" x14ac:dyDescent="0.25">
      <c r="A986" s="3" t="s">
        <v>1002</v>
      </c>
      <c r="B986">
        <v>24</v>
      </c>
      <c r="C986">
        <v>7</v>
      </c>
      <c r="D986">
        <v>3349.9900000000002</v>
      </c>
      <c r="E986" cm="1">
        <f t="array" ref="E986">_xlfn.IFS(B986&gt;87,1,AND(B986&lt;=87, B986&gt;45),2,AND(B986&lt;=45,B986&gt;18),3,B986&lt;=18,4)</f>
        <v>3</v>
      </c>
      <c r="F986" cm="1">
        <f t="array" ref="F986">_xlfn.IFS(C986&gt;7,4,AND(C986&lt;=7, C986&gt;5),3,AND(C986&lt;=5,C986&gt;4),2,C986&lt;=4,1)</f>
        <v>3</v>
      </c>
      <c r="G986" cm="1">
        <f t="array" ref="G986">_xlfn.IFS(D986&gt;4094,4,AND(D986&lt;=4094, D986&gt;2784),3,AND(D986&lt;=2784,D986&gt;1779),2,D986&lt;=1779,1)</f>
        <v>3</v>
      </c>
      <c r="H986">
        <f t="shared" si="15"/>
        <v>333</v>
      </c>
      <c r="I986" t="str" cm="1">
        <f t="array" ref="I986">_xlfn.IFS(H986&gt;411,"Platinum",AND(H986&lt;=411, H986&gt;311),"Gold",AND(H986&lt;=311,H986&gt;211),"Silver",H986&lt;=211,"Bronze")</f>
        <v>Gold</v>
      </c>
      <c r="J986" t="str" cm="1">
        <f t="array" ref="J986">_xlfn.IFS(
H986="444","Champions",
LEFT(H986,1)="4","Loyal Customers",
MID(H986,2,1)="4","Potential Loyalists",
LEFT(H986,1)="3","Promising",
LEFT(H986,1)="2","Customers Needing Attention",
LEFT(H986,1)&lt;="2","At Risk",
RIGHT(H986,1)="4","Can't Lose Them",
TRUE,"Hibernating"
)</f>
        <v>Promising</v>
      </c>
    </row>
    <row r="987" spans="1:10" x14ac:dyDescent="0.25">
      <c r="A987" s="3" t="s">
        <v>1003</v>
      </c>
      <c r="B987">
        <v>4</v>
      </c>
      <c r="C987">
        <v>9</v>
      </c>
      <c r="D987">
        <v>6979.2800000000007</v>
      </c>
      <c r="E987" cm="1">
        <f t="array" ref="E987">_xlfn.IFS(B987&gt;87,1,AND(B987&lt;=87, B987&gt;45),2,AND(B987&lt;=45,B987&gt;18),3,B987&lt;=18,4)</f>
        <v>4</v>
      </c>
      <c r="F987" cm="1">
        <f t="array" ref="F987">_xlfn.IFS(C987&gt;7,4,AND(C987&lt;=7, C987&gt;5),3,AND(C987&lt;=5,C987&gt;4),2,C987&lt;=4,1)</f>
        <v>4</v>
      </c>
      <c r="G987" cm="1">
        <f t="array" ref="G987">_xlfn.IFS(D987&gt;4094,4,AND(D987&lt;=4094, D987&gt;2784),3,AND(D987&lt;=2784,D987&gt;1779),2,D987&lt;=1779,1)</f>
        <v>4</v>
      </c>
      <c r="H987">
        <f t="shared" si="15"/>
        <v>444</v>
      </c>
      <c r="I987" t="str" cm="1">
        <f t="array" ref="I987">_xlfn.IFS(H987&gt;411,"Platinum",AND(H987&lt;=411, H987&gt;311),"Gold",AND(H987&lt;=311,H987&gt;211),"Silver",H987&lt;=211,"Bronze")</f>
        <v>Platinum</v>
      </c>
      <c r="J987" t="str" cm="1">
        <f t="array" ref="J987">_xlfn.IFS(
H987="444","Champions",
LEFT(H987,1)="4","Loyal Customers",
MID(H987,2,1)="4","Potential Loyalists",
LEFT(H987,1)="3","Promising",
LEFT(H987,1)="2","Customers Needing Attention",
LEFT(H987,1)&lt;="2","At Risk",
RIGHT(H987,1)="4","Can't Lose Them",
TRUE,"Hibernating"
)</f>
        <v>Loyal Customers</v>
      </c>
    </row>
    <row r="988" spans="1:10" x14ac:dyDescent="0.25">
      <c r="A988" s="3" t="s">
        <v>1004</v>
      </c>
      <c r="B988">
        <v>6</v>
      </c>
      <c r="C988">
        <v>4</v>
      </c>
      <c r="D988">
        <v>2434.7600000000002</v>
      </c>
      <c r="E988" cm="1">
        <f t="array" ref="E988">_xlfn.IFS(B988&gt;87,1,AND(B988&lt;=87, B988&gt;45),2,AND(B988&lt;=45,B988&gt;18),3,B988&lt;=18,4)</f>
        <v>4</v>
      </c>
      <c r="F988" cm="1">
        <f t="array" ref="F988">_xlfn.IFS(C988&gt;7,4,AND(C988&lt;=7, C988&gt;5),3,AND(C988&lt;=5,C988&gt;4),2,C988&lt;=4,1)</f>
        <v>1</v>
      </c>
      <c r="G988" cm="1">
        <f t="array" ref="G988">_xlfn.IFS(D988&gt;4094,4,AND(D988&lt;=4094, D988&gt;2784),3,AND(D988&lt;=2784,D988&gt;1779),2,D988&lt;=1779,1)</f>
        <v>2</v>
      </c>
      <c r="H988">
        <f t="shared" si="15"/>
        <v>412</v>
      </c>
      <c r="I988" t="str" cm="1">
        <f t="array" ref="I988">_xlfn.IFS(H988&gt;411,"Platinum",AND(H988&lt;=411, H988&gt;311),"Gold",AND(H988&lt;=311,H988&gt;211),"Silver",H988&lt;=211,"Bronze")</f>
        <v>Platinum</v>
      </c>
      <c r="J988" t="str" cm="1">
        <f t="array" ref="J988">_xlfn.IFS(
H988="444","Champions",
LEFT(H988,1)="4","Loyal Customers",
MID(H988,2,1)="4","Potential Loyalists",
LEFT(H988,1)="3","Promising",
LEFT(H988,1)="2","Customers Needing Attention",
LEFT(H988,1)&lt;="2","At Risk",
RIGHT(H988,1)="4","Can't Lose Them",
TRUE,"Hibernating"
)</f>
        <v>Loyal Customers</v>
      </c>
    </row>
    <row r="989" spans="1:10" x14ac:dyDescent="0.25">
      <c r="A989" s="3" t="s">
        <v>1005</v>
      </c>
      <c r="B989">
        <v>105</v>
      </c>
      <c r="C989">
        <v>9</v>
      </c>
      <c r="D989">
        <v>6804.4400000000005</v>
      </c>
      <c r="E989" cm="1">
        <f t="array" ref="E989">_xlfn.IFS(B989&gt;87,1,AND(B989&lt;=87, B989&gt;45),2,AND(B989&lt;=45,B989&gt;18),3,B989&lt;=18,4)</f>
        <v>1</v>
      </c>
      <c r="F989" cm="1">
        <f t="array" ref="F989">_xlfn.IFS(C989&gt;7,4,AND(C989&lt;=7, C989&gt;5),3,AND(C989&lt;=5,C989&gt;4),2,C989&lt;=4,1)</f>
        <v>4</v>
      </c>
      <c r="G989" cm="1">
        <f t="array" ref="G989">_xlfn.IFS(D989&gt;4094,4,AND(D989&lt;=4094, D989&gt;2784),3,AND(D989&lt;=2784,D989&gt;1779),2,D989&lt;=1779,1)</f>
        <v>4</v>
      </c>
      <c r="H989">
        <f t="shared" si="15"/>
        <v>144</v>
      </c>
      <c r="I989" t="str" cm="1">
        <f t="array" ref="I989">_xlfn.IFS(H989&gt;411,"Platinum",AND(H989&lt;=411, H989&gt;311),"Gold",AND(H989&lt;=311,H989&gt;211),"Silver",H989&lt;=211,"Bronze")</f>
        <v>Bronze</v>
      </c>
      <c r="J989" t="str" cm="1">
        <f t="array" ref="J989">_xlfn.IFS(
H989="444","Champions",
LEFT(H989,1)="4","Loyal Customers",
MID(H989,2,1)="4","Potential Loyalists",
LEFT(H989,1)="3","Promising",
LEFT(H989,1)="2","Customers Needing Attention",
LEFT(H989,1)&lt;="2","At Risk",
RIGHT(H989,1)="4","Can't Lose Them",
TRUE,"Hibernating"
)</f>
        <v>Potential Loyalists</v>
      </c>
    </row>
    <row r="990" spans="1:10" x14ac:dyDescent="0.25">
      <c r="A990" s="3" t="s">
        <v>1006</v>
      </c>
      <c r="B990">
        <v>87</v>
      </c>
      <c r="C990">
        <v>4</v>
      </c>
      <c r="D990">
        <v>3288.04</v>
      </c>
      <c r="E990" cm="1">
        <f t="array" ref="E990">_xlfn.IFS(B990&gt;87,1,AND(B990&lt;=87, B990&gt;45),2,AND(B990&lt;=45,B990&gt;18),3,B990&lt;=18,4)</f>
        <v>2</v>
      </c>
      <c r="F990" cm="1">
        <f t="array" ref="F990">_xlfn.IFS(C990&gt;7,4,AND(C990&lt;=7, C990&gt;5),3,AND(C990&lt;=5,C990&gt;4),2,C990&lt;=4,1)</f>
        <v>1</v>
      </c>
      <c r="G990" cm="1">
        <f t="array" ref="G990">_xlfn.IFS(D990&gt;4094,4,AND(D990&lt;=4094, D990&gt;2784),3,AND(D990&lt;=2784,D990&gt;1779),2,D990&lt;=1779,1)</f>
        <v>3</v>
      </c>
      <c r="H990">
        <f t="shared" si="15"/>
        <v>213</v>
      </c>
      <c r="I990" t="str" cm="1">
        <f t="array" ref="I990">_xlfn.IFS(H990&gt;411,"Platinum",AND(H990&lt;=411, H990&gt;311),"Gold",AND(H990&lt;=311,H990&gt;211),"Silver",H990&lt;=211,"Bronze")</f>
        <v>Silver</v>
      </c>
      <c r="J990" t="str" cm="1">
        <f t="array" ref="J990">_xlfn.IFS(
H990="444","Champions",
LEFT(H990,1)="4","Loyal Customers",
MID(H990,2,1)="4","Potential Loyalists",
LEFT(H990,1)="3","Promising",
LEFT(H990,1)="2","Customers Needing Attention",
LEFT(H990,1)&lt;="2","At Risk",
RIGHT(H990,1)="4","Can't Lose Them",
TRUE,"Hibernating"
)</f>
        <v>Customers Needing Attention</v>
      </c>
    </row>
    <row r="991" spans="1:10" x14ac:dyDescent="0.25">
      <c r="A991" s="3" t="s">
        <v>1007</v>
      </c>
      <c r="B991">
        <v>135</v>
      </c>
      <c r="C991">
        <v>5</v>
      </c>
      <c r="D991">
        <v>3710.54</v>
      </c>
      <c r="E991" cm="1">
        <f t="array" ref="E991">_xlfn.IFS(B991&gt;87,1,AND(B991&lt;=87, B991&gt;45),2,AND(B991&lt;=45,B991&gt;18),3,B991&lt;=18,4)</f>
        <v>1</v>
      </c>
      <c r="F991" cm="1">
        <f t="array" ref="F991">_xlfn.IFS(C991&gt;7,4,AND(C991&lt;=7, C991&gt;5),3,AND(C991&lt;=5,C991&gt;4),2,C991&lt;=4,1)</f>
        <v>2</v>
      </c>
      <c r="G991" cm="1">
        <f t="array" ref="G991">_xlfn.IFS(D991&gt;4094,4,AND(D991&lt;=4094, D991&gt;2784),3,AND(D991&lt;=2784,D991&gt;1779),2,D991&lt;=1779,1)</f>
        <v>3</v>
      </c>
      <c r="H991">
        <f t="shared" si="15"/>
        <v>123</v>
      </c>
      <c r="I991" t="str" cm="1">
        <f t="array" ref="I991">_xlfn.IFS(H991&gt;411,"Platinum",AND(H991&lt;=411, H991&gt;311),"Gold",AND(H991&lt;=311,H991&gt;211),"Silver",H991&lt;=211,"Bronze")</f>
        <v>Bronze</v>
      </c>
      <c r="J991" t="str" cm="1">
        <f t="array" ref="J991">_xlfn.IFS(
H991="444","Champions",
LEFT(H991,1)="4","Loyal Customers",
MID(H991,2,1)="4","Potential Loyalists",
LEFT(H991,1)="3","Promising",
LEFT(H991,1)="2","Customers Needing Attention",
LEFT(H991,1)&lt;="2","At Risk",
RIGHT(H991,1)="4","Can't Lose Them",
TRUE,"Hibernating"
)</f>
        <v>At Risk</v>
      </c>
    </row>
    <row r="992" spans="1:10" x14ac:dyDescent="0.25">
      <c r="A992" s="3" t="s">
        <v>1008</v>
      </c>
      <c r="B992">
        <v>3</v>
      </c>
      <c r="C992">
        <v>5</v>
      </c>
      <c r="D992">
        <v>5329.98</v>
      </c>
      <c r="E992" cm="1">
        <f t="array" ref="E992">_xlfn.IFS(B992&gt;87,1,AND(B992&lt;=87, B992&gt;45),2,AND(B992&lt;=45,B992&gt;18),3,B992&lt;=18,4)</f>
        <v>4</v>
      </c>
      <c r="F992" cm="1">
        <f t="array" ref="F992">_xlfn.IFS(C992&gt;7,4,AND(C992&lt;=7, C992&gt;5),3,AND(C992&lt;=5,C992&gt;4),2,C992&lt;=4,1)</f>
        <v>2</v>
      </c>
      <c r="G992" cm="1">
        <f t="array" ref="G992">_xlfn.IFS(D992&gt;4094,4,AND(D992&lt;=4094, D992&gt;2784),3,AND(D992&lt;=2784,D992&gt;1779),2,D992&lt;=1779,1)</f>
        <v>4</v>
      </c>
      <c r="H992">
        <f t="shared" si="15"/>
        <v>424</v>
      </c>
      <c r="I992" t="str" cm="1">
        <f t="array" ref="I992">_xlfn.IFS(H992&gt;411,"Platinum",AND(H992&lt;=411, H992&gt;311),"Gold",AND(H992&lt;=311,H992&gt;211),"Silver",H992&lt;=211,"Bronze")</f>
        <v>Platinum</v>
      </c>
      <c r="J992" t="str" cm="1">
        <f t="array" ref="J992">_xlfn.IFS(
H992="444","Champions",
LEFT(H992,1)="4","Loyal Customers",
MID(H992,2,1)="4","Potential Loyalists",
LEFT(H992,1)="3","Promising",
LEFT(H992,1)="2","Customers Needing Attention",
LEFT(H992,1)&lt;="2","At Risk",
RIGHT(H992,1)="4","Can't Lose Them",
TRUE,"Hibernating"
)</f>
        <v>Loyal Customers</v>
      </c>
    </row>
    <row r="993" spans="1:10" x14ac:dyDescent="0.25">
      <c r="A993" s="3" t="s">
        <v>1009</v>
      </c>
      <c r="B993">
        <v>44</v>
      </c>
      <c r="C993">
        <v>9</v>
      </c>
      <c r="D993">
        <v>6710.76</v>
      </c>
      <c r="E993" cm="1">
        <f t="array" ref="E993">_xlfn.IFS(B993&gt;87,1,AND(B993&lt;=87, B993&gt;45),2,AND(B993&lt;=45,B993&gt;18),3,B993&lt;=18,4)</f>
        <v>3</v>
      </c>
      <c r="F993" cm="1">
        <f t="array" ref="F993">_xlfn.IFS(C993&gt;7,4,AND(C993&lt;=7, C993&gt;5),3,AND(C993&lt;=5,C993&gt;4),2,C993&lt;=4,1)</f>
        <v>4</v>
      </c>
      <c r="G993" cm="1">
        <f t="array" ref="G993">_xlfn.IFS(D993&gt;4094,4,AND(D993&lt;=4094, D993&gt;2784),3,AND(D993&lt;=2784,D993&gt;1779),2,D993&lt;=1779,1)</f>
        <v>4</v>
      </c>
      <c r="H993">
        <f t="shared" si="15"/>
        <v>344</v>
      </c>
      <c r="I993" t="str" cm="1">
        <f t="array" ref="I993">_xlfn.IFS(H993&gt;411,"Platinum",AND(H993&lt;=411, H993&gt;311),"Gold",AND(H993&lt;=311,H993&gt;211),"Silver",H993&lt;=211,"Bronze")</f>
        <v>Gold</v>
      </c>
      <c r="J993" t="str" cm="1">
        <f t="array" ref="J993">_xlfn.IFS(
H993="444","Champions",
LEFT(H993,1)="4","Loyal Customers",
MID(H993,2,1)="4","Potential Loyalists",
LEFT(H993,1)="3","Promising",
LEFT(H993,1)="2","Customers Needing Attention",
LEFT(H993,1)&lt;="2","At Risk",
RIGHT(H993,1)="4","Can't Lose Them",
TRUE,"Hibernating"
)</f>
        <v>Potential Loyalists</v>
      </c>
    </row>
    <row r="994" spans="1:10" x14ac:dyDescent="0.25">
      <c r="A994" s="3" t="s">
        <v>1010</v>
      </c>
      <c r="B994">
        <v>81</v>
      </c>
      <c r="C994">
        <v>7</v>
      </c>
      <c r="D994">
        <v>4045.2</v>
      </c>
      <c r="E994" cm="1">
        <f t="array" ref="E994">_xlfn.IFS(B994&gt;87,1,AND(B994&lt;=87, B994&gt;45),2,AND(B994&lt;=45,B994&gt;18),3,B994&lt;=18,4)</f>
        <v>2</v>
      </c>
      <c r="F994" cm="1">
        <f t="array" ref="F994">_xlfn.IFS(C994&gt;7,4,AND(C994&lt;=7, C994&gt;5),3,AND(C994&lt;=5,C994&gt;4),2,C994&lt;=4,1)</f>
        <v>3</v>
      </c>
      <c r="G994" cm="1">
        <f t="array" ref="G994">_xlfn.IFS(D994&gt;4094,4,AND(D994&lt;=4094, D994&gt;2784),3,AND(D994&lt;=2784,D994&gt;1779),2,D994&lt;=1779,1)</f>
        <v>3</v>
      </c>
      <c r="H994">
        <f t="shared" si="15"/>
        <v>233</v>
      </c>
      <c r="I994" t="str" cm="1">
        <f t="array" ref="I994">_xlfn.IFS(H994&gt;411,"Platinum",AND(H994&lt;=411, H994&gt;311),"Gold",AND(H994&lt;=311,H994&gt;211),"Silver",H994&lt;=211,"Bronze")</f>
        <v>Silver</v>
      </c>
      <c r="J994" t="str" cm="1">
        <f t="array" ref="J994">_xlfn.IFS(
H994="444","Champions",
LEFT(H994,1)="4","Loyal Customers",
MID(H994,2,1)="4","Potential Loyalists",
LEFT(H994,1)="3","Promising",
LEFT(H994,1)="2","Customers Needing Attention",
LEFT(H994,1)&lt;="2","At Risk",
RIGHT(H994,1)="4","Can't Lose Them",
TRUE,"Hibernating"
)</f>
        <v>Customers Needing Attention</v>
      </c>
    </row>
    <row r="995" spans="1:10" x14ac:dyDescent="0.25">
      <c r="A995" s="3" t="s">
        <v>1011</v>
      </c>
      <c r="B995">
        <v>107</v>
      </c>
      <c r="C995">
        <v>6</v>
      </c>
      <c r="D995">
        <v>804.81999999999994</v>
      </c>
      <c r="E995" cm="1">
        <f t="array" ref="E995">_xlfn.IFS(B995&gt;87,1,AND(B995&lt;=87, B995&gt;45),2,AND(B995&lt;=45,B995&gt;18),3,B995&lt;=18,4)</f>
        <v>1</v>
      </c>
      <c r="F995" cm="1">
        <f t="array" ref="F995">_xlfn.IFS(C995&gt;7,4,AND(C995&lt;=7, C995&gt;5),3,AND(C995&lt;=5,C995&gt;4),2,C995&lt;=4,1)</f>
        <v>3</v>
      </c>
      <c r="G995" cm="1">
        <f t="array" ref="G995">_xlfn.IFS(D995&gt;4094,4,AND(D995&lt;=4094, D995&gt;2784),3,AND(D995&lt;=2784,D995&gt;1779),2,D995&lt;=1779,1)</f>
        <v>1</v>
      </c>
      <c r="H995">
        <f t="shared" si="15"/>
        <v>131</v>
      </c>
      <c r="I995" t="str" cm="1">
        <f t="array" ref="I995">_xlfn.IFS(H995&gt;411,"Platinum",AND(H995&lt;=411, H995&gt;311),"Gold",AND(H995&lt;=311,H995&gt;211),"Silver",H995&lt;=211,"Bronze")</f>
        <v>Bronze</v>
      </c>
      <c r="J995" t="str" cm="1">
        <f t="array" ref="J995">_xlfn.IFS(
H995="444","Champions",
LEFT(H995,1)="4","Loyal Customers",
MID(H995,2,1)="4","Potential Loyalists",
LEFT(H995,1)="3","Promising",
LEFT(H995,1)="2","Customers Needing Attention",
LEFT(H995,1)&lt;="2","At Risk",
RIGHT(H995,1)="4","Can't Lose Them",
TRUE,"Hibernating"
)</f>
        <v>At Risk</v>
      </c>
    </row>
    <row r="996" spans="1:10" x14ac:dyDescent="0.25">
      <c r="A996" s="3" t="s">
        <v>1012</v>
      </c>
      <c r="B996">
        <v>2</v>
      </c>
      <c r="C996">
        <v>7</v>
      </c>
      <c r="D996">
        <v>3637.1699999999996</v>
      </c>
      <c r="E996" cm="1">
        <f t="array" ref="E996">_xlfn.IFS(B996&gt;87,1,AND(B996&lt;=87, B996&gt;45),2,AND(B996&lt;=45,B996&gt;18),3,B996&lt;=18,4)</f>
        <v>4</v>
      </c>
      <c r="F996" cm="1">
        <f t="array" ref="F996">_xlfn.IFS(C996&gt;7,4,AND(C996&lt;=7, C996&gt;5),3,AND(C996&lt;=5,C996&gt;4),2,C996&lt;=4,1)</f>
        <v>3</v>
      </c>
      <c r="G996" cm="1">
        <f t="array" ref="G996">_xlfn.IFS(D996&gt;4094,4,AND(D996&lt;=4094, D996&gt;2784),3,AND(D996&lt;=2784,D996&gt;1779),2,D996&lt;=1779,1)</f>
        <v>3</v>
      </c>
      <c r="H996">
        <f t="shared" si="15"/>
        <v>433</v>
      </c>
      <c r="I996" t="str" cm="1">
        <f t="array" ref="I996">_xlfn.IFS(H996&gt;411,"Platinum",AND(H996&lt;=411, H996&gt;311),"Gold",AND(H996&lt;=311,H996&gt;211),"Silver",H996&lt;=211,"Bronze")</f>
        <v>Platinum</v>
      </c>
      <c r="J996" t="str" cm="1">
        <f t="array" ref="J996">_xlfn.IFS(
H996="444","Champions",
LEFT(H996,1)="4","Loyal Customers",
MID(H996,2,1)="4","Potential Loyalists",
LEFT(H996,1)="3","Promising",
LEFT(H996,1)="2","Customers Needing Attention",
LEFT(H996,1)&lt;="2","At Risk",
RIGHT(H996,1)="4","Can't Lose Them",
TRUE,"Hibernating"
)</f>
        <v>Loyal Customers</v>
      </c>
    </row>
    <row r="997" spans="1:10" x14ac:dyDescent="0.25">
      <c r="A997" s="3" t="s">
        <v>1013</v>
      </c>
      <c r="B997">
        <v>36</v>
      </c>
      <c r="C997">
        <v>4</v>
      </c>
      <c r="D997">
        <v>1907.6499999999996</v>
      </c>
      <c r="E997" cm="1">
        <f t="array" ref="E997">_xlfn.IFS(B997&gt;87,1,AND(B997&lt;=87, B997&gt;45),2,AND(B997&lt;=45,B997&gt;18),3,B997&lt;=18,4)</f>
        <v>3</v>
      </c>
      <c r="F997" cm="1">
        <f t="array" ref="F997">_xlfn.IFS(C997&gt;7,4,AND(C997&lt;=7, C997&gt;5),3,AND(C997&lt;=5,C997&gt;4),2,C997&lt;=4,1)</f>
        <v>1</v>
      </c>
      <c r="G997" cm="1">
        <f t="array" ref="G997">_xlfn.IFS(D997&gt;4094,4,AND(D997&lt;=4094, D997&gt;2784),3,AND(D997&lt;=2784,D997&gt;1779),2,D997&lt;=1779,1)</f>
        <v>2</v>
      </c>
      <c r="H997">
        <f t="shared" si="15"/>
        <v>312</v>
      </c>
      <c r="I997" t="str" cm="1">
        <f t="array" ref="I997">_xlfn.IFS(H997&gt;411,"Platinum",AND(H997&lt;=411, H997&gt;311),"Gold",AND(H997&lt;=311,H997&gt;211),"Silver",H997&lt;=211,"Bronze")</f>
        <v>Gold</v>
      </c>
      <c r="J997" t="str" cm="1">
        <f t="array" ref="J997">_xlfn.IFS(
H997="444","Champions",
LEFT(H997,1)="4","Loyal Customers",
MID(H997,2,1)="4","Potential Loyalists",
LEFT(H997,1)="3","Promising",
LEFT(H997,1)="2","Customers Needing Attention",
LEFT(H997,1)&lt;="2","At Risk",
RIGHT(H997,1)="4","Can't Lose Them",
TRUE,"Hibernating"
)</f>
        <v>Promising</v>
      </c>
    </row>
    <row r="998" spans="1:10" x14ac:dyDescent="0.25">
      <c r="A998" s="3" t="s">
        <v>1014</v>
      </c>
      <c r="B998">
        <v>7</v>
      </c>
      <c r="C998">
        <v>6</v>
      </c>
      <c r="D998">
        <v>541.13</v>
      </c>
      <c r="E998" cm="1">
        <f t="array" ref="E998">_xlfn.IFS(B998&gt;87,1,AND(B998&lt;=87, B998&gt;45),2,AND(B998&lt;=45,B998&gt;18),3,B998&lt;=18,4)</f>
        <v>4</v>
      </c>
      <c r="F998" cm="1">
        <f t="array" ref="F998">_xlfn.IFS(C998&gt;7,4,AND(C998&lt;=7, C998&gt;5),3,AND(C998&lt;=5,C998&gt;4),2,C998&lt;=4,1)</f>
        <v>3</v>
      </c>
      <c r="G998" cm="1">
        <f t="array" ref="G998">_xlfn.IFS(D998&gt;4094,4,AND(D998&lt;=4094, D998&gt;2784),3,AND(D998&lt;=2784,D998&gt;1779),2,D998&lt;=1779,1)</f>
        <v>1</v>
      </c>
      <c r="H998">
        <f t="shared" si="15"/>
        <v>431</v>
      </c>
      <c r="I998" t="str" cm="1">
        <f t="array" ref="I998">_xlfn.IFS(H998&gt;411,"Platinum",AND(H998&lt;=411, H998&gt;311),"Gold",AND(H998&lt;=311,H998&gt;211),"Silver",H998&lt;=211,"Bronze")</f>
        <v>Platinum</v>
      </c>
      <c r="J998" t="str" cm="1">
        <f t="array" ref="J998">_xlfn.IFS(
H998="444","Champions",
LEFT(H998,1)="4","Loyal Customers",
MID(H998,2,1)="4","Potential Loyalists",
LEFT(H998,1)="3","Promising",
LEFT(H998,1)="2","Customers Needing Attention",
LEFT(H998,1)&lt;="2","At Risk",
RIGHT(H998,1)="4","Can't Lose Them",
TRUE,"Hibernating"
)</f>
        <v>Loyal Customers</v>
      </c>
    </row>
    <row r="999" spans="1:10" x14ac:dyDescent="0.25">
      <c r="A999" s="3" t="s">
        <v>1015</v>
      </c>
      <c r="B999">
        <v>159</v>
      </c>
      <c r="C999">
        <v>3</v>
      </c>
      <c r="D999">
        <v>2411.66</v>
      </c>
      <c r="E999" cm="1">
        <f t="array" ref="E999">_xlfn.IFS(B999&gt;87,1,AND(B999&lt;=87, B999&gt;45),2,AND(B999&lt;=45,B999&gt;18),3,B999&lt;=18,4)</f>
        <v>1</v>
      </c>
      <c r="F999" cm="1">
        <f t="array" ref="F999">_xlfn.IFS(C999&gt;7,4,AND(C999&lt;=7, C999&gt;5),3,AND(C999&lt;=5,C999&gt;4),2,C999&lt;=4,1)</f>
        <v>1</v>
      </c>
      <c r="G999" cm="1">
        <f t="array" ref="G999">_xlfn.IFS(D999&gt;4094,4,AND(D999&lt;=4094, D999&gt;2784),3,AND(D999&lt;=2784,D999&gt;1779),2,D999&lt;=1779,1)</f>
        <v>2</v>
      </c>
      <c r="H999">
        <f t="shared" si="15"/>
        <v>112</v>
      </c>
      <c r="I999" t="str" cm="1">
        <f t="array" ref="I999">_xlfn.IFS(H999&gt;411,"Platinum",AND(H999&lt;=411, H999&gt;311),"Gold",AND(H999&lt;=311,H999&gt;211),"Silver",H999&lt;=211,"Bronze")</f>
        <v>Bronze</v>
      </c>
      <c r="J999" t="str" cm="1">
        <f t="array" ref="J999">_xlfn.IFS(
H999="444","Champions",
LEFT(H999,1)="4","Loyal Customers",
MID(H999,2,1)="4","Potential Loyalists",
LEFT(H999,1)="3","Promising",
LEFT(H999,1)="2","Customers Needing Attention",
LEFT(H999,1)&lt;="2","At Risk",
RIGHT(H999,1)="4","Can't Lose Them",
TRUE,"Hibernating"
)</f>
        <v>At Risk</v>
      </c>
    </row>
    <row r="1000" spans="1:10" x14ac:dyDescent="0.25">
      <c r="A1000" s="3" t="s">
        <v>1016</v>
      </c>
      <c r="B1000">
        <v>62</v>
      </c>
      <c r="C1000">
        <v>7</v>
      </c>
      <c r="D1000">
        <v>2502.37</v>
      </c>
      <c r="E1000" cm="1">
        <f t="array" ref="E1000">_xlfn.IFS(B1000&gt;87,1,AND(B1000&lt;=87, B1000&gt;45),2,AND(B1000&lt;=45,B1000&gt;18),3,B1000&lt;=18,4)</f>
        <v>2</v>
      </c>
      <c r="F1000" cm="1">
        <f t="array" ref="F1000">_xlfn.IFS(C1000&gt;7,4,AND(C1000&lt;=7, C1000&gt;5),3,AND(C1000&lt;=5,C1000&gt;4),2,C1000&lt;=4,1)</f>
        <v>3</v>
      </c>
      <c r="G1000" cm="1">
        <f t="array" ref="G1000">_xlfn.IFS(D1000&gt;4094,4,AND(D1000&lt;=4094, D1000&gt;2784),3,AND(D1000&lt;=2784,D1000&gt;1779),2,D1000&lt;=1779,1)</f>
        <v>2</v>
      </c>
      <c r="H1000">
        <f t="shared" si="15"/>
        <v>232</v>
      </c>
      <c r="I1000" t="str" cm="1">
        <f t="array" ref="I1000">_xlfn.IFS(H1000&gt;411,"Platinum",AND(H1000&lt;=411, H1000&gt;311),"Gold",AND(H1000&lt;=311,H1000&gt;211),"Silver",H1000&lt;=211,"Bronze")</f>
        <v>Silver</v>
      </c>
      <c r="J1000" t="str" cm="1">
        <f t="array" ref="J1000">_xlfn.IFS(
H1000="444","Champions",
LEFT(H1000,1)="4","Loyal Customers",
MID(H1000,2,1)="4","Potential Loyalists",
LEFT(H1000,1)="3","Promising",
LEFT(H1000,1)="2","Customers Needing Attention",
LEFT(H1000,1)&lt;="2","At Risk",
RIGHT(H1000,1)="4","Can't Lose Them",
TRUE,"Hibernating"
)</f>
        <v>Customers Needing Attention</v>
      </c>
    </row>
    <row r="1001" spans="1:10" x14ac:dyDescent="0.25">
      <c r="A1001" s="3" t="s">
        <v>1017</v>
      </c>
      <c r="B1001">
        <v>55</v>
      </c>
      <c r="C1001">
        <v>7</v>
      </c>
      <c r="D1001">
        <v>4787.3500000000004</v>
      </c>
      <c r="E1001" cm="1">
        <f t="array" ref="E1001">_xlfn.IFS(B1001&gt;87,1,AND(B1001&lt;=87, B1001&gt;45),2,AND(B1001&lt;=45,B1001&gt;18),3,B1001&lt;=18,4)</f>
        <v>2</v>
      </c>
      <c r="F1001" cm="1">
        <f t="array" ref="F1001">_xlfn.IFS(C1001&gt;7,4,AND(C1001&lt;=7, C1001&gt;5),3,AND(C1001&lt;=5,C1001&gt;4),2,C1001&lt;=4,1)</f>
        <v>3</v>
      </c>
      <c r="G1001" cm="1">
        <f t="array" ref="G1001">_xlfn.IFS(D1001&gt;4094,4,AND(D1001&lt;=4094, D1001&gt;2784),3,AND(D1001&lt;=2784,D1001&gt;1779),2,D1001&lt;=1779,1)</f>
        <v>4</v>
      </c>
      <c r="H1001">
        <f t="shared" si="15"/>
        <v>234</v>
      </c>
      <c r="I1001" t="str" cm="1">
        <f t="array" ref="I1001">_xlfn.IFS(H1001&gt;411,"Platinum",AND(H1001&lt;=411, H1001&gt;311),"Gold",AND(H1001&lt;=311,H1001&gt;211),"Silver",H1001&lt;=211,"Bronze")</f>
        <v>Silver</v>
      </c>
      <c r="J1001" t="str" cm="1">
        <f t="array" ref="J1001">_xlfn.IFS(
H1001="444","Champions",
LEFT(H1001,1)="4","Loyal Customers",
MID(H1001,2,1)="4","Potential Loyalists",
LEFT(H1001,1)="3","Promising",
LEFT(H1001,1)="2","Customers Needing Attention",
LEFT(H1001,1)&lt;="2","At Risk",
RIGHT(H1001,1)="4","Can't Lose Them",
TRUE,"Hibernating"
)</f>
        <v>Customers Needing Attention</v>
      </c>
    </row>
    <row r="1002" spans="1:10" x14ac:dyDescent="0.25">
      <c r="A1002" s="3" t="s">
        <v>1018</v>
      </c>
      <c r="B1002">
        <v>76</v>
      </c>
      <c r="C1002">
        <v>5</v>
      </c>
      <c r="D1002">
        <v>2030.54</v>
      </c>
      <c r="E1002" cm="1">
        <f t="array" ref="E1002">_xlfn.IFS(B1002&gt;87,1,AND(B1002&lt;=87, B1002&gt;45),2,AND(B1002&lt;=45,B1002&gt;18),3,B1002&lt;=18,4)</f>
        <v>2</v>
      </c>
      <c r="F1002" cm="1">
        <f t="array" ref="F1002">_xlfn.IFS(C1002&gt;7,4,AND(C1002&lt;=7, C1002&gt;5),3,AND(C1002&lt;=5,C1002&gt;4),2,C1002&lt;=4,1)</f>
        <v>2</v>
      </c>
      <c r="G1002" cm="1">
        <f t="array" ref="G1002">_xlfn.IFS(D1002&gt;4094,4,AND(D1002&lt;=4094, D1002&gt;2784),3,AND(D1002&lt;=2784,D1002&gt;1779),2,D1002&lt;=1779,1)</f>
        <v>2</v>
      </c>
      <c r="H1002">
        <f t="shared" si="15"/>
        <v>222</v>
      </c>
      <c r="I1002" t="str" cm="1">
        <f t="array" ref="I1002">_xlfn.IFS(H1002&gt;411,"Platinum",AND(H1002&lt;=411, H1002&gt;311),"Gold",AND(H1002&lt;=311,H1002&gt;211),"Silver",H1002&lt;=211,"Bronze")</f>
        <v>Silver</v>
      </c>
      <c r="J1002" t="str" cm="1">
        <f t="array" ref="J1002">_xlfn.IFS(
H1002="444","Champions",
LEFT(H1002,1)="4","Loyal Customers",
MID(H1002,2,1)="4","Potential Loyalists",
LEFT(H1002,1)="3","Promising",
LEFT(H1002,1)="2","Customers Needing Attention",
LEFT(H1002,1)&lt;="2","At Risk",
RIGHT(H1002,1)="4","Can't Lose Them",
TRUE,"Hibernating"
)</f>
        <v>Customers Needing Attention</v>
      </c>
    </row>
    <row r="1003" spans="1:10" x14ac:dyDescent="0.25">
      <c r="A1003" s="3" t="s">
        <v>1019</v>
      </c>
      <c r="B1003">
        <v>280</v>
      </c>
      <c r="C1003">
        <v>2</v>
      </c>
      <c r="D1003">
        <v>1736.45</v>
      </c>
      <c r="E1003" cm="1">
        <f t="array" ref="E1003">_xlfn.IFS(B1003&gt;87,1,AND(B1003&lt;=87, B1003&gt;45),2,AND(B1003&lt;=45,B1003&gt;18),3,B1003&lt;=18,4)</f>
        <v>1</v>
      </c>
      <c r="F1003" cm="1">
        <f t="array" ref="F1003">_xlfn.IFS(C1003&gt;7,4,AND(C1003&lt;=7, C1003&gt;5),3,AND(C1003&lt;=5,C1003&gt;4),2,C1003&lt;=4,1)</f>
        <v>1</v>
      </c>
      <c r="G1003" cm="1">
        <f t="array" ref="G1003">_xlfn.IFS(D1003&gt;4094,4,AND(D1003&lt;=4094, D1003&gt;2784),3,AND(D1003&lt;=2784,D1003&gt;1779),2,D1003&lt;=1779,1)</f>
        <v>1</v>
      </c>
      <c r="H1003">
        <f t="shared" si="15"/>
        <v>111</v>
      </c>
      <c r="I1003" t="str" cm="1">
        <f t="array" ref="I1003">_xlfn.IFS(H1003&gt;411,"Platinum",AND(H1003&lt;=411, H1003&gt;311),"Gold",AND(H1003&lt;=311,H1003&gt;211),"Silver",H1003&lt;=211,"Bronze")</f>
        <v>Bronze</v>
      </c>
      <c r="J1003" t="str" cm="1">
        <f t="array" ref="J1003">_xlfn.IFS(
H1003="444","Champions",
LEFT(H1003,1)="4","Loyal Customers",
MID(H1003,2,1)="4","Potential Loyalists",
LEFT(H1003,1)="3","Promising",
LEFT(H1003,1)="2","Customers Needing Attention",
LEFT(H1003,1)&lt;="2","At Risk",
RIGHT(H1003,1)="4","Can't Lose Them",
TRUE,"Hibernating"
)</f>
        <v>At Risk</v>
      </c>
    </row>
    <row r="1004" spans="1:10" x14ac:dyDescent="0.25">
      <c r="A1004" s="3" t="s">
        <v>1020</v>
      </c>
      <c r="B1004">
        <v>207</v>
      </c>
      <c r="C1004">
        <v>3</v>
      </c>
      <c r="D1004">
        <v>699.48</v>
      </c>
      <c r="E1004" cm="1">
        <f t="array" ref="E1004">_xlfn.IFS(B1004&gt;87,1,AND(B1004&lt;=87, B1004&gt;45),2,AND(B1004&lt;=45,B1004&gt;18),3,B1004&lt;=18,4)</f>
        <v>1</v>
      </c>
      <c r="F1004" cm="1">
        <f t="array" ref="F1004">_xlfn.IFS(C1004&gt;7,4,AND(C1004&lt;=7, C1004&gt;5),3,AND(C1004&lt;=5,C1004&gt;4),2,C1004&lt;=4,1)</f>
        <v>1</v>
      </c>
      <c r="G1004" cm="1">
        <f t="array" ref="G1004">_xlfn.IFS(D1004&gt;4094,4,AND(D1004&lt;=4094, D1004&gt;2784),3,AND(D1004&lt;=2784,D1004&gt;1779),2,D1004&lt;=1779,1)</f>
        <v>1</v>
      </c>
      <c r="H1004">
        <f t="shared" si="15"/>
        <v>111</v>
      </c>
      <c r="I1004" t="str" cm="1">
        <f t="array" ref="I1004">_xlfn.IFS(H1004&gt;411,"Platinum",AND(H1004&lt;=411, H1004&gt;311),"Gold",AND(H1004&lt;=311,H1004&gt;211),"Silver",H1004&lt;=211,"Bronze")</f>
        <v>Bronze</v>
      </c>
      <c r="J1004" t="str" cm="1">
        <f t="array" ref="J1004">_xlfn.IFS(
H1004="444","Champions",
LEFT(H1004,1)="4","Loyal Customers",
MID(H1004,2,1)="4","Potential Loyalists",
LEFT(H1004,1)="3","Promising",
LEFT(H1004,1)="2","Customers Needing Attention",
LEFT(H1004,1)&lt;="2","At Risk",
RIGHT(H1004,1)="4","Can't Lose Them",
TRUE,"Hibernating"
)</f>
        <v>At Risk</v>
      </c>
    </row>
    <row r="1005" spans="1:10" x14ac:dyDescent="0.25">
      <c r="A1005" s="3" t="s">
        <v>1021</v>
      </c>
      <c r="B1005">
        <v>67</v>
      </c>
      <c r="C1005">
        <v>4</v>
      </c>
      <c r="D1005">
        <v>1017.24</v>
      </c>
      <c r="E1005" cm="1">
        <f t="array" ref="E1005">_xlfn.IFS(B1005&gt;87,1,AND(B1005&lt;=87, B1005&gt;45),2,AND(B1005&lt;=45,B1005&gt;18),3,B1005&lt;=18,4)</f>
        <v>2</v>
      </c>
      <c r="F1005" cm="1">
        <f t="array" ref="F1005">_xlfn.IFS(C1005&gt;7,4,AND(C1005&lt;=7, C1005&gt;5),3,AND(C1005&lt;=5,C1005&gt;4),2,C1005&lt;=4,1)</f>
        <v>1</v>
      </c>
      <c r="G1005" cm="1">
        <f t="array" ref="G1005">_xlfn.IFS(D1005&gt;4094,4,AND(D1005&lt;=4094, D1005&gt;2784),3,AND(D1005&lt;=2784,D1005&gt;1779),2,D1005&lt;=1779,1)</f>
        <v>1</v>
      </c>
      <c r="H1005">
        <f t="shared" si="15"/>
        <v>211</v>
      </c>
      <c r="I1005" t="str" cm="1">
        <f t="array" ref="I1005">_xlfn.IFS(H1005&gt;411,"Platinum",AND(H1005&lt;=411, H1005&gt;311),"Gold",AND(H1005&lt;=311,H1005&gt;211),"Silver",H1005&lt;=211,"Bronze")</f>
        <v>Bronze</v>
      </c>
      <c r="J1005" t="str" cm="1">
        <f t="array" ref="J1005">_xlfn.IFS(
H1005="444","Champions",
LEFT(H1005,1)="4","Loyal Customers",
MID(H1005,2,1)="4","Potential Loyalists",
LEFT(H1005,1)="3","Promising",
LEFT(H1005,1)="2","Customers Needing Attention",
LEFT(H1005,1)&lt;="2","At Risk",
RIGHT(H1005,1)="4","Can't Lose Them",
TRUE,"Hibernating"
)</f>
        <v>Customers Needing Attention</v>
      </c>
    </row>
    <row r="1006" spans="1:10" x14ac:dyDescent="0.25">
      <c r="A1006" s="3" t="s">
        <v>1022</v>
      </c>
      <c r="B1006">
        <v>127</v>
      </c>
      <c r="C1006">
        <v>7</v>
      </c>
      <c r="D1006">
        <v>5809.11</v>
      </c>
      <c r="E1006" cm="1">
        <f t="array" ref="E1006">_xlfn.IFS(B1006&gt;87,1,AND(B1006&lt;=87, B1006&gt;45),2,AND(B1006&lt;=45,B1006&gt;18),3,B1006&lt;=18,4)</f>
        <v>1</v>
      </c>
      <c r="F1006" cm="1">
        <f t="array" ref="F1006">_xlfn.IFS(C1006&gt;7,4,AND(C1006&lt;=7, C1006&gt;5),3,AND(C1006&lt;=5,C1006&gt;4),2,C1006&lt;=4,1)</f>
        <v>3</v>
      </c>
      <c r="G1006" cm="1">
        <f t="array" ref="G1006">_xlfn.IFS(D1006&gt;4094,4,AND(D1006&lt;=4094, D1006&gt;2784),3,AND(D1006&lt;=2784,D1006&gt;1779),2,D1006&lt;=1779,1)</f>
        <v>4</v>
      </c>
      <c r="H1006">
        <f t="shared" si="15"/>
        <v>134</v>
      </c>
      <c r="I1006" t="str" cm="1">
        <f t="array" ref="I1006">_xlfn.IFS(H1006&gt;411,"Platinum",AND(H1006&lt;=411, H1006&gt;311),"Gold",AND(H1006&lt;=311,H1006&gt;211),"Silver",H1006&lt;=211,"Bronze")</f>
        <v>Bronze</v>
      </c>
      <c r="J1006" t="str" cm="1">
        <f t="array" ref="J1006">_xlfn.IFS(
H1006="444","Champions",
LEFT(H1006,1)="4","Loyal Customers",
MID(H1006,2,1)="4","Potential Loyalists",
LEFT(H1006,1)="3","Promising",
LEFT(H1006,1)="2","Customers Needing Attention",
LEFT(H1006,1)&lt;="2","At Risk",
RIGHT(H1006,1)="4","Can't Lose Them",
TRUE,"Hibernating"
)</f>
        <v>At Risk</v>
      </c>
    </row>
    <row r="1007" spans="1:10" x14ac:dyDescent="0.25">
      <c r="A1007" s="3" t="s">
        <v>1023</v>
      </c>
      <c r="B1007">
        <v>21</v>
      </c>
      <c r="C1007">
        <v>6</v>
      </c>
      <c r="D1007">
        <v>2134.1000000000004</v>
      </c>
      <c r="E1007" cm="1">
        <f t="array" ref="E1007">_xlfn.IFS(B1007&gt;87,1,AND(B1007&lt;=87, B1007&gt;45),2,AND(B1007&lt;=45,B1007&gt;18),3,B1007&lt;=18,4)</f>
        <v>3</v>
      </c>
      <c r="F1007" cm="1">
        <f t="array" ref="F1007">_xlfn.IFS(C1007&gt;7,4,AND(C1007&lt;=7, C1007&gt;5),3,AND(C1007&lt;=5,C1007&gt;4),2,C1007&lt;=4,1)</f>
        <v>3</v>
      </c>
      <c r="G1007" cm="1">
        <f t="array" ref="G1007">_xlfn.IFS(D1007&gt;4094,4,AND(D1007&lt;=4094, D1007&gt;2784),3,AND(D1007&lt;=2784,D1007&gt;1779),2,D1007&lt;=1779,1)</f>
        <v>2</v>
      </c>
      <c r="H1007">
        <f t="shared" si="15"/>
        <v>332</v>
      </c>
      <c r="I1007" t="str" cm="1">
        <f t="array" ref="I1007">_xlfn.IFS(H1007&gt;411,"Platinum",AND(H1007&lt;=411, H1007&gt;311),"Gold",AND(H1007&lt;=311,H1007&gt;211),"Silver",H1007&lt;=211,"Bronze")</f>
        <v>Gold</v>
      </c>
      <c r="J1007" t="str" cm="1">
        <f t="array" ref="J1007">_xlfn.IFS(
H1007="444","Champions",
LEFT(H1007,1)="4","Loyal Customers",
MID(H1007,2,1)="4","Potential Loyalists",
LEFT(H1007,1)="3","Promising",
LEFT(H1007,1)="2","Customers Needing Attention",
LEFT(H1007,1)&lt;="2","At Risk",
RIGHT(H1007,1)="4","Can't Lose Them",
TRUE,"Hibernating"
)</f>
        <v>Promising</v>
      </c>
    </row>
    <row r="1008" spans="1:10" x14ac:dyDescent="0.25">
      <c r="A1008" s="3" t="s">
        <v>1024</v>
      </c>
      <c r="B1008">
        <v>16</v>
      </c>
      <c r="C1008">
        <v>4</v>
      </c>
      <c r="D1008">
        <v>4098.8599999999997</v>
      </c>
      <c r="E1008" cm="1">
        <f t="array" ref="E1008">_xlfn.IFS(B1008&gt;87,1,AND(B1008&lt;=87, B1008&gt;45),2,AND(B1008&lt;=45,B1008&gt;18),3,B1008&lt;=18,4)</f>
        <v>4</v>
      </c>
      <c r="F1008" cm="1">
        <f t="array" ref="F1008">_xlfn.IFS(C1008&gt;7,4,AND(C1008&lt;=7, C1008&gt;5),3,AND(C1008&lt;=5,C1008&gt;4),2,C1008&lt;=4,1)</f>
        <v>1</v>
      </c>
      <c r="G1008" cm="1">
        <f t="array" ref="G1008">_xlfn.IFS(D1008&gt;4094,4,AND(D1008&lt;=4094, D1008&gt;2784),3,AND(D1008&lt;=2784,D1008&gt;1779),2,D1008&lt;=1779,1)</f>
        <v>4</v>
      </c>
      <c r="H1008">
        <f t="shared" si="15"/>
        <v>414</v>
      </c>
      <c r="I1008" t="str" cm="1">
        <f t="array" ref="I1008">_xlfn.IFS(H1008&gt;411,"Platinum",AND(H1008&lt;=411, H1008&gt;311),"Gold",AND(H1008&lt;=311,H1008&gt;211),"Silver",H1008&lt;=211,"Bronze")</f>
        <v>Platinum</v>
      </c>
      <c r="J1008" t="str" cm="1">
        <f t="array" ref="J1008">_xlfn.IFS(
H1008="444","Champions",
LEFT(H1008,1)="4","Loyal Customers",
MID(H1008,2,1)="4","Potential Loyalists",
LEFT(H1008,1)="3","Promising",
LEFT(H1008,1)="2","Customers Needing Attention",
LEFT(H1008,1)&lt;="2","At Risk",
RIGHT(H1008,1)="4","Can't Lose Them",
TRUE,"Hibernating"
)</f>
        <v>Loyal Customers</v>
      </c>
    </row>
    <row r="1009" spans="1:10" x14ac:dyDescent="0.25">
      <c r="A1009" s="3" t="s">
        <v>1025</v>
      </c>
      <c r="B1009">
        <v>67</v>
      </c>
      <c r="C1009">
        <v>3</v>
      </c>
      <c r="D1009">
        <v>1604.73</v>
      </c>
      <c r="E1009" cm="1">
        <f t="array" ref="E1009">_xlfn.IFS(B1009&gt;87,1,AND(B1009&lt;=87, B1009&gt;45),2,AND(B1009&lt;=45,B1009&gt;18),3,B1009&lt;=18,4)</f>
        <v>2</v>
      </c>
      <c r="F1009" cm="1">
        <f t="array" ref="F1009">_xlfn.IFS(C1009&gt;7,4,AND(C1009&lt;=7, C1009&gt;5),3,AND(C1009&lt;=5,C1009&gt;4),2,C1009&lt;=4,1)</f>
        <v>1</v>
      </c>
      <c r="G1009" cm="1">
        <f t="array" ref="G1009">_xlfn.IFS(D1009&gt;4094,4,AND(D1009&lt;=4094, D1009&gt;2784),3,AND(D1009&lt;=2784,D1009&gt;1779),2,D1009&lt;=1779,1)</f>
        <v>1</v>
      </c>
      <c r="H1009">
        <f t="shared" si="15"/>
        <v>211</v>
      </c>
      <c r="I1009" t="str" cm="1">
        <f t="array" ref="I1009">_xlfn.IFS(H1009&gt;411,"Platinum",AND(H1009&lt;=411, H1009&gt;311),"Gold",AND(H1009&lt;=311,H1009&gt;211),"Silver",H1009&lt;=211,"Bronze")</f>
        <v>Bronze</v>
      </c>
      <c r="J1009" t="str" cm="1">
        <f t="array" ref="J1009">_xlfn.IFS(
H1009="444","Champions",
LEFT(H1009,1)="4","Loyal Customers",
MID(H1009,2,1)="4","Potential Loyalists",
LEFT(H1009,1)="3","Promising",
LEFT(H1009,1)="2","Customers Needing Attention",
LEFT(H1009,1)&lt;="2","At Risk",
RIGHT(H1009,1)="4","Can't Lose Them",
TRUE,"Hibernating"
)</f>
        <v>Customers Needing Attention</v>
      </c>
    </row>
    <row r="1010" spans="1:10" x14ac:dyDescent="0.25">
      <c r="A1010" s="3" t="s">
        <v>1026</v>
      </c>
      <c r="B1010">
        <v>10</v>
      </c>
      <c r="C1010">
        <v>9</v>
      </c>
      <c r="D1010">
        <v>4833.7299999999996</v>
      </c>
      <c r="E1010" cm="1">
        <f t="array" ref="E1010">_xlfn.IFS(B1010&gt;87,1,AND(B1010&lt;=87, B1010&gt;45),2,AND(B1010&lt;=45,B1010&gt;18),3,B1010&lt;=18,4)</f>
        <v>4</v>
      </c>
      <c r="F1010" cm="1">
        <f t="array" ref="F1010">_xlfn.IFS(C1010&gt;7,4,AND(C1010&lt;=7, C1010&gt;5),3,AND(C1010&lt;=5,C1010&gt;4),2,C1010&lt;=4,1)</f>
        <v>4</v>
      </c>
      <c r="G1010" cm="1">
        <f t="array" ref="G1010">_xlfn.IFS(D1010&gt;4094,4,AND(D1010&lt;=4094, D1010&gt;2784),3,AND(D1010&lt;=2784,D1010&gt;1779),2,D1010&lt;=1779,1)</f>
        <v>4</v>
      </c>
      <c r="H1010">
        <f t="shared" si="15"/>
        <v>444</v>
      </c>
      <c r="I1010" t="str" cm="1">
        <f t="array" ref="I1010">_xlfn.IFS(H1010&gt;411,"Platinum",AND(H1010&lt;=411, H1010&gt;311),"Gold",AND(H1010&lt;=311,H1010&gt;211),"Silver",H1010&lt;=211,"Bronze")</f>
        <v>Platinum</v>
      </c>
      <c r="J1010" t="str" cm="1">
        <f t="array" ref="J1010">_xlfn.IFS(
H1010="444","Champions",
LEFT(H1010,1)="4","Loyal Customers",
MID(H1010,2,1)="4","Potential Loyalists",
LEFT(H1010,1)="3","Promising",
LEFT(H1010,1)="2","Customers Needing Attention",
LEFT(H1010,1)&lt;="2","At Risk",
RIGHT(H1010,1)="4","Can't Lose Them",
TRUE,"Hibernating"
)</f>
        <v>Loyal Customers</v>
      </c>
    </row>
    <row r="1011" spans="1:10" x14ac:dyDescent="0.25">
      <c r="A1011" s="3" t="s">
        <v>1027</v>
      </c>
      <c r="B1011">
        <v>1</v>
      </c>
      <c r="C1011">
        <v>6</v>
      </c>
      <c r="D1011">
        <v>2957.8500000000004</v>
      </c>
      <c r="E1011" cm="1">
        <f t="array" ref="E1011">_xlfn.IFS(B1011&gt;87,1,AND(B1011&lt;=87, B1011&gt;45),2,AND(B1011&lt;=45,B1011&gt;18),3,B1011&lt;=18,4)</f>
        <v>4</v>
      </c>
      <c r="F1011" cm="1">
        <f t="array" ref="F1011">_xlfn.IFS(C1011&gt;7,4,AND(C1011&lt;=7, C1011&gt;5),3,AND(C1011&lt;=5,C1011&gt;4),2,C1011&lt;=4,1)</f>
        <v>3</v>
      </c>
      <c r="G1011" cm="1">
        <f t="array" ref="G1011">_xlfn.IFS(D1011&gt;4094,4,AND(D1011&lt;=4094, D1011&gt;2784),3,AND(D1011&lt;=2784,D1011&gt;1779),2,D1011&lt;=1779,1)</f>
        <v>3</v>
      </c>
      <c r="H1011">
        <f t="shared" si="15"/>
        <v>433</v>
      </c>
      <c r="I1011" t="str" cm="1">
        <f t="array" ref="I1011">_xlfn.IFS(H1011&gt;411,"Platinum",AND(H1011&lt;=411, H1011&gt;311),"Gold",AND(H1011&lt;=311,H1011&gt;211),"Silver",H1011&lt;=211,"Bronze")</f>
        <v>Platinum</v>
      </c>
      <c r="J1011" t="str" cm="1">
        <f t="array" ref="J1011">_xlfn.IFS(
H1011="444","Champions",
LEFT(H1011,1)="4","Loyal Customers",
MID(H1011,2,1)="4","Potential Loyalists",
LEFT(H1011,1)="3","Promising",
LEFT(H1011,1)="2","Customers Needing Attention",
LEFT(H1011,1)&lt;="2","At Risk",
RIGHT(H1011,1)="4","Can't Lose Them",
TRUE,"Hibernating"
)</f>
        <v>Loyal Customers</v>
      </c>
    </row>
    <row r="1012" spans="1:10" x14ac:dyDescent="0.25">
      <c r="A1012" s="3" t="s">
        <v>1028</v>
      </c>
      <c r="B1012">
        <v>110</v>
      </c>
      <c r="C1012">
        <v>4</v>
      </c>
      <c r="D1012">
        <v>1014.07</v>
      </c>
      <c r="E1012" cm="1">
        <f t="array" ref="E1012">_xlfn.IFS(B1012&gt;87,1,AND(B1012&lt;=87, B1012&gt;45),2,AND(B1012&lt;=45,B1012&gt;18),3,B1012&lt;=18,4)</f>
        <v>1</v>
      </c>
      <c r="F1012" cm="1">
        <f t="array" ref="F1012">_xlfn.IFS(C1012&gt;7,4,AND(C1012&lt;=7, C1012&gt;5),3,AND(C1012&lt;=5,C1012&gt;4),2,C1012&lt;=4,1)</f>
        <v>1</v>
      </c>
      <c r="G1012" cm="1">
        <f t="array" ref="G1012">_xlfn.IFS(D1012&gt;4094,4,AND(D1012&lt;=4094, D1012&gt;2784),3,AND(D1012&lt;=2784,D1012&gt;1779),2,D1012&lt;=1779,1)</f>
        <v>1</v>
      </c>
      <c r="H1012">
        <f t="shared" si="15"/>
        <v>111</v>
      </c>
      <c r="I1012" t="str" cm="1">
        <f t="array" ref="I1012">_xlfn.IFS(H1012&gt;411,"Platinum",AND(H1012&lt;=411, H1012&gt;311),"Gold",AND(H1012&lt;=311,H1012&gt;211),"Silver",H1012&lt;=211,"Bronze")</f>
        <v>Bronze</v>
      </c>
      <c r="J1012" t="str" cm="1">
        <f t="array" ref="J1012">_xlfn.IFS(
H1012="444","Champions",
LEFT(H1012,1)="4","Loyal Customers",
MID(H1012,2,1)="4","Potential Loyalists",
LEFT(H1012,1)="3","Promising",
LEFT(H1012,1)="2","Customers Needing Attention",
LEFT(H1012,1)&lt;="2","At Risk",
RIGHT(H1012,1)="4","Can't Lose Them",
TRUE,"Hibernating"
)</f>
        <v>At Risk</v>
      </c>
    </row>
    <row r="1013" spans="1:10" x14ac:dyDescent="0.25">
      <c r="A1013" s="3" t="s">
        <v>1029</v>
      </c>
      <c r="B1013">
        <v>107</v>
      </c>
      <c r="C1013">
        <v>6</v>
      </c>
      <c r="D1013">
        <v>3725.5700000000006</v>
      </c>
      <c r="E1013" cm="1">
        <f t="array" ref="E1013">_xlfn.IFS(B1013&gt;87,1,AND(B1013&lt;=87, B1013&gt;45),2,AND(B1013&lt;=45,B1013&gt;18),3,B1013&lt;=18,4)</f>
        <v>1</v>
      </c>
      <c r="F1013" cm="1">
        <f t="array" ref="F1013">_xlfn.IFS(C1013&gt;7,4,AND(C1013&lt;=7, C1013&gt;5),3,AND(C1013&lt;=5,C1013&gt;4),2,C1013&lt;=4,1)</f>
        <v>3</v>
      </c>
      <c r="G1013" cm="1">
        <f t="array" ref="G1013">_xlfn.IFS(D1013&gt;4094,4,AND(D1013&lt;=4094, D1013&gt;2784),3,AND(D1013&lt;=2784,D1013&gt;1779),2,D1013&lt;=1779,1)</f>
        <v>3</v>
      </c>
      <c r="H1013">
        <f t="shared" si="15"/>
        <v>133</v>
      </c>
      <c r="I1013" t="str" cm="1">
        <f t="array" ref="I1013">_xlfn.IFS(H1013&gt;411,"Platinum",AND(H1013&lt;=411, H1013&gt;311),"Gold",AND(H1013&lt;=311,H1013&gt;211),"Silver",H1013&lt;=211,"Bronze")</f>
        <v>Bronze</v>
      </c>
      <c r="J1013" t="str" cm="1">
        <f t="array" ref="J1013">_xlfn.IFS(
H1013="444","Champions",
LEFT(H1013,1)="4","Loyal Customers",
MID(H1013,2,1)="4","Potential Loyalists",
LEFT(H1013,1)="3","Promising",
LEFT(H1013,1)="2","Customers Needing Attention",
LEFT(H1013,1)&lt;="2","At Risk",
RIGHT(H1013,1)="4","Can't Lose Them",
TRUE,"Hibernating"
)</f>
        <v>At Risk</v>
      </c>
    </row>
    <row r="1014" spans="1:10" x14ac:dyDescent="0.25">
      <c r="A1014" s="3" t="s">
        <v>1030</v>
      </c>
      <c r="B1014">
        <v>59</v>
      </c>
      <c r="C1014">
        <v>6</v>
      </c>
      <c r="D1014">
        <v>3456.7999999999997</v>
      </c>
      <c r="E1014" cm="1">
        <f t="array" ref="E1014">_xlfn.IFS(B1014&gt;87,1,AND(B1014&lt;=87, B1014&gt;45),2,AND(B1014&lt;=45,B1014&gt;18),3,B1014&lt;=18,4)</f>
        <v>2</v>
      </c>
      <c r="F1014" cm="1">
        <f t="array" ref="F1014">_xlfn.IFS(C1014&gt;7,4,AND(C1014&lt;=7, C1014&gt;5),3,AND(C1014&lt;=5,C1014&gt;4),2,C1014&lt;=4,1)</f>
        <v>3</v>
      </c>
      <c r="G1014" cm="1">
        <f t="array" ref="G1014">_xlfn.IFS(D1014&gt;4094,4,AND(D1014&lt;=4094, D1014&gt;2784),3,AND(D1014&lt;=2784,D1014&gt;1779),2,D1014&lt;=1779,1)</f>
        <v>3</v>
      </c>
      <c r="H1014">
        <f t="shared" si="15"/>
        <v>233</v>
      </c>
      <c r="I1014" t="str" cm="1">
        <f t="array" ref="I1014">_xlfn.IFS(H1014&gt;411,"Platinum",AND(H1014&lt;=411, H1014&gt;311),"Gold",AND(H1014&lt;=311,H1014&gt;211),"Silver",H1014&lt;=211,"Bronze")</f>
        <v>Silver</v>
      </c>
      <c r="J1014" t="str" cm="1">
        <f t="array" ref="J1014">_xlfn.IFS(
H1014="444","Champions",
LEFT(H1014,1)="4","Loyal Customers",
MID(H1014,2,1)="4","Potential Loyalists",
LEFT(H1014,1)="3","Promising",
LEFT(H1014,1)="2","Customers Needing Attention",
LEFT(H1014,1)&lt;="2","At Risk",
RIGHT(H1014,1)="4","Can't Lose Them",
TRUE,"Hibernating"
)</f>
        <v>Customers Needing Attention</v>
      </c>
    </row>
    <row r="1015" spans="1:10" x14ac:dyDescent="0.25">
      <c r="A1015" s="3" t="s">
        <v>1031</v>
      </c>
      <c r="B1015">
        <v>105</v>
      </c>
      <c r="C1015">
        <v>1</v>
      </c>
      <c r="D1015">
        <v>834.94</v>
      </c>
      <c r="E1015" cm="1">
        <f t="array" ref="E1015">_xlfn.IFS(B1015&gt;87,1,AND(B1015&lt;=87, B1015&gt;45),2,AND(B1015&lt;=45,B1015&gt;18),3,B1015&lt;=18,4)</f>
        <v>1</v>
      </c>
      <c r="F1015" cm="1">
        <f t="array" ref="F1015">_xlfn.IFS(C1015&gt;7,4,AND(C1015&lt;=7, C1015&gt;5),3,AND(C1015&lt;=5,C1015&gt;4),2,C1015&lt;=4,1)</f>
        <v>1</v>
      </c>
      <c r="G1015" cm="1">
        <f t="array" ref="G1015">_xlfn.IFS(D1015&gt;4094,4,AND(D1015&lt;=4094, D1015&gt;2784),3,AND(D1015&lt;=2784,D1015&gt;1779),2,D1015&lt;=1779,1)</f>
        <v>1</v>
      </c>
      <c r="H1015">
        <f t="shared" si="15"/>
        <v>111</v>
      </c>
      <c r="I1015" t="str" cm="1">
        <f t="array" ref="I1015">_xlfn.IFS(H1015&gt;411,"Platinum",AND(H1015&lt;=411, H1015&gt;311),"Gold",AND(H1015&lt;=311,H1015&gt;211),"Silver",H1015&lt;=211,"Bronze")</f>
        <v>Bronze</v>
      </c>
      <c r="J1015" t="str" cm="1">
        <f t="array" ref="J1015">_xlfn.IFS(
H1015="444","Champions",
LEFT(H1015,1)="4","Loyal Customers",
MID(H1015,2,1)="4","Potential Loyalists",
LEFT(H1015,1)="3","Promising",
LEFT(H1015,1)="2","Customers Needing Attention",
LEFT(H1015,1)&lt;="2","At Risk",
RIGHT(H1015,1)="4","Can't Lose Them",
TRUE,"Hibernating"
)</f>
        <v>At Risk</v>
      </c>
    </row>
    <row r="1016" spans="1:10" x14ac:dyDescent="0.25">
      <c r="A1016" s="3" t="s">
        <v>1032</v>
      </c>
      <c r="B1016">
        <v>17</v>
      </c>
      <c r="C1016">
        <v>3</v>
      </c>
      <c r="D1016">
        <v>907.45</v>
      </c>
      <c r="E1016" cm="1">
        <f t="array" ref="E1016">_xlfn.IFS(B1016&gt;87,1,AND(B1016&lt;=87, B1016&gt;45),2,AND(B1016&lt;=45,B1016&gt;18),3,B1016&lt;=18,4)</f>
        <v>4</v>
      </c>
      <c r="F1016" cm="1">
        <f t="array" ref="F1016">_xlfn.IFS(C1016&gt;7,4,AND(C1016&lt;=7, C1016&gt;5),3,AND(C1016&lt;=5,C1016&gt;4),2,C1016&lt;=4,1)</f>
        <v>1</v>
      </c>
      <c r="G1016" cm="1">
        <f t="array" ref="G1016">_xlfn.IFS(D1016&gt;4094,4,AND(D1016&lt;=4094, D1016&gt;2784),3,AND(D1016&lt;=2784,D1016&gt;1779),2,D1016&lt;=1779,1)</f>
        <v>1</v>
      </c>
      <c r="H1016">
        <f t="shared" si="15"/>
        <v>411</v>
      </c>
      <c r="I1016" t="str" cm="1">
        <f t="array" ref="I1016">_xlfn.IFS(H1016&gt;411,"Platinum",AND(H1016&lt;=411, H1016&gt;311),"Gold",AND(H1016&lt;=311,H1016&gt;211),"Silver",H1016&lt;=211,"Bronze")</f>
        <v>Gold</v>
      </c>
      <c r="J1016" t="str" cm="1">
        <f t="array" ref="J1016">_xlfn.IFS(
H1016="444","Champions",
LEFT(H1016,1)="4","Loyal Customers",
MID(H1016,2,1)="4","Potential Loyalists",
LEFT(H1016,1)="3","Promising",
LEFT(H1016,1)="2","Customers Needing Attention",
LEFT(H1016,1)&lt;="2","At Risk",
RIGHT(H1016,1)="4","Can't Lose Them",
TRUE,"Hibernating"
)</f>
        <v>Loyal Customers</v>
      </c>
    </row>
    <row r="1017" spans="1:10" x14ac:dyDescent="0.25">
      <c r="A1017" s="3" t="s">
        <v>1033</v>
      </c>
      <c r="B1017">
        <v>61</v>
      </c>
      <c r="C1017">
        <v>2</v>
      </c>
      <c r="D1017">
        <v>689.11</v>
      </c>
      <c r="E1017" cm="1">
        <f t="array" ref="E1017">_xlfn.IFS(B1017&gt;87,1,AND(B1017&lt;=87, B1017&gt;45),2,AND(B1017&lt;=45,B1017&gt;18),3,B1017&lt;=18,4)</f>
        <v>2</v>
      </c>
      <c r="F1017" cm="1">
        <f t="array" ref="F1017">_xlfn.IFS(C1017&gt;7,4,AND(C1017&lt;=7, C1017&gt;5),3,AND(C1017&lt;=5,C1017&gt;4),2,C1017&lt;=4,1)</f>
        <v>1</v>
      </c>
      <c r="G1017" cm="1">
        <f t="array" ref="G1017">_xlfn.IFS(D1017&gt;4094,4,AND(D1017&lt;=4094, D1017&gt;2784),3,AND(D1017&lt;=2784,D1017&gt;1779),2,D1017&lt;=1779,1)</f>
        <v>1</v>
      </c>
      <c r="H1017">
        <f t="shared" si="15"/>
        <v>211</v>
      </c>
      <c r="I1017" t="str" cm="1">
        <f t="array" ref="I1017">_xlfn.IFS(H1017&gt;411,"Platinum",AND(H1017&lt;=411, H1017&gt;311),"Gold",AND(H1017&lt;=311,H1017&gt;211),"Silver",H1017&lt;=211,"Bronze")</f>
        <v>Bronze</v>
      </c>
      <c r="J1017" t="str" cm="1">
        <f t="array" ref="J1017">_xlfn.IFS(
H1017="444","Champions",
LEFT(H1017,1)="4","Loyal Customers",
MID(H1017,2,1)="4","Potential Loyalists",
LEFT(H1017,1)="3","Promising",
LEFT(H1017,1)="2","Customers Needing Attention",
LEFT(H1017,1)&lt;="2","At Risk",
RIGHT(H1017,1)="4","Can't Lose Them",
TRUE,"Hibernating"
)</f>
        <v>Customers Needing Attention</v>
      </c>
    </row>
    <row r="1018" spans="1:10" x14ac:dyDescent="0.25">
      <c r="A1018" s="3" t="s">
        <v>1034</v>
      </c>
      <c r="B1018">
        <v>38</v>
      </c>
      <c r="C1018">
        <v>9</v>
      </c>
      <c r="D1018">
        <v>3286.01</v>
      </c>
      <c r="E1018" cm="1">
        <f t="array" ref="E1018">_xlfn.IFS(B1018&gt;87,1,AND(B1018&lt;=87, B1018&gt;45),2,AND(B1018&lt;=45,B1018&gt;18),3,B1018&lt;=18,4)</f>
        <v>3</v>
      </c>
      <c r="F1018" cm="1">
        <f t="array" ref="F1018">_xlfn.IFS(C1018&gt;7,4,AND(C1018&lt;=7, C1018&gt;5),3,AND(C1018&lt;=5,C1018&gt;4),2,C1018&lt;=4,1)</f>
        <v>4</v>
      </c>
      <c r="G1018" cm="1">
        <f t="array" ref="G1018">_xlfn.IFS(D1018&gt;4094,4,AND(D1018&lt;=4094, D1018&gt;2784),3,AND(D1018&lt;=2784,D1018&gt;1779),2,D1018&lt;=1779,1)</f>
        <v>3</v>
      </c>
      <c r="H1018">
        <f t="shared" si="15"/>
        <v>343</v>
      </c>
      <c r="I1018" t="str" cm="1">
        <f t="array" ref="I1018">_xlfn.IFS(H1018&gt;411,"Platinum",AND(H1018&lt;=411, H1018&gt;311),"Gold",AND(H1018&lt;=311,H1018&gt;211),"Silver",H1018&lt;=211,"Bronze")</f>
        <v>Gold</v>
      </c>
      <c r="J1018" t="str" cm="1">
        <f t="array" ref="J1018">_xlfn.IFS(
H1018="444","Champions",
LEFT(H1018,1)="4","Loyal Customers",
MID(H1018,2,1)="4","Potential Loyalists",
LEFT(H1018,1)="3","Promising",
LEFT(H1018,1)="2","Customers Needing Attention",
LEFT(H1018,1)&lt;="2","At Risk",
RIGHT(H1018,1)="4","Can't Lose Them",
TRUE,"Hibernating"
)</f>
        <v>Potential Loyalists</v>
      </c>
    </row>
    <row r="1019" spans="1:10" x14ac:dyDescent="0.25">
      <c r="A1019" s="3" t="s">
        <v>1035</v>
      </c>
      <c r="B1019">
        <v>42</v>
      </c>
      <c r="C1019">
        <v>13</v>
      </c>
      <c r="D1019">
        <v>3254.5299999999997</v>
      </c>
      <c r="E1019" cm="1">
        <f t="array" ref="E1019">_xlfn.IFS(B1019&gt;87,1,AND(B1019&lt;=87, B1019&gt;45),2,AND(B1019&lt;=45,B1019&gt;18),3,B1019&lt;=18,4)</f>
        <v>3</v>
      </c>
      <c r="F1019" cm="1">
        <f t="array" ref="F1019">_xlfn.IFS(C1019&gt;7,4,AND(C1019&lt;=7, C1019&gt;5),3,AND(C1019&lt;=5,C1019&gt;4),2,C1019&lt;=4,1)</f>
        <v>4</v>
      </c>
      <c r="G1019" cm="1">
        <f t="array" ref="G1019">_xlfn.IFS(D1019&gt;4094,4,AND(D1019&lt;=4094, D1019&gt;2784),3,AND(D1019&lt;=2784,D1019&gt;1779),2,D1019&lt;=1779,1)</f>
        <v>3</v>
      </c>
      <c r="H1019">
        <f t="shared" si="15"/>
        <v>343</v>
      </c>
      <c r="I1019" t="str" cm="1">
        <f t="array" ref="I1019">_xlfn.IFS(H1019&gt;411,"Platinum",AND(H1019&lt;=411, H1019&gt;311),"Gold",AND(H1019&lt;=311,H1019&gt;211),"Silver",H1019&lt;=211,"Bronze")</f>
        <v>Gold</v>
      </c>
      <c r="J1019" t="str" cm="1">
        <f t="array" ref="J1019">_xlfn.IFS(
H1019="444","Champions",
LEFT(H1019,1)="4","Loyal Customers",
MID(H1019,2,1)="4","Potential Loyalists",
LEFT(H1019,1)="3","Promising",
LEFT(H1019,1)="2","Customers Needing Attention",
LEFT(H1019,1)&lt;="2","At Risk",
RIGHT(H1019,1)="4","Can't Lose Them",
TRUE,"Hibernating"
)</f>
        <v>Potential Loyalists</v>
      </c>
    </row>
    <row r="1020" spans="1:10" x14ac:dyDescent="0.25">
      <c r="A1020" s="3" t="s">
        <v>1036</v>
      </c>
      <c r="B1020">
        <v>12</v>
      </c>
      <c r="C1020">
        <v>8</v>
      </c>
      <c r="D1020">
        <v>2248.1699999999996</v>
      </c>
      <c r="E1020" cm="1">
        <f t="array" ref="E1020">_xlfn.IFS(B1020&gt;87,1,AND(B1020&lt;=87, B1020&gt;45),2,AND(B1020&lt;=45,B1020&gt;18),3,B1020&lt;=18,4)</f>
        <v>4</v>
      </c>
      <c r="F1020" cm="1">
        <f t="array" ref="F1020">_xlfn.IFS(C1020&gt;7,4,AND(C1020&lt;=7, C1020&gt;5),3,AND(C1020&lt;=5,C1020&gt;4),2,C1020&lt;=4,1)</f>
        <v>4</v>
      </c>
      <c r="G1020" cm="1">
        <f t="array" ref="G1020">_xlfn.IFS(D1020&gt;4094,4,AND(D1020&lt;=4094, D1020&gt;2784),3,AND(D1020&lt;=2784,D1020&gt;1779),2,D1020&lt;=1779,1)</f>
        <v>2</v>
      </c>
      <c r="H1020">
        <f t="shared" si="15"/>
        <v>442</v>
      </c>
      <c r="I1020" t="str" cm="1">
        <f t="array" ref="I1020">_xlfn.IFS(H1020&gt;411,"Platinum",AND(H1020&lt;=411, H1020&gt;311),"Gold",AND(H1020&lt;=311,H1020&gt;211),"Silver",H1020&lt;=211,"Bronze")</f>
        <v>Platinum</v>
      </c>
      <c r="J1020" t="str" cm="1">
        <f t="array" ref="J1020">_xlfn.IFS(
H1020="444","Champions",
LEFT(H1020,1)="4","Loyal Customers",
MID(H1020,2,1)="4","Potential Loyalists",
LEFT(H1020,1)="3","Promising",
LEFT(H1020,1)="2","Customers Needing Attention",
LEFT(H1020,1)&lt;="2","At Risk",
RIGHT(H1020,1)="4","Can't Lose Them",
TRUE,"Hibernating"
)</f>
        <v>Loyal Customers</v>
      </c>
    </row>
    <row r="1021" spans="1:10" x14ac:dyDescent="0.25">
      <c r="A1021" s="3" t="s">
        <v>1037</v>
      </c>
      <c r="B1021">
        <v>61</v>
      </c>
      <c r="C1021">
        <v>5</v>
      </c>
      <c r="D1021">
        <v>2568.0499999999997</v>
      </c>
      <c r="E1021" cm="1">
        <f t="array" ref="E1021">_xlfn.IFS(B1021&gt;87,1,AND(B1021&lt;=87, B1021&gt;45),2,AND(B1021&lt;=45,B1021&gt;18),3,B1021&lt;=18,4)</f>
        <v>2</v>
      </c>
      <c r="F1021" cm="1">
        <f t="array" ref="F1021">_xlfn.IFS(C1021&gt;7,4,AND(C1021&lt;=7, C1021&gt;5),3,AND(C1021&lt;=5,C1021&gt;4),2,C1021&lt;=4,1)</f>
        <v>2</v>
      </c>
      <c r="G1021" cm="1">
        <f t="array" ref="G1021">_xlfn.IFS(D1021&gt;4094,4,AND(D1021&lt;=4094, D1021&gt;2784),3,AND(D1021&lt;=2784,D1021&gt;1779),2,D1021&lt;=1779,1)</f>
        <v>2</v>
      </c>
      <c r="H1021">
        <f t="shared" si="15"/>
        <v>222</v>
      </c>
      <c r="I1021" t="str" cm="1">
        <f t="array" ref="I1021">_xlfn.IFS(H1021&gt;411,"Platinum",AND(H1021&lt;=411, H1021&gt;311),"Gold",AND(H1021&lt;=311,H1021&gt;211),"Silver",H1021&lt;=211,"Bronze")</f>
        <v>Silver</v>
      </c>
      <c r="J1021" t="str" cm="1">
        <f t="array" ref="J1021">_xlfn.IFS(
H1021="444","Champions",
LEFT(H1021,1)="4","Loyal Customers",
MID(H1021,2,1)="4","Potential Loyalists",
LEFT(H1021,1)="3","Promising",
LEFT(H1021,1)="2","Customers Needing Attention",
LEFT(H1021,1)&lt;="2","At Risk",
RIGHT(H1021,1)="4","Can't Lose Them",
TRUE,"Hibernating"
)</f>
        <v>Customers Needing Attention</v>
      </c>
    </row>
    <row r="1022" spans="1:10" x14ac:dyDescent="0.25">
      <c r="A1022" s="3" t="s">
        <v>1038</v>
      </c>
      <c r="B1022">
        <v>53</v>
      </c>
      <c r="C1022">
        <v>7</v>
      </c>
      <c r="D1022">
        <v>4545.7999999999993</v>
      </c>
      <c r="E1022" cm="1">
        <f t="array" ref="E1022">_xlfn.IFS(B1022&gt;87,1,AND(B1022&lt;=87, B1022&gt;45),2,AND(B1022&lt;=45,B1022&gt;18),3,B1022&lt;=18,4)</f>
        <v>2</v>
      </c>
      <c r="F1022" cm="1">
        <f t="array" ref="F1022">_xlfn.IFS(C1022&gt;7,4,AND(C1022&lt;=7, C1022&gt;5),3,AND(C1022&lt;=5,C1022&gt;4),2,C1022&lt;=4,1)</f>
        <v>3</v>
      </c>
      <c r="G1022" cm="1">
        <f t="array" ref="G1022">_xlfn.IFS(D1022&gt;4094,4,AND(D1022&lt;=4094, D1022&gt;2784),3,AND(D1022&lt;=2784,D1022&gt;1779),2,D1022&lt;=1779,1)</f>
        <v>4</v>
      </c>
      <c r="H1022">
        <f t="shared" si="15"/>
        <v>234</v>
      </c>
      <c r="I1022" t="str" cm="1">
        <f t="array" ref="I1022">_xlfn.IFS(H1022&gt;411,"Platinum",AND(H1022&lt;=411, H1022&gt;311),"Gold",AND(H1022&lt;=311,H1022&gt;211),"Silver",H1022&lt;=211,"Bronze")</f>
        <v>Silver</v>
      </c>
      <c r="J1022" t="str" cm="1">
        <f t="array" ref="J1022">_xlfn.IFS(
H1022="444","Champions",
LEFT(H1022,1)="4","Loyal Customers",
MID(H1022,2,1)="4","Potential Loyalists",
LEFT(H1022,1)="3","Promising",
LEFT(H1022,1)="2","Customers Needing Attention",
LEFT(H1022,1)&lt;="2","At Risk",
RIGHT(H1022,1)="4","Can't Lose Them",
TRUE,"Hibernating"
)</f>
        <v>Customers Needing Attention</v>
      </c>
    </row>
    <row r="1023" spans="1:10" x14ac:dyDescent="0.25">
      <c r="A1023" s="3" t="s">
        <v>1039</v>
      </c>
      <c r="B1023">
        <v>28</v>
      </c>
      <c r="C1023">
        <v>7</v>
      </c>
      <c r="D1023">
        <v>5107.25</v>
      </c>
      <c r="E1023" cm="1">
        <f t="array" ref="E1023">_xlfn.IFS(B1023&gt;87,1,AND(B1023&lt;=87, B1023&gt;45),2,AND(B1023&lt;=45,B1023&gt;18),3,B1023&lt;=18,4)</f>
        <v>3</v>
      </c>
      <c r="F1023" cm="1">
        <f t="array" ref="F1023">_xlfn.IFS(C1023&gt;7,4,AND(C1023&lt;=7, C1023&gt;5),3,AND(C1023&lt;=5,C1023&gt;4),2,C1023&lt;=4,1)</f>
        <v>3</v>
      </c>
      <c r="G1023" cm="1">
        <f t="array" ref="G1023">_xlfn.IFS(D1023&gt;4094,4,AND(D1023&lt;=4094, D1023&gt;2784),3,AND(D1023&lt;=2784,D1023&gt;1779),2,D1023&lt;=1779,1)</f>
        <v>4</v>
      </c>
      <c r="H1023">
        <f t="shared" si="15"/>
        <v>334</v>
      </c>
      <c r="I1023" t="str" cm="1">
        <f t="array" ref="I1023">_xlfn.IFS(H1023&gt;411,"Platinum",AND(H1023&lt;=411, H1023&gt;311),"Gold",AND(H1023&lt;=311,H1023&gt;211),"Silver",H1023&lt;=211,"Bronze")</f>
        <v>Gold</v>
      </c>
      <c r="J1023" t="str" cm="1">
        <f t="array" ref="J1023">_xlfn.IFS(
H1023="444","Champions",
LEFT(H1023,1)="4","Loyal Customers",
MID(H1023,2,1)="4","Potential Loyalists",
LEFT(H1023,1)="3","Promising",
LEFT(H1023,1)="2","Customers Needing Attention",
LEFT(H1023,1)&lt;="2","At Risk",
RIGHT(H1023,1)="4","Can't Lose Them",
TRUE,"Hibernating"
)</f>
        <v>Promising</v>
      </c>
    </row>
    <row r="1024" spans="1:10" x14ac:dyDescent="0.25">
      <c r="A1024" s="3" t="s">
        <v>1040</v>
      </c>
      <c r="B1024">
        <v>1</v>
      </c>
      <c r="C1024">
        <v>5</v>
      </c>
      <c r="D1024">
        <v>3092.75</v>
      </c>
      <c r="E1024" cm="1">
        <f t="array" ref="E1024">_xlfn.IFS(B1024&gt;87,1,AND(B1024&lt;=87, B1024&gt;45),2,AND(B1024&lt;=45,B1024&gt;18),3,B1024&lt;=18,4)</f>
        <v>4</v>
      </c>
      <c r="F1024" cm="1">
        <f t="array" ref="F1024">_xlfn.IFS(C1024&gt;7,4,AND(C1024&lt;=7, C1024&gt;5),3,AND(C1024&lt;=5,C1024&gt;4),2,C1024&lt;=4,1)</f>
        <v>2</v>
      </c>
      <c r="G1024" cm="1">
        <f t="array" ref="G1024">_xlfn.IFS(D1024&gt;4094,4,AND(D1024&lt;=4094, D1024&gt;2784),3,AND(D1024&lt;=2784,D1024&gt;1779),2,D1024&lt;=1779,1)</f>
        <v>3</v>
      </c>
      <c r="H1024">
        <f t="shared" si="15"/>
        <v>423</v>
      </c>
      <c r="I1024" t="str" cm="1">
        <f t="array" ref="I1024">_xlfn.IFS(H1024&gt;411,"Platinum",AND(H1024&lt;=411, H1024&gt;311),"Gold",AND(H1024&lt;=311,H1024&gt;211),"Silver",H1024&lt;=211,"Bronze")</f>
        <v>Platinum</v>
      </c>
      <c r="J1024" t="str" cm="1">
        <f t="array" ref="J1024">_xlfn.IFS(
H1024="444","Champions",
LEFT(H1024,1)="4","Loyal Customers",
MID(H1024,2,1)="4","Potential Loyalists",
LEFT(H1024,1)="3","Promising",
LEFT(H1024,1)="2","Customers Needing Attention",
LEFT(H1024,1)&lt;="2","At Risk",
RIGHT(H1024,1)="4","Can't Lose Them",
TRUE,"Hibernating"
)</f>
        <v>Loyal Customers</v>
      </c>
    </row>
    <row r="1025" spans="1:10" x14ac:dyDescent="0.25">
      <c r="A1025" s="3" t="s">
        <v>1041</v>
      </c>
      <c r="B1025">
        <v>44</v>
      </c>
      <c r="C1025">
        <v>4</v>
      </c>
      <c r="D1025">
        <v>1841.25</v>
      </c>
      <c r="E1025" cm="1">
        <f t="array" ref="E1025">_xlfn.IFS(B1025&gt;87,1,AND(B1025&lt;=87, B1025&gt;45),2,AND(B1025&lt;=45,B1025&gt;18),3,B1025&lt;=18,4)</f>
        <v>3</v>
      </c>
      <c r="F1025" cm="1">
        <f t="array" ref="F1025">_xlfn.IFS(C1025&gt;7,4,AND(C1025&lt;=7, C1025&gt;5),3,AND(C1025&lt;=5,C1025&gt;4),2,C1025&lt;=4,1)</f>
        <v>1</v>
      </c>
      <c r="G1025" cm="1">
        <f t="array" ref="G1025">_xlfn.IFS(D1025&gt;4094,4,AND(D1025&lt;=4094, D1025&gt;2784),3,AND(D1025&lt;=2784,D1025&gt;1779),2,D1025&lt;=1779,1)</f>
        <v>2</v>
      </c>
      <c r="H1025">
        <f t="shared" si="15"/>
        <v>312</v>
      </c>
      <c r="I1025" t="str" cm="1">
        <f t="array" ref="I1025">_xlfn.IFS(H1025&gt;411,"Platinum",AND(H1025&lt;=411, H1025&gt;311),"Gold",AND(H1025&lt;=311,H1025&gt;211),"Silver",H1025&lt;=211,"Bronze")</f>
        <v>Gold</v>
      </c>
      <c r="J1025" t="str" cm="1">
        <f t="array" ref="J1025">_xlfn.IFS(
H1025="444","Champions",
LEFT(H1025,1)="4","Loyal Customers",
MID(H1025,2,1)="4","Potential Loyalists",
LEFT(H1025,1)="3","Promising",
LEFT(H1025,1)="2","Customers Needing Attention",
LEFT(H1025,1)&lt;="2","At Risk",
RIGHT(H1025,1)="4","Can't Lose Them",
TRUE,"Hibernating"
)</f>
        <v>Promising</v>
      </c>
    </row>
    <row r="1026" spans="1:10" x14ac:dyDescent="0.25">
      <c r="A1026" s="3" t="s">
        <v>1042</v>
      </c>
      <c r="B1026">
        <v>79</v>
      </c>
      <c r="C1026">
        <v>4</v>
      </c>
      <c r="D1026">
        <v>1519.4699999999998</v>
      </c>
      <c r="E1026" cm="1">
        <f t="array" ref="E1026">_xlfn.IFS(B1026&gt;87,1,AND(B1026&lt;=87, B1026&gt;45),2,AND(B1026&lt;=45,B1026&gt;18),3,B1026&lt;=18,4)</f>
        <v>2</v>
      </c>
      <c r="F1026" cm="1">
        <f t="array" ref="F1026">_xlfn.IFS(C1026&gt;7,4,AND(C1026&lt;=7, C1026&gt;5),3,AND(C1026&lt;=5,C1026&gt;4),2,C1026&lt;=4,1)</f>
        <v>1</v>
      </c>
      <c r="G1026" cm="1">
        <f t="array" ref="G1026">_xlfn.IFS(D1026&gt;4094,4,AND(D1026&lt;=4094, D1026&gt;2784),3,AND(D1026&lt;=2784,D1026&gt;1779),2,D1026&lt;=1779,1)</f>
        <v>1</v>
      </c>
      <c r="H1026">
        <f t="shared" si="15"/>
        <v>211</v>
      </c>
      <c r="I1026" t="str" cm="1">
        <f t="array" ref="I1026">_xlfn.IFS(H1026&gt;411,"Platinum",AND(H1026&lt;=411, H1026&gt;311),"Gold",AND(H1026&lt;=311,H1026&gt;211),"Silver",H1026&lt;=211,"Bronze")</f>
        <v>Bronze</v>
      </c>
      <c r="J1026" t="str" cm="1">
        <f t="array" ref="J1026">_xlfn.IFS(
H1026="444","Champions",
LEFT(H1026,1)="4","Loyal Customers",
MID(H1026,2,1)="4","Potential Loyalists",
LEFT(H1026,1)="3","Promising",
LEFT(H1026,1)="2","Customers Needing Attention",
LEFT(H1026,1)&lt;="2","At Risk",
RIGHT(H1026,1)="4","Can't Lose Them",
TRUE,"Hibernating"
)</f>
        <v>Customers Needing Attention</v>
      </c>
    </row>
    <row r="1027" spans="1:10" x14ac:dyDescent="0.25">
      <c r="A1027" s="3" t="s">
        <v>1043</v>
      </c>
      <c r="B1027">
        <v>66</v>
      </c>
      <c r="C1027">
        <v>2</v>
      </c>
      <c r="D1027">
        <v>90.1</v>
      </c>
      <c r="E1027" cm="1">
        <f t="array" ref="E1027">_xlfn.IFS(B1027&gt;87,1,AND(B1027&lt;=87, B1027&gt;45),2,AND(B1027&lt;=45,B1027&gt;18),3,B1027&lt;=18,4)</f>
        <v>2</v>
      </c>
      <c r="F1027" cm="1">
        <f t="array" ref="F1027">_xlfn.IFS(C1027&gt;7,4,AND(C1027&lt;=7, C1027&gt;5),3,AND(C1027&lt;=5,C1027&gt;4),2,C1027&lt;=4,1)</f>
        <v>1</v>
      </c>
      <c r="G1027" cm="1">
        <f t="array" ref="G1027">_xlfn.IFS(D1027&gt;4094,4,AND(D1027&lt;=4094, D1027&gt;2784),3,AND(D1027&lt;=2784,D1027&gt;1779),2,D1027&lt;=1779,1)</f>
        <v>1</v>
      </c>
      <c r="H1027">
        <f t="shared" si="15"/>
        <v>211</v>
      </c>
      <c r="I1027" t="str" cm="1">
        <f t="array" ref="I1027">_xlfn.IFS(H1027&gt;411,"Platinum",AND(H1027&lt;=411, H1027&gt;311),"Gold",AND(H1027&lt;=311,H1027&gt;211),"Silver",H1027&lt;=211,"Bronze")</f>
        <v>Bronze</v>
      </c>
      <c r="J1027" t="str" cm="1">
        <f t="array" ref="J1027">_xlfn.IFS(
H1027="444","Champions",
LEFT(H1027,1)="4","Loyal Customers",
MID(H1027,2,1)="4","Potential Loyalists",
LEFT(H1027,1)="3","Promising",
LEFT(H1027,1)="2","Customers Needing Attention",
LEFT(H1027,1)&lt;="2","At Risk",
RIGHT(H1027,1)="4","Can't Lose Them",
TRUE,"Hibernating"
)</f>
        <v>Customers Needing Attention</v>
      </c>
    </row>
    <row r="1028" spans="1:10" x14ac:dyDescent="0.25">
      <c r="A1028" s="3" t="s">
        <v>1044</v>
      </c>
      <c r="B1028">
        <v>40</v>
      </c>
      <c r="C1028">
        <v>1</v>
      </c>
      <c r="D1028">
        <v>64.510000000000005</v>
      </c>
      <c r="E1028" cm="1">
        <f t="array" ref="E1028">_xlfn.IFS(B1028&gt;87,1,AND(B1028&lt;=87, B1028&gt;45),2,AND(B1028&lt;=45,B1028&gt;18),3,B1028&lt;=18,4)</f>
        <v>3</v>
      </c>
      <c r="F1028" cm="1">
        <f t="array" ref="F1028">_xlfn.IFS(C1028&gt;7,4,AND(C1028&lt;=7, C1028&gt;5),3,AND(C1028&lt;=5,C1028&gt;4),2,C1028&lt;=4,1)</f>
        <v>1</v>
      </c>
      <c r="G1028" cm="1">
        <f t="array" ref="G1028">_xlfn.IFS(D1028&gt;4094,4,AND(D1028&lt;=4094, D1028&gt;2784),3,AND(D1028&lt;=2784,D1028&gt;1779),2,D1028&lt;=1779,1)</f>
        <v>1</v>
      </c>
      <c r="H1028">
        <f t="shared" si="15"/>
        <v>311</v>
      </c>
      <c r="I1028" t="str" cm="1">
        <f t="array" ref="I1028">_xlfn.IFS(H1028&gt;411,"Platinum",AND(H1028&lt;=411, H1028&gt;311),"Gold",AND(H1028&lt;=311,H1028&gt;211),"Silver",H1028&lt;=211,"Bronze")</f>
        <v>Silver</v>
      </c>
      <c r="J1028" t="str" cm="1">
        <f t="array" ref="J1028">_xlfn.IFS(
H1028="444","Champions",
LEFT(H1028,1)="4","Loyal Customers",
MID(H1028,2,1)="4","Potential Loyalists",
LEFT(H1028,1)="3","Promising",
LEFT(H1028,1)="2","Customers Needing Attention",
LEFT(H1028,1)&lt;="2","At Risk",
RIGHT(H1028,1)="4","Can't Lose Them",
TRUE,"Hibernating"
)</f>
        <v>Promising</v>
      </c>
    </row>
    <row r="1029" spans="1:10" x14ac:dyDescent="0.25">
      <c r="A1029" s="3" t="s">
        <v>1045</v>
      </c>
      <c r="B1029">
        <v>93</v>
      </c>
      <c r="C1029">
        <v>3</v>
      </c>
      <c r="D1029">
        <v>1580.86</v>
      </c>
      <c r="E1029" cm="1">
        <f t="array" ref="E1029">_xlfn.IFS(B1029&gt;87,1,AND(B1029&lt;=87, B1029&gt;45),2,AND(B1029&lt;=45,B1029&gt;18),3,B1029&lt;=18,4)</f>
        <v>1</v>
      </c>
      <c r="F1029" cm="1">
        <f t="array" ref="F1029">_xlfn.IFS(C1029&gt;7,4,AND(C1029&lt;=7, C1029&gt;5),3,AND(C1029&lt;=5,C1029&gt;4),2,C1029&lt;=4,1)</f>
        <v>1</v>
      </c>
      <c r="G1029" cm="1">
        <f t="array" ref="G1029">_xlfn.IFS(D1029&gt;4094,4,AND(D1029&lt;=4094, D1029&gt;2784),3,AND(D1029&lt;=2784,D1029&gt;1779),2,D1029&lt;=1779,1)</f>
        <v>1</v>
      </c>
      <c r="H1029">
        <f t="shared" ref="H1029:H1092" si="16">(100*E1029)+(10*F1029)+G1029</f>
        <v>111</v>
      </c>
      <c r="I1029" t="str" cm="1">
        <f t="array" ref="I1029">_xlfn.IFS(H1029&gt;411,"Platinum",AND(H1029&lt;=411, H1029&gt;311),"Gold",AND(H1029&lt;=311,H1029&gt;211),"Silver",H1029&lt;=211,"Bronze")</f>
        <v>Bronze</v>
      </c>
      <c r="J1029" t="str" cm="1">
        <f t="array" ref="J1029">_xlfn.IFS(
H1029="444","Champions",
LEFT(H1029,1)="4","Loyal Customers",
MID(H1029,2,1)="4","Potential Loyalists",
LEFT(H1029,1)="3","Promising",
LEFT(H1029,1)="2","Customers Needing Attention",
LEFT(H1029,1)&lt;="2","At Risk",
RIGHT(H1029,1)="4","Can't Lose Them",
TRUE,"Hibernating"
)</f>
        <v>At Risk</v>
      </c>
    </row>
    <row r="1030" spans="1:10" x14ac:dyDescent="0.25">
      <c r="A1030" s="3" t="s">
        <v>1046</v>
      </c>
      <c r="B1030">
        <v>15</v>
      </c>
      <c r="C1030">
        <v>4</v>
      </c>
      <c r="D1030">
        <v>3078.62</v>
      </c>
      <c r="E1030" cm="1">
        <f t="array" ref="E1030">_xlfn.IFS(B1030&gt;87,1,AND(B1030&lt;=87, B1030&gt;45),2,AND(B1030&lt;=45,B1030&gt;18),3,B1030&lt;=18,4)</f>
        <v>4</v>
      </c>
      <c r="F1030" cm="1">
        <f t="array" ref="F1030">_xlfn.IFS(C1030&gt;7,4,AND(C1030&lt;=7, C1030&gt;5),3,AND(C1030&lt;=5,C1030&gt;4),2,C1030&lt;=4,1)</f>
        <v>1</v>
      </c>
      <c r="G1030" cm="1">
        <f t="array" ref="G1030">_xlfn.IFS(D1030&gt;4094,4,AND(D1030&lt;=4094, D1030&gt;2784),3,AND(D1030&lt;=2784,D1030&gt;1779),2,D1030&lt;=1779,1)</f>
        <v>3</v>
      </c>
      <c r="H1030">
        <f t="shared" si="16"/>
        <v>413</v>
      </c>
      <c r="I1030" t="str" cm="1">
        <f t="array" ref="I1030">_xlfn.IFS(H1030&gt;411,"Platinum",AND(H1030&lt;=411, H1030&gt;311),"Gold",AND(H1030&lt;=311,H1030&gt;211),"Silver",H1030&lt;=211,"Bronze")</f>
        <v>Platinum</v>
      </c>
      <c r="J1030" t="str" cm="1">
        <f t="array" ref="J1030">_xlfn.IFS(
H1030="444","Champions",
LEFT(H1030,1)="4","Loyal Customers",
MID(H1030,2,1)="4","Potential Loyalists",
LEFT(H1030,1)="3","Promising",
LEFT(H1030,1)="2","Customers Needing Attention",
LEFT(H1030,1)&lt;="2","At Risk",
RIGHT(H1030,1)="4","Can't Lose Them",
TRUE,"Hibernating"
)</f>
        <v>Loyal Customers</v>
      </c>
    </row>
    <row r="1031" spans="1:10" x14ac:dyDescent="0.25">
      <c r="A1031" s="3" t="s">
        <v>1047</v>
      </c>
      <c r="B1031">
        <v>25</v>
      </c>
      <c r="C1031">
        <v>3</v>
      </c>
      <c r="D1031">
        <v>1761.68</v>
      </c>
      <c r="E1031" cm="1">
        <f t="array" ref="E1031">_xlfn.IFS(B1031&gt;87,1,AND(B1031&lt;=87, B1031&gt;45),2,AND(B1031&lt;=45,B1031&gt;18),3,B1031&lt;=18,4)</f>
        <v>3</v>
      </c>
      <c r="F1031" cm="1">
        <f t="array" ref="F1031">_xlfn.IFS(C1031&gt;7,4,AND(C1031&lt;=7, C1031&gt;5),3,AND(C1031&lt;=5,C1031&gt;4),2,C1031&lt;=4,1)</f>
        <v>1</v>
      </c>
      <c r="G1031" cm="1">
        <f t="array" ref="G1031">_xlfn.IFS(D1031&gt;4094,4,AND(D1031&lt;=4094, D1031&gt;2784),3,AND(D1031&lt;=2784,D1031&gt;1779),2,D1031&lt;=1779,1)</f>
        <v>1</v>
      </c>
      <c r="H1031">
        <f t="shared" si="16"/>
        <v>311</v>
      </c>
      <c r="I1031" t="str" cm="1">
        <f t="array" ref="I1031">_xlfn.IFS(H1031&gt;411,"Platinum",AND(H1031&lt;=411, H1031&gt;311),"Gold",AND(H1031&lt;=311,H1031&gt;211),"Silver",H1031&lt;=211,"Bronze")</f>
        <v>Silver</v>
      </c>
      <c r="J1031" t="str" cm="1">
        <f t="array" ref="J1031">_xlfn.IFS(
H1031="444","Champions",
LEFT(H1031,1)="4","Loyal Customers",
MID(H1031,2,1)="4","Potential Loyalists",
LEFT(H1031,1)="3","Promising",
LEFT(H1031,1)="2","Customers Needing Attention",
LEFT(H1031,1)&lt;="2","At Risk",
RIGHT(H1031,1)="4","Can't Lose Them",
TRUE,"Hibernating"
)</f>
        <v>Promising</v>
      </c>
    </row>
    <row r="1032" spans="1:10" x14ac:dyDescent="0.25">
      <c r="A1032" s="3" t="s">
        <v>1048</v>
      </c>
      <c r="B1032">
        <v>5</v>
      </c>
      <c r="C1032">
        <v>7</v>
      </c>
      <c r="D1032">
        <v>2584.56</v>
      </c>
      <c r="E1032" cm="1">
        <f t="array" ref="E1032">_xlfn.IFS(B1032&gt;87,1,AND(B1032&lt;=87, B1032&gt;45),2,AND(B1032&lt;=45,B1032&gt;18),3,B1032&lt;=18,4)</f>
        <v>4</v>
      </c>
      <c r="F1032" cm="1">
        <f t="array" ref="F1032">_xlfn.IFS(C1032&gt;7,4,AND(C1032&lt;=7, C1032&gt;5),3,AND(C1032&lt;=5,C1032&gt;4),2,C1032&lt;=4,1)</f>
        <v>3</v>
      </c>
      <c r="G1032" cm="1">
        <f t="array" ref="G1032">_xlfn.IFS(D1032&gt;4094,4,AND(D1032&lt;=4094, D1032&gt;2784),3,AND(D1032&lt;=2784,D1032&gt;1779),2,D1032&lt;=1779,1)</f>
        <v>2</v>
      </c>
      <c r="H1032">
        <f t="shared" si="16"/>
        <v>432</v>
      </c>
      <c r="I1032" t="str" cm="1">
        <f t="array" ref="I1032">_xlfn.IFS(H1032&gt;411,"Platinum",AND(H1032&lt;=411, H1032&gt;311),"Gold",AND(H1032&lt;=311,H1032&gt;211),"Silver",H1032&lt;=211,"Bronze")</f>
        <v>Platinum</v>
      </c>
      <c r="J1032" t="str" cm="1">
        <f t="array" ref="J1032">_xlfn.IFS(
H1032="444","Champions",
LEFT(H1032,1)="4","Loyal Customers",
MID(H1032,2,1)="4","Potential Loyalists",
LEFT(H1032,1)="3","Promising",
LEFT(H1032,1)="2","Customers Needing Attention",
LEFT(H1032,1)&lt;="2","At Risk",
RIGHT(H1032,1)="4","Can't Lose Them",
TRUE,"Hibernating"
)</f>
        <v>Loyal Customers</v>
      </c>
    </row>
    <row r="1033" spans="1:10" x14ac:dyDescent="0.25">
      <c r="A1033" s="3" t="s">
        <v>1049</v>
      </c>
      <c r="B1033">
        <v>5</v>
      </c>
      <c r="C1033">
        <v>5</v>
      </c>
      <c r="D1033">
        <v>4911.09</v>
      </c>
      <c r="E1033" cm="1">
        <f t="array" ref="E1033">_xlfn.IFS(B1033&gt;87,1,AND(B1033&lt;=87, B1033&gt;45),2,AND(B1033&lt;=45,B1033&gt;18),3,B1033&lt;=18,4)</f>
        <v>4</v>
      </c>
      <c r="F1033" cm="1">
        <f t="array" ref="F1033">_xlfn.IFS(C1033&gt;7,4,AND(C1033&lt;=7, C1033&gt;5),3,AND(C1033&lt;=5,C1033&gt;4),2,C1033&lt;=4,1)</f>
        <v>2</v>
      </c>
      <c r="G1033" cm="1">
        <f t="array" ref="G1033">_xlfn.IFS(D1033&gt;4094,4,AND(D1033&lt;=4094, D1033&gt;2784),3,AND(D1033&lt;=2784,D1033&gt;1779),2,D1033&lt;=1779,1)</f>
        <v>4</v>
      </c>
      <c r="H1033">
        <f t="shared" si="16"/>
        <v>424</v>
      </c>
      <c r="I1033" t="str" cm="1">
        <f t="array" ref="I1033">_xlfn.IFS(H1033&gt;411,"Platinum",AND(H1033&lt;=411, H1033&gt;311),"Gold",AND(H1033&lt;=311,H1033&gt;211),"Silver",H1033&lt;=211,"Bronze")</f>
        <v>Platinum</v>
      </c>
      <c r="J1033" t="str" cm="1">
        <f t="array" ref="J1033">_xlfn.IFS(
H1033="444","Champions",
LEFT(H1033,1)="4","Loyal Customers",
MID(H1033,2,1)="4","Potential Loyalists",
LEFT(H1033,1)="3","Promising",
LEFT(H1033,1)="2","Customers Needing Attention",
LEFT(H1033,1)&lt;="2","At Risk",
RIGHT(H1033,1)="4","Can't Lose Them",
TRUE,"Hibernating"
)</f>
        <v>Loyal Customers</v>
      </c>
    </row>
    <row r="1034" spans="1:10" x14ac:dyDescent="0.25">
      <c r="A1034" s="3" t="s">
        <v>1050</v>
      </c>
      <c r="B1034">
        <v>90</v>
      </c>
      <c r="C1034">
        <v>5</v>
      </c>
      <c r="D1034">
        <v>3658.13</v>
      </c>
      <c r="E1034" cm="1">
        <f t="array" ref="E1034">_xlfn.IFS(B1034&gt;87,1,AND(B1034&lt;=87, B1034&gt;45),2,AND(B1034&lt;=45,B1034&gt;18),3,B1034&lt;=18,4)</f>
        <v>1</v>
      </c>
      <c r="F1034" cm="1">
        <f t="array" ref="F1034">_xlfn.IFS(C1034&gt;7,4,AND(C1034&lt;=7, C1034&gt;5),3,AND(C1034&lt;=5,C1034&gt;4),2,C1034&lt;=4,1)</f>
        <v>2</v>
      </c>
      <c r="G1034" cm="1">
        <f t="array" ref="G1034">_xlfn.IFS(D1034&gt;4094,4,AND(D1034&lt;=4094, D1034&gt;2784),3,AND(D1034&lt;=2784,D1034&gt;1779),2,D1034&lt;=1779,1)</f>
        <v>3</v>
      </c>
      <c r="H1034">
        <f t="shared" si="16"/>
        <v>123</v>
      </c>
      <c r="I1034" t="str" cm="1">
        <f t="array" ref="I1034">_xlfn.IFS(H1034&gt;411,"Platinum",AND(H1034&lt;=411, H1034&gt;311),"Gold",AND(H1034&lt;=311,H1034&gt;211),"Silver",H1034&lt;=211,"Bronze")</f>
        <v>Bronze</v>
      </c>
      <c r="J1034" t="str" cm="1">
        <f t="array" ref="J1034">_xlfn.IFS(
H1034="444","Champions",
LEFT(H1034,1)="4","Loyal Customers",
MID(H1034,2,1)="4","Potential Loyalists",
LEFT(H1034,1)="3","Promising",
LEFT(H1034,1)="2","Customers Needing Attention",
LEFT(H1034,1)&lt;="2","At Risk",
RIGHT(H1034,1)="4","Can't Lose Them",
TRUE,"Hibernating"
)</f>
        <v>At Risk</v>
      </c>
    </row>
    <row r="1035" spans="1:10" x14ac:dyDescent="0.25">
      <c r="A1035" s="3" t="s">
        <v>1051</v>
      </c>
      <c r="B1035">
        <v>34</v>
      </c>
      <c r="C1035">
        <v>2</v>
      </c>
      <c r="D1035">
        <v>879.48</v>
      </c>
      <c r="E1035" cm="1">
        <f t="array" ref="E1035">_xlfn.IFS(B1035&gt;87,1,AND(B1035&lt;=87, B1035&gt;45),2,AND(B1035&lt;=45,B1035&gt;18),3,B1035&lt;=18,4)</f>
        <v>3</v>
      </c>
      <c r="F1035" cm="1">
        <f t="array" ref="F1035">_xlfn.IFS(C1035&gt;7,4,AND(C1035&lt;=7, C1035&gt;5),3,AND(C1035&lt;=5,C1035&gt;4),2,C1035&lt;=4,1)</f>
        <v>1</v>
      </c>
      <c r="G1035" cm="1">
        <f t="array" ref="G1035">_xlfn.IFS(D1035&gt;4094,4,AND(D1035&lt;=4094, D1035&gt;2784),3,AND(D1035&lt;=2784,D1035&gt;1779),2,D1035&lt;=1779,1)</f>
        <v>1</v>
      </c>
      <c r="H1035">
        <f t="shared" si="16"/>
        <v>311</v>
      </c>
      <c r="I1035" t="str" cm="1">
        <f t="array" ref="I1035">_xlfn.IFS(H1035&gt;411,"Platinum",AND(H1035&lt;=411, H1035&gt;311),"Gold",AND(H1035&lt;=311,H1035&gt;211),"Silver",H1035&lt;=211,"Bronze")</f>
        <v>Silver</v>
      </c>
      <c r="J1035" t="str" cm="1">
        <f t="array" ref="J1035">_xlfn.IFS(
H1035="444","Champions",
LEFT(H1035,1)="4","Loyal Customers",
MID(H1035,2,1)="4","Potential Loyalists",
LEFT(H1035,1)="3","Promising",
LEFT(H1035,1)="2","Customers Needing Attention",
LEFT(H1035,1)&lt;="2","At Risk",
RIGHT(H1035,1)="4","Can't Lose Them",
TRUE,"Hibernating"
)</f>
        <v>Promising</v>
      </c>
    </row>
    <row r="1036" spans="1:10" x14ac:dyDescent="0.25">
      <c r="A1036" s="3" t="s">
        <v>1052</v>
      </c>
      <c r="B1036">
        <v>45</v>
      </c>
      <c r="C1036">
        <v>6</v>
      </c>
      <c r="D1036">
        <v>1912.36</v>
      </c>
      <c r="E1036" cm="1">
        <f t="array" ref="E1036">_xlfn.IFS(B1036&gt;87,1,AND(B1036&lt;=87, B1036&gt;45),2,AND(B1036&lt;=45,B1036&gt;18),3,B1036&lt;=18,4)</f>
        <v>3</v>
      </c>
      <c r="F1036" cm="1">
        <f t="array" ref="F1036">_xlfn.IFS(C1036&gt;7,4,AND(C1036&lt;=7, C1036&gt;5),3,AND(C1036&lt;=5,C1036&gt;4),2,C1036&lt;=4,1)</f>
        <v>3</v>
      </c>
      <c r="G1036" cm="1">
        <f t="array" ref="G1036">_xlfn.IFS(D1036&gt;4094,4,AND(D1036&lt;=4094, D1036&gt;2784),3,AND(D1036&lt;=2784,D1036&gt;1779),2,D1036&lt;=1779,1)</f>
        <v>2</v>
      </c>
      <c r="H1036">
        <f t="shared" si="16"/>
        <v>332</v>
      </c>
      <c r="I1036" t="str" cm="1">
        <f t="array" ref="I1036">_xlfn.IFS(H1036&gt;411,"Platinum",AND(H1036&lt;=411, H1036&gt;311),"Gold",AND(H1036&lt;=311,H1036&gt;211),"Silver",H1036&lt;=211,"Bronze")</f>
        <v>Gold</v>
      </c>
      <c r="J1036" t="str" cm="1">
        <f t="array" ref="J1036">_xlfn.IFS(
H1036="444","Champions",
LEFT(H1036,1)="4","Loyal Customers",
MID(H1036,2,1)="4","Potential Loyalists",
LEFT(H1036,1)="3","Promising",
LEFT(H1036,1)="2","Customers Needing Attention",
LEFT(H1036,1)&lt;="2","At Risk",
RIGHT(H1036,1)="4","Can't Lose Them",
TRUE,"Hibernating"
)</f>
        <v>Promising</v>
      </c>
    </row>
    <row r="1037" spans="1:10" x14ac:dyDescent="0.25">
      <c r="A1037" s="3" t="s">
        <v>1053</v>
      </c>
      <c r="B1037">
        <v>24</v>
      </c>
      <c r="C1037">
        <v>5</v>
      </c>
      <c r="D1037">
        <v>2551.4999999999995</v>
      </c>
      <c r="E1037" cm="1">
        <f t="array" ref="E1037">_xlfn.IFS(B1037&gt;87,1,AND(B1037&lt;=87, B1037&gt;45),2,AND(B1037&lt;=45,B1037&gt;18),3,B1037&lt;=18,4)</f>
        <v>3</v>
      </c>
      <c r="F1037" cm="1">
        <f t="array" ref="F1037">_xlfn.IFS(C1037&gt;7,4,AND(C1037&lt;=7, C1037&gt;5),3,AND(C1037&lt;=5,C1037&gt;4),2,C1037&lt;=4,1)</f>
        <v>2</v>
      </c>
      <c r="G1037" cm="1">
        <f t="array" ref="G1037">_xlfn.IFS(D1037&gt;4094,4,AND(D1037&lt;=4094, D1037&gt;2784),3,AND(D1037&lt;=2784,D1037&gt;1779),2,D1037&lt;=1779,1)</f>
        <v>2</v>
      </c>
      <c r="H1037">
        <f t="shared" si="16"/>
        <v>322</v>
      </c>
      <c r="I1037" t="str" cm="1">
        <f t="array" ref="I1037">_xlfn.IFS(H1037&gt;411,"Platinum",AND(H1037&lt;=411, H1037&gt;311),"Gold",AND(H1037&lt;=311,H1037&gt;211),"Silver",H1037&lt;=211,"Bronze")</f>
        <v>Gold</v>
      </c>
      <c r="J1037" t="str" cm="1">
        <f t="array" ref="J1037">_xlfn.IFS(
H1037="444","Champions",
LEFT(H1037,1)="4","Loyal Customers",
MID(H1037,2,1)="4","Potential Loyalists",
LEFT(H1037,1)="3","Promising",
LEFT(H1037,1)="2","Customers Needing Attention",
LEFT(H1037,1)&lt;="2","At Risk",
RIGHT(H1037,1)="4","Can't Lose Them",
TRUE,"Hibernating"
)</f>
        <v>Promising</v>
      </c>
    </row>
    <row r="1038" spans="1:10" x14ac:dyDescent="0.25">
      <c r="A1038" s="3" t="s">
        <v>1054</v>
      </c>
      <c r="B1038">
        <v>21</v>
      </c>
      <c r="C1038">
        <v>5</v>
      </c>
      <c r="D1038">
        <v>2428.87</v>
      </c>
      <c r="E1038" cm="1">
        <f t="array" ref="E1038">_xlfn.IFS(B1038&gt;87,1,AND(B1038&lt;=87, B1038&gt;45),2,AND(B1038&lt;=45,B1038&gt;18),3,B1038&lt;=18,4)</f>
        <v>3</v>
      </c>
      <c r="F1038" cm="1">
        <f t="array" ref="F1038">_xlfn.IFS(C1038&gt;7,4,AND(C1038&lt;=7, C1038&gt;5),3,AND(C1038&lt;=5,C1038&gt;4),2,C1038&lt;=4,1)</f>
        <v>2</v>
      </c>
      <c r="G1038" cm="1">
        <f t="array" ref="G1038">_xlfn.IFS(D1038&gt;4094,4,AND(D1038&lt;=4094, D1038&gt;2784),3,AND(D1038&lt;=2784,D1038&gt;1779),2,D1038&lt;=1779,1)</f>
        <v>2</v>
      </c>
      <c r="H1038">
        <f t="shared" si="16"/>
        <v>322</v>
      </c>
      <c r="I1038" t="str" cm="1">
        <f t="array" ref="I1038">_xlfn.IFS(H1038&gt;411,"Platinum",AND(H1038&lt;=411, H1038&gt;311),"Gold",AND(H1038&lt;=311,H1038&gt;211),"Silver",H1038&lt;=211,"Bronze")</f>
        <v>Gold</v>
      </c>
      <c r="J1038" t="str" cm="1">
        <f t="array" ref="J1038">_xlfn.IFS(
H1038="444","Champions",
LEFT(H1038,1)="4","Loyal Customers",
MID(H1038,2,1)="4","Potential Loyalists",
LEFT(H1038,1)="3","Promising",
LEFT(H1038,1)="2","Customers Needing Attention",
LEFT(H1038,1)&lt;="2","At Risk",
RIGHT(H1038,1)="4","Can't Lose Them",
TRUE,"Hibernating"
)</f>
        <v>Promising</v>
      </c>
    </row>
    <row r="1039" spans="1:10" x14ac:dyDescent="0.25">
      <c r="A1039" s="3" t="s">
        <v>1055</v>
      </c>
      <c r="B1039">
        <v>23</v>
      </c>
      <c r="C1039">
        <v>3</v>
      </c>
      <c r="D1039">
        <v>384.07000000000005</v>
      </c>
      <c r="E1039" cm="1">
        <f t="array" ref="E1039">_xlfn.IFS(B1039&gt;87,1,AND(B1039&lt;=87, B1039&gt;45),2,AND(B1039&lt;=45,B1039&gt;18),3,B1039&lt;=18,4)</f>
        <v>3</v>
      </c>
      <c r="F1039" cm="1">
        <f t="array" ref="F1039">_xlfn.IFS(C1039&gt;7,4,AND(C1039&lt;=7, C1039&gt;5),3,AND(C1039&lt;=5,C1039&gt;4),2,C1039&lt;=4,1)</f>
        <v>1</v>
      </c>
      <c r="G1039" cm="1">
        <f t="array" ref="G1039">_xlfn.IFS(D1039&gt;4094,4,AND(D1039&lt;=4094, D1039&gt;2784),3,AND(D1039&lt;=2784,D1039&gt;1779),2,D1039&lt;=1779,1)</f>
        <v>1</v>
      </c>
      <c r="H1039">
        <f t="shared" si="16"/>
        <v>311</v>
      </c>
      <c r="I1039" t="str" cm="1">
        <f t="array" ref="I1039">_xlfn.IFS(H1039&gt;411,"Platinum",AND(H1039&lt;=411, H1039&gt;311),"Gold",AND(H1039&lt;=311,H1039&gt;211),"Silver",H1039&lt;=211,"Bronze")</f>
        <v>Silver</v>
      </c>
      <c r="J1039" t="str" cm="1">
        <f t="array" ref="J1039">_xlfn.IFS(
H1039="444","Champions",
LEFT(H1039,1)="4","Loyal Customers",
MID(H1039,2,1)="4","Potential Loyalists",
LEFT(H1039,1)="3","Promising",
LEFT(H1039,1)="2","Customers Needing Attention",
LEFT(H1039,1)&lt;="2","At Risk",
RIGHT(H1039,1)="4","Can't Lose Them",
TRUE,"Hibernating"
)</f>
        <v>Promising</v>
      </c>
    </row>
    <row r="1040" spans="1:10" x14ac:dyDescent="0.25">
      <c r="A1040" s="3" t="s">
        <v>1056</v>
      </c>
      <c r="B1040">
        <v>89</v>
      </c>
      <c r="C1040">
        <v>8</v>
      </c>
      <c r="D1040">
        <v>4328.47</v>
      </c>
      <c r="E1040" cm="1">
        <f t="array" ref="E1040">_xlfn.IFS(B1040&gt;87,1,AND(B1040&lt;=87, B1040&gt;45),2,AND(B1040&lt;=45,B1040&gt;18),3,B1040&lt;=18,4)</f>
        <v>1</v>
      </c>
      <c r="F1040" cm="1">
        <f t="array" ref="F1040">_xlfn.IFS(C1040&gt;7,4,AND(C1040&lt;=7, C1040&gt;5),3,AND(C1040&lt;=5,C1040&gt;4),2,C1040&lt;=4,1)</f>
        <v>4</v>
      </c>
      <c r="G1040" cm="1">
        <f t="array" ref="G1040">_xlfn.IFS(D1040&gt;4094,4,AND(D1040&lt;=4094, D1040&gt;2784),3,AND(D1040&lt;=2784,D1040&gt;1779),2,D1040&lt;=1779,1)</f>
        <v>4</v>
      </c>
      <c r="H1040">
        <f t="shared" si="16"/>
        <v>144</v>
      </c>
      <c r="I1040" t="str" cm="1">
        <f t="array" ref="I1040">_xlfn.IFS(H1040&gt;411,"Platinum",AND(H1040&lt;=411, H1040&gt;311),"Gold",AND(H1040&lt;=311,H1040&gt;211),"Silver",H1040&lt;=211,"Bronze")</f>
        <v>Bronze</v>
      </c>
      <c r="J1040" t="str" cm="1">
        <f t="array" ref="J1040">_xlfn.IFS(
H1040="444","Champions",
LEFT(H1040,1)="4","Loyal Customers",
MID(H1040,2,1)="4","Potential Loyalists",
LEFT(H1040,1)="3","Promising",
LEFT(H1040,1)="2","Customers Needing Attention",
LEFT(H1040,1)&lt;="2","At Risk",
RIGHT(H1040,1)="4","Can't Lose Them",
TRUE,"Hibernating"
)</f>
        <v>Potential Loyalists</v>
      </c>
    </row>
    <row r="1041" spans="1:10" x14ac:dyDescent="0.25">
      <c r="A1041" s="3" t="s">
        <v>1057</v>
      </c>
      <c r="B1041">
        <v>41</v>
      </c>
      <c r="C1041">
        <v>8</v>
      </c>
      <c r="D1041">
        <v>4271.3899999999994</v>
      </c>
      <c r="E1041" cm="1">
        <f t="array" ref="E1041">_xlfn.IFS(B1041&gt;87,1,AND(B1041&lt;=87, B1041&gt;45),2,AND(B1041&lt;=45,B1041&gt;18),3,B1041&lt;=18,4)</f>
        <v>3</v>
      </c>
      <c r="F1041" cm="1">
        <f t="array" ref="F1041">_xlfn.IFS(C1041&gt;7,4,AND(C1041&lt;=7, C1041&gt;5),3,AND(C1041&lt;=5,C1041&gt;4),2,C1041&lt;=4,1)</f>
        <v>4</v>
      </c>
      <c r="G1041" cm="1">
        <f t="array" ref="G1041">_xlfn.IFS(D1041&gt;4094,4,AND(D1041&lt;=4094, D1041&gt;2784),3,AND(D1041&lt;=2784,D1041&gt;1779),2,D1041&lt;=1779,1)</f>
        <v>4</v>
      </c>
      <c r="H1041">
        <f t="shared" si="16"/>
        <v>344</v>
      </c>
      <c r="I1041" t="str" cm="1">
        <f t="array" ref="I1041">_xlfn.IFS(H1041&gt;411,"Platinum",AND(H1041&lt;=411, H1041&gt;311),"Gold",AND(H1041&lt;=311,H1041&gt;211),"Silver",H1041&lt;=211,"Bronze")</f>
        <v>Gold</v>
      </c>
      <c r="J1041" t="str" cm="1">
        <f t="array" ref="J1041">_xlfn.IFS(
H1041="444","Champions",
LEFT(H1041,1)="4","Loyal Customers",
MID(H1041,2,1)="4","Potential Loyalists",
LEFT(H1041,1)="3","Promising",
LEFT(H1041,1)="2","Customers Needing Attention",
LEFT(H1041,1)&lt;="2","At Risk",
RIGHT(H1041,1)="4","Can't Lose Them",
TRUE,"Hibernating"
)</f>
        <v>Potential Loyalists</v>
      </c>
    </row>
    <row r="1042" spans="1:10" x14ac:dyDescent="0.25">
      <c r="A1042" s="3" t="s">
        <v>1058</v>
      </c>
      <c r="B1042">
        <v>3</v>
      </c>
      <c r="C1042">
        <v>6</v>
      </c>
      <c r="D1042">
        <v>2439.94</v>
      </c>
      <c r="E1042" cm="1">
        <f t="array" ref="E1042">_xlfn.IFS(B1042&gt;87,1,AND(B1042&lt;=87, B1042&gt;45),2,AND(B1042&lt;=45,B1042&gt;18),3,B1042&lt;=18,4)</f>
        <v>4</v>
      </c>
      <c r="F1042" cm="1">
        <f t="array" ref="F1042">_xlfn.IFS(C1042&gt;7,4,AND(C1042&lt;=7, C1042&gt;5),3,AND(C1042&lt;=5,C1042&gt;4),2,C1042&lt;=4,1)</f>
        <v>3</v>
      </c>
      <c r="G1042" cm="1">
        <f t="array" ref="G1042">_xlfn.IFS(D1042&gt;4094,4,AND(D1042&lt;=4094, D1042&gt;2784),3,AND(D1042&lt;=2784,D1042&gt;1779),2,D1042&lt;=1779,1)</f>
        <v>2</v>
      </c>
      <c r="H1042">
        <f t="shared" si="16"/>
        <v>432</v>
      </c>
      <c r="I1042" t="str" cm="1">
        <f t="array" ref="I1042">_xlfn.IFS(H1042&gt;411,"Platinum",AND(H1042&lt;=411, H1042&gt;311),"Gold",AND(H1042&lt;=311,H1042&gt;211),"Silver",H1042&lt;=211,"Bronze")</f>
        <v>Platinum</v>
      </c>
      <c r="J1042" t="str" cm="1">
        <f t="array" ref="J1042">_xlfn.IFS(
H1042="444","Champions",
LEFT(H1042,1)="4","Loyal Customers",
MID(H1042,2,1)="4","Potential Loyalists",
LEFT(H1042,1)="3","Promising",
LEFT(H1042,1)="2","Customers Needing Attention",
LEFT(H1042,1)&lt;="2","At Risk",
RIGHT(H1042,1)="4","Can't Lose Them",
TRUE,"Hibernating"
)</f>
        <v>Loyal Customers</v>
      </c>
    </row>
    <row r="1043" spans="1:10" x14ac:dyDescent="0.25">
      <c r="A1043" s="3" t="s">
        <v>1059</v>
      </c>
      <c r="B1043">
        <v>57</v>
      </c>
      <c r="C1043">
        <v>6</v>
      </c>
      <c r="D1043">
        <v>3568.73</v>
      </c>
      <c r="E1043" cm="1">
        <f t="array" ref="E1043">_xlfn.IFS(B1043&gt;87,1,AND(B1043&lt;=87, B1043&gt;45),2,AND(B1043&lt;=45,B1043&gt;18),3,B1043&lt;=18,4)</f>
        <v>2</v>
      </c>
      <c r="F1043" cm="1">
        <f t="array" ref="F1043">_xlfn.IFS(C1043&gt;7,4,AND(C1043&lt;=7, C1043&gt;5),3,AND(C1043&lt;=5,C1043&gt;4),2,C1043&lt;=4,1)</f>
        <v>3</v>
      </c>
      <c r="G1043" cm="1">
        <f t="array" ref="G1043">_xlfn.IFS(D1043&gt;4094,4,AND(D1043&lt;=4094, D1043&gt;2784),3,AND(D1043&lt;=2784,D1043&gt;1779),2,D1043&lt;=1779,1)</f>
        <v>3</v>
      </c>
      <c r="H1043">
        <f t="shared" si="16"/>
        <v>233</v>
      </c>
      <c r="I1043" t="str" cm="1">
        <f t="array" ref="I1043">_xlfn.IFS(H1043&gt;411,"Platinum",AND(H1043&lt;=411, H1043&gt;311),"Gold",AND(H1043&lt;=311,H1043&gt;211),"Silver",H1043&lt;=211,"Bronze")</f>
        <v>Silver</v>
      </c>
      <c r="J1043" t="str" cm="1">
        <f t="array" ref="J1043">_xlfn.IFS(
H1043="444","Champions",
LEFT(H1043,1)="4","Loyal Customers",
MID(H1043,2,1)="4","Potential Loyalists",
LEFT(H1043,1)="3","Promising",
LEFT(H1043,1)="2","Customers Needing Attention",
LEFT(H1043,1)&lt;="2","At Risk",
RIGHT(H1043,1)="4","Can't Lose Them",
TRUE,"Hibernating"
)</f>
        <v>Customers Needing Attention</v>
      </c>
    </row>
    <row r="1044" spans="1:10" x14ac:dyDescent="0.25">
      <c r="A1044" s="3" t="s">
        <v>1060</v>
      </c>
      <c r="B1044">
        <v>77</v>
      </c>
      <c r="C1044">
        <v>8</v>
      </c>
      <c r="D1044">
        <v>3553.7400000000002</v>
      </c>
      <c r="E1044" cm="1">
        <f t="array" ref="E1044">_xlfn.IFS(B1044&gt;87,1,AND(B1044&lt;=87, B1044&gt;45),2,AND(B1044&lt;=45,B1044&gt;18),3,B1044&lt;=18,4)</f>
        <v>2</v>
      </c>
      <c r="F1044" cm="1">
        <f t="array" ref="F1044">_xlfn.IFS(C1044&gt;7,4,AND(C1044&lt;=7, C1044&gt;5),3,AND(C1044&lt;=5,C1044&gt;4),2,C1044&lt;=4,1)</f>
        <v>4</v>
      </c>
      <c r="G1044" cm="1">
        <f t="array" ref="G1044">_xlfn.IFS(D1044&gt;4094,4,AND(D1044&lt;=4094, D1044&gt;2784),3,AND(D1044&lt;=2784,D1044&gt;1779),2,D1044&lt;=1779,1)</f>
        <v>3</v>
      </c>
      <c r="H1044">
        <f t="shared" si="16"/>
        <v>243</v>
      </c>
      <c r="I1044" t="str" cm="1">
        <f t="array" ref="I1044">_xlfn.IFS(H1044&gt;411,"Platinum",AND(H1044&lt;=411, H1044&gt;311),"Gold",AND(H1044&lt;=311,H1044&gt;211),"Silver",H1044&lt;=211,"Bronze")</f>
        <v>Silver</v>
      </c>
      <c r="J1044" t="str" cm="1">
        <f t="array" ref="J1044">_xlfn.IFS(
H1044="444","Champions",
LEFT(H1044,1)="4","Loyal Customers",
MID(H1044,2,1)="4","Potential Loyalists",
LEFT(H1044,1)="3","Promising",
LEFT(H1044,1)="2","Customers Needing Attention",
LEFT(H1044,1)&lt;="2","At Risk",
RIGHT(H1044,1)="4","Can't Lose Them",
TRUE,"Hibernating"
)</f>
        <v>Potential Loyalists</v>
      </c>
    </row>
    <row r="1045" spans="1:10" x14ac:dyDescent="0.25">
      <c r="A1045" s="3" t="s">
        <v>1061</v>
      </c>
      <c r="B1045">
        <v>34</v>
      </c>
      <c r="C1045">
        <v>6</v>
      </c>
      <c r="D1045">
        <v>4274.78</v>
      </c>
      <c r="E1045" cm="1">
        <f t="array" ref="E1045">_xlfn.IFS(B1045&gt;87,1,AND(B1045&lt;=87, B1045&gt;45),2,AND(B1045&lt;=45,B1045&gt;18),3,B1045&lt;=18,4)</f>
        <v>3</v>
      </c>
      <c r="F1045" cm="1">
        <f t="array" ref="F1045">_xlfn.IFS(C1045&gt;7,4,AND(C1045&lt;=7, C1045&gt;5),3,AND(C1045&lt;=5,C1045&gt;4),2,C1045&lt;=4,1)</f>
        <v>3</v>
      </c>
      <c r="G1045" cm="1">
        <f t="array" ref="G1045">_xlfn.IFS(D1045&gt;4094,4,AND(D1045&lt;=4094, D1045&gt;2784),3,AND(D1045&lt;=2784,D1045&gt;1779),2,D1045&lt;=1779,1)</f>
        <v>4</v>
      </c>
      <c r="H1045">
        <f t="shared" si="16"/>
        <v>334</v>
      </c>
      <c r="I1045" t="str" cm="1">
        <f t="array" ref="I1045">_xlfn.IFS(H1045&gt;411,"Platinum",AND(H1045&lt;=411, H1045&gt;311),"Gold",AND(H1045&lt;=311,H1045&gt;211),"Silver",H1045&lt;=211,"Bronze")</f>
        <v>Gold</v>
      </c>
      <c r="J1045" t="str" cm="1">
        <f t="array" ref="J1045">_xlfn.IFS(
H1045="444","Champions",
LEFT(H1045,1)="4","Loyal Customers",
MID(H1045,2,1)="4","Potential Loyalists",
LEFT(H1045,1)="3","Promising",
LEFT(H1045,1)="2","Customers Needing Attention",
LEFT(H1045,1)&lt;="2","At Risk",
RIGHT(H1045,1)="4","Can't Lose Them",
TRUE,"Hibernating"
)</f>
        <v>Promising</v>
      </c>
    </row>
    <row r="1046" spans="1:10" x14ac:dyDescent="0.25">
      <c r="A1046" s="3" t="s">
        <v>1062</v>
      </c>
      <c r="B1046">
        <v>229</v>
      </c>
      <c r="C1046">
        <v>4</v>
      </c>
      <c r="D1046">
        <v>3014</v>
      </c>
      <c r="E1046" cm="1">
        <f t="array" ref="E1046">_xlfn.IFS(B1046&gt;87,1,AND(B1046&lt;=87, B1046&gt;45),2,AND(B1046&lt;=45,B1046&gt;18),3,B1046&lt;=18,4)</f>
        <v>1</v>
      </c>
      <c r="F1046" cm="1">
        <f t="array" ref="F1046">_xlfn.IFS(C1046&gt;7,4,AND(C1046&lt;=7, C1046&gt;5),3,AND(C1046&lt;=5,C1046&gt;4),2,C1046&lt;=4,1)</f>
        <v>1</v>
      </c>
      <c r="G1046" cm="1">
        <f t="array" ref="G1046">_xlfn.IFS(D1046&gt;4094,4,AND(D1046&lt;=4094, D1046&gt;2784),3,AND(D1046&lt;=2784,D1046&gt;1779),2,D1046&lt;=1779,1)</f>
        <v>3</v>
      </c>
      <c r="H1046">
        <f t="shared" si="16"/>
        <v>113</v>
      </c>
      <c r="I1046" t="str" cm="1">
        <f t="array" ref="I1046">_xlfn.IFS(H1046&gt;411,"Platinum",AND(H1046&lt;=411, H1046&gt;311),"Gold",AND(H1046&lt;=311,H1046&gt;211),"Silver",H1046&lt;=211,"Bronze")</f>
        <v>Bronze</v>
      </c>
      <c r="J1046" t="str" cm="1">
        <f t="array" ref="J1046">_xlfn.IFS(
H1046="444","Champions",
LEFT(H1046,1)="4","Loyal Customers",
MID(H1046,2,1)="4","Potential Loyalists",
LEFT(H1046,1)="3","Promising",
LEFT(H1046,1)="2","Customers Needing Attention",
LEFT(H1046,1)&lt;="2","At Risk",
RIGHT(H1046,1)="4","Can't Lose Them",
TRUE,"Hibernating"
)</f>
        <v>At Risk</v>
      </c>
    </row>
    <row r="1047" spans="1:10" x14ac:dyDescent="0.25">
      <c r="A1047" s="3" t="s">
        <v>1063</v>
      </c>
      <c r="B1047">
        <v>76</v>
      </c>
      <c r="C1047">
        <v>2</v>
      </c>
      <c r="D1047">
        <v>201.54999999999998</v>
      </c>
      <c r="E1047" cm="1">
        <f t="array" ref="E1047">_xlfn.IFS(B1047&gt;87,1,AND(B1047&lt;=87, B1047&gt;45),2,AND(B1047&lt;=45,B1047&gt;18),3,B1047&lt;=18,4)</f>
        <v>2</v>
      </c>
      <c r="F1047" cm="1">
        <f t="array" ref="F1047">_xlfn.IFS(C1047&gt;7,4,AND(C1047&lt;=7, C1047&gt;5),3,AND(C1047&lt;=5,C1047&gt;4),2,C1047&lt;=4,1)</f>
        <v>1</v>
      </c>
      <c r="G1047" cm="1">
        <f t="array" ref="G1047">_xlfn.IFS(D1047&gt;4094,4,AND(D1047&lt;=4094, D1047&gt;2784),3,AND(D1047&lt;=2784,D1047&gt;1779),2,D1047&lt;=1779,1)</f>
        <v>1</v>
      </c>
      <c r="H1047">
        <f t="shared" si="16"/>
        <v>211</v>
      </c>
      <c r="I1047" t="str" cm="1">
        <f t="array" ref="I1047">_xlfn.IFS(H1047&gt;411,"Platinum",AND(H1047&lt;=411, H1047&gt;311),"Gold",AND(H1047&lt;=311,H1047&gt;211),"Silver",H1047&lt;=211,"Bronze")</f>
        <v>Bronze</v>
      </c>
      <c r="J1047" t="str" cm="1">
        <f t="array" ref="J1047">_xlfn.IFS(
H1047="444","Champions",
LEFT(H1047,1)="4","Loyal Customers",
MID(H1047,2,1)="4","Potential Loyalists",
LEFT(H1047,1)="3","Promising",
LEFT(H1047,1)="2","Customers Needing Attention",
LEFT(H1047,1)&lt;="2","At Risk",
RIGHT(H1047,1)="4","Can't Lose Them",
TRUE,"Hibernating"
)</f>
        <v>Customers Needing Attention</v>
      </c>
    </row>
    <row r="1048" spans="1:10" x14ac:dyDescent="0.25">
      <c r="A1048" s="3" t="s">
        <v>1064</v>
      </c>
      <c r="B1048">
        <v>108</v>
      </c>
      <c r="C1048">
        <v>3</v>
      </c>
      <c r="D1048">
        <v>2608.2799999999997</v>
      </c>
      <c r="E1048" cm="1">
        <f t="array" ref="E1048">_xlfn.IFS(B1048&gt;87,1,AND(B1048&lt;=87, B1048&gt;45),2,AND(B1048&lt;=45,B1048&gt;18),3,B1048&lt;=18,4)</f>
        <v>1</v>
      </c>
      <c r="F1048" cm="1">
        <f t="array" ref="F1048">_xlfn.IFS(C1048&gt;7,4,AND(C1048&lt;=7, C1048&gt;5),3,AND(C1048&lt;=5,C1048&gt;4),2,C1048&lt;=4,1)</f>
        <v>1</v>
      </c>
      <c r="G1048" cm="1">
        <f t="array" ref="G1048">_xlfn.IFS(D1048&gt;4094,4,AND(D1048&lt;=4094, D1048&gt;2784),3,AND(D1048&lt;=2784,D1048&gt;1779),2,D1048&lt;=1779,1)</f>
        <v>2</v>
      </c>
      <c r="H1048">
        <f t="shared" si="16"/>
        <v>112</v>
      </c>
      <c r="I1048" t="str" cm="1">
        <f t="array" ref="I1048">_xlfn.IFS(H1048&gt;411,"Platinum",AND(H1048&lt;=411, H1048&gt;311),"Gold",AND(H1048&lt;=311,H1048&gt;211),"Silver",H1048&lt;=211,"Bronze")</f>
        <v>Bronze</v>
      </c>
      <c r="J1048" t="str" cm="1">
        <f t="array" ref="J1048">_xlfn.IFS(
H1048="444","Champions",
LEFT(H1048,1)="4","Loyal Customers",
MID(H1048,2,1)="4","Potential Loyalists",
LEFT(H1048,1)="3","Promising",
LEFT(H1048,1)="2","Customers Needing Attention",
LEFT(H1048,1)&lt;="2","At Risk",
RIGHT(H1048,1)="4","Can't Lose Them",
TRUE,"Hibernating"
)</f>
        <v>At Risk</v>
      </c>
    </row>
    <row r="1049" spans="1:10" x14ac:dyDescent="0.25">
      <c r="A1049" s="3" t="s">
        <v>1065</v>
      </c>
      <c r="B1049">
        <v>76</v>
      </c>
      <c r="C1049">
        <v>4</v>
      </c>
      <c r="D1049">
        <v>3259.4100000000003</v>
      </c>
      <c r="E1049" cm="1">
        <f t="array" ref="E1049">_xlfn.IFS(B1049&gt;87,1,AND(B1049&lt;=87, B1049&gt;45),2,AND(B1049&lt;=45,B1049&gt;18),3,B1049&lt;=18,4)</f>
        <v>2</v>
      </c>
      <c r="F1049" cm="1">
        <f t="array" ref="F1049">_xlfn.IFS(C1049&gt;7,4,AND(C1049&lt;=7, C1049&gt;5),3,AND(C1049&lt;=5,C1049&gt;4),2,C1049&lt;=4,1)</f>
        <v>1</v>
      </c>
      <c r="G1049" cm="1">
        <f t="array" ref="G1049">_xlfn.IFS(D1049&gt;4094,4,AND(D1049&lt;=4094, D1049&gt;2784),3,AND(D1049&lt;=2784,D1049&gt;1779),2,D1049&lt;=1779,1)</f>
        <v>3</v>
      </c>
      <c r="H1049">
        <f t="shared" si="16"/>
        <v>213</v>
      </c>
      <c r="I1049" t="str" cm="1">
        <f t="array" ref="I1049">_xlfn.IFS(H1049&gt;411,"Platinum",AND(H1049&lt;=411, H1049&gt;311),"Gold",AND(H1049&lt;=311,H1049&gt;211),"Silver",H1049&lt;=211,"Bronze")</f>
        <v>Silver</v>
      </c>
      <c r="J1049" t="str" cm="1">
        <f t="array" ref="J1049">_xlfn.IFS(
H1049="444","Champions",
LEFT(H1049,1)="4","Loyal Customers",
MID(H1049,2,1)="4","Potential Loyalists",
LEFT(H1049,1)="3","Promising",
LEFT(H1049,1)="2","Customers Needing Attention",
LEFT(H1049,1)&lt;="2","At Risk",
RIGHT(H1049,1)="4","Can't Lose Them",
TRUE,"Hibernating"
)</f>
        <v>Customers Needing Attention</v>
      </c>
    </row>
    <row r="1050" spans="1:10" x14ac:dyDescent="0.25">
      <c r="A1050" s="3" t="s">
        <v>1066</v>
      </c>
      <c r="B1050">
        <v>5</v>
      </c>
      <c r="C1050">
        <v>4</v>
      </c>
      <c r="D1050">
        <v>3130.19</v>
      </c>
      <c r="E1050" cm="1">
        <f t="array" ref="E1050">_xlfn.IFS(B1050&gt;87,1,AND(B1050&lt;=87, B1050&gt;45),2,AND(B1050&lt;=45,B1050&gt;18),3,B1050&lt;=18,4)</f>
        <v>4</v>
      </c>
      <c r="F1050" cm="1">
        <f t="array" ref="F1050">_xlfn.IFS(C1050&gt;7,4,AND(C1050&lt;=7, C1050&gt;5),3,AND(C1050&lt;=5,C1050&gt;4),2,C1050&lt;=4,1)</f>
        <v>1</v>
      </c>
      <c r="G1050" cm="1">
        <f t="array" ref="G1050">_xlfn.IFS(D1050&gt;4094,4,AND(D1050&lt;=4094, D1050&gt;2784),3,AND(D1050&lt;=2784,D1050&gt;1779),2,D1050&lt;=1779,1)</f>
        <v>3</v>
      </c>
      <c r="H1050">
        <f t="shared" si="16"/>
        <v>413</v>
      </c>
      <c r="I1050" t="str" cm="1">
        <f t="array" ref="I1050">_xlfn.IFS(H1050&gt;411,"Platinum",AND(H1050&lt;=411, H1050&gt;311),"Gold",AND(H1050&lt;=311,H1050&gt;211),"Silver",H1050&lt;=211,"Bronze")</f>
        <v>Platinum</v>
      </c>
      <c r="J1050" t="str" cm="1">
        <f t="array" ref="J1050">_xlfn.IFS(
H1050="444","Champions",
LEFT(H1050,1)="4","Loyal Customers",
MID(H1050,2,1)="4","Potential Loyalists",
LEFT(H1050,1)="3","Promising",
LEFT(H1050,1)="2","Customers Needing Attention",
LEFT(H1050,1)&lt;="2","At Risk",
RIGHT(H1050,1)="4","Can't Lose Them",
TRUE,"Hibernating"
)</f>
        <v>Loyal Customers</v>
      </c>
    </row>
    <row r="1051" spans="1:10" x14ac:dyDescent="0.25">
      <c r="A1051" s="3" t="s">
        <v>1067</v>
      </c>
      <c r="B1051">
        <v>16</v>
      </c>
      <c r="C1051">
        <v>8</v>
      </c>
      <c r="D1051">
        <v>4675.1900000000005</v>
      </c>
      <c r="E1051" cm="1">
        <f t="array" ref="E1051">_xlfn.IFS(B1051&gt;87,1,AND(B1051&lt;=87, B1051&gt;45),2,AND(B1051&lt;=45,B1051&gt;18),3,B1051&lt;=18,4)</f>
        <v>4</v>
      </c>
      <c r="F1051" cm="1">
        <f t="array" ref="F1051">_xlfn.IFS(C1051&gt;7,4,AND(C1051&lt;=7, C1051&gt;5),3,AND(C1051&lt;=5,C1051&gt;4),2,C1051&lt;=4,1)</f>
        <v>4</v>
      </c>
      <c r="G1051" cm="1">
        <f t="array" ref="G1051">_xlfn.IFS(D1051&gt;4094,4,AND(D1051&lt;=4094, D1051&gt;2784),3,AND(D1051&lt;=2784,D1051&gt;1779),2,D1051&lt;=1779,1)</f>
        <v>4</v>
      </c>
      <c r="H1051">
        <f t="shared" si="16"/>
        <v>444</v>
      </c>
      <c r="I1051" t="str" cm="1">
        <f t="array" ref="I1051">_xlfn.IFS(H1051&gt;411,"Platinum",AND(H1051&lt;=411, H1051&gt;311),"Gold",AND(H1051&lt;=311,H1051&gt;211),"Silver",H1051&lt;=211,"Bronze")</f>
        <v>Platinum</v>
      </c>
      <c r="J1051" t="str" cm="1">
        <f t="array" ref="J1051">_xlfn.IFS(
H1051="444","Champions",
LEFT(H1051,1)="4","Loyal Customers",
MID(H1051,2,1)="4","Potential Loyalists",
LEFT(H1051,1)="3","Promising",
LEFT(H1051,1)="2","Customers Needing Attention",
LEFT(H1051,1)&lt;="2","At Risk",
RIGHT(H1051,1)="4","Can't Lose Them",
TRUE,"Hibernating"
)</f>
        <v>Loyal Customers</v>
      </c>
    </row>
    <row r="1052" spans="1:10" x14ac:dyDescent="0.25">
      <c r="A1052" s="3" t="s">
        <v>1068</v>
      </c>
      <c r="B1052">
        <v>299</v>
      </c>
      <c r="C1052">
        <v>3</v>
      </c>
      <c r="D1052">
        <v>357.78999999999996</v>
      </c>
      <c r="E1052" cm="1">
        <f t="array" ref="E1052">_xlfn.IFS(B1052&gt;87,1,AND(B1052&lt;=87, B1052&gt;45),2,AND(B1052&lt;=45,B1052&gt;18),3,B1052&lt;=18,4)</f>
        <v>1</v>
      </c>
      <c r="F1052" cm="1">
        <f t="array" ref="F1052">_xlfn.IFS(C1052&gt;7,4,AND(C1052&lt;=7, C1052&gt;5),3,AND(C1052&lt;=5,C1052&gt;4),2,C1052&lt;=4,1)</f>
        <v>1</v>
      </c>
      <c r="G1052" cm="1">
        <f t="array" ref="G1052">_xlfn.IFS(D1052&gt;4094,4,AND(D1052&lt;=4094, D1052&gt;2784),3,AND(D1052&lt;=2784,D1052&gt;1779),2,D1052&lt;=1779,1)</f>
        <v>1</v>
      </c>
      <c r="H1052">
        <f t="shared" si="16"/>
        <v>111</v>
      </c>
      <c r="I1052" t="str" cm="1">
        <f t="array" ref="I1052">_xlfn.IFS(H1052&gt;411,"Platinum",AND(H1052&lt;=411, H1052&gt;311),"Gold",AND(H1052&lt;=311,H1052&gt;211),"Silver",H1052&lt;=211,"Bronze")</f>
        <v>Bronze</v>
      </c>
      <c r="J1052" t="str" cm="1">
        <f t="array" ref="J1052">_xlfn.IFS(
H1052="444","Champions",
LEFT(H1052,1)="4","Loyal Customers",
MID(H1052,2,1)="4","Potential Loyalists",
LEFT(H1052,1)="3","Promising",
LEFT(H1052,1)="2","Customers Needing Attention",
LEFT(H1052,1)&lt;="2","At Risk",
RIGHT(H1052,1)="4","Can't Lose Them",
TRUE,"Hibernating"
)</f>
        <v>At Risk</v>
      </c>
    </row>
    <row r="1053" spans="1:10" x14ac:dyDescent="0.25">
      <c r="A1053" s="3" t="s">
        <v>1069</v>
      </c>
      <c r="B1053">
        <v>5</v>
      </c>
      <c r="C1053">
        <v>6</v>
      </c>
      <c r="D1053">
        <v>1345.75</v>
      </c>
      <c r="E1053" cm="1">
        <f t="array" ref="E1053">_xlfn.IFS(B1053&gt;87,1,AND(B1053&lt;=87, B1053&gt;45),2,AND(B1053&lt;=45,B1053&gt;18),3,B1053&lt;=18,4)</f>
        <v>4</v>
      </c>
      <c r="F1053" cm="1">
        <f t="array" ref="F1053">_xlfn.IFS(C1053&gt;7,4,AND(C1053&lt;=7, C1053&gt;5),3,AND(C1053&lt;=5,C1053&gt;4),2,C1053&lt;=4,1)</f>
        <v>3</v>
      </c>
      <c r="G1053" cm="1">
        <f t="array" ref="G1053">_xlfn.IFS(D1053&gt;4094,4,AND(D1053&lt;=4094, D1053&gt;2784),3,AND(D1053&lt;=2784,D1053&gt;1779),2,D1053&lt;=1779,1)</f>
        <v>1</v>
      </c>
      <c r="H1053">
        <f t="shared" si="16"/>
        <v>431</v>
      </c>
      <c r="I1053" t="str" cm="1">
        <f t="array" ref="I1053">_xlfn.IFS(H1053&gt;411,"Platinum",AND(H1053&lt;=411, H1053&gt;311),"Gold",AND(H1053&lt;=311,H1053&gt;211),"Silver",H1053&lt;=211,"Bronze")</f>
        <v>Platinum</v>
      </c>
      <c r="J1053" t="str" cm="1">
        <f t="array" ref="J1053">_xlfn.IFS(
H1053="444","Champions",
LEFT(H1053,1)="4","Loyal Customers",
MID(H1053,2,1)="4","Potential Loyalists",
LEFT(H1053,1)="3","Promising",
LEFT(H1053,1)="2","Customers Needing Attention",
LEFT(H1053,1)&lt;="2","At Risk",
RIGHT(H1053,1)="4","Can't Lose Them",
TRUE,"Hibernating"
)</f>
        <v>Loyal Customers</v>
      </c>
    </row>
    <row r="1054" spans="1:10" x14ac:dyDescent="0.25">
      <c r="A1054" s="3" t="s">
        <v>1070</v>
      </c>
      <c r="B1054">
        <v>115</v>
      </c>
      <c r="C1054">
        <v>3</v>
      </c>
      <c r="D1054">
        <v>710.06999999999994</v>
      </c>
      <c r="E1054" cm="1">
        <f t="array" ref="E1054">_xlfn.IFS(B1054&gt;87,1,AND(B1054&lt;=87, B1054&gt;45),2,AND(B1054&lt;=45,B1054&gt;18),3,B1054&lt;=18,4)</f>
        <v>1</v>
      </c>
      <c r="F1054" cm="1">
        <f t="array" ref="F1054">_xlfn.IFS(C1054&gt;7,4,AND(C1054&lt;=7, C1054&gt;5),3,AND(C1054&lt;=5,C1054&gt;4),2,C1054&lt;=4,1)</f>
        <v>1</v>
      </c>
      <c r="G1054" cm="1">
        <f t="array" ref="G1054">_xlfn.IFS(D1054&gt;4094,4,AND(D1054&lt;=4094, D1054&gt;2784),3,AND(D1054&lt;=2784,D1054&gt;1779),2,D1054&lt;=1779,1)</f>
        <v>1</v>
      </c>
      <c r="H1054">
        <f t="shared" si="16"/>
        <v>111</v>
      </c>
      <c r="I1054" t="str" cm="1">
        <f t="array" ref="I1054">_xlfn.IFS(H1054&gt;411,"Platinum",AND(H1054&lt;=411, H1054&gt;311),"Gold",AND(H1054&lt;=311,H1054&gt;211),"Silver",H1054&lt;=211,"Bronze")</f>
        <v>Bronze</v>
      </c>
      <c r="J1054" t="str" cm="1">
        <f t="array" ref="J1054">_xlfn.IFS(
H1054="444","Champions",
LEFT(H1054,1)="4","Loyal Customers",
MID(H1054,2,1)="4","Potential Loyalists",
LEFT(H1054,1)="3","Promising",
LEFT(H1054,1)="2","Customers Needing Attention",
LEFT(H1054,1)&lt;="2","At Risk",
RIGHT(H1054,1)="4","Can't Lose Them",
TRUE,"Hibernating"
)</f>
        <v>At Risk</v>
      </c>
    </row>
    <row r="1055" spans="1:10" x14ac:dyDescent="0.25">
      <c r="A1055" s="3" t="s">
        <v>1071</v>
      </c>
      <c r="B1055">
        <v>88</v>
      </c>
      <c r="C1055">
        <v>13</v>
      </c>
      <c r="D1055">
        <v>4063.82</v>
      </c>
      <c r="E1055" cm="1">
        <f t="array" ref="E1055">_xlfn.IFS(B1055&gt;87,1,AND(B1055&lt;=87, B1055&gt;45),2,AND(B1055&lt;=45,B1055&gt;18),3,B1055&lt;=18,4)</f>
        <v>1</v>
      </c>
      <c r="F1055" cm="1">
        <f t="array" ref="F1055">_xlfn.IFS(C1055&gt;7,4,AND(C1055&lt;=7, C1055&gt;5),3,AND(C1055&lt;=5,C1055&gt;4),2,C1055&lt;=4,1)</f>
        <v>4</v>
      </c>
      <c r="G1055" cm="1">
        <f t="array" ref="G1055">_xlfn.IFS(D1055&gt;4094,4,AND(D1055&lt;=4094, D1055&gt;2784),3,AND(D1055&lt;=2784,D1055&gt;1779),2,D1055&lt;=1779,1)</f>
        <v>3</v>
      </c>
      <c r="H1055">
        <f t="shared" si="16"/>
        <v>143</v>
      </c>
      <c r="I1055" t="str" cm="1">
        <f t="array" ref="I1055">_xlfn.IFS(H1055&gt;411,"Platinum",AND(H1055&lt;=411, H1055&gt;311),"Gold",AND(H1055&lt;=311,H1055&gt;211),"Silver",H1055&lt;=211,"Bronze")</f>
        <v>Bronze</v>
      </c>
      <c r="J1055" t="str" cm="1">
        <f t="array" ref="J1055">_xlfn.IFS(
H1055="444","Champions",
LEFT(H1055,1)="4","Loyal Customers",
MID(H1055,2,1)="4","Potential Loyalists",
LEFT(H1055,1)="3","Promising",
LEFT(H1055,1)="2","Customers Needing Attention",
LEFT(H1055,1)&lt;="2","At Risk",
RIGHT(H1055,1)="4","Can't Lose Them",
TRUE,"Hibernating"
)</f>
        <v>Potential Loyalists</v>
      </c>
    </row>
    <row r="1056" spans="1:10" x14ac:dyDescent="0.25">
      <c r="A1056" s="3" t="s">
        <v>1072</v>
      </c>
      <c r="B1056">
        <v>35</v>
      </c>
      <c r="C1056">
        <v>9</v>
      </c>
      <c r="D1056">
        <v>3974.81</v>
      </c>
      <c r="E1056" cm="1">
        <f t="array" ref="E1056">_xlfn.IFS(B1056&gt;87,1,AND(B1056&lt;=87, B1056&gt;45),2,AND(B1056&lt;=45,B1056&gt;18),3,B1056&lt;=18,4)</f>
        <v>3</v>
      </c>
      <c r="F1056" cm="1">
        <f t="array" ref="F1056">_xlfn.IFS(C1056&gt;7,4,AND(C1056&lt;=7, C1056&gt;5),3,AND(C1056&lt;=5,C1056&gt;4),2,C1056&lt;=4,1)</f>
        <v>4</v>
      </c>
      <c r="G1056" cm="1">
        <f t="array" ref="G1056">_xlfn.IFS(D1056&gt;4094,4,AND(D1056&lt;=4094, D1056&gt;2784),3,AND(D1056&lt;=2784,D1056&gt;1779),2,D1056&lt;=1779,1)</f>
        <v>3</v>
      </c>
      <c r="H1056">
        <f t="shared" si="16"/>
        <v>343</v>
      </c>
      <c r="I1056" t="str" cm="1">
        <f t="array" ref="I1056">_xlfn.IFS(H1056&gt;411,"Platinum",AND(H1056&lt;=411, H1056&gt;311),"Gold",AND(H1056&lt;=311,H1056&gt;211),"Silver",H1056&lt;=211,"Bronze")</f>
        <v>Gold</v>
      </c>
      <c r="J1056" t="str" cm="1">
        <f t="array" ref="J1056">_xlfn.IFS(
H1056="444","Champions",
LEFT(H1056,1)="4","Loyal Customers",
MID(H1056,2,1)="4","Potential Loyalists",
LEFT(H1056,1)="3","Promising",
LEFT(H1056,1)="2","Customers Needing Attention",
LEFT(H1056,1)&lt;="2","At Risk",
RIGHT(H1056,1)="4","Can't Lose Them",
TRUE,"Hibernating"
)</f>
        <v>Potential Loyalists</v>
      </c>
    </row>
    <row r="1057" spans="1:10" x14ac:dyDescent="0.25">
      <c r="A1057" s="3" t="s">
        <v>1073</v>
      </c>
      <c r="B1057">
        <v>168</v>
      </c>
      <c r="C1057">
        <v>5</v>
      </c>
      <c r="D1057">
        <v>2425.34</v>
      </c>
      <c r="E1057" cm="1">
        <f t="array" ref="E1057">_xlfn.IFS(B1057&gt;87,1,AND(B1057&lt;=87, B1057&gt;45),2,AND(B1057&lt;=45,B1057&gt;18),3,B1057&lt;=18,4)</f>
        <v>1</v>
      </c>
      <c r="F1057" cm="1">
        <f t="array" ref="F1057">_xlfn.IFS(C1057&gt;7,4,AND(C1057&lt;=7, C1057&gt;5),3,AND(C1057&lt;=5,C1057&gt;4),2,C1057&lt;=4,1)</f>
        <v>2</v>
      </c>
      <c r="G1057" cm="1">
        <f t="array" ref="G1057">_xlfn.IFS(D1057&gt;4094,4,AND(D1057&lt;=4094, D1057&gt;2784),3,AND(D1057&lt;=2784,D1057&gt;1779),2,D1057&lt;=1779,1)</f>
        <v>2</v>
      </c>
      <c r="H1057">
        <f t="shared" si="16"/>
        <v>122</v>
      </c>
      <c r="I1057" t="str" cm="1">
        <f t="array" ref="I1057">_xlfn.IFS(H1057&gt;411,"Platinum",AND(H1057&lt;=411, H1057&gt;311),"Gold",AND(H1057&lt;=311,H1057&gt;211),"Silver",H1057&lt;=211,"Bronze")</f>
        <v>Bronze</v>
      </c>
      <c r="J1057" t="str" cm="1">
        <f t="array" ref="J1057">_xlfn.IFS(
H1057="444","Champions",
LEFT(H1057,1)="4","Loyal Customers",
MID(H1057,2,1)="4","Potential Loyalists",
LEFT(H1057,1)="3","Promising",
LEFT(H1057,1)="2","Customers Needing Attention",
LEFT(H1057,1)&lt;="2","At Risk",
RIGHT(H1057,1)="4","Can't Lose Them",
TRUE,"Hibernating"
)</f>
        <v>At Risk</v>
      </c>
    </row>
    <row r="1058" spans="1:10" x14ac:dyDescent="0.25">
      <c r="A1058" s="3" t="s">
        <v>1074</v>
      </c>
      <c r="B1058">
        <v>29</v>
      </c>
      <c r="C1058">
        <v>7</v>
      </c>
      <c r="D1058">
        <v>3586.71</v>
      </c>
      <c r="E1058" cm="1">
        <f t="array" ref="E1058">_xlfn.IFS(B1058&gt;87,1,AND(B1058&lt;=87, B1058&gt;45),2,AND(B1058&lt;=45,B1058&gt;18),3,B1058&lt;=18,4)</f>
        <v>3</v>
      </c>
      <c r="F1058" cm="1">
        <f t="array" ref="F1058">_xlfn.IFS(C1058&gt;7,4,AND(C1058&lt;=7, C1058&gt;5),3,AND(C1058&lt;=5,C1058&gt;4),2,C1058&lt;=4,1)</f>
        <v>3</v>
      </c>
      <c r="G1058" cm="1">
        <f t="array" ref="G1058">_xlfn.IFS(D1058&gt;4094,4,AND(D1058&lt;=4094, D1058&gt;2784),3,AND(D1058&lt;=2784,D1058&gt;1779),2,D1058&lt;=1779,1)</f>
        <v>3</v>
      </c>
      <c r="H1058">
        <f t="shared" si="16"/>
        <v>333</v>
      </c>
      <c r="I1058" t="str" cm="1">
        <f t="array" ref="I1058">_xlfn.IFS(H1058&gt;411,"Platinum",AND(H1058&lt;=411, H1058&gt;311),"Gold",AND(H1058&lt;=311,H1058&gt;211),"Silver",H1058&lt;=211,"Bronze")</f>
        <v>Gold</v>
      </c>
      <c r="J1058" t="str" cm="1">
        <f t="array" ref="J1058">_xlfn.IFS(
H1058="444","Champions",
LEFT(H1058,1)="4","Loyal Customers",
MID(H1058,2,1)="4","Potential Loyalists",
LEFT(H1058,1)="3","Promising",
LEFT(H1058,1)="2","Customers Needing Attention",
LEFT(H1058,1)&lt;="2","At Risk",
RIGHT(H1058,1)="4","Can't Lose Them",
TRUE,"Hibernating"
)</f>
        <v>Promising</v>
      </c>
    </row>
    <row r="1059" spans="1:10" x14ac:dyDescent="0.25">
      <c r="A1059" s="3" t="s">
        <v>1075</v>
      </c>
      <c r="B1059">
        <v>0</v>
      </c>
      <c r="C1059">
        <v>7</v>
      </c>
      <c r="D1059">
        <v>9633.41</v>
      </c>
      <c r="E1059" cm="1">
        <f t="array" ref="E1059">_xlfn.IFS(B1059&gt;87,1,AND(B1059&lt;=87, B1059&gt;45),2,AND(B1059&lt;=45,B1059&gt;18),3,B1059&lt;=18,4)</f>
        <v>4</v>
      </c>
      <c r="F1059" cm="1">
        <f t="array" ref="F1059">_xlfn.IFS(C1059&gt;7,4,AND(C1059&lt;=7, C1059&gt;5),3,AND(C1059&lt;=5,C1059&gt;4),2,C1059&lt;=4,1)</f>
        <v>3</v>
      </c>
      <c r="G1059" cm="1">
        <f t="array" ref="G1059">_xlfn.IFS(D1059&gt;4094,4,AND(D1059&lt;=4094, D1059&gt;2784),3,AND(D1059&lt;=2784,D1059&gt;1779),2,D1059&lt;=1779,1)</f>
        <v>4</v>
      </c>
      <c r="H1059">
        <f t="shared" si="16"/>
        <v>434</v>
      </c>
      <c r="I1059" t="str" cm="1">
        <f t="array" ref="I1059">_xlfn.IFS(H1059&gt;411,"Platinum",AND(H1059&lt;=411, H1059&gt;311),"Gold",AND(H1059&lt;=311,H1059&gt;211),"Silver",H1059&lt;=211,"Bronze")</f>
        <v>Platinum</v>
      </c>
      <c r="J1059" t="str" cm="1">
        <f t="array" ref="J1059">_xlfn.IFS(
H1059="444","Champions",
LEFT(H1059,1)="4","Loyal Customers",
MID(H1059,2,1)="4","Potential Loyalists",
LEFT(H1059,1)="3","Promising",
LEFT(H1059,1)="2","Customers Needing Attention",
LEFT(H1059,1)&lt;="2","At Risk",
RIGHT(H1059,1)="4","Can't Lose Them",
TRUE,"Hibernating"
)</f>
        <v>Loyal Customers</v>
      </c>
    </row>
    <row r="1060" spans="1:10" x14ac:dyDescent="0.25">
      <c r="A1060" s="3" t="s">
        <v>1076</v>
      </c>
      <c r="B1060">
        <v>6</v>
      </c>
      <c r="C1060">
        <v>9</v>
      </c>
      <c r="D1060">
        <v>3817.14</v>
      </c>
      <c r="E1060" cm="1">
        <f t="array" ref="E1060">_xlfn.IFS(B1060&gt;87,1,AND(B1060&lt;=87, B1060&gt;45),2,AND(B1060&lt;=45,B1060&gt;18),3,B1060&lt;=18,4)</f>
        <v>4</v>
      </c>
      <c r="F1060" cm="1">
        <f t="array" ref="F1060">_xlfn.IFS(C1060&gt;7,4,AND(C1060&lt;=7, C1060&gt;5),3,AND(C1060&lt;=5,C1060&gt;4),2,C1060&lt;=4,1)</f>
        <v>4</v>
      </c>
      <c r="G1060" cm="1">
        <f t="array" ref="G1060">_xlfn.IFS(D1060&gt;4094,4,AND(D1060&lt;=4094, D1060&gt;2784),3,AND(D1060&lt;=2784,D1060&gt;1779),2,D1060&lt;=1779,1)</f>
        <v>3</v>
      </c>
      <c r="H1060">
        <f t="shared" si="16"/>
        <v>443</v>
      </c>
      <c r="I1060" t="str" cm="1">
        <f t="array" ref="I1060">_xlfn.IFS(H1060&gt;411,"Platinum",AND(H1060&lt;=411, H1060&gt;311),"Gold",AND(H1060&lt;=311,H1060&gt;211),"Silver",H1060&lt;=211,"Bronze")</f>
        <v>Platinum</v>
      </c>
      <c r="J1060" t="str" cm="1">
        <f t="array" ref="J1060">_xlfn.IFS(
H1060="444","Champions",
LEFT(H1060,1)="4","Loyal Customers",
MID(H1060,2,1)="4","Potential Loyalists",
LEFT(H1060,1)="3","Promising",
LEFT(H1060,1)="2","Customers Needing Attention",
LEFT(H1060,1)&lt;="2","At Risk",
RIGHT(H1060,1)="4","Can't Lose Them",
TRUE,"Hibernating"
)</f>
        <v>Loyal Customers</v>
      </c>
    </row>
    <row r="1061" spans="1:10" x14ac:dyDescent="0.25">
      <c r="A1061" s="3" t="s">
        <v>1077</v>
      </c>
      <c r="B1061">
        <v>118</v>
      </c>
      <c r="C1061">
        <v>8</v>
      </c>
      <c r="D1061">
        <v>4514.84</v>
      </c>
      <c r="E1061" cm="1">
        <f t="array" ref="E1061">_xlfn.IFS(B1061&gt;87,1,AND(B1061&lt;=87, B1061&gt;45),2,AND(B1061&lt;=45,B1061&gt;18),3,B1061&lt;=18,4)</f>
        <v>1</v>
      </c>
      <c r="F1061" cm="1">
        <f t="array" ref="F1061">_xlfn.IFS(C1061&gt;7,4,AND(C1061&lt;=7, C1061&gt;5),3,AND(C1061&lt;=5,C1061&gt;4),2,C1061&lt;=4,1)</f>
        <v>4</v>
      </c>
      <c r="G1061" cm="1">
        <f t="array" ref="G1061">_xlfn.IFS(D1061&gt;4094,4,AND(D1061&lt;=4094, D1061&gt;2784),3,AND(D1061&lt;=2784,D1061&gt;1779),2,D1061&lt;=1779,1)</f>
        <v>4</v>
      </c>
      <c r="H1061">
        <f t="shared" si="16"/>
        <v>144</v>
      </c>
      <c r="I1061" t="str" cm="1">
        <f t="array" ref="I1061">_xlfn.IFS(H1061&gt;411,"Platinum",AND(H1061&lt;=411, H1061&gt;311),"Gold",AND(H1061&lt;=311,H1061&gt;211),"Silver",H1061&lt;=211,"Bronze")</f>
        <v>Bronze</v>
      </c>
      <c r="J1061" t="str" cm="1">
        <f t="array" ref="J1061">_xlfn.IFS(
H1061="444","Champions",
LEFT(H1061,1)="4","Loyal Customers",
MID(H1061,2,1)="4","Potential Loyalists",
LEFT(H1061,1)="3","Promising",
LEFT(H1061,1)="2","Customers Needing Attention",
LEFT(H1061,1)&lt;="2","At Risk",
RIGHT(H1061,1)="4","Can't Lose Them",
TRUE,"Hibernating"
)</f>
        <v>Potential Loyalists</v>
      </c>
    </row>
    <row r="1062" spans="1:10" x14ac:dyDescent="0.25">
      <c r="A1062" s="3" t="s">
        <v>1078</v>
      </c>
      <c r="B1062">
        <v>76</v>
      </c>
      <c r="C1062">
        <v>10</v>
      </c>
      <c r="D1062">
        <v>2882.7999999999997</v>
      </c>
      <c r="E1062" cm="1">
        <f t="array" ref="E1062">_xlfn.IFS(B1062&gt;87,1,AND(B1062&lt;=87, B1062&gt;45),2,AND(B1062&lt;=45,B1062&gt;18),3,B1062&lt;=18,4)</f>
        <v>2</v>
      </c>
      <c r="F1062" cm="1">
        <f t="array" ref="F1062">_xlfn.IFS(C1062&gt;7,4,AND(C1062&lt;=7, C1062&gt;5),3,AND(C1062&lt;=5,C1062&gt;4),2,C1062&lt;=4,1)</f>
        <v>4</v>
      </c>
      <c r="G1062" cm="1">
        <f t="array" ref="G1062">_xlfn.IFS(D1062&gt;4094,4,AND(D1062&lt;=4094, D1062&gt;2784),3,AND(D1062&lt;=2784,D1062&gt;1779),2,D1062&lt;=1779,1)</f>
        <v>3</v>
      </c>
      <c r="H1062">
        <f t="shared" si="16"/>
        <v>243</v>
      </c>
      <c r="I1062" t="str" cm="1">
        <f t="array" ref="I1062">_xlfn.IFS(H1062&gt;411,"Platinum",AND(H1062&lt;=411, H1062&gt;311),"Gold",AND(H1062&lt;=311,H1062&gt;211),"Silver",H1062&lt;=211,"Bronze")</f>
        <v>Silver</v>
      </c>
      <c r="J1062" t="str" cm="1">
        <f t="array" ref="J1062">_xlfn.IFS(
H1062="444","Champions",
LEFT(H1062,1)="4","Loyal Customers",
MID(H1062,2,1)="4","Potential Loyalists",
LEFT(H1062,1)="3","Promising",
LEFT(H1062,1)="2","Customers Needing Attention",
LEFT(H1062,1)&lt;="2","At Risk",
RIGHT(H1062,1)="4","Can't Lose Them",
TRUE,"Hibernating"
)</f>
        <v>Potential Loyalists</v>
      </c>
    </row>
    <row r="1063" spans="1:10" x14ac:dyDescent="0.25">
      <c r="A1063" s="3" t="s">
        <v>1079</v>
      </c>
      <c r="B1063">
        <v>10</v>
      </c>
      <c r="C1063">
        <v>7</v>
      </c>
      <c r="D1063">
        <v>3899.7800000000007</v>
      </c>
      <c r="E1063" cm="1">
        <f t="array" ref="E1063">_xlfn.IFS(B1063&gt;87,1,AND(B1063&lt;=87, B1063&gt;45),2,AND(B1063&lt;=45,B1063&gt;18),3,B1063&lt;=18,4)</f>
        <v>4</v>
      </c>
      <c r="F1063" cm="1">
        <f t="array" ref="F1063">_xlfn.IFS(C1063&gt;7,4,AND(C1063&lt;=7, C1063&gt;5),3,AND(C1063&lt;=5,C1063&gt;4),2,C1063&lt;=4,1)</f>
        <v>3</v>
      </c>
      <c r="G1063" cm="1">
        <f t="array" ref="G1063">_xlfn.IFS(D1063&gt;4094,4,AND(D1063&lt;=4094, D1063&gt;2784),3,AND(D1063&lt;=2784,D1063&gt;1779),2,D1063&lt;=1779,1)</f>
        <v>3</v>
      </c>
      <c r="H1063">
        <f t="shared" si="16"/>
        <v>433</v>
      </c>
      <c r="I1063" t="str" cm="1">
        <f t="array" ref="I1063">_xlfn.IFS(H1063&gt;411,"Platinum",AND(H1063&lt;=411, H1063&gt;311),"Gold",AND(H1063&lt;=311,H1063&gt;211),"Silver",H1063&lt;=211,"Bronze")</f>
        <v>Platinum</v>
      </c>
      <c r="J1063" t="str" cm="1">
        <f t="array" ref="J1063">_xlfn.IFS(
H1063="444","Champions",
LEFT(H1063,1)="4","Loyal Customers",
MID(H1063,2,1)="4","Potential Loyalists",
LEFT(H1063,1)="3","Promising",
LEFT(H1063,1)="2","Customers Needing Attention",
LEFT(H1063,1)&lt;="2","At Risk",
RIGHT(H1063,1)="4","Can't Lose Them",
TRUE,"Hibernating"
)</f>
        <v>Loyal Customers</v>
      </c>
    </row>
    <row r="1064" spans="1:10" x14ac:dyDescent="0.25">
      <c r="A1064" s="3" t="s">
        <v>1080</v>
      </c>
      <c r="B1064">
        <v>100</v>
      </c>
      <c r="C1064">
        <v>8</v>
      </c>
      <c r="D1064">
        <v>4938.2800000000007</v>
      </c>
      <c r="E1064" cm="1">
        <f t="array" ref="E1064">_xlfn.IFS(B1064&gt;87,1,AND(B1064&lt;=87, B1064&gt;45),2,AND(B1064&lt;=45,B1064&gt;18),3,B1064&lt;=18,4)</f>
        <v>1</v>
      </c>
      <c r="F1064" cm="1">
        <f t="array" ref="F1064">_xlfn.IFS(C1064&gt;7,4,AND(C1064&lt;=7, C1064&gt;5),3,AND(C1064&lt;=5,C1064&gt;4),2,C1064&lt;=4,1)</f>
        <v>4</v>
      </c>
      <c r="G1064" cm="1">
        <f t="array" ref="G1064">_xlfn.IFS(D1064&gt;4094,4,AND(D1064&lt;=4094, D1064&gt;2784),3,AND(D1064&lt;=2784,D1064&gt;1779),2,D1064&lt;=1779,1)</f>
        <v>4</v>
      </c>
      <c r="H1064">
        <f t="shared" si="16"/>
        <v>144</v>
      </c>
      <c r="I1064" t="str" cm="1">
        <f t="array" ref="I1064">_xlfn.IFS(H1064&gt;411,"Platinum",AND(H1064&lt;=411, H1064&gt;311),"Gold",AND(H1064&lt;=311,H1064&gt;211),"Silver",H1064&lt;=211,"Bronze")</f>
        <v>Bronze</v>
      </c>
      <c r="J1064" t="str" cm="1">
        <f t="array" ref="J1064">_xlfn.IFS(
H1064="444","Champions",
LEFT(H1064,1)="4","Loyal Customers",
MID(H1064,2,1)="4","Potential Loyalists",
LEFT(H1064,1)="3","Promising",
LEFT(H1064,1)="2","Customers Needing Attention",
LEFT(H1064,1)&lt;="2","At Risk",
RIGHT(H1064,1)="4","Can't Lose Them",
TRUE,"Hibernating"
)</f>
        <v>Potential Loyalists</v>
      </c>
    </row>
    <row r="1065" spans="1:10" x14ac:dyDescent="0.25">
      <c r="A1065" s="3" t="s">
        <v>1081</v>
      </c>
      <c r="B1065">
        <v>78</v>
      </c>
      <c r="C1065">
        <v>3</v>
      </c>
      <c r="D1065">
        <v>1215.92</v>
      </c>
      <c r="E1065" cm="1">
        <f t="array" ref="E1065">_xlfn.IFS(B1065&gt;87,1,AND(B1065&lt;=87, B1065&gt;45),2,AND(B1065&lt;=45,B1065&gt;18),3,B1065&lt;=18,4)</f>
        <v>2</v>
      </c>
      <c r="F1065" cm="1">
        <f t="array" ref="F1065">_xlfn.IFS(C1065&gt;7,4,AND(C1065&lt;=7, C1065&gt;5),3,AND(C1065&lt;=5,C1065&gt;4),2,C1065&lt;=4,1)</f>
        <v>1</v>
      </c>
      <c r="G1065" cm="1">
        <f t="array" ref="G1065">_xlfn.IFS(D1065&gt;4094,4,AND(D1065&lt;=4094, D1065&gt;2784),3,AND(D1065&lt;=2784,D1065&gt;1779),2,D1065&lt;=1779,1)</f>
        <v>1</v>
      </c>
      <c r="H1065">
        <f t="shared" si="16"/>
        <v>211</v>
      </c>
      <c r="I1065" t="str" cm="1">
        <f t="array" ref="I1065">_xlfn.IFS(H1065&gt;411,"Platinum",AND(H1065&lt;=411, H1065&gt;311),"Gold",AND(H1065&lt;=311,H1065&gt;211),"Silver",H1065&lt;=211,"Bronze")</f>
        <v>Bronze</v>
      </c>
      <c r="J1065" t="str" cm="1">
        <f t="array" ref="J1065">_xlfn.IFS(
H1065="444","Champions",
LEFT(H1065,1)="4","Loyal Customers",
MID(H1065,2,1)="4","Potential Loyalists",
LEFT(H1065,1)="3","Promising",
LEFT(H1065,1)="2","Customers Needing Attention",
LEFT(H1065,1)&lt;="2","At Risk",
RIGHT(H1065,1)="4","Can't Lose Them",
TRUE,"Hibernating"
)</f>
        <v>Customers Needing Attention</v>
      </c>
    </row>
    <row r="1066" spans="1:10" x14ac:dyDescent="0.25">
      <c r="A1066" s="3" t="s">
        <v>1082</v>
      </c>
      <c r="B1066">
        <v>33</v>
      </c>
      <c r="C1066">
        <v>4</v>
      </c>
      <c r="D1066">
        <v>1267.19</v>
      </c>
      <c r="E1066" cm="1">
        <f t="array" ref="E1066">_xlfn.IFS(B1066&gt;87,1,AND(B1066&lt;=87, B1066&gt;45),2,AND(B1066&lt;=45,B1066&gt;18),3,B1066&lt;=18,4)</f>
        <v>3</v>
      </c>
      <c r="F1066" cm="1">
        <f t="array" ref="F1066">_xlfn.IFS(C1066&gt;7,4,AND(C1066&lt;=7, C1066&gt;5),3,AND(C1066&lt;=5,C1066&gt;4),2,C1066&lt;=4,1)</f>
        <v>1</v>
      </c>
      <c r="G1066" cm="1">
        <f t="array" ref="G1066">_xlfn.IFS(D1066&gt;4094,4,AND(D1066&lt;=4094, D1066&gt;2784),3,AND(D1066&lt;=2784,D1066&gt;1779),2,D1066&lt;=1779,1)</f>
        <v>1</v>
      </c>
      <c r="H1066">
        <f t="shared" si="16"/>
        <v>311</v>
      </c>
      <c r="I1066" t="str" cm="1">
        <f t="array" ref="I1066">_xlfn.IFS(H1066&gt;411,"Platinum",AND(H1066&lt;=411, H1066&gt;311),"Gold",AND(H1066&lt;=311,H1066&gt;211),"Silver",H1066&lt;=211,"Bronze")</f>
        <v>Silver</v>
      </c>
      <c r="J1066" t="str" cm="1">
        <f t="array" ref="J1066">_xlfn.IFS(
H1066="444","Champions",
LEFT(H1066,1)="4","Loyal Customers",
MID(H1066,2,1)="4","Potential Loyalists",
LEFT(H1066,1)="3","Promising",
LEFT(H1066,1)="2","Customers Needing Attention",
LEFT(H1066,1)&lt;="2","At Risk",
RIGHT(H1066,1)="4","Can't Lose Them",
TRUE,"Hibernating"
)</f>
        <v>Promising</v>
      </c>
    </row>
    <row r="1067" spans="1:10" x14ac:dyDescent="0.25">
      <c r="A1067" s="3" t="s">
        <v>1083</v>
      </c>
      <c r="B1067">
        <v>19</v>
      </c>
      <c r="C1067">
        <v>11</v>
      </c>
      <c r="D1067">
        <v>5079.9100000000008</v>
      </c>
      <c r="E1067" cm="1">
        <f t="array" ref="E1067">_xlfn.IFS(B1067&gt;87,1,AND(B1067&lt;=87, B1067&gt;45),2,AND(B1067&lt;=45,B1067&gt;18),3,B1067&lt;=18,4)</f>
        <v>3</v>
      </c>
      <c r="F1067" cm="1">
        <f t="array" ref="F1067">_xlfn.IFS(C1067&gt;7,4,AND(C1067&lt;=7, C1067&gt;5),3,AND(C1067&lt;=5,C1067&gt;4),2,C1067&lt;=4,1)</f>
        <v>4</v>
      </c>
      <c r="G1067" cm="1">
        <f t="array" ref="G1067">_xlfn.IFS(D1067&gt;4094,4,AND(D1067&lt;=4094, D1067&gt;2784),3,AND(D1067&lt;=2784,D1067&gt;1779),2,D1067&lt;=1779,1)</f>
        <v>4</v>
      </c>
      <c r="H1067">
        <f t="shared" si="16"/>
        <v>344</v>
      </c>
      <c r="I1067" t="str" cm="1">
        <f t="array" ref="I1067">_xlfn.IFS(H1067&gt;411,"Platinum",AND(H1067&lt;=411, H1067&gt;311),"Gold",AND(H1067&lt;=311,H1067&gt;211),"Silver",H1067&lt;=211,"Bronze")</f>
        <v>Gold</v>
      </c>
      <c r="J1067" t="str" cm="1">
        <f t="array" ref="J1067">_xlfn.IFS(
H1067="444","Champions",
LEFT(H1067,1)="4","Loyal Customers",
MID(H1067,2,1)="4","Potential Loyalists",
LEFT(H1067,1)="3","Promising",
LEFT(H1067,1)="2","Customers Needing Attention",
LEFT(H1067,1)&lt;="2","At Risk",
RIGHT(H1067,1)="4","Can't Lose Them",
TRUE,"Hibernating"
)</f>
        <v>Potential Loyalists</v>
      </c>
    </row>
    <row r="1068" spans="1:10" x14ac:dyDescent="0.25">
      <c r="A1068" s="3" t="s">
        <v>1084</v>
      </c>
      <c r="B1068">
        <v>69</v>
      </c>
      <c r="C1068">
        <v>4</v>
      </c>
      <c r="D1068">
        <v>1090.71</v>
      </c>
      <c r="E1068" cm="1">
        <f t="array" ref="E1068">_xlfn.IFS(B1068&gt;87,1,AND(B1068&lt;=87, B1068&gt;45),2,AND(B1068&lt;=45,B1068&gt;18),3,B1068&lt;=18,4)</f>
        <v>2</v>
      </c>
      <c r="F1068" cm="1">
        <f t="array" ref="F1068">_xlfn.IFS(C1068&gt;7,4,AND(C1068&lt;=7, C1068&gt;5),3,AND(C1068&lt;=5,C1068&gt;4),2,C1068&lt;=4,1)</f>
        <v>1</v>
      </c>
      <c r="G1068" cm="1">
        <f t="array" ref="G1068">_xlfn.IFS(D1068&gt;4094,4,AND(D1068&lt;=4094, D1068&gt;2784),3,AND(D1068&lt;=2784,D1068&gt;1779),2,D1068&lt;=1779,1)</f>
        <v>1</v>
      </c>
      <c r="H1068">
        <f t="shared" si="16"/>
        <v>211</v>
      </c>
      <c r="I1068" t="str" cm="1">
        <f t="array" ref="I1068">_xlfn.IFS(H1068&gt;411,"Platinum",AND(H1068&lt;=411, H1068&gt;311),"Gold",AND(H1068&lt;=311,H1068&gt;211),"Silver",H1068&lt;=211,"Bronze")</f>
        <v>Bronze</v>
      </c>
      <c r="J1068" t="str" cm="1">
        <f t="array" ref="J1068">_xlfn.IFS(
H1068="444","Champions",
LEFT(H1068,1)="4","Loyal Customers",
MID(H1068,2,1)="4","Potential Loyalists",
LEFT(H1068,1)="3","Promising",
LEFT(H1068,1)="2","Customers Needing Attention",
LEFT(H1068,1)&lt;="2","At Risk",
RIGHT(H1068,1)="4","Can't Lose Them",
TRUE,"Hibernating"
)</f>
        <v>Customers Needing Attention</v>
      </c>
    </row>
    <row r="1069" spans="1:10" x14ac:dyDescent="0.25">
      <c r="A1069" s="3" t="s">
        <v>1085</v>
      </c>
      <c r="B1069">
        <v>141</v>
      </c>
      <c r="C1069">
        <v>8</v>
      </c>
      <c r="D1069">
        <v>3479.22</v>
      </c>
      <c r="E1069" cm="1">
        <f t="array" ref="E1069">_xlfn.IFS(B1069&gt;87,1,AND(B1069&lt;=87, B1069&gt;45),2,AND(B1069&lt;=45,B1069&gt;18),3,B1069&lt;=18,4)</f>
        <v>1</v>
      </c>
      <c r="F1069" cm="1">
        <f t="array" ref="F1069">_xlfn.IFS(C1069&gt;7,4,AND(C1069&lt;=7, C1069&gt;5),3,AND(C1069&lt;=5,C1069&gt;4),2,C1069&lt;=4,1)</f>
        <v>4</v>
      </c>
      <c r="G1069" cm="1">
        <f t="array" ref="G1069">_xlfn.IFS(D1069&gt;4094,4,AND(D1069&lt;=4094, D1069&gt;2784),3,AND(D1069&lt;=2784,D1069&gt;1779),2,D1069&lt;=1779,1)</f>
        <v>3</v>
      </c>
      <c r="H1069">
        <f t="shared" si="16"/>
        <v>143</v>
      </c>
      <c r="I1069" t="str" cm="1">
        <f t="array" ref="I1069">_xlfn.IFS(H1069&gt;411,"Platinum",AND(H1069&lt;=411, H1069&gt;311),"Gold",AND(H1069&lt;=311,H1069&gt;211),"Silver",H1069&lt;=211,"Bronze")</f>
        <v>Bronze</v>
      </c>
      <c r="J1069" t="str" cm="1">
        <f t="array" ref="J1069">_xlfn.IFS(
H1069="444","Champions",
LEFT(H1069,1)="4","Loyal Customers",
MID(H1069,2,1)="4","Potential Loyalists",
LEFT(H1069,1)="3","Promising",
LEFT(H1069,1)="2","Customers Needing Attention",
LEFT(H1069,1)&lt;="2","At Risk",
RIGHT(H1069,1)="4","Can't Lose Them",
TRUE,"Hibernating"
)</f>
        <v>Potential Loyalists</v>
      </c>
    </row>
    <row r="1070" spans="1:10" x14ac:dyDescent="0.25">
      <c r="A1070" s="3" t="s">
        <v>1086</v>
      </c>
      <c r="B1070">
        <v>146</v>
      </c>
      <c r="C1070">
        <v>8</v>
      </c>
      <c r="D1070">
        <v>3737.9999999999995</v>
      </c>
      <c r="E1070" cm="1">
        <f t="array" ref="E1070">_xlfn.IFS(B1070&gt;87,1,AND(B1070&lt;=87, B1070&gt;45),2,AND(B1070&lt;=45,B1070&gt;18),3,B1070&lt;=18,4)</f>
        <v>1</v>
      </c>
      <c r="F1070" cm="1">
        <f t="array" ref="F1070">_xlfn.IFS(C1070&gt;7,4,AND(C1070&lt;=7, C1070&gt;5),3,AND(C1070&lt;=5,C1070&gt;4),2,C1070&lt;=4,1)</f>
        <v>4</v>
      </c>
      <c r="G1070" cm="1">
        <f t="array" ref="G1070">_xlfn.IFS(D1070&gt;4094,4,AND(D1070&lt;=4094, D1070&gt;2784),3,AND(D1070&lt;=2784,D1070&gt;1779),2,D1070&lt;=1779,1)</f>
        <v>3</v>
      </c>
      <c r="H1070">
        <f t="shared" si="16"/>
        <v>143</v>
      </c>
      <c r="I1070" t="str" cm="1">
        <f t="array" ref="I1070">_xlfn.IFS(H1070&gt;411,"Platinum",AND(H1070&lt;=411, H1070&gt;311),"Gold",AND(H1070&lt;=311,H1070&gt;211),"Silver",H1070&lt;=211,"Bronze")</f>
        <v>Bronze</v>
      </c>
      <c r="J1070" t="str" cm="1">
        <f t="array" ref="J1070">_xlfn.IFS(
H1070="444","Champions",
LEFT(H1070,1)="4","Loyal Customers",
MID(H1070,2,1)="4","Potential Loyalists",
LEFT(H1070,1)="3","Promising",
LEFT(H1070,1)="2","Customers Needing Attention",
LEFT(H1070,1)&lt;="2","At Risk",
RIGHT(H1070,1)="4","Can't Lose Them",
TRUE,"Hibernating"
)</f>
        <v>Potential Loyalists</v>
      </c>
    </row>
    <row r="1071" spans="1:10" x14ac:dyDescent="0.25">
      <c r="A1071" s="3" t="s">
        <v>1087</v>
      </c>
      <c r="B1071">
        <v>69</v>
      </c>
      <c r="C1071">
        <v>3</v>
      </c>
      <c r="D1071">
        <v>2561.0500000000002</v>
      </c>
      <c r="E1071" cm="1">
        <f t="array" ref="E1071">_xlfn.IFS(B1071&gt;87,1,AND(B1071&lt;=87, B1071&gt;45),2,AND(B1071&lt;=45,B1071&gt;18),3,B1071&lt;=18,4)</f>
        <v>2</v>
      </c>
      <c r="F1071" cm="1">
        <f t="array" ref="F1071">_xlfn.IFS(C1071&gt;7,4,AND(C1071&lt;=7, C1071&gt;5),3,AND(C1071&lt;=5,C1071&gt;4),2,C1071&lt;=4,1)</f>
        <v>1</v>
      </c>
      <c r="G1071" cm="1">
        <f t="array" ref="G1071">_xlfn.IFS(D1071&gt;4094,4,AND(D1071&lt;=4094, D1071&gt;2784),3,AND(D1071&lt;=2784,D1071&gt;1779),2,D1071&lt;=1779,1)</f>
        <v>2</v>
      </c>
      <c r="H1071">
        <f t="shared" si="16"/>
        <v>212</v>
      </c>
      <c r="I1071" t="str" cm="1">
        <f t="array" ref="I1071">_xlfn.IFS(H1071&gt;411,"Platinum",AND(H1071&lt;=411, H1071&gt;311),"Gold",AND(H1071&lt;=311,H1071&gt;211),"Silver",H1071&lt;=211,"Bronze")</f>
        <v>Silver</v>
      </c>
      <c r="J1071" t="str" cm="1">
        <f t="array" ref="J1071">_xlfn.IFS(
H1071="444","Champions",
LEFT(H1071,1)="4","Loyal Customers",
MID(H1071,2,1)="4","Potential Loyalists",
LEFT(H1071,1)="3","Promising",
LEFT(H1071,1)="2","Customers Needing Attention",
LEFT(H1071,1)&lt;="2","At Risk",
RIGHT(H1071,1)="4","Can't Lose Them",
TRUE,"Hibernating"
)</f>
        <v>Customers Needing Attention</v>
      </c>
    </row>
    <row r="1072" spans="1:10" x14ac:dyDescent="0.25">
      <c r="A1072" s="3" t="s">
        <v>1088</v>
      </c>
      <c r="B1072">
        <v>25</v>
      </c>
      <c r="C1072">
        <v>3</v>
      </c>
      <c r="D1072">
        <v>3361.67</v>
      </c>
      <c r="E1072" cm="1">
        <f t="array" ref="E1072">_xlfn.IFS(B1072&gt;87,1,AND(B1072&lt;=87, B1072&gt;45),2,AND(B1072&lt;=45,B1072&gt;18),3,B1072&lt;=18,4)</f>
        <v>3</v>
      </c>
      <c r="F1072" cm="1">
        <f t="array" ref="F1072">_xlfn.IFS(C1072&gt;7,4,AND(C1072&lt;=7, C1072&gt;5),3,AND(C1072&lt;=5,C1072&gt;4),2,C1072&lt;=4,1)</f>
        <v>1</v>
      </c>
      <c r="G1072" cm="1">
        <f t="array" ref="G1072">_xlfn.IFS(D1072&gt;4094,4,AND(D1072&lt;=4094, D1072&gt;2784),3,AND(D1072&lt;=2784,D1072&gt;1779),2,D1072&lt;=1779,1)</f>
        <v>3</v>
      </c>
      <c r="H1072">
        <f t="shared" si="16"/>
        <v>313</v>
      </c>
      <c r="I1072" t="str" cm="1">
        <f t="array" ref="I1072">_xlfn.IFS(H1072&gt;411,"Platinum",AND(H1072&lt;=411, H1072&gt;311),"Gold",AND(H1072&lt;=311,H1072&gt;211),"Silver",H1072&lt;=211,"Bronze")</f>
        <v>Gold</v>
      </c>
      <c r="J1072" t="str" cm="1">
        <f t="array" ref="J1072">_xlfn.IFS(
H1072="444","Champions",
LEFT(H1072,1)="4","Loyal Customers",
MID(H1072,2,1)="4","Potential Loyalists",
LEFT(H1072,1)="3","Promising",
LEFT(H1072,1)="2","Customers Needing Attention",
LEFT(H1072,1)&lt;="2","At Risk",
RIGHT(H1072,1)="4","Can't Lose Them",
TRUE,"Hibernating"
)</f>
        <v>Promising</v>
      </c>
    </row>
    <row r="1073" spans="1:10" x14ac:dyDescent="0.25">
      <c r="A1073" s="3" t="s">
        <v>1089</v>
      </c>
      <c r="B1073">
        <v>93</v>
      </c>
      <c r="C1073">
        <v>2</v>
      </c>
      <c r="D1073">
        <v>758.69</v>
      </c>
      <c r="E1073" cm="1">
        <f t="array" ref="E1073">_xlfn.IFS(B1073&gt;87,1,AND(B1073&lt;=87, B1073&gt;45),2,AND(B1073&lt;=45,B1073&gt;18),3,B1073&lt;=18,4)</f>
        <v>1</v>
      </c>
      <c r="F1073" cm="1">
        <f t="array" ref="F1073">_xlfn.IFS(C1073&gt;7,4,AND(C1073&lt;=7, C1073&gt;5),3,AND(C1073&lt;=5,C1073&gt;4),2,C1073&lt;=4,1)</f>
        <v>1</v>
      </c>
      <c r="G1073" cm="1">
        <f t="array" ref="G1073">_xlfn.IFS(D1073&gt;4094,4,AND(D1073&lt;=4094, D1073&gt;2784),3,AND(D1073&lt;=2784,D1073&gt;1779),2,D1073&lt;=1779,1)</f>
        <v>1</v>
      </c>
      <c r="H1073">
        <f t="shared" si="16"/>
        <v>111</v>
      </c>
      <c r="I1073" t="str" cm="1">
        <f t="array" ref="I1073">_xlfn.IFS(H1073&gt;411,"Platinum",AND(H1073&lt;=411, H1073&gt;311),"Gold",AND(H1073&lt;=311,H1073&gt;211),"Silver",H1073&lt;=211,"Bronze")</f>
        <v>Bronze</v>
      </c>
      <c r="J1073" t="str" cm="1">
        <f t="array" ref="J1073">_xlfn.IFS(
H1073="444","Champions",
LEFT(H1073,1)="4","Loyal Customers",
MID(H1073,2,1)="4","Potential Loyalists",
LEFT(H1073,1)="3","Promising",
LEFT(H1073,1)="2","Customers Needing Attention",
LEFT(H1073,1)&lt;="2","At Risk",
RIGHT(H1073,1)="4","Can't Lose Them",
TRUE,"Hibernating"
)</f>
        <v>At Risk</v>
      </c>
    </row>
    <row r="1074" spans="1:10" x14ac:dyDescent="0.25">
      <c r="A1074" s="3" t="s">
        <v>1090</v>
      </c>
      <c r="B1074">
        <v>9</v>
      </c>
      <c r="C1074">
        <v>2</v>
      </c>
      <c r="D1074">
        <v>1828.47</v>
      </c>
      <c r="E1074" cm="1">
        <f t="array" ref="E1074">_xlfn.IFS(B1074&gt;87,1,AND(B1074&lt;=87, B1074&gt;45),2,AND(B1074&lt;=45,B1074&gt;18),3,B1074&lt;=18,4)</f>
        <v>4</v>
      </c>
      <c r="F1074" cm="1">
        <f t="array" ref="F1074">_xlfn.IFS(C1074&gt;7,4,AND(C1074&lt;=7, C1074&gt;5),3,AND(C1074&lt;=5,C1074&gt;4),2,C1074&lt;=4,1)</f>
        <v>1</v>
      </c>
      <c r="G1074" cm="1">
        <f t="array" ref="G1074">_xlfn.IFS(D1074&gt;4094,4,AND(D1074&lt;=4094, D1074&gt;2784),3,AND(D1074&lt;=2784,D1074&gt;1779),2,D1074&lt;=1779,1)</f>
        <v>2</v>
      </c>
      <c r="H1074">
        <f t="shared" si="16"/>
        <v>412</v>
      </c>
      <c r="I1074" t="str" cm="1">
        <f t="array" ref="I1074">_xlfn.IFS(H1074&gt;411,"Platinum",AND(H1074&lt;=411, H1074&gt;311),"Gold",AND(H1074&lt;=311,H1074&gt;211),"Silver",H1074&lt;=211,"Bronze")</f>
        <v>Platinum</v>
      </c>
      <c r="J1074" t="str" cm="1">
        <f t="array" ref="J1074">_xlfn.IFS(
H1074="444","Champions",
LEFT(H1074,1)="4","Loyal Customers",
MID(H1074,2,1)="4","Potential Loyalists",
LEFT(H1074,1)="3","Promising",
LEFT(H1074,1)="2","Customers Needing Attention",
LEFT(H1074,1)&lt;="2","At Risk",
RIGHT(H1074,1)="4","Can't Lose Them",
TRUE,"Hibernating"
)</f>
        <v>Loyal Customers</v>
      </c>
    </row>
    <row r="1075" spans="1:10" x14ac:dyDescent="0.25">
      <c r="A1075" s="3" t="s">
        <v>1091</v>
      </c>
      <c r="B1075">
        <v>102</v>
      </c>
      <c r="C1075">
        <v>6</v>
      </c>
      <c r="D1075">
        <v>4239.32</v>
      </c>
      <c r="E1075" cm="1">
        <f t="array" ref="E1075">_xlfn.IFS(B1075&gt;87,1,AND(B1075&lt;=87, B1075&gt;45),2,AND(B1075&lt;=45,B1075&gt;18),3,B1075&lt;=18,4)</f>
        <v>1</v>
      </c>
      <c r="F1075" cm="1">
        <f t="array" ref="F1075">_xlfn.IFS(C1075&gt;7,4,AND(C1075&lt;=7, C1075&gt;5),3,AND(C1075&lt;=5,C1075&gt;4),2,C1075&lt;=4,1)</f>
        <v>3</v>
      </c>
      <c r="G1075" cm="1">
        <f t="array" ref="G1075">_xlfn.IFS(D1075&gt;4094,4,AND(D1075&lt;=4094, D1075&gt;2784),3,AND(D1075&lt;=2784,D1075&gt;1779),2,D1075&lt;=1779,1)</f>
        <v>4</v>
      </c>
      <c r="H1075">
        <f t="shared" si="16"/>
        <v>134</v>
      </c>
      <c r="I1075" t="str" cm="1">
        <f t="array" ref="I1075">_xlfn.IFS(H1075&gt;411,"Platinum",AND(H1075&lt;=411, H1075&gt;311),"Gold",AND(H1075&lt;=311,H1075&gt;211),"Silver",H1075&lt;=211,"Bronze")</f>
        <v>Bronze</v>
      </c>
      <c r="J1075" t="str" cm="1">
        <f t="array" ref="J1075">_xlfn.IFS(
H1075="444","Champions",
LEFT(H1075,1)="4","Loyal Customers",
MID(H1075,2,1)="4","Potential Loyalists",
LEFT(H1075,1)="3","Promising",
LEFT(H1075,1)="2","Customers Needing Attention",
LEFT(H1075,1)&lt;="2","At Risk",
RIGHT(H1075,1)="4","Can't Lose Them",
TRUE,"Hibernating"
)</f>
        <v>At Risk</v>
      </c>
    </row>
    <row r="1076" spans="1:10" x14ac:dyDescent="0.25">
      <c r="A1076" s="3" t="s">
        <v>1092</v>
      </c>
      <c r="B1076">
        <v>6</v>
      </c>
      <c r="C1076">
        <v>5</v>
      </c>
      <c r="D1076">
        <v>2093.67</v>
      </c>
      <c r="E1076" cm="1">
        <f t="array" ref="E1076">_xlfn.IFS(B1076&gt;87,1,AND(B1076&lt;=87, B1076&gt;45),2,AND(B1076&lt;=45,B1076&gt;18),3,B1076&lt;=18,4)</f>
        <v>4</v>
      </c>
      <c r="F1076" cm="1">
        <f t="array" ref="F1076">_xlfn.IFS(C1076&gt;7,4,AND(C1076&lt;=7, C1076&gt;5),3,AND(C1076&lt;=5,C1076&gt;4),2,C1076&lt;=4,1)</f>
        <v>2</v>
      </c>
      <c r="G1076" cm="1">
        <f t="array" ref="G1076">_xlfn.IFS(D1076&gt;4094,4,AND(D1076&lt;=4094, D1076&gt;2784),3,AND(D1076&lt;=2784,D1076&gt;1779),2,D1076&lt;=1779,1)</f>
        <v>2</v>
      </c>
      <c r="H1076">
        <f t="shared" si="16"/>
        <v>422</v>
      </c>
      <c r="I1076" t="str" cm="1">
        <f t="array" ref="I1076">_xlfn.IFS(H1076&gt;411,"Platinum",AND(H1076&lt;=411, H1076&gt;311),"Gold",AND(H1076&lt;=311,H1076&gt;211),"Silver",H1076&lt;=211,"Bronze")</f>
        <v>Platinum</v>
      </c>
      <c r="J1076" t="str" cm="1">
        <f t="array" ref="J1076">_xlfn.IFS(
H1076="444","Champions",
LEFT(H1076,1)="4","Loyal Customers",
MID(H1076,2,1)="4","Potential Loyalists",
LEFT(H1076,1)="3","Promising",
LEFT(H1076,1)="2","Customers Needing Attention",
LEFT(H1076,1)&lt;="2","At Risk",
RIGHT(H1076,1)="4","Can't Lose Them",
TRUE,"Hibernating"
)</f>
        <v>Loyal Customers</v>
      </c>
    </row>
    <row r="1077" spans="1:10" x14ac:dyDescent="0.25">
      <c r="A1077" s="3" t="s">
        <v>1093</v>
      </c>
      <c r="B1077">
        <v>161</v>
      </c>
      <c r="C1077">
        <v>6</v>
      </c>
      <c r="D1077">
        <v>1564.56</v>
      </c>
      <c r="E1077" cm="1">
        <f t="array" ref="E1077">_xlfn.IFS(B1077&gt;87,1,AND(B1077&lt;=87, B1077&gt;45),2,AND(B1077&lt;=45,B1077&gt;18),3,B1077&lt;=18,4)</f>
        <v>1</v>
      </c>
      <c r="F1077" cm="1">
        <f t="array" ref="F1077">_xlfn.IFS(C1077&gt;7,4,AND(C1077&lt;=7, C1077&gt;5),3,AND(C1077&lt;=5,C1077&gt;4),2,C1077&lt;=4,1)</f>
        <v>3</v>
      </c>
      <c r="G1077" cm="1">
        <f t="array" ref="G1077">_xlfn.IFS(D1077&gt;4094,4,AND(D1077&lt;=4094, D1077&gt;2784),3,AND(D1077&lt;=2784,D1077&gt;1779),2,D1077&lt;=1779,1)</f>
        <v>1</v>
      </c>
      <c r="H1077">
        <f t="shared" si="16"/>
        <v>131</v>
      </c>
      <c r="I1077" t="str" cm="1">
        <f t="array" ref="I1077">_xlfn.IFS(H1077&gt;411,"Platinum",AND(H1077&lt;=411, H1077&gt;311),"Gold",AND(H1077&lt;=311,H1077&gt;211),"Silver",H1077&lt;=211,"Bronze")</f>
        <v>Bronze</v>
      </c>
      <c r="J1077" t="str" cm="1">
        <f t="array" ref="J1077">_xlfn.IFS(
H1077="444","Champions",
LEFT(H1077,1)="4","Loyal Customers",
MID(H1077,2,1)="4","Potential Loyalists",
LEFT(H1077,1)="3","Promising",
LEFT(H1077,1)="2","Customers Needing Attention",
LEFT(H1077,1)&lt;="2","At Risk",
RIGHT(H1077,1)="4","Can't Lose Them",
TRUE,"Hibernating"
)</f>
        <v>At Risk</v>
      </c>
    </row>
    <row r="1078" spans="1:10" x14ac:dyDescent="0.25">
      <c r="A1078" s="3" t="s">
        <v>1094</v>
      </c>
      <c r="B1078">
        <v>22</v>
      </c>
      <c r="C1078">
        <v>5</v>
      </c>
      <c r="D1078">
        <v>4348.4999999999991</v>
      </c>
      <c r="E1078" cm="1">
        <f t="array" ref="E1078">_xlfn.IFS(B1078&gt;87,1,AND(B1078&lt;=87, B1078&gt;45),2,AND(B1078&lt;=45,B1078&gt;18),3,B1078&lt;=18,4)</f>
        <v>3</v>
      </c>
      <c r="F1078" cm="1">
        <f t="array" ref="F1078">_xlfn.IFS(C1078&gt;7,4,AND(C1078&lt;=7, C1078&gt;5),3,AND(C1078&lt;=5,C1078&gt;4),2,C1078&lt;=4,1)</f>
        <v>2</v>
      </c>
      <c r="G1078" cm="1">
        <f t="array" ref="G1078">_xlfn.IFS(D1078&gt;4094,4,AND(D1078&lt;=4094, D1078&gt;2784),3,AND(D1078&lt;=2784,D1078&gt;1779),2,D1078&lt;=1779,1)</f>
        <v>4</v>
      </c>
      <c r="H1078">
        <f t="shared" si="16"/>
        <v>324</v>
      </c>
      <c r="I1078" t="str" cm="1">
        <f t="array" ref="I1078">_xlfn.IFS(H1078&gt;411,"Platinum",AND(H1078&lt;=411, H1078&gt;311),"Gold",AND(H1078&lt;=311,H1078&gt;211),"Silver",H1078&lt;=211,"Bronze")</f>
        <v>Gold</v>
      </c>
      <c r="J1078" t="str" cm="1">
        <f t="array" ref="J1078">_xlfn.IFS(
H1078="444","Champions",
LEFT(H1078,1)="4","Loyal Customers",
MID(H1078,2,1)="4","Potential Loyalists",
LEFT(H1078,1)="3","Promising",
LEFT(H1078,1)="2","Customers Needing Attention",
LEFT(H1078,1)&lt;="2","At Risk",
RIGHT(H1078,1)="4","Can't Lose Them",
TRUE,"Hibernating"
)</f>
        <v>Promising</v>
      </c>
    </row>
    <row r="1079" spans="1:10" x14ac:dyDescent="0.25">
      <c r="A1079" s="3" t="s">
        <v>1095</v>
      </c>
      <c r="B1079">
        <v>159</v>
      </c>
      <c r="C1079">
        <v>5</v>
      </c>
      <c r="D1079">
        <v>1810.03</v>
      </c>
      <c r="E1079" cm="1">
        <f t="array" ref="E1079">_xlfn.IFS(B1079&gt;87,1,AND(B1079&lt;=87, B1079&gt;45),2,AND(B1079&lt;=45,B1079&gt;18),3,B1079&lt;=18,4)</f>
        <v>1</v>
      </c>
      <c r="F1079" cm="1">
        <f t="array" ref="F1079">_xlfn.IFS(C1079&gt;7,4,AND(C1079&lt;=7, C1079&gt;5),3,AND(C1079&lt;=5,C1079&gt;4),2,C1079&lt;=4,1)</f>
        <v>2</v>
      </c>
      <c r="G1079" cm="1">
        <f t="array" ref="G1079">_xlfn.IFS(D1079&gt;4094,4,AND(D1079&lt;=4094, D1079&gt;2784),3,AND(D1079&lt;=2784,D1079&gt;1779),2,D1079&lt;=1779,1)</f>
        <v>2</v>
      </c>
      <c r="H1079">
        <f t="shared" si="16"/>
        <v>122</v>
      </c>
      <c r="I1079" t="str" cm="1">
        <f t="array" ref="I1079">_xlfn.IFS(H1079&gt;411,"Platinum",AND(H1079&lt;=411, H1079&gt;311),"Gold",AND(H1079&lt;=311,H1079&gt;211),"Silver",H1079&lt;=211,"Bronze")</f>
        <v>Bronze</v>
      </c>
      <c r="J1079" t="str" cm="1">
        <f t="array" ref="J1079">_xlfn.IFS(
H1079="444","Champions",
LEFT(H1079,1)="4","Loyal Customers",
MID(H1079,2,1)="4","Potential Loyalists",
LEFT(H1079,1)="3","Promising",
LEFT(H1079,1)="2","Customers Needing Attention",
LEFT(H1079,1)&lt;="2","At Risk",
RIGHT(H1079,1)="4","Can't Lose Them",
TRUE,"Hibernating"
)</f>
        <v>At Risk</v>
      </c>
    </row>
    <row r="1080" spans="1:10" x14ac:dyDescent="0.25">
      <c r="A1080" s="3" t="s">
        <v>1096</v>
      </c>
      <c r="B1080">
        <v>17</v>
      </c>
      <c r="C1080">
        <v>6</v>
      </c>
      <c r="D1080">
        <v>2623.56</v>
      </c>
      <c r="E1080" cm="1">
        <f t="array" ref="E1080">_xlfn.IFS(B1080&gt;87,1,AND(B1080&lt;=87, B1080&gt;45),2,AND(B1080&lt;=45,B1080&gt;18),3,B1080&lt;=18,4)</f>
        <v>4</v>
      </c>
      <c r="F1080" cm="1">
        <f t="array" ref="F1080">_xlfn.IFS(C1080&gt;7,4,AND(C1080&lt;=7, C1080&gt;5),3,AND(C1080&lt;=5,C1080&gt;4),2,C1080&lt;=4,1)</f>
        <v>3</v>
      </c>
      <c r="G1080" cm="1">
        <f t="array" ref="G1080">_xlfn.IFS(D1080&gt;4094,4,AND(D1080&lt;=4094, D1080&gt;2784),3,AND(D1080&lt;=2784,D1080&gt;1779),2,D1080&lt;=1779,1)</f>
        <v>2</v>
      </c>
      <c r="H1080">
        <f t="shared" si="16"/>
        <v>432</v>
      </c>
      <c r="I1080" t="str" cm="1">
        <f t="array" ref="I1080">_xlfn.IFS(H1080&gt;411,"Platinum",AND(H1080&lt;=411, H1080&gt;311),"Gold",AND(H1080&lt;=311,H1080&gt;211),"Silver",H1080&lt;=211,"Bronze")</f>
        <v>Platinum</v>
      </c>
      <c r="J1080" t="str" cm="1">
        <f t="array" ref="J1080">_xlfn.IFS(
H1080="444","Champions",
LEFT(H1080,1)="4","Loyal Customers",
MID(H1080,2,1)="4","Potential Loyalists",
LEFT(H1080,1)="3","Promising",
LEFT(H1080,1)="2","Customers Needing Attention",
LEFT(H1080,1)&lt;="2","At Risk",
RIGHT(H1080,1)="4","Can't Lose Them",
TRUE,"Hibernating"
)</f>
        <v>Loyal Customers</v>
      </c>
    </row>
    <row r="1081" spans="1:10" x14ac:dyDescent="0.25">
      <c r="A1081" s="3" t="s">
        <v>1097</v>
      </c>
      <c r="B1081">
        <v>27</v>
      </c>
      <c r="C1081">
        <v>9</v>
      </c>
      <c r="D1081">
        <v>3651.7100000000005</v>
      </c>
      <c r="E1081" cm="1">
        <f t="array" ref="E1081">_xlfn.IFS(B1081&gt;87,1,AND(B1081&lt;=87, B1081&gt;45),2,AND(B1081&lt;=45,B1081&gt;18),3,B1081&lt;=18,4)</f>
        <v>3</v>
      </c>
      <c r="F1081" cm="1">
        <f t="array" ref="F1081">_xlfn.IFS(C1081&gt;7,4,AND(C1081&lt;=7, C1081&gt;5),3,AND(C1081&lt;=5,C1081&gt;4),2,C1081&lt;=4,1)</f>
        <v>4</v>
      </c>
      <c r="G1081" cm="1">
        <f t="array" ref="G1081">_xlfn.IFS(D1081&gt;4094,4,AND(D1081&lt;=4094, D1081&gt;2784),3,AND(D1081&lt;=2784,D1081&gt;1779),2,D1081&lt;=1779,1)</f>
        <v>3</v>
      </c>
      <c r="H1081">
        <f t="shared" si="16"/>
        <v>343</v>
      </c>
      <c r="I1081" t="str" cm="1">
        <f t="array" ref="I1081">_xlfn.IFS(H1081&gt;411,"Platinum",AND(H1081&lt;=411, H1081&gt;311),"Gold",AND(H1081&lt;=311,H1081&gt;211),"Silver",H1081&lt;=211,"Bronze")</f>
        <v>Gold</v>
      </c>
      <c r="J1081" t="str" cm="1">
        <f t="array" ref="J1081">_xlfn.IFS(
H1081="444","Champions",
LEFT(H1081,1)="4","Loyal Customers",
MID(H1081,2,1)="4","Potential Loyalists",
LEFT(H1081,1)="3","Promising",
LEFT(H1081,1)="2","Customers Needing Attention",
LEFT(H1081,1)&lt;="2","At Risk",
RIGHT(H1081,1)="4","Can't Lose Them",
TRUE,"Hibernating"
)</f>
        <v>Potential Loyalists</v>
      </c>
    </row>
    <row r="1082" spans="1:10" x14ac:dyDescent="0.25">
      <c r="A1082" s="3" t="s">
        <v>1098</v>
      </c>
      <c r="B1082">
        <v>0</v>
      </c>
      <c r="C1082">
        <v>8</v>
      </c>
      <c r="D1082">
        <v>3660.48</v>
      </c>
      <c r="E1082" cm="1">
        <f t="array" ref="E1082">_xlfn.IFS(B1082&gt;87,1,AND(B1082&lt;=87, B1082&gt;45),2,AND(B1082&lt;=45,B1082&gt;18),3,B1082&lt;=18,4)</f>
        <v>4</v>
      </c>
      <c r="F1082" cm="1">
        <f t="array" ref="F1082">_xlfn.IFS(C1082&gt;7,4,AND(C1082&lt;=7, C1082&gt;5),3,AND(C1082&lt;=5,C1082&gt;4),2,C1082&lt;=4,1)</f>
        <v>4</v>
      </c>
      <c r="G1082" cm="1">
        <f t="array" ref="G1082">_xlfn.IFS(D1082&gt;4094,4,AND(D1082&lt;=4094, D1082&gt;2784),3,AND(D1082&lt;=2784,D1082&gt;1779),2,D1082&lt;=1779,1)</f>
        <v>3</v>
      </c>
      <c r="H1082">
        <f t="shared" si="16"/>
        <v>443</v>
      </c>
      <c r="I1082" t="str" cm="1">
        <f t="array" ref="I1082">_xlfn.IFS(H1082&gt;411,"Platinum",AND(H1082&lt;=411, H1082&gt;311),"Gold",AND(H1082&lt;=311,H1082&gt;211),"Silver",H1082&lt;=211,"Bronze")</f>
        <v>Platinum</v>
      </c>
      <c r="J1082" t="str" cm="1">
        <f t="array" ref="J1082">_xlfn.IFS(
H1082="444","Champions",
LEFT(H1082,1)="4","Loyal Customers",
MID(H1082,2,1)="4","Potential Loyalists",
LEFT(H1082,1)="3","Promising",
LEFT(H1082,1)="2","Customers Needing Attention",
LEFT(H1082,1)&lt;="2","At Risk",
RIGHT(H1082,1)="4","Can't Lose Them",
TRUE,"Hibernating"
)</f>
        <v>Loyal Customers</v>
      </c>
    </row>
    <row r="1083" spans="1:10" x14ac:dyDescent="0.25">
      <c r="A1083" s="3" t="s">
        <v>1099</v>
      </c>
      <c r="B1083">
        <v>62</v>
      </c>
      <c r="C1083">
        <v>7</v>
      </c>
      <c r="D1083">
        <v>4812.99</v>
      </c>
      <c r="E1083" cm="1">
        <f t="array" ref="E1083">_xlfn.IFS(B1083&gt;87,1,AND(B1083&lt;=87, B1083&gt;45),2,AND(B1083&lt;=45,B1083&gt;18),3,B1083&lt;=18,4)</f>
        <v>2</v>
      </c>
      <c r="F1083" cm="1">
        <f t="array" ref="F1083">_xlfn.IFS(C1083&gt;7,4,AND(C1083&lt;=7, C1083&gt;5),3,AND(C1083&lt;=5,C1083&gt;4),2,C1083&lt;=4,1)</f>
        <v>3</v>
      </c>
      <c r="G1083" cm="1">
        <f t="array" ref="G1083">_xlfn.IFS(D1083&gt;4094,4,AND(D1083&lt;=4094, D1083&gt;2784),3,AND(D1083&lt;=2784,D1083&gt;1779),2,D1083&lt;=1779,1)</f>
        <v>4</v>
      </c>
      <c r="H1083">
        <f t="shared" si="16"/>
        <v>234</v>
      </c>
      <c r="I1083" t="str" cm="1">
        <f t="array" ref="I1083">_xlfn.IFS(H1083&gt;411,"Platinum",AND(H1083&lt;=411, H1083&gt;311),"Gold",AND(H1083&lt;=311,H1083&gt;211),"Silver",H1083&lt;=211,"Bronze")</f>
        <v>Silver</v>
      </c>
      <c r="J1083" t="str" cm="1">
        <f t="array" ref="J1083">_xlfn.IFS(
H1083="444","Champions",
LEFT(H1083,1)="4","Loyal Customers",
MID(H1083,2,1)="4","Potential Loyalists",
LEFT(H1083,1)="3","Promising",
LEFT(H1083,1)="2","Customers Needing Attention",
LEFT(H1083,1)&lt;="2","At Risk",
RIGHT(H1083,1)="4","Can't Lose Them",
TRUE,"Hibernating"
)</f>
        <v>Customers Needing Attention</v>
      </c>
    </row>
    <row r="1084" spans="1:10" x14ac:dyDescent="0.25">
      <c r="A1084" s="3" t="s">
        <v>1100</v>
      </c>
      <c r="B1084">
        <v>0</v>
      </c>
      <c r="C1084">
        <v>5</v>
      </c>
      <c r="D1084">
        <v>2792.56</v>
      </c>
      <c r="E1084" cm="1">
        <f t="array" ref="E1084">_xlfn.IFS(B1084&gt;87,1,AND(B1084&lt;=87, B1084&gt;45),2,AND(B1084&lt;=45,B1084&gt;18),3,B1084&lt;=18,4)</f>
        <v>4</v>
      </c>
      <c r="F1084" cm="1">
        <f t="array" ref="F1084">_xlfn.IFS(C1084&gt;7,4,AND(C1084&lt;=7, C1084&gt;5),3,AND(C1084&lt;=5,C1084&gt;4),2,C1084&lt;=4,1)</f>
        <v>2</v>
      </c>
      <c r="G1084" cm="1">
        <f t="array" ref="G1084">_xlfn.IFS(D1084&gt;4094,4,AND(D1084&lt;=4094, D1084&gt;2784),3,AND(D1084&lt;=2784,D1084&gt;1779),2,D1084&lt;=1779,1)</f>
        <v>3</v>
      </c>
      <c r="H1084">
        <f t="shared" si="16"/>
        <v>423</v>
      </c>
      <c r="I1084" t="str" cm="1">
        <f t="array" ref="I1084">_xlfn.IFS(H1084&gt;411,"Platinum",AND(H1084&lt;=411, H1084&gt;311),"Gold",AND(H1084&lt;=311,H1084&gt;211),"Silver",H1084&lt;=211,"Bronze")</f>
        <v>Platinum</v>
      </c>
      <c r="J1084" t="str" cm="1">
        <f t="array" ref="J1084">_xlfn.IFS(
H1084="444","Champions",
LEFT(H1084,1)="4","Loyal Customers",
MID(H1084,2,1)="4","Potential Loyalists",
LEFT(H1084,1)="3","Promising",
LEFT(H1084,1)="2","Customers Needing Attention",
LEFT(H1084,1)&lt;="2","At Risk",
RIGHT(H1084,1)="4","Can't Lose Them",
TRUE,"Hibernating"
)</f>
        <v>Loyal Customers</v>
      </c>
    </row>
    <row r="1085" spans="1:10" x14ac:dyDescent="0.25">
      <c r="A1085" s="3" t="s">
        <v>1101</v>
      </c>
      <c r="B1085">
        <v>47</v>
      </c>
      <c r="C1085">
        <v>4</v>
      </c>
      <c r="D1085">
        <v>3371.69</v>
      </c>
      <c r="E1085" cm="1">
        <f t="array" ref="E1085">_xlfn.IFS(B1085&gt;87,1,AND(B1085&lt;=87, B1085&gt;45),2,AND(B1085&lt;=45,B1085&gt;18),3,B1085&lt;=18,4)</f>
        <v>2</v>
      </c>
      <c r="F1085" cm="1">
        <f t="array" ref="F1085">_xlfn.IFS(C1085&gt;7,4,AND(C1085&lt;=7, C1085&gt;5),3,AND(C1085&lt;=5,C1085&gt;4),2,C1085&lt;=4,1)</f>
        <v>1</v>
      </c>
      <c r="G1085" cm="1">
        <f t="array" ref="G1085">_xlfn.IFS(D1085&gt;4094,4,AND(D1085&lt;=4094, D1085&gt;2784),3,AND(D1085&lt;=2784,D1085&gt;1779),2,D1085&lt;=1779,1)</f>
        <v>3</v>
      </c>
      <c r="H1085">
        <f t="shared" si="16"/>
        <v>213</v>
      </c>
      <c r="I1085" t="str" cm="1">
        <f t="array" ref="I1085">_xlfn.IFS(H1085&gt;411,"Platinum",AND(H1085&lt;=411, H1085&gt;311),"Gold",AND(H1085&lt;=311,H1085&gt;211),"Silver",H1085&lt;=211,"Bronze")</f>
        <v>Silver</v>
      </c>
      <c r="J1085" t="str" cm="1">
        <f t="array" ref="J1085">_xlfn.IFS(
H1085="444","Champions",
LEFT(H1085,1)="4","Loyal Customers",
MID(H1085,2,1)="4","Potential Loyalists",
LEFT(H1085,1)="3","Promising",
LEFT(H1085,1)="2","Customers Needing Attention",
LEFT(H1085,1)&lt;="2","At Risk",
RIGHT(H1085,1)="4","Can't Lose Them",
TRUE,"Hibernating"
)</f>
        <v>Customers Needing Attention</v>
      </c>
    </row>
    <row r="1086" spans="1:10" x14ac:dyDescent="0.25">
      <c r="A1086" s="3" t="s">
        <v>1102</v>
      </c>
      <c r="B1086">
        <v>32</v>
      </c>
      <c r="C1086">
        <v>5</v>
      </c>
      <c r="D1086">
        <v>1601.33</v>
      </c>
      <c r="E1086" cm="1">
        <f t="array" ref="E1086">_xlfn.IFS(B1086&gt;87,1,AND(B1086&lt;=87, B1086&gt;45),2,AND(B1086&lt;=45,B1086&gt;18),3,B1086&lt;=18,4)</f>
        <v>3</v>
      </c>
      <c r="F1086" cm="1">
        <f t="array" ref="F1086">_xlfn.IFS(C1086&gt;7,4,AND(C1086&lt;=7, C1086&gt;5),3,AND(C1086&lt;=5,C1086&gt;4),2,C1086&lt;=4,1)</f>
        <v>2</v>
      </c>
      <c r="G1086" cm="1">
        <f t="array" ref="G1086">_xlfn.IFS(D1086&gt;4094,4,AND(D1086&lt;=4094, D1086&gt;2784),3,AND(D1086&lt;=2784,D1086&gt;1779),2,D1086&lt;=1779,1)</f>
        <v>1</v>
      </c>
      <c r="H1086">
        <f t="shared" si="16"/>
        <v>321</v>
      </c>
      <c r="I1086" t="str" cm="1">
        <f t="array" ref="I1086">_xlfn.IFS(H1086&gt;411,"Platinum",AND(H1086&lt;=411, H1086&gt;311),"Gold",AND(H1086&lt;=311,H1086&gt;211),"Silver",H1086&lt;=211,"Bronze")</f>
        <v>Gold</v>
      </c>
      <c r="J1086" t="str" cm="1">
        <f t="array" ref="J1086">_xlfn.IFS(
H1086="444","Champions",
LEFT(H1086,1)="4","Loyal Customers",
MID(H1086,2,1)="4","Potential Loyalists",
LEFT(H1086,1)="3","Promising",
LEFT(H1086,1)="2","Customers Needing Attention",
LEFT(H1086,1)&lt;="2","At Risk",
RIGHT(H1086,1)="4","Can't Lose Them",
TRUE,"Hibernating"
)</f>
        <v>Promising</v>
      </c>
    </row>
    <row r="1087" spans="1:10" x14ac:dyDescent="0.25">
      <c r="A1087" s="3" t="s">
        <v>1103</v>
      </c>
      <c r="B1087">
        <v>108</v>
      </c>
      <c r="C1087">
        <v>2</v>
      </c>
      <c r="D1087">
        <v>79.160000000000011</v>
      </c>
      <c r="E1087" cm="1">
        <f t="array" ref="E1087">_xlfn.IFS(B1087&gt;87,1,AND(B1087&lt;=87, B1087&gt;45),2,AND(B1087&lt;=45,B1087&gt;18),3,B1087&lt;=18,4)</f>
        <v>1</v>
      </c>
      <c r="F1087" cm="1">
        <f t="array" ref="F1087">_xlfn.IFS(C1087&gt;7,4,AND(C1087&lt;=7, C1087&gt;5),3,AND(C1087&lt;=5,C1087&gt;4),2,C1087&lt;=4,1)</f>
        <v>1</v>
      </c>
      <c r="G1087" cm="1">
        <f t="array" ref="G1087">_xlfn.IFS(D1087&gt;4094,4,AND(D1087&lt;=4094, D1087&gt;2784),3,AND(D1087&lt;=2784,D1087&gt;1779),2,D1087&lt;=1779,1)</f>
        <v>1</v>
      </c>
      <c r="H1087">
        <f t="shared" si="16"/>
        <v>111</v>
      </c>
      <c r="I1087" t="str" cm="1">
        <f t="array" ref="I1087">_xlfn.IFS(H1087&gt;411,"Platinum",AND(H1087&lt;=411, H1087&gt;311),"Gold",AND(H1087&lt;=311,H1087&gt;211),"Silver",H1087&lt;=211,"Bronze")</f>
        <v>Bronze</v>
      </c>
      <c r="J1087" t="str" cm="1">
        <f t="array" ref="J1087">_xlfn.IFS(
H1087="444","Champions",
LEFT(H1087,1)="4","Loyal Customers",
MID(H1087,2,1)="4","Potential Loyalists",
LEFT(H1087,1)="3","Promising",
LEFT(H1087,1)="2","Customers Needing Attention",
LEFT(H1087,1)&lt;="2","At Risk",
RIGHT(H1087,1)="4","Can't Lose Them",
TRUE,"Hibernating"
)</f>
        <v>At Risk</v>
      </c>
    </row>
    <row r="1088" spans="1:10" x14ac:dyDescent="0.25">
      <c r="A1088" s="3" t="s">
        <v>1104</v>
      </c>
      <c r="B1088">
        <v>135</v>
      </c>
      <c r="C1088">
        <v>6</v>
      </c>
      <c r="D1088">
        <v>1731.63</v>
      </c>
      <c r="E1088" cm="1">
        <f t="array" ref="E1088">_xlfn.IFS(B1088&gt;87,1,AND(B1088&lt;=87, B1088&gt;45),2,AND(B1088&lt;=45,B1088&gt;18),3,B1088&lt;=18,4)</f>
        <v>1</v>
      </c>
      <c r="F1088" cm="1">
        <f t="array" ref="F1088">_xlfn.IFS(C1088&gt;7,4,AND(C1088&lt;=7, C1088&gt;5),3,AND(C1088&lt;=5,C1088&gt;4),2,C1088&lt;=4,1)</f>
        <v>3</v>
      </c>
      <c r="G1088" cm="1">
        <f t="array" ref="G1088">_xlfn.IFS(D1088&gt;4094,4,AND(D1088&lt;=4094, D1088&gt;2784),3,AND(D1088&lt;=2784,D1088&gt;1779),2,D1088&lt;=1779,1)</f>
        <v>1</v>
      </c>
      <c r="H1088">
        <f t="shared" si="16"/>
        <v>131</v>
      </c>
      <c r="I1088" t="str" cm="1">
        <f t="array" ref="I1088">_xlfn.IFS(H1088&gt;411,"Platinum",AND(H1088&lt;=411, H1088&gt;311),"Gold",AND(H1088&lt;=311,H1088&gt;211),"Silver",H1088&lt;=211,"Bronze")</f>
        <v>Bronze</v>
      </c>
      <c r="J1088" t="str" cm="1">
        <f t="array" ref="J1088">_xlfn.IFS(
H1088="444","Champions",
LEFT(H1088,1)="4","Loyal Customers",
MID(H1088,2,1)="4","Potential Loyalists",
LEFT(H1088,1)="3","Promising",
LEFT(H1088,1)="2","Customers Needing Attention",
LEFT(H1088,1)&lt;="2","At Risk",
RIGHT(H1088,1)="4","Can't Lose Them",
TRUE,"Hibernating"
)</f>
        <v>At Risk</v>
      </c>
    </row>
    <row r="1089" spans="1:10" x14ac:dyDescent="0.25">
      <c r="A1089" s="3" t="s">
        <v>1105</v>
      </c>
      <c r="B1089">
        <v>60</v>
      </c>
      <c r="C1089">
        <v>4</v>
      </c>
      <c r="D1089">
        <v>2080.25</v>
      </c>
      <c r="E1089" cm="1">
        <f t="array" ref="E1089">_xlfn.IFS(B1089&gt;87,1,AND(B1089&lt;=87, B1089&gt;45),2,AND(B1089&lt;=45,B1089&gt;18),3,B1089&lt;=18,4)</f>
        <v>2</v>
      </c>
      <c r="F1089" cm="1">
        <f t="array" ref="F1089">_xlfn.IFS(C1089&gt;7,4,AND(C1089&lt;=7, C1089&gt;5),3,AND(C1089&lt;=5,C1089&gt;4),2,C1089&lt;=4,1)</f>
        <v>1</v>
      </c>
      <c r="G1089" cm="1">
        <f t="array" ref="G1089">_xlfn.IFS(D1089&gt;4094,4,AND(D1089&lt;=4094, D1089&gt;2784),3,AND(D1089&lt;=2784,D1089&gt;1779),2,D1089&lt;=1779,1)</f>
        <v>2</v>
      </c>
      <c r="H1089">
        <f t="shared" si="16"/>
        <v>212</v>
      </c>
      <c r="I1089" t="str" cm="1">
        <f t="array" ref="I1089">_xlfn.IFS(H1089&gt;411,"Platinum",AND(H1089&lt;=411, H1089&gt;311),"Gold",AND(H1089&lt;=311,H1089&gt;211),"Silver",H1089&lt;=211,"Bronze")</f>
        <v>Silver</v>
      </c>
      <c r="J1089" t="str" cm="1">
        <f t="array" ref="J1089">_xlfn.IFS(
H1089="444","Champions",
LEFT(H1089,1)="4","Loyal Customers",
MID(H1089,2,1)="4","Potential Loyalists",
LEFT(H1089,1)="3","Promising",
LEFT(H1089,1)="2","Customers Needing Attention",
LEFT(H1089,1)&lt;="2","At Risk",
RIGHT(H1089,1)="4","Can't Lose Them",
TRUE,"Hibernating"
)</f>
        <v>Customers Needing Attention</v>
      </c>
    </row>
    <row r="1090" spans="1:10" x14ac:dyDescent="0.25">
      <c r="A1090" s="3" t="s">
        <v>1106</v>
      </c>
      <c r="B1090">
        <v>152</v>
      </c>
      <c r="C1090">
        <v>2</v>
      </c>
      <c r="D1090">
        <v>166.78</v>
      </c>
      <c r="E1090" cm="1">
        <f t="array" ref="E1090">_xlfn.IFS(B1090&gt;87,1,AND(B1090&lt;=87, B1090&gt;45),2,AND(B1090&lt;=45,B1090&gt;18),3,B1090&lt;=18,4)</f>
        <v>1</v>
      </c>
      <c r="F1090" cm="1">
        <f t="array" ref="F1090">_xlfn.IFS(C1090&gt;7,4,AND(C1090&lt;=7, C1090&gt;5),3,AND(C1090&lt;=5,C1090&gt;4),2,C1090&lt;=4,1)</f>
        <v>1</v>
      </c>
      <c r="G1090" cm="1">
        <f t="array" ref="G1090">_xlfn.IFS(D1090&gt;4094,4,AND(D1090&lt;=4094, D1090&gt;2784),3,AND(D1090&lt;=2784,D1090&gt;1779),2,D1090&lt;=1779,1)</f>
        <v>1</v>
      </c>
      <c r="H1090">
        <f t="shared" si="16"/>
        <v>111</v>
      </c>
      <c r="I1090" t="str" cm="1">
        <f t="array" ref="I1090">_xlfn.IFS(H1090&gt;411,"Platinum",AND(H1090&lt;=411, H1090&gt;311),"Gold",AND(H1090&lt;=311,H1090&gt;211),"Silver",H1090&lt;=211,"Bronze")</f>
        <v>Bronze</v>
      </c>
      <c r="J1090" t="str" cm="1">
        <f t="array" ref="J1090">_xlfn.IFS(
H1090="444","Champions",
LEFT(H1090,1)="4","Loyal Customers",
MID(H1090,2,1)="4","Potential Loyalists",
LEFT(H1090,1)="3","Promising",
LEFT(H1090,1)="2","Customers Needing Attention",
LEFT(H1090,1)&lt;="2","At Risk",
RIGHT(H1090,1)="4","Can't Lose Them",
TRUE,"Hibernating"
)</f>
        <v>At Risk</v>
      </c>
    </row>
    <row r="1091" spans="1:10" x14ac:dyDescent="0.25">
      <c r="A1091" s="3" t="s">
        <v>1107</v>
      </c>
      <c r="B1091">
        <v>33</v>
      </c>
      <c r="C1091">
        <v>5</v>
      </c>
      <c r="D1091">
        <v>4541.84</v>
      </c>
      <c r="E1091" cm="1">
        <f t="array" ref="E1091">_xlfn.IFS(B1091&gt;87,1,AND(B1091&lt;=87, B1091&gt;45),2,AND(B1091&lt;=45,B1091&gt;18),3,B1091&lt;=18,4)</f>
        <v>3</v>
      </c>
      <c r="F1091" cm="1">
        <f t="array" ref="F1091">_xlfn.IFS(C1091&gt;7,4,AND(C1091&lt;=7, C1091&gt;5),3,AND(C1091&lt;=5,C1091&gt;4),2,C1091&lt;=4,1)</f>
        <v>2</v>
      </c>
      <c r="G1091" cm="1">
        <f t="array" ref="G1091">_xlfn.IFS(D1091&gt;4094,4,AND(D1091&lt;=4094, D1091&gt;2784),3,AND(D1091&lt;=2784,D1091&gt;1779),2,D1091&lt;=1779,1)</f>
        <v>4</v>
      </c>
      <c r="H1091">
        <f t="shared" si="16"/>
        <v>324</v>
      </c>
      <c r="I1091" t="str" cm="1">
        <f t="array" ref="I1091">_xlfn.IFS(H1091&gt;411,"Platinum",AND(H1091&lt;=411, H1091&gt;311),"Gold",AND(H1091&lt;=311,H1091&gt;211),"Silver",H1091&lt;=211,"Bronze")</f>
        <v>Gold</v>
      </c>
      <c r="J1091" t="str" cm="1">
        <f t="array" ref="J1091">_xlfn.IFS(
H1091="444","Champions",
LEFT(H1091,1)="4","Loyal Customers",
MID(H1091,2,1)="4","Potential Loyalists",
LEFT(H1091,1)="3","Promising",
LEFT(H1091,1)="2","Customers Needing Attention",
LEFT(H1091,1)&lt;="2","At Risk",
RIGHT(H1091,1)="4","Can't Lose Them",
TRUE,"Hibernating"
)</f>
        <v>Promising</v>
      </c>
    </row>
    <row r="1092" spans="1:10" x14ac:dyDescent="0.25">
      <c r="A1092" s="3" t="s">
        <v>1108</v>
      </c>
      <c r="B1092">
        <v>58</v>
      </c>
      <c r="C1092">
        <v>9</v>
      </c>
      <c r="D1092">
        <v>6631.87</v>
      </c>
      <c r="E1092" cm="1">
        <f t="array" ref="E1092">_xlfn.IFS(B1092&gt;87,1,AND(B1092&lt;=87, B1092&gt;45),2,AND(B1092&lt;=45,B1092&gt;18),3,B1092&lt;=18,4)</f>
        <v>2</v>
      </c>
      <c r="F1092" cm="1">
        <f t="array" ref="F1092">_xlfn.IFS(C1092&gt;7,4,AND(C1092&lt;=7, C1092&gt;5),3,AND(C1092&lt;=5,C1092&gt;4),2,C1092&lt;=4,1)</f>
        <v>4</v>
      </c>
      <c r="G1092" cm="1">
        <f t="array" ref="G1092">_xlfn.IFS(D1092&gt;4094,4,AND(D1092&lt;=4094, D1092&gt;2784),3,AND(D1092&lt;=2784,D1092&gt;1779),2,D1092&lt;=1779,1)</f>
        <v>4</v>
      </c>
      <c r="H1092">
        <f t="shared" si="16"/>
        <v>244</v>
      </c>
      <c r="I1092" t="str" cm="1">
        <f t="array" ref="I1092">_xlfn.IFS(H1092&gt;411,"Platinum",AND(H1092&lt;=411, H1092&gt;311),"Gold",AND(H1092&lt;=311,H1092&gt;211),"Silver",H1092&lt;=211,"Bronze")</f>
        <v>Silver</v>
      </c>
      <c r="J1092" t="str" cm="1">
        <f t="array" ref="J1092">_xlfn.IFS(
H1092="444","Champions",
LEFT(H1092,1)="4","Loyal Customers",
MID(H1092,2,1)="4","Potential Loyalists",
LEFT(H1092,1)="3","Promising",
LEFT(H1092,1)="2","Customers Needing Attention",
LEFT(H1092,1)&lt;="2","At Risk",
RIGHT(H1092,1)="4","Can't Lose Them",
TRUE,"Hibernating"
)</f>
        <v>Potential Loyalists</v>
      </c>
    </row>
    <row r="1093" spans="1:10" x14ac:dyDescent="0.25">
      <c r="A1093" s="3" t="s">
        <v>1109</v>
      </c>
      <c r="B1093">
        <v>73</v>
      </c>
      <c r="C1093">
        <v>8</v>
      </c>
      <c r="D1093">
        <v>4822.3899999999994</v>
      </c>
      <c r="E1093" cm="1">
        <f t="array" ref="E1093">_xlfn.IFS(B1093&gt;87,1,AND(B1093&lt;=87, B1093&gt;45),2,AND(B1093&lt;=45,B1093&gt;18),3,B1093&lt;=18,4)</f>
        <v>2</v>
      </c>
      <c r="F1093" cm="1">
        <f t="array" ref="F1093">_xlfn.IFS(C1093&gt;7,4,AND(C1093&lt;=7, C1093&gt;5),3,AND(C1093&lt;=5,C1093&gt;4),2,C1093&lt;=4,1)</f>
        <v>4</v>
      </c>
      <c r="G1093" cm="1">
        <f t="array" ref="G1093">_xlfn.IFS(D1093&gt;4094,4,AND(D1093&lt;=4094, D1093&gt;2784),3,AND(D1093&lt;=2784,D1093&gt;1779),2,D1093&lt;=1779,1)</f>
        <v>4</v>
      </c>
      <c r="H1093">
        <f t="shared" ref="H1093:H1156" si="17">(100*E1093)+(10*F1093)+G1093</f>
        <v>244</v>
      </c>
      <c r="I1093" t="str" cm="1">
        <f t="array" ref="I1093">_xlfn.IFS(H1093&gt;411,"Platinum",AND(H1093&lt;=411, H1093&gt;311),"Gold",AND(H1093&lt;=311,H1093&gt;211),"Silver",H1093&lt;=211,"Bronze")</f>
        <v>Silver</v>
      </c>
      <c r="J1093" t="str" cm="1">
        <f t="array" ref="J1093">_xlfn.IFS(
H1093="444","Champions",
LEFT(H1093,1)="4","Loyal Customers",
MID(H1093,2,1)="4","Potential Loyalists",
LEFT(H1093,1)="3","Promising",
LEFT(H1093,1)="2","Customers Needing Attention",
LEFT(H1093,1)&lt;="2","At Risk",
RIGHT(H1093,1)="4","Can't Lose Them",
TRUE,"Hibernating"
)</f>
        <v>Potential Loyalists</v>
      </c>
    </row>
    <row r="1094" spans="1:10" x14ac:dyDescent="0.25">
      <c r="A1094" s="3" t="s">
        <v>1110</v>
      </c>
      <c r="B1094">
        <v>89</v>
      </c>
      <c r="C1094">
        <v>3</v>
      </c>
      <c r="D1094">
        <v>2291.9700000000003</v>
      </c>
      <c r="E1094" cm="1">
        <f t="array" ref="E1094">_xlfn.IFS(B1094&gt;87,1,AND(B1094&lt;=87, B1094&gt;45),2,AND(B1094&lt;=45,B1094&gt;18),3,B1094&lt;=18,4)</f>
        <v>1</v>
      </c>
      <c r="F1094" cm="1">
        <f t="array" ref="F1094">_xlfn.IFS(C1094&gt;7,4,AND(C1094&lt;=7, C1094&gt;5),3,AND(C1094&lt;=5,C1094&gt;4),2,C1094&lt;=4,1)</f>
        <v>1</v>
      </c>
      <c r="G1094" cm="1">
        <f t="array" ref="G1094">_xlfn.IFS(D1094&gt;4094,4,AND(D1094&lt;=4094, D1094&gt;2784),3,AND(D1094&lt;=2784,D1094&gt;1779),2,D1094&lt;=1779,1)</f>
        <v>2</v>
      </c>
      <c r="H1094">
        <f t="shared" si="17"/>
        <v>112</v>
      </c>
      <c r="I1094" t="str" cm="1">
        <f t="array" ref="I1094">_xlfn.IFS(H1094&gt;411,"Platinum",AND(H1094&lt;=411, H1094&gt;311),"Gold",AND(H1094&lt;=311,H1094&gt;211),"Silver",H1094&lt;=211,"Bronze")</f>
        <v>Bronze</v>
      </c>
      <c r="J1094" t="str" cm="1">
        <f t="array" ref="J1094">_xlfn.IFS(
H1094="444","Champions",
LEFT(H1094,1)="4","Loyal Customers",
MID(H1094,2,1)="4","Potential Loyalists",
LEFT(H1094,1)="3","Promising",
LEFT(H1094,1)="2","Customers Needing Attention",
LEFT(H1094,1)&lt;="2","At Risk",
RIGHT(H1094,1)="4","Can't Lose Them",
TRUE,"Hibernating"
)</f>
        <v>At Risk</v>
      </c>
    </row>
    <row r="1095" spans="1:10" x14ac:dyDescent="0.25">
      <c r="A1095" s="3" t="s">
        <v>1111</v>
      </c>
      <c r="B1095">
        <v>50</v>
      </c>
      <c r="C1095">
        <v>8</v>
      </c>
      <c r="D1095">
        <v>3939.17</v>
      </c>
      <c r="E1095" cm="1">
        <f t="array" ref="E1095">_xlfn.IFS(B1095&gt;87,1,AND(B1095&lt;=87, B1095&gt;45),2,AND(B1095&lt;=45,B1095&gt;18),3,B1095&lt;=18,4)</f>
        <v>2</v>
      </c>
      <c r="F1095" cm="1">
        <f t="array" ref="F1095">_xlfn.IFS(C1095&gt;7,4,AND(C1095&lt;=7, C1095&gt;5),3,AND(C1095&lt;=5,C1095&gt;4),2,C1095&lt;=4,1)</f>
        <v>4</v>
      </c>
      <c r="G1095" cm="1">
        <f t="array" ref="G1095">_xlfn.IFS(D1095&gt;4094,4,AND(D1095&lt;=4094, D1095&gt;2784),3,AND(D1095&lt;=2784,D1095&gt;1779),2,D1095&lt;=1779,1)</f>
        <v>3</v>
      </c>
      <c r="H1095">
        <f t="shared" si="17"/>
        <v>243</v>
      </c>
      <c r="I1095" t="str" cm="1">
        <f t="array" ref="I1095">_xlfn.IFS(H1095&gt;411,"Platinum",AND(H1095&lt;=411, H1095&gt;311),"Gold",AND(H1095&lt;=311,H1095&gt;211),"Silver",H1095&lt;=211,"Bronze")</f>
        <v>Silver</v>
      </c>
      <c r="J1095" t="str" cm="1">
        <f t="array" ref="J1095">_xlfn.IFS(
H1095="444","Champions",
LEFT(H1095,1)="4","Loyal Customers",
MID(H1095,2,1)="4","Potential Loyalists",
LEFT(H1095,1)="3","Promising",
LEFT(H1095,1)="2","Customers Needing Attention",
LEFT(H1095,1)&lt;="2","At Risk",
RIGHT(H1095,1)="4","Can't Lose Them",
TRUE,"Hibernating"
)</f>
        <v>Potential Loyalists</v>
      </c>
    </row>
    <row r="1096" spans="1:10" x14ac:dyDescent="0.25">
      <c r="A1096" s="3" t="s">
        <v>1112</v>
      </c>
      <c r="B1096">
        <v>2</v>
      </c>
      <c r="C1096">
        <v>4</v>
      </c>
      <c r="D1096">
        <v>3061.8</v>
      </c>
      <c r="E1096" cm="1">
        <f t="array" ref="E1096">_xlfn.IFS(B1096&gt;87,1,AND(B1096&lt;=87, B1096&gt;45),2,AND(B1096&lt;=45,B1096&gt;18),3,B1096&lt;=18,4)</f>
        <v>4</v>
      </c>
      <c r="F1096" cm="1">
        <f t="array" ref="F1096">_xlfn.IFS(C1096&gt;7,4,AND(C1096&lt;=7, C1096&gt;5),3,AND(C1096&lt;=5,C1096&gt;4),2,C1096&lt;=4,1)</f>
        <v>1</v>
      </c>
      <c r="G1096" cm="1">
        <f t="array" ref="G1096">_xlfn.IFS(D1096&gt;4094,4,AND(D1096&lt;=4094, D1096&gt;2784),3,AND(D1096&lt;=2784,D1096&gt;1779),2,D1096&lt;=1779,1)</f>
        <v>3</v>
      </c>
      <c r="H1096">
        <f t="shared" si="17"/>
        <v>413</v>
      </c>
      <c r="I1096" t="str" cm="1">
        <f t="array" ref="I1096">_xlfn.IFS(H1096&gt;411,"Platinum",AND(H1096&lt;=411, H1096&gt;311),"Gold",AND(H1096&lt;=311,H1096&gt;211),"Silver",H1096&lt;=211,"Bronze")</f>
        <v>Platinum</v>
      </c>
      <c r="J1096" t="str" cm="1">
        <f t="array" ref="J1096">_xlfn.IFS(
H1096="444","Champions",
LEFT(H1096,1)="4","Loyal Customers",
MID(H1096,2,1)="4","Potential Loyalists",
LEFT(H1096,1)="3","Promising",
LEFT(H1096,1)="2","Customers Needing Attention",
LEFT(H1096,1)&lt;="2","At Risk",
RIGHT(H1096,1)="4","Can't Lose Them",
TRUE,"Hibernating"
)</f>
        <v>Loyal Customers</v>
      </c>
    </row>
    <row r="1097" spans="1:10" x14ac:dyDescent="0.25">
      <c r="A1097" s="3" t="s">
        <v>1113</v>
      </c>
      <c r="B1097">
        <v>48</v>
      </c>
      <c r="C1097">
        <v>7</v>
      </c>
      <c r="D1097">
        <v>7256.0800000000008</v>
      </c>
      <c r="E1097" cm="1">
        <f t="array" ref="E1097">_xlfn.IFS(B1097&gt;87,1,AND(B1097&lt;=87, B1097&gt;45),2,AND(B1097&lt;=45,B1097&gt;18),3,B1097&lt;=18,4)</f>
        <v>2</v>
      </c>
      <c r="F1097" cm="1">
        <f t="array" ref="F1097">_xlfn.IFS(C1097&gt;7,4,AND(C1097&lt;=7, C1097&gt;5),3,AND(C1097&lt;=5,C1097&gt;4),2,C1097&lt;=4,1)</f>
        <v>3</v>
      </c>
      <c r="G1097" cm="1">
        <f t="array" ref="G1097">_xlfn.IFS(D1097&gt;4094,4,AND(D1097&lt;=4094, D1097&gt;2784),3,AND(D1097&lt;=2784,D1097&gt;1779),2,D1097&lt;=1779,1)</f>
        <v>4</v>
      </c>
      <c r="H1097">
        <f t="shared" si="17"/>
        <v>234</v>
      </c>
      <c r="I1097" t="str" cm="1">
        <f t="array" ref="I1097">_xlfn.IFS(H1097&gt;411,"Platinum",AND(H1097&lt;=411, H1097&gt;311),"Gold",AND(H1097&lt;=311,H1097&gt;211),"Silver",H1097&lt;=211,"Bronze")</f>
        <v>Silver</v>
      </c>
      <c r="J1097" t="str" cm="1">
        <f t="array" ref="J1097">_xlfn.IFS(
H1097="444","Champions",
LEFT(H1097,1)="4","Loyal Customers",
MID(H1097,2,1)="4","Potential Loyalists",
LEFT(H1097,1)="3","Promising",
LEFT(H1097,1)="2","Customers Needing Attention",
LEFT(H1097,1)&lt;="2","At Risk",
RIGHT(H1097,1)="4","Can't Lose Them",
TRUE,"Hibernating"
)</f>
        <v>Customers Needing Attention</v>
      </c>
    </row>
    <row r="1098" spans="1:10" x14ac:dyDescent="0.25">
      <c r="A1098" s="3" t="s">
        <v>1114</v>
      </c>
      <c r="B1098">
        <v>0</v>
      </c>
      <c r="C1098">
        <v>7</v>
      </c>
      <c r="D1098">
        <v>2665.3</v>
      </c>
      <c r="E1098" cm="1">
        <f t="array" ref="E1098">_xlfn.IFS(B1098&gt;87,1,AND(B1098&lt;=87, B1098&gt;45),2,AND(B1098&lt;=45,B1098&gt;18),3,B1098&lt;=18,4)</f>
        <v>4</v>
      </c>
      <c r="F1098" cm="1">
        <f t="array" ref="F1098">_xlfn.IFS(C1098&gt;7,4,AND(C1098&lt;=7, C1098&gt;5),3,AND(C1098&lt;=5,C1098&gt;4),2,C1098&lt;=4,1)</f>
        <v>3</v>
      </c>
      <c r="G1098" cm="1">
        <f t="array" ref="G1098">_xlfn.IFS(D1098&gt;4094,4,AND(D1098&lt;=4094, D1098&gt;2784),3,AND(D1098&lt;=2784,D1098&gt;1779),2,D1098&lt;=1779,1)</f>
        <v>2</v>
      </c>
      <c r="H1098">
        <f t="shared" si="17"/>
        <v>432</v>
      </c>
      <c r="I1098" t="str" cm="1">
        <f t="array" ref="I1098">_xlfn.IFS(H1098&gt;411,"Platinum",AND(H1098&lt;=411, H1098&gt;311),"Gold",AND(H1098&lt;=311,H1098&gt;211),"Silver",H1098&lt;=211,"Bronze")</f>
        <v>Platinum</v>
      </c>
      <c r="J1098" t="str" cm="1">
        <f t="array" ref="J1098">_xlfn.IFS(
H1098="444","Champions",
LEFT(H1098,1)="4","Loyal Customers",
MID(H1098,2,1)="4","Potential Loyalists",
LEFT(H1098,1)="3","Promising",
LEFT(H1098,1)="2","Customers Needing Attention",
LEFT(H1098,1)&lt;="2","At Risk",
RIGHT(H1098,1)="4","Can't Lose Them",
TRUE,"Hibernating"
)</f>
        <v>Loyal Customers</v>
      </c>
    </row>
    <row r="1099" spans="1:10" x14ac:dyDescent="0.25">
      <c r="A1099" s="3" t="s">
        <v>1115</v>
      </c>
      <c r="B1099">
        <v>44</v>
      </c>
      <c r="C1099">
        <v>6</v>
      </c>
      <c r="D1099">
        <v>2436.69</v>
      </c>
      <c r="E1099" cm="1">
        <f t="array" ref="E1099">_xlfn.IFS(B1099&gt;87,1,AND(B1099&lt;=87, B1099&gt;45),2,AND(B1099&lt;=45,B1099&gt;18),3,B1099&lt;=18,4)</f>
        <v>3</v>
      </c>
      <c r="F1099" cm="1">
        <f t="array" ref="F1099">_xlfn.IFS(C1099&gt;7,4,AND(C1099&lt;=7, C1099&gt;5),3,AND(C1099&lt;=5,C1099&gt;4),2,C1099&lt;=4,1)</f>
        <v>3</v>
      </c>
      <c r="G1099" cm="1">
        <f t="array" ref="G1099">_xlfn.IFS(D1099&gt;4094,4,AND(D1099&lt;=4094, D1099&gt;2784),3,AND(D1099&lt;=2784,D1099&gt;1779),2,D1099&lt;=1779,1)</f>
        <v>2</v>
      </c>
      <c r="H1099">
        <f t="shared" si="17"/>
        <v>332</v>
      </c>
      <c r="I1099" t="str" cm="1">
        <f t="array" ref="I1099">_xlfn.IFS(H1099&gt;411,"Platinum",AND(H1099&lt;=411, H1099&gt;311),"Gold",AND(H1099&lt;=311,H1099&gt;211),"Silver",H1099&lt;=211,"Bronze")</f>
        <v>Gold</v>
      </c>
      <c r="J1099" t="str" cm="1">
        <f t="array" ref="J1099">_xlfn.IFS(
H1099="444","Champions",
LEFT(H1099,1)="4","Loyal Customers",
MID(H1099,2,1)="4","Potential Loyalists",
LEFT(H1099,1)="3","Promising",
LEFT(H1099,1)="2","Customers Needing Attention",
LEFT(H1099,1)&lt;="2","At Risk",
RIGHT(H1099,1)="4","Can't Lose Them",
TRUE,"Hibernating"
)</f>
        <v>Promising</v>
      </c>
    </row>
    <row r="1100" spans="1:10" x14ac:dyDescent="0.25">
      <c r="A1100" s="3" t="s">
        <v>1116</v>
      </c>
      <c r="B1100">
        <v>42</v>
      </c>
      <c r="C1100">
        <v>3</v>
      </c>
      <c r="D1100">
        <v>711.81</v>
      </c>
      <c r="E1100" cm="1">
        <f t="array" ref="E1100">_xlfn.IFS(B1100&gt;87,1,AND(B1100&lt;=87, B1100&gt;45),2,AND(B1100&lt;=45,B1100&gt;18),3,B1100&lt;=18,4)</f>
        <v>3</v>
      </c>
      <c r="F1100" cm="1">
        <f t="array" ref="F1100">_xlfn.IFS(C1100&gt;7,4,AND(C1100&lt;=7, C1100&gt;5),3,AND(C1100&lt;=5,C1100&gt;4),2,C1100&lt;=4,1)</f>
        <v>1</v>
      </c>
      <c r="G1100" cm="1">
        <f t="array" ref="G1100">_xlfn.IFS(D1100&gt;4094,4,AND(D1100&lt;=4094, D1100&gt;2784),3,AND(D1100&lt;=2784,D1100&gt;1779),2,D1100&lt;=1779,1)</f>
        <v>1</v>
      </c>
      <c r="H1100">
        <f t="shared" si="17"/>
        <v>311</v>
      </c>
      <c r="I1100" t="str" cm="1">
        <f t="array" ref="I1100">_xlfn.IFS(H1100&gt;411,"Platinum",AND(H1100&lt;=411, H1100&gt;311),"Gold",AND(H1100&lt;=311,H1100&gt;211),"Silver",H1100&lt;=211,"Bronze")</f>
        <v>Silver</v>
      </c>
      <c r="J1100" t="str" cm="1">
        <f t="array" ref="J1100">_xlfn.IFS(
H1100="444","Champions",
LEFT(H1100,1)="4","Loyal Customers",
MID(H1100,2,1)="4","Potential Loyalists",
LEFT(H1100,1)="3","Promising",
LEFT(H1100,1)="2","Customers Needing Attention",
LEFT(H1100,1)&lt;="2","At Risk",
RIGHT(H1100,1)="4","Can't Lose Them",
TRUE,"Hibernating"
)</f>
        <v>Promising</v>
      </c>
    </row>
    <row r="1101" spans="1:10" x14ac:dyDescent="0.25">
      <c r="A1101" s="3" t="s">
        <v>1117</v>
      </c>
      <c r="B1101">
        <v>134</v>
      </c>
      <c r="C1101">
        <v>8</v>
      </c>
      <c r="D1101">
        <v>6006.4000000000005</v>
      </c>
      <c r="E1101" cm="1">
        <f t="array" ref="E1101">_xlfn.IFS(B1101&gt;87,1,AND(B1101&lt;=87, B1101&gt;45),2,AND(B1101&lt;=45,B1101&gt;18),3,B1101&lt;=18,4)</f>
        <v>1</v>
      </c>
      <c r="F1101" cm="1">
        <f t="array" ref="F1101">_xlfn.IFS(C1101&gt;7,4,AND(C1101&lt;=7, C1101&gt;5),3,AND(C1101&lt;=5,C1101&gt;4),2,C1101&lt;=4,1)</f>
        <v>4</v>
      </c>
      <c r="G1101" cm="1">
        <f t="array" ref="G1101">_xlfn.IFS(D1101&gt;4094,4,AND(D1101&lt;=4094, D1101&gt;2784),3,AND(D1101&lt;=2784,D1101&gt;1779),2,D1101&lt;=1779,1)</f>
        <v>4</v>
      </c>
      <c r="H1101">
        <f t="shared" si="17"/>
        <v>144</v>
      </c>
      <c r="I1101" t="str" cm="1">
        <f t="array" ref="I1101">_xlfn.IFS(H1101&gt;411,"Platinum",AND(H1101&lt;=411, H1101&gt;311),"Gold",AND(H1101&lt;=311,H1101&gt;211),"Silver",H1101&lt;=211,"Bronze")</f>
        <v>Bronze</v>
      </c>
      <c r="J1101" t="str" cm="1">
        <f t="array" ref="J1101">_xlfn.IFS(
H1101="444","Champions",
LEFT(H1101,1)="4","Loyal Customers",
MID(H1101,2,1)="4","Potential Loyalists",
LEFT(H1101,1)="3","Promising",
LEFT(H1101,1)="2","Customers Needing Attention",
LEFT(H1101,1)&lt;="2","At Risk",
RIGHT(H1101,1)="4","Can't Lose Them",
TRUE,"Hibernating"
)</f>
        <v>Potential Loyalists</v>
      </c>
    </row>
    <row r="1102" spans="1:10" x14ac:dyDescent="0.25">
      <c r="A1102" s="3" t="s">
        <v>1118</v>
      </c>
      <c r="B1102">
        <v>22</v>
      </c>
      <c r="C1102">
        <v>4</v>
      </c>
      <c r="D1102">
        <v>1659.64</v>
      </c>
      <c r="E1102" cm="1">
        <f t="array" ref="E1102">_xlfn.IFS(B1102&gt;87,1,AND(B1102&lt;=87, B1102&gt;45),2,AND(B1102&lt;=45,B1102&gt;18),3,B1102&lt;=18,4)</f>
        <v>3</v>
      </c>
      <c r="F1102" cm="1">
        <f t="array" ref="F1102">_xlfn.IFS(C1102&gt;7,4,AND(C1102&lt;=7, C1102&gt;5),3,AND(C1102&lt;=5,C1102&gt;4),2,C1102&lt;=4,1)</f>
        <v>1</v>
      </c>
      <c r="G1102" cm="1">
        <f t="array" ref="G1102">_xlfn.IFS(D1102&gt;4094,4,AND(D1102&lt;=4094, D1102&gt;2784),3,AND(D1102&lt;=2784,D1102&gt;1779),2,D1102&lt;=1779,1)</f>
        <v>1</v>
      </c>
      <c r="H1102">
        <f t="shared" si="17"/>
        <v>311</v>
      </c>
      <c r="I1102" t="str" cm="1">
        <f t="array" ref="I1102">_xlfn.IFS(H1102&gt;411,"Platinum",AND(H1102&lt;=411, H1102&gt;311),"Gold",AND(H1102&lt;=311,H1102&gt;211),"Silver",H1102&lt;=211,"Bronze")</f>
        <v>Silver</v>
      </c>
      <c r="J1102" t="str" cm="1">
        <f t="array" ref="J1102">_xlfn.IFS(
H1102="444","Champions",
LEFT(H1102,1)="4","Loyal Customers",
MID(H1102,2,1)="4","Potential Loyalists",
LEFT(H1102,1)="3","Promising",
LEFT(H1102,1)="2","Customers Needing Attention",
LEFT(H1102,1)&lt;="2","At Risk",
RIGHT(H1102,1)="4","Can't Lose Them",
TRUE,"Hibernating"
)</f>
        <v>Promising</v>
      </c>
    </row>
    <row r="1103" spans="1:10" x14ac:dyDescent="0.25">
      <c r="A1103" s="3" t="s">
        <v>1119</v>
      </c>
      <c r="B1103">
        <v>15</v>
      </c>
      <c r="C1103">
        <v>4</v>
      </c>
      <c r="D1103">
        <v>2650.5299999999997</v>
      </c>
      <c r="E1103" cm="1">
        <f t="array" ref="E1103">_xlfn.IFS(B1103&gt;87,1,AND(B1103&lt;=87, B1103&gt;45),2,AND(B1103&lt;=45,B1103&gt;18),3,B1103&lt;=18,4)</f>
        <v>4</v>
      </c>
      <c r="F1103" cm="1">
        <f t="array" ref="F1103">_xlfn.IFS(C1103&gt;7,4,AND(C1103&lt;=7, C1103&gt;5),3,AND(C1103&lt;=5,C1103&gt;4),2,C1103&lt;=4,1)</f>
        <v>1</v>
      </c>
      <c r="G1103" cm="1">
        <f t="array" ref="G1103">_xlfn.IFS(D1103&gt;4094,4,AND(D1103&lt;=4094, D1103&gt;2784),3,AND(D1103&lt;=2784,D1103&gt;1779),2,D1103&lt;=1779,1)</f>
        <v>2</v>
      </c>
      <c r="H1103">
        <f t="shared" si="17"/>
        <v>412</v>
      </c>
      <c r="I1103" t="str" cm="1">
        <f t="array" ref="I1103">_xlfn.IFS(H1103&gt;411,"Platinum",AND(H1103&lt;=411, H1103&gt;311),"Gold",AND(H1103&lt;=311,H1103&gt;211),"Silver",H1103&lt;=211,"Bronze")</f>
        <v>Platinum</v>
      </c>
      <c r="J1103" t="str" cm="1">
        <f t="array" ref="J1103">_xlfn.IFS(
H1103="444","Champions",
LEFT(H1103,1)="4","Loyal Customers",
MID(H1103,2,1)="4","Potential Loyalists",
LEFT(H1103,1)="3","Promising",
LEFT(H1103,1)="2","Customers Needing Attention",
LEFT(H1103,1)&lt;="2","At Risk",
RIGHT(H1103,1)="4","Can't Lose Them",
TRUE,"Hibernating"
)</f>
        <v>Loyal Customers</v>
      </c>
    </row>
    <row r="1104" spans="1:10" x14ac:dyDescent="0.25">
      <c r="A1104" s="3" t="s">
        <v>1120</v>
      </c>
      <c r="B1104">
        <v>10</v>
      </c>
      <c r="C1104">
        <v>7</v>
      </c>
      <c r="D1104">
        <v>2263.13</v>
      </c>
      <c r="E1104" cm="1">
        <f t="array" ref="E1104">_xlfn.IFS(B1104&gt;87,1,AND(B1104&lt;=87, B1104&gt;45),2,AND(B1104&lt;=45,B1104&gt;18),3,B1104&lt;=18,4)</f>
        <v>4</v>
      </c>
      <c r="F1104" cm="1">
        <f t="array" ref="F1104">_xlfn.IFS(C1104&gt;7,4,AND(C1104&lt;=7, C1104&gt;5),3,AND(C1104&lt;=5,C1104&gt;4),2,C1104&lt;=4,1)</f>
        <v>3</v>
      </c>
      <c r="G1104" cm="1">
        <f t="array" ref="G1104">_xlfn.IFS(D1104&gt;4094,4,AND(D1104&lt;=4094, D1104&gt;2784),3,AND(D1104&lt;=2784,D1104&gt;1779),2,D1104&lt;=1779,1)</f>
        <v>2</v>
      </c>
      <c r="H1104">
        <f t="shared" si="17"/>
        <v>432</v>
      </c>
      <c r="I1104" t="str" cm="1">
        <f t="array" ref="I1104">_xlfn.IFS(H1104&gt;411,"Platinum",AND(H1104&lt;=411, H1104&gt;311),"Gold",AND(H1104&lt;=311,H1104&gt;211),"Silver",H1104&lt;=211,"Bronze")</f>
        <v>Platinum</v>
      </c>
      <c r="J1104" t="str" cm="1">
        <f t="array" ref="J1104">_xlfn.IFS(
H1104="444","Champions",
LEFT(H1104,1)="4","Loyal Customers",
MID(H1104,2,1)="4","Potential Loyalists",
LEFT(H1104,1)="3","Promising",
LEFT(H1104,1)="2","Customers Needing Attention",
LEFT(H1104,1)&lt;="2","At Risk",
RIGHT(H1104,1)="4","Can't Lose Them",
TRUE,"Hibernating"
)</f>
        <v>Loyal Customers</v>
      </c>
    </row>
    <row r="1105" spans="1:10" x14ac:dyDescent="0.25">
      <c r="A1105" s="3" t="s">
        <v>1121</v>
      </c>
      <c r="B1105">
        <v>1</v>
      </c>
      <c r="C1105">
        <v>10</v>
      </c>
      <c r="D1105">
        <v>8256.08</v>
      </c>
      <c r="E1105" cm="1">
        <f t="array" ref="E1105">_xlfn.IFS(B1105&gt;87,1,AND(B1105&lt;=87, B1105&gt;45),2,AND(B1105&lt;=45,B1105&gt;18),3,B1105&lt;=18,4)</f>
        <v>4</v>
      </c>
      <c r="F1105" cm="1">
        <f t="array" ref="F1105">_xlfn.IFS(C1105&gt;7,4,AND(C1105&lt;=7, C1105&gt;5),3,AND(C1105&lt;=5,C1105&gt;4),2,C1105&lt;=4,1)</f>
        <v>4</v>
      </c>
      <c r="G1105" cm="1">
        <f t="array" ref="G1105">_xlfn.IFS(D1105&gt;4094,4,AND(D1105&lt;=4094, D1105&gt;2784),3,AND(D1105&lt;=2784,D1105&gt;1779),2,D1105&lt;=1779,1)</f>
        <v>4</v>
      </c>
      <c r="H1105">
        <f t="shared" si="17"/>
        <v>444</v>
      </c>
      <c r="I1105" t="str" cm="1">
        <f t="array" ref="I1105">_xlfn.IFS(H1105&gt;411,"Platinum",AND(H1105&lt;=411, H1105&gt;311),"Gold",AND(H1105&lt;=311,H1105&gt;211),"Silver",H1105&lt;=211,"Bronze")</f>
        <v>Platinum</v>
      </c>
      <c r="J1105" t="str" cm="1">
        <f t="array" ref="J1105">_xlfn.IFS(
H1105="444","Champions",
LEFT(H1105,1)="4","Loyal Customers",
MID(H1105,2,1)="4","Potential Loyalists",
LEFT(H1105,1)="3","Promising",
LEFT(H1105,1)="2","Customers Needing Attention",
LEFT(H1105,1)&lt;="2","At Risk",
RIGHT(H1105,1)="4","Can't Lose Them",
TRUE,"Hibernating"
)</f>
        <v>Loyal Customers</v>
      </c>
    </row>
    <row r="1106" spans="1:10" x14ac:dyDescent="0.25">
      <c r="A1106" s="3" t="s">
        <v>1122</v>
      </c>
      <c r="B1106">
        <v>140</v>
      </c>
      <c r="C1106">
        <v>10</v>
      </c>
      <c r="D1106">
        <v>6658.89</v>
      </c>
      <c r="E1106" cm="1">
        <f t="array" ref="E1106">_xlfn.IFS(B1106&gt;87,1,AND(B1106&lt;=87, B1106&gt;45),2,AND(B1106&lt;=45,B1106&gt;18),3,B1106&lt;=18,4)</f>
        <v>1</v>
      </c>
      <c r="F1106" cm="1">
        <f t="array" ref="F1106">_xlfn.IFS(C1106&gt;7,4,AND(C1106&lt;=7, C1106&gt;5),3,AND(C1106&lt;=5,C1106&gt;4),2,C1106&lt;=4,1)</f>
        <v>4</v>
      </c>
      <c r="G1106" cm="1">
        <f t="array" ref="G1106">_xlfn.IFS(D1106&gt;4094,4,AND(D1106&lt;=4094, D1106&gt;2784),3,AND(D1106&lt;=2784,D1106&gt;1779),2,D1106&lt;=1779,1)</f>
        <v>4</v>
      </c>
      <c r="H1106">
        <f t="shared" si="17"/>
        <v>144</v>
      </c>
      <c r="I1106" t="str" cm="1">
        <f t="array" ref="I1106">_xlfn.IFS(H1106&gt;411,"Platinum",AND(H1106&lt;=411, H1106&gt;311),"Gold",AND(H1106&lt;=311,H1106&gt;211),"Silver",H1106&lt;=211,"Bronze")</f>
        <v>Bronze</v>
      </c>
      <c r="J1106" t="str" cm="1">
        <f t="array" ref="J1106">_xlfn.IFS(
H1106="444","Champions",
LEFT(H1106,1)="4","Loyal Customers",
MID(H1106,2,1)="4","Potential Loyalists",
LEFT(H1106,1)="3","Promising",
LEFT(H1106,1)="2","Customers Needing Attention",
LEFT(H1106,1)&lt;="2","At Risk",
RIGHT(H1106,1)="4","Can't Lose Them",
TRUE,"Hibernating"
)</f>
        <v>Potential Loyalists</v>
      </c>
    </row>
    <row r="1107" spans="1:10" x14ac:dyDescent="0.25">
      <c r="A1107" s="3" t="s">
        <v>1123</v>
      </c>
      <c r="B1107">
        <v>74</v>
      </c>
      <c r="C1107">
        <v>8</v>
      </c>
      <c r="D1107">
        <v>2784.71</v>
      </c>
      <c r="E1107" cm="1">
        <f t="array" ref="E1107">_xlfn.IFS(B1107&gt;87,1,AND(B1107&lt;=87, B1107&gt;45),2,AND(B1107&lt;=45,B1107&gt;18),3,B1107&lt;=18,4)</f>
        <v>2</v>
      </c>
      <c r="F1107" cm="1">
        <f t="array" ref="F1107">_xlfn.IFS(C1107&gt;7,4,AND(C1107&lt;=7, C1107&gt;5),3,AND(C1107&lt;=5,C1107&gt;4),2,C1107&lt;=4,1)</f>
        <v>4</v>
      </c>
      <c r="G1107" cm="1">
        <f t="array" ref="G1107">_xlfn.IFS(D1107&gt;4094,4,AND(D1107&lt;=4094, D1107&gt;2784),3,AND(D1107&lt;=2784,D1107&gt;1779),2,D1107&lt;=1779,1)</f>
        <v>3</v>
      </c>
      <c r="H1107">
        <f t="shared" si="17"/>
        <v>243</v>
      </c>
      <c r="I1107" t="str" cm="1">
        <f t="array" ref="I1107">_xlfn.IFS(H1107&gt;411,"Platinum",AND(H1107&lt;=411, H1107&gt;311),"Gold",AND(H1107&lt;=311,H1107&gt;211),"Silver",H1107&lt;=211,"Bronze")</f>
        <v>Silver</v>
      </c>
      <c r="J1107" t="str" cm="1">
        <f t="array" ref="J1107">_xlfn.IFS(
H1107="444","Champions",
LEFT(H1107,1)="4","Loyal Customers",
MID(H1107,2,1)="4","Potential Loyalists",
LEFT(H1107,1)="3","Promising",
LEFT(H1107,1)="2","Customers Needing Attention",
LEFT(H1107,1)&lt;="2","At Risk",
RIGHT(H1107,1)="4","Can't Lose Them",
TRUE,"Hibernating"
)</f>
        <v>Potential Loyalists</v>
      </c>
    </row>
    <row r="1108" spans="1:10" x14ac:dyDescent="0.25">
      <c r="A1108" s="3" t="s">
        <v>1124</v>
      </c>
      <c r="B1108">
        <v>2</v>
      </c>
      <c r="C1108">
        <v>6</v>
      </c>
      <c r="D1108">
        <v>3922.29</v>
      </c>
      <c r="E1108" cm="1">
        <f t="array" ref="E1108">_xlfn.IFS(B1108&gt;87,1,AND(B1108&lt;=87, B1108&gt;45),2,AND(B1108&lt;=45,B1108&gt;18),3,B1108&lt;=18,4)</f>
        <v>4</v>
      </c>
      <c r="F1108" cm="1">
        <f t="array" ref="F1108">_xlfn.IFS(C1108&gt;7,4,AND(C1108&lt;=7, C1108&gt;5),3,AND(C1108&lt;=5,C1108&gt;4),2,C1108&lt;=4,1)</f>
        <v>3</v>
      </c>
      <c r="G1108" cm="1">
        <f t="array" ref="G1108">_xlfn.IFS(D1108&gt;4094,4,AND(D1108&lt;=4094, D1108&gt;2784),3,AND(D1108&lt;=2784,D1108&gt;1779),2,D1108&lt;=1779,1)</f>
        <v>3</v>
      </c>
      <c r="H1108">
        <f t="shared" si="17"/>
        <v>433</v>
      </c>
      <c r="I1108" t="str" cm="1">
        <f t="array" ref="I1108">_xlfn.IFS(H1108&gt;411,"Platinum",AND(H1108&lt;=411, H1108&gt;311),"Gold",AND(H1108&lt;=311,H1108&gt;211),"Silver",H1108&lt;=211,"Bronze")</f>
        <v>Platinum</v>
      </c>
      <c r="J1108" t="str" cm="1">
        <f t="array" ref="J1108">_xlfn.IFS(
H1108="444","Champions",
LEFT(H1108,1)="4","Loyal Customers",
MID(H1108,2,1)="4","Potential Loyalists",
LEFT(H1108,1)="3","Promising",
LEFT(H1108,1)="2","Customers Needing Attention",
LEFT(H1108,1)&lt;="2","At Risk",
RIGHT(H1108,1)="4","Can't Lose Them",
TRUE,"Hibernating"
)</f>
        <v>Loyal Customers</v>
      </c>
    </row>
    <row r="1109" spans="1:10" x14ac:dyDescent="0.25">
      <c r="A1109" s="3" t="s">
        <v>1125</v>
      </c>
      <c r="B1109">
        <v>125</v>
      </c>
      <c r="C1109">
        <v>6</v>
      </c>
      <c r="D1109">
        <v>2094.59</v>
      </c>
      <c r="E1109" cm="1">
        <f t="array" ref="E1109">_xlfn.IFS(B1109&gt;87,1,AND(B1109&lt;=87, B1109&gt;45),2,AND(B1109&lt;=45,B1109&gt;18),3,B1109&lt;=18,4)</f>
        <v>1</v>
      </c>
      <c r="F1109" cm="1">
        <f t="array" ref="F1109">_xlfn.IFS(C1109&gt;7,4,AND(C1109&lt;=7, C1109&gt;5),3,AND(C1109&lt;=5,C1109&gt;4),2,C1109&lt;=4,1)</f>
        <v>3</v>
      </c>
      <c r="G1109" cm="1">
        <f t="array" ref="G1109">_xlfn.IFS(D1109&gt;4094,4,AND(D1109&lt;=4094, D1109&gt;2784),3,AND(D1109&lt;=2784,D1109&gt;1779),2,D1109&lt;=1779,1)</f>
        <v>2</v>
      </c>
      <c r="H1109">
        <f t="shared" si="17"/>
        <v>132</v>
      </c>
      <c r="I1109" t="str" cm="1">
        <f t="array" ref="I1109">_xlfn.IFS(H1109&gt;411,"Platinum",AND(H1109&lt;=411, H1109&gt;311),"Gold",AND(H1109&lt;=311,H1109&gt;211),"Silver",H1109&lt;=211,"Bronze")</f>
        <v>Bronze</v>
      </c>
      <c r="J1109" t="str" cm="1">
        <f t="array" ref="J1109">_xlfn.IFS(
H1109="444","Champions",
LEFT(H1109,1)="4","Loyal Customers",
MID(H1109,2,1)="4","Potential Loyalists",
LEFT(H1109,1)="3","Promising",
LEFT(H1109,1)="2","Customers Needing Attention",
LEFT(H1109,1)&lt;="2","At Risk",
RIGHT(H1109,1)="4","Can't Lose Them",
TRUE,"Hibernating"
)</f>
        <v>At Risk</v>
      </c>
    </row>
    <row r="1110" spans="1:10" x14ac:dyDescent="0.25">
      <c r="A1110" s="3" t="s">
        <v>1126</v>
      </c>
      <c r="B1110">
        <v>13</v>
      </c>
      <c r="C1110">
        <v>7</v>
      </c>
      <c r="D1110">
        <v>2525.4299999999998</v>
      </c>
      <c r="E1110" cm="1">
        <f t="array" ref="E1110">_xlfn.IFS(B1110&gt;87,1,AND(B1110&lt;=87, B1110&gt;45),2,AND(B1110&lt;=45,B1110&gt;18),3,B1110&lt;=18,4)</f>
        <v>4</v>
      </c>
      <c r="F1110" cm="1">
        <f t="array" ref="F1110">_xlfn.IFS(C1110&gt;7,4,AND(C1110&lt;=7, C1110&gt;5),3,AND(C1110&lt;=5,C1110&gt;4),2,C1110&lt;=4,1)</f>
        <v>3</v>
      </c>
      <c r="G1110" cm="1">
        <f t="array" ref="G1110">_xlfn.IFS(D1110&gt;4094,4,AND(D1110&lt;=4094, D1110&gt;2784),3,AND(D1110&lt;=2784,D1110&gt;1779),2,D1110&lt;=1779,1)</f>
        <v>2</v>
      </c>
      <c r="H1110">
        <f t="shared" si="17"/>
        <v>432</v>
      </c>
      <c r="I1110" t="str" cm="1">
        <f t="array" ref="I1110">_xlfn.IFS(H1110&gt;411,"Platinum",AND(H1110&lt;=411, H1110&gt;311),"Gold",AND(H1110&lt;=311,H1110&gt;211),"Silver",H1110&lt;=211,"Bronze")</f>
        <v>Platinum</v>
      </c>
      <c r="J1110" t="str" cm="1">
        <f t="array" ref="J1110">_xlfn.IFS(
H1110="444","Champions",
LEFT(H1110,1)="4","Loyal Customers",
MID(H1110,2,1)="4","Potential Loyalists",
LEFT(H1110,1)="3","Promising",
LEFT(H1110,1)="2","Customers Needing Attention",
LEFT(H1110,1)&lt;="2","At Risk",
RIGHT(H1110,1)="4","Can't Lose Them",
TRUE,"Hibernating"
)</f>
        <v>Loyal Customers</v>
      </c>
    </row>
    <row r="1111" spans="1:10" x14ac:dyDescent="0.25">
      <c r="A1111" s="3" t="s">
        <v>1127</v>
      </c>
      <c r="B1111">
        <v>54</v>
      </c>
      <c r="C1111">
        <v>5</v>
      </c>
      <c r="D1111">
        <v>2854.9700000000003</v>
      </c>
      <c r="E1111" cm="1">
        <f t="array" ref="E1111">_xlfn.IFS(B1111&gt;87,1,AND(B1111&lt;=87, B1111&gt;45),2,AND(B1111&lt;=45,B1111&gt;18),3,B1111&lt;=18,4)</f>
        <v>2</v>
      </c>
      <c r="F1111" cm="1">
        <f t="array" ref="F1111">_xlfn.IFS(C1111&gt;7,4,AND(C1111&lt;=7, C1111&gt;5),3,AND(C1111&lt;=5,C1111&gt;4),2,C1111&lt;=4,1)</f>
        <v>2</v>
      </c>
      <c r="G1111" cm="1">
        <f t="array" ref="G1111">_xlfn.IFS(D1111&gt;4094,4,AND(D1111&lt;=4094, D1111&gt;2784),3,AND(D1111&lt;=2784,D1111&gt;1779),2,D1111&lt;=1779,1)</f>
        <v>3</v>
      </c>
      <c r="H1111">
        <f t="shared" si="17"/>
        <v>223</v>
      </c>
      <c r="I1111" t="str" cm="1">
        <f t="array" ref="I1111">_xlfn.IFS(H1111&gt;411,"Platinum",AND(H1111&lt;=411, H1111&gt;311),"Gold",AND(H1111&lt;=311,H1111&gt;211),"Silver",H1111&lt;=211,"Bronze")</f>
        <v>Silver</v>
      </c>
      <c r="J1111" t="str" cm="1">
        <f t="array" ref="J1111">_xlfn.IFS(
H1111="444","Champions",
LEFT(H1111,1)="4","Loyal Customers",
MID(H1111,2,1)="4","Potential Loyalists",
LEFT(H1111,1)="3","Promising",
LEFT(H1111,1)="2","Customers Needing Attention",
LEFT(H1111,1)&lt;="2","At Risk",
RIGHT(H1111,1)="4","Can't Lose Them",
TRUE,"Hibernating"
)</f>
        <v>Customers Needing Attention</v>
      </c>
    </row>
    <row r="1112" spans="1:10" x14ac:dyDescent="0.25">
      <c r="A1112" s="3" t="s">
        <v>1128</v>
      </c>
      <c r="B1112">
        <v>156</v>
      </c>
      <c r="C1112">
        <v>4</v>
      </c>
      <c r="D1112">
        <v>2715.83</v>
      </c>
      <c r="E1112" cm="1">
        <f t="array" ref="E1112">_xlfn.IFS(B1112&gt;87,1,AND(B1112&lt;=87, B1112&gt;45),2,AND(B1112&lt;=45,B1112&gt;18),3,B1112&lt;=18,4)</f>
        <v>1</v>
      </c>
      <c r="F1112" cm="1">
        <f t="array" ref="F1112">_xlfn.IFS(C1112&gt;7,4,AND(C1112&lt;=7, C1112&gt;5),3,AND(C1112&lt;=5,C1112&gt;4),2,C1112&lt;=4,1)</f>
        <v>1</v>
      </c>
      <c r="G1112" cm="1">
        <f t="array" ref="G1112">_xlfn.IFS(D1112&gt;4094,4,AND(D1112&lt;=4094, D1112&gt;2784),3,AND(D1112&lt;=2784,D1112&gt;1779),2,D1112&lt;=1779,1)</f>
        <v>2</v>
      </c>
      <c r="H1112">
        <f t="shared" si="17"/>
        <v>112</v>
      </c>
      <c r="I1112" t="str" cm="1">
        <f t="array" ref="I1112">_xlfn.IFS(H1112&gt;411,"Platinum",AND(H1112&lt;=411, H1112&gt;311),"Gold",AND(H1112&lt;=311,H1112&gt;211),"Silver",H1112&lt;=211,"Bronze")</f>
        <v>Bronze</v>
      </c>
      <c r="J1112" t="str" cm="1">
        <f t="array" ref="J1112">_xlfn.IFS(
H1112="444","Champions",
LEFT(H1112,1)="4","Loyal Customers",
MID(H1112,2,1)="4","Potential Loyalists",
LEFT(H1112,1)="3","Promising",
LEFT(H1112,1)="2","Customers Needing Attention",
LEFT(H1112,1)&lt;="2","At Risk",
RIGHT(H1112,1)="4","Can't Lose Them",
TRUE,"Hibernating"
)</f>
        <v>At Risk</v>
      </c>
    </row>
    <row r="1113" spans="1:10" x14ac:dyDescent="0.25">
      <c r="A1113" s="3" t="s">
        <v>1129</v>
      </c>
      <c r="B1113">
        <v>3</v>
      </c>
      <c r="C1113">
        <v>7</v>
      </c>
      <c r="D1113">
        <v>2424.34</v>
      </c>
      <c r="E1113" cm="1">
        <f t="array" ref="E1113">_xlfn.IFS(B1113&gt;87,1,AND(B1113&lt;=87, B1113&gt;45),2,AND(B1113&lt;=45,B1113&gt;18),3,B1113&lt;=18,4)</f>
        <v>4</v>
      </c>
      <c r="F1113" cm="1">
        <f t="array" ref="F1113">_xlfn.IFS(C1113&gt;7,4,AND(C1113&lt;=7, C1113&gt;5),3,AND(C1113&lt;=5,C1113&gt;4),2,C1113&lt;=4,1)</f>
        <v>3</v>
      </c>
      <c r="G1113" cm="1">
        <f t="array" ref="G1113">_xlfn.IFS(D1113&gt;4094,4,AND(D1113&lt;=4094, D1113&gt;2784),3,AND(D1113&lt;=2784,D1113&gt;1779),2,D1113&lt;=1779,1)</f>
        <v>2</v>
      </c>
      <c r="H1113">
        <f t="shared" si="17"/>
        <v>432</v>
      </c>
      <c r="I1113" t="str" cm="1">
        <f t="array" ref="I1113">_xlfn.IFS(H1113&gt;411,"Platinum",AND(H1113&lt;=411, H1113&gt;311),"Gold",AND(H1113&lt;=311,H1113&gt;211),"Silver",H1113&lt;=211,"Bronze")</f>
        <v>Platinum</v>
      </c>
      <c r="J1113" t="str" cm="1">
        <f t="array" ref="J1113">_xlfn.IFS(
H1113="444","Champions",
LEFT(H1113,1)="4","Loyal Customers",
MID(H1113,2,1)="4","Potential Loyalists",
LEFT(H1113,1)="3","Promising",
LEFT(H1113,1)="2","Customers Needing Attention",
LEFT(H1113,1)&lt;="2","At Risk",
RIGHT(H1113,1)="4","Can't Lose Them",
TRUE,"Hibernating"
)</f>
        <v>Loyal Customers</v>
      </c>
    </row>
    <row r="1114" spans="1:10" x14ac:dyDescent="0.25">
      <c r="A1114" s="3" t="s">
        <v>1130</v>
      </c>
      <c r="B1114">
        <v>128</v>
      </c>
      <c r="C1114">
        <v>3</v>
      </c>
      <c r="D1114">
        <v>2226.2600000000002</v>
      </c>
      <c r="E1114" cm="1">
        <f t="array" ref="E1114">_xlfn.IFS(B1114&gt;87,1,AND(B1114&lt;=87, B1114&gt;45),2,AND(B1114&lt;=45,B1114&gt;18),3,B1114&lt;=18,4)</f>
        <v>1</v>
      </c>
      <c r="F1114" cm="1">
        <f t="array" ref="F1114">_xlfn.IFS(C1114&gt;7,4,AND(C1114&lt;=7, C1114&gt;5),3,AND(C1114&lt;=5,C1114&gt;4),2,C1114&lt;=4,1)</f>
        <v>1</v>
      </c>
      <c r="G1114" cm="1">
        <f t="array" ref="G1114">_xlfn.IFS(D1114&gt;4094,4,AND(D1114&lt;=4094, D1114&gt;2784),3,AND(D1114&lt;=2784,D1114&gt;1779),2,D1114&lt;=1779,1)</f>
        <v>2</v>
      </c>
      <c r="H1114">
        <f t="shared" si="17"/>
        <v>112</v>
      </c>
      <c r="I1114" t="str" cm="1">
        <f t="array" ref="I1114">_xlfn.IFS(H1114&gt;411,"Platinum",AND(H1114&lt;=411, H1114&gt;311),"Gold",AND(H1114&lt;=311,H1114&gt;211),"Silver",H1114&lt;=211,"Bronze")</f>
        <v>Bronze</v>
      </c>
      <c r="J1114" t="str" cm="1">
        <f t="array" ref="J1114">_xlfn.IFS(
H1114="444","Champions",
LEFT(H1114,1)="4","Loyal Customers",
MID(H1114,2,1)="4","Potential Loyalists",
LEFT(H1114,1)="3","Promising",
LEFT(H1114,1)="2","Customers Needing Attention",
LEFT(H1114,1)&lt;="2","At Risk",
RIGHT(H1114,1)="4","Can't Lose Them",
TRUE,"Hibernating"
)</f>
        <v>At Risk</v>
      </c>
    </row>
    <row r="1115" spans="1:10" x14ac:dyDescent="0.25">
      <c r="A1115" s="3" t="s">
        <v>1131</v>
      </c>
      <c r="B1115">
        <v>31</v>
      </c>
      <c r="C1115">
        <v>4</v>
      </c>
      <c r="D1115">
        <v>3608.2799999999997</v>
      </c>
      <c r="E1115" cm="1">
        <f t="array" ref="E1115">_xlfn.IFS(B1115&gt;87,1,AND(B1115&lt;=87, B1115&gt;45),2,AND(B1115&lt;=45,B1115&gt;18),3,B1115&lt;=18,4)</f>
        <v>3</v>
      </c>
      <c r="F1115" cm="1">
        <f t="array" ref="F1115">_xlfn.IFS(C1115&gt;7,4,AND(C1115&lt;=7, C1115&gt;5),3,AND(C1115&lt;=5,C1115&gt;4),2,C1115&lt;=4,1)</f>
        <v>1</v>
      </c>
      <c r="G1115" cm="1">
        <f t="array" ref="G1115">_xlfn.IFS(D1115&gt;4094,4,AND(D1115&lt;=4094, D1115&gt;2784),3,AND(D1115&lt;=2784,D1115&gt;1779),2,D1115&lt;=1779,1)</f>
        <v>3</v>
      </c>
      <c r="H1115">
        <f t="shared" si="17"/>
        <v>313</v>
      </c>
      <c r="I1115" t="str" cm="1">
        <f t="array" ref="I1115">_xlfn.IFS(H1115&gt;411,"Platinum",AND(H1115&lt;=411, H1115&gt;311),"Gold",AND(H1115&lt;=311,H1115&gt;211),"Silver",H1115&lt;=211,"Bronze")</f>
        <v>Gold</v>
      </c>
      <c r="J1115" t="str" cm="1">
        <f t="array" ref="J1115">_xlfn.IFS(
H1115="444","Champions",
LEFT(H1115,1)="4","Loyal Customers",
MID(H1115,2,1)="4","Potential Loyalists",
LEFT(H1115,1)="3","Promising",
LEFT(H1115,1)="2","Customers Needing Attention",
LEFT(H1115,1)&lt;="2","At Risk",
RIGHT(H1115,1)="4","Can't Lose Them",
TRUE,"Hibernating"
)</f>
        <v>Promising</v>
      </c>
    </row>
    <row r="1116" spans="1:10" x14ac:dyDescent="0.25">
      <c r="A1116" s="3" t="s">
        <v>1132</v>
      </c>
      <c r="B1116">
        <v>7</v>
      </c>
      <c r="C1116">
        <v>9</v>
      </c>
      <c r="D1116">
        <v>7283.8600000000006</v>
      </c>
      <c r="E1116" cm="1">
        <f t="array" ref="E1116">_xlfn.IFS(B1116&gt;87,1,AND(B1116&lt;=87, B1116&gt;45),2,AND(B1116&lt;=45,B1116&gt;18),3,B1116&lt;=18,4)</f>
        <v>4</v>
      </c>
      <c r="F1116" cm="1">
        <f t="array" ref="F1116">_xlfn.IFS(C1116&gt;7,4,AND(C1116&lt;=7, C1116&gt;5),3,AND(C1116&lt;=5,C1116&gt;4),2,C1116&lt;=4,1)</f>
        <v>4</v>
      </c>
      <c r="G1116" cm="1">
        <f t="array" ref="G1116">_xlfn.IFS(D1116&gt;4094,4,AND(D1116&lt;=4094, D1116&gt;2784),3,AND(D1116&lt;=2784,D1116&gt;1779),2,D1116&lt;=1779,1)</f>
        <v>4</v>
      </c>
      <c r="H1116">
        <f t="shared" si="17"/>
        <v>444</v>
      </c>
      <c r="I1116" t="str" cm="1">
        <f t="array" ref="I1116">_xlfn.IFS(H1116&gt;411,"Platinum",AND(H1116&lt;=411, H1116&gt;311),"Gold",AND(H1116&lt;=311,H1116&gt;211),"Silver",H1116&lt;=211,"Bronze")</f>
        <v>Platinum</v>
      </c>
      <c r="J1116" t="str" cm="1">
        <f t="array" ref="J1116">_xlfn.IFS(
H1116="444","Champions",
LEFT(H1116,1)="4","Loyal Customers",
MID(H1116,2,1)="4","Potential Loyalists",
LEFT(H1116,1)="3","Promising",
LEFT(H1116,1)="2","Customers Needing Attention",
LEFT(H1116,1)&lt;="2","At Risk",
RIGHT(H1116,1)="4","Can't Lose Them",
TRUE,"Hibernating"
)</f>
        <v>Loyal Customers</v>
      </c>
    </row>
    <row r="1117" spans="1:10" x14ac:dyDescent="0.25">
      <c r="A1117" s="3" t="s">
        <v>1133</v>
      </c>
      <c r="B1117">
        <v>44</v>
      </c>
      <c r="C1117">
        <v>3</v>
      </c>
      <c r="D1117">
        <v>999</v>
      </c>
      <c r="E1117" cm="1">
        <f t="array" ref="E1117">_xlfn.IFS(B1117&gt;87,1,AND(B1117&lt;=87, B1117&gt;45),2,AND(B1117&lt;=45,B1117&gt;18),3,B1117&lt;=18,4)</f>
        <v>3</v>
      </c>
      <c r="F1117" cm="1">
        <f t="array" ref="F1117">_xlfn.IFS(C1117&gt;7,4,AND(C1117&lt;=7, C1117&gt;5),3,AND(C1117&lt;=5,C1117&gt;4),2,C1117&lt;=4,1)</f>
        <v>1</v>
      </c>
      <c r="G1117" cm="1">
        <f t="array" ref="G1117">_xlfn.IFS(D1117&gt;4094,4,AND(D1117&lt;=4094, D1117&gt;2784),3,AND(D1117&lt;=2784,D1117&gt;1779),2,D1117&lt;=1779,1)</f>
        <v>1</v>
      </c>
      <c r="H1117">
        <f t="shared" si="17"/>
        <v>311</v>
      </c>
      <c r="I1117" t="str" cm="1">
        <f t="array" ref="I1117">_xlfn.IFS(H1117&gt;411,"Platinum",AND(H1117&lt;=411, H1117&gt;311),"Gold",AND(H1117&lt;=311,H1117&gt;211),"Silver",H1117&lt;=211,"Bronze")</f>
        <v>Silver</v>
      </c>
      <c r="J1117" t="str" cm="1">
        <f t="array" ref="J1117">_xlfn.IFS(
H1117="444","Champions",
LEFT(H1117,1)="4","Loyal Customers",
MID(H1117,2,1)="4","Potential Loyalists",
LEFT(H1117,1)="3","Promising",
LEFT(H1117,1)="2","Customers Needing Attention",
LEFT(H1117,1)&lt;="2","At Risk",
RIGHT(H1117,1)="4","Can't Lose Them",
TRUE,"Hibernating"
)</f>
        <v>Promising</v>
      </c>
    </row>
    <row r="1118" spans="1:10" x14ac:dyDescent="0.25">
      <c r="A1118" s="3" t="s">
        <v>1134</v>
      </c>
      <c r="B1118">
        <v>86</v>
      </c>
      <c r="C1118">
        <v>8</v>
      </c>
      <c r="D1118">
        <v>5347.869999999999</v>
      </c>
      <c r="E1118" cm="1">
        <f t="array" ref="E1118">_xlfn.IFS(B1118&gt;87,1,AND(B1118&lt;=87, B1118&gt;45),2,AND(B1118&lt;=45,B1118&gt;18),3,B1118&lt;=18,4)</f>
        <v>2</v>
      </c>
      <c r="F1118" cm="1">
        <f t="array" ref="F1118">_xlfn.IFS(C1118&gt;7,4,AND(C1118&lt;=7, C1118&gt;5),3,AND(C1118&lt;=5,C1118&gt;4),2,C1118&lt;=4,1)</f>
        <v>4</v>
      </c>
      <c r="G1118" cm="1">
        <f t="array" ref="G1118">_xlfn.IFS(D1118&gt;4094,4,AND(D1118&lt;=4094, D1118&gt;2784),3,AND(D1118&lt;=2784,D1118&gt;1779),2,D1118&lt;=1779,1)</f>
        <v>4</v>
      </c>
      <c r="H1118">
        <f t="shared" si="17"/>
        <v>244</v>
      </c>
      <c r="I1118" t="str" cm="1">
        <f t="array" ref="I1118">_xlfn.IFS(H1118&gt;411,"Platinum",AND(H1118&lt;=411, H1118&gt;311),"Gold",AND(H1118&lt;=311,H1118&gt;211),"Silver",H1118&lt;=211,"Bronze")</f>
        <v>Silver</v>
      </c>
      <c r="J1118" t="str" cm="1">
        <f t="array" ref="J1118">_xlfn.IFS(
H1118="444","Champions",
LEFT(H1118,1)="4","Loyal Customers",
MID(H1118,2,1)="4","Potential Loyalists",
LEFT(H1118,1)="3","Promising",
LEFT(H1118,1)="2","Customers Needing Attention",
LEFT(H1118,1)&lt;="2","At Risk",
RIGHT(H1118,1)="4","Can't Lose Them",
TRUE,"Hibernating"
)</f>
        <v>Potential Loyalists</v>
      </c>
    </row>
    <row r="1119" spans="1:10" x14ac:dyDescent="0.25">
      <c r="A1119" s="3" t="s">
        <v>1135</v>
      </c>
      <c r="B1119">
        <v>97</v>
      </c>
      <c r="C1119">
        <v>3</v>
      </c>
      <c r="D1119">
        <v>1637.46</v>
      </c>
      <c r="E1119" cm="1">
        <f t="array" ref="E1119">_xlfn.IFS(B1119&gt;87,1,AND(B1119&lt;=87, B1119&gt;45),2,AND(B1119&lt;=45,B1119&gt;18),3,B1119&lt;=18,4)</f>
        <v>1</v>
      </c>
      <c r="F1119" cm="1">
        <f t="array" ref="F1119">_xlfn.IFS(C1119&gt;7,4,AND(C1119&lt;=7, C1119&gt;5),3,AND(C1119&lt;=5,C1119&gt;4),2,C1119&lt;=4,1)</f>
        <v>1</v>
      </c>
      <c r="G1119" cm="1">
        <f t="array" ref="G1119">_xlfn.IFS(D1119&gt;4094,4,AND(D1119&lt;=4094, D1119&gt;2784),3,AND(D1119&lt;=2784,D1119&gt;1779),2,D1119&lt;=1779,1)</f>
        <v>1</v>
      </c>
      <c r="H1119">
        <f t="shared" si="17"/>
        <v>111</v>
      </c>
      <c r="I1119" t="str" cm="1">
        <f t="array" ref="I1119">_xlfn.IFS(H1119&gt;411,"Platinum",AND(H1119&lt;=411, H1119&gt;311),"Gold",AND(H1119&lt;=311,H1119&gt;211),"Silver",H1119&lt;=211,"Bronze")</f>
        <v>Bronze</v>
      </c>
      <c r="J1119" t="str" cm="1">
        <f t="array" ref="J1119">_xlfn.IFS(
H1119="444","Champions",
LEFT(H1119,1)="4","Loyal Customers",
MID(H1119,2,1)="4","Potential Loyalists",
LEFT(H1119,1)="3","Promising",
LEFT(H1119,1)="2","Customers Needing Attention",
LEFT(H1119,1)&lt;="2","At Risk",
RIGHT(H1119,1)="4","Can't Lose Them",
TRUE,"Hibernating"
)</f>
        <v>At Risk</v>
      </c>
    </row>
    <row r="1120" spans="1:10" x14ac:dyDescent="0.25">
      <c r="A1120" s="3" t="s">
        <v>1136</v>
      </c>
      <c r="B1120">
        <v>219</v>
      </c>
      <c r="C1120">
        <v>2</v>
      </c>
      <c r="D1120">
        <v>214.37</v>
      </c>
      <c r="E1120" cm="1">
        <f t="array" ref="E1120">_xlfn.IFS(B1120&gt;87,1,AND(B1120&lt;=87, B1120&gt;45),2,AND(B1120&lt;=45,B1120&gt;18),3,B1120&lt;=18,4)</f>
        <v>1</v>
      </c>
      <c r="F1120" cm="1">
        <f t="array" ref="F1120">_xlfn.IFS(C1120&gt;7,4,AND(C1120&lt;=7, C1120&gt;5),3,AND(C1120&lt;=5,C1120&gt;4),2,C1120&lt;=4,1)</f>
        <v>1</v>
      </c>
      <c r="G1120" cm="1">
        <f t="array" ref="G1120">_xlfn.IFS(D1120&gt;4094,4,AND(D1120&lt;=4094, D1120&gt;2784),3,AND(D1120&lt;=2784,D1120&gt;1779),2,D1120&lt;=1779,1)</f>
        <v>1</v>
      </c>
      <c r="H1120">
        <f t="shared" si="17"/>
        <v>111</v>
      </c>
      <c r="I1120" t="str" cm="1">
        <f t="array" ref="I1120">_xlfn.IFS(H1120&gt;411,"Platinum",AND(H1120&lt;=411, H1120&gt;311),"Gold",AND(H1120&lt;=311,H1120&gt;211),"Silver",H1120&lt;=211,"Bronze")</f>
        <v>Bronze</v>
      </c>
      <c r="J1120" t="str" cm="1">
        <f t="array" ref="J1120">_xlfn.IFS(
H1120="444","Champions",
LEFT(H1120,1)="4","Loyal Customers",
MID(H1120,2,1)="4","Potential Loyalists",
LEFT(H1120,1)="3","Promising",
LEFT(H1120,1)="2","Customers Needing Attention",
LEFT(H1120,1)&lt;="2","At Risk",
RIGHT(H1120,1)="4","Can't Lose Them",
TRUE,"Hibernating"
)</f>
        <v>At Risk</v>
      </c>
    </row>
    <row r="1121" spans="1:10" x14ac:dyDescent="0.25">
      <c r="A1121" s="3" t="s">
        <v>1137</v>
      </c>
      <c r="B1121">
        <v>46</v>
      </c>
      <c r="C1121">
        <v>5</v>
      </c>
      <c r="D1121">
        <v>2909.67</v>
      </c>
      <c r="E1121" cm="1">
        <f t="array" ref="E1121">_xlfn.IFS(B1121&gt;87,1,AND(B1121&lt;=87, B1121&gt;45),2,AND(B1121&lt;=45,B1121&gt;18),3,B1121&lt;=18,4)</f>
        <v>2</v>
      </c>
      <c r="F1121" cm="1">
        <f t="array" ref="F1121">_xlfn.IFS(C1121&gt;7,4,AND(C1121&lt;=7, C1121&gt;5),3,AND(C1121&lt;=5,C1121&gt;4),2,C1121&lt;=4,1)</f>
        <v>2</v>
      </c>
      <c r="G1121" cm="1">
        <f t="array" ref="G1121">_xlfn.IFS(D1121&gt;4094,4,AND(D1121&lt;=4094, D1121&gt;2784),3,AND(D1121&lt;=2784,D1121&gt;1779),2,D1121&lt;=1779,1)</f>
        <v>3</v>
      </c>
      <c r="H1121">
        <f t="shared" si="17"/>
        <v>223</v>
      </c>
      <c r="I1121" t="str" cm="1">
        <f t="array" ref="I1121">_xlfn.IFS(H1121&gt;411,"Platinum",AND(H1121&lt;=411, H1121&gt;311),"Gold",AND(H1121&lt;=311,H1121&gt;211),"Silver",H1121&lt;=211,"Bronze")</f>
        <v>Silver</v>
      </c>
      <c r="J1121" t="str" cm="1">
        <f t="array" ref="J1121">_xlfn.IFS(
H1121="444","Champions",
LEFT(H1121,1)="4","Loyal Customers",
MID(H1121,2,1)="4","Potential Loyalists",
LEFT(H1121,1)="3","Promising",
LEFT(H1121,1)="2","Customers Needing Attention",
LEFT(H1121,1)&lt;="2","At Risk",
RIGHT(H1121,1)="4","Can't Lose Them",
TRUE,"Hibernating"
)</f>
        <v>Customers Needing Attention</v>
      </c>
    </row>
    <row r="1122" spans="1:10" x14ac:dyDescent="0.25">
      <c r="A1122" s="3" t="s">
        <v>1138</v>
      </c>
      <c r="B1122">
        <v>5</v>
      </c>
      <c r="C1122">
        <v>6</v>
      </c>
      <c r="D1122">
        <v>4047.8300000000004</v>
      </c>
      <c r="E1122" cm="1">
        <f t="array" ref="E1122">_xlfn.IFS(B1122&gt;87,1,AND(B1122&lt;=87, B1122&gt;45),2,AND(B1122&lt;=45,B1122&gt;18),3,B1122&lt;=18,4)</f>
        <v>4</v>
      </c>
      <c r="F1122" cm="1">
        <f t="array" ref="F1122">_xlfn.IFS(C1122&gt;7,4,AND(C1122&lt;=7, C1122&gt;5),3,AND(C1122&lt;=5,C1122&gt;4),2,C1122&lt;=4,1)</f>
        <v>3</v>
      </c>
      <c r="G1122" cm="1">
        <f t="array" ref="G1122">_xlfn.IFS(D1122&gt;4094,4,AND(D1122&lt;=4094, D1122&gt;2784),3,AND(D1122&lt;=2784,D1122&gt;1779),2,D1122&lt;=1779,1)</f>
        <v>3</v>
      </c>
      <c r="H1122">
        <f t="shared" si="17"/>
        <v>433</v>
      </c>
      <c r="I1122" t="str" cm="1">
        <f t="array" ref="I1122">_xlfn.IFS(H1122&gt;411,"Platinum",AND(H1122&lt;=411, H1122&gt;311),"Gold",AND(H1122&lt;=311,H1122&gt;211),"Silver",H1122&lt;=211,"Bronze")</f>
        <v>Platinum</v>
      </c>
      <c r="J1122" t="str" cm="1">
        <f t="array" ref="J1122">_xlfn.IFS(
H1122="444","Champions",
LEFT(H1122,1)="4","Loyal Customers",
MID(H1122,2,1)="4","Potential Loyalists",
LEFT(H1122,1)="3","Promising",
LEFT(H1122,1)="2","Customers Needing Attention",
LEFT(H1122,1)&lt;="2","At Risk",
RIGHT(H1122,1)="4","Can't Lose Them",
TRUE,"Hibernating"
)</f>
        <v>Loyal Customers</v>
      </c>
    </row>
    <row r="1123" spans="1:10" x14ac:dyDescent="0.25">
      <c r="A1123" s="3" t="s">
        <v>1139</v>
      </c>
      <c r="B1123">
        <v>147</v>
      </c>
      <c r="C1123">
        <v>5</v>
      </c>
      <c r="D1123">
        <v>2255.6099999999997</v>
      </c>
      <c r="E1123" cm="1">
        <f t="array" ref="E1123">_xlfn.IFS(B1123&gt;87,1,AND(B1123&lt;=87, B1123&gt;45),2,AND(B1123&lt;=45,B1123&gt;18),3,B1123&lt;=18,4)</f>
        <v>1</v>
      </c>
      <c r="F1123" cm="1">
        <f t="array" ref="F1123">_xlfn.IFS(C1123&gt;7,4,AND(C1123&lt;=7, C1123&gt;5),3,AND(C1123&lt;=5,C1123&gt;4),2,C1123&lt;=4,1)</f>
        <v>2</v>
      </c>
      <c r="G1123" cm="1">
        <f t="array" ref="G1123">_xlfn.IFS(D1123&gt;4094,4,AND(D1123&lt;=4094, D1123&gt;2784),3,AND(D1123&lt;=2784,D1123&gt;1779),2,D1123&lt;=1779,1)</f>
        <v>2</v>
      </c>
      <c r="H1123">
        <f t="shared" si="17"/>
        <v>122</v>
      </c>
      <c r="I1123" t="str" cm="1">
        <f t="array" ref="I1123">_xlfn.IFS(H1123&gt;411,"Platinum",AND(H1123&lt;=411, H1123&gt;311),"Gold",AND(H1123&lt;=311,H1123&gt;211),"Silver",H1123&lt;=211,"Bronze")</f>
        <v>Bronze</v>
      </c>
      <c r="J1123" t="str" cm="1">
        <f t="array" ref="J1123">_xlfn.IFS(
H1123="444","Champions",
LEFT(H1123,1)="4","Loyal Customers",
MID(H1123,2,1)="4","Potential Loyalists",
LEFT(H1123,1)="3","Promising",
LEFT(H1123,1)="2","Customers Needing Attention",
LEFT(H1123,1)&lt;="2","At Risk",
RIGHT(H1123,1)="4","Can't Lose Them",
TRUE,"Hibernating"
)</f>
        <v>At Risk</v>
      </c>
    </row>
    <row r="1124" spans="1:10" x14ac:dyDescent="0.25">
      <c r="A1124" s="3" t="s">
        <v>1140</v>
      </c>
      <c r="B1124">
        <v>23</v>
      </c>
      <c r="C1124">
        <v>3</v>
      </c>
      <c r="D1124">
        <v>4150.16</v>
      </c>
      <c r="E1124" cm="1">
        <f t="array" ref="E1124">_xlfn.IFS(B1124&gt;87,1,AND(B1124&lt;=87, B1124&gt;45),2,AND(B1124&lt;=45,B1124&gt;18),3,B1124&lt;=18,4)</f>
        <v>3</v>
      </c>
      <c r="F1124" cm="1">
        <f t="array" ref="F1124">_xlfn.IFS(C1124&gt;7,4,AND(C1124&lt;=7, C1124&gt;5),3,AND(C1124&lt;=5,C1124&gt;4),2,C1124&lt;=4,1)</f>
        <v>1</v>
      </c>
      <c r="G1124" cm="1">
        <f t="array" ref="G1124">_xlfn.IFS(D1124&gt;4094,4,AND(D1124&lt;=4094, D1124&gt;2784),3,AND(D1124&lt;=2784,D1124&gt;1779),2,D1124&lt;=1779,1)</f>
        <v>4</v>
      </c>
      <c r="H1124">
        <f t="shared" si="17"/>
        <v>314</v>
      </c>
      <c r="I1124" t="str" cm="1">
        <f t="array" ref="I1124">_xlfn.IFS(H1124&gt;411,"Platinum",AND(H1124&lt;=411, H1124&gt;311),"Gold",AND(H1124&lt;=311,H1124&gt;211),"Silver",H1124&lt;=211,"Bronze")</f>
        <v>Gold</v>
      </c>
      <c r="J1124" t="str" cm="1">
        <f t="array" ref="J1124">_xlfn.IFS(
H1124="444","Champions",
LEFT(H1124,1)="4","Loyal Customers",
MID(H1124,2,1)="4","Potential Loyalists",
LEFT(H1124,1)="3","Promising",
LEFT(H1124,1)="2","Customers Needing Attention",
LEFT(H1124,1)&lt;="2","At Risk",
RIGHT(H1124,1)="4","Can't Lose Them",
TRUE,"Hibernating"
)</f>
        <v>Promising</v>
      </c>
    </row>
    <row r="1125" spans="1:10" x14ac:dyDescent="0.25">
      <c r="A1125" s="3" t="s">
        <v>1141</v>
      </c>
      <c r="B1125">
        <v>29</v>
      </c>
      <c r="C1125">
        <v>6</v>
      </c>
      <c r="D1125">
        <v>2209.7100000000005</v>
      </c>
      <c r="E1125" cm="1">
        <f t="array" ref="E1125">_xlfn.IFS(B1125&gt;87,1,AND(B1125&lt;=87, B1125&gt;45),2,AND(B1125&lt;=45,B1125&gt;18),3,B1125&lt;=18,4)</f>
        <v>3</v>
      </c>
      <c r="F1125" cm="1">
        <f t="array" ref="F1125">_xlfn.IFS(C1125&gt;7,4,AND(C1125&lt;=7, C1125&gt;5),3,AND(C1125&lt;=5,C1125&gt;4),2,C1125&lt;=4,1)</f>
        <v>3</v>
      </c>
      <c r="G1125" cm="1">
        <f t="array" ref="G1125">_xlfn.IFS(D1125&gt;4094,4,AND(D1125&lt;=4094, D1125&gt;2784),3,AND(D1125&lt;=2784,D1125&gt;1779),2,D1125&lt;=1779,1)</f>
        <v>2</v>
      </c>
      <c r="H1125">
        <f t="shared" si="17"/>
        <v>332</v>
      </c>
      <c r="I1125" t="str" cm="1">
        <f t="array" ref="I1125">_xlfn.IFS(H1125&gt;411,"Platinum",AND(H1125&lt;=411, H1125&gt;311),"Gold",AND(H1125&lt;=311,H1125&gt;211),"Silver",H1125&lt;=211,"Bronze")</f>
        <v>Gold</v>
      </c>
      <c r="J1125" t="str" cm="1">
        <f t="array" ref="J1125">_xlfn.IFS(
H1125="444","Champions",
LEFT(H1125,1)="4","Loyal Customers",
MID(H1125,2,1)="4","Potential Loyalists",
LEFT(H1125,1)="3","Promising",
LEFT(H1125,1)="2","Customers Needing Attention",
LEFT(H1125,1)&lt;="2","At Risk",
RIGHT(H1125,1)="4","Can't Lose Them",
TRUE,"Hibernating"
)</f>
        <v>Promising</v>
      </c>
    </row>
    <row r="1126" spans="1:10" x14ac:dyDescent="0.25">
      <c r="A1126" s="3" t="s">
        <v>1142</v>
      </c>
      <c r="B1126">
        <v>5</v>
      </c>
      <c r="C1126">
        <v>7</v>
      </c>
      <c r="D1126">
        <v>2357.35</v>
      </c>
      <c r="E1126" cm="1">
        <f t="array" ref="E1126">_xlfn.IFS(B1126&gt;87,1,AND(B1126&lt;=87, B1126&gt;45),2,AND(B1126&lt;=45,B1126&gt;18),3,B1126&lt;=18,4)</f>
        <v>4</v>
      </c>
      <c r="F1126" cm="1">
        <f t="array" ref="F1126">_xlfn.IFS(C1126&gt;7,4,AND(C1126&lt;=7, C1126&gt;5),3,AND(C1126&lt;=5,C1126&gt;4),2,C1126&lt;=4,1)</f>
        <v>3</v>
      </c>
      <c r="G1126" cm="1">
        <f t="array" ref="G1126">_xlfn.IFS(D1126&gt;4094,4,AND(D1126&lt;=4094, D1126&gt;2784),3,AND(D1126&lt;=2784,D1126&gt;1779),2,D1126&lt;=1779,1)</f>
        <v>2</v>
      </c>
      <c r="H1126">
        <f t="shared" si="17"/>
        <v>432</v>
      </c>
      <c r="I1126" t="str" cm="1">
        <f t="array" ref="I1126">_xlfn.IFS(H1126&gt;411,"Platinum",AND(H1126&lt;=411, H1126&gt;311),"Gold",AND(H1126&lt;=311,H1126&gt;211),"Silver",H1126&lt;=211,"Bronze")</f>
        <v>Platinum</v>
      </c>
      <c r="J1126" t="str" cm="1">
        <f t="array" ref="J1126">_xlfn.IFS(
H1126="444","Champions",
LEFT(H1126,1)="4","Loyal Customers",
MID(H1126,2,1)="4","Potential Loyalists",
LEFT(H1126,1)="3","Promising",
LEFT(H1126,1)="2","Customers Needing Attention",
LEFT(H1126,1)&lt;="2","At Risk",
RIGHT(H1126,1)="4","Can't Lose Them",
TRUE,"Hibernating"
)</f>
        <v>Loyal Customers</v>
      </c>
    </row>
    <row r="1127" spans="1:10" x14ac:dyDescent="0.25">
      <c r="A1127" s="3" t="s">
        <v>1143</v>
      </c>
      <c r="B1127">
        <v>28</v>
      </c>
      <c r="C1127">
        <v>7</v>
      </c>
      <c r="D1127">
        <v>4159.18</v>
      </c>
      <c r="E1127" cm="1">
        <f t="array" ref="E1127">_xlfn.IFS(B1127&gt;87,1,AND(B1127&lt;=87, B1127&gt;45),2,AND(B1127&lt;=45,B1127&gt;18),3,B1127&lt;=18,4)</f>
        <v>3</v>
      </c>
      <c r="F1127" cm="1">
        <f t="array" ref="F1127">_xlfn.IFS(C1127&gt;7,4,AND(C1127&lt;=7, C1127&gt;5),3,AND(C1127&lt;=5,C1127&gt;4),2,C1127&lt;=4,1)</f>
        <v>3</v>
      </c>
      <c r="G1127" cm="1">
        <f t="array" ref="G1127">_xlfn.IFS(D1127&gt;4094,4,AND(D1127&lt;=4094, D1127&gt;2784),3,AND(D1127&lt;=2784,D1127&gt;1779),2,D1127&lt;=1779,1)</f>
        <v>4</v>
      </c>
      <c r="H1127">
        <f t="shared" si="17"/>
        <v>334</v>
      </c>
      <c r="I1127" t="str" cm="1">
        <f t="array" ref="I1127">_xlfn.IFS(H1127&gt;411,"Platinum",AND(H1127&lt;=411, H1127&gt;311),"Gold",AND(H1127&lt;=311,H1127&gt;211),"Silver",H1127&lt;=211,"Bronze")</f>
        <v>Gold</v>
      </c>
      <c r="J1127" t="str" cm="1">
        <f t="array" ref="J1127">_xlfn.IFS(
H1127="444","Champions",
LEFT(H1127,1)="4","Loyal Customers",
MID(H1127,2,1)="4","Potential Loyalists",
LEFT(H1127,1)="3","Promising",
LEFT(H1127,1)="2","Customers Needing Attention",
LEFT(H1127,1)&lt;="2","At Risk",
RIGHT(H1127,1)="4","Can't Lose Them",
TRUE,"Hibernating"
)</f>
        <v>Promising</v>
      </c>
    </row>
    <row r="1128" spans="1:10" x14ac:dyDescent="0.25">
      <c r="A1128" s="3" t="s">
        <v>1144</v>
      </c>
      <c r="B1128">
        <v>34</v>
      </c>
      <c r="C1128">
        <v>5</v>
      </c>
      <c r="D1128">
        <v>2168.7999999999997</v>
      </c>
      <c r="E1128" cm="1">
        <f t="array" ref="E1128">_xlfn.IFS(B1128&gt;87,1,AND(B1128&lt;=87, B1128&gt;45),2,AND(B1128&lt;=45,B1128&gt;18),3,B1128&lt;=18,4)</f>
        <v>3</v>
      </c>
      <c r="F1128" cm="1">
        <f t="array" ref="F1128">_xlfn.IFS(C1128&gt;7,4,AND(C1128&lt;=7, C1128&gt;5),3,AND(C1128&lt;=5,C1128&gt;4),2,C1128&lt;=4,1)</f>
        <v>2</v>
      </c>
      <c r="G1128" cm="1">
        <f t="array" ref="G1128">_xlfn.IFS(D1128&gt;4094,4,AND(D1128&lt;=4094, D1128&gt;2784),3,AND(D1128&lt;=2784,D1128&gt;1779),2,D1128&lt;=1779,1)</f>
        <v>2</v>
      </c>
      <c r="H1128">
        <f t="shared" si="17"/>
        <v>322</v>
      </c>
      <c r="I1128" t="str" cm="1">
        <f t="array" ref="I1128">_xlfn.IFS(H1128&gt;411,"Platinum",AND(H1128&lt;=411, H1128&gt;311),"Gold",AND(H1128&lt;=311,H1128&gt;211),"Silver",H1128&lt;=211,"Bronze")</f>
        <v>Gold</v>
      </c>
      <c r="J1128" t="str" cm="1">
        <f t="array" ref="J1128">_xlfn.IFS(
H1128="444","Champions",
LEFT(H1128,1)="4","Loyal Customers",
MID(H1128,2,1)="4","Potential Loyalists",
LEFT(H1128,1)="3","Promising",
LEFT(H1128,1)="2","Customers Needing Attention",
LEFT(H1128,1)&lt;="2","At Risk",
RIGHT(H1128,1)="4","Can't Lose Them",
TRUE,"Hibernating"
)</f>
        <v>Promising</v>
      </c>
    </row>
    <row r="1129" spans="1:10" x14ac:dyDescent="0.25">
      <c r="A1129" s="3" t="s">
        <v>1145</v>
      </c>
      <c r="B1129">
        <v>315</v>
      </c>
      <c r="C1129">
        <v>3</v>
      </c>
      <c r="D1129">
        <v>560.48</v>
      </c>
      <c r="E1129" cm="1">
        <f t="array" ref="E1129">_xlfn.IFS(B1129&gt;87,1,AND(B1129&lt;=87, B1129&gt;45),2,AND(B1129&lt;=45,B1129&gt;18),3,B1129&lt;=18,4)</f>
        <v>1</v>
      </c>
      <c r="F1129" cm="1">
        <f t="array" ref="F1129">_xlfn.IFS(C1129&gt;7,4,AND(C1129&lt;=7, C1129&gt;5),3,AND(C1129&lt;=5,C1129&gt;4),2,C1129&lt;=4,1)</f>
        <v>1</v>
      </c>
      <c r="G1129" cm="1">
        <f t="array" ref="G1129">_xlfn.IFS(D1129&gt;4094,4,AND(D1129&lt;=4094, D1129&gt;2784),3,AND(D1129&lt;=2784,D1129&gt;1779),2,D1129&lt;=1779,1)</f>
        <v>1</v>
      </c>
      <c r="H1129">
        <f t="shared" si="17"/>
        <v>111</v>
      </c>
      <c r="I1129" t="str" cm="1">
        <f t="array" ref="I1129">_xlfn.IFS(H1129&gt;411,"Platinum",AND(H1129&lt;=411, H1129&gt;311),"Gold",AND(H1129&lt;=311,H1129&gt;211),"Silver",H1129&lt;=211,"Bronze")</f>
        <v>Bronze</v>
      </c>
      <c r="J1129" t="str" cm="1">
        <f t="array" ref="J1129">_xlfn.IFS(
H1129="444","Champions",
LEFT(H1129,1)="4","Loyal Customers",
MID(H1129,2,1)="4","Potential Loyalists",
LEFT(H1129,1)="3","Promising",
LEFT(H1129,1)="2","Customers Needing Attention",
LEFT(H1129,1)&lt;="2","At Risk",
RIGHT(H1129,1)="4","Can't Lose Them",
TRUE,"Hibernating"
)</f>
        <v>At Risk</v>
      </c>
    </row>
    <row r="1130" spans="1:10" x14ac:dyDescent="0.25">
      <c r="A1130" s="3" t="s">
        <v>1146</v>
      </c>
      <c r="B1130">
        <v>13</v>
      </c>
      <c r="C1130">
        <v>5</v>
      </c>
      <c r="D1130">
        <v>2714.3</v>
      </c>
      <c r="E1130" cm="1">
        <f t="array" ref="E1130">_xlfn.IFS(B1130&gt;87,1,AND(B1130&lt;=87, B1130&gt;45),2,AND(B1130&lt;=45,B1130&gt;18),3,B1130&lt;=18,4)</f>
        <v>4</v>
      </c>
      <c r="F1130" cm="1">
        <f t="array" ref="F1130">_xlfn.IFS(C1130&gt;7,4,AND(C1130&lt;=7, C1130&gt;5),3,AND(C1130&lt;=5,C1130&gt;4),2,C1130&lt;=4,1)</f>
        <v>2</v>
      </c>
      <c r="G1130" cm="1">
        <f t="array" ref="G1130">_xlfn.IFS(D1130&gt;4094,4,AND(D1130&lt;=4094, D1130&gt;2784),3,AND(D1130&lt;=2784,D1130&gt;1779),2,D1130&lt;=1779,1)</f>
        <v>2</v>
      </c>
      <c r="H1130">
        <f t="shared" si="17"/>
        <v>422</v>
      </c>
      <c r="I1130" t="str" cm="1">
        <f t="array" ref="I1130">_xlfn.IFS(H1130&gt;411,"Platinum",AND(H1130&lt;=411, H1130&gt;311),"Gold",AND(H1130&lt;=311,H1130&gt;211),"Silver",H1130&lt;=211,"Bronze")</f>
        <v>Platinum</v>
      </c>
      <c r="J1130" t="str" cm="1">
        <f t="array" ref="J1130">_xlfn.IFS(
H1130="444","Champions",
LEFT(H1130,1)="4","Loyal Customers",
MID(H1130,2,1)="4","Potential Loyalists",
LEFT(H1130,1)="3","Promising",
LEFT(H1130,1)="2","Customers Needing Attention",
LEFT(H1130,1)&lt;="2","At Risk",
RIGHT(H1130,1)="4","Can't Lose Them",
TRUE,"Hibernating"
)</f>
        <v>Loyal Customers</v>
      </c>
    </row>
    <row r="1131" spans="1:10" x14ac:dyDescent="0.25">
      <c r="A1131" s="3" t="s">
        <v>1147</v>
      </c>
      <c r="B1131">
        <v>15</v>
      </c>
      <c r="C1131">
        <v>8</v>
      </c>
      <c r="D1131">
        <v>4367.0999999999995</v>
      </c>
      <c r="E1131" cm="1">
        <f t="array" ref="E1131">_xlfn.IFS(B1131&gt;87,1,AND(B1131&lt;=87, B1131&gt;45),2,AND(B1131&lt;=45,B1131&gt;18),3,B1131&lt;=18,4)</f>
        <v>4</v>
      </c>
      <c r="F1131" cm="1">
        <f t="array" ref="F1131">_xlfn.IFS(C1131&gt;7,4,AND(C1131&lt;=7, C1131&gt;5),3,AND(C1131&lt;=5,C1131&gt;4),2,C1131&lt;=4,1)</f>
        <v>4</v>
      </c>
      <c r="G1131" cm="1">
        <f t="array" ref="G1131">_xlfn.IFS(D1131&gt;4094,4,AND(D1131&lt;=4094, D1131&gt;2784),3,AND(D1131&lt;=2784,D1131&gt;1779),2,D1131&lt;=1779,1)</f>
        <v>4</v>
      </c>
      <c r="H1131">
        <f t="shared" si="17"/>
        <v>444</v>
      </c>
      <c r="I1131" t="str" cm="1">
        <f t="array" ref="I1131">_xlfn.IFS(H1131&gt;411,"Platinum",AND(H1131&lt;=411, H1131&gt;311),"Gold",AND(H1131&lt;=311,H1131&gt;211),"Silver",H1131&lt;=211,"Bronze")</f>
        <v>Platinum</v>
      </c>
      <c r="J1131" t="str" cm="1">
        <f t="array" ref="J1131">_xlfn.IFS(
H1131="444","Champions",
LEFT(H1131,1)="4","Loyal Customers",
MID(H1131,2,1)="4","Potential Loyalists",
LEFT(H1131,1)="3","Promising",
LEFT(H1131,1)="2","Customers Needing Attention",
LEFT(H1131,1)&lt;="2","At Risk",
RIGHT(H1131,1)="4","Can't Lose Them",
TRUE,"Hibernating"
)</f>
        <v>Loyal Customers</v>
      </c>
    </row>
    <row r="1132" spans="1:10" x14ac:dyDescent="0.25">
      <c r="A1132" s="3" t="s">
        <v>1148</v>
      </c>
      <c r="B1132">
        <v>54</v>
      </c>
      <c r="C1132">
        <v>6</v>
      </c>
      <c r="D1132">
        <v>2872.41</v>
      </c>
      <c r="E1132" cm="1">
        <f t="array" ref="E1132">_xlfn.IFS(B1132&gt;87,1,AND(B1132&lt;=87, B1132&gt;45),2,AND(B1132&lt;=45,B1132&gt;18),3,B1132&lt;=18,4)</f>
        <v>2</v>
      </c>
      <c r="F1132" cm="1">
        <f t="array" ref="F1132">_xlfn.IFS(C1132&gt;7,4,AND(C1132&lt;=7, C1132&gt;5),3,AND(C1132&lt;=5,C1132&gt;4),2,C1132&lt;=4,1)</f>
        <v>3</v>
      </c>
      <c r="G1132" cm="1">
        <f t="array" ref="G1132">_xlfn.IFS(D1132&gt;4094,4,AND(D1132&lt;=4094, D1132&gt;2784),3,AND(D1132&lt;=2784,D1132&gt;1779),2,D1132&lt;=1779,1)</f>
        <v>3</v>
      </c>
      <c r="H1132">
        <f t="shared" si="17"/>
        <v>233</v>
      </c>
      <c r="I1132" t="str" cm="1">
        <f t="array" ref="I1132">_xlfn.IFS(H1132&gt;411,"Platinum",AND(H1132&lt;=411, H1132&gt;311),"Gold",AND(H1132&lt;=311,H1132&gt;211),"Silver",H1132&lt;=211,"Bronze")</f>
        <v>Silver</v>
      </c>
      <c r="J1132" t="str" cm="1">
        <f t="array" ref="J1132">_xlfn.IFS(
H1132="444","Champions",
LEFT(H1132,1)="4","Loyal Customers",
MID(H1132,2,1)="4","Potential Loyalists",
LEFT(H1132,1)="3","Promising",
LEFT(H1132,1)="2","Customers Needing Attention",
LEFT(H1132,1)&lt;="2","At Risk",
RIGHT(H1132,1)="4","Can't Lose Them",
TRUE,"Hibernating"
)</f>
        <v>Customers Needing Attention</v>
      </c>
    </row>
    <row r="1133" spans="1:10" x14ac:dyDescent="0.25">
      <c r="A1133" s="3" t="s">
        <v>1149</v>
      </c>
      <c r="B1133">
        <v>50</v>
      </c>
      <c r="C1133">
        <v>7</v>
      </c>
      <c r="D1133">
        <v>2970.6000000000004</v>
      </c>
      <c r="E1133" cm="1">
        <f t="array" ref="E1133">_xlfn.IFS(B1133&gt;87,1,AND(B1133&lt;=87, B1133&gt;45),2,AND(B1133&lt;=45,B1133&gt;18),3,B1133&lt;=18,4)</f>
        <v>2</v>
      </c>
      <c r="F1133" cm="1">
        <f t="array" ref="F1133">_xlfn.IFS(C1133&gt;7,4,AND(C1133&lt;=7, C1133&gt;5),3,AND(C1133&lt;=5,C1133&gt;4),2,C1133&lt;=4,1)</f>
        <v>3</v>
      </c>
      <c r="G1133" cm="1">
        <f t="array" ref="G1133">_xlfn.IFS(D1133&gt;4094,4,AND(D1133&lt;=4094, D1133&gt;2784),3,AND(D1133&lt;=2784,D1133&gt;1779),2,D1133&lt;=1779,1)</f>
        <v>3</v>
      </c>
      <c r="H1133">
        <f t="shared" si="17"/>
        <v>233</v>
      </c>
      <c r="I1133" t="str" cm="1">
        <f t="array" ref="I1133">_xlfn.IFS(H1133&gt;411,"Platinum",AND(H1133&lt;=411, H1133&gt;311),"Gold",AND(H1133&lt;=311,H1133&gt;211),"Silver",H1133&lt;=211,"Bronze")</f>
        <v>Silver</v>
      </c>
      <c r="J1133" t="str" cm="1">
        <f t="array" ref="J1133">_xlfn.IFS(
H1133="444","Champions",
LEFT(H1133,1)="4","Loyal Customers",
MID(H1133,2,1)="4","Potential Loyalists",
LEFT(H1133,1)="3","Promising",
LEFT(H1133,1)="2","Customers Needing Attention",
LEFT(H1133,1)&lt;="2","At Risk",
RIGHT(H1133,1)="4","Can't Lose Them",
TRUE,"Hibernating"
)</f>
        <v>Customers Needing Attention</v>
      </c>
    </row>
    <row r="1134" spans="1:10" x14ac:dyDescent="0.25">
      <c r="A1134" s="3" t="s">
        <v>1150</v>
      </c>
      <c r="B1134">
        <v>68</v>
      </c>
      <c r="C1134">
        <v>6</v>
      </c>
      <c r="D1134">
        <v>2390.89</v>
      </c>
      <c r="E1134" cm="1">
        <f t="array" ref="E1134">_xlfn.IFS(B1134&gt;87,1,AND(B1134&lt;=87, B1134&gt;45),2,AND(B1134&lt;=45,B1134&gt;18),3,B1134&lt;=18,4)</f>
        <v>2</v>
      </c>
      <c r="F1134" cm="1">
        <f t="array" ref="F1134">_xlfn.IFS(C1134&gt;7,4,AND(C1134&lt;=7, C1134&gt;5),3,AND(C1134&lt;=5,C1134&gt;4),2,C1134&lt;=4,1)</f>
        <v>3</v>
      </c>
      <c r="G1134" cm="1">
        <f t="array" ref="G1134">_xlfn.IFS(D1134&gt;4094,4,AND(D1134&lt;=4094, D1134&gt;2784),3,AND(D1134&lt;=2784,D1134&gt;1779),2,D1134&lt;=1779,1)</f>
        <v>2</v>
      </c>
      <c r="H1134">
        <f t="shared" si="17"/>
        <v>232</v>
      </c>
      <c r="I1134" t="str" cm="1">
        <f t="array" ref="I1134">_xlfn.IFS(H1134&gt;411,"Platinum",AND(H1134&lt;=411, H1134&gt;311),"Gold",AND(H1134&lt;=311,H1134&gt;211),"Silver",H1134&lt;=211,"Bronze")</f>
        <v>Silver</v>
      </c>
      <c r="J1134" t="str" cm="1">
        <f t="array" ref="J1134">_xlfn.IFS(
H1134="444","Champions",
LEFT(H1134,1)="4","Loyal Customers",
MID(H1134,2,1)="4","Potential Loyalists",
LEFT(H1134,1)="3","Promising",
LEFT(H1134,1)="2","Customers Needing Attention",
LEFT(H1134,1)&lt;="2","At Risk",
RIGHT(H1134,1)="4","Can't Lose Them",
TRUE,"Hibernating"
)</f>
        <v>Customers Needing Attention</v>
      </c>
    </row>
    <row r="1135" spans="1:10" x14ac:dyDescent="0.25">
      <c r="A1135" s="3" t="s">
        <v>1151</v>
      </c>
      <c r="B1135">
        <v>12</v>
      </c>
      <c r="C1135">
        <v>5</v>
      </c>
      <c r="D1135">
        <v>3692.86</v>
      </c>
      <c r="E1135" cm="1">
        <f t="array" ref="E1135">_xlfn.IFS(B1135&gt;87,1,AND(B1135&lt;=87, B1135&gt;45),2,AND(B1135&lt;=45,B1135&gt;18),3,B1135&lt;=18,4)</f>
        <v>4</v>
      </c>
      <c r="F1135" cm="1">
        <f t="array" ref="F1135">_xlfn.IFS(C1135&gt;7,4,AND(C1135&lt;=7, C1135&gt;5),3,AND(C1135&lt;=5,C1135&gt;4),2,C1135&lt;=4,1)</f>
        <v>2</v>
      </c>
      <c r="G1135" cm="1">
        <f t="array" ref="G1135">_xlfn.IFS(D1135&gt;4094,4,AND(D1135&lt;=4094, D1135&gt;2784),3,AND(D1135&lt;=2784,D1135&gt;1779),2,D1135&lt;=1779,1)</f>
        <v>3</v>
      </c>
      <c r="H1135">
        <f t="shared" si="17"/>
        <v>423</v>
      </c>
      <c r="I1135" t="str" cm="1">
        <f t="array" ref="I1135">_xlfn.IFS(H1135&gt;411,"Platinum",AND(H1135&lt;=411, H1135&gt;311),"Gold",AND(H1135&lt;=311,H1135&gt;211),"Silver",H1135&lt;=211,"Bronze")</f>
        <v>Platinum</v>
      </c>
      <c r="J1135" t="str" cm="1">
        <f t="array" ref="J1135">_xlfn.IFS(
H1135="444","Champions",
LEFT(H1135,1)="4","Loyal Customers",
MID(H1135,2,1)="4","Potential Loyalists",
LEFT(H1135,1)="3","Promising",
LEFT(H1135,1)="2","Customers Needing Attention",
LEFT(H1135,1)&lt;="2","At Risk",
RIGHT(H1135,1)="4","Can't Lose Them",
TRUE,"Hibernating"
)</f>
        <v>Loyal Customers</v>
      </c>
    </row>
    <row r="1136" spans="1:10" x14ac:dyDescent="0.25">
      <c r="A1136" s="3" t="s">
        <v>1152</v>
      </c>
      <c r="B1136">
        <v>35</v>
      </c>
      <c r="C1136">
        <v>7</v>
      </c>
      <c r="D1136">
        <v>2335.54</v>
      </c>
      <c r="E1136" cm="1">
        <f t="array" ref="E1136">_xlfn.IFS(B1136&gt;87,1,AND(B1136&lt;=87, B1136&gt;45),2,AND(B1136&lt;=45,B1136&gt;18),3,B1136&lt;=18,4)</f>
        <v>3</v>
      </c>
      <c r="F1136" cm="1">
        <f t="array" ref="F1136">_xlfn.IFS(C1136&gt;7,4,AND(C1136&lt;=7, C1136&gt;5),3,AND(C1136&lt;=5,C1136&gt;4),2,C1136&lt;=4,1)</f>
        <v>3</v>
      </c>
      <c r="G1136" cm="1">
        <f t="array" ref="G1136">_xlfn.IFS(D1136&gt;4094,4,AND(D1136&lt;=4094, D1136&gt;2784),3,AND(D1136&lt;=2784,D1136&gt;1779),2,D1136&lt;=1779,1)</f>
        <v>2</v>
      </c>
      <c r="H1136">
        <f t="shared" si="17"/>
        <v>332</v>
      </c>
      <c r="I1136" t="str" cm="1">
        <f t="array" ref="I1136">_xlfn.IFS(H1136&gt;411,"Platinum",AND(H1136&lt;=411, H1136&gt;311),"Gold",AND(H1136&lt;=311,H1136&gt;211),"Silver",H1136&lt;=211,"Bronze")</f>
        <v>Gold</v>
      </c>
      <c r="J1136" t="str" cm="1">
        <f t="array" ref="J1136">_xlfn.IFS(
H1136="444","Champions",
LEFT(H1136,1)="4","Loyal Customers",
MID(H1136,2,1)="4","Potential Loyalists",
LEFT(H1136,1)="3","Promising",
LEFT(H1136,1)="2","Customers Needing Attention",
LEFT(H1136,1)&lt;="2","At Risk",
RIGHT(H1136,1)="4","Can't Lose Them",
TRUE,"Hibernating"
)</f>
        <v>Promising</v>
      </c>
    </row>
    <row r="1137" spans="1:10" x14ac:dyDescent="0.25">
      <c r="A1137" s="3" t="s">
        <v>1153</v>
      </c>
      <c r="B1137">
        <v>52</v>
      </c>
      <c r="C1137">
        <v>8</v>
      </c>
      <c r="D1137">
        <v>4781.2299999999996</v>
      </c>
      <c r="E1137" cm="1">
        <f t="array" ref="E1137">_xlfn.IFS(B1137&gt;87,1,AND(B1137&lt;=87, B1137&gt;45),2,AND(B1137&lt;=45,B1137&gt;18),3,B1137&lt;=18,4)</f>
        <v>2</v>
      </c>
      <c r="F1137" cm="1">
        <f t="array" ref="F1137">_xlfn.IFS(C1137&gt;7,4,AND(C1137&lt;=7, C1137&gt;5),3,AND(C1137&lt;=5,C1137&gt;4),2,C1137&lt;=4,1)</f>
        <v>4</v>
      </c>
      <c r="G1137" cm="1">
        <f t="array" ref="G1137">_xlfn.IFS(D1137&gt;4094,4,AND(D1137&lt;=4094, D1137&gt;2784),3,AND(D1137&lt;=2784,D1137&gt;1779),2,D1137&lt;=1779,1)</f>
        <v>4</v>
      </c>
      <c r="H1137">
        <f t="shared" si="17"/>
        <v>244</v>
      </c>
      <c r="I1137" t="str" cm="1">
        <f t="array" ref="I1137">_xlfn.IFS(H1137&gt;411,"Platinum",AND(H1137&lt;=411, H1137&gt;311),"Gold",AND(H1137&lt;=311,H1137&gt;211),"Silver",H1137&lt;=211,"Bronze")</f>
        <v>Silver</v>
      </c>
      <c r="J1137" t="str" cm="1">
        <f t="array" ref="J1137">_xlfn.IFS(
H1137="444","Champions",
LEFT(H1137,1)="4","Loyal Customers",
MID(H1137,2,1)="4","Potential Loyalists",
LEFT(H1137,1)="3","Promising",
LEFT(H1137,1)="2","Customers Needing Attention",
LEFT(H1137,1)&lt;="2","At Risk",
RIGHT(H1137,1)="4","Can't Lose Them",
TRUE,"Hibernating"
)</f>
        <v>Potential Loyalists</v>
      </c>
    </row>
    <row r="1138" spans="1:10" x14ac:dyDescent="0.25">
      <c r="A1138" s="3" t="s">
        <v>1154</v>
      </c>
      <c r="B1138">
        <v>18</v>
      </c>
      <c r="C1138">
        <v>3</v>
      </c>
      <c r="D1138">
        <v>1295.9099999999999</v>
      </c>
      <c r="E1138" cm="1">
        <f t="array" ref="E1138">_xlfn.IFS(B1138&gt;87,1,AND(B1138&lt;=87, B1138&gt;45),2,AND(B1138&lt;=45,B1138&gt;18),3,B1138&lt;=18,4)</f>
        <v>4</v>
      </c>
      <c r="F1138" cm="1">
        <f t="array" ref="F1138">_xlfn.IFS(C1138&gt;7,4,AND(C1138&lt;=7, C1138&gt;5),3,AND(C1138&lt;=5,C1138&gt;4),2,C1138&lt;=4,1)</f>
        <v>1</v>
      </c>
      <c r="G1138" cm="1">
        <f t="array" ref="G1138">_xlfn.IFS(D1138&gt;4094,4,AND(D1138&lt;=4094, D1138&gt;2784),3,AND(D1138&lt;=2784,D1138&gt;1779),2,D1138&lt;=1779,1)</f>
        <v>1</v>
      </c>
      <c r="H1138">
        <f t="shared" si="17"/>
        <v>411</v>
      </c>
      <c r="I1138" t="str" cm="1">
        <f t="array" ref="I1138">_xlfn.IFS(H1138&gt;411,"Platinum",AND(H1138&lt;=411, H1138&gt;311),"Gold",AND(H1138&lt;=311,H1138&gt;211),"Silver",H1138&lt;=211,"Bronze")</f>
        <v>Gold</v>
      </c>
      <c r="J1138" t="str" cm="1">
        <f t="array" ref="J1138">_xlfn.IFS(
H1138="444","Champions",
LEFT(H1138,1)="4","Loyal Customers",
MID(H1138,2,1)="4","Potential Loyalists",
LEFT(H1138,1)="3","Promising",
LEFT(H1138,1)="2","Customers Needing Attention",
LEFT(H1138,1)&lt;="2","At Risk",
RIGHT(H1138,1)="4","Can't Lose Them",
TRUE,"Hibernating"
)</f>
        <v>Loyal Customers</v>
      </c>
    </row>
    <row r="1139" spans="1:10" x14ac:dyDescent="0.25">
      <c r="A1139" s="3" t="s">
        <v>1155</v>
      </c>
      <c r="B1139">
        <v>43</v>
      </c>
      <c r="C1139">
        <v>7</v>
      </c>
      <c r="D1139">
        <v>4959.6399999999994</v>
      </c>
      <c r="E1139" cm="1">
        <f t="array" ref="E1139">_xlfn.IFS(B1139&gt;87,1,AND(B1139&lt;=87, B1139&gt;45),2,AND(B1139&lt;=45,B1139&gt;18),3,B1139&lt;=18,4)</f>
        <v>3</v>
      </c>
      <c r="F1139" cm="1">
        <f t="array" ref="F1139">_xlfn.IFS(C1139&gt;7,4,AND(C1139&lt;=7, C1139&gt;5),3,AND(C1139&lt;=5,C1139&gt;4),2,C1139&lt;=4,1)</f>
        <v>3</v>
      </c>
      <c r="G1139" cm="1">
        <f t="array" ref="G1139">_xlfn.IFS(D1139&gt;4094,4,AND(D1139&lt;=4094, D1139&gt;2784),3,AND(D1139&lt;=2784,D1139&gt;1779),2,D1139&lt;=1779,1)</f>
        <v>4</v>
      </c>
      <c r="H1139">
        <f t="shared" si="17"/>
        <v>334</v>
      </c>
      <c r="I1139" t="str" cm="1">
        <f t="array" ref="I1139">_xlfn.IFS(H1139&gt;411,"Platinum",AND(H1139&lt;=411, H1139&gt;311),"Gold",AND(H1139&lt;=311,H1139&gt;211),"Silver",H1139&lt;=211,"Bronze")</f>
        <v>Gold</v>
      </c>
      <c r="J1139" t="str" cm="1">
        <f t="array" ref="J1139">_xlfn.IFS(
H1139="444","Champions",
LEFT(H1139,1)="4","Loyal Customers",
MID(H1139,2,1)="4","Potential Loyalists",
LEFT(H1139,1)="3","Promising",
LEFT(H1139,1)="2","Customers Needing Attention",
LEFT(H1139,1)&lt;="2","At Risk",
RIGHT(H1139,1)="4","Can't Lose Them",
TRUE,"Hibernating"
)</f>
        <v>Promising</v>
      </c>
    </row>
    <row r="1140" spans="1:10" x14ac:dyDescent="0.25">
      <c r="A1140" s="3" t="s">
        <v>1156</v>
      </c>
      <c r="B1140">
        <v>125</v>
      </c>
      <c r="C1140">
        <v>2</v>
      </c>
      <c r="D1140">
        <v>90.22</v>
      </c>
      <c r="E1140" cm="1">
        <f t="array" ref="E1140">_xlfn.IFS(B1140&gt;87,1,AND(B1140&lt;=87, B1140&gt;45),2,AND(B1140&lt;=45,B1140&gt;18),3,B1140&lt;=18,4)</f>
        <v>1</v>
      </c>
      <c r="F1140" cm="1">
        <f t="array" ref="F1140">_xlfn.IFS(C1140&gt;7,4,AND(C1140&lt;=7, C1140&gt;5),3,AND(C1140&lt;=5,C1140&gt;4),2,C1140&lt;=4,1)</f>
        <v>1</v>
      </c>
      <c r="G1140" cm="1">
        <f t="array" ref="G1140">_xlfn.IFS(D1140&gt;4094,4,AND(D1140&lt;=4094, D1140&gt;2784),3,AND(D1140&lt;=2784,D1140&gt;1779),2,D1140&lt;=1779,1)</f>
        <v>1</v>
      </c>
      <c r="H1140">
        <f t="shared" si="17"/>
        <v>111</v>
      </c>
      <c r="I1140" t="str" cm="1">
        <f t="array" ref="I1140">_xlfn.IFS(H1140&gt;411,"Platinum",AND(H1140&lt;=411, H1140&gt;311),"Gold",AND(H1140&lt;=311,H1140&gt;211),"Silver",H1140&lt;=211,"Bronze")</f>
        <v>Bronze</v>
      </c>
      <c r="J1140" t="str" cm="1">
        <f t="array" ref="J1140">_xlfn.IFS(
H1140="444","Champions",
LEFT(H1140,1)="4","Loyal Customers",
MID(H1140,2,1)="4","Potential Loyalists",
LEFT(H1140,1)="3","Promising",
LEFT(H1140,1)="2","Customers Needing Attention",
LEFT(H1140,1)&lt;="2","At Risk",
RIGHT(H1140,1)="4","Can't Lose Them",
TRUE,"Hibernating"
)</f>
        <v>At Risk</v>
      </c>
    </row>
    <row r="1141" spans="1:10" x14ac:dyDescent="0.25">
      <c r="A1141" s="3" t="s">
        <v>1157</v>
      </c>
      <c r="B1141">
        <v>13</v>
      </c>
      <c r="C1141">
        <v>5</v>
      </c>
      <c r="D1141">
        <v>3955.17</v>
      </c>
      <c r="E1141" cm="1">
        <f t="array" ref="E1141">_xlfn.IFS(B1141&gt;87,1,AND(B1141&lt;=87, B1141&gt;45),2,AND(B1141&lt;=45,B1141&gt;18),3,B1141&lt;=18,4)</f>
        <v>4</v>
      </c>
      <c r="F1141" cm="1">
        <f t="array" ref="F1141">_xlfn.IFS(C1141&gt;7,4,AND(C1141&lt;=7, C1141&gt;5),3,AND(C1141&lt;=5,C1141&gt;4),2,C1141&lt;=4,1)</f>
        <v>2</v>
      </c>
      <c r="G1141" cm="1">
        <f t="array" ref="G1141">_xlfn.IFS(D1141&gt;4094,4,AND(D1141&lt;=4094, D1141&gt;2784),3,AND(D1141&lt;=2784,D1141&gt;1779),2,D1141&lt;=1779,1)</f>
        <v>3</v>
      </c>
      <c r="H1141">
        <f t="shared" si="17"/>
        <v>423</v>
      </c>
      <c r="I1141" t="str" cm="1">
        <f t="array" ref="I1141">_xlfn.IFS(H1141&gt;411,"Platinum",AND(H1141&lt;=411, H1141&gt;311),"Gold",AND(H1141&lt;=311,H1141&gt;211),"Silver",H1141&lt;=211,"Bronze")</f>
        <v>Platinum</v>
      </c>
      <c r="J1141" t="str" cm="1">
        <f t="array" ref="J1141">_xlfn.IFS(
H1141="444","Champions",
LEFT(H1141,1)="4","Loyal Customers",
MID(H1141,2,1)="4","Potential Loyalists",
LEFT(H1141,1)="3","Promising",
LEFT(H1141,1)="2","Customers Needing Attention",
LEFT(H1141,1)&lt;="2","At Risk",
RIGHT(H1141,1)="4","Can't Lose Them",
TRUE,"Hibernating"
)</f>
        <v>Loyal Customers</v>
      </c>
    </row>
    <row r="1142" spans="1:10" x14ac:dyDescent="0.25">
      <c r="A1142" s="3" t="s">
        <v>1158</v>
      </c>
      <c r="B1142">
        <v>13</v>
      </c>
      <c r="C1142">
        <v>10</v>
      </c>
      <c r="D1142">
        <v>5132.78</v>
      </c>
      <c r="E1142" cm="1">
        <f t="array" ref="E1142">_xlfn.IFS(B1142&gt;87,1,AND(B1142&lt;=87, B1142&gt;45),2,AND(B1142&lt;=45,B1142&gt;18),3,B1142&lt;=18,4)</f>
        <v>4</v>
      </c>
      <c r="F1142" cm="1">
        <f t="array" ref="F1142">_xlfn.IFS(C1142&gt;7,4,AND(C1142&lt;=7, C1142&gt;5),3,AND(C1142&lt;=5,C1142&gt;4),2,C1142&lt;=4,1)</f>
        <v>4</v>
      </c>
      <c r="G1142" cm="1">
        <f t="array" ref="G1142">_xlfn.IFS(D1142&gt;4094,4,AND(D1142&lt;=4094, D1142&gt;2784),3,AND(D1142&lt;=2784,D1142&gt;1779),2,D1142&lt;=1779,1)</f>
        <v>4</v>
      </c>
      <c r="H1142">
        <f t="shared" si="17"/>
        <v>444</v>
      </c>
      <c r="I1142" t="str" cm="1">
        <f t="array" ref="I1142">_xlfn.IFS(H1142&gt;411,"Platinum",AND(H1142&lt;=411, H1142&gt;311),"Gold",AND(H1142&lt;=311,H1142&gt;211),"Silver",H1142&lt;=211,"Bronze")</f>
        <v>Platinum</v>
      </c>
      <c r="J1142" t="str" cm="1">
        <f t="array" ref="J1142">_xlfn.IFS(
H1142="444","Champions",
LEFT(H1142,1)="4","Loyal Customers",
MID(H1142,2,1)="4","Potential Loyalists",
LEFT(H1142,1)="3","Promising",
LEFT(H1142,1)="2","Customers Needing Attention",
LEFT(H1142,1)&lt;="2","At Risk",
RIGHT(H1142,1)="4","Can't Lose Them",
TRUE,"Hibernating"
)</f>
        <v>Loyal Customers</v>
      </c>
    </row>
    <row r="1143" spans="1:10" x14ac:dyDescent="0.25">
      <c r="A1143" s="3" t="s">
        <v>1159</v>
      </c>
      <c r="B1143">
        <v>29</v>
      </c>
      <c r="C1143">
        <v>6</v>
      </c>
      <c r="D1143">
        <v>3558.4100000000003</v>
      </c>
      <c r="E1143" cm="1">
        <f t="array" ref="E1143">_xlfn.IFS(B1143&gt;87,1,AND(B1143&lt;=87, B1143&gt;45),2,AND(B1143&lt;=45,B1143&gt;18),3,B1143&lt;=18,4)</f>
        <v>3</v>
      </c>
      <c r="F1143" cm="1">
        <f t="array" ref="F1143">_xlfn.IFS(C1143&gt;7,4,AND(C1143&lt;=7, C1143&gt;5),3,AND(C1143&lt;=5,C1143&gt;4),2,C1143&lt;=4,1)</f>
        <v>3</v>
      </c>
      <c r="G1143" cm="1">
        <f t="array" ref="G1143">_xlfn.IFS(D1143&gt;4094,4,AND(D1143&lt;=4094, D1143&gt;2784),3,AND(D1143&lt;=2784,D1143&gt;1779),2,D1143&lt;=1779,1)</f>
        <v>3</v>
      </c>
      <c r="H1143">
        <f t="shared" si="17"/>
        <v>333</v>
      </c>
      <c r="I1143" t="str" cm="1">
        <f t="array" ref="I1143">_xlfn.IFS(H1143&gt;411,"Platinum",AND(H1143&lt;=411, H1143&gt;311),"Gold",AND(H1143&lt;=311,H1143&gt;211),"Silver",H1143&lt;=211,"Bronze")</f>
        <v>Gold</v>
      </c>
      <c r="J1143" t="str" cm="1">
        <f t="array" ref="J1143">_xlfn.IFS(
H1143="444","Champions",
LEFT(H1143,1)="4","Loyal Customers",
MID(H1143,2,1)="4","Potential Loyalists",
LEFT(H1143,1)="3","Promising",
LEFT(H1143,1)="2","Customers Needing Attention",
LEFT(H1143,1)&lt;="2","At Risk",
RIGHT(H1143,1)="4","Can't Lose Them",
TRUE,"Hibernating"
)</f>
        <v>Promising</v>
      </c>
    </row>
    <row r="1144" spans="1:10" x14ac:dyDescent="0.25">
      <c r="A1144" s="3" t="s">
        <v>1160</v>
      </c>
      <c r="B1144">
        <v>138</v>
      </c>
      <c r="C1144">
        <v>4</v>
      </c>
      <c r="D1144">
        <v>2183.5500000000002</v>
      </c>
      <c r="E1144" cm="1">
        <f t="array" ref="E1144">_xlfn.IFS(B1144&gt;87,1,AND(B1144&lt;=87, B1144&gt;45),2,AND(B1144&lt;=45,B1144&gt;18),3,B1144&lt;=18,4)</f>
        <v>1</v>
      </c>
      <c r="F1144" cm="1">
        <f t="array" ref="F1144">_xlfn.IFS(C1144&gt;7,4,AND(C1144&lt;=7, C1144&gt;5),3,AND(C1144&lt;=5,C1144&gt;4),2,C1144&lt;=4,1)</f>
        <v>1</v>
      </c>
      <c r="G1144" cm="1">
        <f t="array" ref="G1144">_xlfn.IFS(D1144&gt;4094,4,AND(D1144&lt;=4094, D1144&gt;2784),3,AND(D1144&lt;=2784,D1144&gt;1779),2,D1144&lt;=1779,1)</f>
        <v>2</v>
      </c>
      <c r="H1144">
        <f t="shared" si="17"/>
        <v>112</v>
      </c>
      <c r="I1144" t="str" cm="1">
        <f t="array" ref="I1144">_xlfn.IFS(H1144&gt;411,"Platinum",AND(H1144&lt;=411, H1144&gt;311),"Gold",AND(H1144&lt;=311,H1144&gt;211),"Silver",H1144&lt;=211,"Bronze")</f>
        <v>Bronze</v>
      </c>
      <c r="J1144" t="str" cm="1">
        <f t="array" ref="J1144">_xlfn.IFS(
H1144="444","Champions",
LEFT(H1144,1)="4","Loyal Customers",
MID(H1144,2,1)="4","Potential Loyalists",
LEFT(H1144,1)="3","Promising",
LEFT(H1144,1)="2","Customers Needing Attention",
LEFT(H1144,1)&lt;="2","At Risk",
RIGHT(H1144,1)="4","Can't Lose Them",
TRUE,"Hibernating"
)</f>
        <v>At Risk</v>
      </c>
    </row>
    <row r="1145" spans="1:10" x14ac:dyDescent="0.25">
      <c r="A1145" s="3" t="s">
        <v>1161</v>
      </c>
      <c r="B1145">
        <v>146</v>
      </c>
      <c r="C1145">
        <v>4</v>
      </c>
      <c r="D1145">
        <v>3447.44</v>
      </c>
      <c r="E1145" cm="1">
        <f t="array" ref="E1145">_xlfn.IFS(B1145&gt;87,1,AND(B1145&lt;=87, B1145&gt;45),2,AND(B1145&lt;=45,B1145&gt;18),3,B1145&lt;=18,4)</f>
        <v>1</v>
      </c>
      <c r="F1145" cm="1">
        <f t="array" ref="F1145">_xlfn.IFS(C1145&gt;7,4,AND(C1145&lt;=7, C1145&gt;5),3,AND(C1145&lt;=5,C1145&gt;4),2,C1145&lt;=4,1)</f>
        <v>1</v>
      </c>
      <c r="G1145" cm="1">
        <f t="array" ref="G1145">_xlfn.IFS(D1145&gt;4094,4,AND(D1145&lt;=4094, D1145&gt;2784),3,AND(D1145&lt;=2784,D1145&gt;1779),2,D1145&lt;=1779,1)</f>
        <v>3</v>
      </c>
      <c r="H1145">
        <f t="shared" si="17"/>
        <v>113</v>
      </c>
      <c r="I1145" t="str" cm="1">
        <f t="array" ref="I1145">_xlfn.IFS(H1145&gt;411,"Platinum",AND(H1145&lt;=411, H1145&gt;311),"Gold",AND(H1145&lt;=311,H1145&gt;211),"Silver",H1145&lt;=211,"Bronze")</f>
        <v>Bronze</v>
      </c>
      <c r="J1145" t="str" cm="1">
        <f t="array" ref="J1145">_xlfn.IFS(
H1145="444","Champions",
LEFT(H1145,1)="4","Loyal Customers",
MID(H1145,2,1)="4","Potential Loyalists",
LEFT(H1145,1)="3","Promising",
LEFT(H1145,1)="2","Customers Needing Attention",
LEFT(H1145,1)&lt;="2","At Risk",
RIGHT(H1145,1)="4","Can't Lose Them",
TRUE,"Hibernating"
)</f>
        <v>At Risk</v>
      </c>
    </row>
    <row r="1146" spans="1:10" x14ac:dyDescent="0.25">
      <c r="A1146" s="3" t="s">
        <v>1162</v>
      </c>
      <c r="B1146">
        <v>14</v>
      </c>
      <c r="C1146">
        <v>7</v>
      </c>
      <c r="D1146">
        <v>3237.25</v>
      </c>
      <c r="E1146" cm="1">
        <f t="array" ref="E1146">_xlfn.IFS(B1146&gt;87,1,AND(B1146&lt;=87, B1146&gt;45),2,AND(B1146&lt;=45,B1146&gt;18),3,B1146&lt;=18,4)</f>
        <v>4</v>
      </c>
      <c r="F1146" cm="1">
        <f t="array" ref="F1146">_xlfn.IFS(C1146&gt;7,4,AND(C1146&lt;=7, C1146&gt;5),3,AND(C1146&lt;=5,C1146&gt;4),2,C1146&lt;=4,1)</f>
        <v>3</v>
      </c>
      <c r="G1146" cm="1">
        <f t="array" ref="G1146">_xlfn.IFS(D1146&gt;4094,4,AND(D1146&lt;=4094, D1146&gt;2784),3,AND(D1146&lt;=2784,D1146&gt;1779),2,D1146&lt;=1779,1)</f>
        <v>3</v>
      </c>
      <c r="H1146">
        <f t="shared" si="17"/>
        <v>433</v>
      </c>
      <c r="I1146" t="str" cm="1">
        <f t="array" ref="I1146">_xlfn.IFS(H1146&gt;411,"Platinum",AND(H1146&lt;=411, H1146&gt;311),"Gold",AND(H1146&lt;=311,H1146&gt;211),"Silver",H1146&lt;=211,"Bronze")</f>
        <v>Platinum</v>
      </c>
      <c r="J1146" t="str" cm="1">
        <f t="array" ref="J1146">_xlfn.IFS(
H1146="444","Champions",
LEFT(H1146,1)="4","Loyal Customers",
MID(H1146,2,1)="4","Potential Loyalists",
LEFT(H1146,1)="3","Promising",
LEFT(H1146,1)="2","Customers Needing Attention",
LEFT(H1146,1)&lt;="2","At Risk",
RIGHT(H1146,1)="4","Can't Lose Them",
TRUE,"Hibernating"
)</f>
        <v>Loyal Customers</v>
      </c>
    </row>
    <row r="1147" spans="1:10" x14ac:dyDescent="0.25">
      <c r="A1147" s="3" t="s">
        <v>1163</v>
      </c>
      <c r="B1147">
        <v>40</v>
      </c>
      <c r="C1147">
        <v>7</v>
      </c>
      <c r="D1147">
        <v>3648.33</v>
      </c>
      <c r="E1147" cm="1">
        <f t="array" ref="E1147">_xlfn.IFS(B1147&gt;87,1,AND(B1147&lt;=87, B1147&gt;45),2,AND(B1147&lt;=45,B1147&gt;18),3,B1147&lt;=18,4)</f>
        <v>3</v>
      </c>
      <c r="F1147" cm="1">
        <f t="array" ref="F1147">_xlfn.IFS(C1147&gt;7,4,AND(C1147&lt;=7, C1147&gt;5),3,AND(C1147&lt;=5,C1147&gt;4),2,C1147&lt;=4,1)</f>
        <v>3</v>
      </c>
      <c r="G1147" cm="1">
        <f t="array" ref="G1147">_xlfn.IFS(D1147&gt;4094,4,AND(D1147&lt;=4094, D1147&gt;2784),3,AND(D1147&lt;=2784,D1147&gt;1779),2,D1147&lt;=1779,1)</f>
        <v>3</v>
      </c>
      <c r="H1147">
        <f t="shared" si="17"/>
        <v>333</v>
      </c>
      <c r="I1147" t="str" cm="1">
        <f t="array" ref="I1147">_xlfn.IFS(H1147&gt;411,"Platinum",AND(H1147&lt;=411, H1147&gt;311),"Gold",AND(H1147&lt;=311,H1147&gt;211),"Silver",H1147&lt;=211,"Bronze")</f>
        <v>Gold</v>
      </c>
      <c r="J1147" t="str" cm="1">
        <f t="array" ref="J1147">_xlfn.IFS(
H1147="444","Champions",
LEFT(H1147,1)="4","Loyal Customers",
MID(H1147,2,1)="4","Potential Loyalists",
LEFT(H1147,1)="3","Promising",
LEFT(H1147,1)="2","Customers Needing Attention",
LEFT(H1147,1)&lt;="2","At Risk",
RIGHT(H1147,1)="4","Can't Lose Them",
TRUE,"Hibernating"
)</f>
        <v>Promising</v>
      </c>
    </row>
    <row r="1148" spans="1:10" x14ac:dyDescent="0.25">
      <c r="A1148" s="3" t="s">
        <v>1164</v>
      </c>
      <c r="B1148">
        <v>1</v>
      </c>
      <c r="C1148">
        <v>9</v>
      </c>
      <c r="D1148">
        <v>4156.3100000000004</v>
      </c>
      <c r="E1148" cm="1">
        <f t="array" ref="E1148">_xlfn.IFS(B1148&gt;87,1,AND(B1148&lt;=87, B1148&gt;45),2,AND(B1148&lt;=45,B1148&gt;18),3,B1148&lt;=18,4)</f>
        <v>4</v>
      </c>
      <c r="F1148" cm="1">
        <f t="array" ref="F1148">_xlfn.IFS(C1148&gt;7,4,AND(C1148&lt;=7, C1148&gt;5),3,AND(C1148&lt;=5,C1148&gt;4),2,C1148&lt;=4,1)</f>
        <v>4</v>
      </c>
      <c r="G1148" cm="1">
        <f t="array" ref="G1148">_xlfn.IFS(D1148&gt;4094,4,AND(D1148&lt;=4094, D1148&gt;2784),3,AND(D1148&lt;=2784,D1148&gt;1779),2,D1148&lt;=1779,1)</f>
        <v>4</v>
      </c>
      <c r="H1148">
        <f t="shared" si="17"/>
        <v>444</v>
      </c>
      <c r="I1148" t="str" cm="1">
        <f t="array" ref="I1148">_xlfn.IFS(H1148&gt;411,"Platinum",AND(H1148&lt;=411, H1148&gt;311),"Gold",AND(H1148&lt;=311,H1148&gt;211),"Silver",H1148&lt;=211,"Bronze")</f>
        <v>Platinum</v>
      </c>
      <c r="J1148" t="str" cm="1">
        <f t="array" ref="J1148">_xlfn.IFS(
H1148="444","Champions",
LEFT(H1148,1)="4","Loyal Customers",
MID(H1148,2,1)="4","Potential Loyalists",
LEFT(H1148,1)="3","Promising",
LEFT(H1148,1)="2","Customers Needing Attention",
LEFT(H1148,1)&lt;="2","At Risk",
RIGHT(H1148,1)="4","Can't Lose Them",
TRUE,"Hibernating"
)</f>
        <v>Loyal Customers</v>
      </c>
    </row>
    <row r="1149" spans="1:10" x14ac:dyDescent="0.25">
      <c r="A1149" s="3" t="s">
        <v>1165</v>
      </c>
      <c r="B1149">
        <v>11</v>
      </c>
      <c r="C1149">
        <v>5</v>
      </c>
      <c r="D1149">
        <v>1481.12</v>
      </c>
      <c r="E1149" cm="1">
        <f t="array" ref="E1149">_xlfn.IFS(B1149&gt;87,1,AND(B1149&lt;=87, B1149&gt;45),2,AND(B1149&lt;=45,B1149&gt;18),3,B1149&lt;=18,4)</f>
        <v>4</v>
      </c>
      <c r="F1149" cm="1">
        <f t="array" ref="F1149">_xlfn.IFS(C1149&gt;7,4,AND(C1149&lt;=7, C1149&gt;5),3,AND(C1149&lt;=5,C1149&gt;4),2,C1149&lt;=4,1)</f>
        <v>2</v>
      </c>
      <c r="G1149" cm="1">
        <f t="array" ref="G1149">_xlfn.IFS(D1149&gt;4094,4,AND(D1149&lt;=4094, D1149&gt;2784),3,AND(D1149&lt;=2784,D1149&gt;1779),2,D1149&lt;=1779,1)</f>
        <v>1</v>
      </c>
      <c r="H1149">
        <f t="shared" si="17"/>
        <v>421</v>
      </c>
      <c r="I1149" t="str" cm="1">
        <f t="array" ref="I1149">_xlfn.IFS(H1149&gt;411,"Platinum",AND(H1149&lt;=411, H1149&gt;311),"Gold",AND(H1149&lt;=311,H1149&gt;211),"Silver",H1149&lt;=211,"Bronze")</f>
        <v>Platinum</v>
      </c>
      <c r="J1149" t="str" cm="1">
        <f t="array" ref="J1149">_xlfn.IFS(
H1149="444","Champions",
LEFT(H1149,1)="4","Loyal Customers",
MID(H1149,2,1)="4","Potential Loyalists",
LEFT(H1149,1)="3","Promising",
LEFT(H1149,1)="2","Customers Needing Attention",
LEFT(H1149,1)&lt;="2","At Risk",
RIGHT(H1149,1)="4","Can't Lose Them",
TRUE,"Hibernating"
)</f>
        <v>Loyal Customers</v>
      </c>
    </row>
    <row r="1150" spans="1:10" x14ac:dyDescent="0.25">
      <c r="A1150" s="3" t="s">
        <v>1166</v>
      </c>
      <c r="B1150">
        <v>239</v>
      </c>
      <c r="C1150">
        <v>4</v>
      </c>
      <c r="D1150">
        <v>4622.34</v>
      </c>
      <c r="E1150" cm="1">
        <f t="array" ref="E1150">_xlfn.IFS(B1150&gt;87,1,AND(B1150&lt;=87, B1150&gt;45),2,AND(B1150&lt;=45,B1150&gt;18),3,B1150&lt;=18,4)</f>
        <v>1</v>
      </c>
      <c r="F1150" cm="1">
        <f t="array" ref="F1150">_xlfn.IFS(C1150&gt;7,4,AND(C1150&lt;=7, C1150&gt;5),3,AND(C1150&lt;=5,C1150&gt;4),2,C1150&lt;=4,1)</f>
        <v>1</v>
      </c>
      <c r="G1150" cm="1">
        <f t="array" ref="G1150">_xlfn.IFS(D1150&gt;4094,4,AND(D1150&lt;=4094, D1150&gt;2784),3,AND(D1150&lt;=2784,D1150&gt;1779),2,D1150&lt;=1779,1)</f>
        <v>4</v>
      </c>
      <c r="H1150">
        <f t="shared" si="17"/>
        <v>114</v>
      </c>
      <c r="I1150" t="str" cm="1">
        <f t="array" ref="I1150">_xlfn.IFS(H1150&gt;411,"Platinum",AND(H1150&lt;=411, H1150&gt;311),"Gold",AND(H1150&lt;=311,H1150&gt;211),"Silver",H1150&lt;=211,"Bronze")</f>
        <v>Bronze</v>
      </c>
      <c r="J1150" t="str" cm="1">
        <f t="array" ref="J1150">_xlfn.IFS(
H1150="444","Champions",
LEFT(H1150,1)="4","Loyal Customers",
MID(H1150,2,1)="4","Potential Loyalists",
LEFT(H1150,1)="3","Promising",
LEFT(H1150,1)="2","Customers Needing Attention",
LEFT(H1150,1)&lt;="2","At Risk",
RIGHT(H1150,1)="4","Can't Lose Them",
TRUE,"Hibernating"
)</f>
        <v>At Risk</v>
      </c>
    </row>
    <row r="1151" spans="1:10" x14ac:dyDescent="0.25">
      <c r="A1151" s="3" t="s">
        <v>1167</v>
      </c>
      <c r="B1151">
        <v>19</v>
      </c>
      <c r="C1151">
        <v>4</v>
      </c>
      <c r="D1151">
        <v>1998.35</v>
      </c>
      <c r="E1151" cm="1">
        <f t="array" ref="E1151">_xlfn.IFS(B1151&gt;87,1,AND(B1151&lt;=87, B1151&gt;45),2,AND(B1151&lt;=45,B1151&gt;18),3,B1151&lt;=18,4)</f>
        <v>3</v>
      </c>
      <c r="F1151" cm="1">
        <f t="array" ref="F1151">_xlfn.IFS(C1151&gt;7,4,AND(C1151&lt;=7, C1151&gt;5),3,AND(C1151&lt;=5,C1151&gt;4),2,C1151&lt;=4,1)</f>
        <v>1</v>
      </c>
      <c r="G1151" cm="1">
        <f t="array" ref="G1151">_xlfn.IFS(D1151&gt;4094,4,AND(D1151&lt;=4094, D1151&gt;2784),3,AND(D1151&lt;=2784,D1151&gt;1779),2,D1151&lt;=1779,1)</f>
        <v>2</v>
      </c>
      <c r="H1151">
        <f t="shared" si="17"/>
        <v>312</v>
      </c>
      <c r="I1151" t="str" cm="1">
        <f t="array" ref="I1151">_xlfn.IFS(H1151&gt;411,"Platinum",AND(H1151&lt;=411, H1151&gt;311),"Gold",AND(H1151&lt;=311,H1151&gt;211),"Silver",H1151&lt;=211,"Bronze")</f>
        <v>Gold</v>
      </c>
      <c r="J1151" t="str" cm="1">
        <f t="array" ref="J1151">_xlfn.IFS(
H1151="444","Champions",
LEFT(H1151,1)="4","Loyal Customers",
MID(H1151,2,1)="4","Potential Loyalists",
LEFT(H1151,1)="3","Promising",
LEFT(H1151,1)="2","Customers Needing Attention",
LEFT(H1151,1)&lt;="2","At Risk",
RIGHT(H1151,1)="4","Can't Lose Them",
TRUE,"Hibernating"
)</f>
        <v>Promising</v>
      </c>
    </row>
    <row r="1152" spans="1:10" x14ac:dyDescent="0.25">
      <c r="A1152" s="3" t="s">
        <v>1168</v>
      </c>
      <c r="B1152">
        <v>5</v>
      </c>
      <c r="C1152">
        <v>2</v>
      </c>
      <c r="D1152">
        <v>978.76</v>
      </c>
      <c r="E1152" cm="1">
        <f t="array" ref="E1152">_xlfn.IFS(B1152&gt;87,1,AND(B1152&lt;=87, B1152&gt;45),2,AND(B1152&lt;=45,B1152&gt;18),3,B1152&lt;=18,4)</f>
        <v>4</v>
      </c>
      <c r="F1152" cm="1">
        <f t="array" ref="F1152">_xlfn.IFS(C1152&gt;7,4,AND(C1152&lt;=7, C1152&gt;5),3,AND(C1152&lt;=5,C1152&gt;4),2,C1152&lt;=4,1)</f>
        <v>1</v>
      </c>
      <c r="G1152" cm="1">
        <f t="array" ref="G1152">_xlfn.IFS(D1152&gt;4094,4,AND(D1152&lt;=4094, D1152&gt;2784),3,AND(D1152&lt;=2784,D1152&gt;1779),2,D1152&lt;=1779,1)</f>
        <v>1</v>
      </c>
      <c r="H1152">
        <f t="shared" si="17"/>
        <v>411</v>
      </c>
      <c r="I1152" t="str" cm="1">
        <f t="array" ref="I1152">_xlfn.IFS(H1152&gt;411,"Platinum",AND(H1152&lt;=411, H1152&gt;311),"Gold",AND(H1152&lt;=311,H1152&gt;211),"Silver",H1152&lt;=211,"Bronze")</f>
        <v>Gold</v>
      </c>
      <c r="J1152" t="str" cm="1">
        <f t="array" ref="J1152">_xlfn.IFS(
H1152="444","Champions",
LEFT(H1152,1)="4","Loyal Customers",
MID(H1152,2,1)="4","Potential Loyalists",
LEFT(H1152,1)="3","Promising",
LEFT(H1152,1)="2","Customers Needing Attention",
LEFT(H1152,1)&lt;="2","At Risk",
RIGHT(H1152,1)="4","Can't Lose Them",
TRUE,"Hibernating"
)</f>
        <v>Loyal Customers</v>
      </c>
    </row>
    <row r="1153" spans="1:10" x14ac:dyDescent="0.25">
      <c r="A1153" s="3" t="s">
        <v>1169</v>
      </c>
      <c r="B1153">
        <v>11</v>
      </c>
      <c r="C1153">
        <v>7</v>
      </c>
      <c r="D1153">
        <v>4458.72</v>
      </c>
      <c r="E1153" cm="1">
        <f t="array" ref="E1153">_xlfn.IFS(B1153&gt;87,1,AND(B1153&lt;=87, B1153&gt;45),2,AND(B1153&lt;=45,B1153&gt;18),3,B1153&lt;=18,4)</f>
        <v>4</v>
      </c>
      <c r="F1153" cm="1">
        <f t="array" ref="F1153">_xlfn.IFS(C1153&gt;7,4,AND(C1153&lt;=7, C1153&gt;5),3,AND(C1153&lt;=5,C1153&gt;4),2,C1153&lt;=4,1)</f>
        <v>3</v>
      </c>
      <c r="G1153" cm="1">
        <f t="array" ref="G1153">_xlfn.IFS(D1153&gt;4094,4,AND(D1153&lt;=4094, D1153&gt;2784),3,AND(D1153&lt;=2784,D1153&gt;1779),2,D1153&lt;=1779,1)</f>
        <v>4</v>
      </c>
      <c r="H1153">
        <f t="shared" si="17"/>
        <v>434</v>
      </c>
      <c r="I1153" t="str" cm="1">
        <f t="array" ref="I1153">_xlfn.IFS(H1153&gt;411,"Platinum",AND(H1153&lt;=411, H1153&gt;311),"Gold",AND(H1153&lt;=311,H1153&gt;211),"Silver",H1153&lt;=211,"Bronze")</f>
        <v>Platinum</v>
      </c>
      <c r="J1153" t="str" cm="1">
        <f t="array" ref="J1153">_xlfn.IFS(
H1153="444","Champions",
LEFT(H1153,1)="4","Loyal Customers",
MID(H1153,2,1)="4","Potential Loyalists",
LEFT(H1153,1)="3","Promising",
LEFT(H1153,1)="2","Customers Needing Attention",
LEFT(H1153,1)&lt;="2","At Risk",
RIGHT(H1153,1)="4","Can't Lose Them",
TRUE,"Hibernating"
)</f>
        <v>Loyal Customers</v>
      </c>
    </row>
    <row r="1154" spans="1:10" x14ac:dyDescent="0.25">
      <c r="A1154" s="3" t="s">
        <v>1170</v>
      </c>
      <c r="B1154">
        <v>52</v>
      </c>
      <c r="C1154">
        <v>8</v>
      </c>
      <c r="D1154">
        <v>2438.2599999999998</v>
      </c>
      <c r="E1154" cm="1">
        <f t="array" ref="E1154">_xlfn.IFS(B1154&gt;87,1,AND(B1154&lt;=87, B1154&gt;45),2,AND(B1154&lt;=45,B1154&gt;18),3,B1154&lt;=18,4)</f>
        <v>2</v>
      </c>
      <c r="F1154" cm="1">
        <f t="array" ref="F1154">_xlfn.IFS(C1154&gt;7,4,AND(C1154&lt;=7, C1154&gt;5),3,AND(C1154&lt;=5,C1154&gt;4),2,C1154&lt;=4,1)</f>
        <v>4</v>
      </c>
      <c r="G1154" cm="1">
        <f t="array" ref="G1154">_xlfn.IFS(D1154&gt;4094,4,AND(D1154&lt;=4094, D1154&gt;2784),3,AND(D1154&lt;=2784,D1154&gt;1779),2,D1154&lt;=1779,1)</f>
        <v>2</v>
      </c>
      <c r="H1154">
        <f t="shared" si="17"/>
        <v>242</v>
      </c>
      <c r="I1154" t="str" cm="1">
        <f t="array" ref="I1154">_xlfn.IFS(H1154&gt;411,"Platinum",AND(H1154&lt;=411, H1154&gt;311),"Gold",AND(H1154&lt;=311,H1154&gt;211),"Silver",H1154&lt;=211,"Bronze")</f>
        <v>Silver</v>
      </c>
      <c r="J1154" t="str" cm="1">
        <f t="array" ref="J1154">_xlfn.IFS(
H1154="444","Champions",
LEFT(H1154,1)="4","Loyal Customers",
MID(H1154,2,1)="4","Potential Loyalists",
LEFT(H1154,1)="3","Promising",
LEFT(H1154,1)="2","Customers Needing Attention",
LEFT(H1154,1)&lt;="2","At Risk",
RIGHT(H1154,1)="4","Can't Lose Them",
TRUE,"Hibernating"
)</f>
        <v>Potential Loyalists</v>
      </c>
    </row>
    <row r="1155" spans="1:10" x14ac:dyDescent="0.25">
      <c r="A1155" s="3" t="s">
        <v>1171</v>
      </c>
      <c r="B1155">
        <v>127</v>
      </c>
      <c r="C1155">
        <v>3</v>
      </c>
      <c r="D1155">
        <v>1405.93</v>
      </c>
      <c r="E1155" cm="1">
        <f t="array" ref="E1155">_xlfn.IFS(B1155&gt;87,1,AND(B1155&lt;=87, B1155&gt;45),2,AND(B1155&lt;=45,B1155&gt;18),3,B1155&lt;=18,4)</f>
        <v>1</v>
      </c>
      <c r="F1155" cm="1">
        <f t="array" ref="F1155">_xlfn.IFS(C1155&gt;7,4,AND(C1155&lt;=7, C1155&gt;5),3,AND(C1155&lt;=5,C1155&gt;4),2,C1155&lt;=4,1)</f>
        <v>1</v>
      </c>
      <c r="G1155" cm="1">
        <f t="array" ref="G1155">_xlfn.IFS(D1155&gt;4094,4,AND(D1155&lt;=4094, D1155&gt;2784),3,AND(D1155&lt;=2784,D1155&gt;1779),2,D1155&lt;=1779,1)</f>
        <v>1</v>
      </c>
      <c r="H1155">
        <f t="shared" si="17"/>
        <v>111</v>
      </c>
      <c r="I1155" t="str" cm="1">
        <f t="array" ref="I1155">_xlfn.IFS(H1155&gt;411,"Platinum",AND(H1155&lt;=411, H1155&gt;311),"Gold",AND(H1155&lt;=311,H1155&gt;211),"Silver",H1155&lt;=211,"Bronze")</f>
        <v>Bronze</v>
      </c>
      <c r="J1155" t="str" cm="1">
        <f t="array" ref="J1155">_xlfn.IFS(
H1155="444","Champions",
LEFT(H1155,1)="4","Loyal Customers",
MID(H1155,2,1)="4","Potential Loyalists",
LEFT(H1155,1)="3","Promising",
LEFT(H1155,1)="2","Customers Needing Attention",
LEFT(H1155,1)&lt;="2","At Risk",
RIGHT(H1155,1)="4","Can't Lose Them",
TRUE,"Hibernating"
)</f>
        <v>At Risk</v>
      </c>
    </row>
    <row r="1156" spans="1:10" x14ac:dyDescent="0.25">
      <c r="A1156" s="3" t="s">
        <v>1172</v>
      </c>
      <c r="B1156">
        <v>25</v>
      </c>
      <c r="C1156">
        <v>12</v>
      </c>
      <c r="D1156">
        <v>6770.2400000000007</v>
      </c>
      <c r="E1156" cm="1">
        <f t="array" ref="E1156">_xlfn.IFS(B1156&gt;87,1,AND(B1156&lt;=87, B1156&gt;45),2,AND(B1156&lt;=45,B1156&gt;18),3,B1156&lt;=18,4)</f>
        <v>3</v>
      </c>
      <c r="F1156" cm="1">
        <f t="array" ref="F1156">_xlfn.IFS(C1156&gt;7,4,AND(C1156&lt;=7, C1156&gt;5),3,AND(C1156&lt;=5,C1156&gt;4),2,C1156&lt;=4,1)</f>
        <v>4</v>
      </c>
      <c r="G1156" cm="1">
        <f t="array" ref="G1156">_xlfn.IFS(D1156&gt;4094,4,AND(D1156&lt;=4094, D1156&gt;2784),3,AND(D1156&lt;=2784,D1156&gt;1779),2,D1156&lt;=1779,1)</f>
        <v>4</v>
      </c>
      <c r="H1156">
        <f t="shared" si="17"/>
        <v>344</v>
      </c>
      <c r="I1156" t="str" cm="1">
        <f t="array" ref="I1156">_xlfn.IFS(H1156&gt;411,"Platinum",AND(H1156&lt;=411, H1156&gt;311),"Gold",AND(H1156&lt;=311,H1156&gt;211),"Silver",H1156&lt;=211,"Bronze")</f>
        <v>Gold</v>
      </c>
      <c r="J1156" t="str" cm="1">
        <f t="array" ref="J1156">_xlfn.IFS(
H1156="444","Champions",
LEFT(H1156,1)="4","Loyal Customers",
MID(H1156,2,1)="4","Potential Loyalists",
LEFT(H1156,1)="3","Promising",
LEFT(H1156,1)="2","Customers Needing Attention",
LEFT(H1156,1)&lt;="2","At Risk",
RIGHT(H1156,1)="4","Can't Lose Them",
TRUE,"Hibernating"
)</f>
        <v>Potential Loyalists</v>
      </c>
    </row>
    <row r="1157" spans="1:10" x14ac:dyDescent="0.25">
      <c r="A1157" s="3" t="s">
        <v>1173</v>
      </c>
      <c r="B1157">
        <v>98</v>
      </c>
      <c r="C1157">
        <v>4</v>
      </c>
      <c r="D1157">
        <v>2941.0699999999997</v>
      </c>
      <c r="E1157" cm="1">
        <f t="array" ref="E1157">_xlfn.IFS(B1157&gt;87,1,AND(B1157&lt;=87, B1157&gt;45),2,AND(B1157&lt;=45,B1157&gt;18),3,B1157&lt;=18,4)</f>
        <v>1</v>
      </c>
      <c r="F1157" cm="1">
        <f t="array" ref="F1157">_xlfn.IFS(C1157&gt;7,4,AND(C1157&lt;=7, C1157&gt;5),3,AND(C1157&lt;=5,C1157&gt;4),2,C1157&lt;=4,1)</f>
        <v>1</v>
      </c>
      <c r="G1157" cm="1">
        <f t="array" ref="G1157">_xlfn.IFS(D1157&gt;4094,4,AND(D1157&lt;=4094, D1157&gt;2784),3,AND(D1157&lt;=2784,D1157&gt;1779),2,D1157&lt;=1779,1)</f>
        <v>3</v>
      </c>
      <c r="H1157">
        <f t="shared" ref="H1157:H1220" si="18">(100*E1157)+(10*F1157)+G1157</f>
        <v>113</v>
      </c>
      <c r="I1157" t="str" cm="1">
        <f t="array" ref="I1157">_xlfn.IFS(H1157&gt;411,"Platinum",AND(H1157&lt;=411, H1157&gt;311),"Gold",AND(H1157&lt;=311,H1157&gt;211),"Silver",H1157&lt;=211,"Bronze")</f>
        <v>Bronze</v>
      </c>
      <c r="J1157" t="str" cm="1">
        <f t="array" ref="J1157">_xlfn.IFS(
H1157="444","Champions",
LEFT(H1157,1)="4","Loyal Customers",
MID(H1157,2,1)="4","Potential Loyalists",
LEFT(H1157,1)="3","Promising",
LEFT(H1157,1)="2","Customers Needing Attention",
LEFT(H1157,1)&lt;="2","At Risk",
RIGHT(H1157,1)="4","Can't Lose Them",
TRUE,"Hibernating"
)</f>
        <v>At Risk</v>
      </c>
    </row>
    <row r="1158" spans="1:10" x14ac:dyDescent="0.25">
      <c r="A1158" s="3" t="s">
        <v>1174</v>
      </c>
      <c r="B1158">
        <v>13</v>
      </c>
      <c r="C1158">
        <v>4</v>
      </c>
      <c r="D1158">
        <v>3207.17</v>
      </c>
      <c r="E1158" cm="1">
        <f t="array" ref="E1158">_xlfn.IFS(B1158&gt;87,1,AND(B1158&lt;=87, B1158&gt;45),2,AND(B1158&lt;=45,B1158&gt;18),3,B1158&lt;=18,4)</f>
        <v>4</v>
      </c>
      <c r="F1158" cm="1">
        <f t="array" ref="F1158">_xlfn.IFS(C1158&gt;7,4,AND(C1158&lt;=7, C1158&gt;5),3,AND(C1158&lt;=5,C1158&gt;4),2,C1158&lt;=4,1)</f>
        <v>1</v>
      </c>
      <c r="G1158" cm="1">
        <f t="array" ref="G1158">_xlfn.IFS(D1158&gt;4094,4,AND(D1158&lt;=4094, D1158&gt;2784),3,AND(D1158&lt;=2784,D1158&gt;1779),2,D1158&lt;=1779,1)</f>
        <v>3</v>
      </c>
      <c r="H1158">
        <f t="shared" si="18"/>
        <v>413</v>
      </c>
      <c r="I1158" t="str" cm="1">
        <f t="array" ref="I1158">_xlfn.IFS(H1158&gt;411,"Platinum",AND(H1158&lt;=411, H1158&gt;311),"Gold",AND(H1158&lt;=311,H1158&gt;211),"Silver",H1158&lt;=211,"Bronze")</f>
        <v>Platinum</v>
      </c>
      <c r="J1158" t="str" cm="1">
        <f t="array" ref="J1158">_xlfn.IFS(
H1158="444","Champions",
LEFT(H1158,1)="4","Loyal Customers",
MID(H1158,2,1)="4","Potential Loyalists",
LEFT(H1158,1)="3","Promising",
LEFT(H1158,1)="2","Customers Needing Attention",
LEFT(H1158,1)&lt;="2","At Risk",
RIGHT(H1158,1)="4","Can't Lose Them",
TRUE,"Hibernating"
)</f>
        <v>Loyal Customers</v>
      </c>
    </row>
    <row r="1159" spans="1:10" x14ac:dyDescent="0.25">
      <c r="A1159" s="3" t="s">
        <v>1175</v>
      </c>
      <c r="B1159">
        <v>199</v>
      </c>
      <c r="C1159">
        <v>4</v>
      </c>
      <c r="D1159">
        <v>2094.48</v>
      </c>
      <c r="E1159" cm="1">
        <f t="array" ref="E1159">_xlfn.IFS(B1159&gt;87,1,AND(B1159&lt;=87, B1159&gt;45),2,AND(B1159&lt;=45,B1159&gt;18),3,B1159&lt;=18,4)</f>
        <v>1</v>
      </c>
      <c r="F1159" cm="1">
        <f t="array" ref="F1159">_xlfn.IFS(C1159&gt;7,4,AND(C1159&lt;=7, C1159&gt;5),3,AND(C1159&lt;=5,C1159&gt;4),2,C1159&lt;=4,1)</f>
        <v>1</v>
      </c>
      <c r="G1159" cm="1">
        <f t="array" ref="G1159">_xlfn.IFS(D1159&gt;4094,4,AND(D1159&lt;=4094, D1159&gt;2784),3,AND(D1159&lt;=2784,D1159&gt;1779),2,D1159&lt;=1779,1)</f>
        <v>2</v>
      </c>
      <c r="H1159">
        <f t="shared" si="18"/>
        <v>112</v>
      </c>
      <c r="I1159" t="str" cm="1">
        <f t="array" ref="I1159">_xlfn.IFS(H1159&gt;411,"Platinum",AND(H1159&lt;=411, H1159&gt;311),"Gold",AND(H1159&lt;=311,H1159&gt;211),"Silver",H1159&lt;=211,"Bronze")</f>
        <v>Bronze</v>
      </c>
      <c r="J1159" t="str" cm="1">
        <f t="array" ref="J1159">_xlfn.IFS(
H1159="444","Champions",
LEFT(H1159,1)="4","Loyal Customers",
MID(H1159,2,1)="4","Potential Loyalists",
LEFT(H1159,1)="3","Promising",
LEFT(H1159,1)="2","Customers Needing Attention",
LEFT(H1159,1)&lt;="2","At Risk",
RIGHT(H1159,1)="4","Can't Lose Them",
TRUE,"Hibernating"
)</f>
        <v>At Risk</v>
      </c>
    </row>
    <row r="1160" spans="1:10" x14ac:dyDescent="0.25">
      <c r="A1160" s="3" t="s">
        <v>1176</v>
      </c>
      <c r="B1160">
        <v>27</v>
      </c>
      <c r="C1160">
        <v>8</v>
      </c>
      <c r="D1160">
        <v>6287.2900000000009</v>
      </c>
      <c r="E1160" cm="1">
        <f t="array" ref="E1160">_xlfn.IFS(B1160&gt;87,1,AND(B1160&lt;=87, B1160&gt;45),2,AND(B1160&lt;=45,B1160&gt;18),3,B1160&lt;=18,4)</f>
        <v>3</v>
      </c>
      <c r="F1160" cm="1">
        <f t="array" ref="F1160">_xlfn.IFS(C1160&gt;7,4,AND(C1160&lt;=7, C1160&gt;5),3,AND(C1160&lt;=5,C1160&gt;4),2,C1160&lt;=4,1)</f>
        <v>4</v>
      </c>
      <c r="G1160" cm="1">
        <f t="array" ref="G1160">_xlfn.IFS(D1160&gt;4094,4,AND(D1160&lt;=4094, D1160&gt;2784),3,AND(D1160&lt;=2784,D1160&gt;1779),2,D1160&lt;=1779,1)</f>
        <v>4</v>
      </c>
      <c r="H1160">
        <f t="shared" si="18"/>
        <v>344</v>
      </c>
      <c r="I1160" t="str" cm="1">
        <f t="array" ref="I1160">_xlfn.IFS(H1160&gt;411,"Platinum",AND(H1160&lt;=411, H1160&gt;311),"Gold",AND(H1160&lt;=311,H1160&gt;211),"Silver",H1160&lt;=211,"Bronze")</f>
        <v>Gold</v>
      </c>
      <c r="J1160" t="str" cm="1">
        <f t="array" ref="J1160">_xlfn.IFS(
H1160="444","Champions",
LEFT(H1160,1)="4","Loyal Customers",
MID(H1160,2,1)="4","Potential Loyalists",
LEFT(H1160,1)="3","Promising",
LEFT(H1160,1)="2","Customers Needing Attention",
LEFT(H1160,1)&lt;="2","At Risk",
RIGHT(H1160,1)="4","Can't Lose Them",
TRUE,"Hibernating"
)</f>
        <v>Potential Loyalists</v>
      </c>
    </row>
    <row r="1161" spans="1:10" x14ac:dyDescent="0.25">
      <c r="A1161" s="3" t="s">
        <v>1177</v>
      </c>
      <c r="B1161">
        <v>96</v>
      </c>
      <c r="C1161">
        <v>2</v>
      </c>
      <c r="D1161">
        <v>1364.05</v>
      </c>
      <c r="E1161" cm="1">
        <f t="array" ref="E1161">_xlfn.IFS(B1161&gt;87,1,AND(B1161&lt;=87, B1161&gt;45),2,AND(B1161&lt;=45,B1161&gt;18),3,B1161&lt;=18,4)</f>
        <v>1</v>
      </c>
      <c r="F1161" cm="1">
        <f t="array" ref="F1161">_xlfn.IFS(C1161&gt;7,4,AND(C1161&lt;=7, C1161&gt;5),3,AND(C1161&lt;=5,C1161&gt;4),2,C1161&lt;=4,1)</f>
        <v>1</v>
      </c>
      <c r="G1161" cm="1">
        <f t="array" ref="G1161">_xlfn.IFS(D1161&gt;4094,4,AND(D1161&lt;=4094, D1161&gt;2784),3,AND(D1161&lt;=2784,D1161&gt;1779),2,D1161&lt;=1779,1)</f>
        <v>1</v>
      </c>
      <c r="H1161">
        <f t="shared" si="18"/>
        <v>111</v>
      </c>
      <c r="I1161" t="str" cm="1">
        <f t="array" ref="I1161">_xlfn.IFS(H1161&gt;411,"Platinum",AND(H1161&lt;=411, H1161&gt;311),"Gold",AND(H1161&lt;=311,H1161&gt;211),"Silver",H1161&lt;=211,"Bronze")</f>
        <v>Bronze</v>
      </c>
      <c r="J1161" t="str" cm="1">
        <f t="array" ref="J1161">_xlfn.IFS(
H1161="444","Champions",
LEFT(H1161,1)="4","Loyal Customers",
MID(H1161,2,1)="4","Potential Loyalists",
LEFT(H1161,1)="3","Promising",
LEFT(H1161,1)="2","Customers Needing Attention",
LEFT(H1161,1)&lt;="2","At Risk",
RIGHT(H1161,1)="4","Can't Lose Them",
TRUE,"Hibernating"
)</f>
        <v>At Risk</v>
      </c>
    </row>
    <row r="1162" spans="1:10" x14ac:dyDescent="0.25">
      <c r="A1162" s="3" t="s">
        <v>1178</v>
      </c>
      <c r="B1162">
        <v>80</v>
      </c>
      <c r="C1162">
        <v>6</v>
      </c>
      <c r="D1162">
        <v>3799.8599999999997</v>
      </c>
      <c r="E1162" cm="1">
        <f t="array" ref="E1162">_xlfn.IFS(B1162&gt;87,1,AND(B1162&lt;=87, B1162&gt;45),2,AND(B1162&lt;=45,B1162&gt;18),3,B1162&lt;=18,4)</f>
        <v>2</v>
      </c>
      <c r="F1162" cm="1">
        <f t="array" ref="F1162">_xlfn.IFS(C1162&gt;7,4,AND(C1162&lt;=7, C1162&gt;5),3,AND(C1162&lt;=5,C1162&gt;4),2,C1162&lt;=4,1)</f>
        <v>3</v>
      </c>
      <c r="G1162" cm="1">
        <f t="array" ref="G1162">_xlfn.IFS(D1162&gt;4094,4,AND(D1162&lt;=4094, D1162&gt;2784),3,AND(D1162&lt;=2784,D1162&gt;1779),2,D1162&lt;=1779,1)</f>
        <v>3</v>
      </c>
      <c r="H1162">
        <f t="shared" si="18"/>
        <v>233</v>
      </c>
      <c r="I1162" t="str" cm="1">
        <f t="array" ref="I1162">_xlfn.IFS(H1162&gt;411,"Platinum",AND(H1162&lt;=411, H1162&gt;311),"Gold",AND(H1162&lt;=311,H1162&gt;211),"Silver",H1162&lt;=211,"Bronze")</f>
        <v>Silver</v>
      </c>
      <c r="J1162" t="str" cm="1">
        <f t="array" ref="J1162">_xlfn.IFS(
H1162="444","Champions",
LEFT(H1162,1)="4","Loyal Customers",
MID(H1162,2,1)="4","Potential Loyalists",
LEFT(H1162,1)="3","Promising",
LEFT(H1162,1)="2","Customers Needing Attention",
LEFT(H1162,1)&lt;="2","At Risk",
RIGHT(H1162,1)="4","Can't Lose Them",
TRUE,"Hibernating"
)</f>
        <v>Customers Needing Attention</v>
      </c>
    </row>
    <row r="1163" spans="1:10" x14ac:dyDescent="0.25">
      <c r="A1163" s="3" t="s">
        <v>1179</v>
      </c>
      <c r="B1163">
        <v>11</v>
      </c>
      <c r="C1163">
        <v>3</v>
      </c>
      <c r="D1163">
        <v>2006.1799999999998</v>
      </c>
      <c r="E1163" cm="1">
        <f t="array" ref="E1163">_xlfn.IFS(B1163&gt;87,1,AND(B1163&lt;=87, B1163&gt;45),2,AND(B1163&lt;=45,B1163&gt;18),3,B1163&lt;=18,4)</f>
        <v>4</v>
      </c>
      <c r="F1163" cm="1">
        <f t="array" ref="F1163">_xlfn.IFS(C1163&gt;7,4,AND(C1163&lt;=7, C1163&gt;5),3,AND(C1163&lt;=5,C1163&gt;4),2,C1163&lt;=4,1)</f>
        <v>1</v>
      </c>
      <c r="G1163" cm="1">
        <f t="array" ref="G1163">_xlfn.IFS(D1163&gt;4094,4,AND(D1163&lt;=4094, D1163&gt;2784),3,AND(D1163&lt;=2784,D1163&gt;1779),2,D1163&lt;=1779,1)</f>
        <v>2</v>
      </c>
      <c r="H1163">
        <f t="shared" si="18"/>
        <v>412</v>
      </c>
      <c r="I1163" t="str" cm="1">
        <f t="array" ref="I1163">_xlfn.IFS(H1163&gt;411,"Platinum",AND(H1163&lt;=411, H1163&gt;311),"Gold",AND(H1163&lt;=311,H1163&gt;211),"Silver",H1163&lt;=211,"Bronze")</f>
        <v>Platinum</v>
      </c>
      <c r="J1163" t="str" cm="1">
        <f t="array" ref="J1163">_xlfn.IFS(
H1163="444","Champions",
LEFT(H1163,1)="4","Loyal Customers",
MID(H1163,2,1)="4","Potential Loyalists",
LEFT(H1163,1)="3","Promising",
LEFT(H1163,1)="2","Customers Needing Attention",
LEFT(H1163,1)&lt;="2","At Risk",
RIGHT(H1163,1)="4","Can't Lose Them",
TRUE,"Hibernating"
)</f>
        <v>Loyal Customers</v>
      </c>
    </row>
    <row r="1164" spans="1:10" x14ac:dyDescent="0.25">
      <c r="A1164" s="3" t="s">
        <v>1180</v>
      </c>
      <c r="B1164">
        <v>139</v>
      </c>
      <c r="C1164">
        <v>5</v>
      </c>
      <c r="D1164">
        <v>3472.24</v>
      </c>
      <c r="E1164" cm="1">
        <f t="array" ref="E1164">_xlfn.IFS(B1164&gt;87,1,AND(B1164&lt;=87, B1164&gt;45),2,AND(B1164&lt;=45,B1164&gt;18),3,B1164&lt;=18,4)</f>
        <v>1</v>
      </c>
      <c r="F1164" cm="1">
        <f t="array" ref="F1164">_xlfn.IFS(C1164&gt;7,4,AND(C1164&lt;=7, C1164&gt;5),3,AND(C1164&lt;=5,C1164&gt;4),2,C1164&lt;=4,1)</f>
        <v>2</v>
      </c>
      <c r="G1164" cm="1">
        <f t="array" ref="G1164">_xlfn.IFS(D1164&gt;4094,4,AND(D1164&lt;=4094, D1164&gt;2784),3,AND(D1164&lt;=2784,D1164&gt;1779),2,D1164&lt;=1779,1)</f>
        <v>3</v>
      </c>
      <c r="H1164">
        <f t="shared" si="18"/>
        <v>123</v>
      </c>
      <c r="I1164" t="str" cm="1">
        <f t="array" ref="I1164">_xlfn.IFS(H1164&gt;411,"Platinum",AND(H1164&lt;=411, H1164&gt;311),"Gold",AND(H1164&lt;=311,H1164&gt;211),"Silver",H1164&lt;=211,"Bronze")</f>
        <v>Bronze</v>
      </c>
      <c r="J1164" t="str" cm="1">
        <f t="array" ref="J1164">_xlfn.IFS(
H1164="444","Champions",
LEFT(H1164,1)="4","Loyal Customers",
MID(H1164,2,1)="4","Potential Loyalists",
LEFT(H1164,1)="3","Promising",
LEFT(H1164,1)="2","Customers Needing Attention",
LEFT(H1164,1)&lt;="2","At Risk",
RIGHT(H1164,1)="4","Can't Lose Them",
TRUE,"Hibernating"
)</f>
        <v>At Risk</v>
      </c>
    </row>
    <row r="1165" spans="1:10" x14ac:dyDescent="0.25">
      <c r="A1165" s="3" t="s">
        <v>1181</v>
      </c>
      <c r="B1165">
        <v>5</v>
      </c>
      <c r="C1165">
        <v>5</v>
      </c>
      <c r="D1165">
        <v>3977.45</v>
      </c>
      <c r="E1165" cm="1">
        <f t="array" ref="E1165">_xlfn.IFS(B1165&gt;87,1,AND(B1165&lt;=87, B1165&gt;45),2,AND(B1165&lt;=45,B1165&gt;18),3,B1165&lt;=18,4)</f>
        <v>4</v>
      </c>
      <c r="F1165" cm="1">
        <f t="array" ref="F1165">_xlfn.IFS(C1165&gt;7,4,AND(C1165&lt;=7, C1165&gt;5),3,AND(C1165&lt;=5,C1165&gt;4),2,C1165&lt;=4,1)</f>
        <v>2</v>
      </c>
      <c r="G1165" cm="1">
        <f t="array" ref="G1165">_xlfn.IFS(D1165&gt;4094,4,AND(D1165&lt;=4094, D1165&gt;2784),3,AND(D1165&lt;=2784,D1165&gt;1779),2,D1165&lt;=1779,1)</f>
        <v>3</v>
      </c>
      <c r="H1165">
        <f t="shared" si="18"/>
        <v>423</v>
      </c>
      <c r="I1165" t="str" cm="1">
        <f t="array" ref="I1165">_xlfn.IFS(H1165&gt;411,"Platinum",AND(H1165&lt;=411, H1165&gt;311),"Gold",AND(H1165&lt;=311,H1165&gt;211),"Silver",H1165&lt;=211,"Bronze")</f>
        <v>Platinum</v>
      </c>
      <c r="J1165" t="str" cm="1">
        <f t="array" ref="J1165">_xlfn.IFS(
H1165="444","Champions",
LEFT(H1165,1)="4","Loyal Customers",
MID(H1165,2,1)="4","Potential Loyalists",
LEFT(H1165,1)="3","Promising",
LEFT(H1165,1)="2","Customers Needing Attention",
LEFT(H1165,1)&lt;="2","At Risk",
RIGHT(H1165,1)="4","Can't Lose Them",
TRUE,"Hibernating"
)</f>
        <v>Loyal Customers</v>
      </c>
    </row>
    <row r="1166" spans="1:10" x14ac:dyDescent="0.25">
      <c r="A1166" s="3" t="s">
        <v>1182</v>
      </c>
      <c r="B1166">
        <v>55</v>
      </c>
      <c r="C1166">
        <v>8</v>
      </c>
      <c r="D1166">
        <v>4267.67</v>
      </c>
      <c r="E1166" cm="1">
        <f t="array" ref="E1166">_xlfn.IFS(B1166&gt;87,1,AND(B1166&lt;=87, B1166&gt;45),2,AND(B1166&lt;=45,B1166&gt;18),3,B1166&lt;=18,4)</f>
        <v>2</v>
      </c>
      <c r="F1166" cm="1">
        <f t="array" ref="F1166">_xlfn.IFS(C1166&gt;7,4,AND(C1166&lt;=7, C1166&gt;5),3,AND(C1166&lt;=5,C1166&gt;4),2,C1166&lt;=4,1)</f>
        <v>4</v>
      </c>
      <c r="G1166" cm="1">
        <f t="array" ref="G1166">_xlfn.IFS(D1166&gt;4094,4,AND(D1166&lt;=4094, D1166&gt;2784),3,AND(D1166&lt;=2784,D1166&gt;1779),2,D1166&lt;=1779,1)</f>
        <v>4</v>
      </c>
      <c r="H1166">
        <f t="shared" si="18"/>
        <v>244</v>
      </c>
      <c r="I1166" t="str" cm="1">
        <f t="array" ref="I1166">_xlfn.IFS(H1166&gt;411,"Platinum",AND(H1166&lt;=411, H1166&gt;311),"Gold",AND(H1166&lt;=311,H1166&gt;211),"Silver",H1166&lt;=211,"Bronze")</f>
        <v>Silver</v>
      </c>
      <c r="J1166" t="str" cm="1">
        <f t="array" ref="J1166">_xlfn.IFS(
H1166="444","Champions",
LEFT(H1166,1)="4","Loyal Customers",
MID(H1166,2,1)="4","Potential Loyalists",
LEFT(H1166,1)="3","Promising",
LEFT(H1166,1)="2","Customers Needing Attention",
LEFT(H1166,1)&lt;="2","At Risk",
RIGHT(H1166,1)="4","Can't Lose Them",
TRUE,"Hibernating"
)</f>
        <v>Potential Loyalists</v>
      </c>
    </row>
    <row r="1167" spans="1:10" x14ac:dyDescent="0.25">
      <c r="A1167" s="3" t="s">
        <v>1183</v>
      </c>
      <c r="B1167">
        <v>33</v>
      </c>
      <c r="C1167">
        <v>9</v>
      </c>
      <c r="D1167">
        <v>9188.77</v>
      </c>
      <c r="E1167" cm="1">
        <f t="array" ref="E1167">_xlfn.IFS(B1167&gt;87,1,AND(B1167&lt;=87, B1167&gt;45),2,AND(B1167&lt;=45,B1167&gt;18),3,B1167&lt;=18,4)</f>
        <v>3</v>
      </c>
      <c r="F1167" cm="1">
        <f t="array" ref="F1167">_xlfn.IFS(C1167&gt;7,4,AND(C1167&lt;=7, C1167&gt;5),3,AND(C1167&lt;=5,C1167&gt;4),2,C1167&lt;=4,1)</f>
        <v>4</v>
      </c>
      <c r="G1167" cm="1">
        <f t="array" ref="G1167">_xlfn.IFS(D1167&gt;4094,4,AND(D1167&lt;=4094, D1167&gt;2784),3,AND(D1167&lt;=2784,D1167&gt;1779),2,D1167&lt;=1779,1)</f>
        <v>4</v>
      </c>
      <c r="H1167">
        <f t="shared" si="18"/>
        <v>344</v>
      </c>
      <c r="I1167" t="str" cm="1">
        <f t="array" ref="I1167">_xlfn.IFS(H1167&gt;411,"Platinum",AND(H1167&lt;=411, H1167&gt;311),"Gold",AND(H1167&lt;=311,H1167&gt;211),"Silver",H1167&lt;=211,"Bronze")</f>
        <v>Gold</v>
      </c>
      <c r="J1167" t="str" cm="1">
        <f t="array" ref="J1167">_xlfn.IFS(
H1167="444","Champions",
LEFT(H1167,1)="4","Loyal Customers",
MID(H1167,2,1)="4","Potential Loyalists",
LEFT(H1167,1)="3","Promising",
LEFT(H1167,1)="2","Customers Needing Attention",
LEFT(H1167,1)&lt;="2","At Risk",
RIGHT(H1167,1)="4","Can't Lose Them",
TRUE,"Hibernating"
)</f>
        <v>Potential Loyalists</v>
      </c>
    </row>
    <row r="1168" spans="1:10" x14ac:dyDescent="0.25">
      <c r="A1168" s="3" t="s">
        <v>1184</v>
      </c>
      <c r="B1168">
        <v>279</v>
      </c>
      <c r="C1168">
        <v>1</v>
      </c>
      <c r="D1168">
        <v>1215.3399999999999</v>
      </c>
      <c r="E1168" cm="1">
        <f t="array" ref="E1168">_xlfn.IFS(B1168&gt;87,1,AND(B1168&lt;=87, B1168&gt;45),2,AND(B1168&lt;=45,B1168&gt;18),3,B1168&lt;=18,4)</f>
        <v>1</v>
      </c>
      <c r="F1168" cm="1">
        <f t="array" ref="F1168">_xlfn.IFS(C1168&gt;7,4,AND(C1168&lt;=7, C1168&gt;5),3,AND(C1168&lt;=5,C1168&gt;4),2,C1168&lt;=4,1)</f>
        <v>1</v>
      </c>
      <c r="G1168" cm="1">
        <f t="array" ref="G1168">_xlfn.IFS(D1168&gt;4094,4,AND(D1168&lt;=4094, D1168&gt;2784),3,AND(D1168&lt;=2784,D1168&gt;1779),2,D1168&lt;=1779,1)</f>
        <v>1</v>
      </c>
      <c r="H1168">
        <f t="shared" si="18"/>
        <v>111</v>
      </c>
      <c r="I1168" t="str" cm="1">
        <f t="array" ref="I1168">_xlfn.IFS(H1168&gt;411,"Platinum",AND(H1168&lt;=411, H1168&gt;311),"Gold",AND(H1168&lt;=311,H1168&gt;211),"Silver",H1168&lt;=211,"Bronze")</f>
        <v>Bronze</v>
      </c>
      <c r="J1168" t="str" cm="1">
        <f t="array" ref="J1168">_xlfn.IFS(
H1168="444","Champions",
LEFT(H1168,1)="4","Loyal Customers",
MID(H1168,2,1)="4","Potential Loyalists",
LEFT(H1168,1)="3","Promising",
LEFT(H1168,1)="2","Customers Needing Attention",
LEFT(H1168,1)&lt;="2","At Risk",
RIGHT(H1168,1)="4","Can't Lose Them",
TRUE,"Hibernating"
)</f>
        <v>At Risk</v>
      </c>
    </row>
    <row r="1169" spans="1:10" x14ac:dyDescent="0.25">
      <c r="A1169" s="3" t="s">
        <v>1185</v>
      </c>
      <c r="B1169">
        <v>57</v>
      </c>
      <c r="C1169">
        <v>6</v>
      </c>
      <c r="D1169">
        <v>5350</v>
      </c>
      <c r="E1169" cm="1">
        <f t="array" ref="E1169">_xlfn.IFS(B1169&gt;87,1,AND(B1169&lt;=87, B1169&gt;45),2,AND(B1169&lt;=45,B1169&gt;18),3,B1169&lt;=18,4)</f>
        <v>2</v>
      </c>
      <c r="F1169" cm="1">
        <f t="array" ref="F1169">_xlfn.IFS(C1169&gt;7,4,AND(C1169&lt;=7, C1169&gt;5),3,AND(C1169&lt;=5,C1169&gt;4),2,C1169&lt;=4,1)</f>
        <v>3</v>
      </c>
      <c r="G1169" cm="1">
        <f t="array" ref="G1169">_xlfn.IFS(D1169&gt;4094,4,AND(D1169&lt;=4094, D1169&gt;2784),3,AND(D1169&lt;=2784,D1169&gt;1779),2,D1169&lt;=1779,1)</f>
        <v>4</v>
      </c>
      <c r="H1169">
        <f t="shared" si="18"/>
        <v>234</v>
      </c>
      <c r="I1169" t="str" cm="1">
        <f t="array" ref="I1169">_xlfn.IFS(H1169&gt;411,"Platinum",AND(H1169&lt;=411, H1169&gt;311),"Gold",AND(H1169&lt;=311,H1169&gt;211),"Silver",H1169&lt;=211,"Bronze")</f>
        <v>Silver</v>
      </c>
      <c r="J1169" t="str" cm="1">
        <f t="array" ref="J1169">_xlfn.IFS(
H1169="444","Champions",
LEFT(H1169,1)="4","Loyal Customers",
MID(H1169,2,1)="4","Potential Loyalists",
LEFT(H1169,1)="3","Promising",
LEFT(H1169,1)="2","Customers Needing Attention",
LEFT(H1169,1)&lt;="2","At Risk",
RIGHT(H1169,1)="4","Can't Lose Them",
TRUE,"Hibernating"
)</f>
        <v>Customers Needing Attention</v>
      </c>
    </row>
    <row r="1170" spans="1:10" x14ac:dyDescent="0.25">
      <c r="A1170" s="3" t="s">
        <v>1186</v>
      </c>
      <c r="B1170">
        <v>76</v>
      </c>
      <c r="C1170">
        <v>5</v>
      </c>
      <c r="D1170">
        <v>2532.7200000000003</v>
      </c>
      <c r="E1170" cm="1">
        <f t="array" ref="E1170">_xlfn.IFS(B1170&gt;87,1,AND(B1170&lt;=87, B1170&gt;45),2,AND(B1170&lt;=45,B1170&gt;18),3,B1170&lt;=18,4)</f>
        <v>2</v>
      </c>
      <c r="F1170" cm="1">
        <f t="array" ref="F1170">_xlfn.IFS(C1170&gt;7,4,AND(C1170&lt;=7, C1170&gt;5),3,AND(C1170&lt;=5,C1170&gt;4),2,C1170&lt;=4,1)</f>
        <v>2</v>
      </c>
      <c r="G1170" cm="1">
        <f t="array" ref="G1170">_xlfn.IFS(D1170&gt;4094,4,AND(D1170&lt;=4094, D1170&gt;2784),3,AND(D1170&lt;=2784,D1170&gt;1779),2,D1170&lt;=1779,1)</f>
        <v>2</v>
      </c>
      <c r="H1170">
        <f t="shared" si="18"/>
        <v>222</v>
      </c>
      <c r="I1170" t="str" cm="1">
        <f t="array" ref="I1170">_xlfn.IFS(H1170&gt;411,"Platinum",AND(H1170&lt;=411, H1170&gt;311),"Gold",AND(H1170&lt;=311,H1170&gt;211),"Silver",H1170&lt;=211,"Bronze")</f>
        <v>Silver</v>
      </c>
      <c r="J1170" t="str" cm="1">
        <f t="array" ref="J1170">_xlfn.IFS(
H1170="444","Champions",
LEFT(H1170,1)="4","Loyal Customers",
MID(H1170,2,1)="4","Potential Loyalists",
LEFT(H1170,1)="3","Promising",
LEFT(H1170,1)="2","Customers Needing Attention",
LEFT(H1170,1)&lt;="2","At Risk",
RIGHT(H1170,1)="4","Can't Lose Them",
TRUE,"Hibernating"
)</f>
        <v>Customers Needing Attention</v>
      </c>
    </row>
    <row r="1171" spans="1:10" x14ac:dyDescent="0.25">
      <c r="A1171" s="3" t="s">
        <v>1187</v>
      </c>
      <c r="B1171">
        <v>52</v>
      </c>
      <c r="C1171">
        <v>9</v>
      </c>
      <c r="D1171">
        <v>2008.2699999999998</v>
      </c>
      <c r="E1171" cm="1">
        <f t="array" ref="E1171">_xlfn.IFS(B1171&gt;87,1,AND(B1171&lt;=87, B1171&gt;45),2,AND(B1171&lt;=45,B1171&gt;18),3,B1171&lt;=18,4)</f>
        <v>2</v>
      </c>
      <c r="F1171" cm="1">
        <f t="array" ref="F1171">_xlfn.IFS(C1171&gt;7,4,AND(C1171&lt;=7, C1171&gt;5),3,AND(C1171&lt;=5,C1171&gt;4),2,C1171&lt;=4,1)</f>
        <v>4</v>
      </c>
      <c r="G1171" cm="1">
        <f t="array" ref="G1171">_xlfn.IFS(D1171&gt;4094,4,AND(D1171&lt;=4094, D1171&gt;2784),3,AND(D1171&lt;=2784,D1171&gt;1779),2,D1171&lt;=1779,1)</f>
        <v>2</v>
      </c>
      <c r="H1171">
        <f t="shared" si="18"/>
        <v>242</v>
      </c>
      <c r="I1171" t="str" cm="1">
        <f t="array" ref="I1171">_xlfn.IFS(H1171&gt;411,"Platinum",AND(H1171&lt;=411, H1171&gt;311),"Gold",AND(H1171&lt;=311,H1171&gt;211),"Silver",H1171&lt;=211,"Bronze")</f>
        <v>Silver</v>
      </c>
      <c r="J1171" t="str" cm="1">
        <f t="array" ref="J1171">_xlfn.IFS(
H1171="444","Champions",
LEFT(H1171,1)="4","Loyal Customers",
MID(H1171,2,1)="4","Potential Loyalists",
LEFT(H1171,1)="3","Promising",
LEFT(H1171,1)="2","Customers Needing Attention",
LEFT(H1171,1)&lt;="2","At Risk",
RIGHT(H1171,1)="4","Can't Lose Them",
TRUE,"Hibernating"
)</f>
        <v>Potential Loyalists</v>
      </c>
    </row>
    <row r="1172" spans="1:10" x14ac:dyDescent="0.25">
      <c r="A1172" s="3" t="s">
        <v>1188</v>
      </c>
      <c r="B1172">
        <v>6</v>
      </c>
      <c r="C1172">
        <v>4</v>
      </c>
      <c r="D1172">
        <v>2099.4</v>
      </c>
      <c r="E1172" cm="1">
        <f t="array" ref="E1172">_xlfn.IFS(B1172&gt;87,1,AND(B1172&lt;=87, B1172&gt;45),2,AND(B1172&lt;=45,B1172&gt;18),3,B1172&lt;=18,4)</f>
        <v>4</v>
      </c>
      <c r="F1172" cm="1">
        <f t="array" ref="F1172">_xlfn.IFS(C1172&gt;7,4,AND(C1172&lt;=7, C1172&gt;5),3,AND(C1172&lt;=5,C1172&gt;4),2,C1172&lt;=4,1)</f>
        <v>1</v>
      </c>
      <c r="G1172" cm="1">
        <f t="array" ref="G1172">_xlfn.IFS(D1172&gt;4094,4,AND(D1172&lt;=4094, D1172&gt;2784),3,AND(D1172&lt;=2784,D1172&gt;1779),2,D1172&lt;=1779,1)</f>
        <v>2</v>
      </c>
      <c r="H1172">
        <f t="shared" si="18"/>
        <v>412</v>
      </c>
      <c r="I1172" t="str" cm="1">
        <f t="array" ref="I1172">_xlfn.IFS(H1172&gt;411,"Platinum",AND(H1172&lt;=411, H1172&gt;311),"Gold",AND(H1172&lt;=311,H1172&gt;211),"Silver",H1172&lt;=211,"Bronze")</f>
        <v>Platinum</v>
      </c>
      <c r="J1172" t="str" cm="1">
        <f t="array" ref="J1172">_xlfn.IFS(
H1172="444","Champions",
LEFT(H1172,1)="4","Loyal Customers",
MID(H1172,2,1)="4","Potential Loyalists",
LEFT(H1172,1)="3","Promising",
LEFT(H1172,1)="2","Customers Needing Attention",
LEFT(H1172,1)&lt;="2","At Risk",
RIGHT(H1172,1)="4","Can't Lose Them",
TRUE,"Hibernating"
)</f>
        <v>Loyal Customers</v>
      </c>
    </row>
    <row r="1173" spans="1:10" x14ac:dyDescent="0.25">
      <c r="A1173" s="3" t="s">
        <v>1189</v>
      </c>
      <c r="B1173">
        <v>51</v>
      </c>
      <c r="C1173">
        <v>6</v>
      </c>
      <c r="D1173">
        <v>6140.66</v>
      </c>
      <c r="E1173" cm="1">
        <f t="array" ref="E1173">_xlfn.IFS(B1173&gt;87,1,AND(B1173&lt;=87, B1173&gt;45),2,AND(B1173&lt;=45,B1173&gt;18),3,B1173&lt;=18,4)</f>
        <v>2</v>
      </c>
      <c r="F1173" cm="1">
        <f t="array" ref="F1173">_xlfn.IFS(C1173&gt;7,4,AND(C1173&lt;=7, C1173&gt;5),3,AND(C1173&lt;=5,C1173&gt;4),2,C1173&lt;=4,1)</f>
        <v>3</v>
      </c>
      <c r="G1173" cm="1">
        <f t="array" ref="G1173">_xlfn.IFS(D1173&gt;4094,4,AND(D1173&lt;=4094, D1173&gt;2784),3,AND(D1173&lt;=2784,D1173&gt;1779),2,D1173&lt;=1779,1)</f>
        <v>4</v>
      </c>
      <c r="H1173">
        <f t="shared" si="18"/>
        <v>234</v>
      </c>
      <c r="I1173" t="str" cm="1">
        <f t="array" ref="I1173">_xlfn.IFS(H1173&gt;411,"Platinum",AND(H1173&lt;=411, H1173&gt;311),"Gold",AND(H1173&lt;=311,H1173&gt;211),"Silver",H1173&lt;=211,"Bronze")</f>
        <v>Silver</v>
      </c>
      <c r="J1173" t="str" cm="1">
        <f t="array" ref="J1173">_xlfn.IFS(
H1173="444","Champions",
LEFT(H1173,1)="4","Loyal Customers",
MID(H1173,2,1)="4","Potential Loyalists",
LEFT(H1173,1)="3","Promising",
LEFT(H1173,1)="2","Customers Needing Attention",
LEFT(H1173,1)&lt;="2","At Risk",
RIGHT(H1173,1)="4","Can't Lose Them",
TRUE,"Hibernating"
)</f>
        <v>Customers Needing Attention</v>
      </c>
    </row>
    <row r="1174" spans="1:10" x14ac:dyDescent="0.25">
      <c r="A1174" s="3" t="s">
        <v>1190</v>
      </c>
      <c r="B1174">
        <v>58</v>
      </c>
      <c r="C1174">
        <v>9</v>
      </c>
      <c r="D1174">
        <v>3009.89</v>
      </c>
      <c r="E1174" cm="1">
        <f t="array" ref="E1174">_xlfn.IFS(B1174&gt;87,1,AND(B1174&lt;=87, B1174&gt;45),2,AND(B1174&lt;=45,B1174&gt;18),3,B1174&lt;=18,4)</f>
        <v>2</v>
      </c>
      <c r="F1174" cm="1">
        <f t="array" ref="F1174">_xlfn.IFS(C1174&gt;7,4,AND(C1174&lt;=7, C1174&gt;5),3,AND(C1174&lt;=5,C1174&gt;4),2,C1174&lt;=4,1)</f>
        <v>4</v>
      </c>
      <c r="G1174" cm="1">
        <f t="array" ref="G1174">_xlfn.IFS(D1174&gt;4094,4,AND(D1174&lt;=4094, D1174&gt;2784),3,AND(D1174&lt;=2784,D1174&gt;1779),2,D1174&lt;=1779,1)</f>
        <v>3</v>
      </c>
      <c r="H1174">
        <f t="shared" si="18"/>
        <v>243</v>
      </c>
      <c r="I1174" t="str" cm="1">
        <f t="array" ref="I1174">_xlfn.IFS(H1174&gt;411,"Platinum",AND(H1174&lt;=411, H1174&gt;311),"Gold",AND(H1174&lt;=311,H1174&gt;211),"Silver",H1174&lt;=211,"Bronze")</f>
        <v>Silver</v>
      </c>
      <c r="J1174" t="str" cm="1">
        <f t="array" ref="J1174">_xlfn.IFS(
H1174="444","Champions",
LEFT(H1174,1)="4","Loyal Customers",
MID(H1174,2,1)="4","Potential Loyalists",
LEFT(H1174,1)="3","Promising",
LEFT(H1174,1)="2","Customers Needing Attention",
LEFT(H1174,1)&lt;="2","At Risk",
RIGHT(H1174,1)="4","Can't Lose Them",
TRUE,"Hibernating"
)</f>
        <v>Potential Loyalists</v>
      </c>
    </row>
    <row r="1175" spans="1:10" x14ac:dyDescent="0.25">
      <c r="A1175" s="3" t="s">
        <v>1191</v>
      </c>
      <c r="B1175">
        <v>5</v>
      </c>
      <c r="C1175">
        <v>6</v>
      </c>
      <c r="D1175">
        <v>4941.1799999999994</v>
      </c>
      <c r="E1175" cm="1">
        <f t="array" ref="E1175">_xlfn.IFS(B1175&gt;87,1,AND(B1175&lt;=87, B1175&gt;45),2,AND(B1175&lt;=45,B1175&gt;18),3,B1175&lt;=18,4)</f>
        <v>4</v>
      </c>
      <c r="F1175" cm="1">
        <f t="array" ref="F1175">_xlfn.IFS(C1175&gt;7,4,AND(C1175&lt;=7, C1175&gt;5),3,AND(C1175&lt;=5,C1175&gt;4),2,C1175&lt;=4,1)</f>
        <v>3</v>
      </c>
      <c r="G1175" cm="1">
        <f t="array" ref="G1175">_xlfn.IFS(D1175&gt;4094,4,AND(D1175&lt;=4094, D1175&gt;2784),3,AND(D1175&lt;=2784,D1175&gt;1779),2,D1175&lt;=1779,1)</f>
        <v>4</v>
      </c>
      <c r="H1175">
        <f t="shared" si="18"/>
        <v>434</v>
      </c>
      <c r="I1175" t="str" cm="1">
        <f t="array" ref="I1175">_xlfn.IFS(H1175&gt;411,"Platinum",AND(H1175&lt;=411, H1175&gt;311),"Gold",AND(H1175&lt;=311,H1175&gt;211),"Silver",H1175&lt;=211,"Bronze")</f>
        <v>Platinum</v>
      </c>
      <c r="J1175" t="str" cm="1">
        <f t="array" ref="J1175">_xlfn.IFS(
H1175="444","Champions",
LEFT(H1175,1)="4","Loyal Customers",
MID(H1175,2,1)="4","Potential Loyalists",
LEFT(H1175,1)="3","Promising",
LEFT(H1175,1)="2","Customers Needing Attention",
LEFT(H1175,1)&lt;="2","At Risk",
RIGHT(H1175,1)="4","Can't Lose Them",
TRUE,"Hibernating"
)</f>
        <v>Loyal Customers</v>
      </c>
    </row>
    <row r="1176" spans="1:10" x14ac:dyDescent="0.25">
      <c r="A1176" s="3" t="s">
        <v>1192</v>
      </c>
      <c r="B1176">
        <v>1</v>
      </c>
      <c r="C1176">
        <v>4</v>
      </c>
      <c r="D1176">
        <v>3000.7</v>
      </c>
      <c r="E1176" cm="1">
        <f t="array" ref="E1176">_xlfn.IFS(B1176&gt;87,1,AND(B1176&lt;=87, B1176&gt;45),2,AND(B1176&lt;=45,B1176&gt;18),3,B1176&lt;=18,4)</f>
        <v>4</v>
      </c>
      <c r="F1176" cm="1">
        <f t="array" ref="F1176">_xlfn.IFS(C1176&gt;7,4,AND(C1176&lt;=7, C1176&gt;5),3,AND(C1176&lt;=5,C1176&gt;4),2,C1176&lt;=4,1)</f>
        <v>1</v>
      </c>
      <c r="G1176" cm="1">
        <f t="array" ref="G1176">_xlfn.IFS(D1176&gt;4094,4,AND(D1176&lt;=4094, D1176&gt;2784),3,AND(D1176&lt;=2784,D1176&gt;1779),2,D1176&lt;=1779,1)</f>
        <v>3</v>
      </c>
      <c r="H1176">
        <f t="shared" si="18"/>
        <v>413</v>
      </c>
      <c r="I1176" t="str" cm="1">
        <f t="array" ref="I1176">_xlfn.IFS(H1176&gt;411,"Platinum",AND(H1176&lt;=411, H1176&gt;311),"Gold",AND(H1176&lt;=311,H1176&gt;211),"Silver",H1176&lt;=211,"Bronze")</f>
        <v>Platinum</v>
      </c>
      <c r="J1176" t="str" cm="1">
        <f t="array" ref="J1176">_xlfn.IFS(
H1176="444","Champions",
LEFT(H1176,1)="4","Loyal Customers",
MID(H1176,2,1)="4","Potential Loyalists",
LEFT(H1176,1)="3","Promising",
LEFT(H1176,1)="2","Customers Needing Attention",
LEFT(H1176,1)&lt;="2","At Risk",
RIGHT(H1176,1)="4","Can't Lose Them",
TRUE,"Hibernating"
)</f>
        <v>Loyal Customers</v>
      </c>
    </row>
    <row r="1177" spans="1:10" x14ac:dyDescent="0.25">
      <c r="A1177" s="3" t="s">
        <v>1193</v>
      </c>
      <c r="B1177">
        <v>0</v>
      </c>
      <c r="C1177">
        <v>9</v>
      </c>
      <c r="D1177">
        <v>5563.63</v>
      </c>
      <c r="E1177" cm="1">
        <f t="array" ref="E1177">_xlfn.IFS(B1177&gt;87,1,AND(B1177&lt;=87, B1177&gt;45),2,AND(B1177&lt;=45,B1177&gt;18),3,B1177&lt;=18,4)</f>
        <v>4</v>
      </c>
      <c r="F1177" cm="1">
        <f t="array" ref="F1177">_xlfn.IFS(C1177&gt;7,4,AND(C1177&lt;=7, C1177&gt;5),3,AND(C1177&lt;=5,C1177&gt;4),2,C1177&lt;=4,1)</f>
        <v>4</v>
      </c>
      <c r="G1177" cm="1">
        <f t="array" ref="G1177">_xlfn.IFS(D1177&gt;4094,4,AND(D1177&lt;=4094, D1177&gt;2784),3,AND(D1177&lt;=2784,D1177&gt;1779),2,D1177&lt;=1779,1)</f>
        <v>4</v>
      </c>
      <c r="H1177">
        <f t="shared" si="18"/>
        <v>444</v>
      </c>
      <c r="I1177" t="str" cm="1">
        <f t="array" ref="I1177">_xlfn.IFS(H1177&gt;411,"Platinum",AND(H1177&lt;=411, H1177&gt;311),"Gold",AND(H1177&lt;=311,H1177&gt;211),"Silver",H1177&lt;=211,"Bronze")</f>
        <v>Platinum</v>
      </c>
      <c r="J1177" t="str" cm="1">
        <f t="array" ref="J1177">_xlfn.IFS(
H1177="444","Champions",
LEFT(H1177,1)="4","Loyal Customers",
MID(H1177,2,1)="4","Potential Loyalists",
LEFT(H1177,1)="3","Promising",
LEFT(H1177,1)="2","Customers Needing Attention",
LEFT(H1177,1)&lt;="2","At Risk",
RIGHT(H1177,1)="4","Can't Lose Them",
TRUE,"Hibernating"
)</f>
        <v>Loyal Customers</v>
      </c>
    </row>
    <row r="1178" spans="1:10" x14ac:dyDescent="0.25">
      <c r="A1178" s="3" t="s">
        <v>1194</v>
      </c>
      <c r="B1178">
        <v>54</v>
      </c>
      <c r="C1178">
        <v>2</v>
      </c>
      <c r="D1178">
        <v>1028.46</v>
      </c>
      <c r="E1178" cm="1">
        <f t="array" ref="E1178">_xlfn.IFS(B1178&gt;87,1,AND(B1178&lt;=87, B1178&gt;45),2,AND(B1178&lt;=45,B1178&gt;18),3,B1178&lt;=18,4)</f>
        <v>2</v>
      </c>
      <c r="F1178" cm="1">
        <f t="array" ref="F1178">_xlfn.IFS(C1178&gt;7,4,AND(C1178&lt;=7, C1178&gt;5),3,AND(C1178&lt;=5,C1178&gt;4),2,C1178&lt;=4,1)</f>
        <v>1</v>
      </c>
      <c r="G1178" cm="1">
        <f t="array" ref="G1178">_xlfn.IFS(D1178&gt;4094,4,AND(D1178&lt;=4094, D1178&gt;2784),3,AND(D1178&lt;=2784,D1178&gt;1779),2,D1178&lt;=1779,1)</f>
        <v>1</v>
      </c>
      <c r="H1178">
        <f t="shared" si="18"/>
        <v>211</v>
      </c>
      <c r="I1178" t="str" cm="1">
        <f t="array" ref="I1178">_xlfn.IFS(H1178&gt;411,"Platinum",AND(H1178&lt;=411, H1178&gt;311),"Gold",AND(H1178&lt;=311,H1178&gt;211),"Silver",H1178&lt;=211,"Bronze")</f>
        <v>Bronze</v>
      </c>
      <c r="J1178" t="str" cm="1">
        <f t="array" ref="J1178">_xlfn.IFS(
H1178="444","Champions",
LEFT(H1178,1)="4","Loyal Customers",
MID(H1178,2,1)="4","Potential Loyalists",
LEFT(H1178,1)="3","Promising",
LEFT(H1178,1)="2","Customers Needing Attention",
LEFT(H1178,1)&lt;="2","At Risk",
RIGHT(H1178,1)="4","Can't Lose Them",
TRUE,"Hibernating"
)</f>
        <v>Customers Needing Attention</v>
      </c>
    </row>
    <row r="1179" spans="1:10" x14ac:dyDescent="0.25">
      <c r="A1179" s="3" t="s">
        <v>1195</v>
      </c>
      <c r="B1179">
        <v>16</v>
      </c>
      <c r="C1179">
        <v>6</v>
      </c>
      <c r="D1179">
        <v>5006.9799999999996</v>
      </c>
      <c r="E1179" cm="1">
        <f t="array" ref="E1179">_xlfn.IFS(B1179&gt;87,1,AND(B1179&lt;=87, B1179&gt;45),2,AND(B1179&lt;=45,B1179&gt;18),3,B1179&lt;=18,4)</f>
        <v>4</v>
      </c>
      <c r="F1179" cm="1">
        <f t="array" ref="F1179">_xlfn.IFS(C1179&gt;7,4,AND(C1179&lt;=7, C1179&gt;5),3,AND(C1179&lt;=5,C1179&gt;4),2,C1179&lt;=4,1)</f>
        <v>3</v>
      </c>
      <c r="G1179" cm="1">
        <f t="array" ref="G1179">_xlfn.IFS(D1179&gt;4094,4,AND(D1179&lt;=4094, D1179&gt;2784),3,AND(D1179&lt;=2784,D1179&gt;1779),2,D1179&lt;=1779,1)</f>
        <v>4</v>
      </c>
      <c r="H1179">
        <f t="shared" si="18"/>
        <v>434</v>
      </c>
      <c r="I1179" t="str" cm="1">
        <f t="array" ref="I1179">_xlfn.IFS(H1179&gt;411,"Platinum",AND(H1179&lt;=411, H1179&gt;311),"Gold",AND(H1179&lt;=311,H1179&gt;211),"Silver",H1179&lt;=211,"Bronze")</f>
        <v>Platinum</v>
      </c>
      <c r="J1179" t="str" cm="1">
        <f t="array" ref="J1179">_xlfn.IFS(
H1179="444","Champions",
LEFT(H1179,1)="4","Loyal Customers",
MID(H1179,2,1)="4","Potential Loyalists",
LEFT(H1179,1)="3","Promising",
LEFT(H1179,1)="2","Customers Needing Attention",
LEFT(H1179,1)&lt;="2","At Risk",
RIGHT(H1179,1)="4","Can't Lose Them",
TRUE,"Hibernating"
)</f>
        <v>Loyal Customers</v>
      </c>
    </row>
    <row r="1180" spans="1:10" x14ac:dyDescent="0.25">
      <c r="A1180" s="3" t="s">
        <v>1196</v>
      </c>
      <c r="B1180">
        <v>120</v>
      </c>
      <c r="C1180">
        <v>7</v>
      </c>
      <c r="D1180">
        <v>3634.98</v>
      </c>
      <c r="E1180" cm="1">
        <f t="array" ref="E1180">_xlfn.IFS(B1180&gt;87,1,AND(B1180&lt;=87, B1180&gt;45),2,AND(B1180&lt;=45,B1180&gt;18),3,B1180&lt;=18,4)</f>
        <v>1</v>
      </c>
      <c r="F1180" cm="1">
        <f t="array" ref="F1180">_xlfn.IFS(C1180&gt;7,4,AND(C1180&lt;=7, C1180&gt;5),3,AND(C1180&lt;=5,C1180&gt;4),2,C1180&lt;=4,1)</f>
        <v>3</v>
      </c>
      <c r="G1180" cm="1">
        <f t="array" ref="G1180">_xlfn.IFS(D1180&gt;4094,4,AND(D1180&lt;=4094, D1180&gt;2784),3,AND(D1180&lt;=2784,D1180&gt;1779),2,D1180&lt;=1779,1)</f>
        <v>3</v>
      </c>
      <c r="H1180">
        <f t="shared" si="18"/>
        <v>133</v>
      </c>
      <c r="I1180" t="str" cm="1">
        <f t="array" ref="I1180">_xlfn.IFS(H1180&gt;411,"Platinum",AND(H1180&lt;=411, H1180&gt;311),"Gold",AND(H1180&lt;=311,H1180&gt;211),"Silver",H1180&lt;=211,"Bronze")</f>
        <v>Bronze</v>
      </c>
      <c r="J1180" t="str" cm="1">
        <f t="array" ref="J1180">_xlfn.IFS(
H1180="444","Champions",
LEFT(H1180,1)="4","Loyal Customers",
MID(H1180,2,1)="4","Potential Loyalists",
LEFT(H1180,1)="3","Promising",
LEFT(H1180,1)="2","Customers Needing Attention",
LEFT(H1180,1)&lt;="2","At Risk",
RIGHT(H1180,1)="4","Can't Lose Them",
TRUE,"Hibernating"
)</f>
        <v>At Risk</v>
      </c>
    </row>
    <row r="1181" spans="1:10" x14ac:dyDescent="0.25">
      <c r="A1181" s="3" t="s">
        <v>1197</v>
      </c>
      <c r="B1181">
        <v>170</v>
      </c>
      <c r="C1181">
        <v>4</v>
      </c>
      <c r="D1181">
        <v>1500.24</v>
      </c>
      <c r="E1181" cm="1">
        <f t="array" ref="E1181">_xlfn.IFS(B1181&gt;87,1,AND(B1181&lt;=87, B1181&gt;45),2,AND(B1181&lt;=45,B1181&gt;18),3,B1181&lt;=18,4)</f>
        <v>1</v>
      </c>
      <c r="F1181" cm="1">
        <f t="array" ref="F1181">_xlfn.IFS(C1181&gt;7,4,AND(C1181&lt;=7, C1181&gt;5),3,AND(C1181&lt;=5,C1181&gt;4),2,C1181&lt;=4,1)</f>
        <v>1</v>
      </c>
      <c r="G1181" cm="1">
        <f t="array" ref="G1181">_xlfn.IFS(D1181&gt;4094,4,AND(D1181&lt;=4094, D1181&gt;2784),3,AND(D1181&lt;=2784,D1181&gt;1779),2,D1181&lt;=1779,1)</f>
        <v>1</v>
      </c>
      <c r="H1181">
        <f t="shared" si="18"/>
        <v>111</v>
      </c>
      <c r="I1181" t="str" cm="1">
        <f t="array" ref="I1181">_xlfn.IFS(H1181&gt;411,"Platinum",AND(H1181&lt;=411, H1181&gt;311),"Gold",AND(H1181&lt;=311,H1181&gt;211),"Silver",H1181&lt;=211,"Bronze")</f>
        <v>Bronze</v>
      </c>
      <c r="J1181" t="str" cm="1">
        <f t="array" ref="J1181">_xlfn.IFS(
H1181="444","Champions",
LEFT(H1181,1)="4","Loyal Customers",
MID(H1181,2,1)="4","Potential Loyalists",
LEFT(H1181,1)="3","Promising",
LEFT(H1181,1)="2","Customers Needing Attention",
LEFT(H1181,1)&lt;="2","At Risk",
RIGHT(H1181,1)="4","Can't Lose Them",
TRUE,"Hibernating"
)</f>
        <v>At Risk</v>
      </c>
    </row>
    <row r="1182" spans="1:10" x14ac:dyDescent="0.25">
      <c r="A1182" s="3" t="s">
        <v>1198</v>
      </c>
      <c r="B1182">
        <v>77</v>
      </c>
      <c r="C1182">
        <v>4</v>
      </c>
      <c r="D1182">
        <v>3816.6499999999996</v>
      </c>
      <c r="E1182" cm="1">
        <f t="array" ref="E1182">_xlfn.IFS(B1182&gt;87,1,AND(B1182&lt;=87, B1182&gt;45),2,AND(B1182&lt;=45,B1182&gt;18),3,B1182&lt;=18,4)</f>
        <v>2</v>
      </c>
      <c r="F1182" cm="1">
        <f t="array" ref="F1182">_xlfn.IFS(C1182&gt;7,4,AND(C1182&lt;=7, C1182&gt;5),3,AND(C1182&lt;=5,C1182&gt;4),2,C1182&lt;=4,1)</f>
        <v>1</v>
      </c>
      <c r="G1182" cm="1">
        <f t="array" ref="G1182">_xlfn.IFS(D1182&gt;4094,4,AND(D1182&lt;=4094, D1182&gt;2784),3,AND(D1182&lt;=2784,D1182&gt;1779),2,D1182&lt;=1779,1)</f>
        <v>3</v>
      </c>
      <c r="H1182">
        <f t="shared" si="18"/>
        <v>213</v>
      </c>
      <c r="I1182" t="str" cm="1">
        <f t="array" ref="I1182">_xlfn.IFS(H1182&gt;411,"Platinum",AND(H1182&lt;=411, H1182&gt;311),"Gold",AND(H1182&lt;=311,H1182&gt;211),"Silver",H1182&lt;=211,"Bronze")</f>
        <v>Silver</v>
      </c>
      <c r="J1182" t="str" cm="1">
        <f t="array" ref="J1182">_xlfn.IFS(
H1182="444","Champions",
LEFT(H1182,1)="4","Loyal Customers",
MID(H1182,2,1)="4","Potential Loyalists",
LEFT(H1182,1)="3","Promising",
LEFT(H1182,1)="2","Customers Needing Attention",
LEFT(H1182,1)&lt;="2","At Risk",
RIGHT(H1182,1)="4","Can't Lose Them",
TRUE,"Hibernating"
)</f>
        <v>Customers Needing Attention</v>
      </c>
    </row>
    <row r="1183" spans="1:10" x14ac:dyDescent="0.25">
      <c r="A1183" s="3" t="s">
        <v>1199</v>
      </c>
      <c r="B1183">
        <v>5</v>
      </c>
      <c r="C1183">
        <v>11</v>
      </c>
      <c r="D1183">
        <v>5875.14</v>
      </c>
      <c r="E1183" cm="1">
        <f t="array" ref="E1183">_xlfn.IFS(B1183&gt;87,1,AND(B1183&lt;=87, B1183&gt;45),2,AND(B1183&lt;=45,B1183&gt;18),3,B1183&lt;=18,4)</f>
        <v>4</v>
      </c>
      <c r="F1183" cm="1">
        <f t="array" ref="F1183">_xlfn.IFS(C1183&gt;7,4,AND(C1183&lt;=7, C1183&gt;5),3,AND(C1183&lt;=5,C1183&gt;4),2,C1183&lt;=4,1)</f>
        <v>4</v>
      </c>
      <c r="G1183" cm="1">
        <f t="array" ref="G1183">_xlfn.IFS(D1183&gt;4094,4,AND(D1183&lt;=4094, D1183&gt;2784),3,AND(D1183&lt;=2784,D1183&gt;1779),2,D1183&lt;=1779,1)</f>
        <v>4</v>
      </c>
      <c r="H1183">
        <f t="shared" si="18"/>
        <v>444</v>
      </c>
      <c r="I1183" t="str" cm="1">
        <f t="array" ref="I1183">_xlfn.IFS(H1183&gt;411,"Platinum",AND(H1183&lt;=411, H1183&gt;311),"Gold",AND(H1183&lt;=311,H1183&gt;211),"Silver",H1183&lt;=211,"Bronze")</f>
        <v>Platinum</v>
      </c>
      <c r="J1183" t="str" cm="1">
        <f t="array" ref="J1183">_xlfn.IFS(
H1183="444","Champions",
LEFT(H1183,1)="4","Loyal Customers",
MID(H1183,2,1)="4","Potential Loyalists",
LEFT(H1183,1)="3","Promising",
LEFT(H1183,1)="2","Customers Needing Attention",
LEFT(H1183,1)&lt;="2","At Risk",
RIGHT(H1183,1)="4","Can't Lose Them",
TRUE,"Hibernating"
)</f>
        <v>Loyal Customers</v>
      </c>
    </row>
    <row r="1184" spans="1:10" x14ac:dyDescent="0.25">
      <c r="A1184" s="3" t="s">
        <v>1200</v>
      </c>
      <c r="B1184">
        <v>132</v>
      </c>
      <c r="C1184">
        <v>6</v>
      </c>
      <c r="D1184">
        <v>3867.7400000000007</v>
      </c>
      <c r="E1184" cm="1">
        <f t="array" ref="E1184">_xlfn.IFS(B1184&gt;87,1,AND(B1184&lt;=87, B1184&gt;45),2,AND(B1184&lt;=45,B1184&gt;18),3,B1184&lt;=18,4)</f>
        <v>1</v>
      </c>
      <c r="F1184" cm="1">
        <f t="array" ref="F1184">_xlfn.IFS(C1184&gt;7,4,AND(C1184&lt;=7, C1184&gt;5),3,AND(C1184&lt;=5,C1184&gt;4),2,C1184&lt;=4,1)</f>
        <v>3</v>
      </c>
      <c r="G1184" cm="1">
        <f t="array" ref="G1184">_xlfn.IFS(D1184&gt;4094,4,AND(D1184&lt;=4094, D1184&gt;2784),3,AND(D1184&lt;=2784,D1184&gt;1779),2,D1184&lt;=1779,1)</f>
        <v>3</v>
      </c>
      <c r="H1184">
        <f t="shared" si="18"/>
        <v>133</v>
      </c>
      <c r="I1184" t="str" cm="1">
        <f t="array" ref="I1184">_xlfn.IFS(H1184&gt;411,"Platinum",AND(H1184&lt;=411, H1184&gt;311),"Gold",AND(H1184&lt;=311,H1184&gt;211),"Silver",H1184&lt;=211,"Bronze")</f>
        <v>Bronze</v>
      </c>
      <c r="J1184" t="str" cm="1">
        <f t="array" ref="J1184">_xlfn.IFS(
H1184="444","Champions",
LEFT(H1184,1)="4","Loyal Customers",
MID(H1184,2,1)="4","Potential Loyalists",
LEFT(H1184,1)="3","Promising",
LEFT(H1184,1)="2","Customers Needing Attention",
LEFT(H1184,1)&lt;="2","At Risk",
RIGHT(H1184,1)="4","Can't Lose Them",
TRUE,"Hibernating"
)</f>
        <v>At Risk</v>
      </c>
    </row>
    <row r="1185" spans="1:10" x14ac:dyDescent="0.25">
      <c r="A1185" s="3" t="s">
        <v>1201</v>
      </c>
      <c r="B1185">
        <v>42</v>
      </c>
      <c r="C1185">
        <v>5</v>
      </c>
      <c r="D1185">
        <v>3465.4100000000003</v>
      </c>
      <c r="E1185" cm="1">
        <f t="array" ref="E1185">_xlfn.IFS(B1185&gt;87,1,AND(B1185&lt;=87, B1185&gt;45),2,AND(B1185&lt;=45,B1185&gt;18),3,B1185&lt;=18,4)</f>
        <v>3</v>
      </c>
      <c r="F1185" cm="1">
        <f t="array" ref="F1185">_xlfn.IFS(C1185&gt;7,4,AND(C1185&lt;=7, C1185&gt;5),3,AND(C1185&lt;=5,C1185&gt;4),2,C1185&lt;=4,1)</f>
        <v>2</v>
      </c>
      <c r="G1185" cm="1">
        <f t="array" ref="G1185">_xlfn.IFS(D1185&gt;4094,4,AND(D1185&lt;=4094, D1185&gt;2784),3,AND(D1185&lt;=2784,D1185&gt;1779),2,D1185&lt;=1779,1)</f>
        <v>3</v>
      </c>
      <c r="H1185">
        <f t="shared" si="18"/>
        <v>323</v>
      </c>
      <c r="I1185" t="str" cm="1">
        <f t="array" ref="I1185">_xlfn.IFS(H1185&gt;411,"Platinum",AND(H1185&lt;=411, H1185&gt;311),"Gold",AND(H1185&lt;=311,H1185&gt;211),"Silver",H1185&lt;=211,"Bronze")</f>
        <v>Gold</v>
      </c>
      <c r="J1185" t="str" cm="1">
        <f t="array" ref="J1185">_xlfn.IFS(
H1185="444","Champions",
LEFT(H1185,1)="4","Loyal Customers",
MID(H1185,2,1)="4","Potential Loyalists",
LEFT(H1185,1)="3","Promising",
LEFT(H1185,1)="2","Customers Needing Attention",
LEFT(H1185,1)&lt;="2","At Risk",
RIGHT(H1185,1)="4","Can't Lose Them",
TRUE,"Hibernating"
)</f>
        <v>Promising</v>
      </c>
    </row>
    <row r="1186" spans="1:10" x14ac:dyDescent="0.25">
      <c r="A1186" s="3" t="s">
        <v>1202</v>
      </c>
      <c r="B1186">
        <v>9</v>
      </c>
      <c r="C1186">
        <v>5</v>
      </c>
      <c r="D1186">
        <v>1823</v>
      </c>
      <c r="E1186" cm="1">
        <f t="array" ref="E1186">_xlfn.IFS(B1186&gt;87,1,AND(B1186&lt;=87, B1186&gt;45),2,AND(B1186&lt;=45,B1186&gt;18),3,B1186&lt;=18,4)</f>
        <v>4</v>
      </c>
      <c r="F1186" cm="1">
        <f t="array" ref="F1186">_xlfn.IFS(C1186&gt;7,4,AND(C1186&lt;=7, C1186&gt;5),3,AND(C1186&lt;=5,C1186&gt;4),2,C1186&lt;=4,1)</f>
        <v>2</v>
      </c>
      <c r="G1186" cm="1">
        <f t="array" ref="G1186">_xlfn.IFS(D1186&gt;4094,4,AND(D1186&lt;=4094, D1186&gt;2784),3,AND(D1186&lt;=2784,D1186&gt;1779),2,D1186&lt;=1779,1)</f>
        <v>2</v>
      </c>
      <c r="H1186">
        <f t="shared" si="18"/>
        <v>422</v>
      </c>
      <c r="I1186" t="str" cm="1">
        <f t="array" ref="I1186">_xlfn.IFS(H1186&gt;411,"Platinum",AND(H1186&lt;=411, H1186&gt;311),"Gold",AND(H1186&lt;=311,H1186&gt;211),"Silver",H1186&lt;=211,"Bronze")</f>
        <v>Platinum</v>
      </c>
      <c r="J1186" t="str" cm="1">
        <f t="array" ref="J1186">_xlfn.IFS(
H1186="444","Champions",
LEFT(H1186,1)="4","Loyal Customers",
MID(H1186,2,1)="4","Potential Loyalists",
LEFT(H1186,1)="3","Promising",
LEFT(H1186,1)="2","Customers Needing Attention",
LEFT(H1186,1)&lt;="2","At Risk",
RIGHT(H1186,1)="4","Can't Lose Them",
TRUE,"Hibernating"
)</f>
        <v>Loyal Customers</v>
      </c>
    </row>
    <row r="1187" spans="1:10" x14ac:dyDescent="0.25">
      <c r="A1187" s="3" t="s">
        <v>1203</v>
      </c>
      <c r="B1187">
        <v>106</v>
      </c>
      <c r="C1187">
        <v>5</v>
      </c>
      <c r="D1187">
        <v>3327.0399999999995</v>
      </c>
      <c r="E1187" cm="1">
        <f t="array" ref="E1187">_xlfn.IFS(B1187&gt;87,1,AND(B1187&lt;=87, B1187&gt;45),2,AND(B1187&lt;=45,B1187&gt;18),3,B1187&lt;=18,4)</f>
        <v>1</v>
      </c>
      <c r="F1187" cm="1">
        <f t="array" ref="F1187">_xlfn.IFS(C1187&gt;7,4,AND(C1187&lt;=7, C1187&gt;5),3,AND(C1187&lt;=5,C1187&gt;4),2,C1187&lt;=4,1)</f>
        <v>2</v>
      </c>
      <c r="G1187" cm="1">
        <f t="array" ref="G1187">_xlfn.IFS(D1187&gt;4094,4,AND(D1187&lt;=4094, D1187&gt;2784),3,AND(D1187&lt;=2784,D1187&gt;1779),2,D1187&lt;=1779,1)</f>
        <v>3</v>
      </c>
      <c r="H1187">
        <f t="shared" si="18"/>
        <v>123</v>
      </c>
      <c r="I1187" t="str" cm="1">
        <f t="array" ref="I1187">_xlfn.IFS(H1187&gt;411,"Platinum",AND(H1187&lt;=411, H1187&gt;311),"Gold",AND(H1187&lt;=311,H1187&gt;211),"Silver",H1187&lt;=211,"Bronze")</f>
        <v>Bronze</v>
      </c>
      <c r="J1187" t="str" cm="1">
        <f t="array" ref="J1187">_xlfn.IFS(
H1187="444","Champions",
LEFT(H1187,1)="4","Loyal Customers",
MID(H1187,2,1)="4","Potential Loyalists",
LEFT(H1187,1)="3","Promising",
LEFT(H1187,1)="2","Customers Needing Attention",
LEFT(H1187,1)&lt;="2","At Risk",
RIGHT(H1187,1)="4","Can't Lose Them",
TRUE,"Hibernating"
)</f>
        <v>At Risk</v>
      </c>
    </row>
    <row r="1188" spans="1:10" x14ac:dyDescent="0.25">
      <c r="A1188" s="3" t="s">
        <v>1204</v>
      </c>
      <c r="B1188">
        <v>215</v>
      </c>
      <c r="C1188">
        <v>4</v>
      </c>
      <c r="D1188">
        <v>2071.89</v>
      </c>
      <c r="E1188" cm="1">
        <f t="array" ref="E1188">_xlfn.IFS(B1188&gt;87,1,AND(B1188&lt;=87, B1188&gt;45),2,AND(B1188&lt;=45,B1188&gt;18),3,B1188&lt;=18,4)</f>
        <v>1</v>
      </c>
      <c r="F1188" cm="1">
        <f t="array" ref="F1188">_xlfn.IFS(C1188&gt;7,4,AND(C1188&lt;=7, C1188&gt;5),3,AND(C1188&lt;=5,C1188&gt;4),2,C1188&lt;=4,1)</f>
        <v>1</v>
      </c>
      <c r="G1188" cm="1">
        <f t="array" ref="G1188">_xlfn.IFS(D1188&gt;4094,4,AND(D1188&lt;=4094, D1188&gt;2784),3,AND(D1188&lt;=2784,D1188&gt;1779),2,D1188&lt;=1779,1)</f>
        <v>2</v>
      </c>
      <c r="H1188">
        <f t="shared" si="18"/>
        <v>112</v>
      </c>
      <c r="I1188" t="str" cm="1">
        <f t="array" ref="I1188">_xlfn.IFS(H1188&gt;411,"Platinum",AND(H1188&lt;=411, H1188&gt;311),"Gold",AND(H1188&lt;=311,H1188&gt;211),"Silver",H1188&lt;=211,"Bronze")</f>
        <v>Bronze</v>
      </c>
      <c r="J1188" t="str" cm="1">
        <f t="array" ref="J1188">_xlfn.IFS(
H1188="444","Champions",
LEFT(H1188,1)="4","Loyal Customers",
MID(H1188,2,1)="4","Potential Loyalists",
LEFT(H1188,1)="3","Promising",
LEFT(H1188,1)="2","Customers Needing Attention",
LEFT(H1188,1)&lt;="2","At Risk",
RIGHT(H1188,1)="4","Can't Lose Them",
TRUE,"Hibernating"
)</f>
        <v>At Risk</v>
      </c>
    </row>
    <row r="1189" spans="1:10" x14ac:dyDescent="0.25">
      <c r="A1189" s="3" t="s">
        <v>1205</v>
      </c>
      <c r="B1189">
        <v>90</v>
      </c>
      <c r="C1189">
        <v>5</v>
      </c>
      <c r="D1189">
        <v>2259.29</v>
      </c>
      <c r="E1189" cm="1">
        <f t="array" ref="E1189">_xlfn.IFS(B1189&gt;87,1,AND(B1189&lt;=87, B1189&gt;45),2,AND(B1189&lt;=45,B1189&gt;18),3,B1189&lt;=18,4)</f>
        <v>1</v>
      </c>
      <c r="F1189" cm="1">
        <f t="array" ref="F1189">_xlfn.IFS(C1189&gt;7,4,AND(C1189&lt;=7, C1189&gt;5),3,AND(C1189&lt;=5,C1189&gt;4),2,C1189&lt;=4,1)</f>
        <v>2</v>
      </c>
      <c r="G1189" cm="1">
        <f t="array" ref="G1189">_xlfn.IFS(D1189&gt;4094,4,AND(D1189&lt;=4094, D1189&gt;2784),3,AND(D1189&lt;=2784,D1189&gt;1779),2,D1189&lt;=1779,1)</f>
        <v>2</v>
      </c>
      <c r="H1189">
        <f t="shared" si="18"/>
        <v>122</v>
      </c>
      <c r="I1189" t="str" cm="1">
        <f t="array" ref="I1189">_xlfn.IFS(H1189&gt;411,"Platinum",AND(H1189&lt;=411, H1189&gt;311),"Gold",AND(H1189&lt;=311,H1189&gt;211),"Silver",H1189&lt;=211,"Bronze")</f>
        <v>Bronze</v>
      </c>
      <c r="J1189" t="str" cm="1">
        <f t="array" ref="J1189">_xlfn.IFS(
H1189="444","Champions",
LEFT(H1189,1)="4","Loyal Customers",
MID(H1189,2,1)="4","Potential Loyalists",
LEFT(H1189,1)="3","Promising",
LEFT(H1189,1)="2","Customers Needing Attention",
LEFT(H1189,1)&lt;="2","At Risk",
RIGHT(H1189,1)="4","Can't Lose Them",
TRUE,"Hibernating"
)</f>
        <v>At Risk</v>
      </c>
    </row>
    <row r="1190" spans="1:10" x14ac:dyDescent="0.25">
      <c r="A1190" s="3" t="s">
        <v>1206</v>
      </c>
      <c r="B1190">
        <v>30</v>
      </c>
      <c r="C1190">
        <v>8</v>
      </c>
      <c r="D1190">
        <v>3743.8</v>
      </c>
      <c r="E1190" cm="1">
        <f t="array" ref="E1190">_xlfn.IFS(B1190&gt;87,1,AND(B1190&lt;=87, B1190&gt;45),2,AND(B1190&lt;=45,B1190&gt;18),3,B1190&lt;=18,4)</f>
        <v>3</v>
      </c>
      <c r="F1190" cm="1">
        <f t="array" ref="F1190">_xlfn.IFS(C1190&gt;7,4,AND(C1190&lt;=7, C1190&gt;5),3,AND(C1190&lt;=5,C1190&gt;4),2,C1190&lt;=4,1)</f>
        <v>4</v>
      </c>
      <c r="G1190" cm="1">
        <f t="array" ref="G1190">_xlfn.IFS(D1190&gt;4094,4,AND(D1190&lt;=4094, D1190&gt;2784),3,AND(D1190&lt;=2784,D1190&gt;1779),2,D1190&lt;=1779,1)</f>
        <v>3</v>
      </c>
      <c r="H1190">
        <f t="shared" si="18"/>
        <v>343</v>
      </c>
      <c r="I1190" t="str" cm="1">
        <f t="array" ref="I1190">_xlfn.IFS(H1190&gt;411,"Platinum",AND(H1190&lt;=411, H1190&gt;311),"Gold",AND(H1190&lt;=311,H1190&gt;211),"Silver",H1190&lt;=211,"Bronze")</f>
        <v>Gold</v>
      </c>
      <c r="J1190" t="str" cm="1">
        <f t="array" ref="J1190">_xlfn.IFS(
H1190="444","Champions",
LEFT(H1190,1)="4","Loyal Customers",
MID(H1190,2,1)="4","Potential Loyalists",
LEFT(H1190,1)="3","Promising",
LEFT(H1190,1)="2","Customers Needing Attention",
LEFT(H1190,1)&lt;="2","At Risk",
RIGHT(H1190,1)="4","Can't Lose Them",
TRUE,"Hibernating"
)</f>
        <v>Potential Loyalists</v>
      </c>
    </row>
    <row r="1191" spans="1:10" x14ac:dyDescent="0.25">
      <c r="A1191" s="3" t="s">
        <v>1207</v>
      </c>
      <c r="B1191">
        <v>159</v>
      </c>
      <c r="C1191">
        <v>5</v>
      </c>
      <c r="D1191">
        <v>3933.8799999999997</v>
      </c>
      <c r="E1191" cm="1">
        <f t="array" ref="E1191">_xlfn.IFS(B1191&gt;87,1,AND(B1191&lt;=87, B1191&gt;45),2,AND(B1191&lt;=45,B1191&gt;18),3,B1191&lt;=18,4)</f>
        <v>1</v>
      </c>
      <c r="F1191" cm="1">
        <f t="array" ref="F1191">_xlfn.IFS(C1191&gt;7,4,AND(C1191&lt;=7, C1191&gt;5),3,AND(C1191&lt;=5,C1191&gt;4),2,C1191&lt;=4,1)</f>
        <v>2</v>
      </c>
      <c r="G1191" cm="1">
        <f t="array" ref="G1191">_xlfn.IFS(D1191&gt;4094,4,AND(D1191&lt;=4094, D1191&gt;2784),3,AND(D1191&lt;=2784,D1191&gt;1779),2,D1191&lt;=1779,1)</f>
        <v>3</v>
      </c>
      <c r="H1191">
        <f t="shared" si="18"/>
        <v>123</v>
      </c>
      <c r="I1191" t="str" cm="1">
        <f t="array" ref="I1191">_xlfn.IFS(H1191&gt;411,"Platinum",AND(H1191&lt;=411, H1191&gt;311),"Gold",AND(H1191&lt;=311,H1191&gt;211),"Silver",H1191&lt;=211,"Bronze")</f>
        <v>Bronze</v>
      </c>
      <c r="J1191" t="str" cm="1">
        <f t="array" ref="J1191">_xlfn.IFS(
H1191="444","Champions",
LEFT(H1191,1)="4","Loyal Customers",
MID(H1191,2,1)="4","Potential Loyalists",
LEFT(H1191,1)="3","Promising",
LEFT(H1191,1)="2","Customers Needing Attention",
LEFT(H1191,1)&lt;="2","At Risk",
RIGHT(H1191,1)="4","Can't Lose Them",
TRUE,"Hibernating"
)</f>
        <v>At Risk</v>
      </c>
    </row>
    <row r="1192" spans="1:10" x14ac:dyDescent="0.25">
      <c r="A1192" s="3" t="s">
        <v>1208</v>
      </c>
      <c r="B1192">
        <v>51</v>
      </c>
      <c r="C1192">
        <v>6</v>
      </c>
      <c r="D1192">
        <v>5879.97</v>
      </c>
      <c r="E1192" cm="1">
        <f t="array" ref="E1192">_xlfn.IFS(B1192&gt;87,1,AND(B1192&lt;=87, B1192&gt;45),2,AND(B1192&lt;=45,B1192&gt;18),3,B1192&lt;=18,4)</f>
        <v>2</v>
      </c>
      <c r="F1192" cm="1">
        <f t="array" ref="F1192">_xlfn.IFS(C1192&gt;7,4,AND(C1192&lt;=7, C1192&gt;5),3,AND(C1192&lt;=5,C1192&gt;4),2,C1192&lt;=4,1)</f>
        <v>3</v>
      </c>
      <c r="G1192" cm="1">
        <f t="array" ref="G1192">_xlfn.IFS(D1192&gt;4094,4,AND(D1192&lt;=4094, D1192&gt;2784),3,AND(D1192&lt;=2784,D1192&gt;1779),2,D1192&lt;=1779,1)</f>
        <v>4</v>
      </c>
      <c r="H1192">
        <f t="shared" si="18"/>
        <v>234</v>
      </c>
      <c r="I1192" t="str" cm="1">
        <f t="array" ref="I1192">_xlfn.IFS(H1192&gt;411,"Platinum",AND(H1192&lt;=411, H1192&gt;311),"Gold",AND(H1192&lt;=311,H1192&gt;211),"Silver",H1192&lt;=211,"Bronze")</f>
        <v>Silver</v>
      </c>
      <c r="J1192" t="str" cm="1">
        <f t="array" ref="J1192">_xlfn.IFS(
H1192="444","Champions",
LEFT(H1192,1)="4","Loyal Customers",
MID(H1192,2,1)="4","Potential Loyalists",
LEFT(H1192,1)="3","Promising",
LEFT(H1192,1)="2","Customers Needing Attention",
LEFT(H1192,1)&lt;="2","At Risk",
RIGHT(H1192,1)="4","Can't Lose Them",
TRUE,"Hibernating"
)</f>
        <v>Customers Needing Attention</v>
      </c>
    </row>
    <row r="1193" spans="1:10" x14ac:dyDescent="0.25">
      <c r="A1193" s="3" t="s">
        <v>1209</v>
      </c>
      <c r="B1193">
        <v>290</v>
      </c>
      <c r="C1193">
        <v>2</v>
      </c>
      <c r="D1193">
        <v>1430.9299999999998</v>
      </c>
      <c r="E1193" cm="1">
        <f t="array" ref="E1193">_xlfn.IFS(B1193&gt;87,1,AND(B1193&lt;=87, B1193&gt;45),2,AND(B1193&lt;=45,B1193&gt;18),3,B1193&lt;=18,4)</f>
        <v>1</v>
      </c>
      <c r="F1193" cm="1">
        <f t="array" ref="F1193">_xlfn.IFS(C1193&gt;7,4,AND(C1193&lt;=7, C1193&gt;5),3,AND(C1193&lt;=5,C1193&gt;4),2,C1193&lt;=4,1)</f>
        <v>1</v>
      </c>
      <c r="G1193" cm="1">
        <f t="array" ref="G1193">_xlfn.IFS(D1193&gt;4094,4,AND(D1193&lt;=4094, D1193&gt;2784),3,AND(D1193&lt;=2784,D1193&gt;1779),2,D1193&lt;=1779,1)</f>
        <v>1</v>
      </c>
      <c r="H1193">
        <f t="shared" si="18"/>
        <v>111</v>
      </c>
      <c r="I1193" t="str" cm="1">
        <f t="array" ref="I1193">_xlfn.IFS(H1193&gt;411,"Platinum",AND(H1193&lt;=411, H1193&gt;311),"Gold",AND(H1193&lt;=311,H1193&gt;211),"Silver",H1193&lt;=211,"Bronze")</f>
        <v>Bronze</v>
      </c>
      <c r="J1193" t="str" cm="1">
        <f t="array" ref="J1193">_xlfn.IFS(
H1193="444","Champions",
LEFT(H1193,1)="4","Loyal Customers",
MID(H1193,2,1)="4","Potential Loyalists",
LEFT(H1193,1)="3","Promising",
LEFT(H1193,1)="2","Customers Needing Attention",
LEFT(H1193,1)&lt;="2","At Risk",
RIGHT(H1193,1)="4","Can't Lose Them",
TRUE,"Hibernating"
)</f>
        <v>At Risk</v>
      </c>
    </row>
    <row r="1194" spans="1:10" x14ac:dyDescent="0.25">
      <c r="A1194" s="3" t="s">
        <v>1210</v>
      </c>
      <c r="B1194">
        <v>4</v>
      </c>
      <c r="C1194">
        <v>8</v>
      </c>
      <c r="D1194">
        <v>4731.2</v>
      </c>
      <c r="E1194" cm="1">
        <f t="array" ref="E1194">_xlfn.IFS(B1194&gt;87,1,AND(B1194&lt;=87, B1194&gt;45),2,AND(B1194&lt;=45,B1194&gt;18),3,B1194&lt;=18,4)</f>
        <v>4</v>
      </c>
      <c r="F1194" cm="1">
        <f t="array" ref="F1194">_xlfn.IFS(C1194&gt;7,4,AND(C1194&lt;=7, C1194&gt;5),3,AND(C1194&lt;=5,C1194&gt;4),2,C1194&lt;=4,1)</f>
        <v>4</v>
      </c>
      <c r="G1194" cm="1">
        <f t="array" ref="G1194">_xlfn.IFS(D1194&gt;4094,4,AND(D1194&lt;=4094, D1194&gt;2784),3,AND(D1194&lt;=2784,D1194&gt;1779),2,D1194&lt;=1779,1)</f>
        <v>4</v>
      </c>
      <c r="H1194">
        <f t="shared" si="18"/>
        <v>444</v>
      </c>
      <c r="I1194" t="str" cm="1">
        <f t="array" ref="I1194">_xlfn.IFS(H1194&gt;411,"Platinum",AND(H1194&lt;=411, H1194&gt;311),"Gold",AND(H1194&lt;=311,H1194&gt;211),"Silver",H1194&lt;=211,"Bronze")</f>
        <v>Platinum</v>
      </c>
      <c r="J1194" t="str" cm="1">
        <f t="array" ref="J1194">_xlfn.IFS(
H1194="444","Champions",
LEFT(H1194,1)="4","Loyal Customers",
MID(H1194,2,1)="4","Potential Loyalists",
LEFT(H1194,1)="3","Promising",
LEFT(H1194,1)="2","Customers Needing Attention",
LEFT(H1194,1)&lt;="2","At Risk",
RIGHT(H1194,1)="4","Can't Lose Them",
TRUE,"Hibernating"
)</f>
        <v>Loyal Customers</v>
      </c>
    </row>
    <row r="1195" spans="1:10" x14ac:dyDescent="0.25">
      <c r="A1195" s="3" t="s">
        <v>1211</v>
      </c>
      <c r="B1195">
        <v>20</v>
      </c>
      <c r="C1195">
        <v>7</v>
      </c>
      <c r="D1195">
        <v>3588.04</v>
      </c>
      <c r="E1195" cm="1">
        <f t="array" ref="E1195">_xlfn.IFS(B1195&gt;87,1,AND(B1195&lt;=87, B1195&gt;45),2,AND(B1195&lt;=45,B1195&gt;18),3,B1195&lt;=18,4)</f>
        <v>3</v>
      </c>
      <c r="F1195" cm="1">
        <f t="array" ref="F1195">_xlfn.IFS(C1195&gt;7,4,AND(C1195&lt;=7, C1195&gt;5),3,AND(C1195&lt;=5,C1195&gt;4),2,C1195&lt;=4,1)</f>
        <v>3</v>
      </c>
      <c r="G1195" cm="1">
        <f t="array" ref="G1195">_xlfn.IFS(D1195&gt;4094,4,AND(D1195&lt;=4094, D1195&gt;2784),3,AND(D1195&lt;=2784,D1195&gt;1779),2,D1195&lt;=1779,1)</f>
        <v>3</v>
      </c>
      <c r="H1195">
        <f t="shared" si="18"/>
        <v>333</v>
      </c>
      <c r="I1195" t="str" cm="1">
        <f t="array" ref="I1195">_xlfn.IFS(H1195&gt;411,"Platinum",AND(H1195&lt;=411, H1195&gt;311),"Gold",AND(H1195&lt;=311,H1195&gt;211),"Silver",H1195&lt;=211,"Bronze")</f>
        <v>Gold</v>
      </c>
      <c r="J1195" t="str" cm="1">
        <f t="array" ref="J1195">_xlfn.IFS(
H1195="444","Champions",
LEFT(H1195,1)="4","Loyal Customers",
MID(H1195,2,1)="4","Potential Loyalists",
LEFT(H1195,1)="3","Promising",
LEFT(H1195,1)="2","Customers Needing Attention",
LEFT(H1195,1)&lt;="2","At Risk",
RIGHT(H1195,1)="4","Can't Lose Them",
TRUE,"Hibernating"
)</f>
        <v>Promising</v>
      </c>
    </row>
    <row r="1196" spans="1:10" x14ac:dyDescent="0.25">
      <c r="A1196" s="3" t="s">
        <v>1212</v>
      </c>
      <c r="B1196">
        <v>8</v>
      </c>
      <c r="C1196">
        <v>13</v>
      </c>
      <c r="D1196">
        <v>4136.84</v>
      </c>
      <c r="E1196" cm="1">
        <f t="array" ref="E1196">_xlfn.IFS(B1196&gt;87,1,AND(B1196&lt;=87, B1196&gt;45),2,AND(B1196&lt;=45,B1196&gt;18),3,B1196&lt;=18,4)</f>
        <v>4</v>
      </c>
      <c r="F1196" cm="1">
        <f t="array" ref="F1196">_xlfn.IFS(C1196&gt;7,4,AND(C1196&lt;=7, C1196&gt;5),3,AND(C1196&lt;=5,C1196&gt;4),2,C1196&lt;=4,1)</f>
        <v>4</v>
      </c>
      <c r="G1196" cm="1">
        <f t="array" ref="G1196">_xlfn.IFS(D1196&gt;4094,4,AND(D1196&lt;=4094, D1196&gt;2784),3,AND(D1196&lt;=2784,D1196&gt;1779),2,D1196&lt;=1779,1)</f>
        <v>4</v>
      </c>
      <c r="H1196">
        <f t="shared" si="18"/>
        <v>444</v>
      </c>
      <c r="I1196" t="str" cm="1">
        <f t="array" ref="I1196">_xlfn.IFS(H1196&gt;411,"Platinum",AND(H1196&lt;=411, H1196&gt;311),"Gold",AND(H1196&lt;=311,H1196&gt;211),"Silver",H1196&lt;=211,"Bronze")</f>
        <v>Platinum</v>
      </c>
      <c r="J1196" t="str" cm="1">
        <f t="array" ref="J1196">_xlfn.IFS(
H1196="444","Champions",
LEFT(H1196,1)="4","Loyal Customers",
MID(H1196,2,1)="4","Potential Loyalists",
LEFT(H1196,1)="3","Promising",
LEFT(H1196,1)="2","Customers Needing Attention",
LEFT(H1196,1)&lt;="2","At Risk",
RIGHT(H1196,1)="4","Can't Lose Them",
TRUE,"Hibernating"
)</f>
        <v>Loyal Customers</v>
      </c>
    </row>
    <row r="1197" spans="1:10" x14ac:dyDescent="0.25">
      <c r="A1197" s="3" t="s">
        <v>1213</v>
      </c>
      <c r="B1197">
        <v>56</v>
      </c>
      <c r="C1197">
        <v>6</v>
      </c>
      <c r="D1197">
        <v>1872.25</v>
      </c>
      <c r="E1197" cm="1">
        <f t="array" ref="E1197">_xlfn.IFS(B1197&gt;87,1,AND(B1197&lt;=87, B1197&gt;45),2,AND(B1197&lt;=45,B1197&gt;18),3,B1197&lt;=18,4)</f>
        <v>2</v>
      </c>
      <c r="F1197" cm="1">
        <f t="array" ref="F1197">_xlfn.IFS(C1197&gt;7,4,AND(C1197&lt;=7, C1197&gt;5),3,AND(C1197&lt;=5,C1197&gt;4),2,C1197&lt;=4,1)</f>
        <v>3</v>
      </c>
      <c r="G1197" cm="1">
        <f t="array" ref="G1197">_xlfn.IFS(D1197&gt;4094,4,AND(D1197&lt;=4094, D1197&gt;2784),3,AND(D1197&lt;=2784,D1197&gt;1779),2,D1197&lt;=1779,1)</f>
        <v>2</v>
      </c>
      <c r="H1197">
        <f t="shared" si="18"/>
        <v>232</v>
      </c>
      <c r="I1197" t="str" cm="1">
        <f t="array" ref="I1197">_xlfn.IFS(H1197&gt;411,"Platinum",AND(H1197&lt;=411, H1197&gt;311),"Gold",AND(H1197&lt;=311,H1197&gt;211),"Silver",H1197&lt;=211,"Bronze")</f>
        <v>Silver</v>
      </c>
      <c r="J1197" t="str" cm="1">
        <f t="array" ref="J1197">_xlfn.IFS(
H1197="444","Champions",
LEFT(H1197,1)="4","Loyal Customers",
MID(H1197,2,1)="4","Potential Loyalists",
LEFT(H1197,1)="3","Promising",
LEFT(H1197,1)="2","Customers Needing Attention",
LEFT(H1197,1)&lt;="2","At Risk",
RIGHT(H1197,1)="4","Can't Lose Them",
TRUE,"Hibernating"
)</f>
        <v>Customers Needing Attention</v>
      </c>
    </row>
    <row r="1198" spans="1:10" x14ac:dyDescent="0.25">
      <c r="A1198" s="3" t="s">
        <v>1214</v>
      </c>
      <c r="B1198">
        <v>4</v>
      </c>
      <c r="C1198">
        <v>4</v>
      </c>
      <c r="D1198">
        <v>2302.5400000000004</v>
      </c>
      <c r="E1198" cm="1">
        <f t="array" ref="E1198">_xlfn.IFS(B1198&gt;87,1,AND(B1198&lt;=87, B1198&gt;45),2,AND(B1198&lt;=45,B1198&gt;18),3,B1198&lt;=18,4)</f>
        <v>4</v>
      </c>
      <c r="F1198" cm="1">
        <f t="array" ref="F1198">_xlfn.IFS(C1198&gt;7,4,AND(C1198&lt;=7, C1198&gt;5),3,AND(C1198&lt;=5,C1198&gt;4),2,C1198&lt;=4,1)</f>
        <v>1</v>
      </c>
      <c r="G1198" cm="1">
        <f t="array" ref="G1198">_xlfn.IFS(D1198&gt;4094,4,AND(D1198&lt;=4094, D1198&gt;2784),3,AND(D1198&lt;=2784,D1198&gt;1779),2,D1198&lt;=1779,1)</f>
        <v>2</v>
      </c>
      <c r="H1198">
        <f t="shared" si="18"/>
        <v>412</v>
      </c>
      <c r="I1198" t="str" cm="1">
        <f t="array" ref="I1198">_xlfn.IFS(H1198&gt;411,"Platinum",AND(H1198&lt;=411, H1198&gt;311),"Gold",AND(H1198&lt;=311,H1198&gt;211),"Silver",H1198&lt;=211,"Bronze")</f>
        <v>Platinum</v>
      </c>
      <c r="J1198" t="str" cm="1">
        <f t="array" ref="J1198">_xlfn.IFS(
H1198="444","Champions",
LEFT(H1198,1)="4","Loyal Customers",
MID(H1198,2,1)="4","Potential Loyalists",
LEFT(H1198,1)="3","Promising",
LEFT(H1198,1)="2","Customers Needing Attention",
LEFT(H1198,1)&lt;="2","At Risk",
RIGHT(H1198,1)="4","Can't Lose Them",
TRUE,"Hibernating"
)</f>
        <v>Loyal Customers</v>
      </c>
    </row>
    <row r="1199" spans="1:10" x14ac:dyDescent="0.25">
      <c r="A1199" s="3" t="s">
        <v>1215</v>
      </c>
      <c r="B1199">
        <v>19</v>
      </c>
      <c r="C1199">
        <v>8</v>
      </c>
      <c r="D1199">
        <v>5576.17</v>
      </c>
      <c r="E1199" cm="1">
        <f t="array" ref="E1199">_xlfn.IFS(B1199&gt;87,1,AND(B1199&lt;=87, B1199&gt;45),2,AND(B1199&lt;=45,B1199&gt;18),3,B1199&lt;=18,4)</f>
        <v>3</v>
      </c>
      <c r="F1199" cm="1">
        <f t="array" ref="F1199">_xlfn.IFS(C1199&gt;7,4,AND(C1199&lt;=7, C1199&gt;5),3,AND(C1199&lt;=5,C1199&gt;4),2,C1199&lt;=4,1)</f>
        <v>4</v>
      </c>
      <c r="G1199" cm="1">
        <f t="array" ref="G1199">_xlfn.IFS(D1199&gt;4094,4,AND(D1199&lt;=4094, D1199&gt;2784),3,AND(D1199&lt;=2784,D1199&gt;1779),2,D1199&lt;=1779,1)</f>
        <v>4</v>
      </c>
      <c r="H1199">
        <f t="shared" si="18"/>
        <v>344</v>
      </c>
      <c r="I1199" t="str" cm="1">
        <f t="array" ref="I1199">_xlfn.IFS(H1199&gt;411,"Platinum",AND(H1199&lt;=411, H1199&gt;311),"Gold",AND(H1199&lt;=311,H1199&gt;211),"Silver",H1199&lt;=211,"Bronze")</f>
        <v>Gold</v>
      </c>
      <c r="J1199" t="str" cm="1">
        <f t="array" ref="J1199">_xlfn.IFS(
H1199="444","Champions",
LEFT(H1199,1)="4","Loyal Customers",
MID(H1199,2,1)="4","Potential Loyalists",
LEFT(H1199,1)="3","Promising",
LEFT(H1199,1)="2","Customers Needing Attention",
LEFT(H1199,1)&lt;="2","At Risk",
RIGHT(H1199,1)="4","Can't Lose Them",
TRUE,"Hibernating"
)</f>
        <v>Potential Loyalists</v>
      </c>
    </row>
    <row r="1200" spans="1:10" x14ac:dyDescent="0.25">
      <c r="A1200" s="3" t="s">
        <v>1216</v>
      </c>
      <c r="B1200">
        <v>227</v>
      </c>
      <c r="C1200">
        <v>3</v>
      </c>
      <c r="D1200">
        <v>2429.7200000000003</v>
      </c>
      <c r="E1200" cm="1">
        <f t="array" ref="E1200">_xlfn.IFS(B1200&gt;87,1,AND(B1200&lt;=87, B1200&gt;45),2,AND(B1200&lt;=45,B1200&gt;18),3,B1200&lt;=18,4)</f>
        <v>1</v>
      </c>
      <c r="F1200" cm="1">
        <f t="array" ref="F1200">_xlfn.IFS(C1200&gt;7,4,AND(C1200&lt;=7, C1200&gt;5),3,AND(C1200&lt;=5,C1200&gt;4),2,C1200&lt;=4,1)</f>
        <v>1</v>
      </c>
      <c r="G1200" cm="1">
        <f t="array" ref="G1200">_xlfn.IFS(D1200&gt;4094,4,AND(D1200&lt;=4094, D1200&gt;2784),3,AND(D1200&lt;=2784,D1200&gt;1779),2,D1200&lt;=1779,1)</f>
        <v>2</v>
      </c>
      <c r="H1200">
        <f t="shared" si="18"/>
        <v>112</v>
      </c>
      <c r="I1200" t="str" cm="1">
        <f t="array" ref="I1200">_xlfn.IFS(H1200&gt;411,"Platinum",AND(H1200&lt;=411, H1200&gt;311),"Gold",AND(H1200&lt;=311,H1200&gt;211),"Silver",H1200&lt;=211,"Bronze")</f>
        <v>Bronze</v>
      </c>
      <c r="J1200" t="str" cm="1">
        <f t="array" ref="J1200">_xlfn.IFS(
H1200="444","Champions",
LEFT(H1200,1)="4","Loyal Customers",
MID(H1200,2,1)="4","Potential Loyalists",
LEFT(H1200,1)="3","Promising",
LEFT(H1200,1)="2","Customers Needing Attention",
LEFT(H1200,1)&lt;="2","At Risk",
RIGHT(H1200,1)="4","Can't Lose Them",
TRUE,"Hibernating"
)</f>
        <v>At Risk</v>
      </c>
    </row>
    <row r="1201" spans="1:10" x14ac:dyDescent="0.25">
      <c r="A1201" s="3" t="s">
        <v>1217</v>
      </c>
      <c r="B1201">
        <v>65</v>
      </c>
      <c r="C1201">
        <v>5</v>
      </c>
      <c r="D1201">
        <v>1976.4399999999998</v>
      </c>
      <c r="E1201" cm="1">
        <f t="array" ref="E1201">_xlfn.IFS(B1201&gt;87,1,AND(B1201&lt;=87, B1201&gt;45),2,AND(B1201&lt;=45,B1201&gt;18),3,B1201&lt;=18,4)</f>
        <v>2</v>
      </c>
      <c r="F1201" cm="1">
        <f t="array" ref="F1201">_xlfn.IFS(C1201&gt;7,4,AND(C1201&lt;=7, C1201&gt;5),3,AND(C1201&lt;=5,C1201&gt;4),2,C1201&lt;=4,1)</f>
        <v>2</v>
      </c>
      <c r="G1201" cm="1">
        <f t="array" ref="G1201">_xlfn.IFS(D1201&gt;4094,4,AND(D1201&lt;=4094, D1201&gt;2784),3,AND(D1201&lt;=2784,D1201&gt;1779),2,D1201&lt;=1779,1)</f>
        <v>2</v>
      </c>
      <c r="H1201">
        <f t="shared" si="18"/>
        <v>222</v>
      </c>
      <c r="I1201" t="str" cm="1">
        <f t="array" ref="I1201">_xlfn.IFS(H1201&gt;411,"Platinum",AND(H1201&lt;=411, H1201&gt;311),"Gold",AND(H1201&lt;=311,H1201&gt;211),"Silver",H1201&lt;=211,"Bronze")</f>
        <v>Silver</v>
      </c>
      <c r="J1201" t="str" cm="1">
        <f t="array" ref="J1201">_xlfn.IFS(
H1201="444","Champions",
LEFT(H1201,1)="4","Loyal Customers",
MID(H1201,2,1)="4","Potential Loyalists",
LEFT(H1201,1)="3","Promising",
LEFT(H1201,1)="2","Customers Needing Attention",
LEFT(H1201,1)&lt;="2","At Risk",
RIGHT(H1201,1)="4","Can't Lose Them",
TRUE,"Hibernating"
)</f>
        <v>Customers Needing Attention</v>
      </c>
    </row>
    <row r="1202" spans="1:10" x14ac:dyDescent="0.25">
      <c r="A1202" s="3" t="s">
        <v>1218</v>
      </c>
      <c r="B1202">
        <v>3</v>
      </c>
      <c r="C1202">
        <v>3</v>
      </c>
      <c r="D1202">
        <v>2692.83</v>
      </c>
      <c r="E1202" cm="1">
        <f t="array" ref="E1202">_xlfn.IFS(B1202&gt;87,1,AND(B1202&lt;=87, B1202&gt;45),2,AND(B1202&lt;=45,B1202&gt;18),3,B1202&lt;=18,4)</f>
        <v>4</v>
      </c>
      <c r="F1202" cm="1">
        <f t="array" ref="F1202">_xlfn.IFS(C1202&gt;7,4,AND(C1202&lt;=7, C1202&gt;5),3,AND(C1202&lt;=5,C1202&gt;4),2,C1202&lt;=4,1)</f>
        <v>1</v>
      </c>
      <c r="G1202" cm="1">
        <f t="array" ref="G1202">_xlfn.IFS(D1202&gt;4094,4,AND(D1202&lt;=4094, D1202&gt;2784),3,AND(D1202&lt;=2784,D1202&gt;1779),2,D1202&lt;=1779,1)</f>
        <v>2</v>
      </c>
      <c r="H1202">
        <f t="shared" si="18"/>
        <v>412</v>
      </c>
      <c r="I1202" t="str" cm="1">
        <f t="array" ref="I1202">_xlfn.IFS(H1202&gt;411,"Platinum",AND(H1202&lt;=411, H1202&gt;311),"Gold",AND(H1202&lt;=311,H1202&gt;211),"Silver",H1202&lt;=211,"Bronze")</f>
        <v>Platinum</v>
      </c>
      <c r="J1202" t="str" cm="1">
        <f t="array" ref="J1202">_xlfn.IFS(
H1202="444","Champions",
LEFT(H1202,1)="4","Loyal Customers",
MID(H1202,2,1)="4","Potential Loyalists",
LEFT(H1202,1)="3","Promising",
LEFT(H1202,1)="2","Customers Needing Attention",
LEFT(H1202,1)&lt;="2","At Risk",
RIGHT(H1202,1)="4","Can't Lose Them",
TRUE,"Hibernating"
)</f>
        <v>Loyal Customers</v>
      </c>
    </row>
    <row r="1203" spans="1:10" x14ac:dyDescent="0.25">
      <c r="A1203" s="3" t="s">
        <v>1219</v>
      </c>
      <c r="B1203">
        <v>27</v>
      </c>
      <c r="C1203">
        <v>5</v>
      </c>
      <c r="D1203">
        <v>3342.02</v>
      </c>
      <c r="E1203" cm="1">
        <f t="array" ref="E1203">_xlfn.IFS(B1203&gt;87,1,AND(B1203&lt;=87, B1203&gt;45),2,AND(B1203&lt;=45,B1203&gt;18),3,B1203&lt;=18,4)</f>
        <v>3</v>
      </c>
      <c r="F1203" cm="1">
        <f t="array" ref="F1203">_xlfn.IFS(C1203&gt;7,4,AND(C1203&lt;=7, C1203&gt;5),3,AND(C1203&lt;=5,C1203&gt;4),2,C1203&lt;=4,1)</f>
        <v>2</v>
      </c>
      <c r="G1203" cm="1">
        <f t="array" ref="G1203">_xlfn.IFS(D1203&gt;4094,4,AND(D1203&lt;=4094, D1203&gt;2784),3,AND(D1203&lt;=2784,D1203&gt;1779),2,D1203&lt;=1779,1)</f>
        <v>3</v>
      </c>
      <c r="H1203">
        <f t="shared" si="18"/>
        <v>323</v>
      </c>
      <c r="I1203" t="str" cm="1">
        <f t="array" ref="I1203">_xlfn.IFS(H1203&gt;411,"Platinum",AND(H1203&lt;=411, H1203&gt;311),"Gold",AND(H1203&lt;=311,H1203&gt;211),"Silver",H1203&lt;=211,"Bronze")</f>
        <v>Gold</v>
      </c>
      <c r="J1203" t="str" cm="1">
        <f t="array" ref="J1203">_xlfn.IFS(
H1203="444","Champions",
LEFT(H1203,1)="4","Loyal Customers",
MID(H1203,2,1)="4","Potential Loyalists",
LEFT(H1203,1)="3","Promising",
LEFT(H1203,1)="2","Customers Needing Attention",
LEFT(H1203,1)&lt;="2","At Risk",
RIGHT(H1203,1)="4","Can't Lose Them",
TRUE,"Hibernating"
)</f>
        <v>Promising</v>
      </c>
    </row>
    <row r="1204" spans="1:10" x14ac:dyDescent="0.25">
      <c r="A1204" s="3" t="s">
        <v>1220</v>
      </c>
      <c r="B1204">
        <v>162</v>
      </c>
      <c r="C1204">
        <v>6</v>
      </c>
      <c r="D1204">
        <v>3454.88</v>
      </c>
      <c r="E1204" cm="1">
        <f t="array" ref="E1204">_xlfn.IFS(B1204&gt;87,1,AND(B1204&lt;=87, B1204&gt;45),2,AND(B1204&lt;=45,B1204&gt;18),3,B1204&lt;=18,4)</f>
        <v>1</v>
      </c>
      <c r="F1204" cm="1">
        <f t="array" ref="F1204">_xlfn.IFS(C1204&gt;7,4,AND(C1204&lt;=7, C1204&gt;5),3,AND(C1204&lt;=5,C1204&gt;4),2,C1204&lt;=4,1)</f>
        <v>3</v>
      </c>
      <c r="G1204" cm="1">
        <f t="array" ref="G1204">_xlfn.IFS(D1204&gt;4094,4,AND(D1204&lt;=4094, D1204&gt;2784),3,AND(D1204&lt;=2784,D1204&gt;1779),2,D1204&lt;=1779,1)</f>
        <v>3</v>
      </c>
      <c r="H1204">
        <f t="shared" si="18"/>
        <v>133</v>
      </c>
      <c r="I1204" t="str" cm="1">
        <f t="array" ref="I1204">_xlfn.IFS(H1204&gt;411,"Platinum",AND(H1204&lt;=411, H1204&gt;311),"Gold",AND(H1204&lt;=311,H1204&gt;211),"Silver",H1204&lt;=211,"Bronze")</f>
        <v>Bronze</v>
      </c>
      <c r="J1204" t="str" cm="1">
        <f t="array" ref="J1204">_xlfn.IFS(
H1204="444","Champions",
LEFT(H1204,1)="4","Loyal Customers",
MID(H1204,2,1)="4","Potential Loyalists",
LEFT(H1204,1)="3","Promising",
LEFT(H1204,1)="2","Customers Needing Attention",
LEFT(H1204,1)&lt;="2","At Risk",
RIGHT(H1204,1)="4","Can't Lose Them",
TRUE,"Hibernating"
)</f>
        <v>At Risk</v>
      </c>
    </row>
    <row r="1205" spans="1:10" x14ac:dyDescent="0.25">
      <c r="A1205" s="3" t="s">
        <v>1221</v>
      </c>
      <c r="B1205">
        <v>11</v>
      </c>
      <c r="C1205">
        <v>5</v>
      </c>
      <c r="D1205">
        <v>2531.96</v>
      </c>
      <c r="E1205" cm="1">
        <f t="array" ref="E1205">_xlfn.IFS(B1205&gt;87,1,AND(B1205&lt;=87, B1205&gt;45),2,AND(B1205&lt;=45,B1205&gt;18),3,B1205&lt;=18,4)</f>
        <v>4</v>
      </c>
      <c r="F1205" cm="1">
        <f t="array" ref="F1205">_xlfn.IFS(C1205&gt;7,4,AND(C1205&lt;=7, C1205&gt;5),3,AND(C1205&lt;=5,C1205&gt;4),2,C1205&lt;=4,1)</f>
        <v>2</v>
      </c>
      <c r="G1205" cm="1">
        <f t="array" ref="G1205">_xlfn.IFS(D1205&gt;4094,4,AND(D1205&lt;=4094, D1205&gt;2784),3,AND(D1205&lt;=2784,D1205&gt;1779),2,D1205&lt;=1779,1)</f>
        <v>2</v>
      </c>
      <c r="H1205">
        <f t="shared" si="18"/>
        <v>422</v>
      </c>
      <c r="I1205" t="str" cm="1">
        <f t="array" ref="I1205">_xlfn.IFS(H1205&gt;411,"Platinum",AND(H1205&lt;=411, H1205&gt;311),"Gold",AND(H1205&lt;=311,H1205&gt;211),"Silver",H1205&lt;=211,"Bronze")</f>
        <v>Platinum</v>
      </c>
      <c r="J1205" t="str" cm="1">
        <f t="array" ref="J1205">_xlfn.IFS(
H1205="444","Champions",
LEFT(H1205,1)="4","Loyal Customers",
MID(H1205,2,1)="4","Potential Loyalists",
LEFT(H1205,1)="3","Promising",
LEFT(H1205,1)="2","Customers Needing Attention",
LEFT(H1205,1)&lt;="2","At Risk",
RIGHT(H1205,1)="4","Can't Lose Them",
TRUE,"Hibernating"
)</f>
        <v>Loyal Customers</v>
      </c>
    </row>
    <row r="1206" spans="1:10" x14ac:dyDescent="0.25">
      <c r="A1206" s="3" t="s">
        <v>1222</v>
      </c>
      <c r="B1206">
        <v>1</v>
      </c>
      <c r="C1206">
        <v>7</v>
      </c>
      <c r="D1206">
        <v>2903.17</v>
      </c>
      <c r="E1206" cm="1">
        <f t="array" ref="E1206">_xlfn.IFS(B1206&gt;87,1,AND(B1206&lt;=87, B1206&gt;45),2,AND(B1206&lt;=45,B1206&gt;18),3,B1206&lt;=18,4)</f>
        <v>4</v>
      </c>
      <c r="F1206" cm="1">
        <f t="array" ref="F1206">_xlfn.IFS(C1206&gt;7,4,AND(C1206&lt;=7, C1206&gt;5),3,AND(C1206&lt;=5,C1206&gt;4),2,C1206&lt;=4,1)</f>
        <v>3</v>
      </c>
      <c r="G1206" cm="1">
        <f t="array" ref="G1206">_xlfn.IFS(D1206&gt;4094,4,AND(D1206&lt;=4094, D1206&gt;2784),3,AND(D1206&lt;=2784,D1206&gt;1779),2,D1206&lt;=1779,1)</f>
        <v>3</v>
      </c>
      <c r="H1206">
        <f t="shared" si="18"/>
        <v>433</v>
      </c>
      <c r="I1206" t="str" cm="1">
        <f t="array" ref="I1206">_xlfn.IFS(H1206&gt;411,"Platinum",AND(H1206&lt;=411, H1206&gt;311),"Gold",AND(H1206&lt;=311,H1206&gt;211),"Silver",H1206&lt;=211,"Bronze")</f>
        <v>Platinum</v>
      </c>
      <c r="J1206" t="str" cm="1">
        <f t="array" ref="J1206">_xlfn.IFS(
H1206="444","Champions",
LEFT(H1206,1)="4","Loyal Customers",
MID(H1206,2,1)="4","Potential Loyalists",
LEFT(H1206,1)="3","Promising",
LEFT(H1206,1)="2","Customers Needing Attention",
LEFT(H1206,1)&lt;="2","At Risk",
RIGHT(H1206,1)="4","Can't Lose Them",
TRUE,"Hibernating"
)</f>
        <v>Loyal Customers</v>
      </c>
    </row>
    <row r="1207" spans="1:10" x14ac:dyDescent="0.25">
      <c r="A1207" s="3" t="s">
        <v>1223</v>
      </c>
      <c r="B1207">
        <v>15</v>
      </c>
      <c r="C1207">
        <v>9</v>
      </c>
      <c r="D1207">
        <v>4106.38</v>
      </c>
      <c r="E1207" cm="1">
        <f t="array" ref="E1207">_xlfn.IFS(B1207&gt;87,1,AND(B1207&lt;=87, B1207&gt;45),2,AND(B1207&lt;=45,B1207&gt;18),3,B1207&lt;=18,4)</f>
        <v>4</v>
      </c>
      <c r="F1207" cm="1">
        <f t="array" ref="F1207">_xlfn.IFS(C1207&gt;7,4,AND(C1207&lt;=7, C1207&gt;5),3,AND(C1207&lt;=5,C1207&gt;4),2,C1207&lt;=4,1)</f>
        <v>4</v>
      </c>
      <c r="G1207" cm="1">
        <f t="array" ref="G1207">_xlfn.IFS(D1207&gt;4094,4,AND(D1207&lt;=4094, D1207&gt;2784),3,AND(D1207&lt;=2784,D1207&gt;1779),2,D1207&lt;=1779,1)</f>
        <v>4</v>
      </c>
      <c r="H1207">
        <f t="shared" si="18"/>
        <v>444</v>
      </c>
      <c r="I1207" t="str" cm="1">
        <f t="array" ref="I1207">_xlfn.IFS(H1207&gt;411,"Platinum",AND(H1207&lt;=411, H1207&gt;311),"Gold",AND(H1207&lt;=311,H1207&gt;211),"Silver",H1207&lt;=211,"Bronze")</f>
        <v>Platinum</v>
      </c>
      <c r="J1207" t="str" cm="1">
        <f t="array" ref="J1207">_xlfn.IFS(
H1207="444","Champions",
LEFT(H1207,1)="4","Loyal Customers",
MID(H1207,2,1)="4","Potential Loyalists",
LEFT(H1207,1)="3","Promising",
LEFT(H1207,1)="2","Customers Needing Attention",
LEFT(H1207,1)&lt;="2","At Risk",
RIGHT(H1207,1)="4","Can't Lose Them",
TRUE,"Hibernating"
)</f>
        <v>Loyal Customers</v>
      </c>
    </row>
    <row r="1208" spans="1:10" x14ac:dyDescent="0.25">
      <c r="A1208" s="3" t="s">
        <v>1224</v>
      </c>
      <c r="B1208">
        <v>119</v>
      </c>
      <c r="C1208">
        <v>2</v>
      </c>
      <c r="D1208">
        <v>453.48</v>
      </c>
      <c r="E1208" cm="1">
        <f t="array" ref="E1208">_xlfn.IFS(B1208&gt;87,1,AND(B1208&lt;=87, B1208&gt;45),2,AND(B1208&lt;=45,B1208&gt;18),3,B1208&lt;=18,4)</f>
        <v>1</v>
      </c>
      <c r="F1208" cm="1">
        <f t="array" ref="F1208">_xlfn.IFS(C1208&gt;7,4,AND(C1208&lt;=7, C1208&gt;5),3,AND(C1208&lt;=5,C1208&gt;4),2,C1208&lt;=4,1)</f>
        <v>1</v>
      </c>
      <c r="G1208" cm="1">
        <f t="array" ref="G1208">_xlfn.IFS(D1208&gt;4094,4,AND(D1208&lt;=4094, D1208&gt;2784),3,AND(D1208&lt;=2784,D1208&gt;1779),2,D1208&lt;=1779,1)</f>
        <v>1</v>
      </c>
      <c r="H1208">
        <f t="shared" si="18"/>
        <v>111</v>
      </c>
      <c r="I1208" t="str" cm="1">
        <f t="array" ref="I1208">_xlfn.IFS(H1208&gt;411,"Platinum",AND(H1208&lt;=411, H1208&gt;311),"Gold",AND(H1208&lt;=311,H1208&gt;211),"Silver",H1208&lt;=211,"Bronze")</f>
        <v>Bronze</v>
      </c>
      <c r="J1208" t="str" cm="1">
        <f t="array" ref="J1208">_xlfn.IFS(
H1208="444","Champions",
LEFT(H1208,1)="4","Loyal Customers",
MID(H1208,2,1)="4","Potential Loyalists",
LEFT(H1208,1)="3","Promising",
LEFT(H1208,1)="2","Customers Needing Attention",
LEFT(H1208,1)&lt;="2","At Risk",
RIGHT(H1208,1)="4","Can't Lose Them",
TRUE,"Hibernating"
)</f>
        <v>At Risk</v>
      </c>
    </row>
    <row r="1209" spans="1:10" x14ac:dyDescent="0.25">
      <c r="A1209" s="3" t="s">
        <v>1225</v>
      </c>
      <c r="B1209">
        <v>27</v>
      </c>
      <c r="C1209">
        <v>3</v>
      </c>
      <c r="D1209">
        <v>2196.3500000000004</v>
      </c>
      <c r="E1209" cm="1">
        <f t="array" ref="E1209">_xlfn.IFS(B1209&gt;87,1,AND(B1209&lt;=87, B1209&gt;45),2,AND(B1209&lt;=45,B1209&gt;18),3,B1209&lt;=18,4)</f>
        <v>3</v>
      </c>
      <c r="F1209" cm="1">
        <f t="array" ref="F1209">_xlfn.IFS(C1209&gt;7,4,AND(C1209&lt;=7, C1209&gt;5),3,AND(C1209&lt;=5,C1209&gt;4),2,C1209&lt;=4,1)</f>
        <v>1</v>
      </c>
      <c r="G1209" cm="1">
        <f t="array" ref="G1209">_xlfn.IFS(D1209&gt;4094,4,AND(D1209&lt;=4094, D1209&gt;2784),3,AND(D1209&lt;=2784,D1209&gt;1779),2,D1209&lt;=1779,1)</f>
        <v>2</v>
      </c>
      <c r="H1209">
        <f t="shared" si="18"/>
        <v>312</v>
      </c>
      <c r="I1209" t="str" cm="1">
        <f t="array" ref="I1209">_xlfn.IFS(H1209&gt;411,"Platinum",AND(H1209&lt;=411, H1209&gt;311),"Gold",AND(H1209&lt;=311,H1209&gt;211),"Silver",H1209&lt;=211,"Bronze")</f>
        <v>Gold</v>
      </c>
      <c r="J1209" t="str" cm="1">
        <f t="array" ref="J1209">_xlfn.IFS(
H1209="444","Champions",
LEFT(H1209,1)="4","Loyal Customers",
MID(H1209,2,1)="4","Potential Loyalists",
LEFT(H1209,1)="3","Promising",
LEFT(H1209,1)="2","Customers Needing Attention",
LEFT(H1209,1)&lt;="2","At Risk",
RIGHT(H1209,1)="4","Can't Lose Them",
TRUE,"Hibernating"
)</f>
        <v>Promising</v>
      </c>
    </row>
    <row r="1210" spans="1:10" x14ac:dyDescent="0.25">
      <c r="A1210" s="3" t="s">
        <v>1226</v>
      </c>
      <c r="B1210">
        <v>98</v>
      </c>
      <c r="C1210">
        <v>3</v>
      </c>
      <c r="D1210">
        <v>949.58</v>
      </c>
      <c r="E1210" cm="1">
        <f t="array" ref="E1210">_xlfn.IFS(B1210&gt;87,1,AND(B1210&lt;=87, B1210&gt;45),2,AND(B1210&lt;=45,B1210&gt;18),3,B1210&lt;=18,4)</f>
        <v>1</v>
      </c>
      <c r="F1210" cm="1">
        <f t="array" ref="F1210">_xlfn.IFS(C1210&gt;7,4,AND(C1210&lt;=7, C1210&gt;5),3,AND(C1210&lt;=5,C1210&gt;4),2,C1210&lt;=4,1)</f>
        <v>1</v>
      </c>
      <c r="G1210" cm="1">
        <f t="array" ref="G1210">_xlfn.IFS(D1210&gt;4094,4,AND(D1210&lt;=4094, D1210&gt;2784),3,AND(D1210&lt;=2784,D1210&gt;1779),2,D1210&lt;=1779,1)</f>
        <v>1</v>
      </c>
      <c r="H1210">
        <f t="shared" si="18"/>
        <v>111</v>
      </c>
      <c r="I1210" t="str" cm="1">
        <f t="array" ref="I1210">_xlfn.IFS(H1210&gt;411,"Platinum",AND(H1210&lt;=411, H1210&gt;311),"Gold",AND(H1210&lt;=311,H1210&gt;211),"Silver",H1210&lt;=211,"Bronze")</f>
        <v>Bronze</v>
      </c>
      <c r="J1210" t="str" cm="1">
        <f t="array" ref="J1210">_xlfn.IFS(
H1210="444","Champions",
LEFT(H1210,1)="4","Loyal Customers",
MID(H1210,2,1)="4","Potential Loyalists",
LEFT(H1210,1)="3","Promising",
LEFT(H1210,1)="2","Customers Needing Attention",
LEFT(H1210,1)&lt;="2","At Risk",
RIGHT(H1210,1)="4","Can't Lose Them",
TRUE,"Hibernating"
)</f>
        <v>At Risk</v>
      </c>
    </row>
    <row r="1211" spans="1:10" x14ac:dyDescent="0.25">
      <c r="A1211" s="3" t="s">
        <v>1227</v>
      </c>
      <c r="B1211">
        <v>55</v>
      </c>
      <c r="C1211">
        <v>5</v>
      </c>
      <c r="D1211">
        <v>1624.11</v>
      </c>
      <c r="E1211" cm="1">
        <f t="array" ref="E1211">_xlfn.IFS(B1211&gt;87,1,AND(B1211&lt;=87, B1211&gt;45),2,AND(B1211&lt;=45,B1211&gt;18),3,B1211&lt;=18,4)</f>
        <v>2</v>
      </c>
      <c r="F1211" cm="1">
        <f t="array" ref="F1211">_xlfn.IFS(C1211&gt;7,4,AND(C1211&lt;=7, C1211&gt;5),3,AND(C1211&lt;=5,C1211&gt;4),2,C1211&lt;=4,1)</f>
        <v>2</v>
      </c>
      <c r="G1211" cm="1">
        <f t="array" ref="G1211">_xlfn.IFS(D1211&gt;4094,4,AND(D1211&lt;=4094, D1211&gt;2784),3,AND(D1211&lt;=2784,D1211&gt;1779),2,D1211&lt;=1779,1)</f>
        <v>1</v>
      </c>
      <c r="H1211">
        <f t="shared" si="18"/>
        <v>221</v>
      </c>
      <c r="I1211" t="str" cm="1">
        <f t="array" ref="I1211">_xlfn.IFS(H1211&gt;411,"Platinum",AND(H1211&lt;=411, H1211&gt;311),"Gold",AND(H1211&lt;=311,H1211&gt;211),"Silver",H1211&lt;=211,"Bronze")</f>
        <v>Silver</v>
      </c>
      <c r="J1211" t="str" cm="1">
        <f t="array" ref="J1211">_xlfn.IFS(
H1211="444","Champions",
LEFT(H1211,1)="4","Loyal Customers",
MID(H1211,2,1)="4","Potential Loyalists",
LEFT(H1211,1)="3","Promising",
LEFT(H1211,1)="2","Customers Needing Attention",
LEFT(H1211,1)&lt;="2","At Risk",
RIGHT(H1211,1)="4","Can't Lose Them",
TRUE,"Hibernating"
)</f>
        <v>Customers Needing Attention</v>
      </c>
    </row>
    <row r="1212" spans="1:10" x14ac:dyDescent="0.25">
      <c r="A1212" s="3" t="s">
        <v>1228</v>
      </c>
      <c r="B1212">
        <v>9</v>
      </c>
      <c r="C1212">
        <v>6</v>
      </c>
      <c r="D1212">
        <v>2927.1499999999996</v>
      </c>
      <c r="E1212" cm="1">
        <f t="array" ref="E1212">_xlfn.IFS(B1212&gt;87,1,AND(B1212&lt;=87, B1212&gt;45),2,AND(B1212&lt;=45,B1212&gt;18),3,B1212&lt;=18,4)</f>
        <v>4</v>
      </c>
      <c r="F1212" cm="1">
        <f t="array" ref="F1212">_xlfn.IFS(C1212&gt;7,4,AND(C1212&lt;=7, C1212&gt;5),3,AND(C1212&lt;=5,C1212&gt;4),2,C1212&lt;=4,1)</f>
        <v>3</v>
      </c>
      <c r="G1212" cm="1">
        <f t="array" ref="G1212">_xlfn.IFS(D1212&gt;4094,4,AND(D1212&lt;=4094, D1212&gt;2784),3,AND(D1212&lt;=2784,D1212&gt;1779),2,D1212&lt;=1779,1)</f>
        <v>3</v>
      </c>
      <c r="H1212">
        <f t="shared" si="18"/>
        <v>433</v>
      </c>
      <c r="I1212" t="str" cm="1">
        <f t="array" ref="I1212">_xlfn.IFS(H1212&gt;411,"Platinum",AND(H1212&lt;=411, H1212&gt;311),"Gold",AND(H1212&lt;=311,H1212&gt;211),"Silver",H1212&lt;=211,"Bronze")</f>
        <v>Platinum</v>
      </c>
      <c r="J1212" t="str" cm="1">
        <f t="array" ref="J1212">_xlfn.IFS(
H1212="444","Champions",
LEFT(H1212,1)="4","Loyal Customers",
MID(H1212,2,1)="4","Potential Loyalists",
LEFT(H1212,1)="3","Promising",
LEFT(H1212,1)="2","Customers Needing Attention",
LEFT(H1212,1)&lt;="2","At Risk",
RIGHT(H1212,1)="4","Can't Lose Them",
TRUE,"Hibernating"
)</f>
        <v>Loyal Customers</v>
      </c>
    </row>
    <row r="1213" spans="1:10" x14ac:dyDescent="0.25">
      <c r="A1213" s="3" t="s">
        <v>1229</v>
      </c>
      <c r="B1213">
        <v>147</v>
      </c>
      <c r="C1213">
        <v>2</v>
      </c>
      <c r="D1213">
        <v>119.32</v>
      </c>
      <c r="E1213" cm="1">
        <f t="array" ref="E1213">_xlfn.IFS(B1213&gt;87,1,AND(B1213&lt;=87, B1213&gt;45),2,AND(B1213&lt;=45,B1213&gt;18),3,B1213&lt;=18,4)</f>
        <v>1</v>
      </c>
      <c r="F1213" cm="1">
        <f t="array" ref="F1213">_xlfn.IFS(C1213&gt;7,4,AND(C1213&lt;=7, C1213&gt;5),3,AND(C1213&lt;=5,C1213&gt;4),2,C1213&lt;=4,1)</f>
        <v>1</v>
      </c>
      <c r="G1213" cm="1">
        <f t="array" ref="G1213">_xlfn.IFS(D1213&gt;4094,4,AND(D1213&lt;=4094, D1213&gt;2784),3,AND(D1213&lt;=2784,D1213&gt;1779),2,D1213&lt;=1779,1)</f>
        <v>1</v>
      </c>
      <c r="H1213">
        <f t="shared" si="18"/>
        <v>111</v>
      </c>
      <c r="I1213" t="str" cm="1">
        <f t="array" ref="I1213">_xlfn.IFS(H1213&gt;411,"Platinum",AND(H1213&lt;=411, H1213&gt;311),"Gold",AND(H1213&lt;=311,H1213&gt;211),"Silver",H1213&lt;=211,"Bronze")</f>
        <v>Bronze</v>
      </c>
      <c r="J1213" t="str" cm="1">
        <f t="array" ref="J1213">_xlfn.IFS(
H1213="444","Champions",
LEFT(H1213,1)="4","Loyal Customers",
MID(H1213,2,1)="4","Potential Loyalists",
LEFT(H1213,1)="3","Promising",
LEFT(H1213,1)="2","Customers Needing Attention",
LEFT(H1213,1)&lt;="2","At Risk",
RIGHT(H1213,1)="4","Can't Lose Them",
TRUE,"Hibernating"
)</f>
        <v>At Risk</v>
      </c>
    </row>
    <row r="1214" spans="1:10" x14ac:dyDescent="0.25">
      <c r="A1214" s="3" t="s">
        <v>1230</v>
      </c>
      <c r="B1214">
        <v>107</v>
      </c>
      <c r="C1214">
        <v>5</v>
      </c>
      <c r="D1214">
        <v>3081.0700000000006</v>
      </c>
      <c r="E1214" cm="1">
        <f t="array" ref="E1214">_xlfn.IFS(B1214&gt;87,1,AND(B1214&lt;=87, B1214&gt;45),2,AND(B1214&lt;=45,B1214&gt;18),3,B1214&lt;=18,4)</f>
        <v>1</v>
      </c>
      <c r="F1214" cm="1">
        <f t="array" ref="F1214">_xlfn.IFS(C1214&gt;7,4,AND(C1214&lt;=7, C1214&gt;5),3,AND(C1214&lt;=5,C1214&gt;4),2,C1214&lt;=4,1)</f>
        <v>2</v>
      </c>
      <c r="G1214" cm="1">
        <f t="array" ref="G1214">_xlfn.IFS(D1214&gt;4094,4,AND(D1214&lt;=4094, D1214&gt;2784),3,AND(D1214&lt;=2784,D1214&gt;1779),2,D1214&lt;=1779,1)</f>
        <v>3</v>
      </c>
      <c r="H1214">
        <f t="shared" si="18"/>
        <v>123</v>
      </c>
      <c r="I1214" t="str" cm="1">
        <f t="array" ref="I1214">_xlfn.IFS(H1214&gt;411,"Platinum",AND(H1214&lt;=411, H1214&gt;311),"Gold",AND(H1214&lt;=311,H1214&gt;211),"Silver",H1214&lt;=211,"Bronze")</f>
        <v>Bronze</v>
      </c>
      <c r="J1214" t="str" cm="1">
        <f t="array" ref="J1214">_xlfn.IFS(
H1214="444","Champions",
LEFT(H1214,1)="4","Loyal Customers",
MID(H1214,2,1)="4","Potential Loyalists",
LEFT(H1214,1)="3","Promising",
LEFT(H1214,1)="2","Customers Needing Attention",
LEFT(H1214,1)&lt;="2","At Risk",
RIGHT(H1214,1)="4","Can't Lose Them",
TRUE,"Hibernating"
)</f>
        <v>At Risk</v>
      </c>
    </row>
    <row r="1215" spans="1:10" x14ac:dyDescent="0.25">
      <c r="A1215" s="3" t="s">
        <v>1231</v>
      </c>
      <c r="B1215">
        <v>163</v>
      </c>
      <c r="C1215">
        <v>2</v>
      </c>
      <c r="D1215">
        <v>289.37</v>
      </c>
      <c r="E1215" cm="1">
        <f t="array" ref="E1215">_xlfn.IFS(B1215&gt;87,1,AND(B1215&lt;=87, B1215&gt;45),2,AND(B1215&lt;=45,B1215&gt;18),3,B1215&lt;=18,4)</f>
        <v>1</v>
      </c>
      <c r="F1215" cm="1">
        <f t="array" ref="F1215">_xlfn.IFS(C1215&gt;7,4,AND(C1215&lt;=7, C1215&gt;5),3,AND(C1215&lt;=5,C1215&gt;4),2,C1215&lt;=4,1)</f>
        <v>1</v>
      </c>
      <c r="G1215" cm="1">
        <f t="array" ref="G1215">_xlfn.IFS(D1215&gt;4094,4,AND(D1215&lt;=4094, D1215&gt;2784),3,AND(D1215&lt;=2784,D1215&gt;1779),2,D1215&lt;=1779,1)</f>
        <v>1</v>
      </c>
      <c r="H1215">
        <f t="shared" si="18"/>
        <v>111</v>
      </c>
      <c r="I1215" t="str" cm="1">
        <f t="array" ref="I1215">_xlfn.IFS(H1215&gt;411,"Platinum",AND(H1215&lt;=411, H1215&gt;311),"Gold",AND(H1215&lt;=311,H1215&gt;211),"Silver",H1215&lt;=211,"Bronze")</f>
        <v>Bronze</v>
      </c>
      <c r="J1215" t="str" cm="1">
        <f t="array" ref="J1215">_xlfn.IFS(
H1215="444","Champions",
LEFT(H1215,1)="4","Loyal Customers",
MID(H1215,2,1)="4","Potential Loyalists",
LEFT(H1215,1)="3","Promising",
LEFT(H1215,1)="2","Customers Needing Attention",
LEFT(H1215,1)&lt;="2","At Risk",
RIGHT(H1215,1)="4","Can't Lose Them",
TRUE,"Hibernating"
)</f>
        <v>At Risk</v>
      </c>
    </row>
    <row r="1216" spans="1:10" x14ac:dyDescent="0.25">
      <c r="A1216" s="3" t="s">
        <v>1232</v>
      </c>
      <c r="B1216">
        <v>211</v>
      </c>
      <c r="C1216">
        <v>3</v>
      </c>
      <c r="D1216">
        <v>2764.6099999999997</v>
      </c>
      <c r="E1216" cm="1">
        <f t="array" ref="E1216">_xlfn.IFS(B1216&gt;87,1,AND(B1216&lt;=87, B1216&gt;45),2,AND(B1216&lt;=45,B1216&gt;18),3,B1216&lt;=18,4)</f>
        <v>1</v>
      </c>
      <c r="F1216" cm="1">
        <f t="array" ref="F1216">_xlfn.IFS(C1216&gt;7,4,AND(C1216&lt;=7, C1216&gt;5),3,AND(C1216&lt;=5,C1216&gt;4),2,C1216&lt;=4,1)</f>
        <v>1</v>
      </c>
      <c r="G1216" cm="1">
        <f t="array" ref="G1216">_xlfn.IFS(D1216&gt;4094,4,AND(D1216&lt;=4094, D1216&gt;2784),3,AND(D1216&lt;=2784,D1216&gt;1779),2,D1216&lt;=1779,1)</f>
        <v>2</v>
      </c>
      <c r="H1216">
        <f t="shared" si="18"/>
        <v>112</v>
      </c>
      <c r="I1216" t="str" cm="1">
        <f t="array" ref="I1216">_xlfn.IFS(H1216&gt;411,"Platinum",AND(H1216&lt;=411, H1216&gt;311),"Gold",AND(H1216&lt;=311,H1216&gt;211),"Silver",H1216&lt;=211,"Bronze")</f>
        <v>Bronze</v>
      </c>
      <c r="J1216" t="str" cm="1">
        <f t="array" ref="J1216">_xlfn.IFS(
H1216="444","Champions",
LEFT(H1216,1)="4","Loyal Customers",
MID(H1216,2,1)="4","Potential Loyalists",
LEFT(H1216,1)="3","Promising",
LEFT(H1216,1)="2","Customers Needing Attention",
LEFT(H1216,1)&lt;="2","At Risk",
RIGHT(H1216,1)="4","Can't Lose Them",
TRUE,"Hibernating"
)</f>
        <v>At Risk</v>
      </c>
    </row>
    <row r="1217" spans="1:10" x14ac:dyDescent="0.25">
      <c r="A1217" s="3" t="s">
        <v>1233</v>
      </c>
      <c r="B1217">
        <v>16</v>
      </c>
      <c r="C1217">
        <v>5</v>
      </c>
      <c r="D1217">
        <v>3651.0299999999993</v>
      </c>
      <c r="E1217" cm="1">
        <f t="array" ref="E1217">_xlfn.IFS(B1217&gt;87,1,AND(B1217&lt;=87, B1217&gt;45),2,AND(B1217&lt;=45,B1217&gt;18),3,B1217&lt;=18,4)</f>
        <v>4</v>
      </c>
      <c r="F1217" cm="1">
        <f t="array" ref="F1217">_xlfn.IFS(C1217&gt;7,4,AND(C1217&lt;=7, C1217&gt;5),3,AND(C1217&lt;=5,C1217&gt;4),2,C1217&lt;=4,1)</f>
        <v>2</v>
      </c>
      <c r="G1217" cm="1">
        <f t="array" ref="G1217">_xlfn.IFS(D1217&gt;4094,4,AND(D1217&lt;=4094, D1217&gt;2784),3,AND(D1217&lt;=2784,D1217&gt;1779),2,D1217&lt;=1779,1)</f>
        <v>3</v>
      </c>
      <c r="H1217">
        <f t="shared" si="18"/>
        <v>423</v>
      </c>
      <c r="I1217" t="str" cm="1">
        <f t="array" ref="I1217">_xlfn.IFS(H1217&gt;411,"Platinum",AND(H1217&lt;=411, H1217&gt;311),"Gold",AND(H1217&lt;=311,H1217&gt;211),"Silver",H1217&lt;=211,"Bronze")</f>
        <v>Platinum</v>
      </c>
      <c r="J1217" t="str" cm="1">
        <f t="array" ref="J1217">_xlfn.IFS(
H1217="444","Champions",
LEFT(H1217,1)="4","Loyal Customers",
MID(H1217,2,1)="4","Potential Loyalists",
LEFT(H1217,1)="3","Promising",
LEFT(H1217,1)="2","Customers Needing Attention",
LEFT(H1217,1)&lt;="2","At Risk",
RIGHT(H1217,1)="4","Can't Lose Them",
TRUE,"Hibernating"
)</f>
        <v>Loyal Customers</v>
      </c>
    </row>
    <row r="1218" spans="1:10" x14ac:dyDescent="0.25">
      <c r="A1218" s="3" t="s">
        <v>1234</v>
      </c>
      <c r="B1218">
        <v>60</v>
      </c>
      <c r="C1218">
        <v>6</v>
      </c>
      <c r="D1218">
        <v>3660.48</v>
      </c>
      <c r="E1218" cm="1">
        <f t="array" ref="E1218">_xlfn.IFS(B1218&gt;87,1,AND(B1218&lt;=87, B1218&gt;45),2,AND(B1218&lt;=45,B1218&gt;18),3,B1218&lt;=18,4)</f>
        <v>2</v>
      </c>
      <c r="F1218" cm="1">
        <f t="array" ref="F1218">_xlfn.IFS(C1218&gt;7,4,AND(C1218&lt;=7, C1218&gt;5),3,AND(C1218&lt;=5,C1218&gt;4),2,C1218&lt;=4,1)</f>
        <v>3</v>
      </c>
      <c r="G1218" cm="1">
        <f t="array" ref="G1218">_xlfn.IFS(D1218&gt;4094,4,AND(D1218&lt;=4094, D1218&gt;2784),3,AND(D1218&lt;=2784,D1218&gt;1779),2,D1218&lt;=1779,1)</f>
        <v>3</v>
      </c>
      <c r="H1218">
        <f t="shared" si="18"/>
        <v>233</v>
      </c>
      <c r="I1218" t="str" cm="1">
        <f t="array" ref="I1218">_xlfn.IFS(H1218&gt;411,"Platinum",AND(H1218&lt;=411, H1218&gt;311),"Gold",AND(H1218&lt;=311,H1218&gt;211),"Silver",H1218&lt;=211,"Bronze")</f>
        <v>Silver</v>
      </c>
      <c r="J1218" t="str" cm="1">
        <f t="array" ref="J1218">_xlfn.IFS(
H1218="444","Champions",
LEFT(H1218,1)="4","Loyal Customers",
MID(H1218,2,1)="4","Potential Loyalists",
LEFT(H1218,1)="3","Promising",
LEFT(H1218,1)="2","Customers Needing Attention",
LEFT(H1218,1)&lt;="2","At Risk",
RIGHT(H1218,1)="4","Can't Lose Them",
TRUE,"Hibernating"
)</f>
        <v>Customers Needing Attention</v>
      </c>
    </row>
    <row r="1219" spans="1:10" x14ac:dyDescent="0.25">
      <c r="A1219" s="3" t="s">
        <v>1235</v>
      </c>
      <c r="B1219">
        <v>34</v>
      </c>
      <c r="C1219">
        <v>5</v>
      </c>
      <c r="D1219">
        <v>1368.3700000000001</v>
      </c>
      <c r="E1219" cm="1">
        <f t="array" ref="E1219">_xlfn.IFS(B1219&gt;87,1,AND(B1219&lt;=87, B1219&gt;45),2,AND(B1219&lt;=45,B1219&gt;18),3,B1219&lt;=18,4)</f>
        <v>3</v>
      </c>
      <c r="F1219" cm="1">
        <f t="array" ref="F1219">_xlfn.IFS(C1219&gt;7,4,AND(C1219&lt;=7, C1219&gt;5),3,AND(C1219&lt;=5,C1219&gt;4),2,C1219&lt;=4,1)</f>
        <v>2</v>
      </c>
      <c r="G1219" cm="1">
        <f t="array" ref="G1219">_xlfn.IFS(D1219&gt;4094,4,AND(D1219&lt;=4094, D1219&gt;2784),3,AND(D1219&lt;=2784,D1219&gt;1779),2,D1219&lt;=1779,1)</f>
        <v>1</v>
      </c>
      <c r="H1219">
        <f t="shared" si="18"/>
        <v>321</v>
      </c>
      <c r="I1219" t="str" cm="1">
        <f t="array" ref="I1219">_xlfn.IFS(H1219&gt;411,"Platinum",AND(H1219&lt;=411, H1219&gt;311),"Gold",AND(H1219&lt;=311,H1219&gt;211),"Silver",H1219&lt;=211,"Bronze")</f>
        <v>Gold</v>
      </c>
      <c r="J1219" t="str" cm="1">
        <f t="array" ref="J1219">_xlfn.IFS(
H1219="444","Champions",
LEFT(H1219,1)="4","Loyal Customers",
MID(H1219,2,1)="4","Potential Loyalists",
LEFT(H1219,1)="3","Promising",
LEFT(H1219,1)="2","Customers Needing Attention",
LEFT(H1219,1)&lt;="2","At Risk",
RIGHT(H1219,1)="4","Can't Lose Them",
TRUE,"Hibernating"
)</f>
        <v>Promising</v>
      </c>
    </row>
    <row r="1220" spans="1:10" x14ac:dyDescent="0.25">
      <c r="A1220" s="3" t="s">
        <v>1236</v>
      </c>
      <c r="B1220">
        <v>20</v>
      </c>
      <c r="C1220">
        <v>10</v>
      </c>
      <c r="D1220">
        <v>6194.3</v>
      </c>
      <c r="E1220" cm="1">
        <f t="array" ref="E1220">_xlfn.IFS(B1220&gt;87,1,AND(B1220&lt;=87, B1220&gt;45),2,AND(B1220&lt;=45,B1220&gt;18),3,B1220&lt;=18,4)</f>
        <v>3</v>
      </c>
      <c r="F1220" cm="1">
        <f t="array" ref="F1220">_xlfn.IFS(C1220&gt;7,4,AND(C1220&lt;=7, C1220&gt;5),3,AND(C1220&lt;=5,C1220&gt;4),2,C1220&lt;=4,1)</f>
        <v>4</v>
      </c>
      <c r="G1220" cm="1">
        <f t="array" ref="G1220">_xlfn.IFS(D1220&gt;4094,4,AND(D1220&lt;=4094, D1220&gt;2784),3,AND(D1220&lt;=2784,D1220&gt;1779),2,D1220&lt;=1779,1)</f>
        <v>4</v>
      </c>
      <c r="H1220">
        <f t="shared" si="18"/>
        <v>344</v>
      </c>
      <c r="I1220" t="str" cm="1">
        <f t="array" ref="I1220">_xlfn.IFS(H1220&gt;411,"Platinum",AND(H1220&lt;=411, H1220&gt;311),"Gold",AND(H1220&lt;=311,H1220&gt;211),"Silver",H1220&lt;=211,"Bronze")</f>
        <v>Gold</v>
      </c>
      <c r="J1220" t="str" cm="1">
        <f t="array" ref="J1220">_xlfn.IFS(
H1220="444","Champions",
LEFT(H1220,1)="4","Loyal Customers",
MID(H1220,2,1)="4","Potential Loyalists",
LEFT(H1220,1)="3","Promising",
LEFT(H1220,1)="2","Customers Needing Attention",
LEFT(H1220,1)&lt;="2","At Risk",
RIGHT(H1220,1)="4","Can't Lose Them",
TRUE,"Hibernating"
)</f>
        <v>Potential Loyalists</v>
      </c>
    </row>
    <row r="1221" spans="1:10" x14ac:dyDescent="0.25">
      <c r="A1221" s="3" t="s">
        <v>1237</v>
      </c>
      <c r="B1221">
        <v>132</v>
      </c>
      <c r="C1221">
        <v>5</v>
      </c>
      <c r="D1221">
        <v>4320.42</v>
      </c>
      <c r="E1221" cm="1">
        <f t="array" ref="E1221">_xlfn.IFS(B1221&gt;87,1,AND(B1221&lt;=87, B1221&gt;45),2,AND(B1221&lt;=45,B1221&gt;18),3,B1221&lt;=18,4)</f>
        <v>1</v>
      </c>
      <c r="F1221" cm="1">
        <f t="array" ref="F1221">_xlfn.IFS(C1221&gt;7,4,AND(C1221&lt;=7, C1221&gt;5),3,AND(C1221&lt;=5,C1221&gt;4),2,C1221&lt;=4,1)</f>
        <v>2</v>
      </c>
      <c r="G1221" cm="1">
        <f t="array" ref="G1221">_xlfn.IFS(D1221&gt;4094,4,AND(D1221&lt;=4094, D1221&gt;2784),3,AND(D1221&lt;=2784,D1221&gt;1779),2,D1221&lt;=1779,1)</f>
        <v>4</v>
      </c>
      <c r="H1221">
        <f t="shared" ref="H1221:H1284" si="19">(100*E1221)+(10*F1221)+G1221</f>
        <v>124</v>
      </c>
      <c r="I1221" t="str" cm="1">
        <f t="array" ref="I1221">_xlfn.IFS(H1221&gt;411,"Platinum",AND(H1221&lt;=411, H1221&gt;311),"Gold",AND(H1221&lt;=311,H1221&gt;211),"Silver",H1221&lt;=211,"Bronze")</f>
        <v>Bronze</v>
      </c>
      <c r="J1221" t="str" cm="1">
        <f t="array" ref="J1221">_xlfn.IFS(
H1221="444","Champions",
LEFT(H1221,1)="4","Loyal Customers",
MID(H1221,2,1)="4","Potential Loyalists",
LEFT(H1221,1)="3","Promising",
LEFT(H1221,1)="2","Customers Needing Attention",
LEFT(H1221,1)&lt;="2","At Risk",
RIGHT(H1221,1)="4","Can't Lose Them",
TRUE,"Hibernating"
)</f>
        <v>At Risk</v>
      </c>
    </row>
    <row r="1222" spans="1:10" x14ac:dyDescent="0.25">
      <c r="A1222" s="3" t="s">
        <v>1238</v>
      </c>
      <c r="B1222">
        <v>38</v>
      </c>
      <c r="C1222">
        <v>6</v>
      </c>
      <c r="D1222">
        <v>4647.42</v>
      </c>
      <c r="E1222" cm="1">
        <f t="array" ref="E1222">_xlfn.IFS(B1222&gt;87,1,AND(B1222&lt;=87, B1222&gt;45),2,AND(B1222&lt;=45,B1222&gt;18),3,B1222&lt;=18,4)</f>
        <v>3</v>
      </c>
      <c r="F1222" cm="1">
        <f t="array" ref="F1222">_xlfn.IFS(C1222&gt;7,4,AND(C1222&lt;=7, C1222&gt;5),3,AND(C1222&lt;=5,C1222&gt;4),2,C1222&lt;=4,1)</f>
        <v>3</v>
      </c>
      <c r="G1222" cm="1">
        <f t="array" ref="G1222">_xlfn.IFS(D1222&gt;4094,4,AND(D1222&lt;=4094, D1222&gt;2784),3,AND(D1222&lt;=2784,D1222&gt;1779),2,D1222&lt;=1779,1)</f>
        <v>4</v>
      </c>
      <c r="H1222">
        <f t="shared" si="19"/>
        <v>334</v>
      </c>
      <c r="I1222" t="str" cm="1">
        <f t="array" ref="I1222">_xlfn.IFS(H1222&gt;411,"Platinum",AND(H1222&lt;=411, H1222&gt;311),"Gold",AND(H1222&lt;=311,H1222&gt;211),"Silver",H1222&lt;=211,"Bronze")</f>
        <v>Gold</v>
      </c>
      <c r="J1222" t="str" cm="1">
        <f t="array" ref="J1222">_xlfn.IFS(
H1222="444","Champions",
LEFT(H1222,1)="4","Loyal Customers",
MID(H1222,2,1)="4","Potential Loyalists",
LEFT(H1222,1)="3","Promising",
LEFT(H1222,1)="2","Customers Needing Attention",
LEFT(H1222,1)&lt;="2","At Risk",
RIGHT(H1222,1)="4","Can't Lose Them",
TRUE,"Hibernating"
)</f>
        <v>Promising</v>
      </c>
    </row>
    <row r="1223" spans="1:10" x14ac:dyDescent="0.25">
      <c r="A1223" s="3" t="s">
        <v>1239</v>
      </c>
      <c r="B1223">
        <v>8</v>
      </c>
      <c r="C1223">
        <v>6</v>
      </c>
      <c r="D1223">
        <v>2293.67</v>
      </c>
      <c r="E1223" cm="1">
        <f t="array" ref="E1223">_xlfn.IFS(B1223&gt;87,1,AND(B1223&lt;=87, B1223&gt;45),2,AND(B1223&lt;=45,B1223&gt;18),3,B1223&lt;=18,4)</f>
        <v>4</v>
      </c>
      <c r="F1223" cm="1">
        <f t="array" ref="F1223">_xlfn.IFS(C1223&gt;7,4,AND(C1223&lt;=7, C1223&gt;5),3,AND(C1223&lt;=5,C1223&gt;4),2,C1223&lt;=4,1)</f>
        <v>3</v>
      </c>
      <c r="G1223" cm="1">
        <f t="array" ref="G1223">_xlfn.IFS(D1223&gt;4094,4,AND(D1223&lt;=4094, D1223&gt;2784),3,AND(D1223&lt;=2784,D1223&gt;1779),2,D1223&lt;=1779,1)</f>
        <v>2</v>
      </c>
      <c r="H1223">
        <f t="shared" si="19"/>
        <v>432</v>
      </c>
      <c r="I1223" t="str" cm="1">
        <f t="array" ref="I1223">_xlfn.IFS(H1223&gt;411,"Platinum",AND(H1223&lt;=411, H1223&gt;311),"Gold",AND(H1223&lt;=311,H1223&gt;211),"Silver",H1223&lt;=211,"Bronze")</f>
        <v>Platinum</v>
      </c>
      <c r="J1223" t="str" cm="1">
        <f t="array" ref="J1223">_xlfn.IFS(
H1223="444","Champions",
LEFT(H1223,1)="4","Loyal Customers",
MID(H1223,2,1)="4","Potential Loyalists",
LEFT(H1223,1)="3","Promising",
LEFT(H1223,1)="2","Customers Needing Attention",
LEFT(H1223,1)&lt;="2","At Risk",
RIGHT(H1223,1)="4","Can't Lose Them",
TRUE,"Hibernating"
)</f>
        <v>Loyal Customers</v>
      </c>
    </row>
    <row r="1224" spans="1:10" x14ac:dyDescent="0.25">
      <c r="A1224" s="3" t="s">
        <v>1240</v>
      </c>
      <c r="B1224">
        <v>63</v>
      </c>
      <c r="C1224">
        <v>7</v>
      </c>
      <c r="D1224">
        <v>4576.76</v>
      </c>
      <c r="E1224" cm="1">
        <f t="array" ref="E1224">_xlfn.IFS(B1224&gt;87,1,AND(B1224&lt;=87, B1224&gt;45),2,AND(B1224&lt;=45,B1224&gt;18),3,B1224&lt;=18,4)</f>
        <v>2</v>
      </c>
      <c r="F1224" cm="1">
        <f t="array" ref="F1224">_xlfn.IFS(C1224&gt;7,4,AND(C1224&lt;=7, C1224&gt;5),3,AND(C1224&lt;=5,C1224&gt;4),2,C1224&lt;=4,1)</f>
        <v>3</v>
      </c>
      <c r="G1224" cm="1">
        <f t="array" ref="G1224">_xlfn.IFS(D1224&gt;4094,4,AND(D1224&lt;=4094, D1224&gt;2784),3,AND(D1224&lt;=2784,D1224&gt;1779),2,D1224&lt;=1779,1)</f>
        <v>4</v>
      </c>
      <c r="H1224">
        <f t="shared" si="19"/>
        <v>234</v>
      </c>
      <c r="I1224" t="str" cm="1">
        <f t="array" ref="I1224">_xlfn.IFS(H1224&gt;411,"Platinum",AND(H1224&lt;=411, H1224&gt;311),"Gold",AND(H1224&lt;=311,H1224&gt;211),"Silver",H1224&lt;=211,"Bronze")</f>
        <v>Silver</v>
      </c>
      <c r="J1224" t="str" cm="1">
        <f t="array" ref="J1224">_xlfn.IFS(
H1224="444","Champions",
LEFT(H1224,1)="4","Loyal Customers",
MID(H1224,2,1)="4","Potential Loyalists",
LEFT(H1224,1)="3","Promising",
LEFT(H1224,1)="2","Customers Needing Attention",
LEFT(H1224,1)&lt;="2","At Risk",
RIGHT(H1224,1)="4","Can't Lose Them",
TRUE,"Hibernating"
)</f>
        <v>Customers Needing Attention</v>
      </c>
    </row>
    <row r="1225" spans="1:10" x14ac:dyDescent="0.25">
      <c r="A1225" s="3" t="s">
        <v>1241</v>
      </c>
      <c r="B1225">
        <v>6</v>
      </c>
      <c r="C1225">
        <v>5</v>
      </c>
      <c r="D1225">
        <v>4229.41</v>
      </c>
      <c r="E1225" cm="1">
        <f t="array" ref="E1225">_xlfn.IFS(B1225&gt;87,1,AND(B1225&lt;=87, B1225&gt;45),2,AND(B1225&lt;=45,B1225&gt;18),3,B1225&lt;=18,4)</f>
        <v>4</v>
      </c>
      <c r="F1225" cm="1">
        <f t="array" ref="F1225">_xlfn.IFS(C1225&gt;7,4,AND(C1225&lt;=7, C1225&gt;5),3,AND(C1225&lt;=5,C1225&gt;4),2,C1225&lt;=4,1)</f>
        <v>2</v>
      </c>
      <c r="G1225" cm="1">
        <f t="array" ref="G1225">_xlfn.IFS(D1225&gt;4094,4,AND(D1225&lt;=4094, D1225&gt;2784),3,AND(D1225&lt;=2784,D1225&gt;1779),2,D1225&lt;=1779,1)</f>
        <v>4</v>
      </c>
      <c r="H1225">
        <f t="shared" si="19"/>
        <v>424</v>
      </c>
      <c r="I1225" t="str" cm="1">
        <f t="array" ref="I1225">_xlfn.IFS(H1225&gt;411,"Platinum",AND(H1225&lt;=411, H1225&gt;311),"Gold",AND(H1225&lt;=311,H1225&gt;211),"Silver",H1225&lt;=211,"Bronze")</f>
        <v>Platinum</v>
      </c>
      <c r="J1225" t="str" cm="1">
        <f t="array" ref="J1225">_xlfn.IFS(
H1225="444","Champions",
LEFT(H1225,1)="4","Loyal Customers",
MID(H1225,2,1)="4","Potential Loyalists",
LEFT(H1225,1)="3","Promising",
LEFT(H1225,1)="2","Customers Needing Attention",
LEFT(H1225,1)&lt;="2","At Risk",
RIGHT(H1225,1)="4","Can't Lose Them",
TRUE,"Hibernating"
)</f>
        <v>Loyal Customers</v>
      </c>
    </row>
    <row r="1226" spans="1:10" x14ac:dyDescent="0.25">
      <c r="A1226" s="3" t="s">
        <v>1242</v>
      </c>
      <c r="B1226">
        <v>22</v>
      </c>
      <c r="C1226">
        <v>6</v>
      </c>
      <c r="D1226">
        <v>2957.03</v>
      </c>
      <c r="E1226" cm="1">
        <f t="array" ref="E1226">_xlfn.IFS(B1226&gt;87,1,AND(B1226&lt;=87, B1226&gt;45),2,AND(B1226&lt;=45,B1226&gt;18),3,B1226&lt;=18,4)</f>
        <v>3</v>
      </c>
      <c r="F1226" cm="1">
        <f t="array" ref="F1226">_xlfn.IFS(C1226&gt;7,4,AND(C1226&lt;=7, C1226&gt;5),3,AND(C1226&lt;=5,C1226&gt;4),2,C1226&lt;=4,1)</f>
        <v>3</v>
      </c>
      <c r="G1226" cm="1">
        <f t="array" ref="G1226">_xlfn.IFS(D1226&gt;4094,4,AND(D1226&lt;=4094, D1226&gt;2784),3,AND(D1226&lt;=2784,D1226&gt;1779),2,D1226&lt;=1779,1)</f>
        <v>3</v>
      </c>
      <c r="H1226">
        <f t="shared" si="19"/>
        <v>333</v>
      </c>
      <c r="I1226" t="str" cm="1">
        <f t="array" ref="I1226">_xlfn.IFS(H1226&gt;411,"Platinum",AND(H1226&lt;=411, H1226&gt;311),"Gold",AND(H1226&lt;=311,H1226&gt;211),"Silver",H1226&lt;=211,"Bronze")</f>
        <v>Gold</v>
      </c>
      <c r="J1226" t="str" cm="1">
        <f t="array" ref="J1226">_xlfn.IFS(
H1226="444","Champions",
LEFT(H1226,1)="4","Loyal Customers",
MID(H1226,2,1)="4","Potential Loyalists",
LEFT(H1226,1)="3","Promising",
LEFT(H1226,1)="2","Customers Needing Attention",
LEFT(H1226,1)&lt;="2","At Risk",
RIGHT(H1226,1)="4","Can't Lose Them",
TRUE,"Hibernating"
)</f>
        <v>Promising</v>
      </c>
    </row>
    <row r="1227" spans="1:10" x14ac:dyDescent="0.25">
      <c r="A1227" s="3" t="s">
        <v>1243</v>
      </c>
      <c r="B1227">
        <v>18</v>
      </c>
      <c r="C1227">
        <v>5</v>
      </c>
      <c r="D1227">
        <v>2399.56</v>
      </c>
      <c r="E1227" cm="1">
        <f t="array" ref="E1227">_xlfn.IFS(B1227&gt;87,1,AND(B1227&lt;=87, B1227&gt;45),2,AND(B1227&lt;=45,B1227&gt;18),3,B1227&lt;=18,4)</f>
        <v>4</v>
      </c>
      <c r="F1227" cm="1">
        <f t="array" ref="F1227">_xlfn.IFS(C1227&gt;7,4,AND(C1227&lt;=7, C1227&gt;5),3,AND(C1227&lt;=5,C1227&gt;4),2,C1227&lt;=4,1)</f>
        <v>2</v>
      </c>
      <c r="G1227" cm="1">
        <f t="array" ref="G1227">_xlfn.IFS(D1227&gt;4094,4,AND(D1227&lt;=4094, D1227&gt;2784),3,AND(D1227&lt;=2784,D1227&gt;1779),2,D1227&lt;=1779,1)</f>
        <v>2</v>
      </c>
      <c r="H1227">
        <f t="shared" si="19"/>
        <v>422</v>
      </c>
      <c r="I1227" t="str" cm="1">
        <f t="array" ref="I1227">_xlfn.IFS(H1227&gt;411,"Platinum",AND(H1227&lt;=411, H1227&gt;311),"Gold",AND(H1227&lt;=311,H1227&gt;211),"Silver",H1227&lt;=211,"Bronze")</f>
        <v>Platinum</v>
      </c>
      <c r="J1227" t="str" cm="1">
        <f t="array" ref="J1227">_xlfn.IFS(
H1227="444","Champions",
LEFT(H1227,1)="4","Loyal Customers",
MID(H1227,2,1)="4","Potential Loyalists",
LEFT(H1227,1)="3","Promising",
LEFT(H1227,1)="2","Customers Needing Attention",
LEFT(H1227,1)&lt;="2","At Risk",
RIGHT(H1227,1)="4","Can't Lose Them",
TRUE,"Hibernating"
)</f>
        <v>Loyal Customers</v>
      </c>
    </row>
    <row r="1228" spans="1:10" x14ac:dyDescent="0.25">
      <c r="A1228" s="3" t="s">
        <v>1244</v>
      </c>
      <c r="B1228">
        <v>20</v>
      </c>
      <c r="C1228">
        <v>9</v>
      </c>
      <c r="D1228">
        <v>5630.14</v>
      </c>
      <c r="E1228" cm="1">
        <f t="array" ref="E1228">_xlfn.IFS(B1228&gt;87,1,AND(B1228&lt;=87, B1228&gt;45),2,AND(B1228&lt;=45,B1228&gt;18),3,B1228&lt;=18,4)</f>
        <v>3</v>
      </c>
      <c r="F1228" cm="1">
        <f t="array" ref="F1228">_xlfn.IFS(C1228&gt;7,4,AND(C1228&lt;=7, C1228&gt;5),3,AND(C1228&lt;=5,C1228&gt;4),2,C1228&lt;=4,1)</f>
        <v>4</v>
      </c>
      <c r="G1228" cm="1">
        <f t="array" ref="G1228">_xlfn.IFS(D1228&gt;4094,4,AND(D1228&lt;=4094, D1228&gt;2784),3,AND(D1228&lt;=2784,D1228&gt;1779),2,D1228&lt;=1779,1)</f>
        <v>4</v>
      </c>
      <c r="H1228">
        <f t="shared" si="19"/>
        <v>344</v>
      </c>
      <c r="I1228" t="str" cm="1">
        <f t="array" ref="I1228">_xlfn.IFS(H1228&gt;411,"Platinum",AND(H1228&lt;=411, H1228&gt;311),"Gold",AND(H1228&lt;=311,H1228&gt;211),"Silver",H1228&lt;=211,"Bronze")</f>
        <v>Gold</v>
      </c>
      <c r="J1228" t="str" cm="1">
        <f t="array" ref="J1228">_xlfn.IFS(
H1228="444","Champions",
LEFT(H1228,1)="4","Loyal Customers",
MID(H1228,2,1)="4","Potential Loyalists",
LEFT(H1228,1)="3","Promising",
LEFT(H1228,1)="2","Customers Needing Attention",
LEFT(H1228,1)&lt;="2","At Risk",
RIGHT(H1228,1)="4","Can't Lose Them",
TRUE,"Hibernating"
)</f>
        <v>Potential Loyalists</v>
      </c>
    </row>
    <row r="1229" spans="1:10" x14ac:dyDescent="0.25">
      <c r="A1229" s="3" t="s">
        <v>1245</v>
      </c>
      <c r="B1229">
        <v>17</v>
      </c>
      <c r="C1229">
        <v>7</v>
      </c>
      <c r="D1229">
        <v>3934.99</v>
      </c>
      <c r="E1229" cm="1">
        <f t="array" ref="E1229">_xlfn.IFS(B1229&gt;87,1,AND(B1229&lt;=87, B1229&gt;45),2,AND(B1229&lt;=45,B1229&gt;18),3,B1229&lt;=18,4)</f>
        <v>4</v>
      </c>
      <c r="F1229" cm="1">
        <f t="array" ref="F1229">_xlfn.IFS(C1229&gt;7,4,AND(C1229&lt;=7, C1229&gt;5),3,AND(C1229&lt;=5,C1229&gt;4),2,C1229&lt;=4,1)</f>
        <v>3</v>
      </c>
      <c r="G1229" cm="1">
        <f t="array" ref="G1229">_xlfn.IFS(D1229&gt;4094,4,AND(D1229&lt;=4094, D1229&gt;2784),3,AND(D1229&lt;=2784,D1229&gt;1779),2,D1229&lt;=1779,1)</f>
        <v>3</v>
      </c>
      <c r="H1229">
        <f t="shared" si="19"/>
        <v>433</v>
      </c>
      <c r="I1229" t="str" cm="1">
        <f t="array" ref="I1229">_xlfn.IFS(H1229&gt;411,"Platinum",AND(H1229&lt;=411, H1229&gt;311),"Gold",AND(H1229&lt;=311,H1229&gt;211),"Silver",H1229&lt;=211,"Bronze")</f>
        <v>Platinum</v>
      </c>
      <c r="J1229" t="str" cm="1">
        <f t="array" ref="J1229">_xlfn.IFS(
H1229="444","Champions",
LEFT(H1229,1)="4","Loyal Customers",
MID(H1229,2,1)="4","Potential Loyalists",
LEFT(H1229,1)="3","Promising",
LEFT(H1229,1)="2","Customers Needing Attention",
LEFT(H1229,1)&lt;="2","At Risk",
RIGHT(H1229,1)="4","Can't Lose Them",
TRUE,"Hibernating"
)</f>
        <v>Loyal Customers</v>
      </c>
    </row>
    <row r="1230" spans="1:10" x14ac:dyDescent="0.25">
      <c r="A1230" s="3" t="s">
        <v>1246</v>
      </c>
      <c r="B1230">
        <v>14</v>
      </c>
      <c r="C1230">
        <v>10</v>
      </c>
      <c r="D1230">
        <v>6752.63</v>
      </c>
      <c r="E1230" cm="1">
        <f t="array" ref="E1230">_xlfn.IFS(B1230&gt;87,1,AND(B1230&lt;=87, B1230&gt;45),2,AND(B1230&lt;=45,B1230&gt;18),3,B1230&lt;=18,4)</f>
        <v>4</v>
      </c>
      <c r="F1230" cm="1">
        <f t="array" ref="F1230">_xlfn.IFS(C1230&gt;7,4,AND(C1230&lt;=7, C1230&gt;5),3,AND(C1230&lt;=5,C1230&gt;4),2,C1230&lt;=4,1)</f>
        <v>4</v>
      </c>
      <c r="G1230" cm="1">
        <f t="array" ref="G1230">_xlfn.IFS(D1230&gt;4094,4,AND(D1230&lt;=4094, D1230&gt;2784),3,AND(D1230&lt;=2784,D1230&gt;1779),2,D1230&lt;=1779,1)</f>
        <v>4</v>
      </c>
      <c r="H1230">
        <f t="shared" si="19"/>
        <v>444</v>
      </c>
      <c r="I1230" t="str" cm="1">
        <f t="array" ref="I1230">_xlfn.IFS(H1230&gt;411,"Platinum",AND(H1230&lt;=411, H1230&gt;311),"Gold",AND(H1230&lt;=311,H1230&gt;211),"Silver",H1230&lt;=211,"Bronze")</f>
        <v>Platinum</v>
      </c>
      <c r="J1230" t="str" cm="1">
        <f t="array" ref="J1230">_xlfn.IFS(
H1230="444","Champions",
LEFT(H1230,1)="4","Loyal Customers",
MID(H1230,2,1)="4","Potential Loyalists",
LEFT(H1230,1)="3","Promising",
LEFT(H1230,1)="2","Customers Needing Attention",
LEFT(H1230,1)&lt;="2","At Risk",
RIGHT(H1230,1)="4","Can't Lose Them",
TRUE,"Hibernating"
)</f>
        <v>Loyal Customers</v>
      </c>
    </row>
    <row r="1231" spans="1:10" x14ac:dyDescent="0.25">
      <c r="A1231" s="3" t="s">
        <v>1247</v>
      </c>
      <c r="B1231">
        <v>80</v>
      </c>
      <c r="C1231">
        <v>8</v>
      </c>
      <c r="D1231">
        <v>2341.58</v>
      </c>
      <c r="E1231" cm="1">
        <f t="array" ref="E1231">_xlfn.IFS(B1231&gt;87,1,AND(B1231&lt;=87, B1231&gt;45),2,AND(B1231&lt;=45,B1231&gt;18),3,B1231&lt;=18,4)</f>
        <v>2</v>
      </c>
      <c r="F1231" cm="1">
        <f t="array" ref="F1231">_xlfn.IFS(C1231&gt;7,4,AND(C1231&lt;=7, C1231&gt;5),3,AND(C1231&lt;=5,C1231&gt;4),2,C1231&lt;=4,1)</f>
        <v>4</v>
      </c>
      <c r="G1231" cm="1">
        <f t="array" ref="G1231">_xlfn.IFS(D1231&gt;4094,4,AND(D1231&lt;=4094, D1231&gt;2784),3,AND(D1231&lt;=2784,D1231&gt;1779),2,D1231&lt;=1779,1)</f>
        <v>2</v>
      </c>
      <c r="H1231">
        <f t="shared" si="19"/>
        <v>242</v>
      </c>
      <c r="I1231" t="str" cm="1">
        <f t="array" ref="I1231">_xlfn.IFS(H1231&gt;411,"Platinum",AND(H1231&lt;=411, H1231&gt;311),"Gold",AND(H1231&lt;=311,H1231&gt;211),"Silver",H1231&lt;=211,"Bronze")</f>
        <v>Silver</v>
      </c>
      <c r="J1231" t="str" cm="1">
        <f t="array" ref="J1231">_xlfn.IFS(
H1231="444","Champions",
LEFT(H1231,1)="4","Loyal Customers",
MID(H1231,2,1)="4","Potential Loyalists",
LEFT(H1231,1)="3","Promising",
LEFT(H1231,1)="2","Customers Needing Attention",
LEFT(H1231,1)&lt;="2","At Risk",
RIGHT(H1231,1)="4","Can't Lose Them",
TRUE,"Hibernating"
)</f>
        <v>Potential Loyalists</v>
      </c>
    </row>
    <row r="1232" spans="1:10" x14ac:dyDescent="0.25">
      <c r="A1232" s="3" t="s">
        <v>1248</v>
      </c>
      <c r="B1232">
        <v>23</v>
      </c>
      <c r="C1232">
        <v>5</v>
      </c>
      <c r="D1232">
        <v>5155.91</v>
      </c>
      <c r="E1232" cm="1">
        <f t="array" ref="E1232">_xlfn.IFS(B1232&gt;87,1,AND(B1232&lt;=87, B1232&gt;45),2,AND(B1232&lt;=45,B1232&gt;18),3,B1232&lt;=18,4)</f>
        <v>3</v>
      </c>
      <c r="F1232" cm="1">
        <f t="array" ref="F1232">_xlfn.IFS(C1232&gt;7,4,AND(C1232&lt;=7, C1232&gt;5),3,AND(C1232&lt;=5,C1232&gt;4),2,C1232&lt;=4,1)</f>
        <v>2</v>
      </c>
      <c r="G1232" cm="1">
        <f t="array" ref="G1232">_xlfn.IFS(D1232&gt;4094,4,AND(D1232&lt;=4094, D1232&gt;2784),3,AND(D1232&lt;=2784,D1232&gt;1779),2,D1232&lt;=1779,1)</f>
        <v>4</v>
      </c>
      <c r="H1232">
        <f t="shared" si="19"/>
        <v>324</v>
      </c>
      <c r="I1232" t="str" cm="1">
        <f t="array" ref="I1232">_xlfn.IFS(H1232&gt;411,"Platinum",AND(H1232&lt;=411, H1232&gt;311),"Gold",AND(H1232&lt;=311,H1232&gt;211),"Silver",H1232&lt;=211,"Bronze")</f>
        <v>Gold</v>
      </c>
      <c r="J1232" t="str" cm="1">
        <f t="array" ref="J1232">_xlfn.IFS(
H1232="444","Champions",
LEFT(H1232,1)="4","Loyal Customers",
MID(H1232,2,1)="4","Potential Loyalists",
LEFT(H1232,1)="3","Promising",
LEFT(H1232,1)="2","Customers Needing Attention",
LEFT(H1232,1)&lt;="2","At Risk",
RIGHT(H1232,1)="4","Can't Lose Them",
TRUE,"Hibernating"
)</f>
        <v>Promising</v>
      </c>
    </row>
    <row r="1233" spans="1:10" x14ac:dyDescent="0.25">
      <c r="A1233" s="3" t="s">
        <v>1249</v>
      </c>
      <c r="B1233">
        <v>3</v>
      </c>
      <c r="C1233">
        <v>4</v>
      </c>
      <c r="D1233">
        <v>3249.41</v>
      </c>
      <c r="E1233" cm="1">
        <f t="array" ref="E1233">_xlfn.IFS(B1233&gt;87,1,AND(B1233&lt;=87, B1233&gt;45),2,AND(B1233&lt;=45,B1233&gt;18),3,B1233&lt;=18,4)</f>
        <v>4</v>
      </c>
      <c r="F1233" cm="1">
        <f t="array" ref="F1233">_xlfn.IFS(C1233&gt;7,4,AND(C1233&lt;=7, C1233&gt;5),3,AND(C1233&lt;=5,C1233&gt;4),2,C1233&lt;=4,1)</f>
        <v>1</v>
      </c>
      <c r="G1233" cm="1">
        <f t="array" ref="G1233">_xlfn.IFS(D1233&gt;4094,4,AND(D1233&lt;=4094, D1233&gt;2784),3,AND(D1233&lt;=2784,D1233&gt;1779),2,D1233&lt;=1779,1)</f>
        <v>3</v>
      </c>
      <c r="H1233">
        <f t="shared" si="19"/>
        <v>413</v>
      </c>
      <c r="I1233" t="str" cm="1">
        <f t="array" ref="I1233">_xlfn.IFS(H1233&gt;411,"Platinum",AND(H1233&lt;=411, H1233&gt;311),"Gold",AND(H1233&lt;=311,H1233&gt;211),"Silver",H1233&lt;=211,"Bronze")</f>
        <v>Platinum</v>
      </c>
      <c r="J1233" t="str" cm="1">
        <f t="array" ref="J1233">_xlfn.IFS(
H1233="444","Champions",
LEFT(H1233,1)="4","Loyal Customers",
MID(H1233,2,1)="4","Potential Loyalists",
LEFT(H1233,1)="3","Promising",
LEFT(H1233,1)="2","Customers Needing Attention",
LEFT(H1233,1)&lt;="2","At Risk",
RIGHT(H1233,1)="4","Can't Lose Them",
TRUE,"Hibernating"
)</f>
        <v>Loyal Customers</v>
      </c>
    </row>
    <row r="1234" spans="1:10" x14ac:dyDescent="0.25">
      <c r="A1234" s="3" t="s">
        <v>1250</v>
      </c>
      <c r="B1234">
        <v>64</v>
      </c>
      <c r="C1234">
        <v>2</v>
      </c>
      <c r="D1234">
        <v>892.5</v>
      </c>
      <c r="E1234" cm="1">
        <f t="array" ref="E1234">_xlfn.IFS(B1234&gt;87,1,AND(B1234&lt;=87, B1234&gt;45),2,AND(B1234&lt;=45,B1234&gt;18),3,B1234&lt;=18,4)</f>
        <v>2</v>
      </c>
      <c r="F1234" cm="1">
        <f t="array" ref="F1234">_xlfn.IFS(C1234&gt;7,4,AND(C1234&lt;=7, C1234&gt;5),3,AND(C1234&lt;=5,C1234&gt;4),2,C1234&lt;=4,1)</f>
        <v>1</v>
      </c>
      <c r="G1234" cm="1">
        <f t="array" ref="G1234">_xlfn.IFS(D1234&gt;4094,4,AND(D1234&lt;=4094, D1234&gt;2784),3,AND(D1234&lt;=2784,D1234&gt;1779),2,D1234&lt;=1779,1)</f>
        <v>1</v>
      </c>
      <c r="H1234">
        <f t="shared" si="19"/>
        <v>211</v>
      </c>
      <c r="I1234" t="str" cm="1">
        <f t="array" ref="I1234">_xlfn.IFS(H1234&gt;411,"Platinum",AND(H1234&lt;=411, H1234&gt;311),"Gold",AND(H1234&lt;=311,H1234&gt;211),"Silver",H1234&lt;=211,"Bronze")</f>
        <v>Bronze</v>
      </c>
      <c r="J1234" t="str" cm="1">
        <f t="array" ref="J1234">_xlfn.IFS(
H1234="444","Champions",
LEFT(H1234,1)="4","Loyal Customers",
MID(H1234,2,1)="4","Potential Loyalists",
LEFT(H1234,1)="3","Promising",
LEFT(H1234,1)="2","Customers Needing Attention",
LEFT(H1234,1)&lt;="2","At Risk",
RIGHT(H1234,1)="4","Can't Lose Them",
TRUE,"Hibernating"
)</f>
        <v>Customers Needing Attention</v>
      </c>
    </row>
    <row r="1235" spans="1:10" x14ac:dyDescent="0.25">
      <c r="A1235" s="3" t="s">
        <v>1251</v>
      </c>
      <c r="B1235">
        <v>12</v>
      </c>
      <c r="C1235">
        <v>3</v>
      </c>
      <c r="D1235">
        <v>2077.3000000000002</v>
      </c>
      <c r="E1235" cm="1">
        <f t="array" ref="E1235">_xlfn.IFS(B1235&gt;87,1,AND(B1235&lt;=87, B1235&gt;45),2,AND(B1235&lt;=45,B1235&gt;18),3,B1235&lt;=18,4)</f>
        <v>4</v>
      </c>
      <c r="F1235" cm="1">
        <f t="array" ref="F1235">_xlfn.IFS(C1235&gt;7,4,AND(C1235&lt;=7, C1235&gt;5),3,AND(C1235&lt;=5,C1235&gt;4),2,C1235&lt;=4,1)</f>
        <v>1</v>
      </c>
      <c r="G1235" cm="1">
        <f t="array" ref="G1235">_xlfn.IFS(D1235&gt;4094,4,AND(D1235&lt;=4094, D1235&gt;2784),3,AND(D1235&lt;=2784,D1235&gt;1779),2,D1235&lt;=1779,1)</f>
        <v>2</v>
      </c>
      <c r="H1235">
        <f t="shared" si="19"/>
        <v>412</v>
      </c>
      <c r="I1235" t="str" cm="1">
        <f t="array" ref="I1235">_xlfn.IFS(H1235&gt;411,"Platinum",AND(H1235&lt;=411, H1235&gt;311),"Gold",AND(H1235&lt;=311,H1235&gt;211),"Silver",H1235&lt;=211,"Bronze")</f>
        <v>Platinum</v>
      </c>
      <c r="J1235" t="str" cm="1">
        <f t="array" ref="J1235">_xlfn.IFS(
H1235="444","Champions",
LEFT(H1235,1)="4","Loyal Customers",
MID(H1235,2,1)="4","Potential Loyalists",
LEFT(H1235,1)="3","Promising",
LEFT(H1235,1)="2","Customers Needing Attention",
LEFT(H1235,1)&lt;="2","At Risk",
RIGHT(H1235,1)="4","Can't Lose Them",
TRUE,"Hibernating"
)</f>
        <v>Loyal Customers</v>
      </c>
    </row>
    <row r="1236" spans="1:10" x14ac:dyDescent="0.25">
      <c r="A1236" s="3" t="s">
        <v>1252</v>
      </c>
      <c r="B1236">
        <v>2</v>
      </c>
      <c r="C1236">
        <v>8</v>
      </c>
      <c r="D1236">
        <v>5263.130000000001</v>
      </c>
      <c r="E1236" cm="1">
        <f t="array" ref="E1236">_xlfn.IFS(B1236&gt;87,1,AND(B1236&lt;=87, B1236&gt;45),2,AND(B1236&lt;=45,B1236&gt;18),3,B1236&lt;=18,4)</f>
        <v>4</v>
      </c>
      <c r="F1236" cm="1">
        <f t="array" ref="F1236">_xlfn.IFS(C1236&gt;7,4,AND(C1236&lt;=7, C1236&gt;5),3,AND(C1236&lt;=5,C1236&gt;4),2,C1236&lt;=4,1)</f>
        <v>4</v>
      </c>
      <c r="G1236" cm="1">
        <f t="array" ref="G1236">_xlfn.IFS(D1236&gt;4094,4,AND(D1236&lt;=4094, D1236&gt;2784),3,AND(D1236&lt;=2784,D1236&gt;1779),2,D1236&lt;=1779,1)</f>
        <v>4</v>
      </c>
      <c r="H1236">
        <f t="shared" si="19"/>
        <v>444</v>
      </c>
      <c r="I1236" t="str" cm="1">
        <f t="array" ref="I1236">_xlfn.IFS(H1236&gt;411,"Platinum",AND(H1236&lt;=411, H1236&gt;311),"Gold",AND(H1236&lt;=311,H1236&gt;211),"Silver",H1236&lt;=211,"Bronze")</f>
        <v>Platinum</v>
      </c>
      <c r="J1236" t="str" cm="1">
        <f t="array" ref="J1236">_xlfn.IFS(
H1236="444","Champions",
LEFT(H1236,1)="4","Loyal Customers",
MID(H1236,2,1)="4","Potential Loyalists",
LEFT(H1236,1)="3","Promising",
LEFT(H1236,1)="2","Customers Needing Attention",
LEFT(H1236,1)&lt;="2","At Risk",
RIGHT(H1236,1)="4","Can't Lose Them",
TRUE,"Hibernating"
)</f>
        <v>Loyal Customers</v>
      </c>
    </row>
    <row r="1237" spans="1:10" x14ac:dyDescent="0.25">
      <c r="A1237" s="3" t="s">
        <v>1253</v>
      </c>
      <c r="B1237">
        <v>39</v>
      </c>
      <c r="C1237">
        <v>9</v>
      </c>
      <c r="D1237">
        <v>4090.05</v>
      </c>
      <c r="E1237" cm="1">
        <f t="array" ref="E1237">_xlfn.IFS(B1237&gt;87,1,AND(B1237&lt;=87, B1237&gt;45),2,AND(B1237&lt;=45,B1237&gt;18),3,B1237&lt;=18,4)</f>
        <v>3</v>
      </c>
      <c r="F1237" cm="1">
        <f t="array" ref="F1237">_xlfn.IFS(C1237&gt;7,4,AND(C1237&lt;=7, C1237&gt;5),3,AND(C1237&lt;=5,C1237&gt;4),2,C1237&lt;=4,1)</f>
        <v>4</v>
      </c>
      <c r="G1237" cm="1">
        <f t="array" ref="G1237">_xlfn.IFS(D1237&gt;4094,4,AND(D1237&lt;=4094, D1237&gt;2784),3,AND(D1237&lt;=2784,D1237&gt;1779),2,D1237&lt;=1779,1)</f>
        <v>3</v>
      </c>
      <c r="H1237">
        <f t="shared" si="19"/>
        <v>343</v>
      </c>
      <c r="I1237" t="str" cm="1">
        <f t="array" ref="I1237">_xlfn.IFS(H1237&gt;411,"Platinum",AND(H1237&lt;=411, H1237&gt;311),"Gold",AND(H1237&lt;=311,H1237&gt;211),"Silver",H1237&lt;=211,"Bronze")</f>
        <v>Gold</v>
      </c>
      <c r="J1237" t="str" cm="1">
        <f t="array" ref="J1237">_xlfn.IFS(
H1237="444","Champions",
LEFT(H1237,1)="4","Loyal Customers",
MID(H1237,2,1)="4","Potential Loyalists",
LEFT(H1237,1)="3","Promising",
LEFT(H1237,1)="2","Customers Needing Attention",
LEFT(H1237,1)&lt;="2","At Risk",
RIGHT(H1237,1)="4","Can't Lose Them",
TRUE,"Hibernating"
)</f>
        <v>Potential Loyalists</v>
      </c>
    </row>
    <row r="1238" spans="1:10" x14ac:dyDescent="0.25">
      <c r="A1238" s="3" t="s">
        <v>1254</v>
      </c>
      <c r="B1238">
        <v>26</v>
      </c>
      <c r="C1238">
        <v>6</v>
      </c>
      <c r="D1238">
        <v>2299.87</v>
      </c>
      <c r="E1238" cm="1">
        <f t="array" ref="E1238">_xlfn.IFS(B1238&gt;87,1,AND(B1238&lt;=87, B1238&gt;45),2,AND(B1238&lt;=45,B1238&gt;18),3,B1238&lt;=18,4)</f>
        <v>3</v>
      </c>
      <c r="F1238" cm="1">
        <f t="array" ref="F1238">_xlfn.IFS(C1238&gt;7,4,AND(C1238&lt;=7, C1238&gt;5),3,AND(C1238&lt;=5,C1238&gt;4),2,C1238&lt;=4,1)</f>
        <v>3</v>
      </c>
      <c r="G1238" cm="1">
        <f t="array" ref="G1238">_xlfn.IFS(D1238&gt;4094,4,AND(D1238&lt;=4094, D1238&gt;2784),3,AND(D1238&lt;=2784,D1238&gt;1779),2,D1238&lt;=1779,1)</f>
        <v>2</v>
      </c>
      <c r="H1238">
        <f t="shared" si="19"/>
        <v>332</v>
      </c>
      <c r="I1238" t="str" cm="1">
        <f t="array" ref="I1238">_xlfn.IFS(H1238&gt;411,"Platinum",AND(H1238&lt;=411, H1238&gt;311),"Gold",AND(H1238&lt;=311,H1238&gt;211),"Silver",H1238&lt;=211,"Bronze")</f>
        <v>Gold</v>
      </c>
      <c r="J1238" t="str" cm="1">
        <f t="array" ref="J1238">_xlfn.IFS(
H1238="444","Champions",
LEFT(H1238,1)="4","Loyal Customers",
MID(H1238,2,1)="4","Potential Loyalists",
LEFT(H1238,1)="3","Promising",
LEFT(H1238,1)="2","Customers Needing Attention",
LEFT(H1238,1)&lt;="2","At Risk",
RIGHT(H1238,1)="4","Can't Lose Them",
TRUE,"Hibernating"
)</f>
        <v>Promising</v>
      </c>
    </row>
    <row r="1239" spans="1:10" x14ac:dyDescent="0.25">
      <c r="A1239" s="3" t="s">
        <v>1255</v>
      </c>
      <c r="B1239">
        <v>6</v>
      </c>
      <c r="C1239">
        <v>9</v>
      </c>
      <c r="D1239">
        <v>4790.82</v>
      </c>
      <c r="E1239" cm="1">
        <f t="array" ref="E1239">_xlfn.IFS(B1239&gt;87,1,AND(B1239&lt;=87, B1239&gt;45),2,AND(B1239&lt;=45,B1239&gt;18),3,B1239&lt;=18,4)</f>
        <v>4</v>
      </c>
      <c r="F1239" cm="1">
        <f t="array" ref="F1239">_xlfn.IFS(C1239&gt;7,4,AND(C1239&lt;=7, C1239&gt;5),3,AND(C1239&lt;=5,C1239&gt;4),2,C1239&lt;=4,1)</f>
        <v>4</v>
      </c>
      <c r="G1239" cm="1">
        <f t="array" ref="G1239">_xlfn.IFS(D1239&gt;4094,4,AND(D1239&lt;=4094, D1239&gt;2784),3,AND(D1239&lt;=2784,D1239&gt;1779),2,D1239&lt;=1779,1)</f>
        <v>4</v>
      </c>
      <c r="H1239">
        <f t="shared" si="19"/>
        <v>444</v>
      </c>
      <c r="I1239" t="str" cm="1">
        <f t="array" ref="I1239">_xlfn.IFS(H1239&gt;411,"Platinum",AND(H1239&lt;=411, H1239&gt;311),"Gold",AND(H1239&lt;=311,H1239&gt;211),"Silver",H1239&lt;=211,"Bronze")</f>
        <v>Platinum</v>
      </c>
      <c r="J1239" t="str" cm="1">
        <f t="array" ref="J1239">_xlfn.IFS(
H1239="444","Champions",
LEFT(H1239,1)="4","Loyal Customers",
MID(H1239,2,1)="4","Potential Loyalists",
LEFT(H1239,1)="3","Promising",
LEFT(H1239,1)="2","Customers Needing Attention",
LEFT(H1239,1)&lt;="2","At Risk",
RIGHT(H1239,1)="4","Can't Lose Them",
TRUE,"Hibernating"
)</f>
        <v>Loyal Customers</v>
      </c>
    </row>
    <row r="1240" spans="1:10" x14ac:dyDescent="0.25">
      <c r="A1240" s="3" t="s">
        <v>1256</v>
      </c>
      <c r="B1240">
        <v>2</v>
      </c>
      <c r="C1240">
        <v>4</v>
      </c>
      <c r="D1240">
        <v>3696.4300000000003</v>
      </c>
      <c r="E1240" cm="1">
        <f t="array" ref="E1240">_xlfn.IFS(B1240&gt;87,1,AND(B1240&lt;=87, B1240&gt;45),2,AND(B1240&lt;=45,B1240&gt;18),3,B1240&lt;=18,4)</f>
        <v>4</v>
      </c>
      <c r="F1240" cm="1">
        <f t="array" ref="F1240">_xlfn.IFS(C1240&gt;7,4,AND(C1240&lt;=7, C1240&gt;5),3,AND(C1240&lt;=5,C1240&gt;4),2,C1240&lt;=4,1)</f>
        <v>1</v>
      </c>
      <c r="G1240" cm="1">
        <f t="array" ref="G1240">_xlfn.IFS(D1240&gt;4094,4,AND(D1240&lt;=4094, D1240&gt;2784),3,AND(D1240&lt;=2784,D1240&gt;1779),2,D1240&lt;=1779,1)</f>
        <v>3</v>
      </c>
      <c r="H1240">
        <f t="shared" si="19"/>
        <v>413</v>
      </c>
      <c r="I1240" t="str" cm="1">
        <f t="array" ref="I1240">_xlfn.IFS(H1240&gt;411,"Platinum",AND(H1240&lt;=411, H1240&gt;311),"Gold",AND(H1240&lt;=311,H1240&gt;211),"Silver",H1240&lt;=211,"Bronze")</f>
        <v>Platinum</v>
      </c>
      <c r="J1240" t="str" cm="1">
        <f t="array" ref="J1240">_xlfn.IFS(
H1240="444","Champions",
LEFT(H1240,1)="4","Loyal Customers",
MID(H1240,2,1)="4","Potential Loyalists",
LEFT(H1240,1)="3","Promising",
LEFT(H1240,1)="2","Customers Needing Attention",
LEFT(H1240,1)&lt;="2","At Risk",
RIGHT(H1240,1)="4","Can't Lose Them",
TRUE,"Hibernating"
)</f>
        <v>Loyal Customers</v>
      </c>
    </row>
    <row r="1241" spans="1:10" x14ac:dyDescent="0.25">
      <c r="A1241" s="3" t="s">
        <v>1257</v>
      </c>
      <c r="B1241">
        <v>33</v>
      </c>
      <c r="C1241">
        <v>4</v>
      </c>
      <c r="D1241">
        <v>2989.6400000000003</v>
      </c>
      <c r="E1241" cm="1">
        <f t="array" ref="E1241">_xlfn.IFS(B1241&gt;87,1,AND(B1241&lt;=87, B1241&gt;45),2,AND(B1241&lt;=45,B1241&gt;18),3,B1241&lt;=18,4)</f>
        <v>3</v>
      </c>
      <c r="F1241" cm="1">
        <f t="array" ref="F1241">_xlfn.IFS(C1241&gt;7,4,AND(C1241&lt;=7, C1241&gt;5),3,AND(C1241&lt;=5,C1241&gt;4),2,C1241&lt;=4,1)</f>
        <v>1</v>
      </c>
      <c r="G1241" cm="1">
        <f t="array" ref="G1241">_xlfn.IFS(D1241&gt;4094,4,AND(D1241&lt;=4094, D1241&gt;2784),3,AND(D1241&lt;=2784,D1241&gt;1779),2,D1241&lt;=1779,1)</f>
        <v>3</v>
      </c>
      <c r="H1241">
        <f t="shared" si="19"/>
        <v>313</v>
      </c>
      <c r="I1241" t="str" cm="1">
        <f t="array" ref="I1241">_xlfn.IFS(H1241&gt;411,"Platinum",AND(H1241&lt;=411, H1241&gt;311),"Gold",AND(H1241&lt;=311,H1241&gt;211),"Silver",H1241&lt;=211,"Bronze")</f>
        <v>Gold</v>
      </c>
      <c r="J1241" t="str" cm="1">
        <f t="array" ref="J1241">_xlfn.IFS(
H1241="444","Champions",
LEFT(H1241,1)="4","Loyal Customers",
MID(H1241,2,1)="4","Potential Loyalists",
LEFT(H1241,1)="3","Promising",
LEFT(H1241,1)="2","Customers Needing Attention",
LEFT(H1241,1)&lt;="2","At Risk",
RIGHT(H1241,1)="4","Can't Lose Them",
TRUE,"Hibernating"
)</f>
        <v>Promising</v>
      </c>
    </row>
    <row r="1242" spans="1:10" x14ac:dyDescent="0.25">
      <c r="A1242" s="3" t="s">
        <v>1258</v>
      </c>
      <c r="B1242">
        <v>14</v>
      </c>
      <c r="C1242">
        <v>6</v>
      </c>
      <c r="D1242">
        <v>2997.5599999999995</v>
      </c>
      <c r="E1242" cm="1">
        <f t="array" ref="E1242">_xlfn.IFS(B1242&gt;87,1,AND(B1242&lt;=87, B1242&gt;45),2,AND(B1242&lt;=45,B1242&gt;18),3,B1242&lt;=18,4)</f>
        <v>4</v>
      </c>
      <c r="F1242" cm="1">
        <f t="array" ref="F1242">_xlfn.IFS(C1242&gt;7,4,AND(C1242&lt;=7, C1242&gt;5),3,AND(C1242&lt;=5,C1242&gt;4),2,C1242&lt;=4,1)</f>
        <v>3</v>
      </c>
      <c r="G1242" cm="1">
        <f t="array" ref="G1242">_xlfn.IFS(D1242&gt;4094,4,AND(D1242&lt;=4094, D1242&gt;2784),3,AND(D1242&lt;=2784,D1242&gt;1779),2,D1242&lt;=1779,1)</f>
        <v>3</v>
      </c>
      <c r="H1242">
        <f t="shared" si="19"/>
        <v>433</v>
      </c>
      <c r="I1242" t="str" cm="1">
        <f t="array" ref="I1242">_xlfn.IFS(H1242&gt;411,"Platinum",AND(H1242&lt;=411, H1242&gt;311),"Gold",AND(H1242&lt;=311,H1242&gt;211),"Silver",H1242&lt;=211,"Bronze")</f>
        <v>Platinum</v>
      </c>
      <c r="J1242" t="str" cm="1">
        <f t="array" ref="J1242">_xlfn.IFS(
H1242="444","Champions",
LEFT(H1242,1)="4","Loyal Customers",
MID(H1242,2,1)="4","Potential Loyalists",
LEFT(H1242,1)="3","Promising",
LEFT(H1242,1)="2","Customers Needing Attention",
LEFT(H1242,1)&lt;="2","At Risk",
RIGHT(H1242,1)="4","Can't Lose Them",
TRUE,"Hibernating"
)</f>
        <v>Loyal Customers</v>
      </c>
    </row>
    <row r="1243" spans="1:10" x14ac:dyDescent="0.25">
      <c r="A1243" s="3" t="s">
        <v>1259</v>
      </c>
      <c r="B1243">
        <v>47</v>
      </c>
      <c r="C1243">
        <v>2</v>
      </c>
      <c r="D1243">
        <v>1168.94</v>
      </c>
      <c r="E1243" cm="1">
        <f t="array" ref="E1243">_xlfn.IFS(B1243&gt;87,1,AND(B1243&lt;=87, B1243&gt;45),2,AND(B1243&lt;=45,B1243&gt;18),3,B1243&lt;=18,4)</f>
        <v>2</v>
      </c>
      <c r="F1243" cm="1">
        <f t="array" ref="F1243">_xlfn.IFS(C1243&gt;7,4,AND(C1243&lt;=7, C1243&gt;5),3,AND(C1243&lt;=5,C1243&gt;4),2,C1243&lt;=4,1)</f>
        <v>1</v>
      </c>
      <c r="G1243" cm="1">
        <f t="array" ref="G1243">_xlfn.IFS(D1243&gt;4094,4,AND(D1243&lt;=4094, D1243&gt;2784),3,AND(D1243&lt;=2784,D1243&gt;1779),2,D1243&lt;=1779,1)</f>
        <v>1</v>
      </c>
      <c r="H1243">
        <f t="shared" si="19"/>
        <v>211</v>
      </c>
      <c r="I1243" t="str" cm="1">
        <f t="array" ref="I1243">_xlfn.IFS(H1243&gt;411,"Platinum",AND(H1243&lt;=411, H1243&gt;311),"Gold",AND(H1243&lt;=311,H1243&gt;211),"Silver",H1243&lt;=211,"Bronze")</f>
        <v>Bronze</v>
      </c>
      <c r="J1243" t="str" cm="1">
        <f t="array" ref="J1243">_xlfn.IFS(
H1243="444","Champions",
LEFT(H1243,1)="4","Loyal Customers",
MID(H1243,2,1)="4","Potential Loyalists",
LEFT(H1243,1)="3","Promising",
LEFT(H1243,1)="2","Customers Needing Attention",
LEFT(H1243,1)&lt;="2","At Risk",
RIGHT(H1243,1)="4","Can't Lose Them",
TRUE,"Hibernating"
)</f>
        <v>Customers Needing Attention</v>
      </c>
    </row>
    <row r="1244" spans="1:10" x14ac:dyDescent="0.25">
      <c r="A1244" s="3" t="s">
        <v>1260</v>
      </c>
      <c r="B1244">
        <v>105</v>
      </c>
      <c r="C1244">
        <v>4</v>
      </c>
      <c r="D1244">
        <v>4128.63</v>
      </c>
      <c r="E1244" cm="1">
        <f t="array" ref="E1244">_xlfn.IFS(B1244&gt;87,1,AND(B1244&lt;=87, B1244&gt;45),2,AND(B1244&lt;=45,B1244&gt;18),3,B1244&lt;=18,4)</f>
        <v>1</v>
      </c>
      <c r="F1244" cm="1">
        <f t="array" ref="F1244">_xlfn.IFS(C1244&gt;7,4,AND(C1244&lt;=7, C1244&gt;5),3,AND(C1244&lt;=5,C1244&gt;4),2,C1244&lt;=4,1)</f>
        <v>1</v>
      </c>
      <c r="G1244" cm="1">
        <f t="array" ref="G1244">_xlfn.IFS(D1244&gt;4094,4,AND(D1244&lt;=4094, D1244&gt;2784),3,AND(D1244&lt;=2784,D1244&gt;1779),2,D1244&lt;=1779,1)</f>
        <v>4</v>
      </c>
      <c r="H1244">
        <f t="shared" si="19"/>
        <v>114</v>
      </c>
      <c r="I1244" t="str" cm="1">
        <f t="array" ref="I1244">_xlfn.IFS(H1244&gt;411,"Platinum",AND(H1244&lt;=411, H1244&gt;311),"Gold",AND(H1244&lt;=311,H1244&gt;211),"Silver",H1244&lt;=211,"Bronze")</f>
        <v>Bronze</v>
      </c>
      <c r="J1244" t="str" cm="1">
        <f t="array" ref="J1244">_xlfn.IFS(
H1244="444","Champions",
LEFT(H1244,1)="4","Loyal Customers",
MID(H1244,2,1)="4","Potential Loyalists",
LEFT(H1244,1)="3","Promising",
LEFT(H1244,1)="2","Customers Needing Attention",
LEFT(H1244,1)&lt;="2","At Risk",
RIGHT(H1244,1)="4","Can't Lose Them",
TRUE,"Hibernating"
)</f>
        <v>At Risk</v>
      </c>
    </row>
    <row r="1245" spans="1:10" x14ac:dyDescent="0.25">
      <c r="A1245" s="3" t="s">
        <v>1261</v>
      </c>
      <c r="B1245">
        <v>24</v>
      </c>
      <c r="C1245">
        <v>5</v>
      </c>
      <c r="D1245">
        <v>2724.75</v>
      </c>
      <c r="E1245" cm="1">
        <f t="array" ref="E1245">_xlfn.IFS(B1245&gt;87,1,AND(B1245&lt;=87, B1245&gt;45),2,AND(B1245&lt;=45,B1245&gt;18),3,B1245&lt;=18,4)</f>
        <v>3</v>
      </c>
      <c r="F1245" cm="1">
        <f t="array" ref="F1245">_xlfn.IFS(C1245&gt;7,4,AND(C1245&lt;=7, C1245&gt;5),3,AND(C1245&lt;=5,C1245&gt;4),2,C1245&lt;=4,1)</f>
        <v>2</v>
      </c>
      <c r="G1245" cm="1">
        <f t="array" ref="G1245">_xlfn.IFS(D1245&gt;4094,4,AND(D1245&lt;=4094, D1245&gt;2784),3,AND(D1245&lt;=2784,D1245&gt;1779),2,D1245&lt;=1779,1)</f>
        <v>2</v>
      </c>
      <c r="H1245">
        <f t="shared" si="19"/>
        <v>322</v>
      </c>
      <c r="I1245" t="str" cm="1">
        <f t="array" ref="I1245">_xlfn.IFS(H1245&gt;411,"Platinum",AND(H1245&lt;=411, H1245&gt;311),"Gold",AND(H1245&lt;=311,H1245&gt;211),"Silver",H1245&lt;=211,"Bronze")</f>
        <v>Gold</v>
      </c>
      <c r="J1245" t="str" cm="1">
        <f t="array" ref="J1245">_xlfn.IFS(
H1245="444","Champions",
LEFT(H1245,1)="4","Loyal Customers",
MID(H1245,2,1)="4","Potential Loyalists",
LEFT(H1245,1)="3","Promising",
LEFT(H1245,1)="2","Customers Needing Attention",
LEFT(H1245,1)&lt;="2","At Risk",
RIGHT(H1245,1)="4","Can't Lose Them",
TRUE,"Hibernating"
)</f>
        <v>Promising</v>
      </c>
    </row>
    <row r="1246" spans="1:10" x14ac:dyDescent="0.25">
      <c r="A1246" s="3" t="s">
        <v>1262</v>
      </c>
      <c r="B1246">
        <v>135</v>
      </c>
      <c r="C1246">
        <v>6</v>
      </c>
      <c r="D1246">
        <v>2385.0700000000002</v>
      </c>
      <c r="E1246" cm="1">
        <f t="array" ref="E1246">_xlfn.IFS(B1246&gt;87,1,AND(B1246&lt;=87, B1246&gt;45),2,AND(B1246&lt;=45,B1246&gt;18),3,B1246&lt;=18,4)</f>
        <v>1</v>
      </c>
      <c r="F1246" cm="1">
        <f t="array" ref="F1246">_xlfn.IFS(C1246&gt;7,4,AND(C1246&lt;=7, C1246&gt;5),3,AND(C1246&lt;=5,C1246&gt;4),2,C1246&lt;=4,1)</f>
        <v>3</v>
      </c>
      <c r="G1246" cm="1">
        <f t="array" ref="G1246">_xlfn.IFS(D1246&gt;4094,4,AND(D1246&lt;=4094, D1246&gt;2784),3,AND(D1246&lt;=2784,D1246&gt;1779),2,D1246&lt;=1779,1)</f>
        <v>2</v>
      </c>
      <c r="H1246">
        <f t="shared" si="19"/>
        <v>132</v>
      </c>
      <c r="I1246" t="str" cm="1">
        <f t="array" ref="I1246">_xlfn.IFS(H1246&gt;411,"Platinum",AND(H1246&lt;=411, H1246&gt;311),"Gold",AND(H1246&lt;=311,H1246&gt;211),"Silver",H1246&lt;=211,"Bronze")</f>
        <v>Bronze</v>
      </c>
      <c r="J1246" t="str" cm="1">
        <f t="array" ref="J1246">_xlfn.IFS(
H1246="444","Champions",
LEFT(H1246,1)="4","Loyal Customers",
MID(H1246,2,1)="4","Potential Loyalists",
LEFT(H1246,1)="3","Promising",
LEFT(H1246,1)="2","Customers Needing Attention",
LEFT(H1246,1)&lt;="2","At Risk",
RIGHT(H1246,1)="4","Can't Lose Them",
TRUE,"Hibernating"
)</f>
        <v>At Risk</v>
      </c>
    </row>
    <row r="1247" spans="1:10" x14ac:dyDescent="0.25">
      <c r="A1247" s="3" t="s">
        <v>1263</v>
      </c>
      <c r="B1247">
        <v>67</v>
      </c>
      <c r="C1247">
        <v>4</v>
      </c>
      <c r="D1247">
        <v>2795.32</v>
      </c>
      <c r="E1247" cm="1">
        <f t="array" ref="E1247">_xlfn.IFS(B1247&gt;87,1,AND(B1247&lt;=87, B1247&gt;45),2,AND(B1247&lt;=45,B1247&gt;18),3,B1247&lt;=18,4)</f>
        <v>2</v>
      </c>
      <c r="F1247" cm="1">
        <f t="array" ref="F1247">_xlfn.IFS(C1247&gt;7,4,AND(C1247&lt;=7, C1247&gt;5),3,AND(C1247&lt;=5,C1247&gt;4),2,C1247&lt;=4,1)</f>
        <v>1</v>
      </c>
      <c r="G1247" cm="1">
        <f t="array" ref="G1247">_xlfn.IFS(D1247&gt;4094,4,AND(D1247&lt;=4094, D1247&gt;2784),3,AND(D1247&lt;=2784,D1247&gt;1779),2,D1247&lt;=1779,1)</f>
        <v>3</v>
      </c>
      <c r="H1247">
        <f t="shared" si="19"/>
        <v>213</v>
      </c>
      <c r="I1247" t="str" cm="1">
        <f t="array" ref="I1247">_xlfn.IFS(H1247&gt;411,"Platinum",AND(H1247&lt;=411, H1247&gt;311),"Gold",AND(H1247&lt;=311,H1247&gt;211),"Silver",H1247&lt;=211,"Bronze")</f>
        <v>Silver</v>
      </c>
      <c r="J1247" t="str" cm="1">
        <f t="array" ref="J1247">_xlfn.IFS(
H1247="444","Champions",
LEFT(H1247,1)="4","Loyal Customers",
MID(H1247,2,1)="4","Potential Loyalists",
LEFT(H1247,1)="3","Promising",
LEFT(H1247,1)="2","Customers Needing Attention",
LEFT(H1247,1)&lt;="2","At Risk",
RIGHT(H1247,1)="4","Can't Lose Them",
TRUE,"Hibernating"
)</f>
        <v>Customers Needing Attention</v>
      </c>
    </row>
    <row r="1248" spans="1:10" x14ac:dyDescent="0.25">
      <c r="A1248" s="3" t="s">
        <v>1264</v>
      </c>
      <c r="B1248">
        <v>187</v>
      </c>
      <c r="C1248">
        <v>2</v>
      </c>
      <c r="D1248">
        <v>1790.41</v>
      </c>
      <c r="E1248" cm="1">
        <f t="array" ref="E1248">_xlfn.IFS(B1248&gt;87,1,AND(B1248&lt;=87, B1248&gt;45),2,AND(B1248&lt;=45,B1248&gt;18),3,B1248&lt;=18,4)</f>
        <v>1</v>
      </c>
      <c r="F1248" cm="1">
        <f t="array" ref="F1248">_xlfn.IFS(C1248&gt;7,4,AND(C1248&lt;=7, C1248&gt;5),3,AND(C1248&lt;=5,C1248&gt;4),2,C1248&lt;=4,1)</f>
        <v>1</v>
      </c>
      <c r="G1248" cm="1">
        <f t="array" ref="G1248">_xlfn.IFS(D1248&gt;4094,4,AND(D1248&lt;=4094, D1248&gt;2784),3,AND(D1248&lt;=2784,D1248&gt;1779),2,D1248&lt;=1779,1)</f>
        <v>2</v>
      </c>
      <c r="H1248">
        <f t="shared" si="19"/>
        <v>112</v>
      </c>
      <c r="I1248" t="str" cm="1">
        <f t="array" ref="I1248">_xlfn.IFS(H1248&gt;411,"Platinum",AND(H1248&lt;=411, H1248&gt;311),"Gold",AND(H1248&lt;=311,H1248&gt;211),"Silver",H1248&lt;=211,"Bronze")</f>
        <v>Bronze</v>
      </c>
      <c r="J1248" t="str" cm="1">
        <f t="array" ref="J1248">_xlfn.IFS(
H1248="444","Champions",
LEFT(H1248,1)="4","Loyal Customers",
MID(H1248,2,1)="4","Potential Loyalists",
LEFT(H1248,1)="3","Promising",
LEFT(H1248,1)="2","Customers Needing Attention",
LEFT(H1248,1)&lt;="2","At Risk",
RIGHT(H1248,1)="4","Can't Lose Them",
TRUE,"Hibernating"
)</f>
        <v>At Risk</v>
      </c>
    </row>
    <row r="1249" spans="1:10" x14ac:dyDescent="0.25">
      <c r="A1249" s="3" t="s">
        <v>1265</v>
      </c>
      <c r="B1249">
        <v>2</v>
      </c>
      <c r="C1249">
        <v>8</v>
      </c>
      <c r="D1249">
        <v>4543.18</v>
      </c>
      <c r="E1249" cm="1">
        <f t="array" ref="E1249">_xlfn.IFS(B1249&gt;87,1,AND(B1249&lt;=87, B1249&gt;45),2,AND(B1249&lt;=45,B1249&gt;18),3,B1249&lt;=18,4)</f>
        <v>4</v>
      </c>
      <c r="F1249" cm="1">
        <f t="array" ref="F1249">_xlfn.IFS(C1249&gt;7,4,AND(C1249&lt;=7, C1249&gt;5),3,AND(C1249&lt;=5,C1249&gt;4),2,C1249&lt;=4,1)</f>
        <v>4</v>
      </c>
      <c r="G1249" cm="1">
        <f t="array" ref="G1249">_xlfn.IFS(D1249&gt;4094,4,AND(D1249&lt;=4094, D1249&gt;2784),3,AND(D1249&lt;=2784,D1249&gt;1779),2,D1249&lt;=1779,1)</f>
        <v>4</v>
      </c>
      <c r="H1249">
        <f t="shared" si="19"/>
        <v>444</v>
      </c>
      <c r="I1249" t="str" cm="1">
        <f t="array" ref="I1249">_xlfn.IFS(H1249&gt;411,"Platinum",AND(H1249&lt;=411, H1249&gt;311),"Gold",AND(H1249&lt;=311,H1249&gt;211),"Silver",H1249&lt;=211,"Bronze")</f>
        <v>Platinum</v>
      </c>
      <c r="J1249" t="str" cm="1">
        <f t="array" ref="J1249">_xlfn.IFS(
H1249="444","Champions",
LEFT(H1249,1)="4","Loyal Customers",
MID(H1249,2,1)="4","Potential Loyalists",
LEFT(H1249,1)="3","Promising",
LEFT(H1249,1)="2","Customers Needing Attention",
LEFT(H1249,1)&lt;="2","At Risk",
RIGHT(H1249,1)="4","Can't Lose Them",
TRUE,"Hibernating"
)</f>
        <v>Loyal Customers</v>
      </c>
    </row>
    <row r="1250" spans="1:10" x14ac:dyDescent="0.25">
      <c r="A1250" s="3" t="s">
        <v>1266</v>
      </c>
      <c r="B1250">
        <v>89</v>
      </c>
      <c r="C1250">
        <v>10</v>
      </c>
      <c r="D1250">
        <v>4204.3</v>
      </c>
      <c r="E1250" cm="1">
        <f t="array" ref="E1250">_xlfn.IFS(B1250&gt;87,1,AND(B1250&lt;=87, B1250&gt;45),2,AND(B1250&lt;=45,B1250&gt;18),3,B1250&lt;=18,4)</f>
        <v>1</v>
      </c>
      <c r="F1250" cm="1">
        <f t="array" ref="F1250">_xlfn.IFS(C1250&gt;7,4,AND(C1250&lt;=7, C1250&gt;5),3,AND(C1250&lt;=5,C1250&gt;4),2,C1250&lt;=4,1)</f>
        <v>4</v>
      </c>
      <c r="G1250" cm="1">
        <f t="array" ref="G1250">_xlfn.IFS(D1250&gt;4094,4,AND(D1250&lt;=4094, D1250&gt;2784),3,AND(D1250&lt;=2784,D1250&gt;1779),2,D1250&lt;=1779,1)</f>
        <v>4</v>
      </c>
      <c r="H1250">
        <f t="shared" si="19"/>
        <v>144</v>
      </c>
      <c r="I1250" t="str" cm="1">
        <f t="array" ref="I1250">_xlfn.IFS(H1250&gt;411,"Platinum",AND(H1250&lt;=411, H1250&gt;311),"Gold",AND(H1250&lt;=311,H1250&gt;211),"Silver",H1250&lt;=211,"Bronze")</f>
        <v>Bronze</v>
      </c>
      <c r="J1250" t="str" cm="1">
        <f t="array" ref="J1250">_xlfn.IFS(
H1250="444","Champions",
LEFT(H1250,1)="4","Loyal Customers",
MID(H1250,2,1)="4","Potential Loyalists",
LEFT(H1250,1)="3","Promising",
LEFT(H1250,1)="2","Customers Needing Attention",
LEFT(H1250,1)&lt;="2","At Risk",
RIGHT(H1250,1)="4","Can't Lose Them",
TRUE,"Hibernating"
)</f>
        <v>Potential Loyalists</v>
      </c>
    </row>
    <row r="1251" spans="1:10" x14ac:dyDescent="0.25">
      <c r="A1251" s="3" t="s">
        <v>1267</v>
      </c>
      <c r="B1251">
        <v>8</v>
      </c>
      <c r="C1251">
        <v>3</v>
      </c>
      <c r="D1251">
        <v>843.72</v>
      </c>
      <c r="E1251" cm="1">
        <f t="array" ref="E1251">_xlfn.IFS(B1251&gt;87,1,AND(B1251&lt;=87, B1251&gt;45),2,AND(B1251&lt;=45,B1251&gt;18),3,B1251&lt;=18,4)</f>
        <v>4</v>
      </c>
      <c r="F1251" cm="1">
        <f t="array" ref="F1251">_xlfn.IFS(C1251&gt;7,4,AND(C1251&lt;=7, C1251&gt;5),3,AND(C1251&lt;=5,C1251&gt;4),2,C1251&lt;=4,1)</f>
        <v>1</v>
      </c>
      <c r="G1251" cm="1">
        <f t="array" ref="G1251">_xlfn.IFS(D1251&gt;4094,4,AND(D1251&lt;=4094, D1251&gt;2784),3,AND(D1251&lt;=2784,D1251&gt;1779),2,D1251&lt;=1779,1)</f>
        <v>1</v>
      </c>
      <c r="H1251">
        <f t="shared" si="19"/>
        <v>411</v>
      </c>
      <c r="I1251" t="str" cm="1">
        <f t="array" ref="I1251">_xlfn.IFS(H1251&gt;411,"Platinum",AND(H1251&lt;=411, H1251&gt;311),"Gold",AND(H1251&lt;=311,H1251&gt;211),"Silver",H1251&lt;=211,"Bronze")</f>
        <v>Gold</v>
      </c>
      <c r="J1251" t="str" cm="1">
        <f t="array" ref="J1251">_xlfn.IFS(
H1251="444","Champions",
LEFT(H1251,1)="4","Loyal Customers",
MID(H1251,2,1)="4","Potential Loyalists",
LEFT(H1251,1)="3","Promising",
LEFT(H1251,1)="2","Customers Needing Attention",
LEFT(H1251,1)&lt;="2","At Risk",
RIGHT(H1251,1)="4","Can't Lose Them",
TRUE,"Hibernating"
)</f>
        <v>Loyal Customers</v>
      </c>
    </row>
    <row r="1252" spans="1:10" x14ac:dyDescent="0.25">
      <c r="A1252" s="3" t="s">
        <v>1268</v>
      </c>
      <c r="B1252">
        <v>195</v>
      </c>
      <c r="C1252">
        <v>6</v>
      </c>
      <c r="D1252">
        <v>2289.21</v>
      </c>
      <c r="E1252" cm="1">
        <f t="array" ref="E1252">_xlfn.IFS(B1252&gt;87,1,AND(B1252&lt;=87, B1252&gt;45),2,AND(B1252&lt;=45,B1252&gt;18),3,B1252&lt;=18,4)</f>
        <v>1</v>
      </c>
      <c r="F1252" cm="1">
        <f t="array" ref="F1252">_xlfn.IFS(C1252&gt;7,4,AND(C1252&lt;=7, C1252&gt;5),3,AND(C1252&lt;=5,C1252&gt;4),2,C1252&lt;=4,1)</f>
        <v>3</v>
      </c>
      <c r="G1252" cm="1">
        <f t="array" ref="G1252">_xlfn.IFS(D1252&gt;4094,4,AND(D1252&lt;=4094, D1252&gt;2784),3,AND(D1252&lt;=2784,D1252&gt;1779),2,D1252&lt;=1779,1)</f>
        <v>2</v>
      </c>
      <c r="H1252">
        <f t="shared" si="19"/>
        <v>132</v>
      </c>
      <c r="I1252" t="str" cm="1">
        <f t="array" ref="I1252">_xlfn.IFS(H1252&gt;411,"Platinum",AND(H1252&lt;=411, H1252&gt;311),"Gold",AND(H1252&lt;=311,H1252&gt;211),"Silver",H1252&lt;=211,"Bronze")</f>
        <v>Bronze</v>
      </c>
      <c r="J1252" t="str" cm="1">
        <f t="array" ref="J1252">_xlfn.IFS(
H1252="444","Champions",
LEFT(H1252,1)="4","Loyal Customers",
MID(H1252,2,1)="4","Potential Loyalists",
LEFT(H1252,1)="3","Promising",
LEFT(H1252,1)="2","Customers Needing Attention",
LEFT(H1252,1)&lt;="2","At Risk",
RIGHT(H1252,1)="4","Can't Lose Them",
TRUE,"Hibernating"
)</f>
        <v>At Risk</v>
      </c>
    </row>
    <row r="1253" spans="1:10" x14ac:dyDescent="0.25">
      <c r="A1253" s="3" t="s">
        <v>1269</v>
      </c>
      <c r="B1253">
        <v>57</v>
      </c>
      <c r="C1253">
        <v>6</v>
      </c>
      <c r="D1253">
        <v>3900.32</v>
      </c>
      <c r="E1253" cm="1">
        <f t="array" ref="E1253">_xlfn.IFS(B1253&gt;87,1,AND(B1253&lt;=87, B1253&gt;45),2,AND(B1253&lt;=45,B1253&gt;18),3,B1253&lt;=18,4)</f>
        <v>2</v>
      </c>
      <c r="F1253" cm="1">
        <f t="array" ref="F1253">_xlfn.IFS(C1253&gt;7,4,AND(C1253&lt;=7, C1253&gt;5),3,AND(C1253&lt;=5,C1253&gt;4),2,C1253&lt;=4,1)</f>
        <v>3</v>
      </c>
      <c r="G1253" cm="1">
        <f t="array" ref="G1253">_xlfn.IFS(D1253&gt;4094,4,AND(D1253&lt;=4094, D1253&gt;2784),3,AND(D1253&lt;=2784,D1253&gt;1779),2,D1253&lt;=1779,1)</f>
        <v>3</v>
      </c>
      <c r="H1253">
        <f t="shared" si="19"/>
        <v>233</v>
      </c>
      <c r="I1253" t="str" cm="1">
        <f t="array" ref="I1253">_xlfn.IFS(H1253&gt;411,"Platinum",AND(H1253&lt;=411, H1253&gt;311),"Gold",AND(H1253&lt;=311,H1253&gt;211),"Silver",H1253&lt;=211,"Bronze")</f>
        <v>Silver</v>
      </c>
      <c r="J1253" t="str" cm="1">
        <f t="array" ref="J1253">_xlfn.IFS(
H1253="444","Champions",
LEFT(H1253,1)="4","Loyal Customers",
MID(H1253,2,1)="4","Potential Loyalists",
LEFT(H1253,1)="3","Promising",
LEFT(H1253,1)="2","Customers Needing Attention",
LEFT(H1253,1)&lt;="2","At Risk",
RIGHT(H1253,1)="4","Can't Lose Them",
TRUE,"Hibernating"
)</f>
        <v>Customers Needing Attention</v>
      </c>
    </row>
    <row r="1254" spans="1:10" x14ac:dyDescent="0.25">
      <c r="A1254" s="3" t="s">
        <v>1270</v>
      </c>
      <c r="B1254">
        <v>13</v>
      </c>
      <c r="C1254">
        <v>6</v>
      </c>
      <c r="D1254">
        <v>1710.28</v>
      </c>
      <c r="E1254" cm="1">
        <f t="array" ref="E1254">_xlfn.IFS(B1254&gt;87,1,AND(B1254&lt;=87, B1254&gt;45),2,AND(B1254&lt;=45,B1254&gt;18),3,B1254&lt;=18,4)</f>
        <v>4</v>
      </c>
      <c r="F1254" cm="1">
        <f t="array" ref="F1254">_xlfn.IFS(C1254&gt;7,4,AND(C1254&lt;=7, C1254&gt;5),3,AND(C1254&lt;=5,C1254&gt;4),2,C1254&lt;=4,1)</f>
        <v>3</v>
      </c>
      <c r="G1254" cm="1">
        <f t="array" ref="G1254">_xlfn.IFS(D1254&gt;4094,4,AND(D1254&lt;=4094, D1254&gt;2784),3,AND(D1254&lt;=2784,D1254&gt;1779),2,D1254&lt;=1779,1)</f>
        <v>1</v>
      </c>
      <c r="H1254">
        <f t="shared" si="19"/>
        <v>431</v>
      </c>
      <c r="I1254" t="str" cm="1">
        <f t="array" ref="I1254">_xlfn.IFS(H1254&gt;411,"Platinum",AND(H1254&lt;=411, H1254&gt;311),"Gold",AND(H1254&lt;=311,H1254&gt;211),"Silver",H1254&lt;=211,"Bronze")</f>
        <v>Platinum</v>
      </c>
      <c r="J1254" t="str" cm="1">
        <f t="array" ref="J1254">_xlfn.IFS(
H1254="444","Champions",
LEFT(H1254,1)="4","Loyal Customers",
MID(H1254,2,1)="4","Potential Loyalists",
LEFT(H1254,1)="3","Promising",
LEFT(H1254,1)="2","Customers Needing Attention",
LEFT(H1254,1)&lt;="2","At Risk",
RIGHT(H1254,1)="4","Can't Lose Them",
TRUE,"Hibernating"
)</f>
        <v>Loyal Customers</v>
      </c>
    </row>
    <row r="1255" spans="1:10" x14ac:dyDescent="0.25">
      <c r="A1255" s="3" t="s">
        <v>1271</v>
      </c>
      <c r="B1255">
        <v>25</v>
      </c>
      <c r="C1255">
        <v>4</v>
      </c>
      <c r="D1255">
        <v>594.05999999999995</v>
      </c>
      <c r="E1255" cm="1">
        <f t="array" ref="E1255">_xlfn.IFS(B1255&gt;87,1,AND(B1255&lt;=87, B1255&gt;45),2,AND(B1255&lt;=45,B1255&gt;18),3,B1255&lt;=18,4)</f>
        <v>3</v>
      </c>
      <c r="F1255" cm="1">
        <f t="array" ref="F1255">_xlfn.IFS(C1255&gt;7,4,AND(C1255&lt;=7, C1255&gt;5),3,AND(C1255&lt;=5,C1255&gt;4),2,C1255&lt;=4,1)</f>
        <v>1</v>
      </c>
      <c r="G1255" cm="1">
        <f t="array" ref="G1255">_xlfn.IFS(D1255&gt;4094,4,AND(D1255&lt;=4094, D1255&gt;2784),3,AND(D1255&lt;=2784,D1255&gt;1779),2,D1255&lt;=1779,1)</f>
        <v>1</v>
      </c>
      <c r="H1255">
        <f t="shared" si="19"/>
        <v>311</v>
      </c>
      <c r="I1255" t="str" cm="1">
        <f t="array" ref="I1255">_xlfn.IFS(H1255&gt;411,"Platinum",AND(H1255&lt;=411, H1255&gt;311),"Gold",AND(H1255&lt;=311,H1255&gt;211),"Silver",H1255&lt;=211,"Bronze")</f>
        <v>Silver</v>
      </c>
      <c r="J1255" t="str" cm="1">
        <f t="array" ref="J1255">_xlfn.IFS(
H1255="444","Champions",
LEFT(H1255,1)="4","Loyal Customers",
MID(H1255,2,1)="4","Potential Loyalists",
LEFT(H1255,1)="3","Promising",
LEFT(H1255,1)="2","Customers Needing Attention",
LEFT(H1255,1)&lt;="2","At Risk",
RIGHT(H1255,1)="4","Can't Lose Them",
TRUE,"Hibernating"
)</f>
        <v>Promising</v>
      </c>
    </row>
    <row r="1256" spans="1:10" x14ac:dyDescent="0.25">
      <c r="A1256" s="3" t="s">
        <v>1272</v>
      </c>
      <c r="B1256">
        <v>32</v>
      </c>
      <c r="C1256">
        <v>5</v>
      </c>
      <c r="D1256">
        <v>1884.62</v>
      </c>
      <c r="E1256" cm="1">
        <f t="array" ref="E1256">_xlfn.IFS(B1256&gt;87,1,AND(B1256&lt;=87, B1256&gt;45),2,AND(B1256&lt;=45,B1256&gt;18),3,B1256&lt;=18,4)</f>
        <v>3</v>
      </c>
      <c r="F1256" cm="1">
        <f t="array" ref="F1256">_xlfn.IFS(C1256&gt;7,4,AND(C1256&lt;=7, C1256&gt;5),3,AND(C1256&lt;=5,C1256&gt;4),2,C1256&lt;=4,1)</f>
        <v>2</v>
      </c>
      <c r="G1256" cm="1">
        <f t="array" ref="G1256">_xlfn.IFS(D1256&gt;4094,4,AND(D1256&lt;=4094, D1256&gt;2784),3,AND(D1256&lt;=2784,D1256&gt;1779),2,D1256&lt;=1779,1)</f>
        <v>2</v>
      </c>
      <c r="H1256">
        <f t="shared" si="19"/>
        <v>322</v>
      </c>
      <c r="I1256" t="str" cm="1">
        <f t="array" ref="I1256">_xlfn.IFS(H1256&gt;411,"Platinum",AND(H1256&lt;=411, H1256&gt;311),"Gold",AND(H1256&lt;=311,H1256&gt;211),"Silver",H1256&lt;=211,"Bronze")</f>
        <v>Gold</v>
      </c>
      <c r="J1256" t="str" cm="1">
        <f t="array" ref="J1256">_xlfn.IFS(
H1256="444","Champions",
LEFT(H1256,1)="4","Loyal Customers",
MID(H1256,2,1)="4","Potential Loyalists",
LEFT(H1256,1)="3","Promising",
LEFT(H1256,1)="2","Customers Needing Attention",
LEFT(H1256,1)&lt;="2","At Risk",
RIGHT(H1256,1)="4","Can't Lose Them",
TRUE,"Hibernating"
)</f>
        <v>Promising</v>
      </c>
    </row>
    <row r="1257" spans="1:10" x14ac:dyDescent="0.25">
      <c r="A1257" s="3" t="s">
        <v>1273</v>
      </c>
      <c r="B1257">
        <v>13</v>
      </c>
      <c r="C1257">
        <v>2</v>
      </c>
      <c r="D1257">
        <v>1596.3000000000002</v>
      </c>
      <c r="E1257" cm="1">
        <f t="array" ref="E1257">_xlfn.IFS(B1257&gt;87,1,AND(B1257&lt;=87, B1257&gt;45),2,AND(B1257&lt;=45,B1257&gt;18),3,B1257&lt;=18,4)</f>
        <v>4</v>
      </c>
      <c r="F1257" cm="1">
        <f t="array" ref="F1257">_xlfn.IFS(C1257&gt;7,4,AND(C1257&lt;=7, C1257&gt;5),3,AND(C1257&lt;=5,C1257&gt;4),2,C1257&lt;=4,1)</f>
        <v>1</v>
      </c>
      <c r="G1257" cm="1">
        <f t="array" ref="G1257">_xlfn.IFS(D1257&gt;4094,4,AND(D1257&lt;=4094, D1257&gt;2784),3,AND(D1257&lt;=2784,D1257&gt;1779),2,D1257&lt;=1779,1)</f>
        <v>1</v>
      </c>
      <c r="H1257">
        <f t="shared" si="19"/>
        <v>411</v>
      </c>
      <c r="I1257" t="str" cm="1">
        <f t="array" ref="I1257">_xlfn.IFS(H1257&gt;411,"Platinum",AND(H1257&lt;=411, H1257&gt;311),"Gold",AND(H1257&lt;=311,H1257&gt;211),"Silver",H1257&lt;=211,"Bronze")</f>
        <v>Gold</v>
      </c>
      <c r="J1257" t="str" cm="1">
        <f t="array" ref="J1257">_xlfn.IFS(
H1257="444","Champions",
LEFT(H1257,1)="4","Loyal Customers",
MID(H1257,2,1)="4","Potential Loyalists",
LEFT(H1257,1)="3","Promising",
LEFT(H1257,1)="2","Customers Needing Attention",
LEFT(H1257,1)&lt;="2","At Risk",
RIGHT(H1257,1)="4","Can't Lose Them",
TRUE,"Hibernating"
)</f>
        <v>Loyal Customers</v>
      </c>
    </row>
    <row r="1258" spans="1:10" x14ac:dyDescent="0.25">
      <c r="A1258" s="3" t="s">
        <v>1274</v>
      </c>
      <c r="B1258">
        <v>149</v>
      </c>
      <c r="C1258">
        <v>2</v>
      </c>
      <c r="D1258">
        <v>873.12</v>
      </c>
      <c r="E1258" cm="1">
        <f t="array" ref="E1258">_xlfn.IFS(B1258&gt;87,1,AND(B1258&lt;=87, B1258&gt;45),2,AND(B1258&lt;=45,B1258&gt;18),3,B1258&lt;=18,4)</f>
        <v>1</v>
      </c>
      <c r="F1258" cm="1">
        <f t="array" ref="F1258">_xlfn.IFS(C1258&gt;7,4,AND(C1258&lt;=7, C1258&gt;5),3,AND(C1258&lt;=5,C1258&gt;4),2,C1258&lt;=4,1)</f>
        <v>1</v>
      </c>
      <c r="G1258" cm="1">
        <f t="array" ref="G1258">_xlfn.IFS(D1258&gt;4094,4,AND(D1258&lt;=4094, D1258&gt;2784),3,AND(D1258&lt;=2784,D1258&gt;1779),2,D1258&lt;=1779,1)</f>
        <v>1</v>
      </c>
      <c r="H1258">
        <f t="shared" si="19"/>
        <v>111</v>
      </c>
      <c r="I1258" t="str" cm="1">
        <f t="array" ref="I1258">_xlfn.IFS(H1258&gt;411,"Platinum",AND(H1258&lt;=411, H1258&gt;311),"Gold",AND(H1258&lt;=311,H1258&gt;211),"Silver",H1258&lt;=211,"Bronze")</f>
        <v>Bronze</v>
      </c>
      <c r="J1258" t="str" cm="1">
        <f t="array" ref="J1258">_xlfn.IFS(
H1258="444","Champions",
LEFT(H1258,1)="4","Loyal Customers",
MID(H1258,2,1)="4","Potential Loyalists",
LEFT(H1258,1)="3","Promising",
LEFT(H1258,1)="2","Customers Needing Attention",
LEFT(H1258,1)&lt;="2","At Risk",
RIGHT(H1258,1)="4","Can't Lose Them",
TRUE,"Hibernating"
)</f>
        <v>At Risk</v>
      </c>
    </row>
    <row r="1259" spans="1:10" x14ac:dyDescent="0.25">
      <c r="A1259" s="3" t="s">
        <v>1275</v>
      </c>
      <c r="B1259">
        <v>28</v>
      </c>
      <c r="C1259">
        <v>10</v>
      </c>
      <c r="D1259">
        <v>7534.48</v>
      </c>
      <c r="E1259" cm="1">
        <f t="array" ref="E1259">_xlfn.IFS(B1259&gt;87,1,AND(B1259&lt;=87, B1259&gt;45),2,AND(B1259&lt;=45,B1259&gt;18),3,B1259&lt;=18,4)</f>
        <v>3</v>
      </c>
      <c r="F1259" cm="1">
        <f t="array" ref="F1259">_xlfn.IFS(C1259&gt;7,4,AND(C1259&lt;=7, C1259&gt;5),3,AND(C1259&lt;=5,C1259&gt;4),2,C1259&lt;=4,1)</f>
        <v>4</v>
      </c>
      <c r="G1259" cm="1">
        <f t="array" ref="G1259">_xlfn.IFS(D1259&gt;4094,4,AND(D1259&lt;=4094, D1259&gt;2784),3,AND(D1259&lt;=2784,D1259&gt;1779),2,D1259&lt;=1779,1)</f>
        <v>4</v>
      </c>
      <c r="H1259">
        <f t="shared" si="19"/>
        <v>344</v>
      </c>
      <c r="I1259" t="str" cm="1">
        <f t="array" ref="I1259">_xlfn.IFS(H1259&gt;411,"Platinum",AND(H1259&lt;=411, H1259&gt;311),"Gold",AND(H1259&lt;=311,H1259&gt;211),"Silver",H1259&lt;=211,"Bronze")</f>
        <v>Gold</v>
      </c>
      <c r="J1259" t="str" cm="1">
        <f t="array" ref="J1259">_xlfn.IFS(
H1259="444","Champions",
LEFT(H1259,1)="4","Loyal Customers",
MID(H1259,2,1)="4","Potential Loyalists",
LEFT(H1259,1)="3","Promising",
LEFT(H1259,1)="2","Customers Needing Attention",
LEFT(H1259,1)&lt;="2","At Risk",
RIGHT(H1259,1)="4","Can't Lose Them",
TRUE,"Hibernating"
)</f>
        <v>Potential Loyalists</v>
      </c>
    </row>
    <row r="1260" spans="1:10" x14ac:dyDescent="0.25">
      <c r="A1260" s="3" t="s">
        <v>1276</v>
      </c>
      <c r="B1260">
        <v>1</v>
      </c>
      <c r="C1260">
        <v>8</v>
      </c>
      <c r="D1260">
        <v>4253.7699999999995</v>
      </c>
      <c r="E1260" cm="1">
        <f t="array" ref="E1260">_xlfn.IFS(B1260&gt;87,1,AND(B1260&lt;=87, B1260&gt;45),2,AND(B1260&lt;=45,B1260&gt;18),3,B1260&lt;=18,4)</f>
        <v>4</v>
      </c>
      <c r="F1260" cm="1">
        <f t="array" ref="F1260">_xlfn.IFS(C1260&gt;7,4,AND(C1260&lt;=7, C1260&gt;5),3,AND(C1260&lt;=5,C1260&gt;4),2,C1260&lt;=4,1)</f>
        <v>4</v>
      </c>
      <c r="G1260" cm="1">
        <f t="array" ref="G1260">_xlfn.IFS(D1260&gt;4094,4,AND(D1260&lt;=4094, D1260&gt;2784),3,AND(D1260&lt;=2784,D1260&gt;1779),2,D1260&lt;=1779,1)</f>
        <v>4</v>
      </c>
      <c r="H1260">
        <f t="shared" si="19"/>
        <v>444</v>
      </c>
      <c r="I1260" t="str" cm="1">
        <f t="array" ref="I1260">_xlfn.IFS(H1260&gt;411,"Platinum",AND(H1260&lt;=411, H1260&gt;311),"Gold",AND(H1260&lt;=311,H1260&gt;211),"Silver",H1260&lt;=211,"Bronze")</f>
        <v>Platinum</v>
      </c>
      <c r="J1260" t="str" cm="1">
        <f t="array" ref="J1260">_xlfn.IFS(
H1260="444","Champions",
LEFT(H1260,1)="4","Loyal Customers",
MID(H1260,2,1)="4","Potential Loyalists",
LEFT(H1260,1)="3","Promising",
LEFT(H1260,1)="2","Customers Needing Attention",
LEFT(H1260,1)&lt;="2","At Risk",
RIGHT(H1260,1)="4","Can't Lose Them",
TRUE,"Hibernating"
)</f>
        <v>Loyal Customers</v>
      </c>
    </row>
    <row r="1261" spans="1:10" x14ac:dyDescent="0.25">
      <c r="A1261" s="3" t="s">
        <v>1277</v>
      </c>
      <c r="B1261">
        <v>101</v>
      </c>
      <c r="C1261">
        <v>5</v>
      </c>
      <c r="D1261">
        <v>964.86999999999989</v>
      </c>
      <c r="E1261" cm="1">
        <f t="array" ref="E1261">_xlfn.IFS(B1261&gt;87,1,AND(B1261&lt;=87, B1261&gt;45),2,AND(B1261&lt;=45,B1261&gt;18),3,B1261&lt;=18,4)</f>
        <v>1</v>
      </c>
      <c r="F1261" cm="1">
        <f t="array" ref="F1261">_xlfn.IFS(C1261&gt;7,4,AND(C1261&lt;=7, C1261&gt;5),3,AND(C1261&lt;=5,C1261&gt;4),2,C1261&lt;=4,1)</f>
        <v>2</v>
      </c>
      <c r="G1261" cm="1">
        <f t="array" ref="G1261">_xlfn.IFS(D1261&gt;4094,4,AND(D1261&lt;=4094, D1261&gt;2784),3,AND(D1261&lt;=2784,D1261&gt;1779),2,D1261&lt;=1779,1)</f>
        <v>1</v>
      </c>
      <c r="H1261">
        <f t="shared" si="19"/>
        <v>121</v>
      </c>
      <c r="I1261" t="str" cm="1">
        <f t="array" ref="I1261">_xlfn.IFS(H1261&gt;411,"Platinum",AND(H1261&lt;=411, H1261&gt;311),"Gold",AND(H1261&lt;=311,H1261&gt;211),"Silver",H1261&lt;=211,"Bronze")</f>
        <v>Bronze</v>
      </c>
      <c r="J1261" t="str" cm="1">
        <f t="array" ref="J1261">_xlfn.IFS(
H1261="444","Champions",
LEFT(H1261,1)="4","Loyal Customers",
MID(H1261,2,1)="4","Potential Loyalists",
LEFT(H1261,1)="3","Promising",
LEFT(H1261,1)="2","Customers Needing Attention",
LEFT(H1261,1)&lt;="2","At Risk",
RIGHT(H1261,1)="4","Can't Lose Them",
TRUE,"Hibernating"
)</f>
        <v>At Risk</v>
      </c>
    </row>
    <row r="1262" spans="1:10" x14ac:dyDescent="0.25">
      <c r="A1262" s="3" t="s">
        <v>1278</v>
      </c>
      <c r="B1262">
        <v>18</v>
      </c>
      <c r="C1262">
        <v>8</v>
      </c>
      <c r="D1262">
        <v>6401.8300000000008</v>
      </c>
      <c r="E1262" cm="1">
        <f t="array" ref="E1262">_xlfn.IFS(B1262&gt;87,1,AND(B1262&lt;=87, B1262&gt;45),2,AND(B1262&lt;=45,B1262&gt;18),3,B1262&lt;=18,4)</f>
        <v>4</v>
      </c>
      <c r="F1262" cm="1">
        <f t="array" ref="F1262">_xlfn.IFS(C1262&gt;7,4,AND(C1262&lt;=7, C1262&gt;5),3,AND(C1262&lt;=5,C1262&gt;4),2,C1262&lt;=4,1)</f>
        <v>4</v>
      </c>
      <c r="G1262" cm="1">
        <f t="array" ref="G1262">_xlfn.IFS(D1262&gt;4094,4,AND(D1262&lt;=4094, D1262&gt;2784),3,AND(D1262&lt;=2784,D1262&gt;1779),2,D1262&lt;=1779,1)</f>
        <v>4</v>
      </c>
      <c r="H1262">
        <f t="shared" si="19"/>
        <v>444</v>
      </c>
      <c r="I1262" t="str" cm="1">
        <f t="array" ref="I1262">_xlfn.IFS(H1262&gt;411,"Platinum",AND(H1262&lt;=411, H1262&gt;311),"Gold",AND(H1262&lt;=311,H1262&gt;211),"Silver",H1262&lt;=211,"Bronze")</f>
        <v>Platinum</v>
      </c>
      <c r="J1262" t="str" cm="1">
        <f t="array" ref="J1262">_xlfn.IFS(
H1262="444","Champions",
LEFT(H1262,1)="4","Loyal Customers",
MID(H1262,2,1)="4","Potential Loyalists",
LEFT(H1262,1)="3","Promising",
LEFT(H1262,1)="2","Customers Needing Attention",
LEFT(H1262,1)&lt;="2","At Risk",
RIGHT(H1262,1)="4","Can't Lose Them",
TRUE,"Hibernating"
)</f>
        <v>Loyal Customers</v>
      </c>
    </row>
    <row r="1263" spans="1:10" x14ac:dyDescent="0.25">
      <c r="A1263" s="3" t="s">
        <v>1279</v>
      </c>
      <c r="B1263">
        <v>120</v>
      </c>
      <c r="C1263">
        <v>5</v>
      </c>
      <c r="D1263">
        <v>3126.84</v>
      </c>
      <c r="E1263" cm="1">
        <f t="array" ref="E1263">_xlfn.IFS(B1263&gt;87,1,AND(B1263&lt;=87, B1263&gt;45),2,AND(B1263&lt;=45,B1263&gt;18),3,B1263&lt;=18,4)</f>
        <v>1</v>
      </c>
      <c r="F1263" cm="1">
        <f t="array" ref="F1263">_xlfn.IFS(C1263&gt;7,4,AND(C1263&lt;=7, C1263&gt;5),3,AND(C1263&lt;=5,C1263&gt;4),2,C1263&lt;=4,1)</f>
        <v>2</v>
      </c>
      <c r="G1263" cm="1">
        <f t="array" ref="G1263">_xlfn.IFS(D1263&gt;4094,4,AND(D1263&lt;=4094, D1263&gt;2784),3,AND(D1263&lt;=2784,D1263&gt;1779),2,D1263&lt;=1779,1)</f>
        <v>3</v>
      </c>
      <c r="H1263">
        <f t="shared" si="19"/>
        <v>123</v>
      </c>
      <c r="I1263" t="str" cm="1">
        <f t="array" ref="I1263">_xlfn.IFS(H1263&gt;411,"Platinum",AND(H1263&lt;=411, H1263&gt;311),"Gold",AND(H1263&lt;=311,H1263&gt;211),"Silver",H1263&lt;=211,"Bronze")</f>
        <v>Bronze</v>
      </c>
      <c r="J1263" t="str" cm="1">
        <f t="array" ref="J1263">_xlfn.IFS(
H1263="444","Champions",
LEFT(H1263,1)="4","Loyal Customers",
MID(H1263,2,1)="4","Potential Loyalists",
LEFT(H1263,1)="3","Promising",
LEFT(H1263,1)="2","Customers Needing Attention",
LEFT(H1263,1)&lt;="2","At Risk",
RIGHT(H1263,1)="4","Can't Lose Them",
TRUE,"Hibernating"
)</f>
        <v>At Risk</v>
      </c>
    </row>
    <row r="1264" spans="1:10" x14ac:dyDescent="0.25">
      <c r="A1264" s="3" t="s">
        <v>1280</v>
      </c>
      <c r="B1264">
        <v>81</v>
      </c>
      <c r="C1264">
        <v>5</v>
      </c>
      <c r="D1264">
        <v>3923.5700000000006</v>
      </c>
      <c r="E1264" cm="1">
        <f t="array" ref="E1264">_xlfn.IFS(B1264&gt;87,1,AND(B1264&lt;=87, B1264&gt;45),2,AND(B1264&lt;=45,B1264&gt;18),3,B1264&lt;=18,4)</f>
        <v>2</v>
      </c>
      <c r="F1264" cm="1">
        <f t="array" ref="F1264">_xlfn.IFS(C1264&gt;7,4,AND(C1264&lt;=7, C1264&gt;5),3,AND(C1264&lt;=5,C1264&gt;4),2,C1264&lt;=4,1)</f>
        <v>2</v>
      </c>
      <c r="G1264" cm="1">
        <f t="array" ref="G1264">_xlfn.IFS(D1264&gt;4094,4,AND(D1264&lt;=4094, D1264&gt;2784),3,AND(D1264&lt;=2784,D1264&gt;1779),2,D1264&lt;=1779,1)</f>
        <v>3</v>
      </c>
      <c r="H1264">
        <f t="shared" si="19"/>
        <v>223</v>
      </c>
      <c r="I1264" t="str" cm="1">
        <f t="array" ref="I1264">_xlfn.IFS(H1264&gt;411,"Platinum",AND(H1264&lt;=411, H1264&gt;311),"Gold",AND(H1264&lt;=311,H1264&gt;211),"Silver",H1264&lt;=211,"Bronze")</f>
        <v>Silver</v>
      </c>
      <c r="J1264" t="str" cm="1">
        <f t="array" ref="J1264">_xlfn.IFS(
H1264="444","Champions",
LEFT(H1264,1)="4","Loyal Customers",
MID(H1264,2,1)="4","Potential Loyalists",
LEFT(H1264,1)="3","Promising",
LEFT(H1264,1)="2","Customers Needing Attention",
LEFT(H1264,1)&lt;="2","At Risk",
RIGHT(H1264,1)="4","Can't Lose Them",
TRUE,"Hibernating"
)</f>
        <v>Customers Needing Attention</v>
      </c>
    </row>
    <row r="1265" spans="1:10" x14ac:dyDescent="0.25">
      <c r="A1265" s="3" t="s">
        <v>1281</v>
      </c>
      <c r="B1265">
        <v>137</v>
      </c>
      <c r="C1265">
        <v>2</v>
      </c>
      <c r="D1265">
        <v>217.51</v>
      </c>
      <c r="E1265" cm="1">
        <f t="array" ref="E1265">_xlfn.IFS(B1265&gt;87,1,AND(B1265&lt;=87, B1265&gt;45),2,AND(B1265&lt;=45,B1265&gt;18),3,B1265&lt;=18,4)</f>
        <v>1</v>
      </c>
      <c r="F1265" cm="1">
        <f t="array" ref="F1265">_xlfn.IFS(C1265&gt;7,4,AND(C1265&lt;=7, C1265&gt;5),3,AND(C1265&lt;=5,C1265&gt;4),2,C1265&lt;=4,1)</f>
        <v>1</v>
      </c>
      <c r="G1265" cm="1">
        <f t="array" ref="G1265">_xlfn.IFS(D1265&gt;4094,4,AND(D1265&lt;=4094, D1265&gt;2784),3,AND(D1265&lt;=2784,D1265&gt;1779),2,D1265&lt;=1779,1)</f>
        <v>1</v>
      </c>
      <c r="H1265">
        <f t="shared" si="19"/>
        <v>111</v>
      </c>
      <c r="I1265" t="str" cm="1">
        <f t="array" ref="I1265">_xlfn.IFS(H1265&gt;411,"Platinum",AND(H1265&lt;=411, H1265&gt;311),"Gold",AND(H1265&lt;=311,H1265&gt;211),"Silver",H1265&lt;=211,"Bronze")</f>
        <v>Bronze</v>
      </c>
      <c r="J1265" t="str" cm="1">
        <f t="array" ref="J1265">_xlfn.IFS(
H1265="444","Champions",
LEFT(H1265,1)="4","Loyal Customers",
MID(H1265,2,1)="4","Potential Loyalists",
LEFT(H1265,1)="3","Promising",
LEFT(H1265,1)="2","Customers Needing Attention",
LEFT(H1265,1)&lt;="2","At Risk",
RIGHT(H1265,1)="4","Can't Lose Them",
TRUE,"Hibernating"
)</f>
        <v>At Risk</v>
      </c>
    </row>
    <row r="1266" spans="1:10" x14ac:dyDescent="0.25">
      <c r="A1266" s="3" t="s">
        <v>1282</v>
      </c>
      <c r="B1266">
        <v>10</v>
      </c>
      <c r="C1266">
        <v>4</v>
      </c>
      <c r="D1266">
        <v>3917.47</v>
      </c>
      <c r="E1266" cm="1">
        <f t="array" ref="E1266">_xlfn.IFS(B1266&gt;87,1,AND(B1266&lt;=87, B1266&gt;45),2,AND(B1266&lt;=45,B1266&gt;18),3,B1266&lt;=18,4)</f>
        <v>4</v>
      </c>
      <c r="F1266" cm="1">
        <f t="array" ref="F1266">_xlfn.IFS(C1266&gt;7,4,AND(C1266&lt;=7, C1266&gt;5),3,AND(C1266&lt;=5,C1266&gt;4),2,C1266&lt;=4,1)</f>
        <v>1</v>
      </c>
      <c r="G1266" cm="1">
        <f t="array" ref="G1266">_xlfn.IFS(D1266&gt;4094,4,AND(D1266&lt;=4094, D1266&gt;2784),3,AND(D1266&lt;=2784,D1266&gt;1779),2,D1266&lt;=1779,1)</f>
        <v>3</v>
      </c>
      <c r="H1266">
        <f t="shared" si="19"/>
        <v>413</v>
      </c>
      <c r="I1266" t="str" cm="1">
        <f t="array" ref="I1266">_xlfn.IFS(H1266&gt;411,"Platinum",AND(H1266&lt;=411, H1266&gt;311),"Gold",AND(H1266&lt;=311,H1266&gt;211),"Silver",H1266&lt;=211,"Bronze")</f>
        <v>Platinum</v>
      </c>
      <c r="J1266" t="str" cm="1">
        <f t="array" ref="J1266">_xlfn.IFS(
H1266="444","Champions",
LEFT(H1266,1)="4","Loyal Customers",
MID(H1266,2,1)="4","Potential Loyalists",
LEFT(H1266,1)="3","Promising",
LEFT(H1266,1)="2","Customers Needing Attention",
LEFT(H1266,1)&lt;="2","At Risk",
RIGHT(H1266,1)="4","Can't Lose Them",
TRUE,"Hibernating"
)</f>
        <v>Loyal Customers</v>
      </c>
    </row>
    <row r="1267" spans="1:10" x14ac:dyDescent="0.25">
      <c r="A1267" s="3" t="s">
        <v>1283</v>
      </c>
      <c r="B1267">
        <v>20</v>
      </c>
      <c r="C1267">
        <v>4</v>
      </c>
      <c r="D1267">
        <v>1433.8</v>
      </c>
      <c r="E1267" cm="1">
        <f t="array" ref="E1267">_xlfn.IFS(B1267&gt;87,1,AND(B1267&lt;=87, B1267&gt;45),2,AND(B1267&lt;=45,B1267&gt;18),3,B1267&lt;=18,4)</f>
        <v>3</v>
      </c>
      <c r="F1267" cm="1">
        <f t="array" ref="F1267">_xlfn.IFS(C1267&gt;7,4,AND(C1267&lt;=7, C1267&gt;5),3,AND(C1267&lt;=5,C1267&gt;4),2,C1267&lt;=4,1)</f>
        <v>1</v>
      </c>
      <c r="G1267" cm="1">
        <f t="array" ref="G1267">_xlfn.IFS(D1267&gt;4094,4,AND(D1267&lt;=4094, D1267&gt;2784),3,AND(D1267&lt;=2784,D1267&gt;1779),2,D1267&lt;=1779,1)</f>
        <v>1</v>
      </c>
      <c r="H1267">
        <f t="shared" si="19"/>
        <v>311</v>
      </c>
      <c r="I1267" t="str" cm="1">
        <f t="array" ref="I1267">_xlfn.IFS(H1267&gt;411,"Platinum",AND(H1267&lt;=411, H1267&gt;311),"Gold",AND(H1267&lt;=311,H1267&gt;211),"Silver",H1267&lt;=211,"Bronze")</f>
        <v>Silver</v>
      </c>
      <c r="J1267" t="str" cm="1">
        <f t="array" ref="J1267">_xlfn.IFS(
H1267="444","Champions",
LEFT(H1267,1)="4","Loyal Customers",
MID(H1267,2,1)="4","Potential Loyalists",
LEFT(H1267,1)="3","Promising",
LEFT(H1267,1)="2","Customers Needing Attention",
LEFT(H1267,1)&lt;="2","At Risk",
RIGHT(H1267,1)="4","Can't Lose Them",
TRUE,"Hibernating"
)</f>
        <v>Promising</v>
      </c>
    </row>
    <row r="1268" spans="1:10" x14ac:dyDescent="0.25">
      <c r="A1268" s="3" t="s">
        <v>1284</v>
      </c>
      <c r="B1268">
        <v>43</v>
      </c>
      <c r="C1268">
        <v>7</v>
      </c>
      <c r="D1268">
        <v>4736.45</v>
      </c>
      <c r="E1268" cm="1">
        <f t="array" ref="E1268">_xlfn.IFS(B1268&gt;87,1,AND(B1268&lt;=87, B1268&gt;45),2,AND(B1268&lt;=45,B1268&gt;18),3,B1268&lt;=18,4)</f>
        <v>3</v>
      </c>
      <c r="F1268" cm="1">
        <f t="array" ref="F1268">_xlfn.IFS(C1268&gt;7,4,AND(C1268&lt;=7, C1268&gt;5),3,AND(C1268&lt;=5,C1268&gt;4),2,C1268&lt;=4,1)</f>
        <v>3</v>
      </c>
      <c r="G1268" cm="1">
        <f t="array" ref="G1268">_xlfn.IFS(D1268&gt;4094,4,AND(D1268&lt;=4094, D1268&gt;2784),3,AND(D1268&lt;=2784,D1268&gt;1779),2,D1268&lt;=1779,1)</f>
        <v>4</v>
      </c>
      <c r="H1268">
        <f t="shared" si="19"/>
        <v>334</v>
      </c>
      <c r="I1268" t="str" cm="1">
        <f t="array" ref="I1268">_xlfn.IFS(H1268&gt;411,"Platinum",AND(H1268&lt;=411, H1268&gt;311),"Gold",AND(H1268&lt;=311,H1268&gt;211),"Silver",H1268&lt;=211,"Bronze")</f>
        <v>Gold</v>
      </c>
      <c r="J1268" t="str" cm="1">
        <f t="array" ref="J1268">_xlfn.IFS(
H1268="444","Champions",
LEFT(H1268,1)="4","Loyal Customers",
MID(H1268,2,1)="4","Potential Loyalists",
LEFT(H1268,1)="3","Promising",
LEFT(H1268,1)="2","Customers Needing Attention",
LEFT(H1268,1)&lt;="2","At Risk",
RIGHT(H1268,1)="4","Can't Lose Them",
TRUE,"Hibernating"
)</f>
        <v>Promising</v>
      </c>
    </row>
    <row r="1269" spans="1:10" x14ac:dyDescent="0.25">
      <c r="A1269" s="3" t="s">
        <v>1285</v>
      </c>
      <c r="B1269">
        <v>60</v>
      </c>
      <c r="C1269">
        <v>5</v>
      </c>
      <c r="D1269">
        <v>5380.6799999999994</v>
      </c>
      <c r="E1269" cm="1">
        <f t="array" ref="E1269">_xlfn.IFS(B1269&gt;87,1,AND(B1269&lt;=87, B1269&gt;45),2,AND(B1269&lt;=45,B1269&gt;18),3,B1269&lt;=18,4)</f>
        <v>2</v>
      </c>
      <c r="F1269" cm="1">
        <f t="array" ref="F1269">_xlfn.IFS(C1269&gt;7,4,AND(C1269&lt;=7, C1269&gt;5),3,AND(C1269&lt;=5,C1269&gt;4),2,C1269&lt;=4,1)</f>
        <v>2</v>
      </c>
      <c r="G1269" cm="1">
        <f t="array" ref="G1269">_xlfn.IFS(D1269&gt;4094,4,AND(D1269&lt;=4094, D1269&gt;2784),3,AND(D1269&lt;=2784,D1269&gt;1779),2,D1269&lt;=1779,1)</f>
        <v>4</v>
      </c>
      <c r="H1269">
        <f t="shared" si="19"/>
        <v>224</v>
      </c>
      <c r="I1269" t="str" cm="1">
        <f t="array" ref="I1269">_xlfn.IFS(H1269&gt;411,"Platinum",AND(H1269&lt;=411, H1269&gt;311),"Gold",AND(H1269&lt;=311,H1269&gt;211),"Silver",H1269&lt;=211,"Bronze")</f>
        <v>Silver</v>
      </c>
      <c r="J1269" t="str" cm="1">
        <f t="array" ref="J1269">_xlfn.IFS(
H1269="444","Champions",
LEFT(H1269,1)="4","Loyal Customers",
MID(H1269,2,1)="4","Potential Loyalists",
LEFT(H1269,1)="3","Promising",
LEFT(H1269,1)="2","Customers Needing Attention",
LEFT(H1269,1)&lt;="2","At Risk",
RIGHT(H1269,1)="4","Can't Lose Them",
TRUE,"Hibernating"
)</f>
        <v>Customers Needing Attention</v>
      </c>
    </row>
    <row r="1270" spans="1:10" x14ac:dyDescent="0.25">
      <c r="A1270" s="3" t="s">
        <v>1286</v>
      </c>
      <c r="B1270">
        <v>56</v>
      </c>
      <c r="C1270">
        <v>5</v>
      </c>
      <c r="D1270">
        <v>1595.73</v>
      </c>
      <c r="E1270" cm="1">
        <f t="array" ref="E1270">_xlfn.IFS(B1270&gt;87,1,AND(B1270&lt;=87, B1270&gt;45),2,AND(B1270&lt;=45,B1270&gt;18),3,B1270&lt;=18,4)</f>
        <v>2</v>
      </c>
      <c r="F1270" cm="1">
        <f t="array" ref="F1270">_xlfn.IFS(C1270&gt;7,4,AND(C1270&lt;=7, C1270&gt;5),3,AND(C1270&lt;=5,C1270&gt;4),2,C1270&lt;=4,1)</f>
        <v>2</v>
      </c>
      <c r="G1270" cm="1">
        <f t="array" ref="G1270">_xlfn.IFS(D1270&gt;4094,4,AND(D1270&lt;=4094, D1270&gt;2784),3,AND(D1270&lt;=2784,D1270&gt;1779),2,D1270&lt;=1779,1)</f>
        <v>1</v>
      </c>
      <c r="H1270">
        <f t="shared" si="19"/>
        <v>221</v>
      </c>
      <c r="I1270" t="str" cm="1">
        <f t="array" ref="I1270">_xlfn.IFS(H1270&gt;411,"Platinum",AND(H1270&lt;=411, H1270&gt;311),"Gold",AND(H1270&lt;=311,H1270&gt;211),"Silver",H1270&lt;=211,"Bronze")</f>
        <v>Silver</v>
      </c>
      <c r="J1270" t="str" cm="1">
        <f t="array" ref="J1270">_xlfn.IFS(
H1270="444","Champions",
LEFT(H1270,1)="4","Loyal Customers",
MID(H1270,2,1)="4","Potential Loyalists",
LEFT(H1270,1)="3","Promising",
LEFT(H1270,1)="2","Customers Needing Attention",
LEFT(H1270,1)&lt;="2","At Risk",
RIGHT(H1270,1)="4","Can't Lose Them",
TRUE,"Hibernating"
)</f>
        <v>Customers Needing Attention</v>
      </c>
    </row>
    <row r="1271" spans="1:10" x14ac:dyDescent="0.25">
      <c r="A1271" s="3" t="s">
        <v>1287</v>
      </c>
      <c r="B1271">
        <v>98</v>
      </c>
      <c r="C1271">
        <v>8</v>
      </c>
      <c r="D1271">
        <v>4700.1499999999996</v>
      </c>
      <c r="E1271" cm="1">
        <f t="array" ref="E1271">_xlfn.IFS(B1271&gt;87,1,AND(B1271&lt;=87, B1271&gt;45),2,AND(B1271&lt;=45,B1271&gt;18),3,B1271&lt;=18,4)</f>
        <v>1</v>
      </c>
      <c r="F1271" cm="1">
        <f t="array" ref="F1271">_xlfn.IFS(C1271&gt;7,4,AND(C1271&lt;=7, C1271&gt;5),3,AND(C1271&lt;=5,C1271&gt;4),2,C1271&lt;=4,1)</f>
        <v>4</v>
      </c>
      <c r="G1271" cm="1">
        <f t="array" ref="G1271">_xlfn.IFS(D1271&gt;4094,4,AND(D1271&lt;=4094, D1271&gt;2784),3,AND(D1271&lt;=2784,D1271&gt;1779),2,D1271&lt;=1779,1)</f>
        <v>4</v>
      </c>
      <c r="H1271">
        <f t="shared" si="19"/>
        <v>144</v>
      </c>
      <c r="I1271" t="str" cm="1">
        <f t="array" ref="I1271">_xlfn.IFS(H1271&gt;411,"Platinum",AND(H1271&lt;=411, H1271&gt;311),"Gold",AND(H1271&lt;=311,H1271&gt;211),"Silver",H1271&lt;=211,"Bronze")</f>
        <v>Bronze</v>
      </c>
      <c r="J1271" t="str" cm="1">
        <f t="array" ref="J1271">_xlfn.IFS(
H1271="444","Champions",
LEFT(H1271,1)="4","Loyal Customers",
MID(H1271,2,1)="4","Potential Loyalists",
LEFT(H1271,1)="3","Promising",
LEFT(H1271,1)="2","Customers Needing Attention",
LEFT(H1271,1)&lt;="2","At Risk",
RIGHT(H1271,1)="4","Can't Lose Them",
TRUE,"Hibernating"
)</f>
        <v>Potential Loyalists</v>
      </c>
    </row>
    <row r="1272" spans="1:10" x14ac:dyDescent="0.25">
      <c r="A1272" s="3" t="s">
        <v>1288</v>
      </c>
      <c r="B1272">
        <v>76</v>
      </c>
      <c r="C1272">
        <v>4</v>
      </c>
      <c r="D1272">
        <v>2611.75</v>
      </c>
      <c r="E1272" cm="1">
        <f t="array" ref="E1272">_xlfn.IFS(B1272&gt;87,1,AND(B1272&lt;=87, B1272&gt;45),2,AND(B1272&lt;=45,B1272&gt;18),3,B1272&lt;=18,4)</f>
        <v>2</v>
      </c>
      <c r="F1272" cm="1">
        <f t="array" ref="F1272">_xlfn.IFS(C1272&gt;7,4,AND(C1272&lt;=7, C1272&gt;5),3,AND(C1272&lt;=5,C1272&gt;4),2,C1272&lt;=4,1)</f>
        <v>1</v>
      </c>
      <c r="G1272" cm="1">
        <f t="array" ref="G1272">_xlfn.IFS(D1272&gt;4094,4,AND(D1272&lt;=4094, D1272&gt;2784),3,AND(D1272&lt;=2784,D1272&gt;1779),2,D1272&lt;=1779,1)</f>
        <v>2</v>
      </c>
      <c r="H1272">
        <f t="shared" si="19"/>
        <v>212</v>
      </c>
      <c r="I1272" t="str" cm="1">
        <f t="array" ref="I1272">_xlfn.IFS(H1272&gt;411,"Platinum",AND(H1272&lt;=411, H1272&gt;311),"Gold",AND(H1272&lt;=311,H1272&gt;211),"Silver",H1272&lt;=211,"Bronze")</f>
        <v>Silver</v>
      </c>
      <c r="J1272" t="str" cm="1">
        <f t="array" ref="J1272">_xlfn.IFS(
H1272="444","Champions",
LEFT(H1272,1)="4","Loyal Customers",
MID(H1272,2,1)="4","Potential Loyalists",
LEFT(H1272,1)="3","Promising",
LEFT(H1272,1)="2","Customers Needing Attention",
LEFT(H1272,1)&lt;="2","At Risk",
RIGHT(H1272,1)="4","Can't Lose Them",
TRUE,"Hibernating"
)</f>
        <v>Customers Needing Attention</v>
      </c>
    </row>
    <row r="1273" spans="1:10" x14ac:dyDescent="0.25">
      <c r="A1273" s="3" t="s">
        <v>1289</v>
      </c>
      <c r="B1273">
        <v>81</v>
      </c>
      <c r="C1273">
        <v>7</v>
      </c>
      <c r="D1273">
        <v>5258.12</v>
      </c>
      <c r="E1273" cm="1">
        <f t="array" ref="E1273">_xlfn.IFS(B1273&gt;87,1,AND(B1273&lt;=87, B1273&gt;45),2,AND(B1273&lt;=45,B1273&gt;18),3,B1273&lt;=18,4)</f>
        <v>2</v>
      </c>
      <c r="F1273" cm="1">
        <f t="array" ref="F1273">_xlfn.IFS(C1273&gt;7,4,AND(C1273&lt;=7, C1273&gt;5),3,AND(C1273&lt;=5,C1273&gt;4),2,C1273&lt;=4,1)</f>
        <v>3</v>
      </c>
      <c r="G1273" cm="1">
        <f t="array" ref="G1273">_xlfn.IFS(D1273&gt;4094,4,AND(D1273&lt;=4094, D1273&gt;2784),3,AND(D1273&lt;=2784,D1273&gt;1779),2,D1273&lt;=1779,1)</f>
        <v>4</v>
      </c>
      <c r="H1273">
        <f t="shared" si="19"/>
        <v>234</v>
      </c>
      <c r="I1273" t="str" cm="1">
        <f t="array" ref="I1273">_xlfn.IFS(H1273&gt;411,"Platinum",AND(H1273&lt;=411, H1273&gt;311),"Gold",AND(H1273&lt;=311,H1273&gt;211),"Silver",H1273&lt;=211,"Bronze")</f>
        <v>Silver</v>
      </c>
      <c r="J1273" t="str" cm="1">
        <f t="array" ref="J1273">_xlfn.IFS(
H1273="444","Champions",
LEFT(H1273,1)="4","Loyal Customers",
MID(H1273,2,1)="4","Potential Loyalists",
LEFT(H1273,1)="3","Promising",
LEFT(H1273,1)="2","Customers Needing Attention",
LEFT(H1273,1)&lt;="2","At Risk",
RIGHT(H1273,1)="4","Can't Lose Them",
TRUE,"Hibernating"
)</f>
        <v>Customers Needing Attention</v>
      </c>
    </row>
    <row r="1274" spans="1:10" x14ac:dyDescent="0.25">
      <c r="A1274" s="3" t="s">
        <v>1290</v>
      </c>
      <c r="B1274">
        <v>27</v>
      </c>
      <c r="C1274">
        <v>4</v>
      </c>
      <c r="D1274">
        <v>2009.42</v>
      </c>
      <c r="E1274" cm="1">
        <f t="array" ref="E1274">_xlfn.IFS(B1274&gt;87,1,AND(B1274&lt;=87, B1274&gt;45),2,AND(B1274&lt;=45,B1274&gt;18),3,B1274&lt;=18,4)</f>
        <v>3</v>
      </c>
      <c r="F1274" cm="1">
        <f t="array" ref="F1274">_xlfn.IFS(C1274&gt;7,4,AND(C1274&lt;=7, C1274&gt;5),3,AND(C1274&lt;=5,C1274&gt;4),2,C1274&lt;=4,1)</f>
        <v>1</v>
      </c>
      <c r="G1274" cm="1">
        <f t="array" ref="G1274">_xlfn.IFS(D1274&gt;4094,4,AND(D1274&lt;=4094, D1274&gt;2784),3,AND(D1274&lt;=2784,D1274&gt;1779),2,D1274&lt;=1779,1)</f>
        <v>2</v>
      </c>
      <c r="H1274">
        <f t="shared" si="19"/>
        <v>312</v>
      </c>
      <c r="I1274" t="str" cm="1">
        <f t="array" ref="I1274">_xlfn.IFS(H1274&gt;411,"Platinum",AND(H1274&lt;=411, H1274&gt;311),"Gold",AND(H1274&lt;=311,H1274&gt;211),"Silver",H1274&lt;=211,"Bronze")</f>
        <v>Gold</v>
      </c>
      <c r="J1274" t="str" cm="1">
        <f t="array" ref="J1274">_xlfn.IFS(
H1274="444","Champions",
LEFT(H1274,1)="4","Loyal Customers",
MID(H1274,2,1)="4","Potential Loyalists",
LEFT(H1274,1)="3","Promising",
LEFT(H1274,1)="2","Customers Needing Attention",
LEFT(H1274,1)&lt;="2","At Risk",
RIGHT(H1274,1)="4","Can't Lose Them",
TRUE,"Hibernating"
)</f>
        <v>Promising</v>
      </c>
    </row>
    <row r="1275" spans="1:10" x14ac:dyDescent="0.25">
      <c r="A1275" s="3" t="s">
        <v>1291</v>
      </c>
      <c r="B1275">
        <v>67</v>
      </c>
      <c r="C1275">
        <v>8</v>
      </c>
      <c r="D1275">
        <v>5253.88</v>
      </c>
      <c r="E1275" cm="1">
        <f t="array" ref="E1275">_xlfn.IFS(B1275&gt;87,1,AND(B1275&lt;=87, B1275&gt;45),2,AND(B1275&lt;=45,B1275&gt;18),3,B1275&lt;=18,4)</f>
        <v>2</v>
      </c>
      <c r="F1275" cm="1">
        <f t="array" ref="F1275">_xlfn.IFS(C1275&gt;7,4,AND(C1275&lt;=7, C1275&gt;5),3,AND(C1275&lt;=5,C1275&gt;4),2,C1275&lt;=4,1)</f>
        <v>4</v>
      </c>
      <c r="G1275" cm="1">
        <f t="array" ref="G1275">_xlfn.IFS(D1275&gt;4094,4,AND(D1275&lt;=4094, D1275&gt;2784),3,AND(D1275&lt;=2784,D1275&gt;1779),2,D1275&lt;=1779,1)</f>
        <v>4</v>
      </c>
      <c r="H1275">
        <f t="shared" si="19"/>
        <v>244</v>
      </c>
      <c r="I1275" t="str" cm="1">
        <f t="array" ref="I1275">_xlfn.IFS(H1275&gt;411,"Platinum",AND(H1275&lt;=411, H1275&gt;311),"Gold",AND(H1275&lt;=311,H1275&gt;211),"Silver",H1275&lt;=211,"Bronze")</f>
        <v>Silver</v>
      </c>
      <c r="J1275" t="str" cm="1">
        <f t="array" ref="J1275">_xlfn.IFS(
H1275="444","Champions",
LEFT(H1275,1)="4","Loyal Customers",
MID(H1275,2,1)="4","Potential Loyalists",
LEFT(H1275,1)="3","Promising",
LEFT(H1275,1)="2","Customers Needing Attention",
LEFT(H1275,1)&lt;="2","At Risk",
RIGHT(H1275,1)="4","Can't Lose Them",
TRUE,"Hibernating"
)</f>
        <v>Potential Loyalists</v>
      </c>
    </row>
    <row r="1276" spans="1:10" x14ac:dyDescent="0.25">
      <c r="A1276" s="3" t="s">
        <v>1292</v>
      </c>
      <c r="B1276">
        <v>194</v>
      </c>
      <c r="C1276">
        <v>1</v>
      </c>
      <c r="D1276">
        <v>299.27</v>
      </c>
      <c r="E1276" cm="1">
        <f t="array" ref="E1276">_xlfn.IFS(B1276&gt;87,1,AND(B1276&lt;=87, B1276&gt;45),2,AND(B1276&lt;=45,B1276&gt;18),3,B1276&lt;=18,4)</f>
        <v>1</v>
      </c>
      <c r="F1276" cm="1">
        <f t="array" ref="F1276">_xlfn.IFS(C1276&gt;7,4,AND(C1276&lt;=7, C1276&gt;5),3,AND(C1276&lt;=5,C1276&gt;4),2,C1276&lt;=4,1)</f>
        <v>1</v>
      </c>
      <c r="G1276" cm="1">
        <f t="array" ref="G1276">_xlfn.IFS(D1276&gt;4094,4,AND(D1276&lt;=4094, D1276&gt;2784),3,AND(D1276&lt;=2784,D1276&gt;1779),2,D1276&lt;=1779,1)</f>
        <v>1</v>
      </c>
      <c r="H1276">
        <f t="shared" si="19"/>
        <v>111</v>
      </c>
      <c r="I1276" t="str" cm="1">
        <f t="array" ref="I1276">_xlfn.IFS(H1276&gt;411,"Platinum",AND(H1276&lt;=411, H1276&gt;311),"Gold",AND(H1276&lt;=311,H1276&gt;211),"Silver",H1276&lt;=211,"Bronze")</f>
        <v>Bronze</v>
      </c>
      <c r="J1276" t="str" cm="1">
        <f t="array" ref="J1276">_xlfn.IFS(
H1276="444","Champions",
LEFT(H1276,1)="4","Loyal Customers",
MID(H1276,2,1)="4","Potential Loyalists",
LEFT(H1276,1)="3","Promising",
LEFT(H1276,1)="2","Customers Needing Attention",
LEFT(H1276,1)&lt;="2","At Risk",
RIGHT(H1276,1)="4","Can't Lose Them",
TRUE,"Hibernating"
)</f>
        <v>At Risk</v>
      </c>
    </row>
    <row r="1277" spans="1:10" x14ac:dyDescent="0.25">
      <c r="A1277" s="3" t="s">
        <v>1293</v>
      </c>
      <c r="B1277">
        <v>50</v>
      </c>
      <c r="C1277">
        <v>2</v>
      </c>
      <c r="D1277">
        <v>1264.6199999999999</v>
      </c>
      <c r="E1277" cm="1">
        <f t="array" ref="E1277">_xlfn.IFS(B1277&gt;87,1,AND(B1277&lt;=87, B1277&gt;45),2,AND(B1277&lt;=45,B1277&gt;18),3,B1277&lt;=18,4)</f>
        <v>2</v>
      </c>
      <c r="F1277" cm="1">
        <f t="array" ref="F1277">_xlfn.IFS(C1277&gt;7,4,AND(C1277&lt;=7, C1277&gt;5),3,AND(C1277&lt;=5,C1277&gt;4),2,C1277&lt;=4,1)</f>
        <v>1</v>
      </c>
      <c r="G1277" cm="1">
        <f t="array" ref="G1277">_xlfn.IFS(D1277&gt;4094,4,AND(D1277&lt;=4094, D1277&gt;2784),3,AND(D1277&lt;=2784,D1277&gt;1779),2,D1277&lt;=1779,1)</f>
        <v>1</v>
      </c>
      <c r="H1277">
        <f t="shared" si="19"/>
        <v>211</v>
      </c>
      <c r="I1277" t="str" cm="1">
        <f t="array" ref="I1277">_xlfn.IFS(H1277&gt;411,"Platinum",AND(H1277&lt;=411, H1277&gt;311),"Gold",AND(H1277&lt;=311,H1277&gt;211),"Silver",H1277&lt;=211,"Bronze")</f>
        <v>Bronze</v>
      </c>
      <c r="J1277" t="str" cm="1">
        <f t="array" ref="J1277">_xlfn.IFS(
H1277="444","Champions",
LEFT(H1277,1)="4","Loyal Customers",
MID(H1277,2,1)="4","Potential Loyalists",
LEFT(H1277,1)="3","Promising",
LEFT(H1277,1)="2","Customers Needing Attention",
LEFT(H1277,1)&lt;="2","At Risk",
RIGHT(H1277,1)="4","Can't Lose Them",
TRUE,"Hibernating"
)</f>
        <v>Customers Needing Attention</v>
      </c>
    </row>
    <row r="1278" spans="1:10" x14ac:dyDescent="0.25">
      <c r="A1278" s="3" t="s">
        <v>1294</v>
      </c>
      <c r="B1278">
        <v>125</v>
      </c>
      <c r="C1278">
        <v>3</v>
      </c>
      <c r="D1278">
        <v>1419.5</v>
      </c>
      <c r="E1278" cm="1">
        <f t="array" ref="E1278">_xlfn.IFS(B1278&gt;87,1,AND(B1278&lt;=87, B1278&gt;45),2,AND(B1278&lt;=45,B1278&gt;18),3,B1278&lt;=18,4)</f>
        <v>1</v>
      </c>
      <c r="F1278" cm="1">
        <f t="array" ref="F1278">_xlfn.IFS(C1278&gt;7,4,AND(C1278&lt;=7, C1278&gt;5),3,AND(C1278&lt;=5,C1278&gt;4),2,C1278&lt;=4,1)</f>
        <v>1</v>
      </c>
      <c r="G1278" cm="1">
        <f t="array" ref="G1278">_xlfn.IFS(D1278&gt;4094,4,AND(D1278&lt;=4094, D1278&gt;2784),3,AND(D1278&lt;=2784,D1278&gt;1779),2,D1278&lt;=1779,1)</f>
        <v>1</v>
      </c>
      <c r="H1278">
        <f t="shared" si="19"/>
        <v>111</v>
      </c>
      <c r="I1278" t="str" cm="1">
        <f t="array" ref="I1278">_xlfn.IFS(H1278&gt;411,"Platinum",AND(H1278&lt;=411, H1278&gt;311),"Gold",AND(H1278&lt;=311,H1278&gt;211),"Silver",H1278&lt;=211,"Bronze")</f>
        <v>Bronze</v>
      </c>
      <c r="J1278" t="str" cm="1">
        <f t="array" ref="J1278">_xlfn.IFS(
H1278="444","Champions",
LEFT(H1278,1)="4","Loyal Customers",
MID(H1278,2,1)="4","Potential Loyalists",
LEFT(H1278,1)="3","Promising",
LEFT(H1278,1)="2","Customers Needing Attention",
LEFT(H1278,1)&lt;="2","At Risk",
RIGHT(H1278,1)="4","Can't Lose Them",
TRUE,"Hibernating"
)</f>
        <v>At Risk</v>
      </c>
    </row>
    <row r="1279" spans="1:10" x14ac:dyDescent="0.25">
      <c r="A1279" s="3" t="s">
        <v>1295</v>
      </c>
      <c r="B1279">
        <v>137</v>
      </c>
      <c r="C1279">
        <v>4</v>
      </c>
      <c r="D1279">
        <v>2346.16</v>
      </c>
      <c r="E1279" cm="1">
        <f t="array" ref="E1279">_xlfn.IFS(B1279&gt;87,1,AND(B1279&lt;=87, B1279&gt;45),2,AND(B1279&lt;=45,B1279&gt;18),3,B1279&lt;=18,4)</f>
        <v>1</v>
      </c>
      <c r="F1279" cm="1">
        <f t="array" ref="F1279">_xlfn.IFS(C1279&gt;7,4,AND(C1279&lt;=7, C1279&gt;5),3,AND(C1279&lt;=5,C1279&gt;4),2,C1279&lt;=4,1)</f>
        <v>1</v>
      </c>
      <c r="G1279" cm="1">
        <f t="array" ref="G1279">_xlfn.IFS(D1279&gt;4094,4,AND(D1279&lt;=4094, D1279&gt;2784),3,AND(D1279&lt;=2784,D1279&gt;1779),2,D1279&lt;=1779,1)</f>
        <v>2</v>
      </c>
      <c r="H1279">
        <f t="shared" si="19"/>
        <v>112</v>
      </c>
      <c r="I1279" t="str" cm="1">
        <f t="array" ref="I1279">_xlfn.IFS(H1279&gt;411,"Platinum",AND(H1279&lt;=411, H1279&gt;311),"Gold",AND(H1279&lt;=311,H1279&gt;211),"Silver",H1279&lt;=211,"Bronze")</f>
        <v>Bronze</v>
      </c>
      <c r="J1279" t="str" cm="1">
        <f t="array" ref="J1279">_xlfn.IFS(
H1279="444","Champions",
LEFT(H1279,1)="4","Loyal Customers",
MID(H1279,2,1)="4","Potential Loyalists",
LEFT(H1279,1)="3","Promising",
LEFT(H1279,1)="2","Customers Needing Attention",
LEFT(H1279,1)&lt;="2","At Risk",
RIGHT(H1279,1)="4","Can't Lose Them",
TRUE,"Hibernating"
)</f>
        <v>At Risk</v>
      </c>
    </row>
    <row r="1280" spans="1:10" x14ac:dyDescent="0.25">
      <c r="A1280" s="3" t="s">
        <v>1296</v>
      </c>
      <c r="B1280">
        <v>11</v>
      </c>
      <c r="C1280">
        <v>8</v>
      </c>
      <c r="D1280">
        <v>3416.22</v>
      </c>
      <c r="E1280" cm="1">
        <f t="array" ref="E1280">_xlfn.IFS(B1280&gt;87,1,AND(B1280&lt;=87, B1280&gt;45),2,AND(B1280&lt;=45,B1280&gt;18),3,B1280&lt;=18,4)</f>
        <v>4</v>
      </c>
      <c r="F1280" cm="1">
        <f t="array" ref="F1280">_xlfn.IFS(C1280&gt;7,4,AND(C1280&lt;=7, C1280&gt;5),3,AND(C1280&lt;=5,C1280&gt;4),2,C1280&lt;=4,1)</f>
        <v>4</v>
      </c>
      <c r="G1280" cm="1">
        <f t="array" ref="G1280">_xlfn.IFS(D1280&gt;4094,4,AND(D1280&lt;=4094, D1280&gt;2784),3,AND(D1280&lt;=2784,D1280&gt;1779),2,D1280&lt;=1779,1)</f>
        <v>3</v>
      </c>
      <c r="H1280">
        <f t="shared" si="19"/>
        <v>443</v>
      </c>
      <c r="I1280" t="str" cm="1">
        <f t="array" ref="I1280">_xlfn.IFS(H1280&gt;411,"Platinum",AND(H1280&lt;=411, H1280&gt;311),"Gold",AND(H1280&lt;=311,H1280&gt;211),"Silver",H1280&lt;=211,"Bronze")</f>
        <v>Platinum</v>
      </c>
      <c r="J1280" t="str" cm="1">
        <f t="array" ref="J1280">_xlfn.IFS(
H1280="444","Champions",
LEFT(H1280,1)="4","Loyal Customers",
MID(H1280,2,1)="4","Potential Loyalists",
LEFT(H1280,1)="3","Promising",
LEFT(H1280,1)="2","Customers Needing Attention",
LEFT(H1280,1)&lt;="2","At Risk",
RIGHT(H1280,1)="4","Can't Lose Them",
TRUE,"Hibernating"
)</f>
        <v>Loyal Customers</v>
      </c>
    </row>
    <row r="1281" spans="1:10" x14ac:dyDescent="0.25">
      <c r="A1281" s="3" t="s">
        <v>1297</v>
      </c>
      <c r="B1281">
        <v>3</v>
      </c>
      <c r="C1281">
        <v>8</v>
      </c>
      <c r="D1281">
        <v>3889.39</v>
      </c>
      <c r="E1281" cm="1">
        <f t="array" ref="E1281">_xlfn.IFS(B1281&gt;87,1,AND(B1281&lt;=87, B1281&gt;45),2,AND(B1281&lt;=45,B1281&gt;18),3,B1281&lt;=18,4)</f>
        <v>4</v>
      </c>
      <c r="F1281" cm="1">
        <f t="array" ref="F1281">_xlfn.IFS(C1281&gt;7,4,AND(C1281&lt;=7, C1281&gt;5),3,AND(C1281&lt;=5,C1281&gt;4),2,C1281&lt;=4,1)</f>
        <v>4</v>
      </c>
      <c r="G1281" cm="1">
        <f t="array" ref="G1281">_xlfn.IFS(D1281&gt;4094,4,AND(D1281&lt;=4094, D1281&gt;2784),3,AND(D1281&lt;=2784,D1281&gt;1779),2,D1281&lt;=1779,1)</f>
        <v>3</v>
      </c>
      <c r="H1281">
        <f t="shared" si="19"/>
        <v>443</v>
      </c>
      <c r="I1281" t="str" cm="1">
        <f t="array" ref="I1281">_xlfn.IFS(H1281&gt;411,"Platinum",AND(H1281&lt;=411, H1281&gt;311),"Gold",AND(H1281&lt;=311,H1281&gt;211),"Silver",H1281&lt;=211,"Bronze")</f>
        <v>Platinum</v>
      </c>
      <c r="J1281" t="str" cm="1">
        <f t="array" ref="J1281">_xlfn.IFS(
H1281="444","Champions",
LEFT(H1281,1)="4","Loyal Customers",
MID(H1281,2,1)="4","Potential Loyalists",
LEFT(H1281,1)="3","Promising",
LEFT(H1281,1)="2","Customers Needing Attention",
LEFT(H1281,1)&lt;="2","At Risk",
RIGHT(H1281,1)="4","Can't Lose Them",
TRUE,"Hibernating"
)</f>
        <v>Loyal Customers</v>
      </c>
    </row>
    <row r="1282" spans="1:10" x14ac:dyDescent="0.25">
      <c r="A1282" s="3" t="s">
        <v>1298</v>
      </c>
      <c r="B1282">
        <v>94</v>
      </c>
      <c r="C1282">
        <v>6</v>
      </c>
      <c r="D1282">
        <v>2230.2200000000003</v>
      </c>
      <c r="E1282" cm="1">
        <f t="array" ref="E1282">_xlfn.IFS(B1282&gt;87,1,AND(B1282&lt;=87, B1282&gt;45),2,AND(B1282&lt;=45,B1282&gt;18),3,B1282&lt;=18,4)</f>
        <v>1</v>
      </c>
      <c r="F1282" cm="1">
        <f t="array" ref="F1282">_xlfn.IFS(C1282&gt;7,4,AND(C1282&lt;=7, C1282&gt;5),3,AND(C1282&lt;=5,C1282&gt;4),2,C1282&lt;=4,1)</f>
        <v>3</v>
      </c>
      <c r="G1282" cm="1">
        <f t="array" ref="G1282">_xlfn.IFS(D1282&gt;4094,4,AND(D1282&lt;=4094, D1282&gt;2784),3,AND(D1282&lt;=2784,D1282&gt;1779),2,D1282&lt;=1779,1)</f>
        <v>2</v>
      </c>
      <c r="H1282">
        <f t="shared" si="19"/>
        <v>132</v>
      </c>
      <c r="I1282" t="str" cm="1">
        <f t="array" ref="I1282">_xlfn.IFS(H1282&gt;411,"Platinum",AND(H1282&lt;=411, H1282&gt;311),"Gold",AND(H1282&lt;=311,H1282&gt;211),"Silver",H1282&lt;=211,"Bronze")</f>
        <v>Bronze</v>
      </c>
      <c r="J1282" t="str" cm="1">
        <f t="array" ref="J1282">_xlfn.IFS(
H1282="444","Champions",
LEFT(H1282,1)="4","Loyal Customers",
MID(H1282,2,1)="4","Potential Loyalists",
LEFT(H1282,1)="3","Promising",
LEFT(H1282,1)="2","Customers Needing Attention",
LEFT(H1282,1)&lt;="2","At Risk",
RIGHT(H1282,1)="4","Can't Lose Them",
TRUE,"Hibernating"
)</f>
        <v>At Risk</v>
      </c>
    </row>
    <row r="1283" spans="1:10" x14ac:dyDescent="0.25">
      <c r="A1283" s="3" t="s">
        <v>1299</v>
      </c>
      <c r="B1283">
        <v>146</v>
      </c>
      <c r="C1283">
        <v>6</v>
      </c>
      <c r="D1283">
        <v>7129.6100000000006</v>
      </c>
      <c r="E1283" cm="1">
        <f t="array" ref="E1283">_xlfn.IFS(B1283&gt;87,1,AND(B1283&lt;=87, B1283&gt;45),2,AND(B1283&lt;=45,B1283&gt;18),3,B1283&lt;=18,4)</f>
        <v>1</v>
      </c>
      <c r="F1283" cm="1">
        <f t="array" ref="F1283">_xlfn.IFS(C1283&gt;7,4,AND(C1283&lt;=7, C1283&gt;5),3,AND(C1283&lt;=5,C1283&gt;4),2,C1283&lt;=4,1)</f>
        <v>3</v>
      </c>
      <c r="G1283" cm="1">
        <f t="array" ref="G1283">_xlfn.IFS(D1283&gt;4094,4,AND(D1283&lt;=4094, D1283&gt;2784),3,AND(D1283&lt;=2784,D1283&gt;1779),2,D1283&lt;=1779,1)</f>
        <v>4</v>
      </c>
      <c r="H1283">
        <f t="shared" si="19"/>
        <v>134</v>
      </c>
      <c r="I1283" t="str" cm="1">
        <f t="array" ref="I1283">_xlfn.IFS(H1283&gt;411,"Platinum",AND(H1283&lt;=411, H1283&gt;311),"Gold",AND(H1283&lt;=311,H1283&gt;211),"Silver",H1283&lt;=211,"Bronze")</f>
        <v>Bronze</v>
      </c>
      <c r="J1283" t="str" cm="1">
        <f t="array" ref="J1283">_xlfn.IFS(
H1283="444","Champions",
LEFT(H1283,1)="4","Loyal Customers",
MID(H1283,2,1)="4","Potential Loyalists",
LEFT(H1283,1)="3","Promising",
LEFT(H1283,1)="2","Customers Needing Attention",
LEFT(H1283,1)&lt;="2","At Risk",
RIGHT(H1283,1)="4","Can't Lose Them",
TRUE,"Hibernating"
)</f>
        <v>At Risk</v>
      </c>
    </row>
    <row r="1284" spans="1:10" x14ac:dyDescent="0.25">
      <c r="A1284" s="3" t="s">
        <v>1300</v>
      </c>
      <c r="B1284">
        <v>1</v>
      </c>
      <c r="C1284">
        <v>9</v>
      </c>
      <c r="D1284">
        <v>4281.08</v>
      </c>
      <c r="E1284" cm="1">
        <f t="array" ref="E1284">_xlfn.IFS(B1284&gt;87,1,AND(B1284&lt;=87, B1284&gt;45),2,AND(B1284&lt;=45,B1284&gt;18),3,B1284&lt;=18,4)</f>
        <v>4</v>
      </c>
      <c r="F1284" cm="1">
        <f t="array" ref="F1284">_xlfn.IFS(C1284&gt;7,4,AND(C1284&lt;=7, C1284&gt;5),3,AND(C1284&lt;=5,C1284&gt;4),2,C1284&lt;=4,1)</f>
        <v>4</v>
      </c>
      <c r="G1284" cm="1">
        <f t="array" ref="G1284">_xlfn.IFS(D1284&gt;4094,4,AND(D1284&lt;=4094, D1284&gt;2784),3,AND(D1284&lt;=2784,D1284&gt;1779),2,D1284&lt;=1779,1)</f>
        <v>4</v>
      </c>
      <c r="H1284">
        <f t="shared" si="19"/>
        <v>444</v>
      </c>
      <c r="I1284" t="str" cm="1">
        <f t="array" ref="I1284">_xlfn.IFS(H1284&gt;411,"Platinum",AND(H1284&lt;=411, H1284&gt;311),"Gold",AND(H1284&lt;=311,H1284&gt;211),"Silver",H1284&lt;=211,"Bronze")</f>
        <v>Platinum</v>
      </c>
      <c r="J1284" t="str" cm="1">
        <f t="array" ref="J1284">_xlfn.IFS(
H1284="444","Champions",
LEFT(H1284,1)="4","Loyal Customers",
MID(H1284,2,1)="4","Potential Loyalists",
LEFT(H1284,1)="3","Promising",
LEFT(H1284,1)="2","Customers Needing Attention",
LEFT(H1284,1)&lt;="2","At Risk",
RIGHT(H1284,1)="4","Can't Lose Them",
TRUE,"Hibernating"
)</f>
        <v>Loyal Customers</v>
      </c>
    </row>
    <row r="1285" spans="1:10" x14ac:dyDescent="0.25">
      <c r="A1285" s="3" t="s">
        <v>1301</v>
      </c>
      <c r="B1285">
        <v>76</v>
      </c>
      <c r="C1285">
        <v>8</v>
      </c>
      <c r="D1285">
        <v>4042.69</v>
      </c>
      <c r="E1285" cm="1">
        <f t="array" ref="E1285">_xlfn.IFS(B1285&gt;87,1,AND(B1285&lt;=87, B1285&gt;45),2,AND(B1285&lt;=45,B1285&gt;18),3,B1285&lt;=18,4)</f>
        <v>2</v>
      </c>
      <c r="F1285" cm="1">
        <f t="array" ref="F1285">_xlfn.IFS(C1285&gt;7,4,AND(C1285&lt;=7, C1285&gt;5),3,AND(C1285&lt;=5,C1285&gt;4),2,C1285&lt;=4,1)</f>
        <v>4</v>
      </c>
      <c r="G1285" cm="1">
        <f t="array" ref="G1285">_xlfn.IFS(D1285&gt;4094,4,AND(D1285&lt;=4094, D1285&gt;2784),3,AND(D1285&lt;=2784,D1285&gt;1779),2,D1285&lt;=1779,1)</f>
        <v>3</v>
      </c>
      <c r="H1285">
        <f t="shared" ref="H1285:H1348" si="20">(100*E1285)+(10*F1285)+G1285</f>
        <v>243</v>
      </c>
      <c r="I1285" t="str" cm="1">
        <f t="array" ref="I1285">_xlfn.IFS(H1285&gt;411,"Platinum",AND(H1285&lt;=411, H1285&gt;311),"Gold",AND(H1285&lt;=311,H1285&gt;211),"Silver",H1285&lt;=211,"Bronze")</f>
        <v>Silver</v>
      </c>
      <c r="J1285" t="str" cm="1">
        <f t="array" ref="J1285">_xlfn.IFS(
H1285="444","Champions",
LEFT(H1285,1)="4","Loyal Customers",
MID(H1285,2,1)="4","Potential Loyalists",
LEFT(H1285,1)="3","Promising",
LEFT(H1285,1)="2","Customers Needing Attention",
LEFT(H1285,1)&lt;="2","At Risk",
RIGHT(H1285,1)="4","Can't Lose Them",
TRUE,"Hibernating"
)</f>
        <v>Potential Loyalists</v>
      </c>
    </row>
    <row r="1286" spans="1:10" x14ac:dyDescent="0.25">
      <c r="A1286" s="3" t="s">
        <v>1302</v>
      </c>
      <c r="B1286">
        <v>38</v>
      </c>
      <c r="C1286">
        <v>6</v>
      </c>
      <c r="D1286">
        <v>4268.17</v>
      </c>
      <c r="E1286" cm="1">
        <f t="array" ref="E1286">_xlfn.IFS(B1286&gt;87,1,AND(B1286&lt;=87, B1286&gt;45),2,AND(B1286&lt;=45,B1286&gt;18),3,B1286&lt;=18,4)</f>
        <v>3</v>
      </c>
      <c r="F1286" cm="1">
        <f t="array" ref="F1286">_xlfn.IFS(C1286&gt;7,4,AND(C1286&lt;=7, C1286&gt;5),3,AND(C1286&lt;=5,C1286&gt;4),2,C1286&lt;=4,1)</f>
        <v>3</v>
      </c>
      <c r="G1286" cm="1">
        <f t="array" ref="G1286">_xlfn.IFS(D1286&gt;4094,4,AND(D1286&lt;=4094, D1286&gt;2784),3,AND(D1286&lt;=2784,D1286&gt;1779),2,D1286&lt;=1779,1)</f>
        <v>4</v>
      </c>
      <c r="H1286">
        <f t="shared" si="20"/>
        <v>334</v>
      </c>
      <c r="I1286" t="str" cm="1">
        <f t="array" ref="I1286">_xlfn.IFS(H1286&gt;411,"Platinum",AND(H1286&lt;=411, H1286&gt;311),"Gold",AND(H1286&lt;=311,H1286&gt;211),"Silver",H1286&lt;=211,"Bronze")</f>
        <v>Gold</v>
      </c>
      <c r="J1286" t="str" cm="1">
        <f t="array" ref="J1286">_xlfn.IFS(
H1286="444","Champions",
LEFT(H1286,1)="4","Loyal Customers",
MID(H1286,2,1)="4","Potential Loyalists",
LEFT(H1286,1)="3","Promising",
LEFT(H1286,1)="2","Customers Needing Attention",
LEFT(H1286,1)&lt;="2","At Risk",
RIGHT(H1286,1)="4","Can't Lose Them",
TRUE,"Hibernating"
)</f>
        <v>Promising</v>
      </c>
    </row>
    <row r="1287" spans="1:10" x14ac:dyDescent="0.25">
      <c r="A1287" s="3" t="s">
        <v>1303</v>
      </c>
      <c r="B1287">
        <v>19</v>
      </c>
      <c r="C1287">
        <v>11</v>
      </c>
      <c r="D1287">
        <v>4113.08</v>
      </c>
      <c r="E1287" cm="1">
        <f t="array" ref="E1287">_xlfn.IFS(B1287&gt;87,1,AND(B1287&lt;=87, B1287&gt;45),2,AND(B1287&lt;=45,B1287&gt;18),3,B1287&lt;=18,4)</f>
        <v>3</v>
      </c>
      <c r="F1287" cm="1">
        <f t="array" ref="F1287">_xlfn.IFS(C1287&gt;7,4,AND(C1287&lt;=7, C1287&gt;5),3,AND(C1287&lt;=5,C1287&gt;4),2,C1287&lt;=4,1)</f>
        <v>4</v>
      </c>
      <c r="G1287" cm="1">
        <f t="array" ref="G1287">_xlfn.IFS(D1287&gt;4094,4,AND(D1287&lt;=4094, D1287&gt;2784),3,AND(D1287&lt;=2784,D1287&gt;1779),2,D1287&lt;=1779,1)</f>
        <v>4</v>
      </c>
      <c r="H1287">
        <f t="shared" si="20"/>
        <v>344</v>
      </c>
      <c r="I1287" t="str" cm="1">
        <f t="array" ref="I1287">_xlfn.IFS(H1287&gt;411,"Platinum",AND(H1287&lt;=411, H1287&gt;311),"Gold",AND(H1287&lt;=311,H1287&gt;211),"Silver",H1287&lt;=211,"Bronze")</f>
        <v>Gold</v>
      </c>
      <c r="J1287" t="str" cm="1">
        <f t="array" ref="J1287">_xlfn.IFS(
H1287="444","Champions",
LEFT(H1287,1)="4","Loyal Customers",
MID(H1287,2,1)="4","Potential Loyalists",
LEFT(H1287,1)="3","Promising",
LEFT(H1287,1)="2","Customers Needing Attention",
LEFT(H1287,1)&lt;="2","At Risk",
RIGHT(H1287,1)="4","Can't Lose Them",
TRUE,"Hibernating"
)</f>
        <v>Potential Loyalists</v>
      </c>
    </row>
    <row r="1288" spans="1:10" x14ac:dyDescent="0.25">
      <c r="A1288" s="3" t="s">
        <v>1304</v>
      </c>
      <c r="B1288">
        <v>113</v>
      </c>
      <c r="C1288">
        <v>6</v>
      </c>
      <c r="D1288">
        <v>2495.4300000000003</v>
      </c>
      <c r="E1288" cm="1">
        <f t="array" ref="E1288">_xlfn.IFS(B1288&gt;87,1,AND(B1288&lt;=87, B1288&gt;45),2,AND(B1288&lt;=45,B1288&gt;18),3,B1288&lt;=18,4)</f>
        <v>1</v>
      </c>
      <c r="F1288" cm="1">
        <f t="array" ref="F1288">_xlfn.IFS(C1288&gt;7,4,AND(C1288&lt;=7, C1288&gt;5),3,AND(C1288&lt;=5,C1288&gt;4),2,C1288&lt;=4,1)</f>
        <v>3</v>
      </c>
      <c r="G1288" cm="1">
        <f t="array" ref="G1288">_xlfn.IFS(D1288&gt;4094,4,AND(D1288&lt;=4094, D1288&gt;2784),3,AND(D1288&lt;=2784,D1288&gt;1779),2,D1288&lt;=1779,1)</f>
        <v>2</v>
      </c>
      <c r="H1288">
        <f t="shared" si="20"/>
        <v>132</v>
      </c>
      <c r="I1288" t="str" cm="1">
        <f t="array" ref="I1288">_xlfn.IFS(H1288&gt;411,"Platinum",AND(H1288&lt;=411, H1288&gt;311),"Gold",AND(H1288&lt;=311,H1288&gt;211),"Silver",H1288&lt;=211,"Bronze")</f>
        <v>Bronze</v>
      </c>
      <c r="J1288" t="str" cm="1">
        <f t="array" ref="J1288">_xlfn.IFS(
H1288="444","Champions",
LEFT(H1288,1)="4","Loyal Customers",
MID(H1288,2,1)="4","Potential Loyalists",
LEFT(H1288,1)="3","Promising",
LEFT(H1288,1)="2","Customers Needing Attention",
LEFT(H1288,1)&lt;="2","At Risk",
RIGHT(H1288,1)="4","Can't Lose Them",
TRUE,"Hibernating"
)</f>
        <v>At Risk</v>
      </c>
    </row>
    <row r="1289" spans="1:10" x14ac:dyDescent="0.25">
      <c r="A1289" s="3" t="s">
        <v>1305</v>
      </c>
      <c r="B1289">
        <v>161</v>
      </c>
      <c r="C1289">
        <v>2</v>
      </c>
      <c r="D1289">
        <v>338.85</v>
      </c>
      <c r="E1289" cm="1">
        <f t="array" ref="E1289">_xlfn.IFS(B1289&gt;87,1,AND(B1289&lt;=87, B1289&gt;45),2,AND(B1289&lt;=45,B1289&gt;18),3,B1289&lt;=18,4)</f>
        <v>1</v>
      </c>
      <c r="F1289" cm="1">
        <f t="array" ref="F1289">_xlfn.IFS(C1289&gt;7,4,AND(C1289&lt;=7, C1289&gt;5),3,AND(C1289&lt;=5,C1289&gt;4),2,C1289&lt;=4,1)</f>
        <v>1</v>
      </c>
      <c r="G1289" cm="1">
        <f t="array" ref="G1289">_xlfn.IFS(D1289&gt;4094,4,AND(D1289&lt;=4094, D1289&gt;2784),3,AND(D1289&lt;=2784,D1289&gt;1779),2,D1289&lt;=1779,1)</f>
        <v>1</v>
      </c>
      <c r="H1289">
        <f t="shared" si="20"/>
        <v>111</v>
      </c>
      <c r="I1289" t="str" cm="1">
        <f t="array" ref="I1289">_xlfn.IFS(H1289&gt;411,"Platinum",AND(H1289&lt;=411, H1289&gt;311),"Gold",AND(H1289&lt;=311,H1289&gt;211),"Silver",H1289&lt;=211,"Bronze")</f>
        <v>Bronze</v>
      </c>
      <c r="J1289" t="str" cm="1">
        <f t="array" ref="J1289">_xlfn.IFS(
H1289="444","Champions",
LEFT(H1289,1)="4","Loyal Customers",
MID(H1289,2,1)="4","Potential Loyalists",
LEFT(H1289,1)="3","Promising",
LEFT(H1289,1)="2","Customers Needing Attention",
LEFT(H1289,1)&lt;="2","At Risk",
RIGHT(H1289,1)="4","Can't Lose Them",
TRUE,"Hibernating"
)</f>
        <v>At Risk</v>
      </c>
    </row>
    <row r="1290" spans="1:10" x14ac:dyDescent="0.25">
      <c r="A1290" s="3" t="s">
        <v>1306</v>
      </c>
      <c r="B1290">
        <v>50</v>
      </c>
      <c r="C1290">
        <v>5</v>
      </c>
      <c r="D1290">
        <v>1650.61</v>
      </c>
      <c r="E1290" cm="1">
        <f t="array" ref="E1290">_xlfn.IFS(B1290&gt;87,1,AND(B1290&lt;=87, B1290&gt;45),2,AND(B1290&lt;=45,B1290&gt;18),3,B1290&lt;=18,4)</f>
        <v>2</v>
      </c>
      <c r="F1290" cm="1">
        <f t="array" ref="F1290">_xlfn.IFS(C1290&gt;7,4,AND(C1290&lt;=7, C1290&gt;5),3,AND(C1290&lt;=5,C1290&gt;4),2,C1290&lt;=4,1)</f>
        <v>2</v>
      </c>
      <c r="G1290" cm="1">
        <f t="array" ref="G1290">_xlfn.IFS(D1290&gt;4094,4,AND(D1290&lt;=4094, D1290&gt;2784),3,AND(D1290&lt;=2784,D1290&gt;1779),2,D1290&lt;=1779,1)</f>
        <v>1</v>
      </c>
      <c r="H1290">
        <f t="shared" si="20"/>
        <v>221</v>
      </c>
      <c r="I1290" t="str" cm="1">
        <f t="array" ref="I1290">_xlfn.IFS(H1290&gt;411,"Platinum",AND(H1290&lt;=411, H1290&gt;311),"Gold",AND(H1290&lt;=311,H1290&gt;211),"Silver",H1290&lt;=211,"Bronze")</f>
        <v>Silver</v>
      </c>
      <c r="J1290" t="str" cm="1">
        <f t="array" ref="J1290">_xlfn.IFS(
H1290="444","Champions",
LEFT(H1290,1)="4","Loyal Customers",
MID(H1290,2,1)="4","Potential Loyalists",
LEFT(H1290,1)="3","Promising",
LEFT(H1290,1)="2","Customers Needing Attention",
LEFT(H1290,1)&lt;="2","At Risk",
RIGHT(H1290,1)="4","Can't Lose Them",
TRUE,"Hibernating"
)</f>
        <v>Customers Needing Attention</v>
      </c>
    </row>
    <row r="1291" spans="1:10" x14ac:dyDescent="0.25">
      <c r="A1291" s="3" t="s">
        <v>1307</v>
      </c>
      <c r="B1291">
        <v>18</v>
      </c>
      <c r="C1291">
        <v>5</v>
      </c>
      <c r="D1291">
        <v>1797.6999999999998</v>
      </c>
      <c r="E1291" cm="1">
        <f t="array" ref="E1291">_xlfn.IFS(B1291&gt;87,1,AND(B1291&lt;=87, B1291&gt;45),2,AND(B1291&lt;=45,B1291&gt;18),3,B1291&lt;=18,4)</f>
        <v>4</v>
      </c>
      <c r="F1291" cm="1">
        <f t="array" ref="F1291">_xlfn.IFS(C1291&gt;7,4,AND(C1291&lt;=7, C1291&gt;5),3,AND(C1291&lt;=5,C1291&gt;4),2,C1291&lt;=4,1)</f>
        <v>2</v>
      </c>
      <c r="G1291" cm="1">
        <f t="array" ref="G1291">_xlfn.IFS(D1291&gt;4094,4,AND(D1291&lt;=4094, D1291&gt;2784),3,AND(D1291&lt;=2784,D1291&gt;1779),2,D1291&lt;=1779,1)</f>
        <v>2</v>
      </c>
      <c r="H1291">
        <f t="shared" si="20"/>
        <v>422</v>
      </c>
      <c r="I1291" t="str" cm="1">
        <f t="array" ref="I1291">_xlfn.IFS(H1291&gt;411,"Platinum",AND(H1291&lt;=411, H1291&gt;311),"Gold",AND(H1291&lt;=311,H1291&gt;211),"Silver",H1291&lt;=211,"Bronze")</f>
        <v>Platinum</v>
      </c>
      <c r="J1291" t="str" cm="1">
        <f t="array" ref="J1291">_xlfn.IFS(
H1291="444","Champions",
LEFT(H1291,1)="4","Loyal Customers",
MID(H1291,2,1)="4","Potential Loyalists",
LEFT(H1291,1)="3","Promising",
LEFT(H1291,1)="2","Customers Needing Attention",
LEFT(H1291,1)&lt;="2","At Risk",
RIGHT(H1291,1)="4","Can't Lose Them",
TRUE,"Hibernating"
)</f>
        <v>Loyal Customers</v>
      </c>
    </row>
    <row r="1292" spans="1:10" x14ac:dyDescent="0.25">
      <c r="A1292" s="3" t="s">
        <v>1308</v>
      </c>
      <c r="B1292">
        <v>16</v>
      </c>
      <c r="C1292">
        <v>5</v>
      </c>
      <c r="D1292">
        <v>2152.0500000000002</v>
      </c>
      <c r="E1292" cm="1">
        <f t="array" ref="E1292">_xlfn.IFS(B1292&gt;87,1,AND(B1292&lt;=87, B1292&gt;45),2,AND(B1292&lt;=45,B1292&gt;18),3,B1292&lt;=18,4)</f>
        <v>4</v>
      </c>
      <c r="F1292" cm="1">
        <f t="array" ref="F1292">_xlfn.IFS(C1292&gt;7,4,AND(C1292&lt;=7, C1292&gt;5),3,AND(C1292&lt;=5,C1292&gt;4),2,C1292&lt;=4,1)</f>
        <v>2</v>
      </c>
      <c r="G1292" cm="1">
        <f t="array" ref="G1292">_xlfn.IFS(D1292&gt;4094,4,AND(D1292&lt;=4094, D1292&gt;2784),3,AND(D1292&lt;=2784,D1292&gt;1779),2,D1292&lt;=1779,1)</f>
        <v>2</v>
      </c>
      <c r="H1292">
        <f t="shared" si="20"/>
        <v>422</v>
      </c>
      <c r="I1292" t="str" cm="1">
        <f t="array" ref="I1292">_xlfn.IFS(H1292&gt;411,"Platinum",AND(H1292&lt;=411, H1292&gt;311),"Gold",AND(H1292&lt;=311,H1292&gt;211),"Silver",H1292&lt;=211,"Bronze")</f>
        <v>Platinum</v>
      </c>
      <c r="J1292" t="str" cm="1">
        <f t="array" ref="J1292">_xlfn.IFS(
H1292="444","Champions",
LEFT(H1292,1)="4","Loyal Customers",
MID(H1292,2,1)="4","Potential Loyalists",
LEFT(H1292,1)="3","Promising",
LEFT(H1292,1)="2","Customers Needing Attention",
LEFT(H1292,1)&lt;="2","At Risk",
RIGHT(H1292,1)="4","Can't Lose Them",
TRUE,"Hibernating"
)</f>
        <v>Loyal Customers</v>
      </c>
    </row>
    <row r="1293" spans="1:10" x14ac:dyDescent="0.25">
      <c r="A1293" s="3" t="s">
        <v>1309</v>
      </c>
      <c r="B1293">
        <v>47</v>
      </c>
      <c r="C1293">
        <v>6</v>
      </c>
      <c r="D1293">
        <v>2672.77</v>
      </c>
      <c r="E1293" cm="1">
        <f t="array" ref="E1293">_xlfn.IFS(B1293&gt;87,1,AND(B1293&lt;=87, B1293&gt;45),2,AND(B1293&lt;=45,B1293&gt;18),3,B1293&lt;=18,4)</f>
        <v>2</v>
      </c>
      <c r="F1293" cm="1">
        <f t="array" ref="F1293">_xlfn.IFS(C1293&gt;7,4,AND(C1293&lt;=7, C1293&gt;5),3,AND(C1293&lt;=5,C1293&gt;4),2,C1293&lt;=4,1)</f>
        <v>3</v>
      </c>
      <c r="G1293" cm="1">
        <f t="array" ref="G1293">_xlfn.IFS(D1293&gt;4094,4,AND(D1293&lt;=4094, D1293&gt;2784),3,AND(D1293&lt;=2784,D1293&gt;1779),2,D1293&lt;=1779,1)</f>
        <v>2</v>
      </c>
      <c r="H1293">
        <f t="shared" si="20"/>
        <v>232</v>
      </c>
      <c r="I1293" t="str" cm="1">
        <f t="array" ref="I1293">_xlfn.IFS(H1293&gt;411,"Platinum",AND(H1293&lt;=411, H1293&gt;311),"Gold",AND(H1293&lt;=311,H1293&gt;211),"Silver",H1293&lt;=211,"Bronze")</f>
        <v>Silver</v>
      </c>
      <c r="J1293" t="str" cm="1">
        <f t="array" ref="J1293">_xlfn.IFS(
H1293="444","Champions",
LEFT(H1293,1)="4","Loyal Customers",
MID(H1293,2,1)="4","Potential Loyalists",
LEFT(H1293,1)="3","Promising",
LEFT(H1293,1)="2","Customers Needing Attention",
LEFT(H1293,1)&lt;="2","At Risk",
RIGHT(H1293,1)="4","Can't Lose Them",
TRUE,"Hibernating"
)</f>
        <v>Customers Needing Attention</v>
      </c>
    </row>
    <row r="1294" spans="1:10" x14ac:dyDescent="0.25">
      <c r="A1294" s="3" t="s">
        <v>1310</v>
      </c>
      <c r="B1294">
        <v>52</v>
      </c>
      <c r="C1294">
        <v>5</v>
      </c>
      <c r="D1294">
        <v>2584.9500000000003</v>
      </c>
      <c r="E1294" cm="1">
        <f t="array" ref="E1294">_xlfn.IFS(B1294&gt;87,1,AND(B1294&lt;=87, B1294&gt;45),2,AND(B1294&lt;=45,B1294&gt;18),3,B1294&lt;=18,4)</f>
        <v>2</v>
      </c>
      <c r="F1294" cm="1">
        <f t="array" ref="F1294">_xlfn.IFS(C1294&gt;7,4,AND(C1294&lt;=7, C1294&gt;5),3,AND(C1294&lt;=5,C1294&gt;4),2,C1294&lt;=4,1)</f>
        <v>2</v>
      </c>
      <c r="G1294" cm="1">
        <f t="array" ref="G1294">_xlfn.IFS(D1294&gt;4094,4,AND(D1294&lt;=4094, D1294&gt;2784),3,AND(D1294&lt;=2784,D1294&gt;1779),2,D1294&lt;=1779,1)</f>
        <v>2</v>
      </c>
      <c r="H1294">
        <f t="shared" si="20"/>
        <v>222</v>
      </c>
      <c r="I1294" t="str" cm="1">
        <f t="array" ref="I1294">_xlfn.IFS(H1294&gt;411,"Platinum",AND(H1294&lt;=411, H1294&gt;311),"Gold",AND(H1294&lt;=311,H1294&gt;211),"Silver",H1294&lt;=211,"Bronze")</f>
        <v>Silver</v>
      </c>
      <c r="J1294" t="str" cm="1">
        <f t="array" ref="J1294">_xlfn.IFS(
H1294="444","Champions",
LEFT(H1294,1)="4","Loyal Customers",
MID(H1294,2,1)="4","Potential Loyalists",
LEFT(H1294,1)="3","Promising",
LEFT(H1294,1)="2","Customers Needing Attention",
LEFT(H1294,1)&lt;="2","At Risk",
RIGHT(H1294,1)="4","Can't Lose Them",
TRUE,"Hibernating"
)</f>
        <v>Customers Needing Attention</v>
      </c>
    </row>
    <row r="1295" spans="1:10" x14ac:dyDescent="0.25">
      <c r="A1295" s="3" t="s">
        <v>1311</v>
      </c>
      <c r="B1295">
        <v>53</v>
      </c>
      <c r="C1295">
        <v>4</v>
      </c>
      <c r="D1295">
        <v>1779.26</v>
      </c>
      <c r="E1295" cm="1">
        <f t="array" ref="E1295">_xlfn.IFS(B1295&gt;87,1,AND(B1295&lt;=87, B1295&gt;45),2,AND(B1295&lt;=45,B1295&gt;18),3,B1295&lt;=18,4)</f>
        <v>2</v>
      </c>
      <c r="F1295" cm="1">
        <f t="array" ref="F1295">_xlfn.IFS(C1295&gt;7,4,AND(C1295&lt;=7, C1295&gt;5),3,AND(C1295&lt;=5,C1295&gt;4),2,C1295&lt;=4,1)</f>
        <v>1</v>
      </c>
      <c r="G1295" cm="1">
        <f t="array" ref="G1295">_xlfn.IFS(D1295&gt;4094,4,AND(D1295&lt;=4094, D1295&gt;2784),3,AND(D1295&lt;=2784,D1295&gt;1779),2,D1295&lt;=1779,1)</f>
        <v>2</v>
      </c>
      <c r="H1295">
        <f t="shared" si="20"/>
        <v>212</v>
      </c>
      <c r="I1295" t="str" cm="1">
        <f t="array" ref="I1295">_xlfn.IFS(H1295&gt;411,"Platinum",AND(H1295&lt;=411, H1295&gt;311),"Gold",AND(H1295&lt;=311,H1295&gt;211),"Silver",H1295&lt;=211,"Bronze")</f>
        <v>Silver</v>
      </c>
      <c r="J1295" t="str" cm="1">
        <f t="array" ref="J1295">_xlfn.IFS(
H1295="444","Champions",
LEFT(H1295,1)="4","Loyal Customers",
MID(H1295,2,1)="4","Potential Loyalists",
LEFT(H1295,1)="3","Promising",
LEFT(H1295,1)="2","Customers Needing Attention",
LEFT(H1295,1)&lt;="2","At Risk",
RIGHT(H1295,1)="4","Can't Lose Them",
TRUE,"Hibernating"
)</f>
        <v>Customers Needing Attention</v>
      </c>
    </row>
    <row r="1296" spans="1:10" x14ac:dyDescent="0.25">
      <c r="A1296" s="3" t="s">
        <v>1312</v>
      </c>
      <c r="B1296">
        <v>70</v>
      </c>
      <c r="C1296">
        <v>5</v>
      </c>
      <c r="D1296">
        <v>1721.8199999999997</v>
      </c>
      <c r="E1296" cm="1">
        <f t="array" ref="E1296">_xlfn.IFS(B1296&gt;87,1,AND(B1296&lt;=87, B1296&gt;45),2,AND(B1296&lt;=45,B1296&gt;18),3,B1296&lt;=18,4)</f>
        <v>2</v>
      </c>
      <c r="F1296" cm="1">
        <f t="array" ref="F1296">_xlfn.IFS(C1296&gt;7,4,AND(C1296&lt;=7, C1296&gt;5),3,AND(C1296&lt;=5,C1296&gt;4),2,C1296&lt;=4,1)</f>
        <v>2</v>
      </c>
      <c r="G1296" cm="1">
        <f t="array" ref="G1296">_xlfn.IFS(D1296&gt;4094,4,AND(D1296&lt;=4094, D1296&gt;2784),3,AND(D1296&lt;=2784,D1296&gt;1779),2,D1296&lt;=1779,1)</f>
        <v>1</v>
      </c>
      <c r="H1296">
        <f t="shared" si="20"/>
        <v>221</v>
      </c>
      <c r="I1296" t="str" cm="1">
        <f t="array" ref="I1296">_xlfn.IFS(H1296&gt;411,"Platinum",AND(H1296&lt;=411, H1296&gt;311),"Gold",AND(H1296&lt;=311,H1296&gt;211),"Silver",H1296&lt;=211,"Bronze")</f>
        <v>Silver</v>
      </c>
      <c r="J1296" t="str" cm="1">
        <f t="array" ref="J1296">_xlfn.IFS(
H1296="444","Champions",
LEFT(H1296,1)="4","Loyal Customers",
MID(H1296,2,1)="4","Potential Loyalists",
LEFT(H1296,1)="3","Promising",
LEFT(H1296,1)="2","Customers Needing Attention",
LEFT(H1296,1)&lt;="2","At Risk",
RIGHT(H1296,1)="4","Can't Lose Them",
TRUE,"Hibernating"
)</f>
        <v>Customers Needing Attention</v>
      </c>
    </row>
    <row r="1297" spans="1:10" x14ac:dyDescent="0.25">
      <c r="A1297" s="3" t="s">
        <v>1313</v>
      </c>
      <c r="B1297">
        <v>68</v>
      </c>
      <c r="C1297">
        <v>7</v>
      </c>
      <c r="D1297">
        <v>3328.51</v>
      </c>
      <c r="E1297" cm="1">
        <f t="array" ref="E1297">_xlfn.IFS(B1297&gt;87,1,AND(B1297&lt;=87, B1297&gt;45),2,AND(B1297&lt;=45,B1297&gt;18),3,B1297&lt;=18,4)</f>
        <v>2</v>
      </c>
      <c r="F1297" cm="1">
        <f t="array" ref="F1297">_xlfn.IFS(C1297&gt;7,4,AND(C1297&lt;=7, C1297&gt;5),3,AND(C1297&lt;=5,C1297&gt;4),2,C1297&lt;=4,1)</f>
        <v>3</v>
      </c>
      <c r="G1297" cm="1">
        <f t="array" ref="G1297">_xlfn.IFS(D1297&gt;4094,4,AND(D1297&lt;=4094, D1297&gt;2784),3,AND(D1297&lt;=2784,D1297&gt;1779),2,D1297&lt;=1779,1)</f>
        <v>3</v>
      </c>
      <c r="H1297">
        <f t="shared" si="20"/>
        <v>233</v>
      </c>
      <c r="I1297" t="str" cm="1">
        <f t="array" ref="I1297">_xlfn.IFS(H1297&gt;411,"Platinum",AND(H1297&lt;=411, H1297&gt;311),"Gold",AND(H1297&lt;=311,H1297&gt;211),"Silver",H1297&lt;=211,"Bronze")</f>
        <v>Silver</v>
      </c>
      <c r="J1297" t="str" cm="1">
        <f t="array" ref="J1297">_xlfn.IFS(
H1297="444","Champions",
LEFT(H1297,1)="4","Loyal Customers",
MID(H1297,2,1)="4","Potential Loyalists",
LEFT(H1297,1)="3","Promising",
LEFT(H1297,1)="2","Customers Needing Attention",
LEFT(H1297,1)&lt;="2","At Risk",
RIGHT(H1297,1)="4","Can't Lose Them",
TRUE,"Hibernating"
)</f>
        <v>Customers Needing Attention</v>
      </c>
    </row>
    <row r="1298" spans="1:10" x14ac:dyDescent="0.25">
      <c r="A1298" s="3" t="s">
        <v>1314</v>
      </c>
      <c r="B1298">
        <v>0</v>
      </c>
      <c r="C1298">
        <v>10</v>
      </c>
      <c r="D1298">
        <v>6052.93</v>
      </c>
      <c r="E1298" cm="1">
        <f t="array" ref="E1298">_xlfn.IFS(B1298&gt;87,1,AND(B1298&lt;=87, B1298&gt;45),2,AND(B1298&lt;=45,B1298&gt;18),3,B1298&lt;=18,4)</f>
        <v>4</v>
      </c>
      <c r="F1298" cm="1">
        <f t="array" ref="F1298">_xlfn.IFS(C1298&gt;7,4,AND(C1298&lt;=7, C1298&gt;5),3,AND(C1298&lt;=5,C1298&gt;4),2,C1298&lt;=4,1)</f>
        <v>4</v>
      </c>
      <c r="G1298" cm="1">
        <f t="array" ref="G1298">_xlfn.IFS(D1298&gt;4094,4,AND(D1298&lt;=4094, D1298&gt;2784),3,AND(D1298&lt;=2784,D1298&gt;1779),2,D1298&lt;=1779,1)</f>
        <v>4</v>
      </c>
      <c r="H1298">
        <f t="shared" si="20"/>
        <v>444</v>
      </c>
      <c r="I1298" t="str" cm="1">
        <f t="array" ref="I1298">_xlfn.IFS(H1298&gt;411,"Platinum",AND(H1298&lt;=411, H1298&gt;311),"Gold",AND(H1298&lt;=311,H1298&gt;211),"Silver",H1298&lt;=211,"Bronze")</f>
        <v>Platinum</v>
      </c>
      <c r="J1298" t="str" cm="1">
        <f t="array" ref="J1298">_xlfn.IFS(
H1298="444","Champions",
LEFT(H1298,1)="4","Loyal Customers",
MID(H1298,2,1)="4","Potential Loyalists",
LEFT(H1298,1)="3","Promising",
LEFT(H1298,1)="2","Customers Needing Attention",
LEFT(H1298,1)&lt;="2","At Risk",
RIGHT(H1298,1)="4","Can't Lose Them",
TRUE,"Hibernating"
)</f>
        <v>Loyal Customers</v>
      </c>
    </row>
    <row r="1299" spans="1:10" x14ac:dyDescent="0.25">
      <c r="A1299" s="3" t="s">
        <v>1315</v>
      </c>
      <c r="B1299">
        <v>58</v>
      </c>
      <c r="C1299">
        <v>6</v>
      </c>
      <c r="D1299">
        <v>3071.34</v>
      </c>
      <c r="E1299" cm="1">
        <f t="array" ref="E1299">_xlfn.IFS(B1299&gt;87,1,AND(B1299&lt;=87, B1299&gt;45),2,AND(B1299&lt;=45,B1299&gt;18),3,B1299&lt;=18,4)</f>
        <v>2</v>
      </c>
      <c r="F1299" cm="1">
        <f t="array" ref="F1299">_xlfn.IFS(C1299&gt;7,4,AND(C1299&lt;=7, C1299&gt;5),3,AND(C1299&lt;=5,C1299&gt;4),2,C1299&lt;=4,1)</f>
        <v>3</v>
      </c>
      <c r="G1299" cm="1">
        <f t="array" ref="G1299">_xlfn.IFS(D1299&gt;4094,4,AND(D1299&lt;=4094, D1299&gt;2784),3,AND(D1299&lt;=2784,D1299&gt;1779),2,D1299&lt;=1779,1)</f>
        <v>3</v>
      </c>
      <c r="H1299">
        <f t="shared" si="20"/>
        <v>233</v>
      </c>
      <c r="I1299" t="str" cm="1">
        <f t="array" ref="I1299">_xlfn.IFS(H1299&gt;411,"Platinum",AND(H1299&lt;=411, H1299&gt;311),"Gold",AND(H1299&lt;=311,H1299&gt;211),"Silver",H1299&lt;=211,"Bronze")</f>
        <v>Silver</v>
      </c>
      <c r="J1299" t="str" cm="1">
        <f t="array" ref="J1299">_xlfn.IFS(
H1299="444","Champions",
LEFT(H1299,1)="4","Loyal Customers",
MID(H1299,2,1)="4","Potential Loyalists",
LEFT(H1299,1)="3","Promising",
LEFT(H1299,1)="2","Customers Needing Attention",
LEFT(H1299,1)&lt;="2","At Risk",
RIGHT(H1299,1)="4","Can't Lose Them",
TRUE,"Hibernating"
)</f>
        <v>Customers Needing Attention</v>
      </c>
    </row>
    <row r="1300" spans="1:10" x14ac:dyDescent="0.25">
      <c r="A1300" s="3" t="s">
        <v>1316</v>
      </c>
      <c r="B1300">
        <v>144</v>
      </c>
      <c r="C1300">
        <v>6</v>
      </c>
      <c r="D1300">
        <v>1539.6</v>
      </c>
      <c r="E1300" cm="1">
        <f t="array" ref="E1300">_xlfn.IFS(B1300&gt;87,1,AND(B1300&lt;=87, B1300&gt;45),2,AND(B1300&lt;=45,B1300&gt;18),3,B1300&lt;=18,4)</f>
        <v>1</v>
      </c>
      <c r="F1300" cm="1">
        <f t="array" ref="F1300">_xlfn.IFS(C1300&gt;7,4,AND(C1300&lt;=7, C1300&gt;5),3,AND(C1300&lt;=5,C1300&gt;4),2,C1300&lt;=4,1)</f>
        <v>3</v>
      </c>
      <c r="G1300" cm="1">
        <f t="array" ref="G1300">_xlfn.IFS(D1300&gt;4094,4,AND(D1300&lt;=4094, D1300&gt;2784),3,AND(D1300&lt;=2784,D1300&gt;1779),2,D1300&lt;=1779,1)</f>
        <v>1</v>
      </c>
      <c r="H1300">
        <f t="shared" si="20"/>
        <v>131</v>
      </c>
      <c r="I1300" t="str" cm="1">
        <f t="array" ref="I1300">_xlfn.IFS(H1300&gt;411,"Platinum",AND(H1300&lt;=411, H1300&gt;311),"Gold",AND(H1300&lt;=311,H1300&gt;211),"Silver",H1300&lt;=211,"Bronze")</f>
        <v>Bronze</v>
      </c>
      <c r="J1300" t="str" cm="1">
        <f t="array" ref="J1300">_xlfn.IFS(
H1300="444","Champions",
LEFT(H1300,1)="4","Loyal Customers",
MID(H1300,2,1)="4","Potential Loyalists",
LEFT(H1300,1)="3","Promising",
LEFT(H1300,1)="2","Customers Needing Attention",
LEFT(H1300,1)&lt;="2","At Risk",
RIGHT(H1300,1)="4","Can't Lose Them",
TRUE,"Hibernating"
)</f>
        <v>At Risk</v>
      </c>
    </row>
    <row r="1301" spans="1:10" x14ac:dyDescent="0.25">
      <c r="A1301" s="3" t="s">
        <v>1317</v>
      </c>
      <c r="B1301">
        <v>2</v>
      </c>
      <c r="C1301">
        <v>3</v>
      </c>
      <c r="D1301">
        <v>1863.53</v>
      </c>
      <c r="E1301" cm="1">
        <f t="array" ref="E1301">_xlfn.IFS(B1301&gt;87,1,AND(B1301&lt;=87, B1301&gt;45),2,AND(B1301&lt;=45,B1301&gt;18),3,B1301&lt;=18,4)</f>
        <v>4</v>
      </c>
      <c r="F1301" cm="1">
        <f t="array" ref="F1301">_xlfn.IFS(C1301&gt;7,4,AND(C1301&lt;=7, C1301&gt;5),3,AND(C1301&lt;=5,C1301&gt;4),2,C1301&lt;=4,1)</f>
        <v>1</v>
      </c>
      <c r="G1301" cm="1">
        <f t="array" ref="G1301">_xlfn.IFS(D1301&gt;4094,4,AND(D1301&lt;=4094, D1301&gt;2784),3,AND(D1301&lt;=2784,D1301&gt;1779),2,D1301&lt;=1779,1)</f>
        <v>2</v>
      </c>
      <c r="H1301">
        <f t="shared" si="20"/>
        <v>412</v>
      </c>
      <c r="I1301" t="str" cm="1">
        <f t="array" ref="I1301">_xlfn.IFS(H1301&gt;411,"Platinum",AND(H1301&lt;=411, H1301&gt;311),"Gold",AND(H1301&lt;=311,H1301&gt;211),"Silver",H1301&lt;=211,"Bronze")</f>
        <v>Platinum</v>
      </c>
      <c r="J1301" t="str" cm="1">
        <f t="array" ref="J1301">_xlfn.IFS(
H1301="444","Champions",
LEFT(H1301,1)="4","Loyal Customers",
MID(H1301,2,1)="4","Potential Loyalists",
LEFT(H1301,1)="3","Promising",
LEFT(H1301,1)="2","Customers Needing Attention",
LEFT(H1301,1)&lt;="2","At Risk",
RIGHT(H1301,1)="4","Can't Lose Them",
TRUE,"Hibernating"
)</f>
        <v>Loyal Customers</v>
      </c>
    </row>
    <row r="1302" spans="1:10" x14ac:dyDescent="0.25">
      <c r="A1302" s="3" t="s">
        <v>1318</v>
      </c>
      <c r="B1302">
        <v>117</v>
      </c>
      <c r="C1302">
        <v>5</v>
      </c>
      <c r="D1302">
        <v>5712.51</v>
      </c>
      <c r="E1302" cm="1">
        <f t="array" ref="E1302">_xlfn.IFS(B1302&gt;87,1,AND(B1302&lt;=87, B1302&gt;45),2,AND(B1302&lt;=45,B1302&gt;18),3,B1302&lt;=18,4)</f>
        <v>1</v>
      </c>
      <c r="F1302" cm="1">
        <f t="array" ref="F1302">_xlfn.IFS(C1302&gt;7,4,AND(C1302&lt;=7, C1302&gt;5),3,AND(C1302&lt;=5,C1302&gt;4),2,C1302&lt;=4,1)</f>
        <v>2</v>
      </c>
      <c r="G1302" cm="1">
        <f t="array" ref="G1302">_xlfn.IFS(D1302&gt;4094,4,AND(D1302&lt;=4094, D1302&gt;2784),3,AND(D1302&lt;=2784,D1302&gt;1779),2,D1302&lt;=1779,1)</f>
        <v>4</v>
      </c>
      <c r="H1302">
        <f t="shared" si="20"/>
        <v>124</v>
      </c>
      <c r="I1302" t="str" cm="1">
        <f t="array" ref="I1302">_xlfn.IFS(H1302&gt;411,"Platinum",AND(H1302&lt;=411, H1302&gt;311),"Gold",AND(H1302&lt;=311,H1302&gt;211),"Silver",H1302&lt;=211,"Bronze")</f>
        <v>Bronze</v>
      </c>
      <c r="J1302" t="str" cm="1">
        <f t="array" ref="J1302">_xlfn.IFS(
H1302="444","Champions",
LEFT(H1302,1)="4","Loyal Customers",
MID(H1302,2,1)="4","Potential Loyalists",
LEFT(H1302,1)="3","Promising",
LEFT(H1302,1)="2","Customers Needing Attention",
LEFT(H1302,1)&lt;="2","At Risk",
RIGHT(H1302,1)="4","Can't Lose Them",
TRUE,"Hibernating"
)</f>
        <v>At Risk</v>
      </c>
    </row>
    <row r="1303" spans="1:10" x14ac:dyDescent="0.25">
      <c r="A1303" s="3" t="s">
        <v>1319</v>
      </c>
      <c r="B1303">
        <v>4</v>
      </c>
      <c r="C1303">
        <v>7</v>
      </c>
      <c r="D1303">
        <v>2118.1799999999998</v>
      </c>
      <c r="E1303" cm="1">
        <f t="array" ref="E1303">_xlfn.IFS(B1303&gt;87,1,AND(B1303&lt;=87, B1303&gt;45),2,AND(B1303&lt;=45,B1303&gt;18),3,B1303&lt;=18,4)</f>
        <v>4</v>
      </c>
      <c r="F1303" cm="1">
        <f t="array" ref="F1303">_xlfn.IFS(C1303&gt;7,4,AND(C1303&lt;=7, C1303&gt;5),3,AND(C1303&lt;=5,C1303&gt;4),2,C1303&lt;=4,1)</f>
        <v>3</v>
      </c>
      <c r="G1303" cm="1">
        <f t="array" ref="G1303">_xlfn.IFS(D1303&gt;4094,4,AND(D1303&lt;=4094, D1303&gt;2784),3,AND(D1303&lt;=2784,D1303&gt;1779),2,D1303&lt;=1779,1)</f>
        <v>2</v>
      </c>
      <c r="H1303">
        <f t="shared" si="20"/>
        <v>432</v>
      </c>
      <c r="I1303" t="str" cm="1">
        <f t="array" ref="I1303">_xlfn.IFS(H1303&gt;411,"Platinum",AND(H1303&lt;=411, H1303&gt;311),"Gold",AND(H1303&lt;=311,H1303&gt;211),"Silver",H1303&lt;=211,"Bronze")</f>
        <v>Platinum</v>
      </c>
      <c r="J1303" t="str" cm="1">
        <f t="array" ref="J1303">_xlfn.IFS(
H1303="444","Champions",
LEFT(H1303,1)="4","Loyal Customers",
MID(H1303,2,1)="4","Potential Loyalists",
LEFT(H1303,1)="3","Promising",
LEFT(H1303,1)="2","Customers Needing Attention",
LEFT(H1303,1)&lt;="2","At Risk",
RIGHT(H1303,1)="4","Can't Lose Them",
TRUE,"Hibernating"
)</f>
        <v>Loyal Customers</v>
      </c>
    </row>
    <row r="1304" spans="1:10" x14ac:dyDescent="0.25">
      <c r="A1304" s="3" t="s">
        <v>1320</v>
      </c>
      <c r="B1304">
        <v>28</v>
      </c>
      <c r="C1304">
        <v>6</v>
      </c>
      <c r="D1304">
        <v>4828.54</v>
      </c>
      <c r="E1304" cm="1">
        <f t="array" ref="E1304">_xlfn.IFS(B1304&gt;87,1,AND(B1304&lt;=87, B1304&gt;45),2,AND(B1304&lt;=45,B1304&gt;18),3,B1304&lt;=18,4)</f>
        <v>3</v>
      </c>
      <c r="F1304" cm="1">
        <f t="array" ref="F1304">_xlfn.IFS(C1304&gt;7,4,AND(C1304&lt;=7, C1304&gt;5),3,AND(C1304&lt;=5,C1304&gt;4),2,C1304&lt;=4,1)</f>
        <v>3</v>
      </c>
      <c r="G1304" cm="1">
        <f t="array" ref="G1304">_xlfn.IFS(D1304&gt;4094,4,AND(D1304&lt;=4094, D1304&gt;2784),3,AND(D1304&lt;=2784,D1304&gt;1779),2,D1304&lt;=1779,1)</f>
        <v>4</v>
      </c>
      <c r="H1304">
        <f t="shared" si="20"/>
        <v>334</v>
      </c>
      <c r="I1304" t="str" cm="1">
        <f t="array" ref="I1304">_xlfn.IFS(H1304&gt;411,"Platinum",AND(H1304&lt;=411, H1304&gt;311),"Gold",AND(H1304&lt;=311,H1304&gt;211),"Silver",H1304&lt;=211,"Bronze")</f>
        <v>Gold</v>
      </c>
      <c r="J1304" t="str" cm="1">
        <f t="array" ref="J1304">_xlfn.IFS(
H1304="444","Champions",
LEFT(H1304,1)="4","Loyal Customers",
MID(H1304,2,1)="4","Potential Loyalists",
LEFT(H1304,1)="3","Promising",
LEFT(H1304,1)="2","Customers Needing Attention",
LEFT(H1304,1)&lt;="2","At Risk",
RIGHT(H1304,1)="4","Can't Lose Them",
TRUE,"Hibernating"
)</f>
        <v>Promising</v>
      </c>
    </row>
    <row r="1305" spans="1:10" x14ac:dyDescent="0.25">
      <c r="A1305" s="3" t="s">
        <v>1321</v>
      </c>
      <c r="B1305">
        <v>34</v>
      </c>
      <c r="C1305">
        <v>6</v>
      </c>
      <c r="D1305">
        <v>1251.33</v>
      </c>
      <c r="E1305" cm="1">
        <f t="array" ref="E1305">_xlfn.IFS(B1305&gt;87,1,AND(B1305&lt;=87, B1305&gt;45),2,AND(B1305&lt;=45,B1305&gt;18),3,B1305&lt;=18,4)</f>
        <v>3</v>
      </c>
      <c r="F1305" cm="1">
        <f t="array" ref="F1305">_xlfn.IFS(C1305&gt;7,4,AND(C1305&lt;=7, C1305&gt;5),3,AND(C1305&lt;=5,C1305&gt;4),2,C1305&lt;=4,1)</f>
        <v>3</v>
      </c>
      <c r="G1305" cm="1">
        <f t="array" ref="G1305">_xlfn.IFS(D1305&gt;4094,4,AND(D1305&lt;=4094, D1305&gt;2784),3,AND(D1305&lt;=2784,D1305&gt;1779),2,D1305&lt;=1779,1)</f>
        <v>1</v>
      </c>
      <c r="H1305">
        <f t="shared" si="20"/>
        <v>331</v>
      </c>
      <c r="I1305" t="str" cm="1">
        <f t="array" ref="I1305">_xlfn.IFS(H1305&gt;411,"Platinum",AND(H1305&lt;=411, H1305&gt;311),"Gold",AND(H1305&lt;=311,H1305&gt;211),"Silver",H1305&lt;=211,"Bronze")</f>
        <v>Gold</v>
      </c>
      <c r="J1305" t="str" cm="1">
        <f t="array" ref="J1305">_xlfn.IFS(
H1305="444","Champions",
LEFT(H1305,1)="4","Loyal Customers",
MID(H1305,2,1)="4","Potential Loyalists",
LEFT(H1305,1)="3","Promising",
LEFT(H1305,1)="2","Customers Needing Attention",
LEFT(H1305,1)&lt;="2","At Risk",
RIGHT(H1305,1)="4","Can't Lose Them",
TRUE,"Hibernating"
)</f>
        <v>Promising</v>
      </c>
    </row>
    <row r="1306" spans="1:10" x14ac:dyDescent="0.25">
      <c r="A1306" s="3" t="s">
        <v>1322</v>
      </c>
      <c r="B1306">
        <v>29</v>
      </c>
      <c r="C1306">
        <v>4</v>
      </c>
      <c r="D1306">
        <v>5407.1500000000005</v>
      </c>
      <c r="E1306" cm="1">
        <f t="array" ref="E1306">_xlfn.IFS(B1306&gt;87,1,AND(B1306&lt;=87, B1306&gt;45),2,AND(B1306&lt;=45,B1306&gt;18),3,B1306&lt;=18,4)</f>
        <v>3</v>
      </c>
      <c r="F1306" cm="1">
        <f t="array" ref="F1306">_xlfn.IFS(C1306&gt;7,4,AND(C1306&lt;=7, C1306&gt;5),3,AND(C1306&lt;=5,C1306&gt;4),2,C1306&lt;=4,1)</f>
        <v>1</v>
      </c>
      <c r="G1306" cm="1">
        <f t="array" ref="G1306">_xlfn.IFS(D1306&gt;4094,4,AND(D1306&lt;=4094, D1306&gt;2784),3,AND(D1306&lt;=2784,D1306&gt;1779),2,D1306&lt;=1779,1)</f>
        <v>4</v>
      </c>
      <c r="H1306">
        <f t="shared" si="20"/>
        <v>314</v>
      </c>
      <c r="I1306" t="str" cm="1">
        <f t="array" ref="I1306">_xlfn.IFS(H1306&gt;411,"Platinum",AND(H1306&lt;=411, H1306&gt;311),"Gold",AND(H1306&lt;=311,H1306&gt;211),"Silver",H1306&lt;=211,"Bronze")</f>
        <v>Gold</v>
      </c>
      <c r="J1306" t="str" cm="1">
        <f t="array" ref="J1306">_xlfn.IFS(
H1306="444","Champions",
LEFT(H1306,1)="4","Loyal Customers",
MID(H1306,2,1)="4","Potential Loyalists",
LEFT(H1306,1)="3","Promising",
LEFT(H1306,1)="2","Customers Needing Attention",
LEFT(H1306,1)&lt;="2","At Risk",
RIGHT(H1306,1)="4","Can't Lose Them",
TRUE,"Hibernating"
)</f>
        <v>Promising</v>
      </c>
    </row>
    <row r="1307" spans="1:10" x14ac:dyDescent="0.25">
      <c r="A1307" s="3" t="s">
        <v>1323</v>
      </c>
      <c r="B1307">
        <v>157</v>
      </c>
      <c r="C1307">
        <v>4</v>
      </c>
      <c r="D1307">
        <v>2250.33</v>
      </c>
      <c r="E1307" cm="1">
        <f t="array" ref="E1307">_xlfn.IFS(B1307&gt;87,1,AND(B1307&lt;=87, B1307&gt;45),2,AND(B1307&lt;=45,B1307&gt;18),3,B1307&lt;=18,4)</f>
        <v>1</v>
      </c>
      <c r="F1307" cm="1">
        <f t="array" ref="F1307">_xlfn.IFS(C1307&gt;7,4,AND(C1307&lt;=7, C1307&gt;5),3,AND(C1307&lt;=5,C1307&gt;4),2,C1307&lt;=4,1)</f>
        <v>1</v>
      </c>
      <c r="G1307" cm="1">
        <f t="array" ref="G1307">_xlfn.IFS(D1307&gt;4094,4,AND(D1307&lt;=4094, D1307&gt;2784),3,AND(D1307&lt;=2784,D1307&gt;1779),2,D1307&lt;=1779,1)</f>
        <v>2</v>
      </c>
      <c r="H1307">
        <f t="shared" si="20"/>
        <v>112</v>
      </c>
      <c r="I1307" t="str" cm="1">
        <f t="array" ref="I1307">_xlfn.IFS(H1307&gt;411,"Platinum",AND(H1307&lt;=411, H1307&gt;311),"Gold",AND(H1307&lt;=311,H1307&gt;211),"Silver",H1307&lt;=211,"Bronze")</f>
        <v>Bronze</v>
      </c>
      <c r="J1307" t="str" cm="1">
        <f t="array" ref="J1307">_xlfn.IFS(
H1307="444","Champions",
LEFT(H1307,1)="4","Loyal Customers",
MID(H1307,2,1)="4","Potential Loyalists",
LEFT(H1307,1)="3","Promising",
LEFT(H1307,1)="2","Customers Needing Attention",
LEFT(H1307,1)&lt;="2","At Risk",
RIGHT(H1307,1)="4","Can't Lose Them",
TRUE,"Hibernating"
)</f>
        <v>At Risk</v>
      </c>
    </row>
    <row r="1308" spans="1:10" x14ac:dyDescent="0.25">
      <c r="A1308" s="3" t="s">
        <v>1324</v>
      </c>
      <c r="B1308">
        <v>81</v>
      </c>
      <c r="C1308">
        <v>5</v>
      </c>
      <c r="D1308">
        <v>2884.7200000000003</v>
      </c>
      <c r="E1308" cm="1">
        <f t="array" ref="E1308">_xlfn.IFS(B1308&gt;87,1,AND(B1308&lt;=87, B1308&gt;45),2,AND(B1308&lt;=45,B1308&gt;18),3,B1308&lt;=18,4)</f>
        <v>2</v>
      </c>
      <c r="F1308" cm="1">
        <f t="array" ref="F1308">_xlfn.IFS(C1308&gt;7,4,AND(C1308&lt;=7, C1308&gt;5),3,AND(C1308&lt;=5,C1308&gt;4),2,C1308&lt;=4,1)</f>
        <v>2</v>
      </c>
      <c r="G1308" cm="1">
        <f t="array" ref="G1308">_xlfn.IFS(D1308&gt;4094,4,AND(D1308&lt;=4094, D1308&gt;2784),3,AND(D1308&lt;=2784,D1308&gt;1779),2,D1308&lt;=1779,1)</f>
        <v>3</v>
      </c>
      <c r="H1308">
        <f t="shared" si="20"/>
        <v>223</v>
      </c>
      <c r="I1308" t="str" cm="1">
        <f t="array" ref="I1308">_xlfn.IFS(H1308&gt;411,"Platinum",AND(H1308&lt;=411, H1308&gt;311),"Gold",AND(H1308&lt;=311,H1308&gt;211),"Silver",H1308&lt;=211,"Bronze")</f>
        <v>Silver</v>
      </c>
      <c r="J1308" t="str" cm="1">
        <f t="array" ref="J1308">_xlfn.IFS(
H1308="444","Champions",
LEFT(H1308,1)="4","Loyal Customers",
MID(H1308,2,1)="4","Potential Loyalists",
LEFT(H1308,1)="3","Promising",
LEFT(H1308,1)="2","Customers Needing Attention",
LEFT(H1308,1)&lt;="2","At Risk",
RIGHT(H1308,1)="4","Can't Lose Them",
TRUE,"Hibernating"
)</f>
        <v>Customers Needing Attention</v>
      </c>
    </row>
    <row r="1309" spans="1:10" x14ac:dyDescent="0.25">
      <c r="A1309" s="3" t="s">
        <v>1325</v>
      </c>
      <c r="B1309">
        <v>58</v>
      </c>
      <c r="C1309">
        <v>4</v>
      </c>
      <c r="D1309">
        <v>3173.9500000000003</v>
      </c>
      <c r="E1309" cm="1">
        <f t="array" ref="E1309">_xlfn.IFS(B1309&gt;87,1,AND(B1309&lt;=87, B1309&gt;45),2,AND(B1309&lt;=45,B1309&gt;18),3,B1309&lt;=18,4)</f>
        <v>2</v>
      </c>
      <c r="F1309" cm="1">
        <f t="array" ref="F1309">_xlfn.IFS(C1309&gt;7,4,AND(C1309&lt;=7, C1309&gt;5),3,AND(C1309&lt;=5,C1309&gt;4),2,C1309&lt;=4,1)</f>
        <v>1</v>
      </c>
      <c r="G1309" cm="1">
        <f t="array" ref="G1309">_xlfn.IFS(D1309&gt;4094,4,AND(D1309&lt;=4094, D1309&gt;2784),3,AND(D1309&lt;=2784,D1309&gt;1779),2,D1309&lt;=1779,1)</f>
        <v>3</v>
      </c>
      <c r="H1309">
        <f t="shared" si="20"/>
        <v>213</v>
      </c>
      <c r="I1309" t="str" cm="1">
        <f t="array" ref="I1309">_xlfn.IFS(H1309&gt;411,"Platinum",AND(H1309&lt;=411, H1309&gt;311),"Gold",AND(H1309&lt;=311,H1309&gt;211),"Silver",H1309&lt;=211,"Bronze")</f>
        <v>Silver</v>
      </c>
      <c r="J1309" t="str" cm="1">
        <f t="array" ref="J1309">_xlfn.IFS(
H1309="444","Champions",
LEFT(H1309,1)="4","Loyal Customers",
MID(H1309,2,1)="4","Potential Loyalists",
LEFT(H1309,1)="3","Promising",
LEFT(H1309,1)="2","Customers Needing Attention",
LEFT(H1309,1)&lt;="2","At Risk",
RIGHT(H1309,1)="4","Can't Lose Them",
TRUE,"Hibernating"
)</f>
        <v>Customers Needing Attention</v>
      </c>
    </row>
    <row r="1310" spans="1:10" x14ac:dyDescent="0.25">
      <c r="A1310" s="3" t="s">
        <v>1326</v>
      </c>
      <c r="B1310">
        <v>28</v>
      </c>
      <c r="C1310">
        <v>3</v>
      </c>
      <c r="D1310">
        <v>2088.09</v>
      </c>
      <c r="E1310" cm="1">
        <f t="array" ref="E1310">_xlfn.IFS(B1310&gt;87,1,AND(B1310&lt;=87, B1310&gt;45),2,AND(B1310&lt;=45,B1310&gt;18),3,B1310&lt;=18,4)</f>
        <v>3</v>
      </c>
      <c r="F1310" cm="1">
        <f t="array" ref="F1310">_xlfn.IFS(C1310&gt;7,4,AND(C1310&lt;=7, C1310&gt;5),3,AND(C1310&lt;=5,C1310&gt;4),2,C1310&lt;=4,1)</f>
        <v>1</v>
      </c>
      <c r="G1310" cm="1">
        <f t="array" ref="G1310">_xlfn.IFS(D1310&gt;4094,4,AND(D1310&lt;=4094, D1310&gt;2784),3,AND(D1310&lt;=2784,D1310&gt;1779),2,D1310&lt;=1779,1)</f>
        <v>2</v>
      </c>
      <c r="H1310">
        <f t="shared" si="20"/>
        <v>312</v>
      </c>
      <c r="I1310" t="str" cm="1">
        <f t="array" ref="I1310">_xlfn.IFS(H1310&gt;411,"Platinum",AND(H1310&lt;=411, H1310&gt;311),"Gold",AND(H1310&lt;=311,H1310&gt;211),"Silver",H1310&lt;=211,"Bronze")</f>
        <v>Gold</v>
      </c>
      <c r="J1310" t="str" cm="1">
        <f t="array" ref="J1310">_xlfn.IFS(
H1310="444","Champions",
LEFT(H1310,1)="4","Loyal Customers",
MID(H1310,2,1)="4","Potential Loyalists",
LEFT(H1310,1)="3","Promising",
LEFT(H1310,1)="2","Customers Needing Attention",
LEFT(H1310,1)&lt;="2","At Risk",
RIGHT(H1310,1)="4","Can't Lose Them",
TRUE,"Hibernating"
)</f>
        <v>Promising</v>
      </c>
    </row>
    <row r="1311" spans="1:10" x14ac:dyDescent="0.25">
      <c r="A1311" s="3" t="s">
        <v>1327</v>
      </c>
      <c r="B1311">
        <v>98</v>
      </c>
      <c r="C1311">
        <v>5</v>
      </c>
      <c r="D1311">
        <v>2762.18</v>
      </c>
      <c r="E1311" cm="1">
        <f t="array" ref="E1311">_xlfn.IFS(B1311&gt;87,1,AND(B1311&lt;=87, B1311&gt;45),2,AND(B1311&lt;=45,B1311&gt;18),3,B1311&lt;=18,4)</f>
        <v>1</v>
      </c>
      <c r="F1311" cm="1">
        <f t="array" ref="F1311">_xlfn.IFS(C1311&gt;7,4,AND(C1311&lt;=7, C1311&gt;5),3,AND(C1311&lt;=5,C1311&gt;4),2,C1311&lt;=4,1)</f>
        <v>2</v>
      </c>
      <c r="G1311" cm="1">
        <f t="array" ref="G1311">_xlfn.IFS(D1311&gt;4094,4,AND(D1311&lt;=4094, D1311&gt;2784),3,AND(D1311&lt;=2784,D1311&gt;1779),2,D1311&lt;=1779,1)</f>
        <v>2</v>
      </c>
      <c r="H1311">
        <f t="shared" si="20"/>
        <v>122</v>
      </c>
      <c r="I1311" t="str" cm="1">
        <f t="array" ref="I1311">_xlfn.IFS(H1311&gt;411,"Platinum",AND(H1311&lt;=411, H1311&gt;311),"Gold",AND(H1311&lt;=311,H1311&gt;211),"Silver",H1311&lt;=211,"Bronze")</f>
        <v>Bronze</v>
      </c>
      <c r="J1311" t="str" cm="1">
        <f t="array" ref="J1311">_xlfn.IFS(
H1311="444","Champions",
LEFT(H1311,1)="4","Loyal Customers",
MID(H1311,2,1)="4","Potential Loyalists",
LEFT(H1311,1)="3","Promising",
LEFT(H1311,1)="2","Customers Needing Attention",
LEFT(H1311,1)&lt;="2","At Risk",
RIGHT(H1311,1)="4","Can't Lose Them",
TRUE,"Hibernating"
)</f>
        <v>At Risk</v>
      </c>
    </row>
    <row r="1312" spans="1:10" x14ac:dyDescent="0.25">
      <c r="A1312" s="3" t="s">
        <v>1328</v>
      </c>
      <c r="B1312">
        <v>77</v>
      </c>
      <c r="C1312">
        <v>4</v>
      </c>
      <c r="D1312">
        <v>451.6</v>
      </c>
      <c r="E1312" cm="1">
        <f t="array" ref="E1312">_xlfn.IFS(B1312&gt;87,1,AND(B1312&lt;=87, B1312&gt;45),2,AND(B1312&lt;=45,B1312&gt;18),3,B1312&lt;=18,4)</f>
        <v>2</v>
      </c>
      <c r="F1312" cm="1">
        <f t="array" ref="F1312">_xlfn.IFS(C1312&gt;7,4,AND(C1312&lt;=7, C1312&gt;5),3,AND(C1312&lt;=5,C1312&gt;4),2,C1312&lt;=4,1)</f>
        <v>1</v>
      </c>
      <c r="G1312" cm="1">
        <f t="array" ref="G1312">_xlfn.IFS(D1312&gt;4094,4,AND(D1312&lt;=4094, D1312&gt;2784),3,AND(D1312&lt;=2784,D1312&gt;1779),2,D1312&lt;=1779,1)</f>
        <v>1</v>
      </c>
      <c r="H1312">
        <f t="shared" si="20"/>
        <v>211</v>
      </c>
      <c r="I1312" t="str" cm="1">
        <f t="array" ref="I1312">_xlfn.IFS(H1312&gt;411,"Platinum",AND(H1312&lt;=411, H1312&gt;311),"Gold",AND(H1312&lt;=311,H1312&gt;211),"Silver",H1312&lt;=211,"Bronze")</f>
        <v>Bronze</v>
      </c>
      <c r="J1312" t="str" cm="1">
        <f t="array" ref="J1312">_xlfn.IFS(
H1312="444","Champions",
LEFT(H1312,1)="4","Loyal Customers",
MID(H1312,2,1)="4","Potential Loyalists",
LEFT(H1312,1)="3","Promising",
LEFT(H1312,1)="2","Customers Needing Attention",
LEFT(H1312,1)&lt;="2","At Risk",
RIGHT(H1312,1)="4","Can't Lose Them",
TRUE,"Hibernating"
)</f>
        <v>Customers Needing Attention</v>
      </c>
    </row>
    <row r="1313" spans="1:10" x14ac:dyDescent="0.25">
      <c r="A1313" s="3" t="s">
        <v>1329</v>
      </c>
      <c r="B1313">
        <v>36</v>
      </c>
      <c r="C1313">
        <v>7</v>
      </c>
      <c r="D1313">
        <v>3631.27</v>
      </c>
      <c r="E1313" cm="1">
        <f t="array" ref="E1313">_xlfn.IFS(B1313&gt;87,1,AND(B1313&lt;=87, B1313&gt;45),2,AND(B1313&lt;=45,B1313&gt;18),3,B1313&lt;=18,4)</f>
        <v>3</v>
      </c>
      <c r="F1313" cm="1">
        <f t="array" ref="F1313">_xlfn.IFS(C1313&gt;7,4,AND(C1313&lt;=7, C1313&gt;5),3,AND(C1313&lt;=5,C1313&gt;4),2,C1313&lt;=4,1)</f>
        <v>3</v>
      </c>
      <c r="G1313" cm="1">
        <f t="array" ref="G1313">_xlfn.IFS(D1313&gt;4094,4,AND(D1313&lt;=4094, D1313&gt;2784),3,AND(D1313&lt;=2784,D1313&gt;1779),2,D1313&lt;=1779,1)</f>
        <v>3</v>
      </c>
      <c r="H1313">
        <f t="shared" si="20"/>
        <v>333</v>
      </c>
      <c r="I1313" t="str" cm="1">
        <f t="array" ref="I1313">_xlfn.IFS(H1313&gt;411,"Platinum",AND(H1313&lt;=411, H1313&gt;311),"Gold",AND(H1313&lt;=311,H1313&gt;211),"Silver",H1313&lt;=211,"Bronze")</f>
        <v>Gold</v>
      </c>
      <c r="J1313" t="str" cm="1">
        <f t="array" ref="J1313">_xlfn.IFS(
H1313="444","Champions",
LEFT(H1313,1)="4","Loyal Customers",
MID(H1313,2,1)="4","Potential Loyalists",
LEFT(H1313,1)="3","Promising",
LEFT(H1313,1)="2","Customers Needing Attention",
LEFT(H1313,1)&lt;="2","At Risk",
RIGHT(H1313,1)="4","Can't Lose Them",
TRUE,"Hibernating"
)</f>
        <v>Promising</v>
      </c>
    </row>
    <row r="1314" spans="1:10" x14ac:dyDescent="0.25">
      <c r="A1314" s="3" t="s">
        <v>1330</v>
      </c>
      <c r="B1314">
        <v>14</v>
      </c>
      <c r="C1314">
        <v>5</v>
      </c>
      <c r="D1314">
        <v>1476.17</v>
      </c>
      <c r="E1314" cm="1">
        <f t="array" ref="E1314">_xlfn.IFS(B1314&gt;87,1,AND(B1314&lt;=87, B1314&gt;45),2,AND(B1314&lt;=45,B1314&gt;18),3,B1314&lt;=18,4)</f>
        <v>4</v>
      </c>
      <c r="F1314" cm="1">
        <f t="array" ref="F1314">_xlfn.IFS(C1314&gt;7,4,AND(C1314&lt;=7, C1314&gt;5),3,AND(C1314&lt;=5,C1314&gt;4),2,C1314&lt;=4,1)</f>
        <v>2</v>
      </c>
      <c r="G1314" cm="1">
        <f t="array" ref="G1314">_xlfn.IFS(D1314&gt;4094,4,AND(D1314&lt;=4094, D1314&gt;2784),3,AND(D1314&lt;=2784,D1314&gt;1779),2,D1314&lt;=1779,1)</f>
        <v>1</v>
      </c>
      <c r="H1314">
        <f t="shared" si="20"/>
        <v>421</v>
      </c>
      <c r="I1314" t="str" cm="1">
        <f t="array" ref="I1314">_xlfn.IFS(H1314&gt;411,"Platinum",AND(H1314&lt;=411, H1314&gt;311),"Gold",AND(H1314&lt;=311,H1314&gt;211),"Silver",H1314&lt;=211,"Bronze")</f>
        <v>Platinum</v>
      </c>
      <c r="J1314" t="str" cm="1">
        <f t="array" ref="J1314">_xlfn.IFS(
H1314="444","Champions",
LEFT(H1314,1)="4","Loyal Customers",
MID(H1314,2,1)="4","Potential Loyalists",
LEFT(H1314,1)="3","Promising",
LEFT(H1314,1)="2","Customers Needing Attention",
LEFT(H1314,1)&lt;="2","At Risk",
RIGHT(H1314,1)="4","Can't Lose Them",
TRUE,"Hibernating"
)</f>
        <v>Loyal Customers</v>
      </c>
    </row>
    <row r="1315" spans="1:10" x14ac:dyDescent="0.25">
      <c r="A1315" s="3" t="s">
        <v>1331</v>
      </c>
      <c r="B1315">
        <v>80</v>
      </c>
      <c r="C1315">
        <v>5</v>
      </c>
      <c r="D1315">
        <v>3527.7799999999997</v>
      </c>
      <c r="E1315" cm="1">
        <f t="array" ref="E1315">_xlfn.IFS(B1315&gt;87,1,AND(B1315&lt;=87, B1315&gt;45),2,AND(B1315&lt;=45,B1315&gt;18),3,B1315&lt;=18,4)</f>
        <v>2</v>
      </c>
      <c r="F1315" cm="1">
        <f t="array" ref="F1315">_xlfn.IFS(C1315&gt;7,4,AND(C1315&lt;=7, C1315&gt;5),3,AND(C1315&lt;=5,C1315&gt;4),2,C1315&lt;=4,1)</f>
        <v>2</v>
      </c>
      <c r="G1315" cm="1">
        <f t="array" ref="G1315">_xlfn.IFS(D1315&gt;4094,4,AND(D1315&lt;=4094, D1315&gt;2784),3,AND(D1315&lt;=2784,D1315&gt;1779),2,D1315&lt;=1779,1)</f>
        <v>3</v>
      </c>
      <c r="H1315">
        <f t="shared" si="20"/>
        <v>223</v>
      </c>
      <c r="I1315" t="str" cm="1">
        <f t="array" ref="I1315">_xlfn.IFS(H1315&gt;411,"Platinum",AND(H1315&lt;=411, H1315&gt;311),"Gold",AND(H1315&lt;=311,H1315&gt;211),"Silver",H1315&lt;=211,"Bronze")</f>
        <v>Silver</v>
      </c>
      <c r="J1315" t="str" cm="1">
        <f t="array" ref="J1315">_xlfn.IFS(
H1315="444","Champions",
LEFT(H1315,1)="4","Loyal Customers",
MID(H1315,2,1)="4","Potential Loyalists",
LEFT(H1315,1)="3","Promising",
LEFT(H1315,1)="2","Customers Needing Attention",
LEFT(H1315,1)&lt;="2","At Risk",
RIGHT(H1315,1)="4","Can't Lose Them",
TRUE,"Hibernating"
)</f>
        <v>Customers Needing Attention</v>
      </c>
    </row>
    <row r="1316" spans="1:10" x14ac:dyDescent="0.25">
      <c r="A1316" s="3" t="s">
        <v>1332</v>
      </c>
      <c r="B1316">
        <v>51</v>
      </c>
      <c r="C1316">
        <v>8</v>
      </c>
      <c r="D1316">
        <v>1765.3200000000002</v>
      </c>
      <c r="E1316" cm="1">
        <f t="array" ref="E1316">_xlfn.IFS(B1316&gt;87,1,AND(B1316&lt;=87, B1316&gt;45),2,AND(B1316&lt;=45,B1316&gt;18),3,B1316&lt;=18,4)</f>
        <v>2</v>
      </c>
      <c r="F1316" cm="1">
        <f t="array" ref="F1316">_xlfn.IFS(C1316&gt;7,4,AND(C1316&lt;=7, C1316&gt;5),3,AND(C1316&lt;=5,C1316&gt;4),2,C1316&lt;=4,1)</f>
        <v>4</v>
      </c>
      <c r="G1316" cm="1">
        <f t="array" ref="G1316">_xlfn.IFS(D1316&gt;4094,4,AND(D1316&lt;=4094, D1316&gt;2784),3,AND(D1316&lt;=2784,D1316&gt;1779),2,D1316&lt;=1779,1)</f>
        <v>1</v>
      </c>
      <c r="H1316">
        <f t="shared" si="20"/>
        <v>241</v>
      </c>
      <c r="I1316" t="str" cm="1">
        <f t="array" ref="I1316">_xlfn.IFS(H1316&gt;411,"Platinum",AND(H1316&lt;=411, H1316&gt;311),"Gold",AND(H1316&lt;=311,H1316&gt;211),"Silver",H1316&lt;=211,"Bronze")</f>
        <v>Silver</v>
      </c>
      <c r="J1316" t="str" cm="1">
        <f t="array" ref="J1316">_xlfn.IFS(
H1316="444","Champions",
LEFT(H1316,1)="4","Loyal Customers",
MID(H1316,2,1)="4","Potential Loyalists",
LEFT(H1316,1)="3","Promising",
LEFT(H1316,1)="2","Customers Needing Attention",
LEFT(H1316,1)&lt;="2","At Risk",
RIGHT(H1316,1)="4","Can't Lose Them",
TRUE,"Hibernating"
)</f>
        <v>Potential Loyalists</v>
      </c>
    </row>
    <row r="1317" spans="1:10" x14ac:dyDescent="0.25">
      <c r="A1317" s="3" t="s">
        <v>1333</v>
      </c>
      <c r="B1317">
        <v>17</v>
      </c>
      <c r="C1317">
        <v>8</v>
      </c>
      <c r="D1317">
        <v>4766.8200000000006</v>
      </c>
      <c r="E1317" cm="1">
        <f t="array" ref="E1317">_xlfn.IFS(B1317&gt;87,1,AND(B1317&lt;=87, B1317&gt;45),2,AND(B1317&lt;=45,B1317&gt;18),3,B1317&lt;=18,4)</f>
        <v>4</v>
      </c>
      <c r="F1317" cm="1">
        <f t="array" ref="F1317">_xlfn.IFS(C1317&gt;7,4,AND(C1317&lt;=7, C1317&gt;5),3,AND(C1317&lt;=5,C1317&gt;4),2,C1317&lt;=4,1)</f>
        <v>4</v>
      </c>
      <c r="G1317" cm="1">
        <f t="array" ref="G1317">_xlfn.IFS(D1317&gt;4094,4,AND(D1317&lt;=4094, D1317&gt;2784),3,AND(D1317&lt;=2784,D1317&gt;1779),2,D1317&lt;=1779,1)</f>
        <v>4</v>
      </c>
      <c r="H1317">
        <f t="shared" si="20"/>
        <v>444</v>
      </c>
      <c r="I1317" t="str" cm="1">
        <f t="array" ref="I1317">_xlfn.IFS(H1317&gt;411,"Platinum",AND(H1317&lt;=411, H1317&gt;311),"Gold",AND(H1317&lt;=311,H1317&gt;211),"Silver",H1317&lt;=211,"Bronze")</f>
        <v>Platinum</v>
      </c>
      <c r="J1317" t="str" cm="1">
        <f t="array" ref="J1317">_xlfn.IFS(
H1317="444","Champions",
LEFT(H1317,1)="4","Loyal Customers",
MID(H1317,2,1)="4","Potential Loyalists",
LEFT(H1317,1)="3","Promising",
LEFT(H1317,1)="2","Customers Needing Attention",
LEFT(H1317,1)&lt;="2","At Risk",
RIGHT(H1317,1)="4","Can't Lose Them",
TRUE,"Hibernating"
)</f>
        <v>Loyal Customers</v>
      </c>
    </row>
    <row r="1318" spans="1:10" x14ac:dyDescent="0.25">
      <c r="A1318" s="3" t="s">
        <v>1334</v>
      </c>
      <c r="B1318">
        <v>8</v>
      </c>
      <c r="C1318">
        <v>14</v>
      </c>
      <c r="D1318">
        <v>6513.2999999999993</v>
      </c>
      <c r="E1318" cm="1">
        <f t="array" ref="E1318">_xlfn.IFS(B1318&gt;87,1,AND(B1318&lt;=87, B1318&gt;45),2,AND(B1318&lt;=45,B1318&gt;18),3,B1318&lt;=18,4)</f>
        <v>4</v>
      </c>
      <c r="F1318" cm="1">
        <f t="array" ref="F1318">_xlfn.IFS(C1318&gt;7,4,AND(C1318&lt;=7, C1318&gt;5),3,AND(C1318&lt;=5,C1318&gt;4),2,C1318&lt;=4,1)</f>
        <v>4</v>
      </c>
      <c r="G1318" cm="1">
        <f t="array" ref="G1318">_xlfn.IFS(D1318&gt;4094,4,AND(D1318&lt;=4094, D1318&gt;2784),3,AND(D1318&lt;=2784,D1318&gt;1779),2,D1318&lt;=1779,1)</f>
        <v>4</v>
      </c>
      <c r="H1318">
        <f t="shared" si="20"/>
        <v>444</v>
      </c>
      <c r="I1318" t="str" cm="1">
        <f t="array" ref="I1318">_xlfn.IFS(H1318&gt;411,"Platinum",AND(H1318&lt;=411, H1318&gt;311),"Gold",AND(H1318&lt;=311,H1318&gt;211),"Silver",H1318&lt;=211,"Bronze")</f>
        <v>Platinum</v>
      </c>
      <c r="J1318" t="str" cm="1">
        <f t="array" ref="J1318">_xlfn.IFS(
H1318="444","Champions",
LEFT(H1318,1)="4","Loyal Customers",
MID(H1318,2,1)="4","Potential Loyalists",
LEFT(H1318,1)="3","Promising",
LEFT(H1318,1)="2","Customers Needing Attention",
LEFT(H1318,1)&lt;="2","At Risk",
RIGHT(H1318,1)="4","Can't Lose Them",
TRUE,"Hibernating"
)</f>
        <v>Loyal Customers</v>
      </c>
    </row>
    <row r="1319" spans="1:10" x14ac:dyDescent="0.25">
      <c r="A1319" s="3" t="s">
        <v>1335</v>
      </c>
      <c r="B1319">
        <v>37</v>
      </c>
      <c r="C1319">
        <v>11</v>
      </c>
      <c r="D1319">
        <v>7123</v>
      </c>
      <c r="E1319" cm="1">
        <f t="array" ref="E1319">_xlfn.IFS(B1319&gt;87,1,AND(B1319&lt;=87, B1319&gt;45),2,AND(B1319&lt;=45,B1319&gt;18),3,B1319&lt;=18,4)</f>
        <v>3</v>
      </c>
      <c r="F1319" cm="1">
        <f t="array" ref="F1319">_xlfn.IFS(C1319&gt;7,4,AND(C1319&lt;=7, C1319&gt;5),3,AND(C1319&lt;=5,C1319&gt;4),2,C1319&lt;=4,1)</f>
        <v>4</v>
      </c>
      <c r="G1319" cm="1">
        <f t="array" ref="G1319">_xlfn.IFS(D1319&gt;4094,4,AND(D1319&lt;=4094, D1319&gt;2784),3,AND(D1319&lt;=2784,D1319&gt;1779),2,D1319&lt;=1779,1)</f>
        <v>4</v>
      </c>
      <c r="H1319">
        <f t="shared" si="20"/>
        <v>344</v>
      </c>
      <c r="I1319" t="str" cm="1">
        <f t="array" ref="I1319">_xlfn.IFS(H1319&gt;411,"Platinum",AND(H1319&lt;=411, H1319&gt;311),"Gold",AND(H1319&lt;=311,H1319&gt;211),"Silver",H1319&lt;=211,"Bronze")</f>
        <v>Gold</v>
      </c>
      <c r="J1319" t="str" cm="1">
        <f t="array" ref="J1319">_xlfn.IFS(
H1319="444","Champions",
LEFT(H1319,1)="4","Loyal Customers",
MID(H1319,2,1)="4","Potential Loyalists",
LEFT(H1319,1)="3","Promising",
LEFT(H1319,1)="2","Customers Needing Attention",
LEFT(H1319,1)&lt;="2","At Risk",
RIGHT(H1319,1)="4","Can't Lose Them",
TRUE,"Hibernating"
)</f>
        <v>Potential Loyalists</v>
      </c>
    </row>
    <row r="1320" spans="1:10" x14ac:dyDescent="0.25">
      <c r="A1320" s="3" t="s">
        <v>1336</v>
      </c>
      <c r="B1320">
        <v>136</v>
      </c>
      <c r="C1320">
        <v>7</v>
      </c>
      <c r="D1320">
        <v>5144.3600000000006</v>
      </c>
      <c r="E1320" cm="1">
        <f t="array" ref="E1320">_xlfn.IFS(B1320&gt;87,1,AND(B1320&lt;=87, B1320&gt;45),2,AND(B1320&lt;=45,B1320&gt;18),3,B1320&lt;=18,4)</f>
        <v>1</v>
      </c>
      <c r="F1320" cm="1">
        <f t="array" ref="F1320">_xlfn.IFS(C1320&gt;7,4,AND(C1320&lt;=7, C1320&gt;5),3,AND(C1320&lt;=5,C1320&gt;4),2,C1320&lt;=4,1)</f>
        <v>3</v>
      </c>
      <c r="G1320" cm="1">
        <f t="array" ref="G1320">_xlfn.IFS(D1320&gt;4094,4,AND(D1320&lt;=4094, D1320&gt;2784),3,AND(D1320&lt;=2784,D1320&gt;1779),2,D1320&lt;=1779,1)</f>
        <v>4</v>
      </c>
      <c r="H1320">
        <f t="shared" si="20"/>
        <v>134</v>
      </c>
      <c r="I1320" t="str" cm="1">
        <f t="array" ref="I1320">_xlfn.IFS(H1320&gt;411,"Platinum",AND(H1320&lt;=411, H1320&gt;311),"Gold",AND(H1320&lt;=311,H1320&gt;211),"Silver",H1320&lt;=211,"Bronze")</f>
        <v>Bronze</v>
      </c>
      <c r="J1320" t="str" cm="1">
        <f t="array" ref="J1320">_xlfn.IFS(
H1320="444","Champions",
LEFT(H1320,1)="4","Loyal Customers",
MID(H1320,2,1)="4","Potential Loyalists",
LEFT(H1320,1)="3","Promising",
LEFT(H1320,1)="2","Customers Needing Attention",
LEFT(H1320,1)&lt;="2","At Risk",
RIGHT(H1320,1)="4","Can't Lose Them",
TRUE,"Hibernating"
)</f>
        <v>At Risk</v>
      </c>
    </row>
    <row r="1321" spans="1:10" x14ac:dyDescent="0.25">
      <c r="A1321" s="3" t="s">
        <v>1337</v>
      </c>
      <c r="B1321">
        <v>154</v>
      </c>
      <c r="C1321">
        <v>3</v>
      </c>
      <c r="D1321">
        <v>1956.3899999999999</v>
      </c>
      <c r="E1321" cm="1">
        <f t="array" ref="E1321">_xlfn.IFS(B1321&gt;87,1,AND(B1321&lt;=87, B1321&gt;45),2,AND(B1321&lt;=45,B1321&gt;18),3,B1321&lt;=18,4)</f>
        <v>1</v>
      </c>
      <c r="F1321" cm="1">
        <f t="array" ref="F1321">_xlfn.IFS(C1321&gt;7,4,AND(C1321&lt;=7, C1321&gt;5),3,AND(C1321&lt;=5,C1321&gt;4),2,C1321&lt;=4,1)</f>
        <v>1</v>
      </c>
      <c r="G1321" cm="1">
        <f t="array" ref="G1321">_xlfn.IFS(D1321&gt;4094,4,AND(D1321&lt;=4094, D1321&gt;2784),3,AND(D1321&lt;=2784,D1321&gt;1779),2,D1321&lt;=1779,1)</f>
        <v>2</v>
      </c>
      <c r="H1321">
        <f t="shared" si="20"/>
        <v>112</v>
      </c>
      <c r="I1321" t="str" cm="1">
        <f t="array" ref="I1321">_xlfn.IFS(H1321&gt;411,"Platinum",AND(H1321&lt;=411, H1321&gt;311),"Gold",AND(H1321&lt;=311,H1321&gt;211),"Silver",H1321&lt;=211,"Bronze")</f>
        <v>Bronze</v>
      </c>
      <c r="J1321" t="str" cm="1">
        <f t="array" ref="J1321">_xlfn.IFS(
H1321="444","Champions",
LEFT(H1321,1)="4","Loyal Customers",
MID(H1321,2,1)="4","Potential Loyalists",
LEFT(H1321,1)="3","Promising",
LEFT(H1321,1)="2","Customers Needing Attention",
LEFT(H1321,1)&lt;="2","At Risk",
RIGHT(H1321,1)="4","Can't Lose Them",
TRUE,"Hibernating"
)</f>
        <v>At Risk</v>
      </c>
    </row>
    <row r="1322" spans="1:10" x14ac:dyDescent="0.25">
      <c r="A1322" s="3" t="s">
        <v>1338</v>
      </c>
      <c r="B1322">
        <v>63</v>
      </c>
      <c r="C1322">
        <v>7</v>
      </c>
      <c r="D1322">
        <v>5644.17</v>
      </c>
      <c r="E1322" cm="1">
        <f t="array" ref="E1322">_xlfn.IFS(B1322&gt;87,1,AND(B1322&lt;=87, B1322&gt;45),2,AND(B1322&lt;=45,B1322&gt;18),3,B1322&lt;=18,4)</f>
        <v>2</v>
      </c>
      <c r="F1322" cm="1">
        <f t="array" ref="F1322">_xlfn.IFS(C1322&gt;7,4,AND(C1322&lt;=7, C1322&gt;5),3,AND(C1322&lt;=5,C1322&gt;4),2,C1322&lt;=4,1)</f>
        <v>3</v>
      </c>
      <c r="G1322" cm="1">
        <f t="array" ref="G1322">_xlfn.IFS(D1322&gt;4094,4,AND(D1322&lt;=4094, D1322&gt;2784),3,AND(D1322&lt;=2784,D1322&gt;1779),2,D1322&lt;=1779,1)</f>
        <v>4</v>
      </c>
      <c r="H1322">
        <f t="shared" si="20"/>
        <v>234</v>
      </c>
      <c r="I1322" t="str" cm="1">
        <f t="array" ref="I1322">_xlfn.IFS(H1322&gt;411,"Platinum",AND(H1322&lt;=411, H1322&gt;311),"Gold",AND(H1322&lt;=311,H1322&gt;211),"Silver",H1322&lt;=211,"Bronze")</f>
        <v>Silver</v>
      </c>
      <c r="J1322" t="str" cm="1">
        <f t="array" ref="J1322">_xlfn.IFS(
H1322="444","Champions",
LEFT(H1322,1)="4","Loyal Customers",
MID(H1322,2,1)="4","Potential Loyalists",
LEFT(H1322,1)="3","Promising",
LEFT(H1322,1)="2","Customers Needing Attention",
LEFT(H1322,1)&lt;="2","At Risk",
RIGHT(H1322,1)="4","Can't Lose Them",
TRUE,"Hibernating"
)</f>
        <v>Customers Needing Attention</v>
      </c>
    </row>
    <row r="1323" spans="1:10" x14ac:dyDescent="0.25">
      <c r="A1323" s="3" t="s">
        <v>1339</v>
      </c>
      <c r="B1323">
        <v>70</v>
      </c>
      <c r="C1323">
        <v>6</v>
      </c>
      <c r="D1323">
        <v>4735.32</v>
      </c>
      <c r="E1323" cm="1">
        <f t="array" ref="E1323">_xlfn.IFS(B1323&gt;87,1,AND(B1323&lt;=87, B1323&gt;45),2,AND(B1323&lt;=45,B1323&gt;18),3,B1323&lt;=18,4)</f>
        <v>2</v>
      </c>
      <c r="F1323" cm="1">
        <f t="array" ref="F1323">_xlfn.IFS(C1323&gt;7,4,AND(C1323&lt;=7, C1323&gt;5),3,AND(C1323&lt;=5,C1323&gt;4),2,C1323&lt;=4,1)</f>
        <v>3</v>
      </c>
      <c r="G1323" cm="1">
        <f t="array" ref="G1323">_xlfn.IFS(D1323&gt;4094,4,AND(D1323&lt;=4094, D1323&gt;2784),3,AND(D1323&lt;=2784,D1323&gt;1779),2,D1323&lt;=1779,1)</f>
        <v>4</v>
      </c>
      <c r="H1323">
        <f t="shared" si="20"/>
        <v>234</v>
      </c>
      <c r="I1323" t="str" cm="1">
        <f t="array" ref="I1323">_xlfn.IFS(H1323&gt;411,"Platinum",AND(H1323&lt;=411, H1323&gt;311),"Gold",AND(H1323&lt;=311,H1323&gt;211),"Silver",H1323&lt;=211,"Bronze")</f>
        <v>Silver</v>
      </c>
      <c r="J1323" t="str" cm="1">
        <f t="array" ref="J1323">_xlfn.IFS(
H1323="444","Champions",
LEFT(H1323,1)="4","Loyal Customers",
MID(H1323,2,1)="4","Potential Loyalists",
LEFT(H1323,1)="3","Promising",
LEFT(H1323,1)="2","Customers Needing Attention",
LEFT(H1323,1)&lt;="2","At Risk",
RIGHT(H1323,1)="4","Can't Lose Them",
TRUE,"Hibernating"
)</f>
        <v>Customers Needing Attention</v>
      </c>
    </row>
    <row r="1324" spans="1:10" x14ac:dyDescent="0.25">
      <c r="A1324" s="3" t="s">
        <v>1340</v>
      </c>
      <c r="B1324">
        <v>40</v>
      </c>
      <c r="C1324">
        <v>10</v>
      </c>
      <c r="D1324">
        <v>4914.08</v>
      </c>
      <c r="E1324" cm="1">
        <f t="array" ref="E1324">_xlfn.IFS(B1324&gt;87,1,AND(B1324&lt;=87, B1324&gt;45),2,AND(B1324&lt;=45,B1324&gt;18),3,B1324&lt;=18,4)</f>
        <v>3</v>
      </c>
      <c r="F1324" cm="1">
        <f t="array" ref="F1324">_xlfn.IFS(C1324&gt;7,4,AND(C1324&lt;=7, C1324&gt;5),3,AND(C1324&lt;=5,C1324&gt;4),2,C1324&lt;=4,1)</f>
        <v>4</v>
      </c>
      <c r="G1324" cm="1">
        <f t="array" ref="G1324">_xlfn.IFS(D1324&gt;4094,4,AND(D1324&lt;=4094, D1324&gt;2784),3,AND(D1324&lt;=2784,D1324&gt;1779),2,D1324&lt;=1779,1)</f>
        <v>4</v>
      </c>
      <c r="H1324">
        <f t="shared" si="20"/>
        <v>344</v>
      </c>
      <c r="I1324" t="str" cm="1">
        <f t="array" ref="I1324">_xlfn.IFS(H1324&gt;411,"Platinum",AND(H1324&lt;=411, H1324&gt;311),"Gold",AND(H1324&lt;=311,H1324&gt;211),"Silver",H1324&lt;=211,"Bronze")</f>
        <v>Gold</v>
      </c>
      <c r="J1324" t="str" cm="1">
        <f t="array" ref="J1324">_xlfn.IFS(
H1324="444","Champions",
LEFT(H1324,1)="4","Loyal Customers",
MID(H1324,2,1)="4","Potential Loyalists",
LEFT(H1324,1)="3","Promising",
LEFT(H1324,1)="2","Customers Needing Attention",
LEFT(H1324,1)&lt;="2","At Risk",
RIGHT(H1324,1)="4","Can't Lose Them",
TRUE,"Hibernating"
)</f>
        <v>Potential Loyalists</v>
      </c>
    </row>
    <row r="1325" spans="1:10" x14ac:dyDescent="0.25">
      <c r="A1325" s="3" t="s">
        <v>1341</v>
      </c>
      <c r="B1325">
        <v>40</v>
      </c>
      <c r="C1325">
        <v>7</v>
      </c>
      <c r="D1325">
        <v>1688.33</v>
      </c>
      <c r="E1325" cm="1">
        <f t="array" ref="E1325">_xlfn.IFS(B1325&gt;87,1,AND(B1325&lt;=87, B1325&gt;45),2,AND(B1325&lt;=45,B1325&gt;18),3,B1325&lt;=18,4)</f>
        <v>3</v>
      </c>
      <c r="F1325" cm="1">
        <f t="array" ref="F1325">_xlfn.IFS(C1325&gt;7,4,AND(C1325&lt;=7, C1325&gt;5),3,AND(C1325&lt;=5,C1325&gt;4),2,C1325&lt;=4,1)</f>
        <v>3</v>
      </c>
      <c r="G1325" cm="1">
        <f t="array" ref="G1325">_xlfn.IFS(D1325&gt;4094,4,AND(D1325&lt;=4094, D1325&gt;2784),3,AND(D1325&lt;=2784,D1325&gt;1779),2,D1325&lt;=1779,1)</f>
        <v>1</v>
      </c>
      <c r="H1325">
        <f t="shared" si="20"/>
        <v>331</v>
      </c>
      <c r="I1325" t="str" cm="1">
        <f t="array" ref="I1325">_xlfn.IFS(H1325&gt;411,"Platinum",AND(H1325&lt;=411, H1325&gt;311),"Gold",AND(H1325&lt;=311,H1325&gt;211),"Silver",H1325&lt;=211,"Bronze")</f>
        <v>Gold</v>
      </c>
      <c r="J1325" t="str" cm="1">
        <f t="array" ref="J1325">_xlfn.IFS(
H1325="444","Champions",
LEFT(H1325,1)="4","Loyal Customers",
MID(H1325,2,1)="4","Potential Loyalists",
LEFT(H1325,1)="3","Promising",
LEFT(H1325,1)="2","Customers Needing Attention",
LEFT(H1325,1)&lt;="2","At Risk",
RIGHT(H1325,1)="4","Can't Lose Them",
TRUE,"Hibernating"
)</f>
        <v>Promising</v>
      </c>
    </row>
    <row r="1326" spans="1:10" x14ac:dyDescent="0.25">
      <c r="A1326" s="3" t="s">
        <v>1342</v>
      </c>
      <c r="B1326">
        <v>41</v>
      </c>
      <c r="C1326">
        <v>8</v>
      </c>
      <c r="D1326">
        <v>6260.31</v>
      </c>
      <c r="E1326" cm="1">
        <f t="array" ref="E1326">_xlfn.IFS(B1326&gt;87,1,AND(B1326&lt;=87, B1326&gt;45),2,AND(B1326&lt;=45,B1326&gt;18),3,B1326&lt;=18,4)</f>
        <v>3</v>
      </c>
      <c r="F1326" cm="1">
        <f t="array" ref="F1326">_xlfn.IFS(C1326&gt;7,4,AND(C1326&lt;=7, C1326&gt;5),3,AND(C1326&lt;=5,C1326&gt;4),2,C1326&lt;=4,1)</f>
        <v>4</v>
      </c>
      <c r="G1326" cm="1">
        <f t="array" ref="G1326">_xlfn.IFS(D1326&gt;4094,4,AND(D1326&lt;=4094, D1326&gt;2784),3,AND(D1326&lt;=2784,D1326&gt;1779),2,D1326&lt;=1779,1)</f>
        <v>4</v>
      </c>
      <c r="H1326">
        <f t="shared" si="20"/>
        <v>344</v>
      </c>
      <c r="I1326" t="str" cm="1">
        <f t="array" ref="I1326">_xlfn.IFS(H1326&gt;411,"Platinum",AND(H1326&lt;=411, H1326&gt;311),"Gold",AND(H1326&lt;=311,H1326&gt;211),"Silver",H1326&lt;=211,"Bronze")</f>
        <v>Gold</v>
      </c>
      <c r="J1326" t="str" cm="1">
        <f t="array" ref="J1326">_xlfn.IFS(
H1326="444","Champions",
LEFT(H1326,1)="4","Loyal Customers",
MID(H1326,2,1)="4","Potential Loyalists",
LEFT(H1326,1)="3","Promising",
LEFT(H1326,1)="2","Customers Needing Attention",
LEFT(H1326,1)&lt;="2","At Risk",
RIGHT(H1326,1)="4","Can't Lose Them",
TRUE,"Hibernating"
)</f>
        <v>Potential Loyalists</v>
      </c>
    </row>
    <row r="1327" spans="1:10" x14ac:dyDescent="0.25">
      <c r="A1327" s="3" t="s">
        <v>1343</v>
      </c>
      <c r="B1327">
        <v>12</v>
      </c>
      <c r="C1327">
        <v>4</v>
      </c>
      <c r="D1327">
        <v>2754.2200000000003</v>
      </c>
      <c r="E1327" cm="1">
        <f t="array" ref="E1327">_xlfn.IFS(B1327&gt;87,1,AND(B1327&lt;=87, B1327&gt;45),2,AND(B1327&lt;=45,B1327&gt;18),3,B1327&lt;=18,4)</f>
        <v>4</v>
      </c>
      <c r="F1327" cm="1">
        <f t="array" ref="F1327">_xlfn.IFS(C1327&gt;7,4,AND(C1327&lt;=7, C1327&gt;5),3,AND(C1327&lt;=5,C1327&gt;4),2,C1327&lt;=4,1)</f>
        <v>1</v>
      </c>
      <c r="G1327" cm="1">
        <f t="array" ref="G1327">_xlfn.IFS(D1327&gt;4094,4,AND(D1327&lt;=4094, D1327&gt;2784),3,AND(D1327&lt;=2784,D1327&gt;1779),2,D1327&lt;=1779,1)</f>
        <v>2</v>
      </c>
      <c r="H1327">
        <f t="shared" si="20"/>
        <v>412</v>
      </c>
      <c r="I1327" t="str" cm="1">
        <f t="array" ref="I1327">_xlfn.IFS(H1327&gt;411,"Platinum",AND(H1327&lt;=411, H1327&gt;311),"Gold",AND(H1327&lt;=311,H1327&gt;211),"Silver",H1327&lt;=211,"Bronze")</f>
        <v>Platinum</v>
      </c>
      <c r="J1327" t="str" cm="1">
        <f t="array" ref="J1327">_xlfn.IFS(
H1327="444","Champions",
LEFT(H1327,1)="4","Loyal Customers",
MID(H1327,2,1)="4","Potential Loyalists",
LEFT(H1327,1)="3","Promising",
LEFT(H1327,1)="2","Customers Needing Attention",
LEFT(H1327,1)&lt;="2","At Risk",
RIGHT(H1327,1)="4","Can't Lose Them",
TRUE,"Hibernating"
)</f>
        <v>Loyal Customers</v>
      </c>
    </row>
    <row r="1328" spans="1:10" x14ac:dyDescent="0.25">
      <c r="A1328" s="3" t="s">
        <v>1344</v>
      </c>
      <c r="B1328">
        <v>42</v>
      </c>
      <c r="C1328">
        <v>5</v>
      </c>
      <c r="D1328">
        <v>985.77</v>
      </c>
      <c r="E1328" cm="1">
        <f t="array" ref="E1328">_xlfn.IFS(B1328&gt;87,1,AND(B1328&lt;=87, B1328&gt;45),2,AND(B1328&lt;=45,B1328&gt;18),3,B1328&lt;=18,4)</f>
        <v>3</v>
      </c>
      <c r="F1328" cm="1">
        <f t="array" ref="F1328">_xlfn.IFS(C1328&gt;7,4,AND(C1328&lt;=7, C1328&gt;5),3,AND(C1328&lt;=5,C1328&gt;4),2,C1328&lt;=4,1)</f>
        <v>2</v>
      </c>
      <c r="G1328" cm="1">
        <f t="array" ref="G1328">_xlfn.IFS(D1328&gt;4094,4,AND(D1328&lt;=4094, D1328&gt;2784),3,AND(D1328&lt;=2784,D1328&gt;1779),2,D1328&lt;=1779,1)</f>
        <v>1</v>
      </c>
      <c r="H1328">
        <f t="shared" si="20"/>
        <v>321</v>
      </c>
      <c r="I1328" t="str" cm="1">
        <f t="array" ref="I1328">_xlfn.IFS(H1328&gt;411,"Platinum",AND(H1328&lt;=411, H1328&gt;311),"Gold",AND(H1328&lt;=311,H1328&gt;211),"Silver",H1328&lt;=211,"Bronze")</f>
        <v>Gold</v>
      </c>
      <c r="J1328" t="str" cm="1">
        <f t="array" ref="J1328">_xlfn.IFS(
H1328="444","Champions",
LEFT(H1328,1)="4","Loyal Customers",
MID(H1328,2,1)="4","Potential Loyalists",
LEFT(H1328,1)="3","Promising",
LEFT(H1328,1)="2","Customers Needing Attention",
LEFT(H1328,1)&lt;="2","At Risk",
RIGHT(H1328,1)="4","Can't Lose Them",
TRUE,"Hibernating"
)</f>
        <v>Promising</v>
      </c>
    </row>
    <row r="1329" spans="1:10" x14ac:dyDescent="0.25">
      <c r="A1329" s="3" t="s">
        <v>1345</v>
      </c>
      <c r="B1329">
        <v>54</v>
      </c>
      <c r="C1329">
        <v>4</v>
      </c>
      <c r="D1329">
        <v>2957.42</v>
      </c>
      <c r="E1329" cm="1">
        <f t="array" ref="E1329">_xlfn.IFS(B1329&gt;87,1,AND(B1329&lt;=87, B1329&gt;45),2,AND(B1329&lt;=45,B1329&gt;18),3,B1329&lt;=18,4)</f>
        <v>2</v>
      </c>
      <c r="F1329" cm="1">
        <f t="array" ref="F1329">_xlfn.IFS(C1329&gt;7,4,AND(C1329&lt;=7, C1329&gt;5),3,AND(C1329&lt;=5,C1329&gt;4),2,C1329&lt;=4,1)</f>
        <v>1</v>
      </c>
      <c r="G1329" cm="1">
        <f t="array" ref="G1329">_xlfn.IFS(D1329&gt;4094,4,AND(D1329&lt;=4094, D1329&gt;2784),3,AND(D1329&lt;=2784,D1329&gt;1779),2,D1329&lt;=1779,1)</f>
        <v>3</v>
      </c>
      <c r="H1329">
        <f t="shared" si="20"/>
        <v>213</v>
      </c>
      <c r="I1329" t="str" cm="1">
        <f t="array" ref="I1329">_xlfn.IFS(H1329&gt;411,"Platinum",AND(H1329&lt;=411, H1329&gt;311),"Gold",AND(H1329&lt;=311,H1329&gt;211),"Silver",H1329&lt;=211,"Bronze")</f>
        <v>Silver</v>
      </c>
      <c r="J1329" t="str" cm="1">
        <f t="array" ref="J1329">_xlfn.IFS(
H1329="444","Champions",
LEFT(H1329,1)="4","Loyal Customers",
MID(H1329,2,1)="4","Potential Loyalists",
LEFT(H1329,1)="3","Promising",
LEFT(H1329,1)="2","Customers Needing Attention",
LEFT(H1329,1)&lt;="2","At Risk",
RIGHT(H1329,1)="4","Can't Lose Them",
TRUE,"Hibernating"
)</f>
        <v>Customers Needing Attention</v>
      </c>
    </row>
    <row r="1330" spans="1:10" x14ac:dyDescent="0.25">
      <c r="A1330" s="3" t="s">
        <v>1346</v>
      </c>
      <c r="B1330">
        <v>42</v>
      </c>
      <c r="C1330">
        <v>8</v>
      </c>
      <c r="D1330">
        <v>6198.41</v>
      </c>
      <c r="E1330" cm="1">
        <f t="array" ref="E1330">_xlfn.IFS(B1330&gt;87,1,AND(B1330&lt;=87, B1330&gt;45),2,AND(B1330&lt;=45,B1330&gt;18),3,B1330&lt;=18,4)</f>
        <v>3</v>
      </c>
      <c r="F1330" cm="1">
        <f t="array" ref="F1330">_xlfn.IFS(C1330&gt;7,4,AND(C1330&lt;=7, C1330&gt;5),3,AND(C1330&lt;=5,C1330&gt;4),2,C1330&lt;=4,1)</f>
        <v>4</v>
      </c>
      <c r="G1330" cm="1">
        <f t="array" ref="G1330">_xlfn.IFS(D1330&gt;4094,4,AND(D1330&lt;=4094, D1330&gt;2784),3,AND(D1330&lt;=2784,D1330&gt;1779),2,D1330&lt;=1779,1)</f>
        <v>4</v>
      </c>
      <c r="H1330">
        <f t="shared" si="20"/>
        <v>344</v>
      </c>
      <c r="I1330" t="str" cm="1">
        <f t="array" ref="I1330">_xlfn.IFS(H1330&gt;411,"Platinum",AND(H1330&lt;=411, H1330&gt;311),"Gold",AND(H1330&lt;=311,H1330&gt;211),"Silver",H1330&lt;=211,"Bronze")</f>
        <v>Gold</v>
      </c>
      <c r="J1330" t="str" cm="1">
        <f t="array" ref="J1330">_xlfn.IFS(
H1330="444","Champions",
LEFT(H1330,1)="4","Loyal Customers",
MID(H1330,2,1)="4","Potential Loyalists",
LEFT(H1330,1)="3","Promising",
LEFT(H1330,1)="2","Customers Needing Attention",
LEFT(H1330,1)&lt;="2","At Risk",
RIGHT(H1330,1)="4","Can't Lose Them",
TRUE,"Hibernating"
)</f>
        <v>Potential Loyalists</v>
      </c>
    </row>
    <row r="1331" spans="1:10" x14ac:dyDescent="0.25">
      <c r="A1331" s="3" t="s">
        <v>1347</v>
      </c>
      <c r="B1331">
        <v>2</v>
      </c>
      <c r="C1331">
        <v>5</v>
      </c>
      <c r="D1331">
        <v>4139.25</v>
      </c>
      <c r="E1331" cm="1">
        <f t="array" ref="E1331">_xlfn.IFS(B1331&gt;87,1,AND(B1331&lt;=87, B1331&gt;45),2,AND(B1331&lt;=45,B1331&gt;18),3,B1331&lt;=18,4)</f>
        <v>4</v>
      </c>
      <c r="F1331" cm="1">
        <f t="array" ref="F1331">_xlfn.IFS(C1331&gt;7,4,AND(C1331&lt;=7, C1331&gt;5),3,AND(C1331&lt;=5,C1331&gt;4),2,C1331&lt;=4,1)</f>
        <v>2</v>
      </c>
      <c r="G1331" cm="1">
        <f t="array" ref="G1331">_xlfn.IFS(D1331&gt;4094,4,AND(D1331&lt;=4094, D1331&gt;2784),3,AND(D1331&lt;=2784,D1331&gt;1779),2,D1331&lt;=1779,1)</f>
        <v>4</v>
      </c>
      <c r="H1331">
        <f t="shared" si="20"/>
        <v>424</v>
      </c>
      <c r="I1331" t="str" cm="1">
        <f t="array" ref="I1331">_xlfn.IFS(H1331&gt;411,"Platinum",AND(H1331&lt;=411, H1331&gt;311),"Gold",AND(H1331&lt;=311,H1331&gt;211),"Silver",H1331&lt;=211,"Bronze")</f>
        <v>Platinum</v>
      </c>
      <c r="J1331" t="str" cm="1">
        <f t="array" ref="J1331">_xlfn.IFS(
H1331="444","Champions",
LEFT(H1331,1)="4","Loyal Customers",
MID(H1331,2,1)="4","Potential Loyalists",
LEFT(H1331,1)="3","Promising",
LEFT(H1331,1)="2","Customers Needing Attention",
LEFT(H1331,1)&lt;="2","At Risk",
RIGHT(H1331,1)="4","Can't Lose Them",
TRUE,"Hibernating"
)</f>
        <v>Loyal Customers</v>
      </c>
    </row>
    <row r="1332" spans="1:10" x14ac:dyDescent="0.25">
      <c r="A1332" s="3" t="s">
        <v>1348</v>
      </c>
      <c r="B1332">
        <v>71</v>
      </c>
      <c r="C1332">
        <v>5</v>
      </c>
      <c r="D1332">
        <v>985.46999999999991</v>
      </c>
      <c r="E1332" cm="1">
        <f t="array" ref="E1332">_xlfn.IFS(B1332&gt;87,1,AND(B1332&lt;=87, B1332&gt;45),2,AND(B1332&lt;=45,B1332&gt;18),3,B1332&lt;=18,4)</f>
        <v>2</v>
      </c>
      <c r="F1332" cm="1">
        <f t="array" ref="F1332">_xlfn.IFS(C1332&gt;7,4,AND(C1332&lt;=7, C1332&gt;5),3,AND(C1332&lt;=5,C1332&gt;4),2,C1332&lt;=4,1)</f>
        <v>2</v>
      </c>
      <c r="G1332" cm="1">
        <f t="array" ref="G1332">_xlfn.IFS(D1332&gt;4094,4,AND(D1332&lt;=4094, D1332&gt;2784),3,AND(D1332&lt;=2784,D1332&gt;1779),2,D1332&lt;=1779,1)</f>
        <v>1</v>
      </c>
      <c r="H1332">
        <f t="shared" si="20"/>
        <v>221</v>
      </c>
      <c r="I1332" t="str" cm="1">
        <f t="array" ref="I1332">_xlfn.IFS(H1332&gt;411,"Platinum",AND(H1332&lt;=411, H1332&gt;311),"Gold",AND(H1332&lt;=311,H1332&gt;211),"Silver",H1332&lt;=211,"Bronze")</f>
        <v>Silver</v>
      </c>
      <c r="J1332" t="str" cm="1">
        <f t="array" ref="J1332">_xlfn.IFS(
H1332="444","Champions",
LEFT(H1332,1)="4","Loyal Customers",
MID(H1332,2,1)="4","Potential Loyalists",
LEFT(H1332,1)="3","Promising",
LEFT(H1332,1)="2","Customers Needing Attention",
LEFT(H1332,1)&lt;="2","At Risk",
RIGHT(H1332,1)="4","Can't Lose Them",
TRUE,"Hibernating"
)</f>
        <v>Customers Needing Attention</v>
      </c>
    </row>
    <row r="1333" spans="1:10" x14ac:dyDescent="0.25">
      <c r="A1333" s="3" t="s">
        <v>1349</v>
      </c>
      <c r="B1333">
        <v>119</v>
      </c>
      <c r="C1333">
        <v>3</v>
      </c>
      <c r="D1333">
        <v>378.15</v>
      </c>
      <c r="E1333" cm="1">
        <f t="array" ref="E1333">_xlfn.IFS(B1333&gt;87,1,AND(B1333&lt;=87, B1333&gt;45),2,AND(B1333&lt;=45,B1333&gt;18),3,B1333&lt;=18,4)</f>
        <v>1</v>
      </c>
      <c r="F1333" cm="1">
        <f t="array" ref="F1333">_xlfn.IFS(C1333&gt;7,4,AND(C1333&lt;=7, C1333&gt;5),3,AND(C1333&lt;=5,C1333&gt;4),2,C1333&lt;=4,1)</f>
        <v>1</v>
      </c>
      <c r="G1333" cm="1">
        <f t="array" ref="G1333">_xlfn.IFS(D1333&gt;4094,4,AND(D1333&lt;=4094, D1333&gt;2784),3,AND(D1333&lt;=2784,D1333&gt;1779),2,D1333&lt;=1779,1)</f>
        <v>1</v>
      </c>
      <c r="H1333">
        <f t="shared" si="20"/>
        <v>111</v>
      </c>
      <c r="I1333" t="str" cm="1">
        <f t="array" ref="I1333">_xlfn.IFS(H1333&gt;411,"Platinum",AND(H1333&lt;=411, H1333&gt;311),"Gold",AND(H1333&lt;=311,H1333&gt;211),"Silver",H1333&lt;=211,"Bronze")</f>
        <v>Bronze</v>
      </c>
      <c r="J1333" t="str" cm="1">
        <f t="array" ref="J1333">_xlfn.IFS(
H1333="444","Champions",
LEFT(H1333,1)="4","Loyal Customers",
MID(H1333,2,1)="4","Potential Loyalists",
LEFT(H1333,1)="3","Promising",
LEFT(H1333,1)="2","Customers Needing Attention",
LEFT(H1333,1)&lt;="2","At Risk",
RIGHT(H1333,1)="4","Can't Lose Them",
TRUE,"Hibernating"
)</f>
        <v>At Risk</v>
      </c>
    </row>
    <row r="1334" spans="1:10" x14ac:dyDescent="0.25">
      <c r="A1334" s="3" t="s">
        <v>1350</v>
      </c>
      <c r="B1334">
        <v>25</v>
      </c>
      <c r="C1334">
        <v>3</v>
      </c>
      <c r="D1334">
        <v>1152.8999999999999</v>
      </c>
      <c r="E1334" cm="1">
        <f t="array" ref="E1334">_xlfn.IFS(B1334&gt;87,1,AND(B1334&lt;=87, B1334&gt;45),2,AND(B1334&lt;=45,B1334&gt;18),3,B1334&lt;=18,4)</f>
        <v>3</v>
      </c>
      <c r="F1334" cm="1">
        <f t="array" ref="F1334">_xlfn.IFS(C1334&gt;7,4,AND(C1334&lt;=7, C1334&gt;5),3,AND(C1334&lt;=5,C1334&gt;4),2,C1334&lt;=4,1)</f>
        <v>1</v>
      </c>
      <c r="G1334" cm="1">
        <f t="array" ref="G1334">_xlfn.IFS(D1334&gt;4094,4,AND(D1334&lt;=4094, D1334&gt;2784),3,AND(D1334&lt;=2784,D1334&gt;1779),2,D1334&lt;=1779,1)</f>
        <v>1</v>
      </c>
      <c r="H1334">
        <f t="shared" si="20"/>
        <v>311</v>
      </c>
      <c r="I1334" t="str" cm="1">
        <f t="array" ref="I1334">_xlfn.IFS(H1334&gt;411,"Platinum",AND(H1334&lt;=411, H1334&gt;311),"Gold",AND(H1334&lt;=311,H1334&gt;211),"Silver",H1334&lt;=211,"Bronze")</f>
        <v>Silver</v>
      </c>
      <c r="J1334" t="str" cm="1">
        <f t="array" ref="J1334">_xlfn.IFS(
H1334="444","Champions",
LEFT(H1334,1)="4","Loyal Customers",
MID(H1334,2,1)="4","Potential Loyalists",
LEFT(H1334,1)="3","Promising",
LEFT(H1334,1)="2","Customers Needing Attention",
LEFT(H1334,1)&lt;="2","At Risk",
RIGHT(H1334,1)="4","Can't Lose Them",
TRUE,"Hibernating"
)</f>
        <v>Promising</v>
      </c>
    </row>
    <row r="1335" spans="1:10" x14ac:dyDescent="0.25">
      <c r="A1335" s="3" t="s">
        <v>1351</v>
      </c>
      <c r="B1335">
        <v>24</v>
      </c>
      <c r="C1335">
        <v>4</v>
      </c>
      <c r="D1335">
        <v>2644.0299999999997</v>
      </c>
      <c r="E1335" cm="1">
        <f t="array" ref="E1335">_xlfn.IFS(B1335&gt;87,1,AND(B1335&lt;=87, B1335&gt;45),2,AND(B1335&lt;=45,B1335&gt;18),3,B1335&lt;=18,4)</f>
        <v>3</v>
      </c>
      <c r="F1335" cm="1">
        <f t="array" ref="F1335">_xlfn.IFS(C1335&gt;7,4,AND(C1335&lt;=7, C1335&gt;5),3,AND(C1335&lt;=5,C1335&gt;4),2,C1335&lt;=4,1)</f>
        <v>1</v>
      </c>
      <c r="G1335" cm="1">
        <f t="array" ref="G1335">_xlfn.IFS(D1335&gt;4094,4,AND(D1335&lt;=4094, D1335&gt;2784),3,AND(D1335&lt;=2784,D1335&gt;1779),2,D1335&lt;=1779,1)</f>
        <v>2</v>
      </c>
      <c r="H1335">
        <f t="shared" si="20"/>
        <v>312</v>
      </c>
      <c r="I1335" t="str" cm="1">
        <f t="array" ref="I1335">_xlfn.IFS(H1335&gt;411,"Platinum",AND(H1335&lt;=411, H1335&gt;311),"Gold",AND(H1335&lt;=311,H1335&gt;211),"Silver",H1335&lt;=211,"Bronze")</f>
        <v>Gold</v>
      </c>
      <c r="J1335" t="str" cm="1">
        <f t="array" ref="J1335">_xlfn.IFS(
H1335="444","Champions",
LEFT(H1335,1)="4","Loyal Customers",
MID(H1335,2,1)="4","Potential Loyalists",
LEFT(H1335,1)="3","Promising",
LEFT(H1335,1)="2","Customers Needing Attention",
LEFT(H1335,1)&lt;="2","At Risk",
RIGHT(H1335,1)="4","Can't Lose Them",
TRUE,"Hibernating"
)</f>
        <v>Promising</v>
      </c>
    </row>
    <row r="1336" spans="1:10" x14ac:dyDescent="0.25">
      <c r="A1336" s="3" t="s">
        <v>1352</v>
      </c>
      <c r="B1336">
        <v>97</v>
      </c>
      <c r="C1336">
        <v>7</v>
      </c>
      <c r="D1336">
        <v>4286.95</v>
      </c>
      <c r="E1336" cm="1">
        <f t="array" ref="E1336">_xlfn.IFS(B1336&gt;87,1,AND(B1336&lt;=87, B1336&gt;45),2,AND(B1336&lt;=45,B1336&gt;18),3,B1336&lt;=18,4)</f>
        <v>1</v>
      </c>
      <c r="F1336" cm="1">
        <f t="array" ref="F1336">_xlfn.IFS(C1336&gt;7,4,AND(C1336&lt;=7, C1336&gt;5),3,AND(C1336&lt;=5,C1336&gt;4),2,C1336&lt;=4,1)</f>
        <v>3</v>
      </c>
      <c r="G1336" cm="1">
        <f t="array" ref="G1336">_xlfn.IFS(D1336&gt;4094,4,AND(D1336&lt;=4094, D1336&gt;2784),3,AND(D1336&lt;=2784,D1336&gt;1779),2,D1336&lt;=1779,1)</f>
        <v>4</v>
      </c>
      <c r="H1336">
        <f t="shared" si="20"/>
        <v>134</v>
      </c>
      <c r="I1336" t="str" cm="1">
        <f t="array" ref="I1336">_xlfn.IFS(H1336&gt;411,"Platinum",AND(H1336&lt;=411, H1336&gt;311),"Gold",AND(H1336&lt;=311,H1336&gt;211),"Silver",H1336&lt;=211,"Bronze")</f>
        <v>Bronze</v>
      </c>
      <c r="J1336" t="str" cm="1">
        <f t="array" ref="J1336">_xlfn.IFS(
H1336="444","Champions",
LEFT(H1336,1)="4","Loyal Customers",
MID(H1336,2,1)="4","Potential Loyalists",
LEFT(H1336,1)="3","Promising",
LEFT(H1336,1)="2","Customers Needing Attention",
LEFT(H1336,1)&lt;="2","At Risk",
RIGHT(H1336,1)="4","Can't Lose Them",
TRUE,"Hibernating"
)</f>
        <v>At Risk</v>
      </c>
    </row>
    <row r="1337" spans="1:10" x14ac:dyDescent="0.25">
      <c r="A1337" s="3" t="s">
        <v>1353</v>
      </c>
      <c r="B1337">
        <v>15</v>
      </c>
      <c r="C1337">
        <v>6</v>
      </c>
      <c r="D1337">
        <v>4304.1099999999997</v>
      </c>
      <c r="E1337" cm="1">
        <f t="array" ref="E1337">_xlfn.IFS(B1337&gt;87,1,AND(B1337&lt;=87, B1337&gt;45),2,AND(B1337&lt;=45,B1337&gt;18),3,B1337&lt;=18,4)</f>
        <v>4</v>
      </c>
      <c r="F1337" cm="1">
        <f t="array" ref="F1337">_xlfn.IFS(C1337&gt;7,4,AND(C1337&lt;=7, C1337&gt;5),3,AND(C1337&lt;=5,C1337&gt;4),2,C1337&lt;=4,1)</f>
        <v>3</v>
      </c>
      <c r="G1337" cm="1">
        <f t="array" ref="G1337">_xlfn.IFS(D1337&gt;4094,4,AND(D1337&lt;=4094, D1337&gt;2784),3,AND(D1337&lt;=2784,D1337&gt;1779),2,D1337&lt;=1779,1)</f>
        <v>4</v>
      </c>
      <c r="H1337">
        <f t="shared" si="20"/>
        <v>434</v>
      </c>
      <c r="I1337" t="str" cm="1">
        <f t="array" ref="I1337">_xlfn.IFS(H1337&gt;411,"Platinum",AND(H1337&lt;=411, H1337&gt;311),"Gold",AND(H1337&lt;=311,H1337&gt;211),"Silver",H1337&lt;=211,"Bronze")</f>
        <v>Platinum</v>
      </c>
      <c r="J1337" t="str" cm="1">
        <f t="array" ref="J1337">_xlfn.IFS(
H1337="444","Champions",
LEFT(H1337,1)="4","Loyal Customers",
MID(H1337,2,1)="4","Potential Loyalists",
LEFT(H1337,1)="3","Promising",
LEFT(H1337,1)="2","Customers Needing Attention",
LEFT(H1337,1)&lt;="2","At Risk",
RIGHT(H1337,1)="4","Can't Lose Them",
TRUE,"Hibernating"
)</f>
        <v>Loyal Customers</v>
      </c>
    </row>
    <row r="1338" spans="1:10" x14ac:dyDescent="0.25">
      <c r="A1338" s="3" t="s">
        <v>1354</v>
      </c>
      <c r="B1338">
        <v>254</v>
      </c>
      <c r="C1338">
        <v>1</v>
      </c>
      <c r="D1338">
        <v>745.94</v>
      </c>
      <c r="E1338" cm="1">
        <f t="array" ref="E1338">_xlfn.IFS(B1338&gt;87,1,AND(B1338&lt;=87, B1338&gt;45),2,AND(B1338&lt;=45,B1338&gt;18),3,B1338&lt;=18,4)</f>
        <v>1</v>
      </c>
      <c r="F1338" cm="1">
        <f t="array" ref="F1338">_xlfn.IFS(C1338&gt;7,4,AND(C1338&lt;=7, C1338&gt;5),3,AND(C1338&lt;=5,C1338&gt;4),2,C1338&lt;=4,1)</f>
        <v>1</v>
      </c>
      <c r="G1338" cm="1">
        <f t="array" ref="G1338">_xlfn.IFS(D1338&gt;4094,4,AND(D1338&lt;=4094, D1338&gt;2784),3,AND(D1338&lt;=2784,D1338&gt;1779),2,D1338&lt;=1779,1)</f>
        <v>1</v>
      </c>
      <c r="H1338">
        <f t="shared" si="20"/>
        <v>111</v>
      </c>
      <c r="I1338" t="str" cm="1">
        <f t="array" ref="I1338">_xlfn.IFS(H1338&gt;411,"Platinum",AND(H1338&lt;=411, H1338&gt;311),"Gold",AND(H1338&lt;=311,H1338&gt;211),"Silver",H1338&lt;=211,"Bronze")</f>
        <v>Bronze</v>
      </c>
      <c r="J1338" t="str" cm="1">
        <f t="array" ref="J1338">_xlfn.IFS(
H1338="444","Champions",
LEFT(H1338,1)="4","Loyal Customers",
MID(H1338,2,1)="4","Potential Loyalists",
LEFT(H1338,1)="3","Promising",
LEFT(H1338,1)="2","Customers Needing Attention",
LEFT(H1338,1)&lt;="2","At Risk",
RIGHT(H1338,1)="4","Can't Lose Them",
TRUE,"Hibernating"
)</f>
        <v>At Risk</v>
      </c>
    </row>
    <row r="1339" spans="1:10" x14ac:dyDescent="0.25">
      <c r="A1339" s="3" t="s">
        <v>1355</v>
      </c>
      <c r="B1339">
        <v>30</v>
      </c>
      <c r="C1339">
        <v>8</v>
      </c>
      <c r="D1339">
        <v>6291.68</v>
      </c>
      <c r="E1339" cm="1">
        <f t="array" ref="E1339">_xlfn.IFS(B1339&gt;87,1,AND(B1339&lt;=87, B1339&gt;45),2,AND(B1339&lt;=45,B1339&gt;18),3,B1339&lt;=18,4)</f>
        <v>3</v>
      </c>
      <c r="F1339" cm="1">
        <f t="array" ref="F1339">_xlfn.IFS(C1339&gt;7,4,AND(C1339&lt;=7, C1339&gt;5),3,AND(C1339&lt;=5,C1339&gt;4),2,C1339&lt;=4,1)</f>
        <v>4</v>
      </c>
      <c r="G1339" cm="1">
        <f t="array" ref="G1339">_xlfn.IFS(D1339&gt;4094,4,AND(D1339&lt;=4094, D1339&gt;2784),3,AND(D1339&lt;=2784,D1339&gt;1779),2,D1339&lt;=1779,1)</f>
        <v>4</v>
      </c>
      <c r="H1339">
        <f t="shared" si="20"/>
        <v>344</v>
      </c>
      <c r="I1339" t="str" cm="1">
        <f t="array" ref="I1339">_xlfn.IFS(H1339&gt;411,"Platinum",AND(H1339&lt;=411, H1339&gt;311),"Gold",AND(H1339&lt;=311,H1339&gt;211),"Silver",H1339&lt;=211,"Bronze")</f>
        <v>Gold</v>
      </c>
      <c r="J1339" t="str" cm="1">
        <f t="array" ref="J1339">_xlfn.IFS(
H1339="444","Champions",
LEFT(H1339,1)="4","Loyal Customers",
MID(H1339,2,1)="4","Potential Loyalists",
LEFT(H1339,1)="3","Promising",
LEFT(H1339,1)="2","Customers Needing Attention",
LEFT(H1339,1)&lt;="2","At Risk",
RIGHT(H1339,1)="4","Can't Lose Them",
TRUE,"Hibernating"
)</f>
        <v>Potential Loyalists</v>
      </c>
    </row>
    <row r="1340" spans="1:10" x14ac:dyDescent="0.25">
      <c r="A1340" s="3" t="s">
        <v>1356</v>
      </c>
      <c r="B1340">
        <v>58</v>
      </c>
      <c r="C1340">
        <v>9</v>
      </c>
      <c r="D1340">
        <v>5046.6400000000003</v>
      </c>
      <c r="E1340" cm="1">
        <f t="array" ref="E1340">_xlfn.IFS(B1340&gt;87,1,AND(B1340&lt;=87, B1340&gt;45),2,AND(B1340&lt;=45,B1340&gt;18),3,B1340&lt;=18,4)</f>
        <v>2</v>
      </c>
      <c r="F1340" cm="1">
        <f t="array" ref="F1340">_xlfn.IFS(C1340&gt;7,4,AND(C1340&lt;=7, C1340&gt;5),3,AND(C1340&lt;=5,C1340&gt;4),2,C1340&lt;=4,1)</f>
        <v>4</v>
      </c>
      <c r="G1340" cm="1">
        <f t="array" ref="G1340">_xlfn.IFS(D1340&gt;4094,4,AND(D1340&lt;=4094, D1340&gt;2784),3,AND(D1340&lt;=2784,D1340&gt;1779),2,D1340&lt;=1779,1)</f>
        <v>4</v>
      </c>
      <c r="H1340">
        <f t="shared" si="20"/>
        <v>244</v>
      </c>
      <c r="I1340" t="str" cm="1">
        <f t="array" ref="I1340">_xlfn.IFS(H1340&gt;411,"Platinum",AND(H1340&lt;=411, H1340&gt;311),"Gold",AND(H1340&lt;=311,H1340&gt;211),"Silver",H1340&lt;=211,"Bronze")</f>
        <v>Silver</v>
      </c>
      <c r="J1340" t="str" cm="1">
        <f t="array" ref="J1340">_xlfn.IFS(
H1340="444","Champions",
LEFT(H1340,1)="4","Loyal Customers",
MID(H1340,2,1)="4","Potential Loyalists",
LEFT(H1340,1)="3","Promising",
LEFT(H1340,1)="2","Customers Needing Attention",
LEFT(H1340,1)&lt;="2","At Risk",
RIGHT(H1340,1)="4","Can't Lose Them",
TRUE,"Hibernating"
)</f>
        <v>Potential Loyalists</v>
      </c>
    </row>
    <row r="1341" spans="1:10" x14ac:dyDescent="0.25">
      <c r="A1341" s="3" t="s">
        <v>1357</v>
      </c>
      <c r="B1341">
        <v>49</v>
      </c>
      <c r="C1341">
        <v>5</v>
      </c>
      <c r="D1341">
        <v>3469.0499999999997</v>
      </c>
      <c r="E1341" cm="1">
        <f t="array" ref="E1341">_xlfn.IFS(B1341&gt;87,1,AND(B1341&lt;=87, B1341&gt;45),2,AND(B1341&lt;=45,B1341&gt;18),3,B1341&lt;=18,4)</f>
        <v>2</v>
      </c>
      <c r="F1341" cm="1">
        <f t="array" ref="F1341">_xlfn.IFS(C1341&gt;7,4,AND(C1341&lt;=7, C1341&gt;5),3,AND(C1341&lt;=5,C1341&gt;4),2,C1341&lt;=4,1)</f>
        <v>2</v>
      </c>
      <c r="G1341" cm="1">
        <f t="array" ref="G1341">_xlfn.IFS(D1341&gt;4094,4,AND(D1341&lt;=4094, D1341&gt;2784),3,AND(D1341&lt;=2784,D1341&gt;1779),2,D1341&lt;=1779,1)</f>
        <v>3</v>
      </c>
      <c r="H1341">
        <f t="shared" si="20"/>
        <v>223</v>
      </c>
      <c r="I1341" t="str" cm="1">
        <f t="array" ref="I1341">_xlfn.IFS(H1341&gt;411,"Platinum",AND(H1341&lt;=411, H1341&gt;311),"Gold",AND(H1341&lt;=311,H1341&gt;211),"Silver",H1341&lt;=211,"Bronze")</f>
        <v>Silver</v>
      </c>
      <c r="J1341" t="str" cm="1">
        <f t="array" ref="J1341">_xlfn.IFS(
H1341="444","Champions",
LEFT(H1341,1)="4","Loyal Customers",
MID(H1341,2,1)="4","Potential Loyalists",
LEFT(H1341,1)="3","Promising",
LEFT(H1341,1)="2","Customers Needing Attention",
LEFT(H1341,1)&lt;="2","At Risk",
RIGHT(H1341,1)="4","Can't Lose Them",
TRUE,"Hibernating"
)</f>
        <v>Customers Needing Attention</v>
      </c>
    </row>
    <row r="1342" spans="1:10" x14ac:dyDescent="0.25">
      <c r="A1342" s="3" t="s">
        <v>1358</v>
      </c>
      <c r="B1342">
        <v>17</v>
      </c>
      <c r="C1342">
        <v>8</v>
      </c>
      <c r="D1342">
        <v>3346.58</v>
      </c>
      <c r="E1342" cm="1">
        <f t="array" ref="E1342">_xlfn.IFS(B1342&gt;87,1,AND(B1342&lt;=87, B1342&gt;45),2,AND(B1342&lt;=45,B1342&gt;18),3,B1342&lt;=18,4)</f>
        <v>4</v>
      </c>
      <c r="F1342" cm="1">
        <f t="array" ref="F1342">_xlfn.IFS(C1342&gt;7,4,AND(C1342&lt;=7, C1342&gt;5),3,AND(C1342&lt;=5,C1342&gt;4),2,C1342&lt;=4,1)</f>
        <v>4</v>
      </c>
      <c r="G1342" cm="1">
        <f t="array" ref="G1342">_xlfn.IFS(D1342&gt;4094,4,AND(D1342&lt;=4094, D1342&gt;2784),3,AND(D1342&lt;=2784,D1342&gt;1779),2,D1342&lt;=1779,1)</f>
        <v>3</v>
      </c>
      <c r="H1342">
        <f t="shared" si="20"/>
        <v>443</v>
      </c>
      <c r="I1342" t="str" cm="1">
        <f t="array" ref="I1342">_xlfn.IFS(H1342&gt;411,"Platinum",AND(H1342&lt;=411, H1342&gt;311),"Gold",AND(H1342&lt;=311,H1342&gt;211),"Silver",H1342&lt;=211,"Bronze")</f>
        <v>Platinum</v>
      </c>
      <c r="J1342" t="str" cm="1">
        <f t="array" ref="J1342">_xlfn.IFS(
H1342="444","Champions",
LEFT(H1342,1)="4","Loyal Customers",
MID(H1342,2,1)="4","Potential Loyalists",
LEFT(H1342,1)="3","Promising",
LEFT(H1342,1)="2","Customers Needing Attention",
LEFT(H1342,1)&lt;="2","At Risk",
RIGHT(H1342,1)="4","Can't Lose Them",
TRUE,"Hibernating"
)</f>
        <v>Loyal Customers</v>
      </c>
    </row>
    <row r="1343" spans="1:10" x14ac:dyDescent="0.25">
      <c r="A1343" s="3" t="s">
        <v>1359</v>
      </c>
      <c r="B1343">
        <v>100</v>
      </c>
      <c r="C1343">
        <v>4</v>
      </c>
      <c r="D1343">
        <v>1781.91</v>
      </c>
      <c r="E1343" cm="1">
        <f t="array" ref="E1343">_xlfn.IFS(B1343&gt;87,1,AND(B1343&lt;=87, B1343&gt;45),2,AND(B1343&lt;=45,B1343&gt;18),3,B1343&lt;=18,4)</f>
        <v>1</v>
      </c>
      <c r="F1343" cm="1">
        <f t="array" ref="F1343">_xlfn.IFS(C1343&gt;7,4,AND(C1343&lt;=7, C1343&gt;5),3,AND(C1343&lt;=5,C1343&gt;4),2,C1343&lt;=4,1)</f>
        <v>1</v>
      </c>
      <c r="G1343" cm="1">
        <f t="array" ref="G1343">_xlfn.IFS(D1343&gt;4094,4,AND(D1343&lt;=4094, D1343&gt;2784),3,AND(D1343&lt;=2784,D1343&gt;1779),2,D1343&lt;=1779,1)</f>
        <v>2</v>
      </c>
      <c r="H1343">
        <f t="shared" si="20"/>
        <v>112</v>
      </c>
      <c r="I1343" t="str" cm="1">
        <f t="array" ref="I1343">_xlfn.IFS(H1343&gt;411,"Platinum",AND(H1343&lt;=411, H1343&gt;311),"Gold",AND(H1343&lt;=311,H1343&gt;211),"Silver",H1343&lt;=211,"Bronze")</f>
        <v>Bronze</v>
      </c>
      <c r="J1343" t="str" cm="1">
        <f t="array" ref="J1343">_xlfn.IFS(
H1343="444","Champions",
LEFT(H1343,1)="4","Loyal Customers",
MID(H1343,2,1)="4","Potential Loyalists",
LEFT(H1343,1)="3","Promising",
LEFT(H1343,1)="2","Customers Needing Attention",
LEFT(H1343,1)&lt;="2","At Risk",
RIGHT(H1343,1)="4","Can't Lose Them",
TRUE,"Hibernating"
)</f>
        <v>At Risk</v>
      </c>
    </row>
    <row r="1344" spans="1:10" x14ac:dyDescent="0.25">
      <c r="A1344" s="3" t="s">
        <v>1360</v>
      </c>
      <c r="B1344">
        <v>58</v>
      </c>
      <c r="C1344">
        <v>4</v>
      </c>
      <c r="D1344">
        <v>1464.66</v>
      </c>
      <c r="E1344" cm="1">
        <f t="array" ref="E1344">_xlfn.IFS(B1344&gt;87,1,AND(B1344&lt;=87, B1344&gt;45),2,AND(B1344&lt;=45,B1344&gt;18),3,B1344&lt;=18,4)</f>
        <v>2</v>
      </c>
      <c r="F1344" cm="1">
        <f t="array" ref="F1344">_xlfn.IFS(C1344&gt;7,4,AND(C1344&lt;=7, C1344&gt;5),3,AND(C1344&lt;=5,C1344&gt;4),2,C1344&lt;=4,1)</f>
        <v>1</v>
      </c>
      <c r="G1344" cm="1">
        <f t="array" ref="G1344">_xlfn.IFS(D1344&gt;4094,4,AND(D1344&lt;=4094, D1344&gt;2784),3,AND(D1344&lt;=2784,D1344&gt;1779),2,D1344&lt;=1779,1)</f>
        <v>1</v>
      </c>
      <c r="H1344">
        <f t="shared" si="20"/>
        <v>211</v>
      </c>
      <c r="I1344" t="str" cm="1">
        <f t="array" ref="I1344">_xlfn.IFS(H1344&gt;411,"Platinum",AND(H1344&lt;=411, H1344&gt;311),"Gold",AND(H1344&lt;=311,H1344&gt;211),"Silver",H1344&lt;=211,"Bronze")</f>
        <v>Bronze</v>
      </c>
      <c r="J1344" t="str" cm="1">
        <f t="array" ref="J1344">_xlfn.IFS(
H1344="444","Champions",
LEFT(H1344,1)="4","Loyal Customers",
MID(H1344,2,1)="4","Potential Loyalists",
LEFT(H1344,1)="3","Promising",
LEFT(H1344,1)="2","Customers Needing Attention",
LEFT(H1344,1)&lt;="2","At Risk",
RIGHT(H1344,1)="4","Can't Lose Them",
TRUE,"Hibernating"
)</f>
        <v>Customers Needing Attention</v>
      </c>
    </row>
    <row r="1345" spans="1:10" x14ac:dyDescent="0.25">
      <c r="A1345" s="3" t="s">
        <v>1361</v>
      </c>
      <c r="B1345">
        <v>74</v>
      </c>
      <c r="C1345">
        <v>6</v>
      </c>
      <c r="D1345">
        <v>3604.14</v>
      </c>
      <c r="E1345" cm="1">
        <f t="array" ref="E1345">_xlfn.IFS(B1345&gt;87,1,AND(B1345&lt;=87, B1345&gt;45),2,AND(B1345&lt;=45,B1345&gt;18),3,B1345&lt;=18,4)</f>
        <v>2</v>
      </c>
      <c r="F1345" cm="1">
        <f t="array" ref="F1345">_xlfn.IFS(C1345&gt;7,4,AND(C1345&lt;=7, C1345&gt;5),3,AND(C1345&lt;=5,C1345&gt;4),2,C1345&lt;=4,1)</f>
        <v>3</v>
      </c>
      <c r="G1345" cm="1">
        <f t="array" ref="G1345">_xlfn.IFS(D1345&gt;4094,4,AND(D1345&lt;=4094, D1345&gt;2784),3,AND(D1345&lt;=2784,D1345&gt;1779),2,D1345&lt;=1779,1)</f>
        <v>3</v>
      </c>
      <c r="H1345">
        <f t="shared" si="20"/>
        <v>233</v>
      </c>
      <c r="I1345" t="str" cm="1">
        <f t="array" ref="I1345">_xlfn.IFS(H1345&gt;411,"Platinum",AND(H1345&lt;=411, H1345&gt;311),"Gold",AND(H1345&lt;=311,H1345&gt;211),"Silver",H1345&lt;=211,"Bronze")</f>
        <v>Silver</v>
      </c>
      <c r="J1345" t="str" cm="1">
        <f t="array" ref="J1345">_xlfn.IFS(
H1345="444","Champions",
LEFT(H1345,1)="4","Loyal Customers",
MID(H1345,2,1)="4","Potential Loyalists",
LEFT(H1345,1)="3","Promising",
LEFT(H1345,1)="2","Customers Needing Attention",
LEFT(H1345,1)&lt;="2","At Risk",
RIGHT(H1345,1)="4","Can't Lose Them",
TRUE,"Hibernating"
)</f>
        <v>Customers Needing Attention</v>
      </c>
    </row>
    <row r="1346" spans="1:10" x14ac:dyDescent="0.25">
      <c r="A1346" s="3" t="s">
        <v>1362</v>
      </c>
      <c r="B1346">
        <v>114</v>
      </c>
      <c r="C1346">
        <v>6</v>
      </c>
      <c r="D1346">
        <v>2177.6800000000003</v>
      </c>
      <c r="E1346" cm="1">
        <f t="array" ref="E1346">_xlfn.IFS(B1346&gt;87,1,AND(B1346&lt;=87, B1346&gt;45),2,AND(B1346&lt;=45,B1346&gt;18),3,B1346&lt;=18,4)</f>
        <v>1</v>
      </c>
      <c r="F1346" cm="1">
        <f t="array" ref="F1346">_xlfn.IFS(C1346&gt;7,4,AND(C1346&lt;=7, C1346&gt;5),3,AND(C1346&lt;=5,C1346&gt;4),2,C1346&lt;=4,1)</f>
        <v>3</v>
      </c>
      <c r="G1346" cm="1">
        <f t="array" ref="G1346">_xlfn.IFS(D1346&gt;4094,4,AND(D1346&lt;=4094, D1346&gt;2784),3,AND(D1346&lt;=2784,D1346&gt;1779),2,D1346&lt;=1779,1)</f>
        <v>2</v>
      </c>
      <c r="H1346">
        <f t="shared" si="20"/>
        <v>132</v>
      </c>
      <c r="I1346" t="str" cm="1">
        <f t="array" ref="I1346">_xlfn.IFS(H1346&gt;411,"Platinum",AND(H1346&lt;=411, H1346&gt;311),"Gold",AND(H1346&lt;=311,H1346&gt;211),"Silver",H1346&lt;=211,"Bronze")</f>
        <v>Bronze</v>
      </c>
      <c r="J1346" t="str" cm="1">
        <f t="array" ref="J1346">_xlfn.IFS(
H1346="444","Champions",
LEFT(H1346,1)="4","Loyal Customers",
MID(H1346,2,1)="4","Potential Loyalists",
LEFT(H1346,1)="3","Promising",
LEFT(H1346,1)="2","Customers Needing Attention",
LEFT(H1346,1)&lt;="2","At Risk",
RIGHT(H1346,1)="4","Can't Lose Them",
TRUE,"Hibernating"
)</f>
        <v>At Risk</v>
      </c>
    </row>
    <row r="1347" spans="1:10" x14ac:dyDescent="0.25">
      <c r="A1347" s="3" t="s">
        <v>1363</v>
      </c>
      <c r="B1347">
        <v>265</v>
      </c>
      <c r="C1347">
        <v>1</v>
      </c>
      <c r="D1347">
        <v>445.21</v>
      </c>
      <c r="E1347" cm="1">
        <f t="array" ref="E1347">_xlfn.IFS(B1347&gt;87,1,AND(B1347&lt;=87, B1347&gt;45),2,AND(B1347&lt;=45,B1347&gt;18),3,B1347&lt;=18,4)</f>
        <v>1</v>
      </c>
      <c r="F1347" cm="1">
        <f t="array" ref="F1347">_xlfn.IFS(C1347&gt;7,4,AND(C1347&lt;=7, C1347&gt;5),3,AND(C1347&lt;=5,C1347&gt;4),2,C1347&lt;=4,1)</f>
        <v>1</v>
      </c>
      <c r="G1347" cm="1">
        <f t="array" ref="G1347">_xlfn.IFS(D1347&gt;4094,4,AND(D1347&lt;=4094, D1347&gt;2784),3,AND(D1347&lt;=2784,D1347&gt;1779),2,D1347&lt;=1779,1)</f>
        <v>1</v>
      </c>
      <c r="H1347">
        <f t="shared" si="20"/>
        <v>111</v>
      </c>
      <c r="I1347" t="str" cm="1">
        <f t="array" ref="I1347">_xlfn.IFS(H1347&gt;411,"Platinum",AND(H1347&lt;=411, H1347&gt;311),"Gold",AND(H1347&lt;=311,H1347&gt;211),"Silver",H1347&lt;=211,"Bronze")</f>
        <v>Bronze</v>
      </c>
      <c r="J1347" t="str" cm="1">
        <f t="array" ref="J1347">_xlfn.IFS(
H1347="444","Champions",
LEFT(H1347,1)="4","Loyal Customers",
MID(H1347,2,1)="4","Potential Loyalists",
LEFT(H1347,1)="3","Promising",
LEFT(H1347,1)="2","Customers Needing Attention",
LEFT(H1347,1)&lt;="2","At Risk",
RIGHT(H1347,1)="4","Can't Lose Them",
TRUE,"Hibernating"
)</f>
        <v>At Risk</v>
      </c>
    </row>
    <row r="1348" spans="1:10" x14ac:dyDescent="0.25">
      <c r="A1348" s="3" t="s">
        <v>1364</v>
      </c>
      <c r="B1348">
        <v>18</v>
      </c>
      <c r="C1348">
        <v>6</v>
      </c>
      <c r="D1348">
        <v>3865.68</v>
      </c>
      <c r="E1348" cm="1">
        <f t="array" ref="E1348">_xlfn.IFS(B1348&gt;87,1,AND(B1348&lt;=87, B1348&gt;45),2,AND(B1348&lt;=45,B1348&gt;18),3,B1348&lt;=18,4)</f>
        <v>4</v>
      </c>
      <c r="F1348" cm="1">
        <f t="array" ref="F1348">_xlfn.IFS(C1348&gt;7,4,AND(C1348&lt;=7, C1348&gt;5),3,AND(C1348&lt;=5,C1348&gt;4),2,C1348&lt;=4,1)</f>
        <v>3</v>
      </c>
      <c r="G1348" cm="1">
        <f t="array" ref="G1348">_xlfn.IFS(D1348&gt;4094,4,AND(D1348&lt;=4094, D1348&gt;2784),3,AND(D1348&lt;=2784,D1348&gt;1779),2,D1348&lt;=1779,1)</f>
        <v>3</v>
      </c>
      <c r="H1348">
        <f t="shared" si="20"/>
        <v>433</v>
      </c>
      <c r="I1348" t="str" cm="1">
        <f t="array" ref="I1348">_xlfn.IFS(H1348&gt;411,"Platinum",AND(H1348&lt;=411, H1348&gt;311),"Gold",AND(H1348&lt;=311,H1348&gt;211),"Silver",H1348&lt;=211,"Bronze")</f>
        <v>Platinum</v>
      </c>
      <c r="J1348" t="str" cm="1">
        <f t="array" ref="J1348">_xlfn.IFS(
H1348="444","Champions",
LEFT(H1348,1)="4","Loyal Customers",
MID(H1348,2,1)="4","Potential Loyalists",
LEFT(H1348,1)="3","Promising",
LEFT(H1348,1)="2","Customers Needing Attention",
LEFT(H1348,1)&lt;="2","At Risk",
RIGHT(H1348,1)="4","Can't Lose Them",
TRUE,"Hibernating"
)</f>
        <v>Loyal Customers</v>
      </c>
    </row>
    <row r="1349" spans="1:10" x14ac:dyDescent="0.25">
      <c r="A1349" s="3" t="s">
        <v>1365</v>
      </c>
      <c r="B1349">
        <v>27</v>
      </c>
      <c r="C1349">
        <v>9</v>
      </c>
      <c r="D1349">
        <v>4888.71</v>
      </c>
      <c r="E1349" cm="1">
        <f t="array" ref="E1349">_xlfn.IFS(B1349&gt;87,1,AND(B1349&lt;=87, B1349&gt;45),2,AND(B1349&lt;=45,B1349&gt;18),3,B1349&lt;=18,4)</f>
        <v>3</v>
      </c>
      <c r="F1349" cm="1">
        <f t="array" ref="F1349">_xlfn.IFS(C1349&gt;7,4,AND(C1349&lt;=7, C1349&gt;5),3,AND(C1349&lt;=5,C1349&gt;4),2,C1349&lt;=4,1)</f>
        <v>4</v>
      </c>
      <c r="G1349" cm="1">
        <f t="array" ref="G1349">_xlfn.IFS(D1349&gt;4094,4,AND(D1349&lt;=4094, D1349&gt;2784),3,AND(D1349&lt;=2784,D1349&gt;1779),2,D1349&lt;=1779,1)</f>
        <v>4</v>
      </c>
      <c r="H1349">
        <f t="shared" ref="H1349:H1412" si="21">(100*E1349)+(10*F1349)+G1349</f>
        <v>344</v>
      </c>
      <c r="I1349" t="str" cm="1">
        <f t="array" ref="I1349">_xlfn.IFS(H1349&gt;411,"Platinum",AND(H1349&lt;=411, H1349&gt;311),"Gold",AND(H1349&lt;=311,H1349&gt;211),"Silver",H1349&lt;=211,"Bronze")</f>
        <v>Gold</v>
      </c>
      <c r="J1349" t="str" cm="1">
        <f t="array" ref="J1349">_xlfn.IFS(
H1349="444","Champions",
LEFT(H1349,1)="4","Loyal Customers",
MID(H1349,2,1)="4","Potential Loyalists",
LEFT(H1349,1)="3","Promising",
LEFT(H1349,1)="2","Customers Needing Attention",
LEFT(H1349,1)&lt;="2","At Risk",
RIGHT(H1349,1)="4","Can't Lose Them",
TRUE,"Hibernating"
)</f>
        <v>Potential Loyalists</v>
      </c>
    </row>
    <row r="1350" spans="1:10" x14ac:dyDescent="0.25">
      <c r="A1350" s="3" t="s">
        <v>1366</v>
      </c>
      <c r="B1350">
        <v>111</v>
      </c>
      <c r="C1350">
        <v>3</v>
      </c>
      <c r="D1350">
        <v>753.26</v>
      </c>
      <c r="E1350" cm="1">
        <f t="array" ref="E1350">_xlfn.IFS(B1350&gt;87,1,AND(B1350&lt;=87, B1350&gt;45),2,AND(B1350&lt;=45,B1350&gt;18),3,B1350&lt;=18,4)</f>
        <v>1</v>
      </c>
      <c r="F1350" cm="1">
        <f t="array" ref="F1350">_xlfn.IFS(C1350&gt;7,4,AND(C1350&lt;=7, C1350&gt;5),3,AND(C1350&lt;=5,C1350&gt;4),2,C1350&lt;=4,1)</f>
        <v>1</v>
      </c>
      <c r="G1350" cm="1">
        <f t="array" ref="G1350">_xlfn.IFS(D1350&gt;4094,4,AND(D1350&lt;=4094, D1350&gt;2784),3,AND(D1350&lt;=2784,D1350&gt;1779),2,D1350&lt;=1779,1)</f>
        <v>1</v>
      </c>
      <c r="H1350">
        <f t="shared" si="21"/>
        <v>111</v>
      </c>
      <c r="I1350" t="str" cm="1">
        <f t="array" ref="I1350">_xlfn.IFS(H1350&gt;411,"Platinum",AND(H1350&lt;=411, H1350&gt;311),"Gold",AND(H1350&lt;=311,H1350&gt;211),"Silver",H1350&lt;=211,"Bronze")</f>
        <v>Bronze</v>
      </c>
      <c r="J1350" t="str" cm="1">
        <f t="array" ref="J1350">_xlfn.IFS(
H1350="444","Champions",
LEFT(H1350,1)="4","Loyal Customers",
MID(H1350,2,1)="4","Potential Loyalists",
LEFT(H1350,1)="3","Promising",
LEFT(H1350,1)="2","Customers Needing Attention",
LEFT(H1350,1)&lt;="2","At Risk",
RIGHT(H1350,1)="4","Can't Lose Them",
TRUE,"Hibernating"
)</f>
        <v>At Risk</v>
      </c>
    </row>
    <row r="1351" spans="1:10" x14ac:dyDescent="0.25">
      <c r="A1351" s="3" t="s">
        <v>1367</v>
      </c>
      <c r="B1351">
        <v>41</v>
      </c>
      <c r="C1351">
        <v>6</v>
      </c>
      <c r="D1351">
        <v>2722.7200000000003</v>
      </c>
      <c r="E1351" cm="1">
        <f t="array" ref="E1351">_xlfn.IFS(B1351&gt;87,1,AND(B1351&lt;=87, B1351&gt;45),2,AND(B1351&lt;=45,B1351&gt;18),3,B1351&lt;=18,4)</f>
        <v>3</v>
      </c>
      <c r="F1351" cm="1">
        <f t="array" ref="F1351">_xlfn.IFS(C1351&gt;7,4,AND(C1351&lt;=7, C1351&gt;5),3,AND(C1351&lt;=5,C1351&gt;4),2,C1351&lt;=4,1)</f>
        <v>3</v>
      </c>
      <c r="G1351" cm="1">
        <f t="array" ref="G1351">_xlfn.IFS(D1351&gt;4094,4,AND(D1351&lt;=4094, D1351&gt;2784),3,AND(D1351&lt;=2784,D1351&gt;1779),2,D1351&lt;=1779,1)</f>
        <v>2</v>
      </c>
      <c r="H1351">
        <f t="shared" si="21"/>
        <v>332</v>
      </c>
      <c r="I1351" t="str" cm="1">
        <f t="array" ref="I1351">_xlfn.IFS(H1351&gt;411,"Platinum",AND(H1351&lt;=411, H1351&gt;311),"Gold",AND(H1351&lt;=311,H1351&gt;211),"Silver",H1351&lt;=211,"Bronze")</f>
        <v>Gold</v>
      </c>
      <c r="J1351" t="str" cm="1">
        <f t="array" ref="J1351">_xlfn.IFS(
H1351="444","Champions",
LEFT(H1351,1)="4","Loyal Customers",
MID(H1351,2,1)="4","Potential Loyalists",
LEFT(H1351,1)="3","Promising",
LEFT(H1351,1)="2","Customers Needing Attention",
LEFT(H1351,1)&lt;="2","At Risk",
RIGHT(H1351,1)="4","Can't Lose Them",
TRUE,"Hibernating"
)</f>
        <v>Promising</v>
      </c>
    </row>
    <row r="1352" spans="1:10" x14ac:dyDescent="0.25">
      <c r="A1352" s="3" t="s">
        <v>1368</v>
      </c>
      <c r="B1352">
        <v>15</v>
      </c>
      <c r="C1352">
        <v>5</v>
      </c>
      <c r="D1352">
        <v>4212.47</v>
      </c>
      <c r="E1352" cm="1">
        <f t="array" ref="E1352">_xlfn.IFS(B1352&gt;87,1,AND(B1352&lt;=87, B1352&gt;45),2,AND(B1352&lt;=45,B1352&gt;18),3,B1352&lt;=18,4)</f>
        <v>4</v>
      </c>
      <c r="F1352" cm="1">
        <f t="array" ref="F1352">_xlfn.IFS(C1352&gt;7,4,AND(C1352&lt;=7, C1352&gt;5),3,AND(C1352&lt;=5,C1352&gt;4),2,C1352&lt;=4,1)</f>
        <v>2</v>
      </c>
      <c r="G1352" cm="1">
        <f t="array" ref="G1352">_xlfn.IFS(D1352&gt;4094,4,AND(D1352&lt;=4094, D1352&gt;2784),3,AND(D1352&lt;=2784,D1352&gt;1779),2,D1352&lt;=1779,1)</f>
        <v>4</v>
      </c>
      <c r="H1352">
        <f t="shared" si="21"/>
        <v>424</v>
      </c>
      <c r="I1352" t="str" cm="1">
        <f t="array" ref="I1352">_xlfn.IFS(H1352&gt;411,"Platinum",AND(H1352&lt;=411, H1352&gt;311),"Gold",AND(H1352&lt;=311,H1352&gt;211),"Silver",H1352&lt;=211,"Bronze")</f>
        <v>Platinum</v>
      </c>
      <c r="J1352" t="str" cm="1">
        <f t="array" ref="J1352">_xlfn.IFS(
H1352="444","Champions",
LEFT(H1352,1)="4","Loyal Customers",
MID(H1352,2,1)="4","Potential Loyalists",
LEFT(H1352,1)="3","Promising",
LEFT(H1352,1)="2","Customers Needing Attention",
LEFT(H1352,1)&lt;="2","At Risk",
RIGHT(H1352,1)="4","Can't Lose Them",
TRUE,"Hibernating"
)</f>
        <v>Loyal Customers</v>
      </c>
    </row>
    <row r="1353" spans="1:10" x14ac:dyDescent="0.25">
      <c r="A1353" s="3" t="s">
        <v>1369</v>
      </c>
      <c r="B1353">
        <v>27</v>
      </c>
      <c r="C1353">
        <v>5</v>
      </c>
      <c r="D1353">
        <v>2328.5100000000002</v>
      </c>
      <c r="E1353" cm="1">
        <f t="array" ref="E1353">_xlfn.IFS(B1353&gt;87,1,AND(B1353&lt;=87, B1353&gt;45),2,AND(B1353&lt;=45,B1353&gt;18),3,B1353&lt;=18,4)</f>
        <v>3</v>
      </c>
      <c r="F1353" cm="1">
        <f t="array" ref="F1353">_xlfn.IFS(C1353&gt;7,4,AND(C1353&lt;=7, C1353&gt;5),3,AND(C1353&lt;=5,C1353&gt;4),2,C1353&lt;=4,1)</f>
        <v>2</v>
      </c>
      <c r="G1353" cm="1">
        <f t="array" ref="G1353">_xlfn.IFS(D1353&gt;4094,4,AND(D1353&lt;=4094, D1353&gt;2784),3,AND(D1353&lt;=2784,D1353&gt;1779),2,D1353&lt;=1779,1)</f>
        <v>2</v>
      </c>
      <c r="H1353">
        <f t="shared" si="21"/>
        <v>322</v>
      </c>
      <c r="I1353" t="str" cm="1">
        <f t="array" ref="I1353">_xlfn.IFS(H1353&gt;411,"Platinum",AND(H1353&lt;=411, H1353&gt;311),"Gold",AND(H1353&lt;=311,H1353&gt;211),"Silver",H1353&lt;=211,"Bronze")</f>
        <v>Gold</v>
      </c>
      <c r="J1353" t="str" cm="1">
        <f t="array" ref="J1353">_xlfn.IFS(
H1353="444","Champions",
LEFT(H1353,1)="4","Loyal Customers",
MID(H1353,2,1)="4","Potential Loyalists",
LEFT(H1353,1)="3","Promising",
LEFT(H1353,1)="2","Customers Needing Attention",
LEFT(H1353,1)&lt;="2","At Risk",
RIGHT(H1353,1)="4","Can't Lose Them",
TRUE,"Hibernating"
)</f>
        <v>Promising</v>
      </c>
    </row>
    <row r="1354" spans="1:10" x14ac:dyDescent="0.25">
      <c r="A1354" s="3" t="s">
        <v>1370</v>
      </c>
      <c r="B1354">
        <v>19</v>
      </c>
      <c r="C1354">
        <v>2</v>
      </c>
      <c r="D1354">
        <v>327.23</v>
      </c>
      <c r="E1354" cm="1">
        <f t="array" ref="E1354">_xlfn.IFS(B1354&gt;87,1,AND(B1354&lt;=87, B1354&gt;45),2,AND(B1354&lt;=45,B1354&gt;18),3,B1354&lt;=18,4)</f>
        <v>3</v>
      </c>
      <c r="F1354" cm="1">
        <f t="array" ref="F1354">_xlfn.IFS(C1354&gt;7,4,AND(C1354&lt;=7, C1354&gt;5),3,AND(C1354&lt;=5,C1354&gt;4),2,C1354&lt;=4,1)</f>
        <v>1</v>
      </c>
      <c r="G1354" cm="1">
        <f t="array" ref="G1354">_xlfn.IFS(D1354&gt;4094,4,AND(D1354&lt;=4094, D1354&gt;2784),3,AND(D1354&lt;=2784,D1354&gt;1779),2,D1354&lt;=1779,1)</f>
        <v>1</v>
      </c>
      <c r="H1354">
        <f t="shared" si="21"/>
        <v>311</v>
      </c>
      <c r="I1354" t="str" cm="1">
        <f t="array" ref="I1354">_xlfn.IFS(H1354&gt;411,"Platinum",AND(H1354&lt;=411, H1354&gt;311),"Gold",AND(H1354&lt;=311,H1354&gt;211),"Silver",H1354&lt;=211,"Bronze")</f>
        <v>Silver</v>
      </c>
      <c r="J1354" t="str" cm="1">
        <f t="array" ref="J1354">_xlfn.IFS(
H1354="444","Champions",
LEFT(H1354,1)="4","Loyal Customers",
MID(H1354,2,1)="4","Potential Loyalists",
LEFT(H1354,1)="3","Promising",
LEFT(H1354,1)="2","Customers Needing Attention",
LEFT(H1354,1)&lt;="2","At Risk",
RIGHT(H1354,1)="4","Can't Lose Them",
TRUE,"Hibernating"
)</f>
        <v>Promising</v>
      </c>
    </row>
    <row r="1355" spans="1:10" x14ac:dyDescent="0.25">
      <c r="A1355" s="3" t="s">
        <v>1371</v>
      </c>
      <c r="B1355">
        <v>74</v>
      </c>
      <c r="C1355">
        <v>3</v>
      </c>
      <c r="D1355">
        <v>1644.61</v>
      </c>
      <c r="E1355" cm="1">
        <f t="array" ref="E1355">_xlfn.IFS(B1355&gt;87,1,AND(B1355&lt;=87, B1355&gt;45),2,AND(B1355&lt;=45,B1355&gt;18),3,B1355&lt;=18,4)</f>
        <v>2</v>
      </c>
      <c r="F1355" cm="1">
        <f t="array" ref="F1355">_xlfn.IFS(C1355&gt;7,4,AND(C1355&lt;=7, C1355&gt;5),3,AND(C1355&lt;=5,C1355&gt;4),2,C1355&lt;=4,1)</f>
        <v>1</v>
      </c>
      <c r="G1355" cm="1">
        <f t="array" ref="G1355">_xlfn.IFS(D1355&gt;4094,4,AND(D1355&lt;=4094, D1355&gt;2784),3,AND(D1355&lt;=2784,D1355&gt;1779),2,D1355&lt;=1779,1)</f>
        <v>1</v>
      </c>
      <c r="H1355">
        <f t="shared" si="21"/>
        <v>211</v>
      </c>
      <c r="I1355" t="str" cm="1">
        <f t="array" ref="I1355">_xlfn.IFS(H1355&gt;411,"Platinum",AND(H1355&lt;=411, H1355&gt;311),"Gold",AND(H1355&lt;=311,H1355&gt;211),"Silver",H1355&lt;=211,"Bronze")</f>
        <v>Bronze</v>
      </c>
      <c r="J1355" t="str" cm="1">
        <f t="array" ref="J1355">_xlfn.IFS(
H1355="444","Champions",
LEFT(H1355,1)="4","Loyal Customers",
MID(H1355,2,1)="4","Potential Loyalists",
LEFT(H1355,1)="3","Promising",
LEFT(H1355,1)="2","Customers Needing Attention",
LEFT(H1355,1)&lt;="2","At Risk",
RIGHT(H1355,1)="4","Can't Lose Them",
TRUE,"Hibernating"
)</f>
        <v>Customers Needing Attention</v>
      </c>
    </row>
    <row r="1356" spans="1:10" x14ac:dyDescent="0.25">
      <c r="A1356" s="3" t="s">
        <v>1372</v>
      </c>
      <c r="B1356">
        <v>22</v>
      </c>
      <c r="C1356">
        <v>8</v>
      </c>
      <c r="D1356">
        <v>3905.42</v>
      </c>
      <c r="E1356" cm="1">
        <f t="array" ref="E1356">_xlfn.IFS(B1356&gt;87,1,AND(B1356&lt;=87, B1356&gt;45),2,AND(B1356&lt;=45,B1356&gt;18),3,B1356&lt;=18,4)</f>
        <v>3</v>
      </c>
      <c r="F1356" cm="1">
        <f t="array" ref="F1356">_xlfn.IFS(C1356&gt;7,4,AND(C1356&lt;=7, C1356&gt;5),3,AND(C1356&lt;=5,C1356&gt;4),2,C1356&lt;=4,1)</f>
        <v>4</v>
      </c>
      <c r="G1356" cm="1">
        <f t="array" ref="G1356">_xlfn.IFS(D1356&gt;4094,4,AND(D1356&lt;=4094, D1356&gt;2784),3,AND(D1356&lt;=2784,D1356&gt;1779),2,D1356&lt;=1779,1)</f>
        <v>3</v>
      </c>
      <c r="H1356">
        <f t="shared" si="21"/>
        <v>343</v>
      </c>
      <c r="I1356" t="str" cm="1">
        <f t="array" ref="I1356">_xlfn.IFS(H1356&gt;411,"Platinum",AND(H1356&lt;=411, H1356&gt;311),"Gold",AND(H1356&lt;=311,H1356&gt;211),"Silver",H1356&lt;=211,"Bronze")</f>
        <v>Gold</v>
      </c>
      <c r="J1356" t="str" cm="1">
        <f t="array" ref="J1356">_xlfn.IFS(
H1356="444","Champions",
LEFT(H1356,1)="4","Loyal Customers",
MID(H1356,2,1)="4","Potential Loyalists",
LEFT(H1356,1)="3","Promising",
LEFT(H1356,1)="2","Customers Needing Attention",
LEFT(H1356,1)&lt;="2","At Risk",
RIGHT(H1356,1)="4","Can't Lose Them",
TRUE,"Hibernating"
)</f>
        <v>Potential Loyalists</v>
      </c>
    </row>
    <row r="1357" spans="1:10" x14ac:dyDescent="0.25">
      <c r="A1357" s="3" t="s">
        <v>1373</v>
      </c>
      <c r="B1357">
        <v>21</v>
      </c>
      <c r="C1357">
        <v>3</v>
      </c>
      <c r="D1357">
        <v>2743.56</v>
      </c>
      <c r="E1357" cm="1">
        <f t="array" ref="E1357">_xlfn.IFS(B1357&gt;87,1,AND(B1357&lt;=87, B1357&gt;45),2,AND(B1357&lt;=45,B1357&gt;18),3,B1357&lt;=18,4)</f>
        <v>3</v>
      </c>
      <c r="F1357" cm="1">
        <f t="array" ref="F1357">_xlfn.IFS(C1357&gt;7,4,AND(C1357&lt;=7, C1357&gt;5),3,AND(C1357&lt;=5,C1357&gt;4),2,C1357&lt;=4,1)</f>
        <v>1</v>
      </c>
      <c r="G1357" cm="1">
        <f t="array" ref="G1357">_xlfn.IFS(D1357&gt;4094,4,AND(D1357&lt;=4094, D1357&gt;2784),3,AND(D1357&lt;=2784,D1357&gt;1779),2,D1357&lt;=1779,1)</f>
        <v>2</v>
      </c>
      <c r="H1357">
        <f t="shared" si="21"/>
        <v>312</v>
      </c>
      <c r="I1357" t="str" cm="1">
        <f t="array" ref="I1357">_xlfn.IFS(H1357&gt;411,"Platinum",AND(H1357&lt;=411, H1357&gt;311),"Gold",AND(H1357&lt;=311,H1357&gt;211),"Silver",H1357&lt;=211,"Bronze")</f>
        <v>Gold</v>
      </c>
      <c r="J1357" t="str" cm="1">
        <f t="array" ref="J1357">_xlfn.IFS(
H1357="444","Champions",
LEFT(H1357,1)="4","Loyal Customers",
MID(H1357,2,1)="4","Potential Loyalists",
LEFT(H1357,1)="3","Promising",
LEFT(H1357,1)="2","Customers Needing Attention",
LEFT(H1357,1)&lt;="2","At Risk",
RIGHT(H1357,1)="4","Can't Lose Them",
TRUE,"Hibernating"
)</f>
        <v>Promising</v>
      </c>
    </row>
    <row r="1358" spans="1:10" x14ac:dyDescent="0.25">
      <c r="A1358" s="3" t="s">
        <v>1374</v>
      </c>
      <c r="B1358">
        <v>61</v>
      </c>
      <c r="C1358">
        <v>5</v>
      </c>
      <c r="D1358">
        <v>3493.0200000000004</v>
      </c>
      <c r="E1358" cm="1">
        <f t="array" ref="E1358">_xlfn.IFS(B1358&gt;87,1,AND(B1358&lt;=87, B1358&gt;45),2,AND(B1358&lt;=45,B1358&gt;18),3,B1358&lt;=18,4)</f>
        <v>2</v>
      </c>
      <c r="F1358" cm="1">
        <f t="array" ref="F1358">_xlfn.IFS(C1358&gt;7,4,AND(C1358&lt;=7, C1358&gt;5),3,AND(C1358&lt;=5,C1358&gt;4),2,C1358&lt;=4,1)</f>
        <v>2</v>
      </c>
      <c r="G1358" cm="1">
        <f t="array" ref="G1358">_xlfn.IFS(D1358&gt;4094,4,AND(D1358&lt;=4094, D1358&gt;2784),3,AND(D1358&lt;=2784,D1358&gt;1779),2,D1358&lt;=1779,1)</f>
        <v>3</v>
      </c>
      <c r="H1358">
        <f t="shared" si="21"/>
        <v>223</v>
      </c>
      <c r="I1358" t="str" cm="1">
        <f t="array" ref="I1358">_xlfn.IFS(H1358&gt;411,"Platinum",AND(H1358&lt;=411, H1358&gt;311),"Gold",AND(H1358&lt;=311,H1358&gt;211),"Silver",H1358&lt;=211,"Bronze")</f>
        <v>Silver</v>
      </c>
      <c r="J1358" t="str" cm="1">
        <f t="array" ref="J1358">_xlfn.IFS(
H1358="444","Champions",
LEFT(H1358,1)="4","Loyal Customers",
MID(H1358,2,1)="4","Potential Loyalists",
LEFT(H1358,1)="3","Promising",
LEFT(H1358,1)="2","Customers Needing Attention",
LEFT(H1358,1)&lt;="2","At Risk",
RIGHT(H1358,1)="4","Can't Lose Them",
TRUE,"Hibernating"
)</f>
        <v>Customers Needing Attention</v>
      </c>
    </row>
    <row r="1359" spans="1:10" x14ac:dyDescent="0.25">
      <c r="A1359" s="3" t="s">
        <v>1375</v>
      </c>
      <c r="B1359">
        <v>20</v>
      </c>
      <c r="C1359">
        <v>2</v>
      </c>
      <c r="D1359">
        <v>1428.06</v>
      </c>
      <c r="E1359" cm="1">
        <f t="array" ref="E1359">_xlfn.IFS(B1359&gt;87,1,AND(B1359&lt;=87, B1359&gt;45),2,AND(B1359&lt;=45,B1359&gt;18),3,B1359&lt;=18,4)</f>
        <v>3</v>
      </c>
      <c r="F1359" cm="1">
        <f t="array" ref="F1359">_xlfn.IFS(C1359&gt;7,4,AND(C1359&lt;=7, C1359&gt;5),3,AND(C1359&lt;=5,C1359&gt;4),2,C1359&lt;=4,1)</f>
        <v>1</v>
      </c>
      <c r="G1359" cm="1">
        <f t="array" ref="G1359">_xlfn.IFS(D1359&gt;4094,4,AND(D1359&lt;=4094, D1359&gt;2784),3,AND(D1359&lt;=2784,D1359&gt;1779),2,D1359&lt;=1779,1)</f>
        <v>1</v>
      </c>
      <c r="H1359">
        <f t="shared" si="21"/>
        <v>311</v>
      </c>
      <c r="I1359" t="str" cm="1">
        <f t="array" ref="I1359">_xlfn.IFS(H1359&gt;411,"Platinum",AND(H1359&lt;=411, H1359&gt;311),"Gold",AND(H1359&lt;=311,H1359&gt;211),"Silver",H1359&lt;=211,"Bronze")</f>
        <v>Silver</v>
      </c>
      <c r="J1359" t="str" cm="1">
        <f t="array" ref="J1359">_xlfn.IFS(
H1359="444","Champions",
LEFT(H1359,1)="4","Loyal Customers",
MID(H1359,2,1)="4","Potential Loyalists",
LEFT(H1359,1)="3","Promising",
LEFT(H1359,1)="2","Customers Needing Attention",
LEFT(H1359,1)&lt;="2","At Risk",
RIGHT(H1359,1)="4","Can't Lose Them",
TRUE,"Hibernating"
)</f>
        <v>Promising</v>
      </c>
    </row>
    <row r="1360" spans="1:10" x14ac:dyDescent="0.25">
      <c r="A1360" s="3" t="s">
        <v>1376</v>
      </c>
      <c r="B1360">
        <v>85</v>
      </c>
      <c r="C1360">
        <v>4</v>
      </c>
      <c r="D1360">
        <v>2129.0700000000002</v>
      </c>
      <c r="E1360" cm="1">
        <f t="array" ref="E1360">_xlfn.IFS(B1360&gt;87,1,AND(B1360&lt;=87, B1360&gt;45),2,AND(B1360&lt;=45,B1360&gt;18),3,B1360&lt;=18,4)</f>
        <v>2</v>
      </c>
      <c r="F1360" cm="1">
        <f t="array" ref="F1360">_xlfn.IFS(C1360&gt;7,4,AND(C1360&lt;=7, C1360&gt;5),3,AND(C1360&lt;=5,C1360&gt;4),2,C1360&lt;=4,1)</f>
        <v>1</v>
      </c>
      <c r="G1360" cm="1">
        <f t="array" ref="G1360">_xlfn.IFS(D1360&gt;4094,4,AND(D1360&lt;=4094, D1360&gt;2784),3,AND(D1360&lt;=2784,D1360&gt;1779),2,D1360&lt;=1779,1)</f>
        <v>2</v>
      </c>
      <c r="H1360">
        <f t="shared" si="21"/>
        <v>212</v>
      </c>
      <c r="I1360" t="str" cm="1">
        <f t="array" ref="I1360">_xlfn.IFS(H1360&gt;411,"Platinum",AND(H1360&lt;=411, H1360&gt;311),"Gold",AND(H1360&lt;=311,H1360&gt;211),"Silver",H1360&lt;=211,"Bronze")</f>
        <v>Silver</v>
      </c>
      <c r="J1360" t="str" cm="1">
        <f t="array" ref="J1360">_xlfn.IFS(
H1360="444","Champions",
LEFT(H1360,1)="4","Loyal Customers",
MID(H1360,2,1)="4","Potential Loyalists",
LEFT(H1360,1)="3","Promising",
LEFT(H1360,1)="2","Customers Needing Attention",
LEFT(H1360,1)&lt;="2","At Risk",
RIGHT(H1360,1)="4","Can't Lose Them",
TRUE,"Hibernating"
)</f>
        <v>Customers Needing Attention</v>
      </c>
    </row>
    <row r="1361" spans="1:10" x14ac:dyDescent="0.25">
      <c r="A1361" s="3" t="s">
        <v>1377</v>
      </c>
      <c r="B1361">
        <v>94</v>
      </c>
      <c r="C1361">
        <v>8</v>
      </c>
      <c r="D1361">
        <v>4651.26</v>
      </c>
      <c r="E1361" cm="1">
        <f t="array" ref="E1361">_xlfn.IFS(B1361&gt;87,1,AND(B1361&lt;=87, B1361&gt;45),2,AND(B1361&lt;=45,B1361&gt;18),3,B1361&lt;=18,4)</f>
        <v>1</v>
      </c>
      <c r="F1361" cm="1">
        <f t="array" ref="F1361">_xlfn.IFS(C1361&gt;7,4,AND(C1361&lt;=7, C1361&gt;5),3,AND(C1361&lt;=5,C1361&gt;4),2,C1361&lt;=4,1)</f>
        <v>4</v>
      </c>
      <c r="G1361" cm="1">
        <f t="array" ref="G1361">_xlfn.IFS(D1361&gt;4094,4,AND(D1361&lt;=4094, D1361&gt;2784),3,AND(D1361&lt;=2784,D1361&gt;1779),2,D1361&lt;=1779,1)</f>
        <v>4</v>
      </c>
      <c r="H1361">
        <f t="shared" si="21"/>
        <v>144</v>
      </c>
      <c r="I1361" t="str" cm="1">
        <f t="array" ref="I1361">_xlfn.IFS(H1361&gt;411,"Platinum",AND(H1361&lt;=411, H1361&gt;311),"Gold",AND(H1361&lt;=311,H1361&gt;211),"Silver",H1361&lt;=211,"Bronze")</f>
        <v>Bronze</v>
      </c>
      <c r="J1361" t="str" cm="1">
        <f t="array" ref="J1361">_xlfn.IFS(
H1361="444","Champions",
LEFT(H1361,1)="4","Loyal Customers",
MID(H1361,2,1)="4","Potential Loyalists",
LEFT(H1361,1)="3","Promising",
LEFT(H1361,1)="2","Customers Needing Attention",
LEFT(H1361,1)&lt;="2","At Risk",
RIGHT(H1361,1)="4","Can't Lose Them",
TRUE,"Hibernating"
)</f>
        <v>Potential Loyalists</v>
      </c>
    </row>
    <row r="1362" spans="1:10" x14ac:dyDescent="0.25">
      <c r="A1362" s="3" t="s">
        <v>1378</v>
      </c>
      <c r="B1362">
        <v>59</v>
      </c>
      <c r="C1362">
        <v>6</v>
      </c>
      <c r="D1362">
        <v>3821.2700000000004</v>
      </c>
      <c r="E1362" cm="1">
        <f t="array" ref="E1362">_xlfn.IFS(B1362&gt;87,1,AND(B1362&lt;=87, B1362&gt;45),2,AND(B1362&lt;=45,B1362&gt;18),3,B1362&lt;=18,4)</f>
        <v>2</v>
      </c>
      <c r="F1362" cm="1">
        <f t="array" ref="F1362">_xlfn.IFS(C1362&gt;7,4,AND(C1362&lt;=7, C1362&gt;5),3,AND(C1362&lt;=5,C1362&gt;4),2,C1362&lt;=4,1)</f>
        <v>3</v>
      </c>
      <c r="G1362" cm="1">
        <f t="array" ref="G1362">_xlfn.IFS(D1362&gt;4094,4,AND(D1362&lt;=4094, D1362&gt;2784),3,AND(D1362&lt;=2784,D1362&gt;1779),2,D1362&lt;=1779,1)</f>
        <v>3</v>
      </c>
      <c r="H1362">
        <f t="shared" si="21"/>
        <v>233</v>
      </c>
      <c r="I1362" t="str" cm="1">
        <f t="array" ref="I1362">_xlfn.IFS(H1362&gt;411,"Platinum",AND(H1362&lt;=411, H1362&gt;311),"Gold",AND(H1362&lt;=311,H1362&gt;211),"Silver",H1362&lt;=211,"Bronze")</f>
        <v>Silver</v>
      </c>
      <c r="J1362" t="str" cm="1">
        <f t="array" ref="J1362">_xlfn.IFS(
H1362="444","Champions",
LEFT(H1362,1)="4","Loyal Customers",
MID(H1362,2,1)="4","Potential Loyalists",
LEFT(H1362,1)="3","Promising",
LEFT(H1362,1)="2","Customers Needing Attention",
LEFT(H1362,1)&lt;="2","At Risk",
RIGHT(H1362,1)="4","Can't Lose Them",
TRUE,"Hibernating"
)</f>
        <v>Customers Needing Attention</v>
      </c>
    </row>
    <row r="1363" spans="1:10" x14ac:dyDescent="0.25">
      <c r="A1363" s="3" t="s">
        <v>1379</v>
      </c>
      <c r="B1363">
        <v>54</v>
      </c>
      <c r="C1363">
        <v>7</v>
      </c>
      <c r="D1363">
        <v>3538.42</v>
      </c>
      <c r="E1363" cm="1">
        <f t="array" ref="E1363">_xlfn.IFS(B1363&gt;87,1,AND(B1363&lt;=87, B1363&gt;45),2,AND(B1363&lt;=45,B1363&gt;18),3,B1363&lt;=18,4)</f>
        <v>2</v>
      </c>
      <c r="F1363" cm="1">
        <f t="array" ref="F1363">_xlfn.IFS(C1363&gt;7,4,AND(C1363&lt;=7, C1363&gt;5),3,AND(C1363&lt;=5,C1363&gt;4),2,C1363&lt;=4,1)</f>
        <v>3</v>
      </c>
      <c r="G1363" cm="1">
        <f t="array" ref="G1363">_xlfn.IFS(D1363&gt;4094,4,AND(D1363&lt;=4094, D1363&gt;2784),3,AND(D1363&lt;=2784,D1363&gt;1779),2,D1363&lt;=1779,1)</f>
        <v>3</v>
      </c>
      <c r="H1363">
        <f t="shared" si="21"/>
        <v>233</v>
      </c>
      <c r="I1363" t="str" cm="1">
        <f t="array" ref="I1363">_xlfn.IFS(H1363&gt;411,"Platinum",AND(H1363&lt;=411, H1363&gt;311),"Gold",AND(H1363&lt;=311,H1363&gt;211),"Silver",H1363&lt;=211,"Bronze")</f>
        <v>Silver</v>
      </c>
      <c r="J1363" t="str" cm="1">
        <f t="array" ref="J1363">_xlfn.IFS(
H1363="444","Champions",
LEFT(H1363,1)="4","Loyal Customers",
MID(H1363,2,1)="4","Potential Loyalists",
LEFT(H1363,1)="3","Promising",
LEFT(H1363,1)="2","Customers Needing Attention",
LEFT(H1363,1)&lt;="2","At Risk",
RIGHT(H1363,1)="4","Can't Lose Them",
TRUE,"Hibernating"
)</f>
        <v>Customers Needing Attention</v>
      </c>
    </row>
    <row r="1364" spans="1:10" x14ac:dyDescent="0.25">
      <c r="A1364" s="3" t="s">
        <v>1380</v>
      </c>
      <c r="B1364">
        <v>287</v>
      </c>
      <c r="C1364">
        <v>3</v>
      </c>
      <c r="D1364">
        <v>1041.01</v>
      </c>
      <c r="E1364" cm="1">
        <f t="array" ref="E1364">_xlfn.IFS(B1364&gt;87,1,AND(B1364&lt;=87, B1364&gt;45),2,AND(B1364&lt;=45,B1364&gt;18),3,B1364&lt;=18,4)</f>
        <v>1</v>
      </c>
      <c r="F1364" cm="1">
        <f t="array" ref="F1364">_xlfn.IFS(C1364&gt;7,4,AND(C1364&lt;=7, C1364&gt;5),3,AND(C1364&lt;=5,C1364&gt;4),2,C1364&lt;=4,1)</f>
        <v>1</v>
      </c>
      <c r="G1364" cm="1">
        <f t="array" ref="G1364">_xlfn.IFS(D1364&gt;4094,4,AND(D1364&lt;=4094, D1364&gt;2784),3,AND(D1364&lt;=2784,D1364&gt;1779),2,D1364&lt;=1779,1)</f>
        <v>1</v>
      </c>
      <c r="H1364">
        <f t="shared" si="21"/>
        <v>111</v>
      </c>
      <c r="I1364" t="str" cm="1">
        <f t="array" ref="I1364">_xlfn.IFS(H1364&gt;411,"Platinum",AND(H1364&lt;=411, H1364&gt;311),"Gold",AND(H1364&lt;=311,H1364&gt;211),"Silver",H1364&lt;=211,"Bronze")</f>
        <v>Bronze</v>
      </c>
      <c r="J1364" t="str" cm="1">
        <f t="array" ref="J1364">_xlfn.IFS(
H1364="444","Champions",
LEFT(H1364,1)="4","Loyal Customers",
MID(H1364,2,1)="4","Potential Loyalists",
LEFT(H1364,1)="3","Promising",
LEFT(H1364,1)="2","Customers Needing Attention",
LEFT(H1364,1)&lt;="2","At Risk",
RIGHT(H1364,1)="4","Can't Lose Them",
TRUE,"Hibernating"
)</f>
        <v>At Risk</v>
      </c>
    </row>
    <row r="1365" spans="1:10" x14ac:dyDescent="0.25">
      <c r="A1365" s="3" t="s">
        <v>1381</v>
      </c>
      <c r="B1365">
        <v>208</v>
      </c>
      <c r="C1365">
        <v>3</v>
      </c>
      <c r="D1365">
        <v>3512.1</v>
      </c>
      <c r="E1365" cm="1">
        <f t="array" ref="E1365">_xlfn.IFS(B1365&gt;87,1,AND(B1365&lt;=87, B1365&gt;45),2,AND(B1365&lt;=45,B1365&gt;18),3,B1365&lt;=18,4)</f>
        <v>1</v>
      </c>
      <c r="F1365" cm="1">
        <f t="array" ref="F1365">_xlfn.IFS(C1365&gt;7,4,AND(C1365&lt;=7, C1365&gt;5),3,AND(C1365&lt;=5,C1365&gt;4),2,C1365&lt;=4,1)</f>
        <v>1</v>
      </c>
      <c r="G1365" cm="1">
        <f t="array" ref="G1365">_xlfn.IFS(D1365&gt;4094,4,AND(D1365&lt;=4094, D1365&gt;2784),3,AND(D1365&lt;=2784,D1365&gt;1779),2,D1365&lt;=1779,1)</f>
        <v>3</v>
      </c>
      <c r="H1365">
        <f t="shared" si="21"/>
        <v>113</v>
      </c>
      <c r="I1365" t="str" cm="1">
        <f t="array" ref="I1365">_xlfn.IFS(H1365&gt;411,"Platinum",AND(H1365&lt;=411, H1365&gt;311),"Gold",AND(H1365&lt;=311,H1365&gt;211),"Silver",H1365&lt;=211,"Bronze")</f>
        <v>Bronze</v>
      </c>
      <c r="J1365" t="str" cm="1">
        <f t="array" ref="J1365">_xlfn.IFS(
H1365="444","Champions",
LEFT(H1365,1)="4","Loyal Customers",
MID(H1365,2,1)="4","Potential Loyalists",
LEFT(H1365,1)="3","Promising",
LEFT(H1365,1)="2","Customers Needing Attention",
LEFT(H1365,1)&lt;="2","At Risk",
RIGHT(H1365,1)="4","Can't Lose Them",
TRUE,"Hibernating"
)</f>
        <v>At Risk</v>
      </c>
    </row>
    <row r="1366" spans="1:10" x14ac:dyDescent="0.25">
      <c r="A1366" s="3" t="s">
        <v>1382</v>
      </c>
      <c r="B1366">
        <v>49</v>
      </c>
      <c r="C1366">
        <v>8</v>
      </c>
      <c r="D1366">
        <v>3121.7000000000003</v>
      </c>
      <c r="E1366" cm="1">
        <f t="array" ref="E1366">_xlfn.IFS(B1366&gt;87,1,AND(B1366&lt;=87, B1366&gt;45),2,AND(B1366&lt;=45,B1366&gt;18),3,B1366&lt;=18,4)</f>
        <v>2</v>
      </c>
      <c r="F1366" cm="1">
        <f t="array" ref="F1366">_xlfn.IFS(C1366&gt;7,4,AND(C1366&lt;=7, C1366&gt;5),3,AND(C1366&lt;=5,C1366&gt;4),2,C1366&lt;=4,1)</f>
        <v>4</v>
      </c>
      <c r="G1366" cm="1">
        <f t="array" ref="G1366">_xlfn.IFS(D1366&gt;4094,4,AND(D1366&lt;=4094, D1366&gt;2784),3,AND(D1366&lt;=2784,D1366&gt;1779),2,D1366&lt;=1779,1)</f>
        <v>3</v>
      </c>
      <c r="H1366">
        <f t="shared" si="21"/>
        <v>243</v>
      </c>
      <c r="I1366" t="str" cm="1">
        <f t="array" ref="I1366">_xlfn.IFS(H1366&gt;411,"Platinum",AND(H1366&lt;=411, H1366&gt;311),"Gold",AND(H1366&lt;=311,H1366&gt;211),"Silver",H1366&lt;=211,"Bronze")</f>
        <v>Silver</v>
      </c>
      <c r="J1366" t="str" cm="1">
        <f t="array" ref="J1366">_xlfn.IFS(
H1366="444","Champions",
LEFT(H1366,1)="4","Loyal Customers",
MID(H1366,2,1)="4","Potential Loyalists",
LEFT(H1366,1)="3","Promising",
LEFT(H1366,1)="2","Customers Needing Attention",
LEFT(H1366,1)&lt;="2","At Risk",
RIGHT(H1366,1)="4","Can't Lose Them",
TRUE,"Hibernating"
)</f>
        <v>Potential Loyalists</v>
      </c>
    </row>
    <row r="1367" spans="1:10" x14ac:dyDescent="0.25">
      <c r="A1367" s="3" t="s">
        <v>1383</v>
      </c>
      <c r="B1367">
        <v>40</v>
      </c>
      <c r="C1367">
        <v>5</v>
      </c>
      <c r="D1367">
        <v>2168.4</v>
      </c>
      <c r="E1367" cm="1">
        <f t="array" ref="E1367">_xlfn.IFS(B1367&gt;87,1,AND(B1367&lt;=87, B1367&gt;45),2,AND(B1367&lt;=45,B1367&gt;18),3,B1367&lt;=18,4)</f>
        <v>3</v>
      </c>
      <c r="F1367" cm="1">
        <f t="array" ref="F1367">_xlfn.IFS(C1367&gt;7,4,AND(C1367&lt;=7, C1367&gt;5),3,AND(C1367&lt;=5,C1367&gt;4),2,C1367&lt;=4,1)</f>
        <v>2</v>
      </c>
      <c r="G1367" cm="1">
        <f t="array" ref="G1367">_xlfn.IFS(D1367&gt;4094,4,AND(D1367&lt;=4094, D1367&gt;2784),3,AND(D1367&lt;=2784,D1367&gt;1779),2,D1367&lt;=1779,1)</f>
        <v>2</v>
      </c>
      <c r="H1367">
        <f t="shared" si="21"/>
        <v>322</v>
      </c>
      <c r="I1367" t="str" cm="1">
        <f t="array" ref="I1367">_xlfn.IFS(H1367&gt;411,"Platinum",AND(H1367&lt;=411, H1367&gt;311),"Gold",AND(H1367&lt;=311,H1367&gt;211),"Silver",H1367&lt;=211,"Bronze")</f>
        <v>Gold</v>
      </c>
      <c r="J1367" t="str" cm="1">
        <f t="array" ref="J1367">_xlfn.IFS(
H1367="444","Champions",
LEFT(H1367,1)="4","Loyal Customers",
MID(H1367,2,1)="4","Potential Loyalists",
LEFT(H1367,1)="3","Promising",
LEFT(H1367,1)="2","Customers Needing Attention",
LEFT(H1367,1)&lt;="2","At Risk",
RIGHT(H1367,1)="4","Can't Lose Them",
TRUE,"Hibernating"
)</f>
        <v>Promising</v>
      </c>
    </row>
    <row r="1368" spans="1:10" x14ac:dyDescent="0.25">
      <c r="A1368" s="3" t="s">
        <v>1384</v>
      </c>
      <c r="B1368">
        <v>168</v>
      </c>
      <c r="C1368">
        <v>4</v>
      </c>
      <c r="D1368">
        <v>1425.27</v>
      </c>
      <c r="E1368" cm="1">
        <f t="array" ref="E1368">_xlfn.IFS(B1368&gt;87,1,AND(B1368&lt;=87, B1368&gt;45),2,AND(B1368&lt;=45,B1368&gt;18),3,B1368&lt;=18,4)</f>
        <v>1</v>
      </c>
      <c r="F1368" cm="1">
        <f t="array" ref="F1368">_xlfn.IFS(C1368&gt;7,4,AND(C1368&lt;=7, C1368&gt;5),3,AND(C1368&lt;=5,C1368&gt;4),2,C1368&lt;=4,1)</f>
        <v>1</v>
      </c>
      <c r="G1368" cm="1">
        <f t="array" ref="G1368">_xlfn.IFS(D1368&gt;4094,4,AND(D1368&lt;=4094, D1368&gt;2784),3,AND(D1368&lt;=2784,D1368&gt;1779),2,D1368&lt;=1779,1)</f>
        <v>1</v>
      </c>
      <c r="H1368">
        <f t="shared" si="21"/>
        <v>111</v>
      </c>
      <c r="I1368" t="str" cm="1">
        <f t="array" ref="I1368">_xlfn.IFS(H1368&gt;411,"Platinum",AND(H1368&lt;=411, H1368&gt;311),"Gold",AND(H1368&lt;=311,H1368&gt;211),"Silver",H1368&lt;=211,"Bronze")</f>
        <v>Bronze</v>
      </c>
      <c r="J1368" t="str" cm="1">
        <f t="array" ref="J1368">_xlfn.IFS(
H1368="444","Champions",
LEFT(H1368,1)="4","Loyal Customers",
MID(H1368,2,1)="4","Potential Loyalists",
LEFT(H1368,1)="3","Promising",
LEFT(H1368,1)="2","Customers Needing Attention",
LEFT(H1368,1)&lt;="2","At Risk",
RIGHT(H1368,1)="4","Can't Lose Them",
TRUE,"Hibernating"
)</f>
        <v>At Risk</v>
      </c>
    </row>
    <row r="1369" spans="1:10" x14ac:dyDescent="0.25">
      <c r="A1369" s="3" t="s">
        <v>1385</v>
      </c>
      <c r="B1369">
        <v>21</v>
      </c>
      <c r="C1369">
        <v>4</v>
      </c>
      <c r="D1369">
        <v>2114.2399999999998</v>
      </c>
      <c r="E1369" cm="1">
        <f t="array" ref="E1369">_xlfn.IFS(B1369&gt;87,1,AND(B1369&lt;=87, B1369&gt;45),2,AND(B1369&lt;=45,B1369&gt;18),3,B1369&lt;=18,4)</f>
        <v>3</v>
      </c>
      <c r="F1369" cm="1">
        <f t="array" ref="F1369">_xlfn.IFS(C1369&gt;7,4,AND(C1369&lt;=7, C1369&gt;5),3,AND(C1369&lt;=5,C1369&gt;4),2,C1369&lt;=4,1)</f>
        <v>1</v>
      </c>
      <c r="G1369" cm="1">
        <f t="array" ref="G1369">_xlfn.IFS(D1369&gt;4094,4,AND(D1369&lt;=4094, D1369&gt;2784),3,AND(D1369&lt;=2784,D1369&gt;1779),2,D1369&lt;=1779,1)</f>
        <v>2</v>
      </c>
      <c r="H1369">
        <f t="shared" si="21"/>
        <v>312</v>
      </c>
      <c r="I1369" t="str" cm="1">
        <f t="array" ref="I1369">_xlfn.IFS(H1369&gt;411,"Platinum",AND(H1369&lt;=411, H1369&gt;311),"Gold",AND(H1369&lt;=311,H1369&gt;211),"Silver",H1369&lt;=211,"Bronze")</f>
        <v>Gold</v>
      </c>
      <c r="J1369" t="str" cm="1">
        <f t="array" ref="J1369">_xlfn.IFS(
H1369="444","Champions",
LEFT(H1369,1)="4","Loyal Customers",
MID(H1369,2,1)="4","Potential Loyalists",
LEFT(H1369,1)="3","Promising",
LEFT(H1369,1)="2","Customers Needing Attention",
LEFT(H1369,1)&lt;="2","At Risk",
RIGHT(H1369,1)="4","Can't Lose Them",
TRUE,"Hibernating"
)</f>
        <v>Promising</v>
      </c>
    </row>
    <row r="1370" spans="1:10" x14ac:dyDescent="0.25">
      <c r="A1370" s="3" t="s">
        <v>1386</v>
      </c>
      <c r="B1370">
        <v>52</v>
      </c>
      <c r="C1370">
        <v>6</v>
      </c>
      <c r="D1370">
        <v>4082.09</v>
      </c>
      <c r="E1370" cm="1">
        <f t="array" ref="E1370">_xlfn.IFS(B1370&gt;87,1,AND(B1370&lt;=87, B1370&gt;45),2,AND(B1370&lt;=45,B1370&gt;18),3,B1370&lt;=18,4)</f>
        <v>2</v>
      </c>
      <c r="F1370" cm="1">
        <f t="array" ref="F1370">_xlfn.IFS(C1370&gt;7,4,AND(C1370&lt;=7, C1370&gt;5),3,AND(C1370&lt;=5,C1370&gt;4),2,C1370&lt;=4,1)</f>
        <v>3</v>
      </c>
      <c r="G1370" cm="1">
        <f t="array" ref="G1370">_xlfn.IFS(D1370&gt;4094,4,AND(D1370&lt;=4094, D1370&gt;2784),3,AND(D1370&lt;=2784,D1370&gt;1779),2,D1370&lt;=1779,1)</f>
        <v>3</v>
      </c>
      <c r="H1370">
        <f t="shared" si="21"/>
        <v>233</v>
      </c>
      <c r="I1370" t="str" cm="1">
        <f t="array" ref="I1370">_xlfn.IFS(H1370&gt;411,"Platinum",AND(H1370&lt;=411, H1370&gt;311),"Gold",AND(H1370&lt;=311,H1370&gt;211),"Silver",H1370&lt;=211,"Bronze")</f>
        <v>Silver</v>
      </c>
      <c r="J1370" t="str" cm="1">
        <f t="array" ref="J1370">_xlfn.IFS(
H1370="444","Champions",
LEFT(H1370,1)="4","Loyal Customers",
MID(H1370,2,1)="4","Potential Loyalists",
LEFT(H1370,1)="3","Promising",
LEFT(H1370,1)="2","Customers Needing Attention",
LEFT(H1370,1)&lt;="2","At Risk",
RIGHT(H1370,1)="4","Can't Lose Them",
TRUE,"Hibernating"
)</f>
        <v>Customers Needing Attention</v>
      </c>
    </row>
    <row r="1371" spans="1:10" x14ac:dyDescent="0.25">
      <c r="A1371" s="3" t="s">
        <v>1387</v>
      </c>
      <c r="B1371">
        <v>65</v>
      </c>
      <c r="C1371">
        <v>7</v>
      </c>
      <c r="D1371">
        <v>3119.5800000000004</v>
      </c>
      <c r="E1371" cm="1">
        <f t="array" ref="E1371">_xlfn.IFS(B1371&gt;87,1,AND(B1371&lt;=87, B1371&gt;45),2,AND(B1371&lt;=45,B1371&gt;18),3,B1371&lt;=18,4)</f>
        <v>2</v>
      </c>
      <c r="F1371" cm="1">
        <f t="array" ref="F1371">_xlfn.IFS(C1371&gt;7,4,AND(C1371&lt;=7, C1371&gt;5),3,AND(C1371&lt;=5,C1371&gt;4),2,C1371&lt;=4,1)</f>
        <v>3</v>
      </c>
      <c r="G1371" cm="1">
        <f t="array" ref="G1371">_xlfn.IFS(D1371&gt;4094,4,AND(D1371&lt;=4094, D1371&gt;2784),3,AND(D1371&lt;=2784,D1371&gt;1779),2,D1371&lt;=1779,1)</f>
        <v>3</v>
      </c>
      <c r="H1371">
        <f t="shared" si="21"/>
        <v>233</v>
      </c>
      <c r="I1371" t="str" cm="1">
        <f t="array" ref="I1371">_xlfn.IFS(H1371&gt;411,"Platinum",AND(H1371&lt;=411, H1371&gt;311),"Gold",AND(H1371&lt;=311,H1371&gt;211),"Silver",H1371&lt;=211,"Bronze")</f>
        <v>Silver</v>
      </c>
      <c r="J1371" t="str" cm="1">
        <f t="array" ref="J1371">_xlfn.IFS(
H1371="444","Champions",
LEFT(H1371,1)="4","Loyal Customers",
MID(H1371,2,1)="4","Potential Loyalists",
LEFT(H1371,1)="3","Promising",
LEFT(H1371,1)="2","Customers Needing Attention",
LEFT(H1371,1)&lt;="2","At Risk",
RIGHT(H1371,1)="4","Can't Lose Them",
TRUE,"Hibernating"
)</f>
        <v>Customers Needing Attention</v>
      </c>
    </row>
    <row r="1372" spans="1:10" x14ac:dyDescent="0.25">
      <c r="A1372" s="3" t="s">
        <v>1388</v>
      </c>
      <c r="B1372">
        <v>64</v>
      </c>
      <c r="C1372">
        <v>3</v>
      </c>
      <c r="D1372">
        <v>2685.1000000000004</v>
      </c>
      <c r="E1372" cm="1">
        <f t="array" ref="E1372">_xlfn.IFS(B1372&gt;87,1,AND(B1372&lt;=87, B1372&gt;45),2,AND(B1372&lt;=45,B1372&gt;18),3,B1372&lt;=18,4)</f>
        <v>2</v>
      </c>
      <c r="F1372" cm="1">
        <f t="array" ref="F1372">_xlfn.IFS(C1372&gt;7,4,AND(C1372&lt;=7, C1372&gt;5),3,AND(C1372&lt;=5,C1372&gt;4),2,C1372&lt;=4,1)</f>
        <v>1</v>
      </c>
      <c r="G1372" cm="1">
        <f t="array" ref="G1372">_xlfn.IFS(D1372&gt;4094,4,AND(D1372&lt;=4094, D1372&gt;2784),3,AND(D1372&lt;=2784,D1372&gt;1779),2,D1372&lt;=1779,1)</f>
        <v>2</v>
      </c>
      <c r="H1372">
        <f t="shared" si="21"/>
        <v>212</v>
      </c>
      <c r="I1372" t="str" cm="1">
        <f t="array" ref="I1372">_xlfn.IFS(H1372&gt;411,"Platinum",AND(H1372&lt;=411, H1372&gt;311),"Gold",AND(H1372&lt;=311,H1372&gt;211),"Silver",H1372&lt;=211,"Bronze")</f>
        <v>Silver</v>
      </c>
      <c r="J1372" t="str" cm="1">
        <f t="array" ref="J1372">_xlfn.IFS(
H1372="444","Champions",
LEFT(H1372,1)="4","Loyal Customers",
MID(H1372,2,1)="4","Potential Loyalists",
LEFT(H1372,1)="3","Promising",
LEFT(H1372,1)="2","Customers Needing Attention",
LEFT(H1372,1)&lt;="2","At Risk",
RIGHT(H1372,1)="4","Can't Lose Them",
TRUE,"Hibernating"
)</f>
        <v>Customers Needing Attention</v>
      </c>
    </row>
    <row r="1373" spans="1:10" x14ac:dyDescent="0.25">
      <c r="A1373" s="3" t="s">
        <v>1389</v>
      </c>
      <c r="B1373">
        <v>59</v>
      </c>
      <c r="C1373">
        <v>6</v>
      </c>
      <c r="D1373">
        <v>2198.56</v>
      </c>
      <c r="E1373" cm="1">
        <f t="array" ref="E1373">_xlfn.IFS(B1373&gt;87,1,AND(B1373&lt;=87, B1373&gt;45),2,AND(B1373&lt;=45,B1373&gt;18),3,B1373&lt;=18,4)</f>
        <v>2</v>
      </c>
      <c r="F1373" cm="1">
        <f t="array" ref="F1373">_xlfn.IFS(C1373&gt;7,4,AND(C1373&lt;=7, C1373&gt;5),3,AND(C1373&lt;=5,C1373&gt;4),2,C1373&lt;=4,1)</f>
        <v>3</v>
      </c>
      <c r="G1373" cm="1">
        <f t="array" ref="G1373">_xlfn.IFS(D1373&gt;4094,4,AND(D1373&lt;=4094, D1373&gt;2784),3,AND(D1373&lt;=2784,D1373&gt;1779),2,D1373&lt;=1779,1)</f>
        <v>2</v>
      </c>
      <c r="H1373">
        <f t="shared" si="21"/>
        <v>232</v>
      </c>
      <c r="I1373" t="str" cm="1">
        <f t="array" ref="I1373">_xlfn.IFS(H1373&gt;411,"Platinum",AND(H1373&lt;=411, H1373&gt;311),"Gold",AND(H1373&lt;=311,H1373&gt;211),"Silver",H1373&lt;=211,"Bronze")</f>
        <v>Silver</v>
      </c>
      <c r="J1373" t="str" cm="1">
        <f t="array" ref="J1373">_xlfn.IFS(
H1373="444","Champions",
LEFT(H1373,1)="4","Loyal Customers",
MID(H1373,2,1)="4","Potential Loyalists",
LEFT(H1373,1)="3","Promising",
LEFT(H1373,1)="2","Customers Needing Attention",
LEFT(H1373,1)&lt;="2","At Risk",
RIGHT(H1373,1)="4","Can't Lose Them",
TRUE,"Hibernating"
)</f>
        <v>Customers Needing Attention</v>
      </c>
    </row>
    <row r="1374" spans="1:10" x14ac:dyDescent="0.25">
      <c r="A1374" s="3" t="s">
        <v>1390</v>
      </c>
      <c r="B1374">
        <v>63</v>
      </c>
      <c r="C1374">
        <v>7</v>
      </c>
      <c r="D1374">
        <v>2332.59</v>
      </c>
      <c r="E1374" cm="1">
        <f t="array" ref="E1374">_xlfn.IFS(B1374&gt;87,1,AND(B1374&lt;=87, B1374&gt;45),2,AND(B1374&lt;=45,B1374&gt;18),3,B1374&lt;=18,4)</f>
        <v>2</v>
      </c>
      <c r="F1374" cm="1">
        <f t="array" ref="F1374">_xlfn.IFS(C1374&gt;7,4,AND(C1374&lt;=7, C1374&gt;5),3,AND(C1374&lt;=5,C1374&gt;4),2,C1374&lt;=4,1)</f>
        <v>3</v>
      </c>
      <c r="G1374" cm="1">
        <f t="array" ref="G1374">_xlfn.IFS(D1374&gt;4094,4,AND(D1374&lt;=4094, D1374&gt;2784),3,AND(D1374&lt;=2784,D1374&gt;1779),2,D1374&lt;=1779,1)</f>
        <v>2</v>
      </c>
      <c r="H1374">
        <f t="shared" si="21"/>
        <v>232</v>
      </c>
      <c r="I1374" t="str" cm="1">
        <f t="array" ref="I1374">_xlfn.IFS(H1374&gt;411,"Platinum",AND(H1374&lt;=411, H1374&gt;311),"Gold",AND(H1374&lt;=311,H1374&gt;211),"Silver",H1374&lt;=211,"Bronze")</f>
        <v>Silver</v>
      </c>
      <c r="J1374" t="str" cm="1">
        <f t="array" ref="J1374">_xlfn.IFS(
H1374="444","Champions",
LEFT(H1374,1)="4","Loyal Customers",
MID(H1374,2,1)="4","Potential Loyalists",
LEFT(H1374,1)="3","Promising",
LEFT(H1374,1)="2","Customers Needing Attention",
LEFT(H1374,1)&lt;="2","At Risk",
RIGHT(H1374,1)="4","Can't Lose Them",
TRUE,"Hibernating"
)</f>
        <v>Customers Needing Attention</v>
      </c>
    </row>
    <row r="1375" spans="1:10" x14ac:dyDescent="0.25">
      <c r="A1375" s="3" t="s">
        <v>1391</v>
      </c>
      <c r="B1375">
        <v>154</v>
      </c>
      <c r="C1375">
        <v>6</v>
      </c>
      <c r="D1375">
        <v>1409.35</v>
      </c>
      <c r="E1375" cm="1">
        <f t="array" ref="E1375">_xlfn.IFS(B1375&gt;87,1,AND(B1375&lt;=87, B1375&gt;45),2,AND(B1375&lt;=45,B1375&gt;18),3,B1375&lt;=18,4)</f>
        <v>1</v>
      </c>
      <c r="F1375" cm="1">
        <f t="array" ref="F1375">_xlfn.IFS(C1375&gt;7,4,AND(C1375&lt;=7, C1375&gt;5),3,AND(C1375&lt;=5,C1375&gt;4),2,C1375&lt;=4,1)</f>
        <v>3</v>
      </c>
      <c r="G1375" cm="1">
        <f t="array" ref="G1375">_xlfn.IFS(D1375&gt;4094,4,AND(D1375&lt;=4094, D1375&gt;2784),3,AND(D1375&lt;=2784,D1375&gt;1779),2,D1375&lt;=1779,1)</f>
        <v>1</v>
      </c>
      <c r="H1375">
        <f t="shared" si="21"/>
        <v>131</v>
      </c>
      <c r="I1375" t="str" cm="1">
        <f t="array" ref="I1375">_xlfn.IFS(H1375&gt;411,"Platinum",AND(H1375&lt;=411, H1375&gt;311),"Gold",AND(H1375&lt;=311,H1375&gt;211),"Silver",H1375&lt;=211,"Bronze")</f>
        <v>Bronze</v>
      </c>
      <c r="J1375" t="str" cm="1">
        <f t="array" ref="J1375">_xlfn.IFS(
H1375="444","Champions",
LEFT(H1375,1)="4","Loyal Customers",
MID(H1375,2,1)="4","Potential Loyalists",
LEFT(H1375,1)="3","Promising",
LEFT(H1375,1)="2","Customers Needing Attention",
LEFT(H1375,1)&lt;="2","At Risk",
RIGHT(H1375,1)="4","Can't Lose Them",
TRUE,"Hibernating"
)</f>
        <v>At Risk</v>
      </c>
    </row>
    <row r="1376" spans="1:10" x14ac:dyDescent="0.25">
      <c r="A1376" s="3" t="s">
        <v>1392</v>
      </c>
      <c r="B1376">
        <v>80</v>
      </c>
      <c r="C1376">
        <v>6</v>
      </c>
      <c r="D1376">
        <v>3649.9200000000005</v>
      </c>
      <c r="E1376" cm="1">
        <f t="array" ref="E1376">_xlfn.IFS(B1376&gt;87,1,AND(B1376&lt;=87, B1376&gt;45),2,AND(B1376&lt;=45,B1376&gt;18),3,B1376&lt;=18,4)</f>
        <v>2</v>
      </c>
      <c r="F1376" cm="1">
        <f t="array" ref="F1376">_xlfn.IFS(C1376&gt;7,4,AND(C1376&lt;=7, C1376&gt;5),3,AND(C1376&lt;=5,C1376&gt;4),2,C1376&lt;=4,1)</f>
        <v>3</v>
      </c>
      <c r="G1376" cm="1">
        <f t="array" ref="G1376">_xlfn.IFS(D1376&gt;4094,4,AND(D1376&lt;=4094, D1376&gt;2784),3,AND(D1376&lt;=2784,D1376&gt;1779),2,D1376&lt;=1779,1)</f>
        <v>3</v>
      </c>
      <c r="H1376">
        <f t="shared" si="21"/>
        <v>233</v>
      </c>
      <c r="I1376" t="str" cm="1">
        <f t="array" ref="I1376">_xlfn.IFS(H1376&gt;411,"Platinum",AND(H1376&lt;=411, H1376&gt;311),"Gold",AND(H1376&lt;=311,H1376&gt;211),"Silver",H1376&lt;=211,"Bronze")</f>
        <v>Silver</v>
      </c>
      <c r="J1376" t="str" cm="1">
        <f t="array" ref="J1376">_xlfn.IFS(
H1376="444","Champions",
LEFT(H1376,1)="4","Loyal Customers",
MID(H1376,2,1)="4","Potential Loyalists",
LEFT(H1376,1)="3","Promising",
LEFT(H1376,1)="2","Customers Needing Attention",
LEFT(H1376,1)&lt;="2","At Risk",
RIGHT(H1376,1)="4","Can't Lose Them",
TRUE,"Hibernating"
)</f>
        <v>Customers Needing Attention</v>
      </c>
    </row>
    <row r="1377" spans="1:10" x14ac:dyDescent="0.25">
      <c r="A1377" s="3" t="s">
        <v>1393</v>
      </c>
      <c r="B1377">
        <v>1</v>
      </c>
      <c r="C1377">
        <v>3</v>
      </c>
      <c r="D1377">
        <v>2123.71</v>
      </c>
      <c r="E1377" cm="1">
        <f t="array" ref="E1377">_xlfn.IFS(B1377&gt;87,1,AND(B1377&lt;=87, B1377&gt;45),2,AND(B1377&lt;=45,B1377&gt;18),3,B1377&lt;=18,4)</f>
        <v>4</v>
      </c>
      <c r="F1377" cm="1">
        <f t="array" ref="F1377">_xlfn.IFS(C1377&gt;7,4,AND(C1377&lt;=7, C1377&gt;5),3,AND(C1377&lt;=5,C1377&gt;4),2,C1377&lt;=4,1)</f>
        <v>1</v>
      </c>
      <c r="G1377" cm="1">
        <f t="array" ref="G1377">_xlfn.IFS(D1377&gt;4094,4,AND(D1377&lt;=4094, D1377&gt;2784),3,AND(D1377&lt;=2784,D1377&gt;1779),2,D1377&lt;=1779,1)</f>
        <v>2</v>
      </c>
      <c r="H1377">
        <f t="shared" si="21"/>
        <v>412</v>
      </c>
      <c r="I1377" t="str" cm="1">
        <f t="array" ref="I1377">_xlfn.IFS(H1377&gt;411,"Platinum",AND(H1377&lt;=411, H1377&gt;311),"Gold",AND(H1377&lt;=311,H1377&gt;211),"Silver",H1377&lt;=211,"Bronze")</f>
        <v>Platinum</v>
      </c>
      <c r="J1377" t="str" cm="1">
        <f t="array" ref="J1377">_xlfn.IFS(
H1377="444","Champions",
LEFT(H1377,1)="4","Loyal Customers",
MID(H1377,2,1)="4","Potential Loyalists",
LEFT(H1377,1)="3","Promising",
LEFT(H1377,1)="2","Customers Needing Attention",
LEFT(H1377,1)&lt;="2","At Risk",
RIGHT(H1377,1)="4","Can't Lose Them",
TRUE,"Hibernating"
)</f>
        <v>Loyal Customers</v>
      </c>
    </row>
    <row r="1378" spans="1:10" x14ac:dyDescent="0.25">
      <c r="A1378" s="3" t="s">
        <v>1394</v>
      </c>
      <c r="B1378">
        <v>38</v>
      </c>
      <c r="C1378">
        <v>7</v>
      </c>
      <c r="D1378">
        <v>2501.42</v>
      </c>
      <c r="E1378" cm="1">
        <f t="array" ref="E1378">_xlfn.IFS(B1378&gt;87,1,AND(B1378&lt;=87, B1378&gt;45),2,AND(B1378&lt;=45,B1378&gt;18),3,B1378&lt;=18,4)</f>
        <v>3</v>
      </c>
      <c r="F1378" cm="1">
        <f t="array" ref="F1378">_xlfn.IFS(C1378&gt;7,4,AND(C1378&lt;=7, C1378&gt;5),3,AND(C1378&lt;=5,C1378&gt;4),2,C1378&lt;=4,1)</f>
        <v>3</v>
      </c>
      <c r="G1378" cm="1">
        <f t="array" ref="G1378">_xlfn.IFS(D1378&gt;4094,4,AND(D1378&lt;=4094, D1378&gt;2784),3,AND(D1378&lt;=2784,D1378&gt;1779),2,D1378&lt;=1779,1)</f>
        <v>2</v>
      </c>
      <c r="H1378">
        <f t="shared" si="21"/>
        <v>332</v>
      </c>
      <c r="I1378" t="str" cm="1">
        <f t="array" ref="I1378">_xlfn.IFS(H1378&gt;411,"Platinum",AND(H1378&lt;=411, H1378&gt;311),"Gold",AND(H1378&lt;=311,H1378&gt;211),"Silver",H1378&lt;=211,"Bronze")</f>
        <v>Gold</v>
      </c>
      <c r="J1378" t="str" cm="1">
        <f t="array" ref="J1378">_xlfn.IFS(
H1378="444","Champions",
LEFT(H1378,1)="4","Loyal Customers",
MID(H1378,2,1)="4","Potential Loyalists",
LEFT(H1378,1)="3","Promising",
LEFT(H1378,1)="2","Customers Needing Attention",
LEFT(H1378,1)&lt;="2","At Risk",
RIGHT(H1378,1)="4","Can't Lose Them",
TRUE,"Hibernating"
)</f>
        <v>Promising</v>
      </c>
    </row>
    <row r="1379" spans="1:10" x14ac:dyDescent="0.25">
      <c r="A1379" s="3" t="s">
        <v>1395</v>
      </c>
      <c r="B1379">
        <v>141</v>
      </c>
      <c r="C1379">
        <v>3</v>
      </c>
      <c r="D1379">
        <v>2411.83</v>
      </c>
      <c r="E1379" cm="1">
        <f t="array" ref="E1379">_xlfn.IFS(B1379&gt;87,1,AND(B1379&lt;=87, B1379&gt;45),2,AND(B1379&lt;=45,B1379&gt;18),3,B1379&lt;=18,4)</f>
        <v>1</v>
      </c>
      <c r="F1379" cm="1">
        <f t="array" ref="F1379">_xlfn.IFS(C1379&gt;7,4,AND(C1379&lt;=7, C1379&gt;5),3,AND(C1379&lt;=5,C1379&gt;4),2,C1379&lt;=4,1)</f>
        <v>1</v>
      </c>
      <c r="G1379" cm="1">
        <f t="array" ref="G1379">_xlfn.IFS(D1379&gt;4094,4,AND(D1379&lt;=4094, D1379&gt;2784),3,AND(D1379&lt;=2784,D1379&gt;1779),2,D1379&lt;=1779,1)</f>
        <v>2</v>
      </c>
      <c r="H1379">
        <f t="shared" si="21"/>
        <v>112</v>
      </c>
      <c r="I1379" t="str" cm="1">
        <f t="array" ref="I1379">_xlfn.IFS(H1379&gt;411,"Platinum",AND(H1379&lt;=411, H1379&gt;311),"Gold",AND(H1379&lt;=311,H1379&gt;211),"Silver",H1379&lt;=211,"Bronze")</f>
        <v>Bronze</v>
      </c>
      <c r="J1379" t="str" cm="1">
        <f t="array" ref="J1379">_xlfn.IFS(
H1379="444","Champions",
LEFT(H1379,1)="4","Loyal Customers",
MID(H1379,2,1)="4","Potential Loyalists",
LEFT(H1379,1)="3","Promising",
LEFT(H1379,1)="2","Customers Needing Attention",
LEFT(H1379,1)&lt;="2","At Risk",
RIGHT(H1379,1)="4","Can't Lose Them",
TRUE,"Hibernating"
)</f>
        <v>At Risk</v>
      </c>
    </row>
    <row r="1380" spans="1:10" x14ac:dyDescent="0.25">
      <c r="A1380" s="3" t="s">
        <v>1396</v>
      </c>
      <c r="B1380">
        <v>32</v>
      </c>
      <c r="C1380">
        <v>2</v>
      </c>
      <c r="D1380">
        <v>736.73</v>
      </c>
      <c r="E1380" cm="1">
        <f t="array" ref="E1380">_xlfn.IFS(B1380&gt;87,1,AND(B1380&lt;=87, B1380&gt;45),2,AND(B1380&lt;=45,B1380&gt;18),3,B1380&lt;=18,4)</f>
        <v>3</v>
      </c>
      <c r="F1380" cm="1">
        <f t="array" ref="F1380">_xlfn.IFS(C1380&gt;7,4,AND(C1380&lt;=7, C1380&gt;5),3,AND(C1380&lt;=5,C1380&gt;4),2,C1380&lt;=4,1)</f>
        <v>1</v>
      </c>
      <c r="G1380" cm="1">
        <f t="array" ref="G1380">_xlfn.IFS(D1380&gt;4094,4,AND(D1380&lt;=4094, D1380&gt;2784),3,AND(D1380&lt;=2784,D1380&gt;1779),2,D1380&lt;=1779,1)</f>
        <v>1</v>
      </c>
      <c r="H1380">
        <f t="shared" si="21"/>
        <v>311</v>
      </c>
      <c r="I1380" t="str" cm="1">
        <f t="array" ref="I1380">_xlfn.IFS(H1380&gt;411,"Platinum",AND(H1380&lt;=411, H1380&gt;311),"Gold",AND(H1380&lt;=311,H1380&gt;211),"Silver",H1380&lt;=211,"Bronze")</f>
        <v>Silver</v>
      </c>
      <c r="J1380" t="str" cm="1">
        <f t="array" ref="J1380">_xlfn.IFS(
H1380="444","Champions",
LEFT(H1380,1)="4","Loyal Customers",
MID(H1380,2,1)="4","Potential Loyalists",
LEFT(H1380,1)="3","Promising",
LEFT(H1380,1)="2","Customers Needing Attention",
LEFT(H1380,1)&lt;="2","At Risk",
RIGHT(H1380,1)="4","Can't Lose Them",
TRUE,"Hibernating"
)</f>
        <v>Promising</v>
      </c>
    </row>
    <row r="1381" spans="1:10" x14ac:dyDescent="0.25">
      <c r="A1381" s="3" t="s">
        <v>1397</v>
      </c>
      <c r="B1381">
        <v>1</v>
      </c>
      <c r="C1381">
        <v>5</v>
      </c>
      <c r="D1381">
        <v>2461.79</v>
      </c>
      <c r="E1381" cm="1">
        <f t="array" ref="E1381">_xlfn.IFS(B1381&gt;87,1,AND(B1381&lt;=87, B1381&gt;45),2,AND(B1381&lt;=45,B1381&gt;18),3,B1381&lt;=18,4)</f>
        <v>4</v>
      </c>
      <c r="F1381" cm="1">
        <f t="array" ref="F1381">_xlfn.IFS(C1381&gt;7,4,AND(C1381&lt;=7, C1381&gt;5),3,AND(C1381&lt;=5,C1381&gt;4),2,C1381&lt;=4,1)</f>
        <v>2</v>
      </c>
      <c r="G1381" cm="1">
        <f t="array" ref="G1381">_xlfn.IFS(D1381&gt;4094,4,AND(D1381&lt;=4094, D1381&gt;2784),3,AND(D1381&lt;=2784,D1381&gt;1779),2,D1381&lt;=1779,1)</f>
        <v>2</v>
      </c>
      <c r="H1381">
        <f t="shared" si="21"/>
        <v>422</v>
      </c>
      <c r="I1381" t="str" cm="1">
        <f t="array" ref="I1381">_xlfn.IFS(H1381&gt;411,"Platinum",AND(H1381&lt;=411, H1381&gt;311),"Gold",AND(H1381&lt;=311,H1381&gt;211),"Silver",H1381&lt;=211,"Bronze")</f>
        <v>Platinum</v>
      </c>
      <c r="J1381" t="str" cm="1">
        <f t="array" ref="J1381">_xlfn.IFS(
H1381="444","Champions",
LEFT(H1381,1)="4","Loyal Customers",
MID(H1381,2,1)="4","Potential Loyalists",
LEFT(H1381,1)="3","Promising",
LEFT(H1381,1)="2","Customers Needing Attention",
LEFT(H1381,1)&lt;="2","At Risk",
RIGHT(H1381,1)="4","Can't Lose Them",
TRUE,"Hibernating"
)</f>
        <v>Loyal Customers</v>
      </c>
    </row>
    <row r="1382" spans="1:10" x14ac:dyDescent="0.25">
      <c r="A1382" s="3" t="s">
        <v>1398</v>
      </c>
      <c r="B1382">
        <v>31</v>
      </c>
      <c r="C1382">
        <v>12</v>
      </c>
      <c r="D1382">
        <v>6128.3000000000011</v>
      </c>
      <c r="E1382" cm="1">
        <f t="array" ref="E1382">_xlfn.IFS(B1382&gt;87,1,AND(B1382&lt;=87, B1382&gt;45),2,AND(B1382&lt;=45,B1382&gt;18),3,B1382&lt;=18,4)</f>
        <v>3</v>
      </c>
      <c r="F1382" cm="1">
        <f t="array" ref="F1382">_xlfn.IFS(C1382&gt;7,4,AND(C1382&lt;=7, C1382&gt;5),3,AND(C1382&lt;=5,C1382&gt;4),2,C1382&lt;=4,1)</f>
        <v>4</v>
      </c>
      <c r="G1382" cm="1">
        <f t="array" ref="G1382">_xlfn.IFS(D1382&gt;4094,4,AND(D1382&lt;=4094, D1382&gt;2784),3,AND(D1382&lt;=2784,D1382&gt;1779),2,D1382&lt;=1779,1)</f>
        <v>4</v>
      </c>
      <c r="H1382">
        <f t="shared" si="21"/>
        <v>344</v>
      </c>
      <c r="I1382" t="str" cm="1">
        <f t="array" ref="I1382">_xlfn.IFS(H1382&gt;411,"Platinum",AND(H1382&lt;=411, H1382&gt;311),"Gold",AND(H1382&lt;=311,H1382&gt;211),"Silver",H1382&lt;=211,"Bronze")</f>
        <v>Gold</v>
      </c>
      <c r="J1382" t="str" cm="1">
        <f t="array" ref="J1382">_xlfn.IFS(
H1382="444","Champions",
LEFT(H1382,1)="4","Loyal Customers",
MID(H1382,2,1)="4","Potential Loyalists",
LEFT(H1382,1)="3","Promising",
LEFT(H1382,1)="2","Customers Needing Attention",
LEFT(H1382,1)&lt;="2","At Risk",
RIGHT(H1382,1)="4","Can't Lose Them",
TRUE,"Hibernating"
)</f>
        <v>Potential Loyalists</v>
      </c>
    </row>
    <row r="1383" spans="1:10" x14ac:dyDescent="0.25">
      <c r="A1383" s="3" t="s">
        <v>1399</v>
      </c>
      <c r="B1383">
        <v>17</v>
      </c>
      <c r="C1383">
        <v>4</v>
      </c>
      <c r="D1383">
        <v>1454.39</v>
      </c>
      <c r="E1383" cm="1">
        <f t="array" ref="E1383">_xlfn.IFS(B1383&gt;87,1,AND(B1383&lt;=87, B1383&gt;45),2,AND(B1383&lt;=45,B1383&gt;18),3,B1383&lt;=18,4)</f>
        <v>4</v>
      </c>
      <c r="F1383" cm="1">
        <f t="array" ref="F1383">_xlfn.IFS(C1383&gt;7,4,AND(C1383&lt;=7, C1383&gt;5),3,AND(C1383&lt;=5,C1383&gt;4),2,C1383&lt;=4,1)</f>
        <v>1</v>
      </c>
      <c r="G1383" cm="1">
        <f t="array" ref="G1383">_xlfn.IFS(D1383&gt;4094,4,AND(D1383&lt;=4094, D1383&gt;2784),3,AND(D1383&lt;=2784,D1383&gt;1779),2,D1383&lt;=1779,1)</f>
        <v>1</v>
      </c>
      <c r="H1383">
        <f t="shared" si="21"/>
        <v>411</v>
      </c>
      <c r="I1383" t="str" cm="1">
        <f t="array" ref="I1383">_xlfn.IFS(H1383&gt;411,"Platinum",AND(H1383&lt;=411, H1383&gt;311),"Gold",AND(H1383&lt;=311,H1383&gt;211),"Silver",H1383&lt;=211,"Bronze")</f>
        <v>Gold</v>
      </c>
      <c r="J1383" t="str" cm="1">
        <f t="array" ref="J1383">_xlfn.IFS(
H1383="444","Champions",
LEFT(H1383,1)="4","Loyal Customers",
MID(H1383,2,1)="4","Potential Loyalists",
LEFT(H1383,1)="3","Promising",
LEFT(H1383,1)="2","Customers Needing Attention",
LEFT(H1383,1)&lt;="2","At Risk",
RIGHT(H1383,1)="4","Can't Lose Them",
TRUE,"Hibernating"
)</f>
        <v>Loyal Customers</v>
      </c>
    </row>
    <row r="1384" spans="1:10" x14ac:dyDescent="0.25">
      <c r="A1384" s="3" t="s">
        <v>1400</v>
      </c>
      <c r="B1384">
        <v>170</v>
      </c>
      <c r="C1384">
        <v>3</v>
      </c>
      <c r="D1384">
        <v>898.81999999999994</v>
      </c>
      <c r="E1384" cm="1">
        <f t="array" ref="E1384">_xlfn.IFS(B1384&gt;87,1,AND(B1384&lt;=87, B1384&gt;45),2,AND(B1384&lt;=45,B1384&gt;18),3,B1384&lt;=18,4)</f>
        <v>1</v>
      </c>
      <c r="F1384" cm="1">
        <f t="array" ref="F1384">_xlfn.IFS(C1384&gt;7,4,AND(C1384&lt;=7, C1384&gt;5),3,AND(C1384&lt;=5,C1384&gt;4),2,C1384&lt;=4,1)</f>
        <v>1</v>
      </c>
      <c r="G1384" cm="1">
        <f t="array" ref="G1384">_xlfn.IFS(D1384&gt;4094,4,AND(D1384&lt;=4094, D1384&gt;2784),3,AND(D1384&lt;=2784,D1384&gt;1779),2,D1384&lt;=1779,1)</f>
        <v>1</v>
      </c>
      <c r="H1384">
        <f t="shared" si="21"/>
        <v>111</v>
      </c>
      <c r="I1384" t="str" cm="1">
        <f t="array" ref="I1384">_xlfn.IFS(H1384&gt;411,"Platinum",AND(H1384&lt;=411, H1384&gt;311),"Gold",AND(H1384&lt;=311,H1384&gt;211),"Silver",H1384&lt;=211,"Bronze")</f>
        <v>Bronze</v>
      </c>
      <c r="J1384" t="str" cm="1">
        <f t="array" ref="J1384">_xlfn.IFS(
H1384="444","Champions",
LEFT(H1384,1)="4","Loyal Customers",
MID(H1384,2,1)="4","Potential Loyalists",
LEFT(H1384,1)="3","Promising",
LEFT(H1384,1)="2","Customers Needing Attention",
LEFT(H1384,1)&lt;="2","At Risk",
RIGHT(H1384,1)="4","Can't Lose Them",
TRUE,"Hibernating"
)</f>
        <v>At Risk</v>
      </c>
    </row>
    <row r="1385" spans="1:10" x14ac:dyDescent="0.25">
      <c r="A1385" s="3" t="s">
        <v>1401</v>
      </c>
      <c r="B1385">
        <v>183</v>
      </c>
      <c r="C1385">
        <v>3</v>
      </c>
      <c r="D1385">
        <v>1115.1500000000001</v>
      </c>
      <c r="E1385" cm="1">
        <f t="array" ref="E1385">_xlfn.IFS(B1385&gt;87,1,AND(B1385&lt;=87, B1385&gt;45),2,AND(B1385&lt;=45,B1385&gt;18),3,B1385&lt;=18,4)</f>
        <v>1</v>
      </c>
      <c r="F1385" cm="1">
        <f t="array" ref="F1385">_xlfn.IFS(C1385&gt;7,4,AND(C1385&lt;=7, C1385&gt;5),3,AND(C1385&lt;=5,C1385&gt;4),2,C1385&lt;=4,1)</f>
        <v>1</v>
      </c>
      <c r="G1385" cm="1">
        <f t="array" ref="G1385">_xlfn.IFS(D1385&gt;4094,4,AND(D1385&lt;=4094, D1385&gt;2784),3,AND(D1385&lt;=2784,D1385&gt;1779),2,D1385&lt;=1779,1)</f>
        <v>1</v>
      </c>
      <c r="H1385">
        <f t="shared" si="21"/>
        <v>111</v>
      </c>
      <c r="I1385" t="str" cm="1">
        <f t="array" ref="I1385">_xlfn.IFS(H1385&gt;411,"Platinum",AND(H1385&lt;=411, H1385&gt;311),"Gold",AND(H1385&lt;=311,H1385&gt;211),"Silver",H1385&lt;=211,"Bronze")</f>
        <v>Bronze</v>
      </c>
      <c r="J1385" t="str" cm="1">
        <f t="array" ref="J1385">_xlfn.IFS(
H1385="444","Champions",
LEFT(H1385,1)="4","Loyal Customers",
MID(H1385,2,1)="4","Potential Loyalists",
LEFT(H1385,1)="3","Promising",
LEFT(H1385,1)="2","Customers Needing Attention",
LEFT(H1385,1)&lt;="2","At Risk",
RIGHT(H1385,1)="4","Can't Lose Them",
TRUE,"Hibernating"
)</f>
        <v>At Risk</v>
      </c>
    </row>
    <row r="1386" spans="1:10" x14ac:dyDescent="0.25">
      <c r="A1386" s="3" t="s">
        <v>1402</v>
      </c>
      <c r="B1386">
        <v>63</v>
      </c>
      <c r="C1386">
        <v>5</v>
      </c>
      <c r="D1386">
        <v>1796</v>
      </c>
      <c r="E1386" cm="1">
        <f t="array" ref="E1386">_xlfn.IFS(B1386&gt;87,1,AND(B1386&lt;=87, B1386&gt;45),2,AND(B1386&lt;=45,B1386&gt;18),3,B1386&lt;=18,4)</f>
        <v>2</v>
      </c>
      <c r="F1386" cm="1">
        <f t="array" ref="F1386">_xlfn.IFS(C1386&gt;7,4,AND(C1386&lt;=7, C1386&gt;5),3,AND(C1386&lt;=5,C1386&gt;4),2,C1386&lt;=4,1)</f>
        <v>2</v>
      </c>
      <c r="G1386" cm="1">
        <f t="array" ref="G1386">_xlfn.IFS(D1386&gt;4094,4,AND(D1386&lt;=4094, D1386&gt;2784),3,AND(D1386&lt;=2784,D1386&gt;1779),2,D1386&lt;=1779,1)</f>
        <v>2</v>
      </c>
      <c r="H1386">
        <f t="shared" si="21"/>
        <v>222</v>
      </c>
      <c r="I1386" t="str" cm="1">
        <f t="array" ref="I1386">_xlfn.IFS(H1386&gt;411,"Platinum",AND(H1386&lt;=411, H1386&gt;311),"Gold",AND(H1386&lt;=311,H1386&gt;211),"Silver",H1386&lt;=211,"Bronze")</f>
        <v>Silver</v>
      </c>
      <c r="J1386" t="str" cm="1">
        <f t="array" ref="J1386">_xlfn.IFS(
H1386="444","Champions",
LEFT(H1386,1)="4","Loyal Customers",
MID(H1386,2,1)="4","Potential Loyalists",
LEFT(H1386,1)="3","Promising",
LEFT(H1386,1)="2","Customers Needing Attention",
LEFT(H1386,1)&lt;="2","At Risk",
RIGHT(H1386,1)="4","Can't Lose Them",
TRUE,"Hibernating"
)</f>
        <v>Customers Needing Attention</v>
      </c>
    </row>
    <row r="1387" spans="1:10" x14ac:dyDescent="0.25">
      <c r="A1387" s="3" t="s">
        <v>1403</v>
      </c>
      <c r="B1387">
        <v>74</v>
      </c>
      <c r="C1387">
        <v>7</v>
      </c>
      <c r="D1387">
        <v>3320.7799999999997</v>
      </c>
      <c r="E1387" cm="1">
        <f t="array" ref="E1387">_xlfn.IFS(B1387&gt;87,1,AND(B1387&lt;=87, B1387&gt;45),2,AND(B1387&lt;=45,B1387&gt;18),3,B1387&lt;=18,4)</f>
        <v>2</v>
      </c>
      <c r="F1387" cm="1">
        <f t="array" ref="F1387">_xlfn.IFS(C1387&gt;7,4,AND(C1387&lt;=7, C1387&gt;5),3,AND(C1387&lt;=5,C1387&gt;4),2,C1387&lt;=4,1)</f>
        <v>3</v>
      </c>
      <c r="G1387" cm="1">
        <f t="array" ref="G1387">_xlfn.IFS(D1387&gt;4094,4,AND(D1387&lt;=4094, D1387&gt;2784),3,AND(D1387&lt;=2784,D1387&gt;1779),2,D1387&lt;=1779,1)</f>
        <v>3</v>
      </c>
      <c r="H1387">
        <f t="shared" si="21"/>
        <v>233</v>
      </c>
      <c r="I1387" t="str" cm="1">
        <f t="array" ref="I1387">_xlfn.IFS(H1387&gt;411,"Platinum",AND(H1387&lt;=411, H1387&gt;311),"Gold",AND(H1387&lt;=311,H1387&gt;211),"Silver",H1387&lt;=211,"Bronze")</f>
        <v>Silver</v>
      </c>
      <c r="J1387" t="str" cm="1">
        <f t="array" ref="J1387">_xlfn.IFS(
H1387="444","Champions",
LEFT(H1387,1)="4","Loyal Customers",
MID(H1387,2,1)="4","Potential Loyalists",
LEFT(H1387,1)="3","Promising",
LEFT(H1387,1)="2","Customers Needing Attention",
LEFT(H1387,1)&lt;="2","At Risk",
RIGHT(H1387,1)="4","Can't Lose Them",
TRUE,"Hibernating"
)</f>
        <v>Customers Needing Attention</v>
      </c>
    </row>
    <row r="1388" spans="1:10" x14ac:dyDescent="0.25">
      <c r="A1388" s="3" t="s">
        <v>1404</v>
      </c>
      <c r="B1388">
        <v>99</v>
      </c>
      <c r="C1388">
        <v>4</v>
      </c>
      <c r="D1388">
        <v>2217.4899999999998</v>
      </c>
      <c r="E1388" cm="1">
        <f t="array" ref="E1388">_xlfn.IFS(B1388&gt;87,1,AND(B1388&lt;=87, B1388&gt;45),2,AND(B1388&lt;=45,B1388&gt;18),3,B1388&lt;=18,4)</f>
        <v>1</v>
      </c>
      <c r="F1388" cm="1">
        <f t="array" ref="F1388">_xlfn.IFS(C1388&gt;7,4,AND(C1388&lt;=7, C1388&gt;5),3,AND(C1388&lt;=5,C1388&gt;4),2,C1388&lt;=4,1)</f>
        <v>1</v>
      </c>
      <c r="G1388" cm="1">
        <f t="array" ref="G1388">_xlfn.IFS(D1388&gt;4094,4,AND(D1388&lt;=4094, D1388&gt;2784),3,AND(D1388&lt;=2784,D1388&gt;1779),2,D1388&lt;=1779,1)</f>
        <v>2</v>
      </c>
      <c r="H1388">
        <f t="shared" si="21"/>
        <v>112</v>
      </c>
      <c r="I1388" t="str" cm="1">
        <f t="array" ref="I1388">_xlfn.IFS(H1388&gt;411,"Platinum",AND(H1388&lt;=411, H1388&gt;311),"Gold",AND(H1388&lt;=311,H1388&gt;211),"Silver",H1388&lt;=211,"Bronze")</f>
        <v>Bronze</v>
      </c>
      <c r="J1388" t="str" cm="1">
        <f t="array" ref="J1388">_xlfn.IFS(
H1388="444","Champions",
LEFT(H1388,1)="4","Loyal Customers",
MID(H1388,2,1)="4","Potential Loyalists",
LEFT(H1388,1)="3","Promising",
LEFT(H1388,1)="2","Customers Needing Attention",
LEFT(H1388,1)&lt;="2","At Risk",
RIGHT(H1388,1)="4","Can't Lose Them",
TRUE,"Hibernating"
)</f>
        <v>At Risk</v>
      </c>
    </row>
    <row r="1389" spans="1:10" x14ac:dyDescent="0.25">
      <c r="A1389" s="3" t="s">
        <v>1405</v>
      </c>
      <c r="B1389">
        <v>29</v>
      </c>
      <c r="C1389">
        <v>7</v>
      </c>
      <c r="D1389">
        <v>4957.2999999999993</v>
      </c>
      <c r="E1389" cm="1">
        <f t="array" ref="E1389">_xlfn.IFS(B1389&gt;87,1,AND(B1389&lt;=87, B1389&gt;45),2,AND(B1389&lt;=45,B1389&gt;18),3,B1389&lt;=18,4)</f>
        <v>3</v>
      </c>
      <c r="F1389" cm="1">
        <f t="array" ref="F1389">_xlfn.IFS(C1389&gt;7,4,AND(C1389&lt;=7, C1389&gt;5),3,AND(C1389&lt;=5,C1389&gt;4),2,C1389&lt;=4,1)</f>
        <v>3</v>
      </c>
      <c r="G1389" cm="1">
        <f t="array" ref="G1389">_xlfn.IFS(D1389&gt;4094,4,AND(D1389&lt;=4094, D1389&gt;2784),3,AND(D1389&lt;=2784,D1389&gt;1779),2,D1389&lt;=1779,1)</f>
        <v>4</v>
      </c>
      <c r="H1389">
        <f t="shared" si="21"/>
        <v>334</v>
      </c>
      <c r="I1389" t="str" cm="1">
        <f t="array" ref="I1389">_xlfn.IFS(H1389&gt;411,"Platinum",AND(H1389&lt;=411, H1389&gt;311),"Gold",AND(H1389&lt;=311,H1389&gt;211),"Silver",H1389&lt;=211,"Bronze")</f>
        <v>Gold</v>
      </c>
      <c r="J1389" t="str" cm="1">
        <f t="array" ref="J1389">_xlfn.IFS(
H1389="444","Champions",
LEFT(H1389,1)="4","Loyal Customers",
MID(H1389,2,1)="4","Potential Loyalists",
LEFT(H1389,1)="3","Promising",
LEFT(H1389,1)="2","Customers Needing Attention",
LEFT(H1389,1)&lt;="2","At Risk",
RIGHT(H1389,1)="4","Can't Lose Them",
TRUE,"Hibernating"
)</f>
        <v>Promising</v>
      </c>
    </row>
    <row r="1390" spans="1:10" x14ac:dyDescent="0.25">
      <c r="A1390" s="3" t="s">
        <v>1406</v>
      </c>
      <c r="B1390">
        <v>51</v>
      </c>
      <c r="C1390">
        <v>8</v>
      </c>
      <c r="D1390">
        <v>3914.4999999999995</v>
      </c>
      <c r="E1390" cm="1">
        <f t="array" ref="E1390">_xlfn.IFS(B1390&gt;87,1,AND(B1390&lt;=87, B1390&gt;45),2,AND(B1390&lt;=45,B1390&gt;18),3,B1390&lt;=18,4)</f>
        <v>2</v>
      </c>
      <c r="F1390" cm="1">
        <f t="array" ref="F1390">_xlfn.IFS(C1390&gt;7,4,AND(C1390&lt;=7, C1390&gt;5),3,AND(C1390&lt;=5,C1390&gt;4),2,C1390&lt;=4,1)</f>
        <v>4</v>
      </c>
      <c r="G1390" cm="1">
        <f t="array" ref="G1390">_xlfn.IFS(D1390&gt;4094,4,AND(D1390&lt;=4094, D1390&gt;2784),3,AND(D1390&lt;=2784,D1390&gt;1779),2,D1390&lt;=1779,1)</f>
        <v>3</v>
      </c>
      <c r="H1390">
        <f t="shared" si="21"/>
        <v>243</v>
      </c>
      <c r="I1390" t="str" cm="1">
        <f t="array" ref="I1390">_xlfn.IFS(H1390&gt;411,"Platinum",AND(H1390&lt;=411, H1390&gt;311),"Gold",AND(H1390&lt;=311,H1390&gt;211),"Silver",H1390&lt;=211,"Bronze")</f>
        <v>Silver</v>
      </c>
      <c r="J1390" t="str" cm="1">
        <f t="array" ref="J1390">_xlfn.IFS(
H1390="444","Champions",
LEFT(H1390,1)="4","Loyal Customers",
MID(H1390,2,1)="4","Potential Loyalists",
LEFT(H1390,1)="3","Promising",
LEFT(H1390,1)="2","Customers Needing Attention",
LEFT(H1390,1)&lt;="2","At Risk",
RIGHT(H1390,1)="4","Can't Lose Them",
TRUE,"Hibernating"
)</f>
        <v>Potential Loyalists</v>
      </c>
    </row>
    <row r="1391" spans="1:10" x14ac:dyDescent="0.25">
      <c r="A1391" s="3" t="s">
        <v>1407</v>
      </c>
      <c r="B1391">
        <v>112</v>
      </c>
      <c r="C1391">
        <v>5</v>
      </c>
      <c r="D1391">
        <v>2057.46</v>
      </c>
      <c r="E1391" cm="1">
        <f t="array" ref="E1391">_xlfn.IFS(B1391&gt;87,1,AND(B1391&lt;=87, B1391&gt;45),2,AND(B1391&lt;=45,B1391&gt;18),3,B1391&lt;=18,4)</f>
        <v>1</v>
      </c>
      <c r="F1391" cm="1">
        <f t="array" ref="F1391">_xlfn.IFS(C1391&gt;7,4,AND(C1391&lt;=7, C1391&gt;5),3,AND(C1391&lt;=5,C1391&gt;4),2,C1391&lt;=4,1)</f>
        <v>2</v>
      </c>
      <c r="G1391" cm="1">
        <f t="array" ref="G1391">_xlfn.IFS(D1391&gt;4094,4,AND(D1391&lt;=4094, D1391&gt;2784),3,AND(D1391&lt;=2784,D1391&gt;1779),2,D1391&lt;=1779,1)</f>
        <v>2</v>
      </c>
      <c r="H1391">
        <f t="shared" si="21"/>
        <v>122</v>
      </c>
      <c r="I1391" t="str" cm="1">
        <f t="array" ref="I1391">_xlfn.IFS(H1391&gt;411,"Platinum",AND(H1391&lt;=411, H1391&gt;311),"Gold",AND(H1391&lt;=311,H1391&gt;211),"Silver",H1391&lt;=211,"Bronze")</f>
        <v>Bronze</v>
      </c>
      <c r="J1391" t="str" cm="1">
        <f t="array" ref="J1391">_xlfn.IFS(
H1391="444","Champions",
LEFT(H1391,1)="4","Loyal Customers",
MID(H1391,2,1)="4","Potential Loyalists",
LEFT(H1391,1)="3","Promising",
LEFT(H1391,1)="2","Customers Needing Attention",
LEFT(H1391,1)&lt;="2","At Risk",
RIGHT(H1391,1)="4","Can't Lose Them",
TRUE,"Hibernating"
)</f>
        <v>At Risk</v>
      </c>
    </row>
    <row r="1392" spans="1:10" x14ac:dyDescent="0.25">
      <c r="A1392" s="3" t="s">
        <v>1408</v>
      </c>
      <c r="B1392">
        <v>37</v>
      </c>
      <c r="C1392">
        <v>3</v>
      </c>
      <c r="D1392">
        <v>1587.55</v>
      </c>
      <c r="E1392" cm="1">
        <f t="array" ref="E1392">_xlfn.IFS(B1392&gt;87,1,AND(B1392&lt;=87, B1392&gt;45),2,AND(B1392&lt;=45,B1392&gt;18),3,B1392&lt;=18,4)</f>
        <v>3</v>
      </c>
      <c r="F1392" cm="1">
        <f t="array" ref="F1392">_xlfn.IFS(C1392&gt;7,4,AND(C1392&lt;=7, C1392&gt;5),3,AND(C1392&lt;=5,C1392&gt;4),2,C1392&lt;=4,1)</f>
        <v>1</v>
      </c>
      <c r="G1392" cm="1">
        <f t="array" ref="G1392">_xlfn.IFS(D1392&gt;4094,4,AND(D1392&lt;=4094, D1392&gt;2784),3,AND(D1392&lt;=2784,D1392&gt;1779),2,D1392&lt;=1779,1)</f>
        <v>1</v>
      </c>
      <c r="H1392">
        <f t="shared" si="21"/>
        <v>311</v>
      </c>
      <c r="I1392" t="str" cm="1">
        <f t="array" ref="I1392">_xlfn.IFS(H1392&gt;411,"Platinum",AND(H1392&lt;=411, H1392&gt;311),"Gold",AND(H1392&lt;=311,H1392&gt;211),"Silver",H1392&lt;=211,"Bronze")</f>
        <v>Silver</v>
      </c>
      <c r="J1392" t="str" cm="1">
        <f t="array" ref="J1392">_xlfn.IFS(
H1392="444","Champions",
LEFT(H1392,1)="4","Loyal Customers",
MID(H1392,2,1)="4","Potential Loyalists",
LEFT(H1392,1)="3","Promising",
LEFT(H1392,1)="2","Customers Needing Attention",
LEFT(H1392,1)&lt;="2","At Risk",
RIGHT(H1392,1)="4","Can't Lose Them",
TRUE,"Hibernating"
)</f>
        <v>Promising</v>
      </c>
    </row>
    <row r="1393" spans="1:10" x14ac:dyDescent="0.25">
      <c r="A1393" s="3" t="s">
        <v>1409</v>
      </c>
      <c r="B1393">
        <v>124</v>
      </c>
      <c r="C1393">
        <v>3</v>
      </c>
      <c r="D1393">
        <v>1074.8799999999999</v>
      </c>
      <c r="E1393" cm="1">
        <f t="array" ref="E1393">_xlfn.IFS(B1393&gt;87,1,AND(B1393&lt;=87, B1393&gt;45),2,AND(B1393&lt;=45,B1393&gt;18),3,B1393&lt;=18,4)</f>
        <v>1</v>
      </c>
      <c r="F1393" cm="1">
        <f t="array" ref="F1393">_xlfn.IFS(C1393&gt;7,4,AND(C1393&lt;=7, C1393&gt;5),3,AND(C1393&lt;=5,C1393&gt;4),2,C1393&lt;=4,1)</f>
        <v>1</v>
      </c>
      <c r="G1393" cm="1">
        <f t="array" ref="G1393">_xlfn.IFS(D1393&gt;4094,4,AND(D1393&lt;=4094, D1393&gt;2784),3,AND(D1393&lt;=2784,D1393&gt;1779),2,D1393&lt;=1779,1)</f>
        <v>1</v>
      </c>
      <c r="H1393">
        <f t="shared" si="21"/>
        <v>111</v>
      </c>
      <c r="I1393" t="str" cm="1">
        <f t="array" ref="I1393">_xlfn.IFS(H1393&gt;411,"Platinum",AND(H1393&lt;=411, H1393&gt;311),"Gold",AND(H1393&lt;=311,H1393&gt;211),"Silver",H1393&lt;=211,"Bronze")</f>
        <v>Bronze</v>
      </c>
      <c r="J1393" t="str" cm="1">
        <f t="array" ref="J1393">_xlfn.IFS(
H1393="444","Champions",
LEFT(H1393,1)="4","Loyal Customers",
MID(H1393,2,1)="4","Potential Loyalists",
LEFT(H1393,1)="3","Promising",
LEFT(H1393,1)="2","Customers Needing Attention",
LEFT(H1393,1)&lt;="2","At Risk",
RIGHT(H1393,1)="4","Can't Lose Them",
TRUE,"Hibernating"
)</f>
        <v>At Risk</v>
      </c>
    </row>
    <row r="1394" spans="1:10" x14ac:dyDescent="0.25">
      <c r="A1394" s="3" t="s">
        <v>1410</v>
      </c>
      <c r="B1394">
        <v>15</v>
      </c>
      <c r="C1394">
        <v>7</v>
      </c>
      <c r="D1394">
        <v>2338.4499999999998</v>
      </c>
      <c r="E1394" cm="1">
        <f t="array" ref="E1394">_xlfn.IFS(B1394&gt;87,1,AND(B1394&lt;=87, B1394&gt;45),2,AND(B1394&lt;=45,B1394&gt;18),3,B1394&lt;=18,4)</f>
        <v>4</v>
      </c>
      <c r="F1394" cm="1">
        <f t="array" ref="F1394">_xlfn.IFS(C1394&gt;7,4,AND(C1394&lt;=7, C1394&gt;5),3,AND(C1394&lt;=5,C1394&gt;4),2,C1394&lt;=4,1)</f>
        <v>3</v>
      </c>
      <c r="G1394" cm="1">
        <f t="array" ref="G1394">_xlfn.IFS(D1394&gt;4094,4,AND(D1394&lt;=4094, D1394&gt;2784),3,AND(D1394&lt;=2784,D1394&gt;1779),2,D1394&lt;=1779,1)</f>
        <v>2</v>
      </c>
      <c r="H1394">
        <f t="shared" si="21"/>
        <v>432</v>
      </c>
      <c r="I1394" t="str" cm="1">
        <f t="array" ref="I1394">_xlfn.IFS(H1394&gt;411,"Platinum",AND(H1394&lt;=411, H1394&gt;311),"Gold",AND(H1394&lt;=311,H1394&gt;211),"Silver",H1394&lt;=211,"Bronze")</f>
        <v>Platinum</v>
      </c>
      <c r="J1394" t="str" cm="1">
        <f t="array" ref="J1394">_xlfn.IFS(
H1394="444","Champions",
LEFT(H1394,1)="4","Loyal Customers",
MID(H1394,2,1)="4","Potential Loyalists",
LEFT(H1394,1)="3","Promising",
LEFT(H1394,1)="2","Customers Needing Attention",
LEFT(H1394,1)&lt;="2","At Risk",
RIGHT(H1394,1)="4","Can't Lose Them",
TRUE,"Hibernating"
)</f>
        <v>Loyal Customers</v>
      </c>
    </row>
    <row r="1395" spans="1:10" x14ac:dyDescent="0.25">
      <c r="A1395" s="3" t="s">
        <v>1411</v>
      </c>
      <c r="B1395">
        <v>130</v>
      </c>
      <c r="C1395">
        <v>4</v>
      </c>
      <c r="D1395">
        <v>1567.57</v>
      </c>
      <c r="E1395" cm="1">
        <f t="array" ref="E1395">_xlfn.IFS(B1395&gt;87,1,AND(B1395&lt;=87, B1395&gt;45),2,AND(B1395&lt;=45,B1395&gt;18),3,B1395&lt;=18,4)</f>
        <v>1</v>
      </c>
      <c r="F1395" cm="1">
        <f t="array" ref="F1395">_xlfn.IFS(C1395&gt;7,4,AND(C1395&lt;=7, C1395&gt;5),3,AND(C1395&lt;=5,C1395&gt;4),2,C1395&lt;=4,1)</f>
        <v>1</v>
      </c>
      <c r="G1395" cm="1">
        <f t="array" ref="G1395">_xlfn.IFS(D1395&gt;4094,4,AND(D1395&lt;=4094, D1395&gt;2784),3,AND(D1395&lt;=2784,D1395&gt;1779),2,D1395&lt;=1779,1)</f>
        <v>1</v>
      </c>
      <c r="H1395">
        <f t="shared" si="21"/>
        <v>111</v>
      </c>
      <c r="I1395" t="str" cm="1">
        <f t="array" ref="I1395">_xlfn.IFS(H1395&gt;411,"Platinum",AND(H1395&lt;=411, H1395&gt;311),"Gold",AND(H1395&lt;=311,H1395&gt;211),"Silver",H1395&lt;=211,"Bronze")</f>
        <v>Bronze</v>
      </c>
      <c r="J1395" t="str" cm="1">
        <f t="array" ref="J1395">_xlfn.IFS(
H1395="444","Champions",
LEFT(H1395,1)="4","Loyal Customers",
MID(H1395,2,1)="4","Potential Loyalists",
LEFT(H1395,1)="3","Promising",
LEFT(H1395,1)="2","Customers Needing Attention",
LEFT(H1395,1)&lt;="2","At Risk",
RIGHT(H1395,1)="4","Can't Lose Them",
TRUE,"Hibernating"
)</f>
        <v>At Risk</v>
      </c>
    </row>
    <row r="1396" spans="1:10" x14ac:dyDescent="0.25">
      <c r="A1396" s="3" t="s">
        <v>1412</v>
      </c>
      <c r="B1396">
        <v>84</v>
      </c>
      <c r="C1396">
        <v>5</v>
      </c>
      <c r="D1396">
        <v>1639.55</v>
      </c>
      <c r="E1396" cm="1">
        <f t="array" ref="E1396">_xlfn.IFS(B1396&gt;87,1,AND(B1396&lt;=87, B1396&gt;45),2,AND(B1396&lt;=45,B1396&gt;18),3,B1396&lt;=18,4)</f>
        <v>2</v>
      </c>
      <c r="F1396" cm="1">
        <f t="array" ref="F1396">_xlfn.IFS(C1396&gt;7,4,AND(C1396&lt;=7, C1396&gt;5),3,AND(C1396&lt;=5,C1396&gt;4),2,C1396&lt;=4,1)</f>
        <v>2</v>
      </c>
      <c r="G1396" cm="1">
        <f t="array" ref="G1396">_xlfn.IFS(D1396&gt;4094,4,AND(D1396&lt;=4094, D1396&gt;2784),3,AND(D1396&lt;=2784,D1396&gt;1779),2,D1396&lt;=1779,1)</f>
        <v>1</v>
      </c>
      <c r="H1396">
        <f t="shared" si="21"/>
        <v>221</v>
      </c>
      <c r="I1396" t="str" cm="1">
        <f t="array" ref="I1396">_xlfn.IFS(H1396&gt;411,"Platinum",AND(H1396&lt;=411, H1396&gt;311),"Gold",AND(H1396&lt;=311,H1396&gt;211),"Silver",H1396&lt;=211,"Bronze")</f>
        <v>Silver</v>
      </c>
      <c r="J1396" t="str" cm="1">
        <f t="array" ref="J1396">_xlfn.IFS(
H1396="444","Champions",
LEFT(H1396,1)="4","Loyal Customers",
MID(H1396,2,1)="4","Potential Loyalists",
LEFT(H1396,1)="3","Promising",
LEFT(H1396,1)="2","Customers Needing Attention",
LEFT(H1396,1)&lt;="2","At Risk",
RIGHT(H1396,1)="4","Can't Lose Them",
TRUE,"Hibernating"
)</f>
        <v>Customers Needing Attention</v>
      </c>
    </row>
    <row r="1397" spans="1:10" x14ac:dyDescent="0.25">
      <c r="A1397" s="3" t="s">
        <v>1413</v>
      </c>
      <c r="B1397">
        <v>3</v>
      </c>
      <c r="C1397">
        <v>5</v>
      </c>
      <c r="D1397">
        <v>2318.89</v>
      </c>
      <c r="E1397" cm="1">
        <f t="array" ref="E1397">_xlfn.IFS(B1397&gt;87,1,AND(B1397&lt;=87, B1397&gt;45),2,AND(B1397&lt;=45,B1397&gt;18),3,B1397&lt;=18,4)</f>
        <v>4</v>
      </c>
      <c r="F1397" cm="1">
        <f t="array" ref="F1397">_xlfn.IFS(C1397&gt;7,4,AND(C1397&lt;=7, C1397&gt;5),3,AND(C1397&lt;=5,C1397&gt;4),2,C1397&lt;=4,1)</f>
        <v>2</v>
      </c>
      <c r="G1397" cm="1">
        <f t="array" ref="G1397">_xlfn.IFS(D1397&gt;4094,4,AND(D1397&lt;=4094, D1397&gt;2784),3,AND(D1397&lt;=2784,D1397&gt;1779),2,D1397&lt;=1779,1)</f>
        <v>2</v>
      </c>
      <c r="H1397">
        <f t="shared" si="21"/>
        <v>422</v>
      </c>
      <c r="I1397" t="str" cm="1">
        <f t="array" ref="I1397">_xlfn.IFS(H1397&gt;411,"Platinum",AND(H1397&lt;=411, H1397&gt;311),"Gold",AND(H1397&lt;=311,H1397&gt;211),"Silver",H1397&lt;=211,"Bronze")</f>
        <v>Platinum</v>
      </c>
      <c r="J1397" t="str" cm="1">
        <f t="array" ref="J1397">_xlfn.IFS(
H1397="444","Champions",
LEFT(H1397,1)="4","Loyal Customers",
MID(H1397,2,1)="4","Potential Loyalists",
LEFT(H1397,1)="3","Promising",
LEFT(H1397,1)="2","Customers Needing Attention",
LEFT(H1397,1)&lt;="2","At Risk",
RIGHT(H1397,1)="4","Can't Lose Them",
TRUE,"Hibernating"
)</f>
        <v>Loyal Customers</v>
      </c>
    </row>
    <row r="1398" spans="1:10" x14ac:dyDescent="0.25">
      <c r="A1398" s="3" t="s">
        <v>1414</v>
      </c>
      <c r="B1398">
        <v>143</v>
      </c>
      <c r="C1398">
        <v>3</v>
      </c>
      <c r="D1398">
        <v>1458.7</v>
      </c>
      <c r="E1398" cm="1">
        <f t="array" ref="E1398">_xlfn.IFS(B1398&gt;87,1,AND(B1398&lt;=87, B1398&gt;45),2,AND(B1398&lt;=45,B1398&gt;18),3,B1398&lt;=18,4)</f>
        <v>1</v>
      </c>
      <c r="F1398" cm="1">
        <f t="array" ref="F1398">_xlfn.IFS(C1398&gt;7,4,AND(C1398&lt;=7, C1398&gt;5),3,AND(C1398&lt;=5,C1398&gt;4),2,C1398&lt;=4,1)</f>
        <v>1</v>
      </c>
      <c r="G1398" cm="1">
        <f t="array" ref="G1398">_xlfn.IFS(D1398&gt;4094,4,AND(D1398&lt;=4094, D1398&gt;2784),3,AND(D1398&lt;=2784,D1398&gt;1779),2,D1398&lt;=1779,1)</f>
        <v>1</v>
      </c>
      <c r="H1398">
        <f t="shared" si="21"/>
        <v>111</v>
      </c>
      <c r="I1398" t="str" cm="1">
        <f t="array" ref="I1398">_xlfn.IFS(H1398&gt;411,"Platinum",AND(H1398&lt;=411, H1398&gt;311),"Gold",AND(H1398&lt;=311,H1398&gt;211),"Silver",H1398&lt;=211,"Bronze")</f>
        <v>Bronze</v>
      </c>
      <c r="J1398" t="str" cm="1">
        <f t="array" ref="J1398">_xlfn.IFS(
H1398="444","Champions",
LEFT(H1398,1)="4","Loyal Customers",
MID(H1398,2,1)="4","Potential Loyalists",
LEFT(H1398,1)="3","Promising",
LEFT(H1398,1)="2","Customers Needing Attention",
LEFT(H1398,1)&lt;="2","At Risk",
RIGHT(H1398,1)="4","Can't Lose Them",
TRUE,"Hibernating"
)</f>
        <v>At Risk</v>
      </c>
    </row>
    <row r="1399" spans="1:10" x14ac:dyDescent="0.25">
      <c r="A1399" s="3" t="s">
        <v>1415</v>
      </c>
      <c r="B1399">
        <v>169</v>
      </c>
      <c r="C1399">
        <v>3</v>
      </c>
      <c r="D1399">
        <v>1461</v>
      </c>
      <c r="E1399" cm="1">
        <f t="array" ref="E1399">_xlfn.IFS(B1399&gt;87,1,AND(B1399&lt;=87, B1399&gt;45),2,AND(B1399&lt;=45,B1399&gt;18),3,B1399&lt;=18,4)</f>
        <v>1</v>
      </c>
      <c r="F1399" cm="1">
        <f t="array" ref="F1399">_xlfn.IFS(C1399&gt;7,4,AND(C1399&lt;=7, C1399&gt;5),3,AND(C1399&lt;=5,C1399&gt;4),2,C1399&lt;=4,1)</f>
        <v>1</v>
      </c>
      <c r="G1399" cm="1">
        <f t="array" ref="G1399">_xlfn.IFS(D1399&gt;4094,4,AND(D1399&lt;=4094, D1399&gt;2784),3,AND(D1399&lt;=2784,D1399&gt;1779),2,D1399&lt;=1779,1)</f>
        <v>1</v>
      </c>
      <c r="H1399">
        <f t="shared" si="21"/>
        <v>111</v>
      </c>
      <c r="I1399" t="str" cm="1">
        <f t="array" ref="I1399">_xlfn.IFS(H1399&gt;411,"Platinum",AND(H1399&lt;=411, H1399&gt;311),"Gold",AND(H1399&lt;=311,H1399&gt;211),"Silver",H1399&lt;=211,"Bronze")</f>
        <v>Bronze</v>
      </c>
      <c r="J1399" t="str" cm="1">
        <f t="array" ref="J1399">_xlfn.IFS(
H1399="444","Champions",
LEFT(H1399,1)="4","Loyal Customers",
MID(H1399,2,1)="4","Potential Loyalists",
LEFT(H1399,1)="3","Promising",
LEFT(H1399,1)="2","Customers Needing Attention",
LEFT(H1399,1)&lt;="2","At Risk",
RIGHT(H1399,1)="4","Can't Lose Them",
TRUE,"Hibernating"
)</f>
        <v>At Risk</v>
      </c>
    </row>
    <row r="1400" spans="1:10" x14ac:dyDescent="0.25">
      <c r="A1400" s="3" t="s">
        <v>1416</v>
      </c>
      <c r="B1400">
        <v>64</v>
      </c>
      <c r="C1400">
        <v>5</v>
      </c>
      <c r="D1400">
        <v>4193.32</v>
      </c>
      <c r="E1400" cm="1">
        <f t="array" ref="E1400">_xlfn.IFS(B1400&gt;87,1,AND(B1400&lt;=87, B1400&gt;45),2,AND(B1400&lt;=45,B1400&gt;18),3,B1400&lt;=18,4)</f>
        <v>2</v>
      </c>
      <c r="F1400" cm="1">
        <f t="array" ref="F1400">_xlfn.IFS(C1400&gt;7,4,AND(C1400&lt;=7, C1400&gt;5),3,AND(C1400&lt;=5,C1400&gt;4),2,C1400&lt;=4,1)</f>
        <v>2</v>
      </c>
      <c r="G1400" cm="1">
        <f t="array" ref="G1400">_xlfn.IFS(D1400&gt;4094,4,AND(D1400&lt;=4094, D1400&gt;2784),3,AND(D1400&lt;=2784,D1400&gt;1779),2,D1400&lt;=1779,1)</f>
        <v>4</v>
      </c>
      <c r="H1400">
        <f t="shared" si="21"/>
        <v>224</v>
      </c>
      <c r="I1400" t="str" cm="1">
        <f t="array" ref="I1400">_xlfn.IFS(H1400&gt;411,"Platinum",AND(H1400&lt;=411, H1400&gt;311),"Gold",AND(H1400&lt;=311,H1400&gt;211),"Silver",H1400&lt;=211,"Bronze")</f>
        <v>Silver</v>
      </c>
      <c r="J1400" t="str" cm="1">
        <f t="array" ref="J1400">_xlfn.IFS(
H1400="444","Champions",
LEFT(H1400,1)="4","Loyal Customers",
MID(H1400,2,1)="4","Potential Loyalists",
LEFT(H1400,1)="3","Promising",
LEFT(H1400,1)="2","Customers Needing Attention",
LEFT(H1400,1)&lt;="2","At Risk",
RIGHT(H1400,1)="4","Can't Lose Them",
TRUE,"Hibernating"
)</f>
        <v>Customers Needing Attention</v>
      </c>
    </row>
    <row r="1401" spans="1:10" x14ac:dyDescent="0.25">
      <c r="A1401" s="3" t="s">
        <v>1417</v>
      </c>
      <c r="B1401">
        <v>52</v>
      </c>
      <c r="C1401">
        <v>6</v>
      </c>
      <c r="D1401">
        <v>3881.78</v>
      </c>
      <c r="E1401" cm="1">
        <f t="array" ref="E1401">_xlfn.IFS(B1401&gt;87,1,AND(B1401&lt;=87, B1401&gt;45),2,AND(B1401&lt;=45,B1401&gt;18),3,B1401&lt;=18,4)</f>
        <v>2</v>
      </c>
      <c r="F1401" cm="1">
        <f t="array" ref="F1401">_xlfn.IFS(C1401&gt;7,4,AND(C1401&lt;=7, C1401&gt;5),3,AND(C1401&lt;=5,C1401&gt;4),2,C1401&lt;=4,1)</f>
        <v>3</v>
      </c>
      <c r="G1401" cm="1">
        <f t="array" ref="G1401">_xlfn.IFS(D1401&gt;4094,4,AND(D1401&lt;=4094, D1401&gt;2784),3,AND(D1401&lt;=2784,D1401&gt;1779),2,D1401&lt;=1779,1)</f>
        <v>3</v>
      </c>
      <c r="H1401">
        <f t="shared" si="21"/>
        <v>233</v>
      </c>
      <c r="I1401" t="str" cm="1">
        <f t="array" ref="I1401">_xlfn.IFS(H1401&gt;411,"Platinum",AND(H1401&lt;=411, H1401&gt;311),"Gold",AND(H1401&lt;=311,H1401&gt;211),"Silver",H1401&lt;=211,"Bronze")</f>
        <v>Silver</v>
      </c>
      <c r="J1401" t="str" cm="1">
        <f t="array" ref="J1401">_xlfn.IFS(
H1401="444","Champions",
LEFT(H1401,1)="4","Loyal Customers",
MID(H1401,2,1)="4","Potential Loyalists",
LEFT(H1401,1)="3","Promising",
LEFT(H1401,1)="2","Customers Needing Attention",
LEFT(H1401,1)&lt;="2","At Risk",
RIGHT(H1401,1)="4","Can't Lose Them",
TRUE,"Hibernating"
)</f>
        <v>Customers Needing Attention</v>
      </c>
    </row>
    <row r="1402" spans="1:10" x14ac:dyDescent="0.25">
      <c r="A1402" s="3" t="s">
        <v>1418</v>
      </c>
      <c r="B1402">
        <v>161</v>
      </c>
      <c r="C1402">
        <v>4</v>
      </c>
      <c r="D1402">
        <v>2600.4900000000002</v>
      </c>
      <c r="E1402" cm="1">
        <f t="array" ref="E1402">_xlfn.IFS(B1402&gt;87,1,AND(B1402&lt;=87, B1402&gt;45),2,AND(B1402&lt;=45,B1402&gt;18),3,B1402&lt;=18,4)</f>
        <v>1</v>
      </c>
      <c r="F1402" cm="1">
        <f t="array" ref="F1402">_xlfn.IFS(C1402&gt;7,4,AND(C1402&lt;=7, C1402&gt;5),3,AND(C1402&lt;=5,C1402&gt;4),2,C1402&lt;=4,1)</f>
        <v>1</v>
      </c>
      <c r="G1402" cm="1">
        <f t="array" ref="G1402">_xlfn.IFS(D1402&gt;4094,4,AND(D1402&lt;=4094, D1402&gt;2784),3,AND(D1402&lt;=2784,D1402&gt;1779),2,D1402&lt;=1779,1)</f>
        <v>2</v>
      </c>
      <c r="H1402">
        <f t="shared" si="21"/>
        <v>112</v>
      </c>
      <c r="I1402" t="str" cm="1">
        <f t="array" ref="I1402">_xlfn.IFS(H1402&gt;411,"Platinum",AND(H1402&lt;=411, H1402&gt;311),"Gold",AND(H1402&lt;=311,H1402&gt;211),"Silver",H1402&lt;=211,"Bronze")</f>
        <v>Bronze</v>
      </c>
      <c r="J1402" t="str" cm="1">
        <f t="array" ref="J1402">_xlfn.IFS(
H1402="444","Champions",
LEFT(H1402,1)="4","Loyal Customers",
MID(H1402,2,1)="4","Potential Loyalists",
LEFT(H1402,1)="3","Promising",
LEFT(H1402,1)="2","Customers Needing Attention",
LEFT(H1402,1)&lt;="2","At Risk",
RIGHT(H1402,1)="4","Can't Lose Them",
TRUE,"Hibernating"
)</f>
        <v>At Risk</v>
      </c>
    </row>
    <row r="1403" spans="1:10" x14ac:dyDescent="0.25">
      <c r="A1403" s="3" t="s">
        <v>1419</v>
      </c>
      <c r="B1403">
        <v>116</v>
      </c>
      <c r="C1403">
        <v>2</v>
      </c>
      <c r="D1403">
        <v>1173.8600000000001</v>
      </c>
      <c r="E1403" cm="1">
        <f t="array" ref="E1403">_xlfn.IFS(B1403&gt;87,1,AND(B1403&lt;=87, B1403&gt;45),2,AND(B1403&lt;=45,B1403&gt;18),3,B1403&lt;=18,4)</f>
        <v>1</v>
      </c>
      <c r="F1403" cm="1">
        <f t="array" ref="F1403">_xlfn.IFS(C1403&gt;7,4,AND(C1403&lt;=7, C1403&gt;5),3,AND(C1403&lt;=5,C1403&gt;4),2,C1403&lt;=4,1)</f>
        <v>1</v>
      </c>
      <c r="G1403" cm="1">
        <f t="array" ref="G1403">_xlfn.IFS(D1403&gt;4094,4,AND(D1403&lt;=4094, D1403&gt;2784),3,AND(D1403&lt;=2784,D1403&gt;1779),2,D1403&lt;=1779,1)</f>
        <v>1</v>
      </c>
      <c r="H1403">
        <f t="shared" si="21"/>
        <v>111</v>
      </c>
      <c r="I1403" t="str" cm="1">
        <f t="array" ref="I1403">_xlfn.IFS(H1403&gt;411,"Platinum",AND(H1403&lt;=411, H1403&gt;311),"Gold",AND(H1403&lt;=311,H1403&gt;211),"Silver",H1403&lt;=211,"Bronze")</f>
        <v>Bronze</v>
      </c>
      <c r="J1403" t="str" cm="1">
        <f t="array" ref="J1403">_xlfn.IFS(
H1403="444","Champions",
LEFT(H1403,1)="4","Loyal Customers",
MID(H1403,2,1)="4","Potential Loyalists",
LEFT(H1403,1)="3","Promising",
LEFT(H1403,1)="2","Customers Needing Attention",
LEFT(H1403,1)&lt;="2","At Risk",
RIGHT(H1403,1)="4","Can't Lose Them",
TRUE,"Hibernating"
)</f>
        <v>At Risk</v>
      </c>
    </row>
    <row r="1404" spans="1:10" x14ac:dyDescent="0.25">
      <c r="A1404" s="3" t="s">
        <v>1420</v>
      </c>
      <c r="B1404">
        <v>17</v>
      </c>
      <c r="C1404">
        <v>6</v>
      </c>
      <c r="D1404">
        <v>5378.5999999999995</v>
      </c>
      <c r="E1404" cm="1">
        <f t="array" ref="E1404">_xlfn.IFS(B1404&gt;87,1,AND(B1404&lt;=87, B1404&gt;45),2,AND(B1404&lt;=45,B1404&gt;18),3,B1404&lt;=18,4)</f>
        <v>4</v>
      </c>
      <c r="F1404" cm="1">
        <f t="array" ref="F1404">_xlfn.IFS(C1404&gt;7,4,AND(C1404&lt;=7, C1404&gt;5),3,AND(C1404&lt;=5,C1404&gt;4),2,C1404&lt;=4,1)</f>
        <v>3</v>
      </c>
      <c r="G1404" cm="1">
        <f t="array" ref="G1404">_xlfn.IFS(D1404&gt;4094,4,AND(D1404&lt;=4094, D1404&gt;2784),3,AND(D1404&lt;=2784,D1404&gt;1779),2,D1404&lt;=1779,1)</f>
        <v>4</v>
      </c>
      <c r="H1404">
        <f t="shared" si="21"/>
        <v>434</v>
      </c>
      <c r="I1404" t="str" cm="1">
        <f t="array" ref="I1404">_xlfn.IFS(H1404&gt;411,"Platinum",AND(H1404&lt;=411, H1404&gt;311),"Gold",AND(H1404&lt;=311,H1404&gt;211),"Silver",H1404&lt;=211,"Bronze")</f>
        <v>Platinum</v>
      </c>
      <c r="J1404" t="str" cm="1">
        <f t="array" ref="J1404">_xlfn.IFS(
H1404="444","Champions",
LEFT(H1404,1)="4","Loyal Customers",
MID(H1404,2,1)="4","Potential Loyalists",
LEFT(H1404,1)="3","Promising",
LEFT(H1404,1)="2","Customers Needing Attention",
LEFT(H1404,1)&lt;="2","At Risk",
RIGHT(H1404,1)="4","Can't Lose Them",
TRUE,"Hibernating"
)</f>
        <v>Loyal Customers</v>
      </c>
    </row>
    <row r="1405" spans="1:10" x14ac:dyDescent="0.25">
      <c r="A1405" s="3" t="s">
        <v>1421</v>
      </c>
      <c r="B1405">
        <v>35</v>
      </c>
      <c r="C1405">
        <v>4</v>
      </c>
      <c r="D1405">
        <v>1465.1599999999999</v>
      </c>
      <c r="E1405" cm="1">
        <f t="array" ref="E1405">_xlfn.IFS(B1405&gt;87,1,AND(B1405&lt;=87, B1405&gt;45),2,AND(B1405&lt;=45,B1405&gt;18),3,B1405&lt;=18,4)</f>
        <v>3</v>
      </c>
      <c r="F1405" cm="1">
        <f t="array" ref="F1405">_xlfn.IFS(C1405&gt;7,4,AND(C1405&lt;=7, C1405&gt;5),3,AND(C1405&lt;=5,C1405&gt;4),2,C1405&lt;=4,1)</f>
        <v>1</v>
      </c>
      <c r="G1405" cm="1">
        <f t="array" ref="G1405">_xlfn.IFS(D1405&gt;4094,4,AND(D1405&lt;=4094, D1405&gt;2784),3,AND(D1405&lt;=2784,D1405&gt;1779),2,D1405&lt;=1779,1)</f>
        <v>1</v>
      </c>
      <c r="H1405">
        <f t="shared" si="21"/>
        <v>311</v>
      </c>
      <c r="I1405" t="str" cm="1">
        <f t="array" ref="I1405">_xlfn.IFS(H1405&gt;411,"Platinum",AND(H1405&lt;=411, H1405&gt;311),"Gold",AND(H1405&lt;=311,H1405&gt;211),"Silver",H1405&lt;=211,"Bronze")</f>
        <v>Silver</v>
      </c>
      <c r="J1405" t="str" cm="1">
        <f t="array" ref="J1405">_xlfn.IFS(
H1405="444","Champions",
LEFT(H1405,1)="4","Loyal Customers",
MID(H1405,2,1)="4","Potential Loyalists",
LEFT(H1405,1)="3","Promising",
LEFT(H1405,1)="2","Customers Needing Attention",
LEFT(H1405,1)&lt;="2","At Risk",
RIGHT(H1405,1)="4","Can't Lose Them",
TRUE,"Hibernating"
)</f>
        <v>Promising</v>
      </c>
    </row>
    <row r="1406" spans="1:10" x14ac:dyDescent="0.25">
      <c r="A1406" s="3" t="s">
        <v>1422</v>
      </c>
      <c r="B1406">
        <v>75</v>
      </c>
      <c r="C1406">
        <v>4</v>
      </c>
      <c r="D1406">
        <v>1502.6799999999998</v>
      </c>
      <c r="E1406" cm="1">
        <f t="array" ref="E1406">_xlfn.IFS(B1406&gt;87,1,AND(B1406&lt;=87, B1406&gt;45),2,AND(B1406&lt;=45,B1406&gt;18),3,B1406&lt;=18,4)</f>
        <v>2</v>
      </c>
      <c r="F1406" cm="1">
        <f t="array" ref="F1406">_xlfn.IFS(C1406&gt;7,4,AND(C1406&lt;=7, C1406&gt;5),3,AND(C1406&lt;=5,C1406&gt;4),2,C1406&lt;=4,1)</f>
        <v>1</v>
      </c>
      <c r="G1406" cm="1">
        <f t="array" ref="G1406">_xlfn.IFS(D1406&gt;4094,4,AND(D1406&lt;=4094, D1406&gt;2784),3,AND(D1406&lt;=2784,D1406&gt;1779),2,D1406&lt;=1779,1)</f>
        <v>1</v>
      </c>
      <c r="H1406">
        <f t="shared" si="21"/>
        <v>211</v>
      </c>
      <c r="I1406" t="str" cm="1">
        <f t="array" ref="I1406">_xlfn.IFS(H1406&gt;411,"Platinum",AND(H1406&lt;=411, H1406&gt;311),"Gold",AND(H1406&lt;=311,H1406&gt;211),"Silver",H1406&lt;=211,"Bronze")</f>
        <v>Bronze</v>
      </c>
      <c r="J1406" t="str" cm="1">
        <f t="array" ref="J1406">_xlfn.IFS(
H1406="444","Champions",
LEFT(H1406,1)="4","Loyal Customers",
MID(H1406,2,1)="4","Potential Loyalists",
LEFT(H1406,1)="3","Promising",
LEFT(H1406,1)="2","Customers Needing Attention",
LEFT(H1406,1)&lt;="2","At Risk",
RIGHT(H1406,1)="4","Can't Lose Them",
TRUE,"Hibernating"
)</f>
        <v>Customers Needing Attention</v>
      </c>
    </row>
    <row r="1407" spans="1:10" x14ac:dyDescent="0.25">
      <c r="A1407" s="3" t="s">
        <v>1423</v>
      </c>
      <c r="B1407">
        <v>35</v>
      </c>
      <c r="C1407">
        <v>5</v>
      </c>
      <c r="D1407">
        <v>3371.4799999999996</v>
      </c>
      <c r="E1407" cm="1">
        <f t="array" ref="E1407">_xlfn.IFS(B1407&gt;87,1,AND(B1407&lt;=87, B1407&gt;45),2,AND(B1407&lt;=45,B1407&gt;18),3,B1407&lt;=18,4)</f>
        <v>3</v>
      </c>
      <c r="F1407" cm="1">
        <f t="array" ref="F1407">_xlfn.IFS(C1407&gt;7,4,AND(C1407&lt;=7, C1407&gt;5),3,AND(C1407&lt;=5,C1407&gt;4),2,C1407&lt;=4,1)</f>
        <v>2</v>
      </c>
      <c r="G1407" cm="1">
        <f t="array" ref="G1407">_xlfn.IFS(D1407&gt;4094,4,AND(D1407&lt;=4094, D1407&gt;2784),3,AND(D1407&lt;=2784,D1407&gt;1779),2,D1407&lt;=1779,1)</f>
        <v>3</v>
      </c>
      <c r="H1407">
        <f t="shared" si="21"/>
        <v>323</v>
      </c>
      <c r="I1407" t="str" cm="1">
        <f t="array" ref="I1407">_xlfn.IFS(H1407&gt;411,"Platinum",AND(H1407&lt;=411, H1407&gt;311),"Gold",AND(H1407&lt;=311,H1407&gt;211),"Silver",H1407&lt;=211,"Bronze")</f>
        <v>Gold</v>
      </c>
      <c r="J1407" t="str" cm="1">
        <f t="array" ref="J1407">_xlfn.IFS(
H1407="444","Champions",
LEFT(H1407,1)="4","Loyal Customers",
MID(H1407,2,1)="4","Potential Loyalists",
LEFT(H1407,1)="3","Promising",
LEFT(H1407,1)="2","Customers Needing Attention",
LEFT(H1407,1)&lt;="2","At Risk",
RIGHT(H1407,1)="4","Can't Lose Them",
TRUE,"Hibernating"
)</f>
        <v>Promising</v>
      </c>
    </row>
    <row r="1408" spans="1:10" x14ac:dyDescent="0.25">
      <c r="A1408" s="3" t="s">
        <v>1424</v>
      </c>
      <c r="B1408">
        <v>153</v>
      </c>
      <c r="C1408">
        <v>6</v>
      </c>
      <c r="D1408">
        <v>2557.62</v>
      </c>
      <c r="E1408" cm="1">
        <f t="array" ref="E1408">_xlfn.IFS(B1408&gt;87,1,AND(B1408&lt;=87, B1408&gt;45),2,AND(B1408&lt;=45,B1408&gt;18),3,B1408&lt;=18,4)</f>
        <v>1</v>
      </c>
      <c r="F1408" cm="1">
        <f t="array" ref="F1408">_xlfn.IFS(C1408&gt;7,4,AND(C1408&lt;=7, C1408&gt;5),3,AND(C1408&lt;=5,C1408&gt;4),2,C1408&lt;=4,1)</f>
        <v>3</v>
      </c>
      <c r="G1408" cm="1">
        <f t="array" ref="G1408">_xlfn.IFS(D1408&gt;4094,4,AND(D1408&lt;=4094, D1408&gt;2784),3,AND(D1408&lt;=2784,D1408&gt;1779),2,D1408&lt;=1779,1)</f>
        <v>2</v>
      </c>
      <c r="H1408">
        <f t="shared" si="21"/>
        <v>132</v>
      </c>
      <c r="I1408" t="str" cm="1">
        <f t="array" ref="I1408">_xlfn.IFS(H1408&gt;411,"Platinum",AND(H1408&lt;=411, H1408&gt;311),"Gold",AND(H1408&lt;=311,H1408&gt;211),"Silver",H1408&lt;=211,"Bronze")</f>
        <v>Bronze</v>
      </c>
      <c r="J1408" t="str" cm="1">
        <f t="array" ref="J1408">_xlfn.IFS(
H1408="444","Champions",
LEFT(H1408,1)="4","Loyal Customers",
MID(H1408,2,1)="4","Potential Loyalists",
LEFT(H1408,1)="3","Promising",
LEFT(H1408,1)="2","Customers Needing Attention",
LEFT(H1408,1)&lt;="2","At Risk",
RIGHT(H1408,1)="4","Can't Lose Them",
TRUE,"Hibernating"
)</f>
        <v>At Risk</v>
      </c>
    </row>
    <row r="1409" spans="1:10" x14ac:dyDescent="0.25">
      <c r="A1409" s="3" t="s">
        <v>1425</v>
      </c>
      <c r="B1409">
        <v>95</v>
      </c>
      <c r="C1409">
        <v>3</v>
      </c>
      <c r="D1409">
        <v>1988.76</v>
      </c>
      <c r="E1409" cm="1">
        <f t="array" ref="E1409">_xlfn.IFS(B1409&gt;87,1,AND(B1409&lt;=87, B1409&gt;45),2,AND(B1409&lt;=45,B1409&gt;18),3,B1409&lt;=18,4)</f>
        <v>1</v>
      </c>
      <c r="F1409" cm="1">
        <f t="array" ref="F1409">_xlfn.IFS(C1409&gt;7,4,AND(C1409&lt;=7, C1409&gt;5),3,AND(C1409&lt;=5,C1409&gt;4),2,C1409&lt;=4,1)</f>
        <v>1</v>
      </c>
      <c r="G1409" cm="1">
        <f t="array" ref="G1409">_xlfn.IFS(D1409&gt;4094,4,AND(D1409&lt;=4094, D1409&gt;2784),3,AND(D1409&lt;=2784,D1409&gt;1779),2,D1409&lt;=1779,1)</f>
        <v>2</v>
      </c>
      <c r="H1409">
        <f t="shared" si="21"/>
        <v>112</v>
      </c>
      <c r="I1409" t="str" cm="1">
        <f t="array" ref="I1409">_xlfn.IFS(H1409&gt;411,"Platinum",AND(H1409&lt;=411, H1409&gt;311),"Gold",AND(H1409&lt;=311,H1409&gt;211),"Silver",H1409&lt;=211,"Bronze")</f>
        <v>Bronze</v>
      </c>
      <c r="J1409" t="str" cm="1">
        <f t="array" ref="J1409">_xlfn.IFS(
H1409="444","Champions",
LEFT(H1409,1)="4","Loyal Customers",
MID(H1409,2,1)="4","Potential Loyalists",
LEFT(H1409,1)="3","Promising",
LEFT(H1409,1)="2","Customers Needing Attention",
LEFT(H1409,1)&lt;="2","At Risk",
RIGHT(H1409,1)="4","Can't Lose Them",
TRUE,"Hibernating"
)</f>
        <v>At Risk</v>
      </c>
    </row>
    <row r="1410" spans="1:10" x14ac:dyDescent="0.25">
      <c r="A1410" s="3" t="s">
        <v>1426</v>
      </c>
      <c r="B1410">
        <v>29</v>
      </c>
      <c r="C1410">
        <v>10</v>
      </c>
      <c r="D1410">
        <v>4169.83</v>
      </c>
      <c r="E1410" cm="1">
        <f t="array" ref="E1410">_xlfn.IFS(B1410&gt;87,1,AND(B1410&lt;=87, B1410&gt;45),2,AND(B1410&lt;=45,B1410&gt;18),3,B1410&lt;=18,4)</f>
        <v>3</v>
      </c>
      <c r="F1410" cm="1">
        <f t="array" ref="F1410">_xlfn.IFS(C1410&gt;7,4,AND(C1410&lt;=7, C1410&gt;5),3,AND(C1410&lt;=5,C1410&gt;4),2,C1410&lt;=4,1)</f>
        <v>4</v>
      </c>
      <c r="G1410" cm="1">
        <f t="array" ref="G1410">_xlfn.IFS(D1410&gt;4094,4,AND(D1410&lt;=4094, D1410&gt;2784),3,AND(D1410&lt;=2784,D1410&gt;1779),2,D1410&lt;=1779,1)</f>
        <v>4</v>
      </c>
      <c r="H1410">
        <f t="shared" si="21"/>
        <v>344</v>
      </c>
      <c r="I1410" t="str" cm="1">
        <f t="array" ref="I1410">_xlfn.IFS(H1410&gt;411,"Platinum",AND(H1410&lt;=411, H1410&gt;311),"Gold",AND(H1410&lt;=311,H1410&gt;211),"Silver",H1410&lt;=211,"Bronze")</f>
        <v>Gold</v>
      </c>
      <c r="J1410" t="str" cm="1">
        <f t="array" ref="J1410">_xlfn.IFS(
H1410="444","Champions",
LEFT(H1410,1)="4","Loyal Customers",
MID(H1410,2,1)="4","Potential Loyalists",
LEFT(H1410,1)="3","Promising",
LEFT(H1410,1)="2","Customers Needing Attention",
LEFT(H1410,1)&lt;="2","At Risk",
RIGHT(H1410,1)="4","Can't Lose Them",
TRUE,"Hibernating"
)</f>
        <v>Potential Loyalists</v>
      </c>
    </row>
    <row r="1411" spans="1:10" x14ac:dyDescent="0.25">
      <c r="A1411" s="3" t="s">
        <v>1427</v>
      </c>
      <c r="B1411">
        <v>99</v>
      </c>
      <c r="C1411">
        <v>5</v>
      </c>
      <c r="D1411">
        <v>1799.8999999999999</v>
      </c>
      <c r="E1411" cm="1">
        <f t="array" ref="E1411">_xlfn.IFS(B1411&gt;87,1,AND(B1411&lt;=87, B1411&gt;45),2,AND(B1411&lt;=45,B1411&gt;18),3,B1411&lt;=18,4)</f>
        <v>1</v>
      </c>
      <c r="F1411" cm="1">
        <f t="array" ref="F1411">_xlfn.IFS(C1411&gt;7,4,AND(C1411&lt;=7, C1411&gt;5),3,AND(C1411&lt;=5,C1411&gt;4),2,C1411&lt;=4,1)</f>
        <v>2</v>
      </c>
      <c r="G1411" cm="1">
        <f t="array" ref="G1411">_xlfn.IFS(D1411&gt;4094,4,AND(D1411&lt;=4094, D1411&gt;2784),3,AND(D1411&lt;=2784,D1411&gt;1779),2,D1411&lt;=1779,1)</f>
        <v>2</v>
      </c>
      <c r="H1411">
        <f t="shared" si="21"/>
        <v>122</v>
      </c>
      <c r="I1411" t="str" cm="1">
        <f t="array" ref="I1411">_xlfn.IFS(H1411&gt;411,"Platinum",AND(H1411&lt;=411, H1411&gt;311),"Gold",AND(H1411&lt;=311,H1411&gt;211),"Silver",H1411&lt;=211,"Bronze")</f>
        <v>Bronze</v>
      </c>
      <c r="J1411" t="str" cm="1">
        <f t="array" ref="J1411">_xlfn.IFS(
H1411="444","Champions",
LEFT(H1411,1)="4","Loyal Customers",
MID(H1411,2,1)="4","Potential Loyalists",
LEFT(H1411,1)="3","Promising",
LEFT(H1411,1)="2","Customers Needing Attention",
LEFT(H1411,1)&lt;="2","At Risk",
RIGHT(H1411,1)="4","Can't Lose Them",
TRUE,"Hibernating"
)</f>
        <v>At Risk</v>
      </c>
    </row>
    <row r="1412" spans="1:10" x14ac:dyDescent="0.25">
      <c r="A1412" s="3" t="s">
        <v>1428</v>
      </c>
      <c r="B1412">
        <v>35</v>
      </c>
      <c r="C1412">
        <v>8</v>
      </c>
      <c r="D1412">
        <v>4473.3200000000006</v>
      </c>
      <c r="E1412" cm="1">
        <f t="array" ref="E1412">_xlfn.IFS(B1412&gt;87,1,AND(B1412&lt;=87, B1412&gt;45),2,AND(B1412&lt;=45,B1412&gt;18),3,B1412&lt;=18,4)</f>
        <v>3</v>
      </c>
      <c r="F1412" cm="1">
        <f t="array" ref="F1412">_xlfn.IFS(C1412&gt;7,4,AND(C1412&lt;=7, C1412&gt;5),3,AND(C1412&lt;=5,C1412&gt;4),2,C1412&lt;=4,1)</f>
        <v>4</v>
      </c>
      <c r="G1412" cm="1">
        <f t="array" ref="G1412">_xlfn.IFS(D1412&gt;4094,4,AND(D1412&lt;=4094, D1412&gt;2784),3,AND(D1412&lt;=2784,D1412&gt;1779),2,D1412&lt;=1779,1)</f>
        <v>4</v>
      </c>
      <c r="H1412">
        <f t="shared" si="21"/>
        <v>344</v>
      </c>
      <c r="I1412" t="str" cm="1">
        <f t="array" ref="I1412">_xlfn.IFS(H1412&gt;411,"Platinum",AND(H1412&lt;=411, H1412&gt;311),"Gold",AND(H1412&lt;=311,H1412&gt;211),"Silver",H1412&lt;=211,"Bronze")</f>
        <v>Gold</v>
      </c>
      <c r="J1412" t="str" cm="1">
        <f t="array" ref="J1412">_xlfn.IFS(
H1412="444","Champions",
LEFT(H1412,1)="4","Loyal Customers",
MID(H1412,2,1)="4","Potential Loyalists",
LEFT(H1412,1)="3","Promising",
LEFT(H1412,1)="2","Customers Needing Attention",
LEFT(H1412,1)&lt;="2","At Risk",
RIGHT(H1412,1)="4","Can't Lose Them",
TRUE,"Hibernating"
)</f>
        <v>Potential Loyalists</v>
      </c>
    </row>
    <row r="1413" spans="1:10" x14ac:dyDescent="0.25">
      <c r="A1413" s="3" t="s">
        <v>1429</v>
      </c>
      <c r="B1413">
        <v>47</v>
      </c>
      <c r="C1413">
        <v>7</v>
      </c>
      <c r="D1413">
        <v>5404.6399999999994</v>
      </c>
      <c r="E1413" cm="1">
        <f t="array" ref="E1413">_xlfn.IFS(B1413&gt;87,1,AND(B1413&lt;=87, B1413&gt;45),2,AND(B1413&lt;=45,B1413&gt;18),3,B1413&lt;=18,4)</f>
        <v>2</v>
      </c>
      <c r="F1413" cm="1">
        <f t="array" ref="F1413">_xlfn.IFS(C1413&gt;7,4,AND(C1413&lt;=7, C1413&gt;5),3,AND(C1413&lt;=5,C1413&gt;4),2,C1413&lt;=4,1)</f>
        <v>3</v>
      </c>
      <c r="G1413" cm="1">
        <f t="array" ref="G1413">_xlfn.IFS(D1413&gt;4094,4,AND(D1413&lt;=4094, D1413&gt;2784),3,AND(D1413&lt;=2784,D1413&gt;1779),2,D1413&lt;=1779,1)</f>
        <v>4</v>
      </c>
      <c r="H1413">
        <f t="shared" ref="H1413:H1476" si="22">(100*E1413)+(10*F1413)+G1413</f>
        <v>234</v>
      </c>
      <c r="I1413" t="str" cm="1">
        <f t="array" ref="I1413">_xlfn.IFS(H1413&gt;411,"Platinum",AND(H1413&lt;=411, H1413&gt;311),"Gold",AND(H1413&lt;=311,H1413&gt;211),"Silver",H1413&lt;=211,"Bronze")</f>
        <v>Silver</v>
      </c>
      <c r="J1413" t="str" cm="1">
        <f t="array" ref="J1413">_xlfn.IFS(
H1413="444","Champions",
LEFT(H1413,1)="4","Loyal Customers",
MID(H1413,2,1)="4","Potential Loyalists",
LEFT(H1413,1)="3","Promising",
LEFT(H1413,1)="2","Customers Needing Attention",
LEFT(H1413,1)&lt;="2","At Risk",
RIGHT(H1413,1)="4","Can't Lose Them",
TRUE,"Hibernating"
)</f>
        <v>Customers Needing Attention</v>
      </c>
    </row>
    <row r="1414" spans="1:10" x14ac:dyDescent="0.25">
      <c r="A1414" s="3" t="s">
        <v>1430</v>
      </c>
      <c r="B1414">
        <v>26</v>
      </c>
      <c r="C1414">
        <v>5</v>
      </c>
      <c r="D1414">
        <v>3906.03</v>
      </c>
      <c r="E1414" cm="1">
        <f t="array" ref="E1414">_xlfn.IFS(B1414&gt;87,1,AND(B1414&lt;=87, B1414&gt;45),2,AND(B1414&lt;=45,B1414&gt;18),3,B1414&lt;=18,4)</f>
        <v>3</v>
      </c>
      <c r="F1414" cm="1">
        <f t="array" ref="F1414">_xlfn.IFS(C1414&gt;7,4,AND(C1414&lt;=7, C1414&gt;5),3,AND(C1414&lt;=5,C1414&gt;4),2,C1414&lt;=4,1)</f>
        <v>2</v>
      </c>
      <c r="G1414" cm="1">
        <f t="array" ref="G1414">_xlfn.IFS(D1414&gt;4094,4,AND(D1414&lt;=4094, D1414&gt;2784),3,AND(D1414&lt;=2784,D1414&gt;1779),2,D1414&lt;=1779,1)</f>
        <v>3</v>
      </c>
      <c r="H1414">
        <f t="shared" si="22"/>
        <v>323</v>
      </c>
      <c r="I1414" t="str" cm="1">
        <f t="array" ref="I1414">_xlfn.IFS(H1414&gt;411,"Platinum",AND(H1414&lt;=411, H1414&gt;311),"Gold",AND(H1414&lt;=311,H1414&gt;211),"Silver",H1414&lt;=211,"Bronze")</f>
        <v>Gold</v>
      </c>
      <c r="J1414" t="str" cm="1">
        <f t="array" ref="J1414">_xlfn.IFS(
H1414="444","Champions",
LEFT(H1414,1)="4","Loyal Customers",
MID(H1414,2,1)="4","Potential Loyalists",
LEFT(H1414,1)="3","Promising",
LEFT(H1414,1)="2","Customers Needing Attention",
LEFT(H1414,1)&lt;="2","At Risk",
RIGHT(H1414,1)="4","Can't Lose Them",
TRUE,"Hibernating"
)</f>
        <v>Promising</v>
      </c>
    </row>
    <row r="1415" spans="1:10" x14ac:dyDescent="0.25">
      <c r="A1415" s="3" t="s">
        <v>1431</v>
      </c>
      <c r="B1415">
        <v>129</v>
      </c>
      <c r="C1415">
        <v>5</v>
      </c>
      <c r="D1415">
        <v>5154.68</v>
      </c>
      <c r="E1415" cm="1">
        <f t="array" ref="E1415">_xlfn.IFS(B1415&gt;87,1,AND(B1415&lt;=87, B1415&gt;45),2,AND(B1415&lt;=45,B1415&gt;18),3,B1415&lt;=18,4)</f>
        <v>1</v>
      </c>
      <c r="F1415" cm="1">
        <f t="array" ref="F1415">_xlfn.IFS(C1415&gt;7,4,AND(C1415&lt;=7, C1415&gt;5),3,AND(C1415&lt;=5,C1415&gt;4),2,C1415&lt;=4,1)</f>
        <v>2</v>
      </c>
      <c r="G1415" cm="1">
        <f t="array" ref="G1415">_xlfn.IFS(D1415&gt;4094,4,AND(D1415&lt;=4094, D1415&gt;2784),3,AND(D1415&lt;=2784,D1415&gt;1779),2,D1415&lt;=1779,1)</f>
        <v>4</v>
      </c>
      <c r="H1415">
        <f t="shared" si="22"/>
        <v>124</v>
      </c>
      <c r="I1415" t="str" cm="1">
        <f t="array" ref="I1415">_xlfn.IFS(H1415&gt;411,"Platinum",AND(H1415&lt;=411, H1415&gt;311),"Gold",AND(H1415&lt;=311,H1415&gt;211),"Silver",H1415&lt;=211,"Bronze")</f>
        <v>Bronze</v>
      </c>
      <c r="J1415" t="str" cm="1">
        <f t="array" ref="J1415">_xlfn.IFS(
H1415="444","Champions",
LEFT(H1415,1)="4","Loyal Customers",
MID(H1415,2,1)="4","Potential Loyalists",
LEFT(H1415,1)="3","Promising",
LEFT(H1415,1)="2","Customers Needing Attention",
LEFT(H1415,1)&lt;="2","At Risk",
RIGHT(H1415,1)="4","Can't Lose Them",
TRUE,"Hibernating"
)</f>
        <v>At Risk</v>
      </c>
    </row>
    <row r="1416" spans="1:10" x14ac:dyDescent="0.25">
      <c r="A1416" s="3" t="s">
        <v>1432</v>
      </c>
      <c r="B1416">
        <v>177</v>
      </c>
      <c r="C1416">
        <v>1</v>
      </c>
      <c r="D1416">
        <v>1305.25</v>
      </c>
      <c r="E1416" cm="1">
        <f t="array" ref="E1416">_xlfn.IFS(B1416&gt;87,1,AND(B1416&lt;=87, B1416&gt;45),2,AND(B1416&lt;=45,B1416&gt;18),3,B1416&lt;=18,4)</f>
        <v>1</v>
      </c>
      <c r="F1416" cm="1">
        <f t="array" ref="F1416">_xlfn.IFS(C1416&gt;7,4,AND(C1416&lt;=7, C1416&gt;5),3,AND(C1416&lt;=5,C1416&gt;4),2,C1416&lt;=4,1)</f>
        <v>1</v>
      </c>
      <c r="G1416" cm="1">
        <f t="array" ref="G1416">_xlfn.IFS(D1416&gt;4094,4,AND(D1416&lt;=4094, D1416&gt;2784),3,AND(D1416&lt;=2784,D1416&gt;1779),2,D1416&lt;=1779,1)</f>
        <v>1</v>
      </c>
      <c r="H1416">
        <f t="shared" si="22"/>
        <v>111</v>
      </c>
      <c r="I1416" t="str" cm="1">
        <f t="array" ref="I1416">_xlfn.IFS(H1416&gt;411,"Platinum",AND(H1416&lt;=411, H1416&gt;311),"Gold",AND(H1416&lt;=311,H1416&gt;211),"Silver",H1416&lt;=211,"Bronze")</f>
        <v>Bronze</v>
      </c>
      <c r="J1416" t="str" cm="1">
        <f t="array" ref="J1416">_xlfn.IFS(
H1416="444","Champions",
LEFT(H1416,1)="4","Loyal Customers",
MID(H1416,2,1)="4","Potential Loyalists",
LEFT(H1416,1)="3","Promising",
LEFT(H1416,1)="2","Customers Needing Attention",
LEFT(H1416,1)&lt;="2","At Risk",
RIGHT(H1416,1)="4","Can't Lose Them",
TRUE,"Hibernating"
)</f>
        <v>At Risk</v>
      </c>
    </row>
    <row r="1417" spans="1:10" x14ac:dyDescent="0.25">
      <c r="A1417" s="3" t="s">
        <v>1433</v>
      </c>
      <c r="B1417">
        <v>104</v>
      </c>
      <c r="C1417">
        <v>6</v>
      </c>
      <c r="D1417">
        <v>3344.1300000000006</v>
      </c>
      <c r="E1417" cm="1">
        <f t="array" ref="E1417">_xlfn.IFS(B1417&gt;87,1,AND(B1417&lt;=87, B1417&gt;45),2,AND(B1417&lt;=45,B1417&gt;18),3,B1417&lt;=18,4)</f>
        <v>1</v>
      </c>
      <c r="F1417" cm="1">
        <f t="array" ref="F1417">_xlfn.IFS(C1417&gt;7,4,AND(C1417&lt;=7, C1417&gt;5),3,AND(C1417&lt;=5,C1417&gt;4),2,C1417&lt;=4,1)</f>
        <v>3</v>
      </c>
      <c r="G1417" cm="1">
        <f t="array" ref="G1417">_xlfn.IFS(D1417&gt;4094,4,AND(D1417&lt;=4094, D1417&gt;2784),3,AND(D1417&lt;=2784,D1417&gt;1779),2,D1417&lt;=1779,1)</f>
        <v>3</v>
      </c>
      <c r="H1417">
        <f t="shared" si="22"/>
        <v>133</v>
      </c>
      <c r="I1417" t="str" cm="1">
        <f t="array" ref="I1417">_xlfn.IFS(H1417&gt;411,"Platinum",AND(H1417&lt;=411, H1417&gt;311),"Gold",AND(H1417&lt;=311,H1417&gt;211),"Silver",H1417&lt;=211,"Bronze")</f>
        <v>Bronze</v>
      </c>
      <c r="J1417" t="str" cm="1">
        <f t="array" ref="J1417">_xlfn.IFS(
H1417="444","Champions",
LEFT(H1417,1)="4","Loyal Customers",
MID(H1417,2,1)="4","Potential Loyalists",
LEFT(H1417,1)="3","Promising",
LEFT(H1417,1)="2","Customers Needing Attention",
LEFT(H1417,1)&lt;="2","At Risk",
RIGHT(H1417,1)="4","Can't Lose Them",
TRUE,"Hibernating"
)</f>
        <v>At Risk</v>
      </c>
    </row>
    <row r="1418" spans="1:10" x14ac:dyDescent="0.25">
      <c r="A1418" s="3" t="s">
        <v>1434</v>
      </c>
      <c r="B1418">
        <v>26</v>
      </c>
      <c r="C1418">
        <v>10</v>
      </c>
      <c r="D1418">
        <v>2795.3400000000006</v>
      </c>
      <c r="E1418" cm="1">
        <f t="array" ref="E1418">_xlfn.IFS(B1418&gt;87,1,AND(B1418&lt;=87, B1418&gt;45),2,AND(B1418&lt;=45,B1418&gt;18),3,B1418&lt;=18,4)</f>
        <v>3</v>
      </c>
      <c r="F1418" cm="1">
        <f t="array" ref="F1418">_xlfn.IFS(C1418&gt;7,4,AND(C1418&lt;=7, C1418&gt;5),3,AND(C1418&lt;=5,C1418&gt;4),2,C1418&lt;=4,1)</f>
        <v>4</v>
      </c>
      <c r="G1418" cm="1">
        <f t="array" ref="G1418">_xlfn.IFS(D1418&gt;4094,4,AND(D1418&lt;=4094, D1418&gt;2784),3,AND(D1418&lt;=2784,D1418&gt;1779),2,D1418&lt;=1779,1)</f>
        <v>3</v>
      </c>
      <c r="H1418">
        <f t="shared" si="22"/>
        <v>343</v>
      </c>
      <c r="I1418" t="str" cm="1">
        <f t="array" ref="I1418">_xlfn.IFS(H1418&gt;411,"Platinum",AND(H1418&lt;=411, H1418&gt;311),"Gold",AND(H1418&lt;=311,H1418&gt;211),"Silver",H1418&lt;=211,"Bronze")</f>
        <v>Gold</v>
      </c>
      <c r="J1418" t="str" cm="1">
        <f t="array" ref="J1418">_xlfn.IFS(
H1418="444","Champions",
LEFT(H1418,1)="4","Loyal Customers",
MID(H1418,2,1)="4","Potential Loyalists",
LEFT(H1418,1)="3","Promising",
LEFT(H1418,1)="2","Customers Needing Attention",
LEFT(H1418,1)&lt;="2","At Risk",
RIGHT(H1418,1)="4","Can't Lose Them",
TRUE,"Hibernating"
)</f>
        <v>Potential Loyalists</v>
      </c>
    </row>
    <row r="1419" spans="1:10" x14ac:dyDescent="0.25">
      <c r="A1419" s="3" t="s">
        <v>1435</v>
      </c>
      <c r="B1419">
        <v>55</v>
      </c>
      <c r="C1419">
        <v>2</v>
      </c>
      <c r="D1419">
        <v>35.74</v>
      </c>
      <c r="E1419" cm="1">
        <f t="array" ref="E1419">_xlfn.IFS(B1419&gt;87,1,AND(B1419&lt;=87, B1419&gt;45),2,AND(B1419&lt;=45,B1419&gt;18),3,B1419&lt;=18,4)</f>
        <v>2</v>
      </c>
      <c r="F1419" cm="1">
        <f t="array" ref="F1419">_xlfn.IFS(C1419&gt;7,4,AND(C1419&lt;=7, C1419&gt;5),3,AND(C1419&lt;=5,C1419&gt;4),2,C1419&lt;=4,1)</f>
        <v>1</v>
      </c>
      <c r="G1419" cm="1">
        <f t="array" ref="G1419">_xlfn.IFS(D1419&gt;4094,4,AND(D1419&lt;=4094, D1419&gt;2784),3,AND(D1419&lt;=2784,D1419&gt;1779),2,D1419&lt;=1779,1)</f>
        <v>1</v>
      </c>
      <c r="H1419">
        <f t="shared" si="22"/>
        <v>211</v>
      </c>
      <c r="I1419" t="str" cm="1">
        <f t="array" ref="I1419">_xlfn.IFS(H1419&gt;411,"Platinum",AND(H1419&lt;=411, H1419&gt;311),"Gold",AND(H1419&lt;=311,H1419&gt;211),"Silver",H1419&lt;=211,"Bronze")</f>
        <v>Bronze</v>
      </c>
      <c r="J1419" t="str" cm="1">
        <f t="array" ref="J1419">_xlfn.IFS(
H1419="444","Champions",
LEFT(H1419,1)="4","Loyal Customers",
MID(H1419,2,1)="4","Potential Loyalists",
LEFT(H1419,1)="3","Promising",
LEFT(H1419,1)="2","Customers Needing Attention",
LEFT(H1419,1)&lt;="2","At Risk",
RIGHT(H1419,1)="4","Can't Lose Them",
TRUE,"Hibernating"
)</f>
        <v>Customers Needing Attention</v>
      </c>
    </row>
    <row r="1420" spans="1:10" x14ac:dyDescent="0.25">
      <c r="A1420" s="3" t="s">
        <v>1436</v>
      </c>
      <c r="B1420">
        <v>121</v>
      </c>
      <c r="C1420">
        <v>6</v>
      </c>
      <c r="D1420">
        <v>5688.2899999999991</v>
      </c>
      <c r="E1420" cm="1">
        <f t="array" ref="E1420">_xlfn.IFS(B1420&gt;87,1,AND(B1420&lt;=87, B1420&gt;45),2,AND(B1420&lt;=45,B1420&gt;18),3,B1420&lt;=18,4)</f>
        <v>1</v>
      </c>
      <c r="F1420" cm="1">
        <f t="array" ref="F1420">_xlfn.IFS(C1420&gt;7,4,AND(C1420&lt;=7, C1420&gt;5),3,AND(C1420&lt;=5,C1420&gt;4),2,C1420&lt;=4,1)</f>
        <v>3</v>
      </c>
      <c r="G1420" cm="1">
        <f t="array" ref="G1420">_xlfn.IFS(D1420&gt;4094,4,AND(D1420&lt;=4094, D1420&gt;2784),3,AND(D1420&lt;=2784,D1420&gt;1779),2,D1420&lt;=1779,1)</f>
        <v>4</v>
      </c>
      <c r="H1420">
        <f t="shared" si="22"/>
        <v>134</v>
      </c>
      <c r="I1420" t="str" cm="1">
        <f t="array" ref="I1420">_xlfn.IFS(H1420&gt;411,"Platinum",AND(H1420&lt;=411, H1420&gt;311),"Gold",AND(H1420&lt;=311,H1420&gt;211),"Silver",H1420&lt;=211,"Bronze")</f>
        <v>Bronze</v>
      </c>
      <c r="J1420" t="str" cm="1">
        <f t="array" ref="J1420">_xlfn.IFS(
H1420="444","Champions",
LEFT(H1420,1)="4","Loyal Customers",
MID(H1420,2,1)="4","Potential Loyalists",
LEFT(H1420,1)="3","Promising",
LEFT(H1420,1)="2","Customers Needing Attention",
LEFT(H1420,1)&lt;="2","At Risk",
RIGHT(H1420,1)="4","Can't Lose Them",
TRUE,"Hibernating"
)</f>
        <v>At Risk</v>
      </c>
    </row>
    <row r="1421" spans="1:10" x14ac:dyDescent="0.25">
      <c r="A1421" s="3" t="s">
        <v>1437</v>
      </c>
      <c r="B1421">
        <v>10</v>
      </c>
      <c r="C1421">
        <v>4</v>
      </c>
      <c r="D1421">
        <v>2304.77</v>
      </c>
      <c r="E1421" cm="1">
        <f t="array" ref="E1421">_xlfn.IFS(B1421&gt;87,1,AND(B1421&lt;=87, B1421&gt;45),2,AND(B1421&lt;=45,B1421&gt;18),3,B1421&lt;=18,4)</f>
        <v>4</v>
      </c>
      <c r="F1421" cm="1">
        <f t="array" ref="F1421">_xlfn.IFS(C1421&gt;7,4,AND(C1421&lt;=7, C1421&gt;5),3,AND(C1421&lt;=5,C1421&gt;4),2,C1421&lt;=4,1)</f>
        <v>1</v>
      </c>
      <c r="G1421" cm="1">
        <f t="array" ref="G1421">_xlfn.IFS(D1421&gt;4094,4,AND(D1421&lt;=4094, D1421&gt;2784),3,AND(D1421&lt;=2784,D1421&gt;1779),2,D1421&lt;=1779,1)</f>
        <v>2</v>
      </c>
      <c r="H1421">
        <f t="shared" si="22"/>
        <v>412</v>
      </c>
      <c r="I1421" t="str" cm="1">
        <f t="array" ref="I1421">_xlfn.IFS(H1421&gt;411,"Platinum",AND(H1421&lt;=411, H1421&gt;311),"Gold",AND(H1421&lt;=311,H1421&gt;211),"Silver",H1421&lt;=211,"Bronze")</f>
        <v>Platinum</v>
      </c>
      <c r="J1421" t="str" cm="1">
        <f t="array" ref="J1421">_xlfn.IFS(
H1421="444","Champions",
LEFT(H1421,1)="4","Loyal Customers",
MID(H1421,2,1)="4","Potential Loyalists",
LEFT(H1421,1)="3","Promising",
LEFT(H1421,1)="2","Customers Needing Attention",
LEFT(H1421,1)&lt;="2","At Risk",
RIGHT(H1421,1)="4","Can't Lose Them",
TRUE,"Hibernating"
)</f>
        <v>Loyal Customers</v>
      </c>
    </row>
    <row r="1422" spans="1:10" x14ac:dyDescent="0.25">
      <c r="A1422" s="3" t="s">
        <v>1438</v>
      </c>
      <c r="B1422">
        <v>36</v>
      </c>
      <c r="C1422">
        <v>4</v>
      </c>
      <c r="D1422">
        <v>2713.72</v>
      </c>
      <c r="E1422" cm="1">
        <f t="array" ref="E1422">_xlfn.IFS(B1422&gt;87,1,AND(B1422&lt;=87, B1422&gt;45),2,AND(B1422&lt;=45,B1422&gt;18),3,B1422&lt;=18,4)</f>
        <v>3</v>
      </c>
      <c r="F1422" cm="1">
        <f t="array" ref="F1422">_xlfn.IFS(C1422&gt;7,4,AND(C1422&lt;=7, C1422&gt;5),3,AND(C1422&lt;=5,C1422&gt;4),2,C1422&lt;=4,1)</f>
        <v>1</v>
      </c>
      <c r="G1422" cm="1">
        <f t="array" ref="G1422">_xlfn.IFS(D1422&gt;4094,4,AND(D1422&lt;=4094, D1422&gt;2784),3,AND(D1422&lt;=2784,D1422&gt;1779),2,D1422&lt;=1779,1)</f>
        <v>2</v>
      </c>
      <c r="H1422">
        <f t="shared" si="22"/>
        <v>312</v>
      </c>
      <c r="I1422" t="str" cm="1">
        <f t="array" ref="I1422">_xlfn.IFS(H1422&gt;411,"Platinum",AND(H1422&lt;=411, H1422&gt;311),"Gold",AND(H1422&lt;=311,H1422&gt;211),"Silver",H1422&lt;=211,"Bronze")</f>
        <v>Gold</v>
      </c>
      <c r="J1422" t="str" cm="1">
        <f t="array" ref="J1422">_xlfn.IFS(
H1422="444","Champions",
LEFT(H1422,1)="4","Loyal Customers",
MID(H1422,2,1)="4","Potential Loyalists",
LEFT(H1422,1)="3","Promising",
LEFT(H1422,1)="2","Customers Needing Attention",
LEFT(H1422,1)&lt;="2","At Risk",
RIGHT(H1422,1)="4","Can't Lose Them",
TRUE,"Hibernating"
)</f>
        <v>Promising</v>
      </c>
    </row>
    <row r="1423" spans="1:10" x14ac:dyDescent="0.25">
      <c r="A1423" s="3" t="s">
        <v>1439</v>
      </c>
      <c r="B1423">
        <v>34</v>
      </c>
      <c r="C1423">
        <v>5</v>
      </c>
      <c r="D1423">
        <v>279.77999999999997</v>
      </c>
      <c r="E1423" cm="1">
        <f t="array" ref="E1423">_xlfn.IFS(B1423&gt;87,1,AND(B1423&lt;=87, B1423&gt;45),2,AND(B1423&lt;=45,B1423&gt;18),3,B1423&lt;=18,4)</f>
        <v>3</v>
      </c>
      <c r="F1423" cm="1">
        <f t="array" ref="F1423">_xlfn.IFS(C1423&gt;7,4,AND(C1423&lt;=7, C1423&gt;5),3,AND(C1423&lt;=5,C1423&gt;4),2,C1423&lt;=4,1)</f>
        <v>2</v>
      </c>
      <c r="G1423" cm="1">
        <f t="array" ref="G1423">_xlfn.IFS(D1423&gt;4094,4,AND(D1423&lt;=4094, D1423&gt;2784),3,AND(D1423&lt;=2784,D1423&gt;1779),2,D1423&lt;=1779,1)</f>
        <v>1</v>
      </c>
      <c r="H1423">
        <f t="shared" si="22"/>
        <v>321</v>
      </c>
      <c r="I1423" t="str" cm="1">
        <f t="array" ref="I1423">_xlfn.IFS(H1423&gt;411,"Platinum",AND(H1423&lt;=411, H1423&gt;311),"Gold",AND(H1423&lt;=311,H1423&gt;211),"Silver",H1423&lt;=211,"Bronze")</f>
        <v>Gold</v>
      </c>
      <c r="J1423" t="str" cm="1">
        <f t="array" ref="J1423">_xlfn.IFS(
H1423="444","Champions",
LEFT(H1423,1)="4","Loyal Customers",
MID(H1423,2,1)="4","Potential Loyalists",
LEFT(H1423,1)="3","Promising",
LEFT(H1423,1)="2","Customers Needing Attention",
LEFT(H1423,1)&lt;="2","At Risk",
RIGHT(H1423,1)="4","Can't Lose Them",
TRUE,"Hibernating"
)</f>
        <v>Promising</v>
      </c>
    </row>
    <row r="1424" spans="1:10" x14ac:dyDescent="0.25">
      <c r="A1424" s="3" t="s">
        <v>1440</v>
      </c>
      <c r="B1424">
        <v>35</v>
      </c>
      <c r="C1424">
        <v>8</v>
      </c>
      <c r="D1424">
        <v>4008.76</v>
      </c>
      <c r="E1424" cm="1">
        <f t="array" ref="E1424">_xlfn.IFS(B1424&gt;87,1,AND(B1424&lt;=87, B1424&gt;45),2,AND(B1424&lt;=45,B1424&gt;18),3,B1424&lt;=18,4)</f>
        <v>3</v>
      </c>
      <c r="F1424" cm="1">
        <f t="array" ref="F1424">_xlfn.IFS(C1424&gt;7,4,AND(C1424&lt;=7, C1424&gt;5),3,AND(C1424&lt;=5,C1424&gt;4),2,C1424&lt;=4,1)</f>
        <v>4</v>
      </c>
      <c r="G1424" cm="1">
        <f t="array" ref="G1424">_xlfn.IFS(D1424&gt;4094,4,AND(D1424&lt;=4094, D1424&gt;2784),3,AND(D1424&lt;=2784,D1424&gt;1779),2,D1424&lt;=1779,1)</f>
        <v>3</v>
      </c>
      <c r="H1424">
        <f t="shared" si="22"/>
        <v>343</v>
      </c>
      <c r="I1424" t="str" cm="1">
        <f t="array" ref="I1424">_xlfn.IFS(H1424&gt;411,"Platinum",AND(H1424&lt;=411, H1424&gt;311),"Gold",AND(H1424&lt;=311,H1424&gt;211),"Silver",H1424&lt;=211,"Bronze")</f>
        <v>Gold</v>
      </c>
      <c r="J1424" t="str" cm="1">
        <f t="array" ref="J1424">_xlfn.IFS(
H1424="444","Champions",
LEFT(H1424,1)="4","Loyal Customers",
MID(H1424,2,1)="4","Potential Loyalists",
LEFT(H1424,1)="3","Promising",
LEFT(H1424,1)="2","Customers Needing Attention",
LEFT(H1424,1)&lt;="2","At Risk",
RIGHT(H1424,1)="4","Can't Lose Them",
TRUE,"Hibernating"
)</f>
        <v>Potential Loyalists</v>
      </c>
    </row>
    <row r="1425" spans="1:10" x14ac:dyDescent="0.25">
      <c r="A1425" s="3" t="s">
        <v>1441</v>
      </c>
      <c r="B1425">
        <v>77</v>
      </c>
      <c r="C1425">
        <v>5</v>
      </c>
      <c r="D1425">
        <v>3719.75</v>
      </c>
      <c r="E1425" cm="1">
        <f t="array" ref="E1425">_xlfn.IFS(B1425&gt;87,1,AND(B1425&lt;=87, B1425&gt;45),2,AND(B1425&lt;=45,B1425&gt;18),3,B1425&lt;=18,4)</f>
        <v>2</v>
      </c>
      <c r="F1425" cm="1">
        <f t="array" ref="F1425">_xlfn.IFS(C1425&gt;7,4,AND(C1425&lt;=7, C1425&gt;5),3,AND(C1425&lt;=5,C1425&gt;4),2,C1425&lt;=4,1)</f>
        <v>2</v>
      </c>
      <c r="G1425" cm="1">
        <f t="array" ref="G1425">_xlfn.IFS(D1425&gt;4094,4,AND(D1425&lt;=4094, D1425&gt;2784),3,AND(D1425&lt;=2784,D1425&gt;1779),2,D1425&lt;=1779,1)</f>
        <v>3</v>
      </c>
      <c r="H1425">
        <f t="shared" si="22"/>
        <v>223</v>
      </c>
      <c r="I1425" t="str" cm="1">
        <f t="array" ref="I1425">_xlfn.IFS(H1425&gt;411,"Platinum",AND(H1425&lt;=411, H1425&gt;311),"Gold",AND(H1425&lt;=311,H1425&gt;211),"Silver",H1425&lt;=211,"Bronze")</f>
        <v>Silver</v>
      </c>
      <c r="J1425" t="str" cm="1">
        <f t="array" ref="J1425">_xlfn.IFS(
H1425="444","Champions",
LEFT(H1425,1)="4","Loyal Customers",
MID(H1425,2,1)="4","Potential Loyalists",
LEFT(H1425,1)="3","Promising",
LEFT(H1425,1)="2","Customers Needing Attention",
LEFT(H1425,1)&lt;="2","At Risk",
RIGHT(H1425,1)="4","Can't Lose Them",
TRUE,"Hibernating"
)</f>
        <v>Customers Needing Attention</v>
      </c>
    </row>
    <row r="1426" spans="1:10" x14ac:dyDescent="0.25">
      <c r="A1426" s="3" t="s">
        <v>1442</v>
      </c>
      <c r="B1426">
        <v>24</v>
      </c>
      <c r="C1426">
        <v>5</v>
      </c>
      <c r="D1426">
        <v>1702.53</v>
      </c>
      <c r="E1426" cm="1">
        <f t="array" ref="E1426">_xlfn.IFS(B1426&gt;87,1,AND(B1426&lt;=87, B1426&gt;45),2,AND(B1426&lt;=45,B1426&gt;18),3,B1426&lt;=18,4)</f>
        <v>3</v>
      </c>
      <c r="F1426" cm="1">
        <f t="array" ref="F1426">_xlfn.IFS(C1426&gt;7,4,AND(C1426&lt;=7, C1426&gt;5),3,AND(C1426&lt;=5,C1426&gt;4),2,C1426&lt;=4,1)</f>
        <v>2</v>
      </c>
      <c r="G1426" cm="1">
        <f t="array" ref="G1426">_xlfn.IFS(D1426&gt;4094,4,AND(D1426&lt;=4094, D1426&gt;2784),3,AND(D1426&lt;=2784,D1426&gt;1779),2,D1426&lt;=1779,1)</f>
        <v>1</v>
      </c>
      <c r="H1426">
        <f t="shared" si="22"/>
        <v>321</v>
      </c>
      <c r="I1426" t="str" cm="1">
        <f t="array" ref="I1426">_xlfn.IFS(H1426&gt;411,"Platinum",AND(H1426&lt;=411, H1426&gt;311),"Gold",AND(H1426&lt;=311,H1426&gt;211),"Silver",H1426&lt;=211,"Bronze")</f>
        <v>Gold</v>
      </c>
      <c r="J1426" t="str" cm="1">
        <f t="array" ref="J1426">_xlfn.IFS(
H1426="444","Champions",
LEFT(H1426,1)="4","Loyal Customers",
MID(H1426,2,1)="4","Potential Loyalists",
LEFT(H1426,1)="3","Promising",
LEFT(H1426,1)="2","Customers Needing Attention",
LEFT(H1426,1)&lt;="2","At Risk",
RIGHT(H1426,1)="4","Can't Lose Them",
TRUE,"Hibernating"
)</f>
        <v>Promising</v>
      </c>
    </row>
    <row r="1427" spans="1:10" x14ac:dyDescent="0.25">
      <c r="A1427" s="3" t="s">
        <v>1443</v>
      </c>
      <c r="B1427">
        <v>38</v>
      </c>
      <c r="C1427">
        <v>6</v>
      </c>
      <c r="D1427">
        <v>3626.7</v>
      </c>
      <c r="E1427" cm="1">
        <f t="array" ref="E1427">_xlfn.IFS(B1427&gt;87,1,AND(B1427&lt;=87, B1427&gt;45),2,AND(B1427&lt;=45,B1427&gt;18),3,B1427&lt;=18,4)</f>
        <v>3</v>
      </c>
      <c r="F1427" cm="1">
        <f t="array" ref="F1427">_xlfn.IFS(C1427&gt;7,4,AND(C1427&lt;=7, C1427&gt;5),3,AND(C1427&lt;=5,C1427&gt;4),2,C1427&lt;=4,1)</f>
        <v>3</v>
      </c>
      <c r="G1427" cm="1">
        <f t="array" ref="G1427">_xlfn.IFS(D1427&gt;4094,4,AND(D1427&lt;=4094, D1427&gt;2784),3,AND(D1427&lt;=2784,D1427&gt;1779),2,D1427&lt;=1779,1)</f>
        <v>3</v>
      </c>
      <c r="H1427">
        <f t="shared" si="22"/>
        <v>333</v>
      </c>
      <c r="I1427" t="str" cm="1">
        <f t="array" ref="I1427">_xlfn.IFS(H1427&gt;411,"Platinum",AND(H1427&lt;=411, H1427&gt;311),"Gold",AND(H1427&lt;=311,H1427&gt;211),"Silver",H1427&lt;=211,"Bronze")</f>
        <v>Gold</v>
      </c>
      <c r="J1427" t="str" cm="1">
        <f t="array" ref="J1427">_xlfn.IFS(
H1427="444","Champions",
LEFT(H1427,1)="4","Loyal Customers",
MID(H1427,2,1)="4","Potential Loyalists",
LEFT(H1427,1)="3","Promising",
LEFT(H1427,1)="2","Customers Needing Attention",
LEFT(H1427,1)&lt;="2","At Risk",
RIGHT(H1427,1)="4","Can't Lose Them",
TRUE,"Hibernating"
)</f>
        <v>Promising</v>
      </c>
    </row>
    <row r="1428" spans="1:10" x14ac:dyDescent="0.25">
      <c r="A1428" s="3" t="s">
        <v>1444</v>
      </c>
      <c r="B1428">
        <v>14</v>
      </c>
      <c r="C1428">
        <v>6</v>
      </c>
      <c r="D1428">
        <v>3131.51</v>
      </c>
      <c r="E1428" cm="1">
        <f t="array" ref="E1428">_xlfn.IFS(B1428&gt;87,1,AND(B1428&lt;=87, B1428&gt;45),2,AND(B1428&lt;=45,B1428&gt;18),3,B1428&lt;=18,4)</f>
        <v>4</v>
      </c>
      <c r="F1428" cm="1">
        <f t="array" ref="F1428">_xlfn.IFS(C1428&gt;7,4,AND(C1428&lt;=7, C1428&gt;5),3,AND(C1428&lt;=5,C1428&gt;4),2,C1428&lt;=4,1)</f>
        <v>3</v>
      </c>
      <c r="G1428" cm="1">
        <f t="array" ref="G1428">_xlfn.IFS(D1428&gt;4094,4,AND(D1428&lt;=4094, D1428&gt;2784),3,AND(D1428&lt;=2784,D1428&gt;1779),2,D1428&lt;=1779,1)</f>
        <v>3</v>
      </c>
      <c r="H1428">
        <f t="shared" si="22"/>
        <v>433</v>
      </c>
      <c r="I1428" t="str" cm="1">
        <f t="array" ref="I1428">_xlfn.IFS(H1428&gt;411,"Platinum",AND(H1428&lt;=411, H1428&gt;311),"Gold",AND(H1428&lt;=311,H1428&gt;211),"Silver",H1428&lt;=211,"Bronze")</f>
        <v>Platinum</v>
      </c>
      <c r="J1428" t="str" cm="1">
        <f t="array" ref="J1428">_xlfn.IFS(
H1428="444","Champions",
LEFT(H1428,1)="4","Loyal Customers",
MID(H1428,2,1)="4","Potential Loyalists",
LEFT(H1428,1)="3","Promising",
LEFT(H1428,1)="2","Customers Needing Attention",
LEFT(H1428,1)&lt;="2","At Risk",
RIGHT(H1428,1)="4","Can't Lose Them",
TRUE,"Hibernating"
)</f>
        <v>Loyal Customers</v>
      </c>
    </row>
    <row r="1429" spans="1:10" x14ac:dyDescent="0.25">
      <c r="A1429" s="3" t="s">
        <v>1445</v>
      </c>
      <c r="B1429">
        <v>30</v>
      </c>
      <c r="C1429">
        <v>7</v>
      </c>
      <c r="D1429">
        <v>4474.63</v>
      </c>
      <c r="E1429" cm="1">
        <f t="array" ref="E1429">_xlfn.IFS(B1429&gt;87,1,AND(B1429&lt;=87, B1429&gt;45),2,AND(B1429&lt;=45,B1429&gt;18),3,B1429&lt;=18,4)</f>
        <v>3</v>
      </c>
      <c r="F1429" cm="1">
        <f t="array" ref="F1429">_xlfn.IFS(C1429&gt;7,4,AND(C1429&lt;=7, C1429&gt;5),3,AND(C1429&lt;=5,C1429&gt;4),2,C1429&lt;=4,1)</f>
        <v>3</v>
      </c>
      <c r="G1429" cm="1">
        <f t="array" ref="G1429">_xlfn.IFS(D1429&gt;4094,4,AND(D1429&lt;=4094, D1429&gt;2784),3,AND(D1429&lt;=2784,D1429&gt;1779),2,D1429&lt;=1779,1)</f>
        <v>4</v>
      </c>
      <c r="H1429">
        <f t="shared" si="22"/>
        <v>334</v>
      </c>
      <c r="I1429" t="str" cm="1">
        <f t="array" ref="I1429">_xlfn.IFS(H1429&gt;411,"Platinum",AND(H1429&lt;=411, H1429&gt;311),"Gold",AND(H1429&lt;=311,H1429&gt;211),"Silver",H1429&lt;=211,"Bronze")</f>
        <v>Gold</v>
      </c>
      <c r="J1429" t="str" cm="1">
        <f t="array" ref="J1429">_xlfn.IFS(
H1429="444","Champions",
LEFT(H1429,1)="4","Loyal Customers",
MID(H1429,2,1)="4","Potential Loyalists",
LEFT(H1429,1)="3","Promising",
LEFT(H1429,1)="2","Customers Needing Attention",
LEFT(H1429,1)&lt;="2","At Risk",
RIGHT(H1429,1)="4","Can't Lose Them",
TRUE,"Hibernating"
)</f>
        <v>Promising</v>
      </c>
    </row>
    <row r="1430" spans="1:10" x14ac:dyDescent="0.25">
      <c r="A1430" s="3" t="s">
        <v>1446</v>
      </c>
      <c r="B1430">
        <v>34</v>
      </c>
      <c r="C1430">
        <v>7</v>
      </c>
      <c r="D1430">
        <v>4735.67</v>
      </c>
      <c r="E1430" cm="1">
        <f t="array" ref="E1430">_xlfn.IFS(B1430&gt;87,1,AND(B1430&lt;=87, B1430&gt;45),2,AND(B1430&lt;=45,B1430&gt;18),3,B1430&lt;=18,4)</f>
        <v>3</v>
      </c>
      <c r="F1430" cm="1">
        <f t="array" ref="F1430">_xlfn.IFS(C1430&gt;7,4,AND(C1430&lt;=7, C1430&gt;5),3,AND(C1430&lt;=5,C1430&gt;4),2,C1430&lt;=4,1)</f>
        <v>3</v>
      </c>
      <c r="G1430" cm="1">
        <f t="array" ref="G1430">_xlfn.IFS(D1430&gt;4094,4,AND(D1430&lt;=4094, D1430&gt;2784),3,AND(D1430&lt;=2784,D1430&gt;1779),2,D1430&lt;=1779,1)</f>
        <v>4</v>
      </c>
      <c r="H1430">
        <f t="shared" si="22"/>
        <v>334</v>
      </c>
      <c r="I1430" t="str" cm="1">
        <f t="array" ref="I1430">_xlfn.IFS(H1430&gt;411,"Platinum",AND(H1430&lt;=411, H1430&gt;311),"Gold",AND(H1430&lt;=311,H1430&gt;211),"Silver",H1430&lt;=211,"Bronze")</f>
        <v>Gold</v>
      </c>
      <c r="J1430" t="str" cm="1">
        <f t="array" ref="J1430">_xlfn.IFS(
H1430="444","Champions",
LEFT(H1430,1)="4","Loyal Customers",
MID(H1430,2,1)="4","Potential Loyalists",
LEFT(H1430,1)="3","Promising",
LEFT(H1430,1)="2","Customers Needing Attention",
LEFT(H1430,1)&lt;="2","At Risk",
RIGHT(H1430,1)="4","Can't Lose Them",
TRUE,"Hibernating"
)</f>
        <v>Promising</v>
      </c>
    </row>
    <row r="1431" spans="1:10" x14ac:dyDescent="0.25">
      <c r="A1431" s="3" t="s">
        <v>1447</v>
      </c>
      <c r="B1431">
        <v>39</v>
      </c>
      <c r="C1431">
        <v>7</v>
      </c>
      <c r="D1431">
        <v>1796.29</v>
      </c>
      <c r="E1431" cm="1">
        <f t="array" ref="E1431">_xlfn.IFS(B1431&gt;87,1,AND(B1431&lt;=87, B1431&gt;45),2,AND(B1431&lt;=45,B1431&gt;18),3,B1431&lt;=18,4)</f>
        <v>3</v>
      </c>
      <c r="F1431" cm="1">
        <f t="array" ref="F1431">_xlfn.IFS(C1431&gt;7,4,AND(C1431&lt;=7, C1431&gt;5),3,AND(C1431&lt;=5,C1431&gt;4),2,C1431&lt;=4,1)</f>
        <v>3</v>
      </c>
      <c r="G1431" cm="1">
        <f t="array" ref="G1431">_xlfn.IFS(D1431&gt;4094,4,AND(D1431&lt;=4094, D1431&gt;2784),3,AND(D1431&lt;=2784,D1431&gt;1779),2,D1431&lt;=1779,1)</f>
        <v>2</v>
      </c>
      <c r="H1431">
        <f t="shared" si="22"/>
        <v>332</v>
      </c>
      <c r="I1431" t="str" cm="1">
        <f t="array" ref="I1431">_xlfn.IFS(H1431&gt;411,"Platinum",AND(H1431&lt;=411, H1431&gt;311),"Gold",AND(H1431&lt;=311,H1431&gt;211),"Silver",H1431&lt;=211,"Bronze")</f>
        <v>Gold</v>
      </c>
      <c r="J1431" t="str" cm="1">
        <f t="array" ref="J1431">_xlfn.IFS(
H1431="444","Champions",
LEFT(H1431,1)="4","Loyal Customers",
MID(H1431,2,1)="4","Potential Loyalists",
LEFT(H1431,1)="3","Promising",
LEFT(H1431,1)="2","Customers Needing Attention",
LEFT(H1431,1)&lt;="2","At Risk",
RIGHT(H1431,1)="4","Can't Lose Them",
TRUE,"Hibernating"
)</f>
        <v>Promising</v>
      </c>
    </row>
    <row r="1432" spans="1:10" x14ac:dyDescent="0.25">
      <c r="A1432" s="3" t="s">
        <v>1448</v>
      </c>
      <c r="B1432">
        <v>49</v>
      </c>
      <c r="C1432">
        <v>5</v>
      </c>
      <c r="D1432">
        <v>2878.73</v>
      </c>
      <c r="E1432" cm="1">
        <f t="array" ref="E1432">_xlfn.IFS(B1432&gt;87,1,AND(B1432&lt;=87, B1432&gt;45),2,AND(B1432&lt;=45,B1432&gt;18),3,B1432&lt;=18,4)</f>
        <v>2</v>
      </c>
      <c r="F1432" cm="1">
        <f t="array" ref="F1432">_xlfn.IFS(C1432&gt;7,4,AND(C1432&lt;=7, C1432&gt;5),3,AND(C1432&lt;=5,C1432&gt;4),2,C1432&lt;=4,1)</f>
        <v>2</v>
      </c>
      <c r="G1432" cm="1">
        <f t="array" ref="G1432">_xlfn.IFS(D1432&gt;4094,4,AND(D1432&lt;=4094, D1432&gt;2784),3,AND(D1432&lt;=2784,D1432&gt;1779),2,D1432&lt;=1779,1)</f>
        <v>3</v>
      </c>
      <c r="H1432">
        <f t="shared" si="22"/>
        <v>223</v>
      </c>
      <c r="I1432" t="str" cm="1">
        <f t="array" ref="I1432">_xlfn.IFS(H1432&gt;411,"Platinum",AND(H1432&lt;=411, H1432&gt;311),"Gold",AND(H1432&lt;=311,H1432&gt;211),"Silver",H1432&lt;=211,"Bronze")</f>
        <v>Silver</v>
      </c>
      <c r="J1432" t="str" cm="1">
        <f t="array" ref="J1432">_xlfn.IFS(
H1432="444","Champions",
LEFT(H1432,1)="4","Loyal Customers",
MID(H1432,2,1)="4","Potential Loyalists",
LEFT(H1432,1)="3","Promising",
LEFT(H1432,1)="2","Customers Needing Attention",
LEFT(H1432,1)&lt;="2","At Risk",
RIGHT(H1432,1)="4","Can't Lose Them",
TRUE,"Hibernating"
)</f>
        <v>Customers Needing Attention</v>
      </c>
    </row>
    <row r="1433" spans="1:10" x14ac:dyDescent="0.25">
      <c r="A1433" s="3" t="s">
        <v>1449</v>
      </c>
      <c r="B1433">
        <v>159</v>
      </c>
      <c r="C1433">
        <v>2</v>
      </c>
      <c r="D1433">
        <v>273.7</v>
      </c>
      <c r="E1433" cm="1">
        <f t="array" ref="E1433">_xlfn.IFS(B1433&gt;87,1,AND(B1433&lt;=87, B1433&gt;45),2,AND(B1433&lt;=45,B1433&gt;18),3,B1433&lt;=18,4)</f>
        <v>1</v>
      </c>
      <c r="F1433" cm="1">
        <f t="array" ref="F1433">_xlfn.IFS(C1433&gt;7,4,AND(C1433&lt;=7, C1433&gt;5),3,AND(C1433&lt;=5,C1433&gt;4),2,C1433&lt;=4,1)</f>
        <v>1</v>
      </c>
      <c r="G1433" cm="1">
        <f t="array" ref="G1433">_xlfn.IFS(D1433&gt;4094,4,AND(D1433&lt;=4094, D1433&gt;2784),3,AND(D1433&lt;=2784,D1433&gt;1779),2,D1433&lt;=1779,1)</f>
        <v>1</v>
      </c>
      <c r="H1433">
        <f t="shared" si="22"/>
        <v>111</v>
      </c>
      <c r="I1433" t="str" cm="1">
        <f t="array" ref="I1433">_xlfn.IFS(H1433&gt;411,"Platinum",AND(H1433&lt;=411, H1433&gt;311),"Gold",AND(H1433&lt;=311,H1433&gt;211),"Silver",H1433&lt;=211,"Bronze")</f>
        <v>Bronze</v>
      </c>
      <c r="J1433" t="str" cm="1">
        <f t="array" ref="J1433">_xlfn.IFS(
H1433="444","Champions",
LEFT(H1433,1)="4","Loyal Customers",
MID(H1433,2,1)="4","Potential Loyalists",
LEFT(H1433,1)="3","Promising",
LEFT(H1433,1)="2","Customers Needing Attention",
LEFT(H1433,1)&lt;="2","At Risk",
RIGHT(H1433,1)="4","Can't Lose Them",
TRUE,"Hibernating"
)</f>
        <v>At Risk</v>
      </c>
    </row>
    <row r="1434" spans="1:10" x14ac:dyDescent="0.25">
      <c r="A1434" s="3" t="s">
        <v>1450</v>
      </c>
      <c r="B1434">
        <v>29</v>
      </c>
      <c r="C1434">
        <v>6</v>
      </c>
      <c r="D1434">
        <v>4438.4699999999993</v>
      </c>
      <c r="E1434" cm="1">
        <f t="array" ref="E1434">_xlfn.IFS(B1434&gt;87,1,AND(B1434&lt;=87, B1434&gt;45),2,AND(B1434&lt;=45,B1434&gt;18),3,B1434&lt;=18,4)</f>
        <v>3</v>
      </c>
      <c r="F1434" cm="1">
        <f t="array" ref="F1434">_xlfn.IFS(C1434&gt;7,4,AND(C1434&lt;=7, C1434&gt;5),3,AND(C1434&lt;=5,C1434&gt;4),2,C1434&lt;=4,1)</f>
        <v>3</v>
      </c>
      <c r="G1434" cm="1">
        <f t="array" ref="G1434">_xlfn.IFS(D1434&gt;4094,4,AND(D1434&lt;=4094, D1434&gt;2784),3,AND(D1434&lt;=2784,D1434&gt;1779),2,D1434&lt;=1779,1)</f>
        <v>4</v>
      </c>
      <c r="H1434">
        <f t="shared" si="22"/>
        <v>334</v>
      </c>
      <c r="I1434" t="str" cm="1">
        <f t="array" ref="I1434">_xlfn.IFS(H1434&gt;411,"Platinum",AND(H1434&lt;=411, H1434&gt;311),"Gold",AND(H1434&lt;=311,H1434&gt;211),"Silver",H1434&lt;=211,"Bronze")</f>
        <v>Gold</v>
      </c>
      <c r="J1434" t="str" cm="1">
        <f t="array" ref="J1434">_xlfn.IFS(
H1434="444","Champions",
LEFT(H1434,1)="4","Loyal Customers",
MID(H1434,2,1)="4","Potential Loyalists",
LEFT(H1434,1)="3","Promising",
LEFT(H1434,1)="2","Customers Needing Attention",
LEFT(H1434,1)&lt;="2","At Risk",
RIGHT(H1434,1)="4","Can't Lose Them",
TRUE,"Hibernating"
)</f>
        <v>Promising</v>
      </c>
    </row>
    <row r="1435" spans="1:10" x14ac:dyDescent="0.25">
      <c r="A1435" s="3" t="s">
        <v>1451</v>
      </c>
      <c r="B1435">
        <v>59</v>
      </c>
      <c r="C1435">
        <v>4</v>
      </c>
      <c r="D1435">
        <v>2224.75</v>
      </c>
      <c r="E1435" cm="1">
        <f t="array" ref="E1435">_xlfn.IFS(B1435&gt;87,1,AND(B1435&lt;=87, B1435&gt;45),2,AND(B1435&lt;=45,B1435&gt;18),3,B1435&lt;=18,4)</f>
        <v>2</v>
      </c>
      <c r="F1435" cm="1">
        <f t="array" ref="F1435">_xlfn.IFS(C1435&gt;7,4,AND(C1435&lt;=7, C1435&gt;5),3,AND(C1435&lt;=5,C1435&gt;4),2,C1435&lt;=4,1)</f>
        <v>1</v>
      </c>
      <c r="G1435" cm="1">
        <f t="array" ref="G1435">_xlfn.IFS(D1435&gt;4094,4,AND(D1435&lt;=4094, D1435&gt;2784),3,AND(D1435&lt;=2784,D1435&gt;1779),2,D1435&lt;=1779,1)</f>
        <v>2</v>
      </c>
      <c r="H1435">
        <f t="shared" si="22"/>
        <v>212</v>
      </c>
      <c r="I1435" t="str" cm="1">
        <f t="array" ref="I1435">_xlfn.IFS(H1435&gt;411,"Platinum",AND(H1435&lt;=411, H1435&gt;311),"Gold",AND(H1435&lt;=311,H1435&gt;211),"Silver",H1435&lt;=211,"Bronze")</f>
        <v>Silver</v>
      </c>
      <c r="J1435" t="str" cm="1">
        <f t="array" ref="J1435">_xlfn.IFS(
H1435="444","Champions",
LEFT(H1435,1)="4","Loyal Customers",
MID(H1435,2,1)="4","Potential Loyalists",
LEFT(H1435,1)="3","Promising",
LEFT(H1435,1)="2","Customers Needing Attention",
LEFT(H1435,1)&lt;="2","At Risk",
RIGHT(H1435,1)="4","Can't Lose Them",
TRUE,"Hibernating"
)</f>
        <v>Customers Needing Attention</v>
      </c>
    </row>
    <row r="1436" spans="1:10" x14ac:dyDescent="0.25">
      <c r="A1436" s="3" t="s">
        <v>1452</v>
      </c>
      <c r="B1436">
        <v>60</v>
      </c>
      <c r="C1436">
        <v>5</v>
      </c>
      <c r="D1436">
        <v>1811.84</v>
      </c>
      <c r="E1436" cm="1">
        <f t="array" ref="E1436">_xlfn.IFS(B1436&gt;87,1,AND(B1436&lt;=87, B1436&gt;45),2,AND(B1436&lt;=45,B1436&gt;18),3,B1436&lt;=18,4)</f>
        <v>2</v>
      </c>
      <c r="F1436" cm="1">
        <f t="array" ref="F1436">_xlfn.IFS(C1436&gt;7,4,AND(C1436&lt;=7, C1436&gt;5),3,AND(C1436&lt;=5,C1436&gt;4),2,C1436&lt;=4,1)</f>
        <v>2</v>
      </c>
      <c r="G1436" cm="1">
        <f t="array" ref="G1436">_xlfn.IFS(D1436&gt;4094,4,AND(D1436&lt;=4094, D1436&gt;2784),3,AND(D1436&lt;=2784,D1436&gt;1779),2,D1436&lt;=1779,1)</f>
        <v>2</v>
      </c>
      <c r="H1436">
        <f t="shared" si="22"/>
        <v>222</v>
      </c>
      <c r="I1436" t="str" cm="1">
        <f t="array" ref="I1436">_xlfn.IFS(H1436&gt;411,"Platinum",AND(H1436&lt;=411, H1436&gt;311),"Gold",AND(H1436&lt;=311,H1436&gt;211),"Silver",H1436&lt;=211,"Bronze")</f>
        <v>Silver</v>
      </c>
      <c r="J1436" t="str" cm="1">
        <f t="array" ref="J1436">_xlfn.IFS(
H1436="444","Champions",
LEFT(H1436,1)="4","Loyal Customers",
MID(H1436,2,1)="4","Potential Loyalists",
LEFT(H1436,1)="3","Promising",
LEFT(H1436,1)="2","Customers Needing Attention",
LEFT(H1436,1)&lt;="2","At Risk",
RIGHT(H1436,1)="4","Can't Lose Them",
TRUE,"Hibernating"
)</f>
        <v>Customers Needing Attention</v>
      </c>
    </row>
    <row r="1437" spans="1:10" x14ac:dyDescent="0.25">
      <c r="A1437" s="3" t="s">
        <v>1453</v>
      </c>
      <c r="B1437">
        <v>72</v>
      </c>
      <c r="C1437">
        <v>5</v>
      </c>
      <c r="D1437">
        <v>4225.7699999999995</v>
      </c>
      <c r="E1437" cm="1">
        <f t="array" ref="E1437">_xlfn.IFS(B1437&gt;87,1,AND(B1437&lt;=87, B1437&gt;45),2,AND(B1437&lt;=45,B1437&gt;18),3,B1437&lt;=18,4)</f>
        <v>2</v>
      </c>
      <c r="F1437" cm="1">
        <f t="array" ref="F1437">_xlfn.IFS(C1437&gt;7,4,AND(C1437&lt;=7, C1437&gt;5),3,AND(C1437&lt;=5,C1437&gt;4),2,C1437&lt;=4,1)</f>
        <v>2</v>
      </c>
      <c r="G1437" cm="1">
        <f t="array" ref="G1437">_xlfn.IFS(D1437&gt;4094,4,AND(D1437&lt;=4094, D1437&gt;2784),3,AND(D1437&lt;=2784,D1437&gt;1779),2,D1437&lt;=1779,1)</f>
        <v>4</v>
      </c>
      <c r="H1437">
        <f t="shared" si="22"/>
        <v>224</v>
      </c>
      <c r="I1437" t="str" cm="1">
        <f t="array" ref="I1437">_xlfn.IFS(H1437&gt;411,"Platinum",AND(H1437&lt;=411, H1437&gt;311),"Gold",AND(H1437&lt;=311,H1437&gt;211),"Silver",H1437&lt;=211,"Bronze")</f>
        <v>Silver</v>
      </c>
      <c r="J1437" t="str" cm="1">
        <f t="array" ref="J1437">_xlfn.IFS(
H1437="444","Champions",
LEFT(H1437,1)="4","Loyal Customers",
MID(H1437,2,1)="4","Potential Loyalists",
LEFT(H1437,1)="3","Promising",
LEFT(H1437,1)="2","Customers Needing Attention",
LEFT(H1437,1)&lt;="2","At Risk",
RIGHT(H1437,1)="4","Can't Lose Them",
TRUE,"Hibernating"
)</f>
        <v>Customers Needing Attention</v>
      </c>
    </row>
    <row r="1438" spans="1:10" x14ac:dyDescent="0.25">
      <c r="A1438" s="3" t="s">
        <v>1454</v>
      </c>
      <c r="B1438">
        <v>107</v>
      </c>
      <c r="C1438">
        <v>1</v>
      </c>
      <c r="D1438">
        <v>198.22</v>
      </c>
      <c r="E1438" cm="1">
        <f t="array" ref="E1438">_xlfn.IFS(B1438&gt;87,1,AND(B1438&lt;=87, B1438&gt;45),2,AND(B1438&lt;=45,B1438&gt;18),3,B1438&lt;=18,4)</f>
        <v>1</v>
      </c>
      <c r="F1438" cm="1">
        <f t="array" ref="F1438">_xlfn.IFS(C1438&gt;7,4,AND(C1438&lt;=7, C1438&gt;5),3,AND(C1438&lt;=5,C1438&gt;4),2,C1438&lt;=4,1)</f>
        <v>1</v>
      </c>
      <c r="G1438" cm="1">
        <f t="array" ref="G1438">_xlfn.IFS(D1438&gt;4094,4,AND(D1438&lt;=4094, D1438&gt;2784),3,AND(D1438&lt;=2784,D1438&gt;1779),2,D1438&lt;=1779,1)</f>
        <v>1</v>
      </c>
      <c r="H1438">
        <f t="shared" si="22"/>
        <v>111</v>
      </c>
      <c r="I1438" t="str" cm="1">
        <f t="array" ref="I1438">_xlfn.IFS(H1438&gt;411,"Platinum",AND(H1438&lt;=411, H1438&gt;311),"Gold",AND(H1438&lt;=311,H1438&gt;211),"Silver",H1438&lt;=211,"Bronze")</f>
        <v>Bronze</v>
      </c>
      <c r="J1438" t="str" cm="1">
        <f t="array" ref="J1438">_xlfn.IFS(
H1438="444","Champions",
LEFT(H1438,1)="4","Loyal Customers",
MID(H1438,2,1)="4","Potential Loyalists",
LEFT(H1438,1)="3","Promising",
LEFT(H1438,1)="2","Customers Needing Attention",
LEFT(H1438,1)&lt;="2","At Risk",
RIGHT(H1438,1)="4","Can't Lose Them",
TRUE,"Hibernating"
)</f>
        <v>At Risk</v>
      </c>
    </row>
    <row r="1439" spans="1:10" x14ac:dyDescent="0.25">
      <c r="A1439" s="3" t="s">
        <v>1455</v>
      </c>
      <c r="B1439">
        <v>45</v>
      </c>
      <c r="C1439">
        <v>7</v>
      </c>
      <c r="D1439">
        <v>4768.8499999999995</v>
      </c>
      <c r="E1439" cm="1">
        <f t="array" ref="E1439">_xlfn.IFS(B1439&gt;87,1,AND(B1439&lt;=87, B1439&gt;45),2,AND(B1439&lt;=45,B1439&gt;18),3,B1439&lt;=18,4)</f>
        <v>3</v>
      </c>
      <c r="F1439" cm="1">
        <f t="array" ref="F1439">_xlfn.IFS(C1439&gt;7,4,AND(C1439&lt;=7, C1439&gt;5),3,AND(C1439&lt;=5,C1439&gt;4),2,C1439&lt;=4,1)</f>
        <v>3</v>
      </c>
      <c r="G1439" cm="1">
        <f t="array" ref="G1439">_xlfn.IFS(D1439&gt;4094,4,AND(D1439&lt;=4094, D1439&gt;2784),3,AND(D1439&lt;=2784,D1439&gt;1779),2,D1439&lt;=1779,1)</f>
        <v>4</v>
      </c>
      <c r="H1439">
        <f t="shared" si="22"/>
        <v>334</v>
      </c>
      <c r="I1439" t="str" cm="1">
        <f t="array" ref="I1439">_xlfn.IFS(H1439&gt;411,"Platinum",AND(H1439&lt;=411, H1439&gt;311),"Gold",AND(H1439&lt;=311,H1439&gt;211),"Silver",H1439&lt;=211,"Bronze")</f>
        <v>Gold</v>
      </c>
      <c r="J1439" t="str" cm="1">
        <f t="array" ref="J1439">_xlfn.IFS(
H1439="444","Champions",
LEFT(H1439,1)="4","Loyal Customers",
MID(H1439,2,1)="4","Potential Loyalists",
LEFT(H1439,1)="3","Promising",
LEFT(H1439,1)="2","Customers Needing Attention",
LEFT(H1439,1)&lt;="2","At Risk",
RIGHT(H1439,1)="4","Can't Lose Them",
TRUE,"Hibernating"
)</f>
        <v>Promising</v>
      </c>
    </row>
    <row r="1440" spans="1:10" x14ac:dyDescent="0.25">
      <c r="A1440" s="3" t="s">
        <v>1456</v>
      </c>
      <c r="B1440">
        <v>85</v>
      </c>
      <c r="C1440">
        <v>5</v>
      </c>
      <c r="D1440">
        <v>1410.53</v>
      </c>
      <c r="E1440" cm="1">
        <f t="array" ref="E1440">_xlfn.IFS(B1440&gt;87,1,AND(B1440&lt;=87, B1440&gt;45),2,AND(B1440&lt;=45,B1440&gt;18),3,B1440&lt;=18,4)</f>
        <v>2</v>
      </c>
      <c r="F1440" cm="1">
        <f t="array" ref="F1440">_xlfn.IFS(C1440&gt;7,4,AND(C1440&lt;=7, C1440&gt;5),3,AND(C1440&lt;=5,C1440&gt;4),2,C1440&lt;=4,1)</f>
        <v>2</v>
      </c>
      <c r="G1440" cm="1">
        <f t="array" ref="G1440">_xlfn.IFS(D1440&gt;4094,4,AND(D1440&lt;=4094, D1440&gt;2784),3,AND(D1440&lt;=2784,D1440&gt;1779),2,D1440&lt;=1779,1)</f>
        <v>1</v>
      </c>
      <c r="H1440">
        <f t="shared" si="22"/>
        <v>221</v>
      </c>
      <c r="I1440" t="str" cm="1">
        <f t="array" ref="I1440">_xlfn.IFS(H1440&gt;411,"Platinum",AND(H1440&lt;=411, H1440&gt;311),"Gold",AND(H1440&lt;=311,H1440&gt;211),"Silver",H1440&lt;=211,"Bronze")</f>
        <v>Silver</v>
      </c>
      <c r="J1440" t="str" cm="1">
        <f t="array" ref="J1440">_xlfn.IFS(
H1440="444","Champions",
LEFT(H1440,1)="4","Loyal Customers",
MID(H1440,2,1)="4","Potential Loyalists",
LEFT(H1440,1)="3","Promising",
LEFT(H1440,1)="2","Customers Needing Attention",
LEFT(H1440,1)&lt;="2","At Risk",
RIGHT(H1440,1)="4","Can't Lose Them",
TRUE,"Hibernating"
)</f>
        <v>Customers Needing Attention</v>
      </c>
    </row>
    <row r="1441" spans="1:10" x14ac:dyDescent="0.25">
      <c r="A1441" s="3" t="s">
        <v>1457</v>
      </c>
      <c r="B1441">
        <v>73</v>
      </c>
      <c r="C1441">
        <v>7</v>
      </c>
      <c r="D1441">
        <v>5050.2599999999993</v>
      </c>
      <c r="E1441" cm="1">
        <f t="array" ref="E1441">_xlfn.IFS(B1441&gt;87,1,AND(B1441&lt;=87, B1441&gt;45),2,AND(B1441&lt;=45,B1441&gt;18),3,B1441&lt;=18,4)</f>
        <v>2</v>
      </c>
      <c r="F1441" cm="1">
        <f t="array" ref="F1441">_xlfn.IFS(C1441&gt;7,4,AND(C1441&lt;=7, C1441&gt;5),3,AND(C1441&lt;=5,C1441&gt;4),2,C1441&lt;=4,1)</f>
        <v>3</v>
      </c>
      <c r="G1441" cm="1">
        <f t="array" ref="G1441">_xlfn.IFS(D1441&gt;4094,4,AND(D1441&lt;=4094, D1441&gt;2784),3,AND(D1441&lt;=2784,D1441&gt;1779),2,D1441&lt;=1779,1)</f>
        <v>4</v>
      </c>
      <c r="H1441">
        <f t="shared" si="22"/>
        <v>234</v>
      </c>
      <c r="I1441" t="str" cm="1">
        <f t="array" ref="I1441">_xlfn.IFS(H1441&gt;411,"Platinum",AND(H1441&lt;=411, H1441&gt;311),"Gold",AND(H1441&lt;=311,H1441&gt;211),"Silver",H1441&lt;=211,"Bronze")</f>
        <v>Silver</v>
      </c>
      <c r="J1441" t="str" cm="1">
        <f t="array" ref="J1441">_xlfn.IFS(
H1441="444","Champions",
LEFT(H1441,1)="4","Loyal Customers",
MID(H1441,2,1)="4","Potential Loyalists",
LEFT(H1441,1)="3","Promising",
LEFT(H1441,1)="2","Customers Needing Attention",
LEFT(H1441,1)&lt;="2","At Risk",
RIGHT(H1441,1)="4","Can't Lose Them",
TRUE,"Hibernating"
)</f>
        <v>Customers Needing Attention</v>
      </c>
    </row>
    <row r="1442" spans="1:10" x14ac:dyDescent="0.25">
      <c r="A1442" s="3" t="s">
        <v>1458</v>
      </c>
      <c r="B1442">
        <v>17</v>
      </c>
      <c r="C1442">
        <v>4</v>
      </c>
      <c r="D1442">
        <v>3690.2599999999998</v>
      </c>
      <c r="E1442" cm="1">
        <f t="array" ref="E1442">_xlfn.IFS(B1442&gt;87,1,AND(B1442&lt;=87, B1442&gt;45),2,AND(B1442&lt;=45,B1442&gt;18),3,B1442&lt;=18,4)</f>
        <v>4</v>
      </c>
      <c r="F1442" cm="1">
        <f t="array" ref="F1442">_xlfn.IFS(C1442&gt;7,4,AND(C1442&lt;=7, C1442&gt;5),3,AND(C1442&lt;=5,C1442&gt;4),2,C1442&lt;=4,1)</f>
        <v>1</v>
      </c>
      <c r="G1442" cm="1">
        <f t="array" ref="G1442">_xlfn.IFS(D1442&gt;4094,4,AND(D1442&lt;=4094, D1442&gt;2784),3,AND(D1442&lt;=2784,D1442&gt;1779),2,D1442&lt;=1779,1)</f>
        <v>3</v>
      </c>
      <c r="H1442">
        <f t="shared" si="22"/>
        <v>413</v>
      </c>
      <c r="I1442" t="str" cm="1">
        <f t="array" ref="I1442">_xlfn.IFS(H1442&gt;411,"Platinum",AND(H1442&lt;=411, H1442&gt;311),"Gold",AND(H1442&lt;=311,H1442&gt;211),"Silver",H1442&lt;=211,"Bronze")</f>
        <v>Platinum</v>
      </c>
      <c r="J1442" t="str" cm="1">
        <f t="array" ref="J1442">_xlfn.IFS(
H1442="444","Champions",
LEFT(H1442,1)="4","Loyal Customers",
MID(H1442,2,1)="4","Potential Loyalists",
LEFT(H1442,1)="3","Promising",
LEFT(H1442,1)="2","Customers Needing Attention",
LEFT(H1442,1)&lt;="2","At Risk",
RIGHT(H1442,1)="4","Can't Lose Them",
TRUE,"Hibernating"
)</f>
        <v>Loyal Customers</v>
      </c>
    </row>
    <row r="1443" spans="1:10" x14ac:dyDescent="0.25">
      <c r="A1443" s="3" t="s">
        <v>1459</v>
      </c>
      <c r="B1443">
        <v>36</v>
      </c>
      <c r="C1443">
        <v>4</v>
      </c>
      <c r="D1443">
        <v>3592.5</v>
      </c>
      <c r="E1443" cm="1">
        <f t="array" ref="E1443">_xlfn.IFS(B1443&gt;87,1,AND(B1443&lt;=87, B1443&gt;45),2,AND(B1443&lt;=45,B1443&gt;18),3,B1443&lt;=18,4)</f>
        <v>3</v>
      </c>
      <c r="F1443" cm="1">
        <f t="array" ref="F1443">_xlfn.IFS(C1443&gt;7,4,AND(C1443&lt;=7, C1443&gt;5),3,AND(C1443&lt;=5,C1443&gt;4),2,C1443&lt;=4,1)</f>
        <v>1</v>
      </c>
      <c r="G1443" cm="1">
        <f t="array" ref="G1443">_xlfn.IFS(D1443&gt;4094,4,AND(D1443&lt;=4094, D1443&gt;2784),3,AND(D1443&lt;=2784,D1443&gt;1779),2,D1443&lt;=1779,1)</f>
        <v>3</v>
      </c>
      <c r="H1443">
        <f t="shared" si="22"/>
        <v>313</v>
      </c>
      <c r="I1443" t="str" cm="1">
        <f t="array" ref="I1443">_xlfn.IFS(H1443&gt;411,"Platinum",AND(H1443&lt;=411, H1443&gt;311),"Gold",AND(H1443&lt;=311,H1443&gt;211),"Silver",H1443&lt;=211,"Bronze")</f>
        <v>Gold</v>
      </c>
      <c r="J1443" t="str" cm="1">
        <f t="array" ref="J1443">_xlfn.IFS(
H1443="444","Champions",
LEFT(H1443,1)="4","Loyal Customers",
MID(H1443,2,1)="4","Potential Loyalists",
LEFT(H1443,1)="3","Promising",
LEFT(H1443,1)="2","Customers Needing Attention",
LEFT(H1443,1)&lt;="2","At Risk",
RIGHT(H1443,1)="4","Can't Lose Them",
TRUE,"Hibernating"
)</f>
        <v>Promising</v>
      </c>
    </row>
    <row r="1444" spans="1:10" x14ac:dyDescent="0.25">
      <c r="A1444" s="3" t="s">
        <v>1460</v>
      </c>
      <c r="B1444">
        <v>37</v>
      </c>
      <c r="C1444">
        <v>5</v>
      </c>
      <c r="D1444">
        <v>4274.88</v>
      </c>
      <c r="E1444" cm="1">
        <f t="array" ref="E1444">_xlfn.IFS(B1444&gt;87,1,AND(B1444&lt;=87, B1444&gt;45),2,AND(B1444&lt;=45,B1444&gt;18),3,B1444&lt;=18,4)</f>
        <v>3</v>
      </c>
      <c r="F1444" cm="1">
        <f t="array" ref="F1444">_xlfn.IFS(C1444&gt;7,4,AND(C1444&lt;=7, C1444&gt;5),3,AND(C1444&lt;=5,C1444&gt;4),2,C1444&lt;=4,1)</f>
        <v>2</v>
      </c>
      <c r="G1444" cm="1">
        <f t="array" ref="G1444">_xlfn.IFS(D1444&gt;4094,4,AND(D1444&lt;=4094, D1444&gt;2784),3,AND(D1444&lt;=2784,D1444&gt;1779),2,D1444&lt;=1779,1)</f>
        <v>4</v>
      </c>
      <c r="H1444">
        <f t="shared" si="22"/>
        <v>324</v>
      </c>
      <c r="I1444" t="str" cm="1">
        <f t="array" ref="I1444">_xlfn.IFS(H1444&gt;411,"Platinum",AND(H1444&lt;=411, H1444&gt;311),"Gold",AND(H1444&lt;=311,H1444&gt;211),"Silver",H1444&lt;=211,"Bronze")</f>
        <v>Gold</v>
      </c>
      <c r="J1444" t="str" cm="1">
        <f t="array" ref="J1444">_xlfn.IFS(
H1444="444","Champions",
LEFT(H1444,1)="4","Loyal Customers",
MID(H1444,2,1)="4","Potential Loyalists",
LEFT(H1444,1)="3","Promising",
LEFT(H1444,1)="2","Customers Needing Attention",
LEFT(H1444,1)&lt;="2","At Risk",
RIGHT(H1444,1)="4","Can't Lose Them",
TRUE,"Hibernating"
)</f>
        <v>Promising</v>
      </c>
    </row>
    <row r="1445" spans="1:10" x14ac:dyDescent="0.25">
      <c r="A1445" s="3" t="s">
        <v>1461</v>
      </c>
      <c r="B1445">
        <v>45</v>
      </c>
      <c r="C1445">
        <v>5</v>
      </c>
      <c r="D1445">
        <v>2337.75</v>
      </c>
      <c r="E1445" cm="1">
        <f t="array" ref="E1445">_xlfn.IFS(B1445&gt;87,1,AND(B1445&lt;=87, B1445&gt;45),2,AND(B1445&lt;=45,B1445&gt;18),3,B1445&lt;=18,4)</f>
        <v>3</v>
      </c>
      <c r="F1445" cm="1">
        <f t="array" ref="F1445">_xlfn.IFS(C1445&gt;7,4,AND(C1445&lt;=7, C1445&gt;5),3,AND(C1445&lt;=5,C1445&gt;4),2,C1445&lt;=4,1)</f>
        <v>2</v>
      </c>
      <c r="G1445" cm="1">
        <f t="array" ref="G1445">_xlfn.IFS(D1445&gt;4094,4,AND(D1445&lt;=4094, D1445&gt;2784),3,AND(D1445&lt;=2784,D1445&gt;1779),2,D1445&lt;=1779,1)</f>
        <v>2</v>
      </c>
      <c r="H1445">
        <f t="shared" si="22"/>
        <v>322</v>
      </c>
      <c r="I1445" t="str" cm="1">
        <f t="array" ref="I1445">_xlfn.IFS(H1445&gt;411,"Platinum",AND(H1445&lt;=411, H1445&gt;311),"Gold",AND(H1445&lt;=311,H1445&gt;211),"Silver",H1445&lt;=211,"Bronze")</f>
        <v>Gold</v>
      </c>
      <c r="J1445" t="str" cm="1">
        <f t="array" ref="J1445">_xlfn.IFS(
H1445="444","Champions",
LEFT(H1445,1)="4","Loyal Customers",
MID(H1445,2,1)="4","Potential Loyalists",
LEFT(H1445,1)="3","Promising",
LEFT(H1445,1)="2","Customers Needing Attention",
LEFT(H1445,1)&lt;="2","At Risk",
RIGHT(H1445,1)="4","Can't Lose Them",
TRUE,"Hibernating"
)</f>
        <v>Promising</v>
      </c>
    </row>
    <row r="1446" spans="1:10" x14ac:dyDescent="0.25">
      <c r="A1446" s="3" t="s">
        <v>1462</v>
      </c>
      <c r="B1446">
        <v>59</v>
      </c>
      <c r="C1446">
        <v>6</v>
      </c>
      <c r="D1446">
        <v>3142.75</v>
      </c>
      <c r="E1446" cm="1">
        <f t="array" ref="E1446">_xlfn.IFS(B1446&gt;87,1,AND(B1446&lt;=87, B1446&gt;45),2,AND(B1446&lt;=45,B1446&gt;18),3,B1446&lt;=18,4)</f>
        <v>2</v>
      </c>
      <c r="F1446" cm="1">
        <f t="array" ref="F1446">_xlfn.IFS(C1446&gt;7,4,AND(C1446&lt;=7, C1446&gt;5),3,AND(C1446&lt;=5,C1446&gt;4),2,C1446&lt;=4,1)</f>
        <v>3</v>
      </c>
      <c r="G1446" cm="1">
        <f t="array" ref="G1446">_xlfn.IFS(D1446&gt;4094,4,AND(D1446&lt;=4094, D1446&gt;2784),3,AND(D1446&lt;=2784,D1446&gt;1779),2,D1446&lt;=1779,1)</f>
        <v>3</v>
      </c>
      <c r="H1446">
        <f t="shared" si="22"/>
        <v>233</v>
      </c>
      <c r="I1446" t="str" cm="1">
        <f t="array" ref="I1446">_xlfn.IFS(H1446&gt;411,"Platinum",AND(H1446&lt;=411, H1446&gt;311),"Gold",AND(H1446&lt;=311,H1446&gt;211),"Silver",H1446&lt;=211,"Bronze")</f>
        <v>Silver</v>
      </c>
      <c r="J1446" t="str" cm="1">
        <f t="array" ref="J1446">_xlfn.IFS(
H1446="444","Champions",
LEFT(H1446,1)="4","Loyal Customers",
MID(H1446,2,1)="4","Potential Loyalists",
LEFT(H1446,1)="3","Promising",
LEFT(H1446,1)="2","Customers Needing Attention",
LEFT(H1446,1)&lt;="2","At Risk",
RIGHT(H1446,1)="4","Can't Lose Them",
TRUE,"Hibernating"
)</f>
        <v>Customers Needing Attention</v>
      </c>
    </row>
    <row r="1447" spans="1:10" x14ac:dyDescent="0.25">
      <c r="A1447" s="3" t="s">
        <v>1463</v>
      </c>
      <c r="B1447">
        <v>10</v>
      </c>
      <c r="C1447">
        <v>7</v>
      </c>
      <c r="D1447">
        <v>4376.1500000000005</v>
      </c>
      <c r="E1447" cm="1">
        <f t="array" ref="E1447">_xlfn.IFS(B1447&gt;87,1,AND(B1447&lt;=87, B1447&gt;45),2,AND(B1447&lt;=45,B1447&gt;18),3,B1447&lt;=18,4)</f>
        <v>4</v>
      </c>
      <c r="F1447" cm="1">
        <f t="array" ref="F1447">_xlfn.IFS(C1447&gt;7,4,AND(C1447&lt;=7, C1447&gt;5),3,AND(C1447&lt;=5,C1447&gt;4),2,C1447&lt;=4,1)</f>
        <v>3</v>
      </c>
      <c r="G1447" cm="1">
        <f t="array" ref="G1447">_xlfn.IFS(D1447&gt;4094,4,AND(D1447&lt;=4094, D1447&gt;2784),3,AND(D1447&lt;=2784,D1447&gt;1779),2,D1447&lt;=1779,1)</f>
        <v>4</v>
      </c>
      <c r="H1447">
        <f t="shared" si="22"/>
        <v>434</v>
      </c>
      <c r="I1447" t="str" cm="1">
        <f t="array" ref="I1447">_xlfn.IFS(H1447&gt;411,"Platinum",AND(H1447&lt;=411, H1447&gt;311),"Gold",AND(H1447&lt;=311,H1447&gt;211),"Silver",H1447&lt;=211,"Bronze")</f>
        <v>Platinum</v>
      </c>
      <c r="J1447" t="str" cm="1">
        <f t="array" ref="J1447">_xlfn.IFS(
H1447="444","Champions",
LEFT(H1447,1)="4","Loyal Customers",
MID(H1447,2,1)="4","Potential Loyalists",
LEFT(H1447,1)="3","Promising",
LEFT(H1447,1)="2","Customers Needing Attention",
LEFT(H1447,1)&lt;="2","At Risk",
RIGHT(H1447,1)="4","Can't Lose Them",
TRUE,"Hibernating"
)</f>
        <v>Loyal Customers</v>
      </c>
    </row>
    <row r="1448" spans="1:10" x14ac:dyDescent="0.25">
      <c r="A1448" s="3" t="s">
        <v>1464</v>
      </c>
      <c r="B1448">
        <v>36</v>
      </c>
      <c r="C1448">
        <v>10</v>
      </c>
      <c r="D1448">
        <v>4745.01</v>
      </c>
      <c r="E1448" cm="1">
        <f t="array" ref="E1448">_xlfn.IFS(B1448&gt;87,1,AND(B1448&lt;=87, B1448&gt;45),2,AND(B1448&lt;=45,B1448&gt;18),3,B1448&lt;=18,4)</f>
        <v>3</v>
      </c>
      <c r="F1448" cm="1">
        <f t="array" ref="F1448">_xlfn.IFS(C1448&gt;7,4,AND(C1448&lt;=7, C1448&gt;5),3,AND(C1448&lt;=5,C1448&gt;4),2,C1448&lt;=4,1)</f>
        <v>4</v>
      </c>
      <c r="G1448" cm="1">
        <f t="array" ref="G1448">_xlfn.IFS(D1448&gt;4094,4,AND(D1448&lt;=4094, D1448&gt;2784),3,AND(D1448&lt;=2784,D1448&gt;1779),2,D1448&lt;=1779,1)</f>
        <v>4</v>
      </c>
      <c r="H1448">
        <f t="shared" si="22"/>
        <v>344</v>
      </c>
      <c r="I1448" t="str" cm="1">
        <f t="array" ref="I1448">_xlfn.IFS(H1448&gt;411,"Platinum",AND(H1448&lt;=411, H1448&gt;311),"Gold",AND(H1448&lt;=311,H1448&gt;211),"Silver",H1448&lt;=211,"Bronze")</f>
        <v>Gold</v>
      </c>
      <c r="J1448" t="str" cm="1">
        <f t="array" ref="J1448">_xlfn.IFS(
H1448="444","Champions",
LEFT(H1448,1)="4","Loyal Customers",
MID(H1448,2,1)="4","Potential Loyalists",
LEFT(H1448,1)="3","Promising",
LEFT(H1448,1)="2","Customers Needing Attention",
LEFT(H1448,1)&lt;="2","At Risk",
RIGHT(H1448,1)="4","Can't Lose Them",
TRUE,"Hibernating"
)</f>
        <v>Potential Loyalists</v>
      </c>
    </row>
    <row r="1449" spans="1:10" x14ac:dyDescent="0.25">
      <c r="A1449" s="3" t="s">
        <v>1465</v>
      </c>
      <c r="B1449">
        <v>17</v>
      </c>
      <c r="C1449">
        <v>4</v>
      </c>
      <c r="D1449">
        <v>2812.11</v>
      </c>
      <c r="E1449" cm="1">
        <f t="array" ref="E1449">_xlfn.IFS(B1449&gt;87,1,AND(B1449&lt;=87, B1449&gt;45),2,AND(B1449&lt;=45,B1449&gt;18),3,B1449&lt;=18,4)</f>
        <v>4</v>
      </c>
      <c r="F1449" cm="1">
        <f t="array" ref="F1449">_xlfn.IFS(C1449&gt;7,4,AND(C1449&lt;=7, C1449&gt;5),3,AND(C1449&lt;=5,C1449&gt;4),2,C1449&lt;=4,1)</f>
        <v>1</v>
      </c>
      <c r="G1449" cm="1">
        <f t="array" ref="G1449">_xlfn.IFS(D1449&gt;4094,4,AND(D1449&lt;=4094, D1449&gt;2784),3,AND(D1449&lt;=2784,D1449&gt;1779),2,D1449&lt;=1779,1)</f>
        <v>3</v>
      </c>
      <c r="H1449">
        <f t="shared" si="22"/>
        <v>413</v>
      </c>
      <c r="I1449" t="str" cm="1">
        <f t="array" ref="I1449">_xlfn.IFS(H1449&gt;411,"Platinum",AND(H1449&lt;=411, H1449&gt;311),"Gold",AND(H1449&lt;=311,H1449&gt;211),"Silver",H1449&lt;=211,"Bronze")</f>
        <v>Platinum</v>
      </c>
      <c r="J1449" t="str" cm="1">
        <f t="array" ref="J1449">_xlfn.IFS(
H1449="444","Champions",
LEFT(H1449,1)="4","Loyal Customers",
MID(H1449,2,1)="4","Potential Loyalists",
LEFT(H1449,1)="3","Promising",
LEFT(H1449,1)="2","Customers Needing Attention",
LEFT(H1449,1)&lt;="2","At Risk",
RIGHT(H1449,1)="4","Can't Lose Them",
TRUE,"Hibernating"
)</f>
        <v>Loyal Customers</v>
      </c>
    </row>
    <row r="1450" spans="1:10" x14ac:dyDescent="0.25">
      <c r="A1450" s="3" t="s">
        <v>1466</v>
      </c>
      <c r="B1450">
        <v>5</v>
      </c>
      <c r="C1450">
        <v>5</v>
      </c>
      <c r="D1450">
        <v>4639.99</v>
      </c>
      <c r="E1450" cm="1">
        <f t="array" ref="E1450">_xlfn.IFS(B1450&gt;87,1,AND(B1450&lt;=87, B1450&gt;45),2,AND(B1450&lt;=45,B1450&gt;18),3,B1450&lt;=18,4)</f>
        <v>4</v>
      </c>
      <c r="F1450" cm="1">
        <f t="array" ref="F1450">_xlfn.IFS(C1450&gt;7,4,AND(C1450&lt;=7, C1450&gt;5),3,AND(C1450&lt;=5,C1450&gt;4),2,C1450&lt;=4,1)</f>
        <v>2</v>
      </c>
      <c r="G1450" cm="1">
        <f t="array" ref="G1450">_xlfn.IFS(D1450&gt;4094,4,AND(D1450&lt;=4094, D1450&gt;2784),3,AND(D1450&lt;=2784,D1450&gt;1779),2,D1450&lt;=1779,1)</f>
        <v>4</v>
      </c>
      <c r="H1450">
        <f t="shared" si="22"/>
        <v>424</v>
      </c>
      <c r="I1450" t="str" cm="1">
        <f t="array" ref="I1450">_xlfn.IFS(H1450&gt;411,"Platinum",AND(H1450&lt;=411, H1450&gt;311),"Gold",AND(H1450&lt;=311,H1450&gt;211),"Silver",H1450&lt;=211,"Bronze")</f>
        <v>Platinum</v>
      </c>
      <c r="J1450" t="str" cm="1">
        <f t="array" ref="J1450">_xlfn.IFS(
H1450="444","Champions",
LEFT(H1450,1)="4","Loyal Customers",
MID(H1450,2,1)="4","Potential Loyalists",
LEFT(H1450,1)="3","Promising",
LEFT(H1450,1)="2","Customers Needing Attention",
LEFT(H1450,1)&lt;="2","At Risk",
RIGHT(H1450,1)="4","Can't Lose Them",
TRUE,"Hibernating"
)</f>
        <v>Loyal Customers</v>
      </c>
    </row>
    <row r="1451" spans="1:10" x14ac:dyDescent="0.25">
      <c r="A1451" s="3" t="s">
        <v>1467</v>
      </c>
      <c r="B1451">
        <v>53</v>
      </c>
      <c r="C1451">
        <v>3</v>
      </c>
      <c r="D1451">
        <v>2611.15</v>
      </c>
      <c r="E1451" cm="1">
        <f t="array" ref="E1451">_xlfn.IFS(B1451&gt;87,1,AND(B1451&lt;=87, B1451&gt;45),2,AND(B1451&lt;=45,B1451&gt;18),3,B1451&lt;=18,4)</f>
        <v>2</v>
      </c>
      <c r="F1451" cm="1">
        <f t="array" ref="F1451">_xlfn.IFS(C1451&gt;7,4,AND(C1451&lt;=7, C1451&gt;5),3,AND(C1451&lt;=5,C1451&gt;4),2,C1451&lt;=4,1)</f>
        <v>1</v>
      </c>
      <c r="G1451" cm="1">
        <f t="array" ref="G1451">_xlfn.IFS(D1451&gt;4094,4,AND(D1451&lt;=4094, D1451&gt;2784),3,AND(D1451&lt;=2784,D1451&gt;1779),2,D1451&lt;=1779,1)</f>
        <v>2</v>
      </c>
      <c r="H1451">
        <f t="shared" si="22"/>
        <v>212</v>
      </c>
      <c r="I1451" t="str" cm="1">
        <f t="array" ref="I1451">_xlfn.IFS(H1451&gt;411,"Platinum",AND(H1451&lt;=411, H1451&gt;311),"Gold",AND(H1451&lt;=311,H1451&gt;211),"Silver",H1451&lt;=211,"Bronze")</f>
        <v>Silver</v>
      </c>
      <c r="J1451" t="str" cm="1">
        <f t="array" ref="J1451">_xlfn.IFS(
H1451="444","Champions",
LEFT(H1451,1)="4","Loyal Customers",
MID(H1451,2,1)="4","Potential Loyalists",
LEFT(H1451,1)="3","Promising",
LEFT(H1451,1)="2","Customers Needing Attention",
LEFT(H1451,1)&lt;="2","At Risk",
RIGHT(H1451,1)="4","Can't Lose Them",
TRUE,"Hibernating"
)</f>
        <v>Customers Needing Attention</v>
      </c>
    </row>
    <row r="1452" spans="1:10" x14ac:dyDescent="0.25">
      <c r="A1452" s="3" t="s">
        <v>1468</v>
      </c>
      <c r="B1452">
        <v>144</v>
      </c>
      <c r="C1452">
        <v>2</v>
      </c>
      <c r="D1452">
        <v>969.62</v>
      </c>
      <c r="E1452" cm="1">
        <f t="array" ref="E1452">_xlfn.IFS(B1452&gt;87,1,AND(B1452&lt;=87, B1452&gt;45),2,AND(B1452&lt;=45,B1452&gt;18),3,B1452&lt;=18,4)</f>
        <v>1</v>
      </c>
      <c r="F1452" cm="1">
        <f t="array" ref="F1452">_xlfn.IFS(C1452&gt;7,4,AND(C1452&lt;=7, C1452&gt;5),3,AND(C1452&lt;=5,C1452&gt;4),2,C1452&lt;=4,1)</f>
        <v>1</v>
      </c>
      <c r="G1452" cm="1">
        <f t="array" ref="G1452">_xlfn.IFS(D1452&gt;4094,4,AND(D1452&lt;=4094, D1452&gt;2784),3,AND(D1452&lt;=2784,D1452&gt;1779),2,D1452&lt;=1779,1)</f>
        <v>1</v>
      </c>
      <c r="H1452">
        <f t="shared" si="22"/>
        <v>111</v>
      </c>
      <c r="I1452" t="str" cm="1">
        <f t="array" ref="I1452">_xlfn.IFS(H1452&gt;411,"Platinum",AND(H1452&lt;=411, H1452&gt;311),"Gold",AND(H1452&lt;=311,H1452&gt;211),"Silver",H1452&lt;=211,"Bronze")</f>
        <v>Bronze</v>
      </c>
      <c r="J1452" t="str" cm="1">
        <f t="array" ref="J1452">_xlfn.IFS(
H1452="444","Champions",
LEFT(H1452,1)="4","Loyal Customers",
MID(H1452,2,1)="4","Potential Loyalists",
LEFT(H1452,1)="3","Promising",
LEFT(H1452,1)="2","Customers Needing Attention",
LEFT(H1452,1)&lt;="2","At Risk",
RIGHT(H1452,1)="4","Can't Lose Them",
TRUE,"Hibernating"
)</f>
        <v>At Risk</v>
      </c>
    </row>
    <row r="1453" spans="1:10" x14ac:dyDescent="0.25">
      <c r="A1453" s="3" t="s">
        <v>1469</v>
      </c>
      <c r="B1453">
        <v>3</v>
      </c>
      <c r="C1453">
        <v>7</v>
      </c>
      <c r="D1453">
        <v>4121.78</v>
      </c>
      <c r="E1453" cm="1">
        <f t="array" ref="E1453">_xlfn.IFS(B1453&gt;87,1,AND(B1453&lt;=87, B1453&gt;45),2,AND(B1453&lt;=45,B1453&gt;18),3,B1453&lt;=18,4)</f>
        <v>4</v>
      </c>
      <c r="F1453" cm="1">
        <f t="array" ref="F1453">_xlfn.IFS(C1453&gt;7,4,AND(C1453&lt;=7, C1453&gt;5),3,AND(C1453&lt;=5,C1453&gt;4),2,C1453&lt;=4,1)</f>
        <v>3</v>
      </c>
      <c r="G1453" cm="1">
        <f t="array" ref="G1453">_xlfn.IFS(D1453&gt;4094,4,AND(D1453&lt;=4094, D1453&gt;2784),3,AND(D1453&lt;=2784,D1453&gt;1779),2,D1453&lt;=1779,1)</f>
        <v>4</v>
      </c>
      <c r="H1453">
        <f t="shared" si="22"/>
        <v>434</v>
      </c>
      <c r="I1453" t="str" cm="1">
        <f t="array" ref="I1453">_xlfn.IFS(H1453&gt;411,"Platinum",AND(H1453&lt;=411, H1453&gt;311),"Gold",AND(H1453&lt;=311,H1453&gt;211),"Silver",H1453&lt;=211,"Bronze")</f>
        <v>Platinum</v>
      </c>
      <c r="J1453" t="str" cm="1">
        <f t="array" ref="J1453">_xlfn.IFS(
H1453="444","Champions",
LEFT(H1453,1)="4","Loyal Customers",
MID(H1453,2,1)="4","Potential Loyalists",
LEFT(H1453,1)="3","Promising",
LEFT(H1453,1)="2","Customers Needing Attention",
LEFT(H1453,1)&lt;="2","At Risk",
RIGHT(H1453,1)="4","Can't Lose Them",
TRUE,"Hibernating"
)</f>
        <v>Loyal Customers</v>
      </c>
    </row>
    <row r="1454" spans="1:10" x14ac:dyDescent="0.25">
      <c r="A1454" s="3" t="s">
        <v>1470</v>
      </c>
      <c r="B1454">
        <v>78</v>
      </c>
      <c r="C1454">
        <v>4</v>
      </c>
      <c r="D1454">
        <v>2178.3200000000002</v>
      </c>
      <c r="E1454" cm="1">
        <f t="array" ref="E1454">_xlfn.IFS(B1454&gt;87,1,AND(B1454&lt;=87, B1454&gt;45),2,AND(B1454&lt;=45,B1454&gt;18),3,B1454&lt;=18,4)</f>
        <v>2</v>
      </c>
      <c r="F1454" cm="1">
        <f t="array" ref="F1454">_xlfn.IFS(C1454&gt;7,4,AND(C1454&lt;=7, C1454&gt;5),3,AND(C1454&lt;=5,C1454&gt;4),2,C1454&lt;=4,1)</f>
        <v>1</v>
      </c>
      <c r="G1454" cm="1">
        <f t="array" ref="G1454">_xlfn.IFS(D1454&gt;4094,4,AND(D1454&lt;=4094, D1454&gt;2784),3,AND(D1454&lt;=2784,D1454&gt;1779),2,D1454&lt;=1779,1)</f>
        <v>2</v>
      </c>
      <c r="H1454">
        <f t="shared" si="22"/>
        <v>212</v>
      </c>
      <c r="I1454" t="str" cm="1">
        <f t="array" ref="I1454">_xlfn.IFS(H1454&gt;411,"Platinum",AND(H1454&lt;=411, H1454&gt;311),"Gold",AND(H1454&lt;=311,H1454&gt;211),"Silver",H1454&lt;=211,"Bronze")</f>
        <v>Silver</v>
      </c>
      <c r="J1454" t="str" cm="1">
        <f t="array" ref="J1454">_xlfn.IFS(
H1454="444","Champions",
LEFT(H1454,1)="4","Loyal Customers",
MID(H1454,2,1)="4","Potential Loyalists",
LEFT(H1454,1)="3","Promising",
LEFT(H1454,1)="2","Customers Needing Attention",
LEFT(H1454,1)&lt;="2","At Risk",
RIGHT(H1454,1)="4","Can't Lose Them",
TRUE,"Hibernating"
)</f>
        <v>Customers Needing Attention</v>
      </c>
    </row>
    <row r="1455" spans="1:10" x14ac:dyDescent="0.25">
      <c r="A1455" s="3" t="s">
        <v>1471</v>
      </c>
      <c r="B1455">
        <v>6</v>
      </c>
      <c r="C1455">
        <v>4</v>
      </c>
      <c r="D1455">
        <v>2513.7800000000002</v>
      </c>
      <c r="E1455" cm="1">
        <f t="array" ref="E1455">_xlfn.IFS(B1455&gt;87,1,AND(B1455&lt;=87, B1455&gt;45),2,AND(B1455&lt;=45,B1455&gt;18),3,B1455&lt;=18,4)</f>
        <v>4</v>
      </c>
      <c r="F1455" cm="1">
        <f t="array" ref="F1455">_xlfn.IFS(C1455&gt;7,4,AND(C1455&lt;=7, C1455&gt;5),3,AND(C1455&lt;=5,C1455&gt;4),2,C1455&lt;=4,1)</f>
        <v>1</v>
      </c>
      <c r="G1455" cm="1">
        <f t="array" ref="G1455">_xlfn.IFS(D1455&gt;4094,4,AND(D1455&lt;=4094, D1455&gt;2784),3,AND(D1455&lt;=2784,D1455&gt;1779),2,D1455&lt;=1779,1)</f>
        <v>2</v>
      </c>
      <c r="H1455">
        <f t="shared" si="22"/>
        <v>412</v>
      </c>
      <c r="I1455" t="str" cm="1">
        <f t="array" ref="I1455">_xlfn.IFS(H1455&gt;411,"Platinum",AND(H1455&lt;=411, H1455&gt;311),"Gold",AND(H1455&lt;=311,H1455&gt;211),"Silver",H1455&lt;=211,"Bronze")</f>
        <v>Platinum</v>
      </c>
      <c r="J1455" t="str" cm="1">
        <f t="array" ref="J1455">_xlfn.IFS(
H1455="444","Champions",
LEFT(H1455,1)="4","Loyal Customers",
MID(H1455,2,1)="4","Potential Loyalists",
LEFT(H1455,1)="3","Promising",
LEFT(H1455,1)="2","Customers Needing Attention",
LEFT(H1455,1)&lt;="2","At Risk",
RIGHT(H1455,1)="4","Can't Lose Them",
TRUE,"Hibernating"
)</f>
        <v>Loyal Customers</v>
      </c>
    </row>
    <row r="1456" spans="1:10" x14ac:dyDescent="0.25">
      <c r="A1456" s="3" t="s">
        <v>1472</v>
      </c>
      <c r="B1456">
        <v>81</v>
      </c>
      <c r="C1456">
        <v>11</v>
      </c>
      <c r="D1456">
        <v>3887.0700000000006</v>
      </c>
      <c r="E1456" cm="1">
        <f t="array" ref="E1456">_xlfn.IFS(B1456&gt;87,1,AND(B1456&lt;=87, B1456&gt;45),2,AND(B1456&lt;=45,B1456&gt;18),3,B1456&lt;=18,4)</f>
        <v>2</v>
      </c>
      <c r="F1456" cm="1">
        <f t="array" ref="F1456">_xlfn.IFS(C1456&gt;7,4,AND(C1456&lt;=7, C1456&gt;5),3,AND(C1456&lt;=5,C1456&gt;4),2,C1456&lt;=4,1)</f>
        <v>4</v>
      </c>
      <c r="G1456" cm="1">
        <f t="array" ref="G1456">_xlfn.IFS(D1456&gt;4094,4,AND(D1456&lt;=4094, D1456&gt;2784),3,AND(D1456&lt;=2784,D1456&gt;1779),2,D1456&lt;=1779,1)</f>
        <v>3</v>
      </c>
      <c r="H1456">
        <f t="shared" si="22"/>
        <v>243</v>
      </c>
      <c r="I1456" t="str" cm="1">
        <f t="array" ref="I1456">_xlfn.IFS(H1456&gt;411,"Platinum",AND(H1456&lt;=411, H1456&gt;311),"Gold",AND(H1456&lt;=311,H1456&gt;211),"Silver",H1456&lt;=211,"Bronze")</f>
        <v>Silver</v>
      </c>
      <c r="J1456" t="str" cm="1">
        <f t="array" ref="J1456">_xlfn.IFS(
H1456="444","Champions",
LEFT(H1456,1)="4","Loyal Customers",
MID(H1456,2,1)="4","Potential Loyalists",
LEFT(H1456,1)="3","Promising",
LEFT(H1456,1)="2","Customers Needing Attention",
LEFT(H1456,1)&lt;="2","At Risk",
RIGHT(H1456,1)="4","Can't Lose Them",
TRUE,"Hibernating"
)</f>
        <v>Potential Loyalists</v>
      </c>
    </row>
    <row r="1457" spans="1:10" x14ac:dyDescent="0.25">
      <c r="A1457" s="3" t="s">
        <v>1473</v>
      </c>
      <c r="B1457">
        <v>13</v>
      </c>
      <c r="C1457">
        <v>9</v>
      </c>
      <c r="D1457">
        <v>5077.9699999999993</v>
      </c>
      <c r="E1457" cm="1">
        <f t="array" ref="E1457">_xlfn.IFS(B1457&gt;87,1,AND(B1457&lt;=87, B1457&gt;45),2,AND(B1457&lt;=45,B1457&gt;18),3,B1457&lt;=18,4)</f>
        <v>4</v>
      </c>
      <c r="F1457" cm="1">
        <f t="array" ref="F1457">_xlfn.IFS(C1457&gt;7,4,AND(C1457&lt;=7, C1457&gt;5),3,AND(C1457&lt;=5,C1457&gt;4),2,C1457&lt;=4,1)</f>
        <v>4</v>
      </c>
      <c r="G1457" cm="1">
        <f t="array" ref="G1457">_xlfn.IFS(D1457&gt;4094,4,AND(D1457&lt;=4094, D1457&gt;2784),3,AND(D1457&lt;=2784,D1457&gt;1779),2,D1457&lt;=1779,1)</f>
        <v>4</v>
      </c>
      <c r="H1457">
        <f t="shared" si="22"/>
        <v>444</v>
      </c>
      <c r="I1457" t="str" cm="1">
        <f t="array" ref="I1457">_xlfn.IFS(H1457&gt;411,"Platinum",AND(H1457&lt;=411, H1457&gt;311),"Gold",AND(H1457&lt;=311,H1457&gt;211),"Silver",H1457&lt;=211,"Bronze")</f>
        <v>Platinum</v>
      </c>
      <c r="J1457" t="str" cm="1">
        <f t="array" ref="J1457">_xlfn.IFS(
H1457="444","Champions",
LEFT(H1457,1)="4","Loyal Customers",
MID(H1457,2,1)="4","Potential Loyalists",
LEFT(H1457,1)="3","Promising",
LEFT(H1457,1)="2","Customers Needing Attention",
LEFT(H1457,1)&lt;="2","At Risk",
RIGHT(H1457,1)="4","Can't Lose Them",
TRUE,"Hibernating"
)</f>
        <v>Loyal Customers</v>
      </c>
    </row>
    <row r="1458" spans="1:10" x14ac:dyDescent="0.25">
      <c r="A1458" s="3" t="s">
        <v>1474</v>
      </c>
      <c r="B1458">
        <v>53</v>
      </c>
      <c r="C1458">
        <v>12</v>
      </c>
      <c r="D1458">
        <v>7161.9900000000007</v>
      </c>
      <c r="E1458" cm="1">
        <f t="array" ref="E1458">_xlfn.IFS(B1458&gt;87,1,AND(B1458&lt;=87, B1458&gt;45),2,AND(B1458&lt;=45,B1458&gt;18),3,B1458&lt;=18,4)</f>
        <v>2</v>
      </c>
      <c r="F1458" cm="1">
        <f t="array" ref="F1458">_xlfn.IFS(C1458&gt;7,4,AND(C1458&lt;=7, C1458&gt;5),3,AND(C1458&lt;=5,C1458&gt;4),2,C1458&lt;=4,1)</f>
        <v>4</v>
      </c>
      <c r="G1458" cm="1">
        <f t="array" ref="G1458">_xlfn.IFS(D1458&gt;4094,4,AND(D1458&lt;=4094, D1458&gt;2784),3,AND(D1458&lt;=2784,D1458&gt;1779),2,D1458&lt;=1779,1)</f>
        <v>4</v>
      </c>
      <c r="H1458">
        <f t="shared" si="22"/>
        <v>244</v>
      </c>
      <c r="I1458" t="str" cm="1">
        <f t="array" ref="I1458">_xlfn.IFS(H1458&gt;411,"Platinum",AND(H1458&lt;=411, H1458&gt;311),"Gold",AND(H1458&lt;=311,H1458&gt;211),"Silver",H1458&lt;=211,"Bronze")</f>
        <v>Silver</v>
      </c>
      <c r="J1458" t="str" cm="1">
        <f t="array" ref="J1458">_xlfn.IFS(
H1458="444","Champions",
LEFT(H1458,1)="4","Loyal Customers",
MID(H1458,2,1)="4","Potential Loyalists",
LEFT(H1458,1)="3","Promising",
LEFT(H1458,1)="2","Customers Needing Attention",
LEFT(H1458,1)&lt;="2","At Risk",
RIGHT(H1458,1)="4","Can't Lose Them",
TRUE,"Hibernating"
)</f>
        <v>Potential Loyalists</v>
      </c>
    </row>
    <row r="1459" spans="1:10" x14ac:dyDescent="0.25">
      <c r="A1459" s="3" t="s">
        <v>1475</v>
      </c>
      <c r="B1459">
        <v>45</v>
      </c>
      <c r="C1459">
        <v>4</v>
      </c>
      <c r="D1459">
        <v>2344.52</v>
      </c>
      <c r="E1459" cm="1">
        <f t="array" ref="E1459">_xlfn.IFS(B1459&gt;87,1,AND(B1459&lt;=87, B1459&gt;45),2,AND(B1459&lt;=45,B1459&gt;18),3,B1459&lt;=18,4)</f>
        <v>3</v>
      </c>
      <c r="F1459" cm="1">
        <f t="array" ref="F1459">_xlfn.IFS(C1459&gt;7,4,AND(C1459&lt;=7, C1459&gt;5),3,AND(C1459&lt;=5,C1459&gt;4),2,C1459&lt;=4,1)</f>
        <v>1</v>
      </c>
      <c r="G1459" cm="1">
        <f t="array" ref="G1459">_xlfn.IFS(D1459&gt;4094,4,AND(D1459&lt;=4094, D1459&gt;2784),3,AND(D1459&lt;=2784,D1459&gt;1779),2,D1459&lt;=1779,1)</f>
        <v>2</v>
      </c>
      <c r="H1459">
        <f t="shared" si="22"/>
        <v>312</v>
      </c>
      <c r="I1459" t="str" cm="1">
        <f t="array" ref="I1459">_xlfn.IFS(H1459&gt;411,"Platinum",AND(H1459&lt;=411, H1459&gt;311),"Gold",AND(H1459&lt;=311,H1459&gt;211),"Silver",H1459&lt;=211,"Bronze")</f>
        <v>Gold</v>
      </c>
      <c r="J1459" t="str" cm="1">
        <f t="array" ref="J1459">_xlfn.IFS(
H1459="444","Champions",
LEFT(H1459,1)="4","Loyal Customers",
MID(H1459,2,1)="4","Potential Loyalists",
LEFT(H1459,1)="3","Promising",
LEFT(H1459,1)="2","Customers Needing Attention",
LEFT(H1459,1)&lt;="2","At Risk",
RIGHT(H1459,1)="4","Can't Lose Them",
TRUE,"Hibernating"
)</f>
        <v>Promising</v>
      </c>
    </row>
    <row r="1460" spans="1:10" x14ac:dyDescent="0.25">
      <c r="A1460" s="3" t="s">
        <v>1476</v>
      </c>
      <c r="B1460">
        <v>15</v>
      </c>
      <c r="C1460">
        <v>7</v>
      </c>
      <c r="D1460">
        <v>4022.41</v>
      </c>
      <c r="E1460" cm="1">
        <f t="array" ref="E1460">_xlfn.IFS(B1460&gt;87,1,AND(B1460&lt;=87, B1460&gt;45),2,AND(B1460&lt;=45,B1460&gt;18),3,B1460&lt;=18,4)</f>
        <v>4</v>
      </c>
      <c r="F1460" cm="1">
        <f t="array" ref="F1460">_xlfn.IFS(C1460&gt;7,4,AND(C1460&lt;=7, C1460&gt;5),3,AND(C1460&lt;=5,C1460&gt;4),2,C1460&lt;=4,1)</f>
        <v>3</v>
      </c>
      <c r="G1460" cm="1">
        <f t="array" ref="G1460">_xlfn.IFS(D1460&gt;4094,4,AND(D1460&lt;=4094, D1460&gt;2784),3,AND(D1460&lt;=2784,D1460&gt;1779),2,D1460&lt;=1779,1)</f>
        <v>3</v>
      </c>
      <c r="H1460">
        <f t="shared" si="22"/>
        <v>433</v>
      </c>
      <c r="I1460" t="str" cm="1">
        <f t="array" ref="I1460">_xlfn.IFS(H1460&gt;411,"Platinum",AND(H1460&lt;=411, H1460&gt;311),"Gold",AND(H1460&lt;=311,H1460&gt;211),"Silver",H1460&lt;=211,"Bronze")</f>
        <v>Platinum</v>
      </c>
      <c r="J1460" t="str" cm="1">
        <f t="array" ref="J1460">_xlfn.IFS(
H1460="444","Champions",
LEFT(H1460,1)="4","Loyal Customers",
MID(H1460,2,1)="4","Potential Loyalists",
LEFT(H1460,1)="3","Promising",
LEFT(H1460,1)="2","Customers Needing Attention",
LEFT(H1460,1)&lt;="2","At Risk",
RIGHT(H1460,1)="4","Can't Lose Them",
TRUE,"Hibernating"
)</f>
        <v>Loyal Customers</v>
      </c>
    </row>
    <row r="1461" spans="1:10" x14ac:dyDescent="0.25">
      <c r="A1461" s="3" t="s">
        <v>1477</v>
      </c>
      <c r="B1461">
        <v>66</v>
      </c>
      <c r="C1461">
        <v>5</v>
      </c>
      <c r="D1461">
        <v>4460.12</v>
      </c>
      <c r="E1461" cm="1">
        <f t="array" ref="E1461">_xlfn.IFS(B1461&gt;87,1,AND(B1461&lt;=87, B1461&gt;45),2,AND(B1461&lt;=45,B1461&gt;18),3,B1461&lt;=18,4)</f>
        <v>2</v>
      </c>
      <c r="F1461" cm="1">
        <f t="array" ref="F1461">_xlfn.IFS(C1461&gt;7,4,AND(C1461&lt;=7, C1461&gt;5),3,AND(C1461&lt;=5,C1461&gt;4),2,C1461&lt;=4,1)</f>
        <v>2</v>
      </c>
      <c r="G1461" cm="1">
        <f t="array" ref="G1461">_xlfn.IFS(D1461&gt;4094,4,AND(D1461&lt;=4094, D1461&gt;2784),3,AND(D1461&lt;=2784,D1461&gt;1779),2,D1461&lt;=1779,1)</f>
        <v>4</v>
      </c>
      <c r="H1461">
        <f t="shared" si="22"/>
        <v>224</v>
      </c>
      <c r="I1461" t="str" cm="1">
        <f t="array" ref="I1461">_xlfn.IFS(H1461&gt;411,"Platinum",AND(H1461&lt;=411, H1461&gt;311),"Gold",AND(H1461&lt;=311,H1461&gt;211),"Silver",H1461&lt;=211,"Bronze")</f>
        <v>Silver</v>
      </c>
      <c r="J1461" t="str" cm="1">
        <f t="array" ref="J1461">_xlfn.IFS(
H1461="444","Champions",
LEFT(H1461,1)="4","Loyal Customers",
MID(H1461,2,1)="4","Potential Loyalists",
LEFT(H1461,1)="3","Promising",
LEFT(H1461,1)="2","Customers Needing Attention",
LEFT(H1461,1)&lt;="2","At Risk",
RIGHT(H1461,1)="4","Can't Lose Them",
TRUE,"Hibernating"
)</f>
        <v>Customers Needing Attention</v>
      </c>
    </row>
    <row r="1462" spans="1:10" x14ac:dyDescent="0.25">
      <c r="A1462" s="3" t="s">
        <v>1478</v>
      </c>
      <c r="B1462">
        <v>41</v>
      </c>
      <c r="C1462">
        <v>4</v>
      </c>
      <c r="D1462">
        <v>1578.06</v>
      </c>
      <c r="E1462" cm="1">
        <f t="array" ref="E1462">_xlfn.IFS(B1462&gt;87,1,AND(B1462&lt;=87, B1462&gt;45),2,AND(B1462&lt;=45,B1462&gt;18),3,B1462&lt;=18,4)</f>
        <v>3</v>
      </c>
      <c r="F1462" cm="1">
        <f t="array" ref="F1462">_xlfn.IFS(C1462&gt;7,4,AND(C1462&lt;=7, C1462&gt;5),3,AND(C1462&lt;=5,C1462&gt;4),2,C1462&lt;=4,1)</f>
        <v>1</v>
      </c>
      <c r="G1462" cm="1">
        <f t="array" ref="G1462">_xlfn.IFS(D1462&gt;4094,4,AND(D1462&lt;=4094, D1462&gt;2784),3,AND(D1462&lt;=2784,D1462&gt;1779),2,D1462&lt;=1779,1)</f>
        <v>1</v>
      </c>
      <c r="H1462">
        <f t="shared" si="22"/>
        <v>311</v>
      </c>
      <c r="I1462" t="str" cm="1">
        <f t="array" ref="I1462">_xlfn.IFS(H1462&gt;411,"Platinum",AND(H1462&lt;=411, H1462&gt;311),"Gold",AND(H1462&lt;=311,H1462&gt;211),"Silver",H1462&lt;=211,"Bronze")</f>
        <v>Silver</v>
      </c>
      <c r="J1462" t="str" cm="1">
        <f t="array" ref="J1462">_xlfn.IFS(
H1462="444","Champions",
LEFT(H1462,1)="4","Loyal Customers",
MID(H1462,2,1)="4","Potential Loyalists",
LEFT(H1462,1)="3","Promising",
LEFT(H1462,1)="2","Customers Needing Attention",
LEFT(H1462,1)&lt;="2","At Risk",
RIGHT(H1462,1)="4","Can't Lose Them",
TRUE,"Hibernating"
)</f>
        <v>Promising</v>
      </c>
    </row>
    <row r="1463" spans="1:10" x14ac:dyDescent="0.25">
      <c r="A1463" s="3" t="s">
        <v>1479</v>
      </c>
      <c r="B1463">
        <v>44</v>
      </c>
      <c r="C1463">
        <v>6</v>
      </c>
      <c r="D1463">
        <v>2842.4700000000003</v>
      </c>
      <c r="E1463" cm="1">
        <f t="array" ref="E1463">_xlfn.IFS(B1463&gt;87,1,AND(B1463&lt;=87, B1463&gt;45),2,AND(B1463&lt;=45,B1463&gt;18),3,B1463&lt;=18,4)</f>
        <v>3</v>
      </c>
      <c r="F1463" cm="1">
        <f t="array" ref="F1463">_xlfn.IFS(C1463&gt;7,4,AND(C1463&lt;=7, C1463&gt;5),3,AND(C1463&lt;=5,C1463&gt;4),2,C1463&lt;=4,1)</f>
        <v>3</v>
      </c>
      <c r="G1463" cm="1">
        <f t="array" ref="G1463">_xlfn.IFS(D1463&gt;4094,4,AND(D1463&lt;=4094, D1463&gt;2784),3,AND(D1463&lt;=2784,D1463&gt;1779),2,D1463&lt;=1779,1)</f>
        <v>3</v>
      </c>
      <c r="H1463">
        <f t="shared" si="22"/>
        <v>333</v>
      </c>
      <c r="I1463" t="str" cm="1">
        <f t="array" ref="I1463">_xlfn.IFS(H1463&gt;411,"Platinum",AND(H1463&lt;=411, H1463&gt;311),"Gold",AND(H1463&lt;=311,H1463&gt;211),"Silver",H1463&lt;=211,"Bronze")</f>
        <v>Gold</v>
      </c>
      <c r="J1463" t="str" cm="1">
        <f t="array" ref="J1463">_xlfn.IFS(
H1463="444","Champions",
LEFT(H1463,1)="4","Loyal Customers",
MID(H1463,2,1)="4","Potential Loyalists",
LEFT(H1463,1)="3","Promising",
LEFT(H1463,1)="2","Customers Needing Attention",
LEFT(H1463,1)&lt;="2","At Risk",
RIGHT(H1463,1)="4","Can't Lose Them",
TRUE,"Hibernating"
)</f>
        <v>Promising</v>
      </c>
    </row>
    <row r="1464" spans="1:10" x14ac:dyDescent="0.25">
      <c r="A1464" s="3" t="s">
        <v>1480</v>
      </c>
      <c r="B1464">
        <v>48</v>
      </c>
      <c r="C1464">
        <v>3</v>
      </c>
      <c r="D1464">
        <v>2355.7600000000002</v>
      </c>
      <c r="E1464" cm="1">
        <f t="array" ref="E1464">_xlfn.IFS(B1464&gt;87,1,AND(B1464&lt;=87, B1464&gt;45),2,AND(B1464&lt;=45,B1464&gt;18),3,B1464&lt;=18,4)</f>
        <v>2</v>
      </c>
      <c r="F1464" cm="1">
        <f t="array" ref="F1464">_xlfn.IFS(C1464&gt;7,4,AND(C1464&lt;=7, C1464&gt;5),3,AND(C1464&lt;=5,C1464&gt;4),2,C1464&lt;=4,1)</f>
        <v>1</v>
      </c>
      <c r="G1464" cm="1">
        <f t="array" ref="G1464">_xlfn.IFS(D1464&gt;4094,4,AND(D1464&lt;=4094, D1464&gt;2784),3,AND(D1464&lt;=2784,D1464&gt;1779),2,D1464&lt;=1779,1)</f>
        <v>2</v>
      </c>
      <c r="H1464">
        <f t="shared" si="22"/>
        <v>212</v>
      </c>
      <c r="I1464" t="str" cm="1">
        <f t="array" ref="I1464">_xlfn.IFS(H1464&gt;411,"Platinum",AND(H1464&lt;=411, H1464&gt;311),"Gold",AND(H1464&lt;=311,H1464&gt;211),"Silver",H1464&lt;=211,"Bronze")</f>
        <v>Silver</v>
      </c>
      <c r="J1464" t="str" cm="1">
        <f t="array" ref="J1464">_xlfn.IFS(
H1464="444","Champions",
LEFT(H1464,1)="4","Loyal Customers",
MID(H1464,2,1)="4","Potential Loyalists",
LEFT(H1464,1)="3","Promising",
LEFT(H1464,1)="2","Customers Needing Attention",
LEFT(H1464,1)&lt;="2","At Risk",
RIGHT(H1464,1)="4","Can't Lose Them",
TRUE,"Hibernating"
)</f>
        <v>Customers Needing Attention</v>
      </c>
    </row>
    <row r="1465" spans="1:10" x14ac:dyDescent="0.25">
      <c r="A1465" s="3" t="s">
        <v>1481</v>
      </c>
      <c r="B1465">
        <v>152</v>
      </c>
      <c r="C1465">
        <v>5</v>
      </c>
      <c r="D1465">
        <v>600.7600000000001</v>
      </c>
      <c r="E1465" cm="1">
        <f t="array" ref="E1465">_xlfn.IFS(B1465&gt;87,1,AND(B1465&lt;=87, B1465&gt;45),2,AND(B1465&lt;=45,B1465&gt;18),3,B1465&lt;=18,4)</f>
        <v>1</v>
      </c>
      <c r="F1465" cm="1">
        <f t="array" ref="F1465">_xlfn.IFS(C1465&gt;7,4,AND(C1465&lt;=7, C1465&gt;5),3,AND(C1465&lt;=5,C1465&gt;4),2,C1465&lt;=4,1)</f>
        <v>2</v>
      </c>
      <c r="G1465" cm="1">
        <f t="array" ref="G1465">_xlfn.IFS(D1465&gt;4094,4,AND(D1465&lt;=4094, D1465&gt;2784),3,AND(D1465&lt;=2784,D1465&gt;1779),2,D1465&lt;=1779,1)</f>
        <v>1</v>
      </c>
      <c r="H1465">
        <f t="shared" si="22"/>
        <v>121</v>
      </c>
      <c r="I1465" t="str" cm="1">
        <f t="array" ref="I1465">_xlfn.IFS(H1465&gt;411,"Platinum",AND(H1465&lt;=411, H1465&gt;311),"Gold",AND(H1465&lt;=311,H1465&gt;211),"Silver",H1465&lt;=211,"Bronze")</f>
        <v>Bronze</v>
      </c>
      <c r="J1465" t="str" cm="1">
        <f t="array" ref="J1465">_xlfn.IFS(
H1465="444","Champions",
LEFT(H1465,1)="4","Loyal Customers",
MID(H1465,2,1)="4","Potential Loyalists",
LEFT(H1465,1)="3","Promising",
LEFT(H1465,1)="2","Customers Needing Attention",
LEFT(H1465,1)&lt;="2","At Risk",
RIGHT(H1465,1)="4","Can't Lose Them",
TRUE,"Hibernating"
)</f>
        <v>At Risk</v>
      </c>
    </row>
    <row r="1466" spans="1:10" x14ac:dyDescent="0.25">
      <c r="A1466" s="3" t="s">
        <v>1482</v>
      </c>
      <c r="B1466">
        <v>46</v>
      </c>
      <c r="C1466">
        <v>4</v>
      </c>
      <c r="D1466">
        <v>1437.54</v>
      </c>
      <c r="E1466" cm="1">
        <f t="array" ref="E1466">_xlfn.IFS(B1466&gt;87,1,AND(B1466&lt;=87, B1466&gt;45),2,AND(B1466&lt;=45,B1466&gt;18),3,B1466&lt;=18,4)</f>
        <v>2</v>
      </c>
      <c r="F1466" cm="1">
        <f t="array" ref="F1466">_xlfn.IFS(C1466&gt;7,4,AND(C1466&lt;=7, C1466&gt;5),3,AND(C1466&lt;=5,C1466&gt;4),2,C1466&lt;=4,1)</f>
        <v>1</v>
      </c>
      <c r="G1466" cm="1">
        <f t="array" ref="G1466">_xlfn.IFS(D1466&gt;4094,4,AND(D1466&lt;=4094, D1466&gt;2784),3,AND(D1466&lt;=2784,D1466&gt;1779),2,D1466&lt;=1779,1)</f>
        <v>1</v>
      </c>
      <c r="H1466">
        <f t="shared" si="22"/>
        <v>211</v>
      </c>
      <c r="I1466" t="str" cm="1">
        <f t="array" ref="I1466">_xlfn.IFS(H1466&gt;411,"Platinum",AND(H1466&lt;=411, H1466&gt;311),"Gold",AND(H1466&lt;=311,H1466&gt;211),"Silver",H1466&lt;=211,"Bronze")</f>
        <v>Bronze</v>
      </c>
      <c r="J1466" t="str" cm="1">
        <f t="array" ref="J1466">_xlfn.IFS(
H1466="444","Champions",
LEFT(H1466,1)="4","Loyal Customers",
MID(H1466,2,1)="4","Potential Loyalists",
LEFT(H1466,1)="3","Promising",
LEFT(H1466,1)="2","Customers Needing Attention",
LEFT(H1466,1)&lt;="2","At Risk",
RIGHT(H1466,1)="4","Can't Lose Them",
TRUE,"Hibernating"
)</f>
        <v>Customers Needing Attention</v>
      </c>
    </row>
    <row r="1467" spans="1:10" x14ac:dyDescent="0.25">
      <c r="A1467" s="3" t="s">
        <v>1483</v>
      </c>
      <c r="B1467">
        <v>53</v>
      </c>
      <c r="C1467">
        <v>5</v>
      </c>
      <c r="D1467">
        <v>2715.29</v>
      </c>
      <c r="E1467" cm="1">
        <f t="array" ref="E1467">_xlfn.IFS(B1467&gt;87,1,AND(B1467&lt;=87, B1467&gt;45),2,AND(B1467&lt;=45,B1467&gt;18),3,B1467&lt;=18,4)</f>
        <v>2</v>
      </c>
      <c r="F1467" cm="1">
        <f t="array" ref="F1467">_xlfn.IFS(C1467&gt;7,4,AND(C1467&lt;=7, C1467&gt;5),3,AND(C1467&lt;=5,C1467&gt;4),2,C1467&lt;=4,1)</f>
        <v>2</v>
      </c>
      <c r="G1467" cm="1">
        <f t="array" ref="G1467">_xlfn.IFS(D1467&gt;4094,4,AND(D1467&lt;=4094, D1467&gt;2784),3,AND(D1467&lt;=2784,D1467&gt;1779),2,D1467&lt;=1779,1)</f>
        <v>2</v>
      </c>
      <c r="H1467">
        <f t="shared" si="22"/>
        <v>222</v>
      </c>
      <c r="I1467" t="str" cm="1">
        <f t="array" ref="I1467">_xlfn.IFS(H1467&gt;411,"Platinum",AND(H1467&lt;=411, H1467&gt;311),"Gold",AND(H1467&lt;=311,H1467&gt;211),"Silver",H1467&lt;=211,"Bronze")</f>
        <v>Silver</v>
      </c>
      <c r="J1467" t="str" cm="1">
        <f t="array" ref="J1467">_xlfn.IFS(
H1467="444","Champions",
LEFT(H1467,1)="4","Loyal Customers",
MID(H1467,2,1)="4","Potential Loyalists",
LEFT(H1467,1)="3","Promising",
LEFT(H1467,1)="2","Customers Needing Attention",
LEFT(H1467,1)&lt;="2","At Risk",
RIGHT(H1467,1)="4","Can't Lose Them",
TRUE,"Hibernating"
)</f>
        <v>Customers Needing Attention</v>
      </c>
    </row>
    <row r="1468" spans="1:10" x14ac:dyDescent="0.25">
      <c r="A1468" s="3" t="s">
        <v>1484</v>
      </c>
      <c r="B1468">
        <v>16</v>
      </c>
      <c r="C1468">
        <v>7</v>
      </c>
      <c r="D1468">
        <v>3627.4799999999996</v>
      </c>
      <c r="E1468" cm="1">
        <f t="array" ref="E1468">_xlfn.IFS(B1468&gt;87,1,AND(B1468&lt;=87, B1468&gt;45),2,AND(B1468&lt;=45,B1468&gt;18),3,B1468&lt;=18,4)</f>
        <v>4</v>
      </c>
      <c r="F1468" cm="1">
        <f t="array" ref="F1468">_xlfn.IFS(C1468&gt;7,4,AND(C1468&lt;=7, C1468&gt;5),3,AND(C1468&lt;=5,C1468&gt;4),2,C1468&lt;=4,1)</f>
        <v>3</v>
      </c>
      <c r="G1468" cm="1">
        <f t="array" ref="G1468">_xlfn.IFS(D1468&gt;4094,4,AND(D1468&lt;=4094, D1468&gt;2784),3,AND(D1468&lt;=2784,D1468&gt;1779),2,D1468&lt;=1779,1)</f>
        <v>3</v>
      </c>
      <c r="H1468">
        <f t="shared" si="22"/>
        <v>433</v>
      </c>
      <c r="I1468" t="str" cm="1">
        <f t="array" ref="I1468">_xlfn.IFS(H1468&gt;411,"Platinum",AND(H1468&lt;=411, H1468&gt;311),"Gold",AND(H1468&lt;=311,H1468&gt;211),"Silver",H1468&lt;=211,"Bronze")</f>
        <v>Platinum</v>
      </c>
      <c r="J1468" t="str" cm="1">
        <f t="array" ref="J1468">_xlfn.IFS(
H1468="444","Champions",
LEFT(H1468,1)="4","Loyal Customers",
MID(H1468,2,1)="4","Potential Loyalists",
LEFT(H1468,1)="3","Promising",
LEFT(H1468,1)="2","Customers Needing Attention",
LEFT(H1468,1)&lt;="2","At Risk",
RIGHT(H1468,1)="4","Can't Lose Them",
TRUE,"Hibernating"
)</f>
        <v>Loyal Customers</v>
      </c>
    </row>
    <row r="1469" spans="1:10" x14ac:dyDescent="0.25">
      <c r="A1469" s="3" t="s">
        <v>1485</v>
      </c>
      <c r="B1469">
        <v>9</v>
      </c>
      <c r="C1469">
        <v>4</v>
      </c>
      <c r="D1469">
        <v>4564.9000000000005</v>
      </c>
      <c r="E1469" cm="1">
        <f t="array" ref="E1469">_xlfn.IFS(B1469&gt;87,1,AND(B1469&lt;=87, B1469&gt;45),2,AND(B1469&lt;=45,B1469&gt;18),3,B1469&lt;=18,4)</f>
        <v>4</v>
      </c>
      <c r="F1469" cm="1">
        <f t="array" ref="F1469">_xlfn.IFS(C1469&gt;7,4,AND(C1469&lt;=7, C1469&gt;5),3,AND(C1469&lt;=5,C1469&gt;4),2,C1469&lt;=4,1)</f>
        <v>1</v>
      </c>
      <c r="G1469" cm="1">
        <f t="array" ref="G1469">_xlfn.IFS(D1469&gt;4094,4,AND(D1469&lt;=4094, D1469&gt;2784),3,AND(D1469&lt;=2784,D1469&gt;1779),2,D1469&lt;=1779,1)</f>
        <v>4</v>
      </c>
      <c r="H1469">
        <f t="shared" si="22"/>
        <v>414</v>
      </c>
      <c r="I1469" t="str" cm="1">
        <f t="array" ref="I1469">_xlfn.IFS(H1469&gt;411,"Platinum",AND(H1469&lt;=411, H1469&gt;311),"Gold",AND(H1469&lt;=311,H1469&gt;211),"Silver",H1469&lt;=211,"Bronze")</f>
        <v>Platinum</v>
      </c>
      <c r="J1469" t="str" cm="1">
        <f t="array" ref="J1469">_xlfn.IFS(
H1469="444","Champions",
LEFT(H1469,1)="4","Loyal Customers",
MID(H1469,2,1)="4","Potential Loyalists",
LEFT(H1469,1)="3","Promising",
LEFT(H1469,1)="2","Customers Needing Attention",
LEFT(H1469,1)&lt;="2","At Risk",
RIGHT(H1469,1)="4","Can't Lose Them",
TRUE,"Hibernating"
)</f>
        <v>Loyal Customers</v>
      </c>
    </row>
    <row r="1470" spans="1:10" x14ac:dyDescent="0.25">
      <c r="A1470" s="3" t="s">
        <v>1486</v>
      </c>
      <c r="B1470">
        <v>141</v>
      </c>
      <c r="C1470">
        <v>6</v>
      </c>
      <c r="D1470">
        <v>3157.5899999999997</v>
      </c>
      <c r="E1470" cm="1">
        <f t="array" ref="E1470">_xlfn.IFS(B1470&gt;87,1,AND(B1470&lt;=87, B1470&gt;45),2,AND(B1470&lt;=45,B1470&gt;18),3,B1470&lt;=18,4)</f>
        <v>1</v>
      </c>
      <c r="F1470" cm="1">
        <f t="array" ref="F1470">_xlfn.IFS(C1470&gt;7,4,AND(C1470&lt;=7, C1470&gt;5),3,AND(C1470&lt;=5,C1470&gt;4),2,C1470&lt;=4,1)</f>
        <v>3</v>
      </c>
      <c r="G1470" cm="1">
        <f t="array" ref="G1470">_xlfn.IFS(D1470&gt;4094,4,AND(D1470&lt;=4094, D1470&gt;2784),3,AND(D1470&lt;=2784,D1470&gt;1779),2,D1470&lt;=1779,1)</f>
        <v>3</v>
      </c>
      <c r="H1470">
        <f t="shared" si="22"/>
        <v>133</v>
      </c>
      <c r="I1470" t="str" cm="1">
        <f t="array" ref="I1470">_xlfn.IFS(H1470&gt;411,"Platinum",AND(H1470&lt;=411, H1470&gt;311),"Gold",AND(H1470&lt;=311,H1470&gt;211),"Silver",H1470&lt;=211,"Bronze")</f>
        <v>Bronze</v>
      </c>
      <c r="J1470" t="str" cm="1">
        <f t="array" ref="J1470">_xlfn.IFS(
H1470="444","Champions",
LEFT(H1470,1)="4","Loyal Customers",
MID(H1470,2,1)="4","Potential Loyalists",
LEFT(H1470,1)="3","Promising",
LEFT(H1470,1)="2","Customers Needing Attention",
LEFT(H1470,1)&lt;="2","At Risk",
RIGHT(H1470,1)="4","Can't Lose Them",
TRUE,"Hibernating"
)</f>
        <v>At Risk</v>
      </c>
    </row>
    <row r="1471" spans="1:10" x14ac:dyDescent="0.25">
      <c r="A1471" s="3" t="s">
        <v>1487</v>
      </c>
      <c r="B1471">
        <v>24</v>
      </c>
      <c r="C1471">
        <v>3</v>
      </c>
      <c r="D1471">
        <v>1690.96</v>
      </c>
      <c r="E1471" cm="1">
        <f t="array" ref="E1471">_xlfn.IFS(B1471&gt;87,1,AND(B1471&lt;=87, B1471&gt;45),2,AND(B1471&lt;=45,B1471&gt;18),3,B1471&lt;=18,4)</f>
        <v>3</v>
      </c>
      <c r="F1471" cm="1">
        <f t="array" ref="F1471">_xlfn.IFS(C1471&gt;7,4,AND(C1471&lt;=7, C1471&gt;5),3,AND(C1471&lt;=5,C1471&gt;4),2,C1471&lt;=4,1)</f>
        <v>1</v>
      </c>
      <c r="G1471" cm="1">
        <f t="array" ref="G1471">_xlfn.IFS(D1471&gt;4094,4,AND(D1471&lt;=4094, D1471&gt;2784),3,AND(D1471&lt;=2784,D1471&gt;1779),2,D1471&lt;=1779,1)</f>
        <v>1</v>
      </c>
      <c r="H1471">
        <f t="shared" si="22"/>
        <v>311</v>
      </c>
      <c r="I1471" t="str" cm="1">
        <f t="array" ref="I1471">_xlfn.IFS(H1471&gt;411,"Platinum",AND(H1471&lt;=411, H1471&gt;311),"Gold",AND(H1471&lt;=311,H1471&gt;211),"Silver",H1471&lt;=211,"Bronze")</f>
        <v>Silver</v>
      </c>
      <c r="J1471" t="str" cm="1">
        <f t="array" ref="J1471">_xlfn.IFS(
H1471="444","Champions",
LEFT(H1471,1)="4","Loyal Customers",
MID(H1471,2,1)="4","Potential Loyalists",
LEFT(H1471,1)="3","Promising",
LEFT(H1471,1)="2","Customers Needing Attention",
LEFT(H1471,1)&lt;="2","At Risk",
RIGHT(H1471,1)="4","Can't Lose Them",
TRUE,"Hibernating"
)</f>
        <v>Promising</v>
      </c>
    </row>
    <row r="1472" spans="1:10" x14ac:dyDescent="0.25">
      <c r="A1472" s="3" t="s">
        <v>1488</v>
      </c>
      <c r="B1472">
        <v>161</v>
      </c>
      <c r="C1472">
        <v>3</v>
      </c>
      <c r="D1472">
        <v>3183.5299999999997</v>
      </c>
      <c r="E1472" cm="1">
        <f t="array" ref="E1472">_xlfn.IFS(B1472&gt;87,1,AND(B1472&lt;=87, B1472&gt;45),2,AND(B1472&lt;=45,B1472&gt;18),3,B1472&lt;=18,4)</f>
        <v>1</v>
      </c>
      <c r="F1472" cm="1">
        <f t="array" ref="F1472">_xlfn.IFS(C1472&gt;7,4,AND(C1472&lt;=7, C1472&gt;5),3,AND(C1472&lt;=5,C1472&gt;4),2,C1472&lt;=4,1)</f>
        <v>1</v>
      </c>
      <c r="G1472" cm="1">
        <f t="array" ref="G1472">_xlfn.IFS(D1472&gt;4094,4,AND(D1472&lt;=4094, D1472&gt;2784),3,AND(D1472&lt;=2784,D1472&gt;1779),2,D1472&lt;=1779,1)</f>
        <v>3</v>
      </c>
      <c r="H1472">
        <f t="shared" si="22"/>
        <v>113</v>
      </c>
      <c r="I1472" t="str" cm="1">
        <f t="array" ref="I1472">_xlfn.IFS(H1472&gt;411,"Platinum",AND(H1472&lt;=411, H1472&gt;311),"Gold",AND(H1472&lt;=311,H1472&gt;211),"Silver",H1472&lt;=211,"Bronze")</f>
        <v>Bronze</v>
      </c>
      <c r="J1472" t="str" cm="1">
        <f t="array" ref="J1472">_xlfn.IFS(
H1472="444","Champions",
LEFT(H1472,1)="4","Loyal Customers",
MID(H1472,2,1)="4","Potential Loyalists",
LEFT(H1472,1)="3","Promising",
LEFT(H1472,1)="2","Customers Needing Attention",
LEFT(H1472,1)&lt;="2","At Risk",
RIGHT(H1472,1)="4","Can't Lose Them",
TRUE,"Hibernating"
)</f>
        <v>At Risk</v>
      </c>
    </row>
    <row r="1473" spans="1:10" x14ac:dyDescent="0.25">
      <c r="A1473" s="3" t="s">
        <v>1489</v>
      </c>
      <c r="B1473">
        <v>67</v>
      </c>
      <c r="C1473">
        <v>4</v>
      </c>
      <c r="D1473">
        <v>2585.15</v>
      </c>
      <c r="E1473" cm="1">
        <f t="array" ref="E1473">_xlfn.IFS(B1473&gt;87,1,AND(B1473&lt;=87, B1473&gt;45),2,AND(B1473&lt;=45,B1473&gt;18),3,B1473&lt;=18,4)</f>
        <v>2</v>
      </c>
      <c r="F1473" cm="1">
        <f t="array" ref="F1473">_xlfn.IFS(C1473&gt;7,4,AND(C1473&lt;=7, C1473&gt;5),3,AND(C1473&lt;=5,C1473&gt;4),2,C1473&lt;=4,1)</f>
        <v>1</v>
      </c>
      <c r="G1473" cm="1">
        <f t="array" ref="G1473">_xlfn.IFS(D1473&gt;4094,4,AND(D1473&lt;=4094, D1473&gt;2784),3,AND(D1473&lt;=2784,D1473&gt;1779),2,D1473&lt;=1779,1)</f>
        <v>2</v>
      </c>
      <c r="H1473">
        <f t="shared" si="22"/>
        <v>212</v>
      </c>
      <c r="I1473" t="str" cm="1">
        <f t="array" ref="I1473">_xlfn.IFS(H1473&gt;411,"Platinum",AND(H1473&lt;=411, H1473&gt;311),"Gold",AND(H1473&lt;=311,H1473&gt;211),"Silver",H1473&lt;=211,"Bronze")</f>
        <v>Silver</v>
      </c>
      <c r="J1473" t="str" cm="1">
        <f t="array" ref="J1473">_xlfn.IFS(
H1473="444","Champions",
LEFT(H1473,1)="4","Loyal Customers",
MID(H1473,2,1)="4","Potential Loyalists",
LEFT(H1473,1)="3","Promising",
LEFT(H1473,1)="2","Customers Needing Attention",
LEFT(H1473,1)&lt;="2","At Risk",
RIGHT(H1473,1)="4","Can't Lose Them",
TRUE,"Hibernating"
)</f>
        <v>Customers Needing Attention</v>
      </c>
    </row>
    <row r="1474" spans="1:10" x14ac:dyDescent="0.25">
      <c r="A1474" s="3" t="s">
        <v>1490</v>
      </c>
      <c r="B1474">
        <v>212</v>
      </c>
      <c r="C1474">
        <v>3</v>
      </c>
      <c r="D1474">
        <v>1959.79</v>
      </c>
      <c r="E1474" cm="1">
        <f t="array" ref="E1474">_xlfn.IFS(B1474&gt;87,1,AND(B1474&lt;=87, B1474&gt;45),2,AND(B1474&lt;=45,B1474&gt;18),3,B1474&lt;=18,4)</f>
        <v>1</v>
      </c>
      <c r="F1474" cm="1">
        <f t="array" ref="F1474">_xlfn.IFS(C1474&gt;7,4,AND(C1474&lt;=7, C1474&gt;5),3,AND(C1474&lt;=5,C1474&gt;4),2,C1474&lt;=4,1)</f>
        <v>1</v>
      </c>
      <c r="G1474" cm="1">
        <f t="array" ref="G1474">_xlfn.IFS(D1474&gt;4094,4,AND(D1474&lt;=4094, D1474&gt;2784),3,AND(D1474&lt;=2784,D1474&gt;1779),2,D1474&lt;=1779,1)</f>
        <v>2</v>
      </c>
      <c r="H1474">
        <f t="shared" si="22"/>
        <v>112</v>
      </c>
      <c r="I1474" t="str" cm="1">
        <f t="array" ref="I1474">_xlfn.IFS(H1474&gt;411,"Platinum",AND(H1474&lt;=411, H1474&gt;311),"Gold",AND(H1474&lt;=311,H1474&gt;211),"Silver",H1474&lt;=211,"Bronze")</f>
        <v>Bronze</v>
      </c>
      <c r="J1474" t="str" cm="1">
        <f t="array" ref="J1474">_xlfn.IFS(
H1474="444","Champions",
LEFT(H1474,1)="4","Loyal Customers",
MID(H1474,2,1)="4","Potential Loyalists",
LEFT(H1474,1)="3","Promising",
LEFT(H1474,1)="2","Customers Needing Attention",
LEFT(H1474,1)&lt;="2","At Risk",
RIGHT(H1474,1)="4","Can't Lose Them",
TRUE,"Hibernating"
)</f>
        <v>At Risk</v>
      </c>
    </row>
    <row r="1475" spans="1:10" x14ac:dyDescent="0.25">
      <c r="A1475" s="3" t="s">
        <v>1491</v>
      </c>
      <c r="B1475">
        <v>78</v>
      </c>
      <c r="C1475">
        <v>5</v>
      </c>
      <c r="D1475">
        <v>1322.22</v>
      </c>
      <c r="E1475" cm="1">
        <f t="array" ref="E1475">_xlfn.IFS(B1475&gt;87,1,AND(B1475&lt;=87, B1475&gt;45),2,AND(B1475&lt;=45,B1475&gt;18),3,B1475&lt;=18,4)</f>
        <v>2</v>
      </c>
      <c r="F1475" cm="1">
        <f t="array" ref="F1475">_xlfn.IFS(C1475&gt;7,4,AND(C1475&lt;=7, C1475&gt;5),3,AND(C1475&lt;=5,C1475&gt;4),2,C1475&lt;=4,1)</f>
        <v>2</v>
      </c>
      <c r="G1475" cm="1">
        <f t="array" ref="G1475">_xlfn.IFS(D1475&gt;4094,4,AND(D1475&lt;=4094, D1475&gt;2784),3,AND(D1475&lt;=2784,D1475&gt;1779),2,D1475&lt;=1779,1)</f>
        <v>1</v>
      </c>
      <c r="H1475">
        <f t="shared" si="22"/>
        <v>221</v>
      </c>
      <c r="I1475" t="str" cm="1">
        <f t="array" ref="I1475">_xlfn.IFS(H1475&gt;411,"Platinum",AND(H1475&lt;=411, H1475&gt;311),"Gold",AND(H1475&lt;=311,H1475&gt;211),"Silver",H1475&lt;=211,"Bronze")</f>
        <v>Silver</v>
      </c>
      <c r="J1475" t="str" cm="1">
        <f t="array" ref="J1475">_xlfn.IFS(
H1475="444","Champions",
LEFT(H1475,1)="4","Loyal Customers",
MID(H1475,2,1)="4","Potential Loyalists",
LEFT(H1475,1)="3","Promising",
LEFT(H1475,1)="2","Customers Needing Attention",
LEFT(H1475,1)&lt;="2","At Risk",
RIGHT(H1475,1)="4","Can't Lose Them",
TRUE,"Hibernating"
)</f>
        <v>Customers Needing Attention</v>
      </c>
    </row>
    <row r="1476" spans="1:10" x14ac:dyDescent="0.25">
      <c r="A1476" s="3" t="s">
        <v>1492</v>
      </c>
      <c r="B1476">
        <v>121</v>
      </c>
      <c r="C1476">
        <v>5</v>
      </c>
      <c r="D1476">
        <v>2178.83</v>
      </c>
      <c r="E1476" cm="1">
        <f t="array" ref="E1476">_xlfn.IFS(B1476&gt;87,1,AND(B1476&lt;=87, B1476&gt;45),2,AND(B1476&lt;=45,B1476&gt;18),3,B1476&lt;=18,4)</f>
        <v>1</v>
      </c>
      <c r="F1476" cm="1">
        <f t="array" ref="F1476">_xlfn.IFS(C1476&gt;7,4,AND(C1476&lt;=7, C1476&gt;5),3,AND(C1476&lt;=5,C1476&gt;4),2,C1476&lt;=4,1)</f>
        <v>2</v>
      </c>
      <c r="G1476" cm="1">
        <f t="array" ref="G1476">_xlfn.IFS(D1476&gt;4094,4,AND(D1476&lt;=4094, D1476&gt;2784),3,AND(D1476&lt;=2784,D1476&gt;1779),2,D1476&lt;=1779,1)</f>
        <v>2</v>
      </c>
      <c r="H1476">
        <f t="shared" si="22"/>
        <v>122</v>
      </c>
      <c r="I1476" t="str" cm="1">
        <f t="array" ref="I1476">_xlfn.IFS(H1476&gt;411,"Platinum",AND(H1476&lt;=411, H1476&gt;311),"Gold",AND(H1476&lt;=311,H1476&gt;211),"Silver",H1476&lt;=211,"Bronze")</f>
        <v>Bronze</v>
      </c>
      <c r="J1476" t="str" cm="1">
        <f t="array" ref="J1476">_xlfn.IFS(
H1476="444","Champions",
LEFT(H1476,1)="4","Loyal Customers",
MID(H1476,2,1)="4","Potential Loyalists",
LEFT(H1476,1)="3","Promising",
LEFT(H1476,1)="2","Customers Needing Attention",
LEFT(H1476,1)&lt;="2","At Risk",
RIGHT(H1476,1)="4","Can't Lose Them",
TRUE,"Hibernating"
)</f>
        <v>At Risk</v>
      </c>
    </row>
    <row r="1477" spans="1:10" x14ac:dyDescent="0.25">
      <c r="A1477" s="3" t="s">
        <v>1493</v>
      </c>
      <c r="B1477">
        <v>112</v>
      </c>
      <c r="C1477">
        <v>1</v>
      </c>
      <c r="D1477">
        <v>309.81</v>
      </c>
      <c r="E1477" cm="1">
        <f t="array" ref="E1477">_xlfn.IFS(B1477&gt;87,1,AND(B1477&lt;=87, B1477&gt;45),2,AND(B1477&lt;=45,B1477&gt;18),3,B1477&lt;=18,4)</f>
        <v>1</v>
      </c>
      <c r="F1477" cm="1">
        <f t="array" ref="F1477">_xlfn.IFS(C1477&gt;7,4,AND(C1477&lt;=7, C1477&gt;5),3,AND(C1477&lt;=5,C1477&gt;4),2,C1477&lt;=4,1)</f>
        <v>1</v>
      </c>
      <c r="G1477" cm="1">
        <f t="array" ref="G1477">_xlfn.IFS(D1477&gt;4094,4,AND(D1477&lt;=4094, D1477&gt;2784),3,AND(D1477&lt;=2784,D1477&gt;1779),2,D1477&lt;=1779,1)</f>
        <v>1</v>
      </c>
      <c r="H1477">
        <f t="shared" ref="H1477:H1540" si="23">(100*E1477)+(10*F1477)+G1477</f>
        <v>111</v>
      </c>
      <c r="I1477" t="str" cm="1">
        <f t="array" ref="I1477">_xlfn.IFS(H1477&gt;411,"Platinum",AND(H1477&lt;=411, H1477&gt;311),"Gold",AND(H1477&lt;=311,H1477&gt;211),"Silver",H1477&lt;=211,"Bronze")</f>
        <v>Bronze</v>
      </c>
      <c r="J1477" t="str" cm="1">
        <f t="array" ref="J1477">_xlfn.IFS(
H1477="444","Champions",
LEFT(H1477,1)="4","Loyal Customers",
MID(H1477,2,1)="4","Potential Loyalists",
LEFT(H1477,1)="3","Promising",
LEFT(H1477,1)="2","Customers Needing Attention",
LEFT(H1477,1)&lt;="2","At Risk",
RIGHT(H1477,1)="4","Can't Lose Them",
TRUE,"Hibernating"
)</f>
        <v>At Risk</v>
      </c>
    </row>
    <row r="1478" spans="1:10" x14ac:dyDescent="0.25">
      <c r="A1478" s="3" t="s">
        <v>1494</v>
      </c>
      <c r="B1478">
        <v>224</v>
      </c>
      <c r="C1478">
        <v>3</v>
      </c>
      <c r="D1478">
        <v>2601.79</v>
      </c>
      <c r="E1478" cm="1">
        <f t="array" ref="E1478">_xlfn.IFS(B1478&gt;87,1,AND(B1478&lt;=87, B1478&gt;45),2,AND(B1478&lt;=45,B1478&gt;18),3,B1478&lt;=18,4)</f>
        <v>1</v>
      </c>
      <c r="F1478" cm="1">
        <f t="array" ref="F1478">_xlfn.IFS(C1478&gt;7,4,AND(C1478&lt;=7, C1478&gt;5),3,AND(C1478&lt;=5,C1478&gt;4),2,C1478&lt;=4,1)</f>
        <v>1</v>
      </c>
      <c r="G1478" cm="1">
        <f t="array" ref="G1478">_xlfn.IFS(D1478&gt;4094,4,AND(D1478&lt;=4094, D1478&gt;2784),3,AND(D1478&lt;=2784,D1478&gt;1779),2,D1478&lt;=1779,1)</f>
        <v>2</v>
      </c>
      <c r="H1478">
        <f t="shared" si="23"/>
        <v>112</v>
      </c>
      <c r="I1478" t="str" cm="1">
        <f t="array" ref="I1478">_xlfn.IFS(H1478&gt;411,"Platinum",AND(H1478&lt;=411, H1478&gt;311),"Gold",AND(H1478&lt;=311,H1478&gt;211),"Silver",H1478&lt;=211,"Bronze")</f>
        <v>Bronze</v>
      </c>
      <c r="J1478" t="str" cm="1">
        <f t="array" ref="J1478">_xlfn.IFS(
H1478="444","Champions",
LEFT(H1478,1)="4","Loyal Customers",
MID(H1478,2,1)="4","Potential Loyalists",
LEFT(H1478,1)="3","Promising",
LEFT(H1478,1)="2","Customers Needing Attention",
LEFT(H1478,1)&lt;="2","At Risk",
RIGHT(H1478,1)="4","Can't Lose Them",
TRUE,"Hibernating"
)</f>
        <v>At Risk</v>
      </c>
    </row>
    <row r="1479" spans="1:10" x14ac:dyDescent="0.25">
      <c r="A1479" s="3" t="s">
        <v>1495</v>
      </c>
      <c r="B1479">
        <v>151</v>
      </c>
      <c r="C1479">
        <v>1</v>
      </c>
      <c r="D1479">
        <v>356.5</v>
      </c>
      <c r="E1479" cm="1">
        <f t="array" ref="E1479">_xlfn.IFS(B1479&gt;87,1,AND(B1479&lt;=87, B1479&gt;45),2,AND(B1479&lt;=45,B1479&gt;18),3,B1479&lt;=18,4)</f>
        <v>1</v>
      </c>
      <c r="F1479" cm="1">
        <f t="array" ref="F1479">_xlfn.IFS(C1479&gt;7,4,AND(C1479&lt;=7, C1479&gt;5),3,AND(C1479&lt;=5,C1479&gt;4),2,C1479&lt;=4,1)</f>
        <v>1</v>
      </c>
      <c r="G1479" cm="1">
        <f t="array" ref="G1479">_xlfn.IFS(D1479&gt;4094,4,AND(D1479&lt;=4094, D1479&gt;2784),3,AND(D1479&lt;=2784,D1479&gt;1779),2,D1479&lt;=1779,1)</f>
        <v>1</v>
      </c>
      <c r="H1479">
        <f t="shared" si="23"/>
        <v>111</v>
      </c>
      <c r="I1479" t="str" cm="1">
        <f t="array" ref="I1479">_xlfn.IFS(H1479&gt;411,"Platinum",AND(H1479&lt;=411, H1479&gt;311),"Gold",AND(H1479&lt;=311,H1479&gt;211),"Silver",H1479&lt;=211,"Bronze")</f>
        <v>Bronze</v>
      </c>
      <c r="J1479" t="str" cm="1">
        <f t="array" ref="J1479">_xlfn.IFS(
H1479="444","Champions",
LEFT(H1479,1)="4","Loyal Customers",
MID(H1479,2,1)="4","Potential Loyalists",
LEFT(H1479,1)="3","Promising",
LEFT(H1479,1)="2","Customers Needing Attention",
LEFT(H1479,1)&lt;="2","At Risk",
RIGHT(H1479,1)="4","Can't Lose Them",
TRUE,"Hibernating"
)</f>
        <v>At Risk</v>
      </c>
    </row>
    <row r="1480" spans="1:10" x14ac:dyDescent="0.25">
      <c r="A1480" s="3" t="s">
        <v>1496</v>
      </c>
      <c r="B1480">
        <v>8</v>
      </c>
      <c r="C1480">
        <v>5</v>
      </c>
      <c r="D1480">
        <v>2276.8999999999996</v>
      </c>
      <c r="E1480" cm="1">
        <f t="array" ref="E1480">_xlfn.IFS(B1480&gt;87,1,AND(B1480&lt;=87, B1480&gt;45),2,AND(B1480&lt;=45,B1480&gt;18),3,B1480&lt;=18,4)</f>
        <v>4</v>
      </c>
      <c r="F1480" cm="1">
        <f t="array" ref="F1480">_xlfn.IFS(C1480&gt;7,4,AND(C1480&lt;=7, C1480&gt;5),3,AND(C1480&lt;=5,C1480&gt;4),2,C1480&lt;=4,1)</f>
        <v>2</v>
      </c>
      <c r="G1480" cm="1">
        <f t="array" ref="G1480">_xlfn.IFS(D1480&gt;4094,4,AND(D1480&lt;=4094, D1480&gt;2784),3,AND(D1480&lt;=2784,D1480&gt;1779),2,D1480&lt;=1779,1)</f>
        <v>2</v>
      </c>
      <c r="H1480">
        <f t="shared" si="23"/>
        <v>422</v>
      </c>
      <c r="I1480" t="str" cm="1">
        <f t="array" ref="I1480">_xlfn.IFS(H1480&gt;411,"Platinum",AND(H1480&lt;=411, H1480&gt;311),"Gold",AND(H1480&lt;=311,H1480&gt;211),"Silver",H1480&lt;=211,"Bronze")</f>
        <v>Platinum</v>
      </c>
      <c r="J1480" t="str" cm="1">
        <f t="array" ref="J1480">_xlfn.IFS(
H1480="444","Champions",
LEFT(H1480,1)="4","Loyal Customers",
MID(H1480,2,1)="4","Potential Loyalists",
LEFT(H1480,1)="3","Promising",
LEFT(H1480,1)="2","Customers Needing Attention",
LEFT(H1480,1)&lt;="2","At Risk",
RIGHT(H1480,1)="4","Can't Lose Them",
TRUE,"Hibernating"
)</f>
        <v>Loyal Customers</v>
      </c>
    </row>
    <row r="1481" spans="1:10" x14ac:dyDescent="0.25">
      <c r="A1481" s="3" t="s">
        <v>1497</v>
      </c>
      <c r="B1481">
        <v>17</v>
      </c>
      <c r="C1481">
        <v>6</v>
      </c>
      <c r="D1481">
        <v>2187.09</v>
      </c>
      <c r="E1481" cm="1">
        <f t="array" ref="E1481">_xlfn.IFS(B1481&gt;87,1,AND(B1481&lt;=87, B1481&gt;45),2,AND(B1481&lt;=45,B1481&gt;18),3,B1481&lt;=18,4)</f>
        <v>4</v>
      </c>
      <c r="F1481" cm="1">
        <f t="array" ref="F1481">_xlfn.IFS(C1481&gt;7,4,AND(C1481&lt;=7, C1481&gt;5),3,AND(C1481&lt;=5,C1481&gt;4),2,C1481&lt;=4,1)</f>
        <v>3</v>
      </c>
      <c r="G1481" cm="1">
        <f t="array" ref="G1481">_xlfn.IFS(D1481&gt;4094,4,AND(D1481&lt;=4094, D1481&gt;2784),3,AND(D1481&lt;=2784,D1481&gt;1779),2,D1481&lt;=1779,1)</f>
        <v>2</v>
      </c>
      <c r="H1481">
        <f t="shared" si="23"/>
        <v>432</v>
      </c>
      <c r="I1481" t="str" cm="1">
        <f t="array" ref="I1481">_xlfn.IFS(H1481&gt;411,"Platinum",AND(H1481&lt;=411, H1481&gt;311),"Gold",AND(H1481&lt;=311,H1481&gt;211),"Silver",H1481&lt;=211,"Bronze")</f>
        <v>Platinum</v>
      </c>
      <c r="J1481" t="str" cm="1">
        <f t="array" ref="J1481">_xlfn.IFS(
H1481="444","Champions",
LEFT(H1481,1)="4","Loyal Customers",
MID(H1481,2,1)="4","Potential Loyalists",
LEFT(H1481,1)="3","Promising",
LEFT(H1481,1)="2","Customers Needing Attention",
LEFT(H1481,1)&lt;="2","At Risk",
RIGHT(H1481,1)="4","Can't Lose Them",
TRUE,"Hibernating"
)</f>
        <v>Loyal Customers</v>
      </c>
    </row>
    <row r="1482" spans="1:10" x14ac:dyDescent="0.25">
      <c r="A1482" s="3" t="s">
        <v>1498</v>
      </c>
      <c r="B1482">
        <v>4</v>
      </c>
      <c r="C1482">
        <v>3</v>
      </c>
      <c r="D1482">
        <v>1203.3400000000001</v>
      </c>
      <c r="E1482" cm="1">
        <f t="array" ref="E1482">_xlfn.IFS(B1482&gt;87,1,AND(B1482&lt;=87, B1482&gt;45),2,AND(B1482&lt;=45,B1482&gt;18),3,B1482&lt;=18,4)</f>
        <v>4</v>
      </c>
      <c r="F1482" cm="1">
        <f t="array" ref="F1482">_xlfn.IFS(C1482&gt;7,4,AND(C1482&lt;=7, C1482&gt;5),3,AND(C1482&lt;=5,C1482&gt;4),2,C1482&lt;=4,1)</f>
        <v>1</v>
      </c>
      <c r="G1482" cm="1">
        <f t="array" ref="G1482">_xlfn.IFS(D1482&gt;4094,4,AND(D1482&lt;=4094, D1482&gt;2784),3,AND(D1482&lt;=2784,D1482&gt;1779),2,D1482&lt;=1779,1)</f>
        <v>1</v>
      </c>
      <c r="H1482">
        <f t="shared" si="23"/>
        <v>411</v>
      </c>
      <c r="I1482" t="str" cm="1">
        <f t="array" ref="I1482">_xlfn.IFS(H1482&gt;411,"Platinum",AND(H1482&lt;=411, H1482&gt;311),"Gold",AND(H1482&lt;=311,H1482&gt;211),"Silver",H1482&lt;=211,"Bronze")</f>
        <v>Gold</v>
      </c>
      <c r="J1482" t="str" cm="1">
        <f t="array" ref="J1482">_xlfn.IFS(
H1482="444","Champions",
LEFT(H1482,1)="4","Loyal Customers",
MID(H1482,2,1)="4","Potential Loyalists",
LEFT(H1482,1)="3","Promising",
LEFT(H1482,1)="2","Customers Needing Attention",
LEFT(H1482,1)&lt;="2","At Risk",
RIGHT(H1482,1)="4","Can't Lose Them",
TRUE,"Hibernating"
)</f>
        <v>Loyal Customers</v>
      </c>
    </row>
    <row r="1483" spans="1:10" x14ac:dyDescent="0.25">
      <c r="A1483" s="3" t="s">
        <v>1499</v>
      </c>
      <c r="B1483">
        <v>19</v>
      </c>
      <c r="C1483">
        <v>7</v>
      </c>
      <c r="D1483">
        <v>3707.2400000000002</v>
      </c>
      <c r="E1483" cm="1">
        <f t="array" ref="E1483">_xlfn.IFS(B1483&gt;87,1,AND(B1483&lt;=87, B1483&gt;45),2,AND(B1483&lt;=45,B1483&gt;18),3,B1483&lt;=18,4)</f>
        <v>3</v>
      </c>
      <c r="F1483" cm="1">
        <f t="array" ref="F1483">_xlfn.IFS(C1483&gt;7,4,AND(C1483&lt;=7, C1483&gt;5),3,AND(C1483&lt;=5,C1483&gt;4),2,C1483&lt;=4,1)</f>
        <v>3</v>
      </c>
      <c r="G1483" cm="1">
        <f t="array" ref="G1483">_xlfn.IFS(D1483&gt;4094,4,AND(D1483&lt;=4094, D1483&gt;2784),3,AND(D1483&lt;=2784,D1483&gt;1779),2,D1483&lt;=1779,1)</f>
        <v>3</v>
      </c>
      <c r="H1483">
        <f t="shared" si="23"/>
        <v>333</v>
      </c>
      <c r="I1483" t="str" cm="1">
        <f t="array" ref="I1483">_xlfn.IFS(H1483&gt;411,"Platinum",AND(H1483&lt;=411, H1483&gt;311),"Gold",AND(H1483&lt;=311,H1483&gt;211),"Silver",H1483&lt;=211,"Bronze")</f>
        <v>Gold</v>
      </c>
      <c r="J1483" t="str" cm="1">
        <f t="array" ref="J1483">_xlfn.IFS(
H1483="444","Champions",
LEFT(H1483,1)="4","Loyal Customers",
MID(H1483,2,1)="4","Potential Loyalists",
LEFT(H1483,1)="3","Promising",
LEFT(H1483,1)="2","Customers Needing Attention",
LEFT(H1483,1)&lt;="2","At Risk",
RIGHT(H1483,1)="4","Can't Lose Them",
TRUE,"Hibernating"
)</f>
        <v>Promising</v>
      </c>
    </row>
    <row r="1484" spans="1:10" x14ac:dyDescent="0.25">
      <c r="A1484" s="3" t="s">
        <v>1500</v>
      </c>
      <c r="B1484">
        <v>31</v>
      </c>
      <c r="C1484">
        <v>4</v>
      </c>
      <c r="D1484">
        <v>651.64</v>
      </c>
      <c r="E1484" cm="1">
        <f t="array" ref="E1484">_xlfn.IFS(B1484&gt;87,1,AND(B1484&lt;=87, B1484&gt;45),2,AND(B1484&lt;=45,B1484&gt;18),3,B1484&lt;=18,4)</f>
        <v>3</v>
      </c>
      <c r="F1484" cm="1">
        <f t="array" ref="F1484">_xlfn.IFS(C1484&gt;7,4,AND(C1484&lt;=7, C1484&gt;5),3,AND(C1484&lt;=5,C1484&gt;4),2,C1484&lt;=4,1)</f>
        <v>1</v>
      </c>
      <c r="G1484" cm="1">
        <f t="array" ref="G1484">_xlfn.IFS(D1484&gt;4094,4,AND(D1484&lt;=4094, D1484&gt;2784),3,AND(D1484&lt;=2784,D1484&gt;1779),2,D1484&lt;=1779,1)</f>
        <v>1</v>
      </c>
      <c r="H1484">
        <f t="shared" si="23"/>
        <v>311</v>
      </c>
      <c r="I1484" t="str" cm="1">
        <f t="array" ref="I1484">_xlfn.IFS(H1484&gt;411,"Platinum",AND(H1484&lt;=411, H1484&gt;311),"Gold",AND(H1484&lt;=311,H1484&gt;211),"Silver",H1484&lt;=211,"Bronze")</f>
        <v>Silver</v>
      </c>
      <c r="J1484" t="str" cm="1">
        <f t="array" ref="J1484">_xlfn.IFS(
H1484="444","Champions",
LEFT(H1484,1)="4","Loyal Customers",
MID(H1484,2,1)="4","Potential Loyalists",
LEFT(H1484,1)="3","Promising",
LEFT(H1484,1)="2","Customers Needing Attention",
LEFT(H1484,1)&lt;="2","At Risk",
RIGHT(H1484,1)="4","Can't Lose Them",
TRUE,"Hibernating"
)</f>
        <v>Promising</v>
      </c>
    </row>
    <row r="1485" spans="1:10" x14ac:dyDescent="0.25">
      <c r="A1485" s="3" t="s">
        <v>1501</v>
      </c>
      <c r="B1485">
        <v>92</v>
      </c>
      <c r="C1485">
        <v>4</v>
      </c>
      <c r="D1485">
        <v>2113.9</v>
      </c>
      <c r="E1485" cm="1">
        <f t="array" ref="E1485">_xlfn.IFS(B1485&gt;87,1,AND(B1485&lt;=87, B1485&gt;45),2,AND(B1485&lt;=45,B1485&gt;18),3,B1485&lt;=18,4)</f>
        <v>1</v>
      </c>
      <c r="F1485" cm="1">
        <f t="array" ref="F1485">_xlfn.IFS(C1485&gt;7,4,AND(C1485&lt;=7, C1485&gt;5),3,AND(C1485&lt;=5,C1485&gt;4),2,C1485&lt;=4,1)</f>
        <v>1</v>
      </c>
      <c r="G1485" cm="1">
        <f t="array" ref="G1485">_xlfn.IFS(D1485&gt;4094,4,AND(D1485&lt;=4094, D1485&gt;2784),3,AND(D1485&lt;=2784,D1485&gt;1779),2,D1485&lt;=1779,1)</f>
        <v>2</v>
      </c>
      <c r="H1485">
        <f t="shared" si="23"/>
        <v>112</v>
      </c>
      <c r="I1485" t="str" cm="1">
        <f t="array" ref="I1485">_xlfn.IFS(H1485&gt;411,"Platinum",AND(H1485&lt;=411, H1485&gt;311),"Gold",AND(H1485&lt;=311,H1485&gt;211),"Silver",H1485&lt;=211,"Bronze")</f>
        <v>Bronze</v>
      </c>
      <c r="J1485" t="str" cm="1">
        <f t="array" ref="J1485">_xlfn.IFS(
H1485="444","Champions",
LEFT(H1485,1)="4","Loyal Customers",
MID(H1485,2,1)="4","Potential Loyalists",
LEFT(H1485,1)="3","Promising",
LEFT(H1485,1)="2","Customers Needing Attention",
LEFT(H1485,1)&lt;="2","At Risk",
RIGHT(H1485,1)="4","Can't Lose Them",
TRUE,"Hibernating"
)</f>
        <v>At Risk</v>
      </c>
    </row>
    <row r="1486" spans="1:10" x14ac:dyDescent="0.25">
      <c r="A1486" s="3" t="s">
        <v>1502</v>
      </c>
      <c r="B1486">
        <v>69</v>
      </c>
      <c r="C1486">
        <v>3</v>
      </c>
      <c r="D1486">
        <v>1315.7599999999998</v>
      </c>
      <c r="E1486" cm="1">
        <f t="array" ref="E1486">_xlfn.IFS(B1486&gt;87,1,AND(B1486&lt;=87, B1486&gt;45),2,AND(B1486&lt;=45,B1486&gt;18),3,B1486&lt;=18,4)</f>
        <v>2</v>
      </c>
      <c r="F1486" cm="1">
        <f t="array" ref="F1486">_xlfn.IFS(C1486&gt;7,4,AND(C1486&lt;=7, C1486&gt;5),3,AND(C1486&lt;=5,C1486&gt;4),2,C1486&lt;=4,1)</f>
        <v>1</v>
      </c>
      <c r="G1486" cm="1">
        <f t="array" ref="G1486">_xlfn.IFS(D1486&gt;4094,4,AND(D1486&lt;=4094, D1486&gt;2784),3,AND(D1486&lt;=2784,D1486&gt;1779),2,D1486&lt;=1779,1)</f>
        <v>1</v>
      </c>
      <c r="H1486">
        <f t="shared" si="23"/>
        <v>211</v>
      </c>
      <c r="I1486" t="str" cm="1">
        <f t="array" ref="I1486">_xlfn.IFS(H1486&gt;411,"Platinum",AND(H1486&lt;=411, H1486&gt;311),"Gold",AND(H1486&lt;=311,H1486&gt;211),"Silver",H1486&lt;=211,"Bronze")</f>
        <v>Bronze</v>
      </c>
      <c r="J1486" t="str" cm="1">
        <f t="array" ref="J1486">_xlfn.IFS(
H1486="444","Champions",
LEFT(H1486,1)="4","Loyal Customers",
MID(H1486,2,1)="4","Potential Loyalists",
LEFT(H1486,1)="3","Promising",
LEFT(H1486,1)="2","Customers Needing Attention",
LEFT(H1486,1)&lt;="2","At Risk",
RIGHT(H1486,1)="4","Can't Lose Them",
TRUE,"Hibernating"
)</f>
        <v>Customers Needing Attention</v>
      </c>
    </row>
    <row r="1487" spans="1:10" x14ac:dyDescent="0.25">
      <c r="A1487" s="3" t="s">
        <v>1503</v>
      </c>
      <c r="B1487">
        <v>11</v>
      </c>
      <c r="C1487">
        <v>7</v>
      </c>
      <c r="D1487">
        <v>4112.9799999999996</v>
      </c>
      <c r="E1487" cm="1">
        <f t="array" ref="E1487">_xlfn.IFS(B1487&gt;87,1,AND(B1487&lt;=87, B1487&gt;45),2,AND(B1487&lt;=45,B1487&gt;18),3,B1487&lt;=18,4)</f>
        <v>4</v>
      </c>
      <c r="F1487" cm="1">
        <f t="array" ref="F1487">_xlfn.IFS(C1487&gt;7,4,AND(C1487&lt;=7, C1487&gt;5),3,AND(C1487&lt;=5,C1487&gt;4),2,C1487&lt;=4,1)</f>
        <v>3</v>
      </c>
      <c r="G1487" cm="1">
        <f t="array" ref="G1487">_xlfn.IFS(D1487&gt;4094,4,AND(D1487&lt;=4094, D1487&gt;2784),3,AND(D1487&lt;=2784,D1487&gt;1779),2,D1487&lt;=1779,1)</f>
        <v>4</v>
      </c>
      <c r="H1487">
        <f t="shared" si="23"/>
        <v>434</v>
      </c>
      <c r="I1487" t="str" cm="1">
        <f t="array" ref="I1487">_xlfn.IFS(H1487&gt;411,"Platinum",AND(H1487&lt;=411, H1487&gt;311),"Gold",AND(H1487&lt;=311,H1487&gt;211),"Silver",H1487&lt;=211,"Bronze")</f>
        <v>Platinum</v>
      </c>
      <c r="J1487" t="str" cm="1">
        <f t="array" ref="J1487">_xlfn.IFS(
H1487="444","Champions",
LEFT(H1487,1)="4","Loyal Customers",
MID(H1487,2,1)="4","Potential Loyalists",
LEFT(H1487,1)="3","Promising",
LEFT(H1487,1)="2","Customers Needing Attention",
LEFT(H1487,1)&lt;="2","At Risk",
RIGHT(H1487,1)="4","Can't Lose Them",
TRUE,"Hibernating"
)</f>
        <v>Loyal Customers</v>
      </c>
    </row>
    <row r="1488" spans="1:10" x14ac:dyDescent="0.25">
      <c r="A1488" s="3" t="s">
        <v>1504</v>
      </c>
      <c r="B1488">
        <v>74</v>
      </c>
      <c r="C1488">
        <v>9</v>
      </c>
      <c r="D1488">
        <v>5853.82</v>
      </c>
      <c r="E1488" cm="1">
        <f t="array" ref="E1488">_xlfn.IFS(B1488&gt;87,1,AND(B1488&lt;=87, B1488&gt;45),2,AND(B1488&lt;=45,B1488&gt;18),3,B1488&lt;=18,4)</f>
        <v>2</v>
      </c>
      <c r="F1488" cm="1">
        <f t="array" ref="F1488">_xlfn.IFS(C1488&gt;7,4,AND(C1488&lt;=7, C1488&gt;5),3,AND(C1488&lt;=5,C1488&gt;4),2,C1488&lt;=4,1)</f>
        <v>4</v>
      </c>
      <c r="G1488" cm="1">
        <f t="array" ref="G1488">_xlfn.IFS(D1488&gt;4094,4,AND(D1488&lt;=4094, D1488&gt;2784),3,AND(D1488&lt;=2784,D1488&gt;1779),2,D1488&lt;=1779,1)</f>
        <v>4</v>
      </c>
      <c r="H1488">
        <f t="shared" si="23"/>
        <v>244</v>
      </c>
      <c r="I1488" t="str" cm="1">
        <f t="array" ref="I1488">_xlfn.IFS(H1488&gt;411,"Platinum",AND(H1488&lt;=411, H1488&gt;311),"Gold",AND(H1488&lt;=311,H1488&gt;211),"Silver",H1488&lt;=211,"Bronze")</f>
        <v>Silver</v>
      </c>
      <c r="J1488" t="str" cm="1">
        <f t="array" ref="J1488">_xlfn.IFS(
H1488="444","Champions",
LEFT(H1488,1)="4","Loyal Customers",
MID(H1488,2,1)="4","Potential Loyalists",
LEFT(H1488,1)="3","Promising",
LEFT(H1488,1)="2","Customers Needing Attention",
LEFT(H1488,1)&lt;="2","At Risk",
RIGHT(H1488,1)="4","Can't Lose Them",
TRUE,"Hibernating"
)</f>
        <v>Potential Loyalists</v>
      </c>
    </row>
    <row r="1489" spans="1:10" x14ac:dyDescent="0.25">
      <c r="A1489" s="3" t="s">
        <v>1505</v>
      </c>
      <c r="B1489">
        <v>172</v>
      </c>
      <c r="C1489">
        <v>3</v>
      </c>
      <c r="D1489">
        <v>398.43</v>
      </c>
      <c r="E1489" cm="1">
        <f t="array" ref="E1489">_xlfn.IFS(B1489&gt;87,1,AND(B1489&lt;=87, B1489&gt;45),2,AND(B1489&lt;=45,B1489&gt;18),3,B1489&lt;=18,4)</f>
        <v>1</v>
      </c>
      <c r="F1489" cm="1">
        <f t="array" ref="F1489">_xlfn.IFS(C1489&gt;7,4,AND(C1489&lt;=7, C1489&gt;5),3,AND(C1489&lt;=5,C1489&gt;4),2,C1489&lt;=4,1)</f>
        <v>1</v>
      </c>
      <c r="G1489" cm="1">
        <f t="array" ref="G1489">_xlfn.IFS(D1489&gt;4094,4,AND(D1489&lt;=4094, D1489&gt;2784),3,AND(D1489&lt;=2784,D1489&gt;1779),2,D1489&lt;=1779,1)</f>
        <v>1</v>
      </c>
      <c r="H1489">
        <f t="shared" si="23"/>
        <v>111</v>
      </c>
      <c r="I1489" t="str" cm="1">
        <f t="array" ref="I1489">_xlfn.IFS(H1489&gt;411,"Platinum",AND(H1489&lt;=411, H1489&gt;311),"Gold",AND(H1489&lt;=311,H1489&gt;211),"Silver",H1489&lt;=211,"Bronze")</f>
        <v>Bronze</v>
      </c>
      <c r="J1489" t="str" cm="1">
        <f t="array" ref="J1489">_xlfn.IFS(
H1489="444","Champions",
LEFT(H1489,1)="4","Loyal Customers",
MID(H1489,2,1)="4","Potential Loyalists",
LEFT(H1489,1)="3","Promising",
LEFT(H1489,1)="2","Customers Needing Attention",
LEFT(H1489,1)&lt;="2","At Risk",
RIGHT(H1489,1)="4","Can't Lose Them",
TRUE,"Hibernating"
)</f>
        <v>At Risk</v>
      </c>
    </row>
    <row r="1490" spans="1:10" x14ac:dyDescent="0.25">
      <c r="A1490" s="3" t="s">
        <v>1506</v>
      </c>
      <c r="B1490">
        <v>23</v>
      </c>
      <c r="C1490">
        <v>7</v>
      </c>
      <c r="D1490">
        <v>3574.3100000000004</v>
      </c>
      <c r="E1490" cm="1">
        <f t="array" ref="E1490">_xlfn.IFS(B1490&gt;87,1,AND(B1490&lt;=87, B1490&gt;45),2,AND(B1490&lt;=45,B1490&gt;18),3,B1490&lt;=18,4)</f>
        <v>3</v>
      </c>
      <c r="F1490" cm="1">
        <f t="array" ref="F1490">_xlfn.IFS(C1490&gt;7,4,AND(C1490&lt;=7, C1490&gt;5),3,AND(C1490&lt;=5,C1490&gt;4),2,C1490&lt;=4,1)</f>
        <v>3</v>
      </c>
      <c r="G1490" cm="1">
        <f t="array" ref="G1490">_xlfn.IFS(D1490&gt;4094,4,AND(D1490&lt;=4094, D1490&gt;2784),3,AND(D1490&lt;=2784,D1490&gt;1779),2,D1490&lt;=1779,1)</f>
        <v>3</v>
      </c>
      <c r="H1490">
        <f t="shared" si="23"/>
        <v>333</v>
      </c>
      <c r="I1490" t="str" cm="1">
        <f t="array" ref="I1490">_xlfn.IFS(H1490&gt;411,"Platinum",AND(H1490&lt;=411, H1490&gt;311),"Gold",AND(H1490&lt;=311,H1490&gt;211),"Silver",H1490&lt;=211,"Bronze")</f>
        <v>Gold</v>
      </c>
      <c r="J1490" t="str" cm="1">
        <f t="array" ref="J1490">_xlfn.IFS(
H1490="444","Champions",
LEFT(H1490,1)="4","Loyal Customers",
MID(H1490,2,1)="4","Potential Loyalists",
LEFT(H1490,1)="3","Promising",
LEFT(H1490,1)="2","Customers Needing Attention",
LEFT(H1490,1)&lt;="2","At Risk",
RIGHT(H1490,1)="4","Can't Lose Them",
TRUE,"Hibernating"
)</f>
        <v>Promising</v>
      </c>
    </row>
    <row r="1491" spans="1:10" x14ac:dyDescent="0.25">
      <c r="A1491" s="3" t="s">
        <v>1507</v>
      </c>
      <c r="B1491">
        <v>25</v>
      </c>
      <c r="C1491">
        <v>7</v>
      </c>
      <c r="D1491">
        <v>2368.37</v>
      </c>
      <c r="E1491" cm="1">
        <f t="array" ref="E1491">_xlfn.IFS(B1491&gt;87,1,AND(B1491&lt;=87, B1491&gt;45),2,AND(B1491&lt;=45,B1491&gt;18),3,B1491&lt;=18,4)</f>
        <v>3</v>
      </c>
      <c r="F1491" cm="1">
        <f t="array" ref="F1491">_xlfn.IFS(C1491&gt;7,4,AND(C1491&lt;=7, C1491&gt;5),3,AND(C1491&lt;=5,C1491&gt;4),2,C1491&lt;=4,1)</f>
        <v>3</v>
      </c>
      <c r="G1491" cm="1">
        <f t="array" ref="G1491">_xlfn.IFS(D1491&gt;4094,4,AND(D1491&lt;=4094, D1491&gt;2784),3,AND(D1491&lt;=2784,D1491&gt;1779),2,D1491&lt;=1779,1)</f>
        <v>2</v>
      </c>
      <c r="H1491">
        <f t="shared" si="23"/>
        <v>332</v>
      </c>
      <c r="I1491" t="str" cm="1">
        <f t="array" ref="I1491">_xlfn.IFS(H1491&gt;411,"Platinum",AND(H1491&lt;=411, H1491&gt;311),"Gold",AND(H1491&lt;=311,H1491&gt;211),"Silver",H1491&lt;=211,"Bronze")</f>
        <v>Gold</v>
      </c>
      <c r="J1491" t="str" cm="1">
        <f t="array" ref="J1491">_xlfn.IFS(
H1491="444","Champions",
LEFT(H1491,1)="4","Loyal Customers",
MID(H1491,2,1)="4","Potential Loyalists",
LEFT(H1491,1)="3","Promising",
LEFT(H1491,1)="2","Customers Needing Attention",
LEFT(H1491,1)&lt;="2","At Risk",
RIGHT(H1491,1)="4","Can't Lose Them",
TRUE,"Hibernating"
)</f>
        <v>Promising</v>
      </c>
    </row>
    <row r="1492" spans="1:10" x14ac:dyDescent="0.25">
      <c r="A1492" s="3" t="s">
        <v>1508</v>
      </c>
      <c r="B1492">
        <v>11</v>
      </c>
      <c r="C1492">
        <v>10</v>
      </c>
      <c r="D1492">
        <v>5763.1299999999992</v>
      </c>
      <c r="E1492" cm="1">
        <f t="array" ref="E1492">_xlfn.IFS(B1492&gt;87,1,AND(B1492&lt;=87, B1492&gt;45),2,AND(B1492&lt;=45,B1492&gt;18),3,B1492&lt;=18,4)</f>
        <v>4</v>
      </c>
      <c r="F1492" cm="1">
        <f t="array" ref="F1492">_xlfn.IFS(C1492&gt;7,4,AND(C1492&lt;=7, C1492&gt;5),3,AND(C1492&lt;=5,C1492&gt;4),2,C1492&lt;=4,1)</f>
        <v>4</v>
      </c>
      <c r="G1492" cm="1">
        <f t="array" ref="G1492">_xlfn.IFS(D1492&gt;4094,4,AND(D1492&lt;=4094, D1492&gt;2784),3,AND(D1492&lt;=2784,D1492&gt;1779),2,D1492&lt;=1779,1)</f>
        <v>4</v>
      </c>
      <c r="H1492">
        <f t="shared" si="23"/>
        <v>444</v>
      </c>
      <c r="I1492" t="str" cm="1">
        <f t="array" ref="I1492">_xlfn.IFS(H1492&gt;411,"Platinum",AND(H1492&lt;=411, H1492&gt;311),"Gold",AND(H1492&lt;=311,H1492&gt;211),"Silver",H1492&lt;=211,"Bronze")</f>
        <v>Platinum</v>
      </c>
      <c r="J1492" t="str" cm="1">
        <f t="array" ref="J1492">_xlfn.IFS(
H1492="444","Champions",
LEFT(H1492,1)="4","Loyal Customers",
MID(H1492,2,1)="4","Potential Loyalists",
LEFT(H1492,1)="3","Promising",
LEFT(H1492,1)="2","Customers Needing Attention",
LEFT(H1492,1)&lt;="2","At Risk",
RIGHT(H1492,1)="4","Can't Lose Them",
TRUE,"Hibernating"
)</f>
        <v>Loyal Customers</v>
      </c>
    </row>
    <row r="1493" spans="1:10" x14ac:dyDescent="0.25">
      <c r="A1493" s="3" t="s">
        <v>1509</v>
      </c>
      <c r="B1493">
        <v>5</v>
      </c>
      <c r="C1493">
        <v>9</v>
      </c>
      <c r="D1493">
        <v>4585.3999999999996</v>
      </c>
      <c r="E1493" cm="1">
        <f t="array" ref="E1493">_xlfn.IFS(B1493&gt;87,1,AND(B1493&lt;=87, B1493&gt;45),2,AND(B1493&lt;=45,B1493&gt;18),3,B1493&lt;=18,4)</f>
        <v>4</v>
      </c>
      <c r="F1493" cm="1">
        <f t="array" ref="F1493">_xlfn.IFS(C1493&gt;7,4,AND(C1493&lt;=7, C1493&gt;5),3,AND(C1493&lt;=5,C1493&gt;4),2,C1493&lt;=4,1)</f>
        <v>4</v>
      </c>
      <c r="G1493" cm="1">
        <f t="array" ref="G1493">_xlfn.IFS(D1493&gt;4094,4,AND(D1493&lt;=4094, D1493&gt;2784),3,AND(D1493&lt;=2784,D1493&gt;1779),2,D1493&lt;=1779,1)</f>
        <v>4</v>
      </c>
      <c r="H1493">
        <f t="shared" si="23"/>
        <v>444</v>
      </c>
      <c r="I1493" t="str" cm="1">
        <f t="array" ref="I1493">_xlfn.IFS(H1493&gt;411,"Platinum",AND(H1493&lt;=411, H1493&gt;311),"Gold",AND(H1493&lt;=311,H1493&gt;211),"Silver",H1493&lt;=211,"Bronze")</f>
        <v>Platinum</v>
      </c>
      <c r="J1493" t="str" cm="1">
        <f t="array" ref="J1493">_xlfn.IFS(
H1493="444","Champions",
LEFT(H1493,1)="4","Loyal Customers",
MID(H1493,2,1)="4","Potential Loyalists",
LEFT(H1493,1)="3","Promising",
LEFT(H1493,1)="2","Customers Needing Attention",
LEFT(H1493,1)&lt;="2","At Risk",
RIGHT(H1493,1)="4","Can't Lose Them",
TRUE,"Hibernating"
)</f>
        <v>Loyal Customers</v>
      </c>
    </row>
    <row r="1494" spans="1:10" x14ac:dyDescent="0.25">
      <c r="A1494" s="3" t="s">
        <v>1510</v>
      </c>
      <c r="B1494">
        <v>13</v>
      </c>
      <c r="C1494">
        <v>8</v>
      </c>
      <c r="D1494">
        <v>4952.2300000000005</v>
      </c>
      <c r="E1494" cm="1">
        <f t="array" ref="E1494">_xlfn.IFS(B1494&gt;87,1,AND(B1494&lt;=87, B1494&gt;45),2,AND(B1494&lt;=45,B1494&gt;18),3,B1494&lt;=18,4)</f>
        <v>4</v>
      </c>
      <c r="F1494" cm="1">
        <f t="array" ref="F1494">_xlfn.IFS(C1494&gt;7,4,AND(C1494&lt;=7, C1494&gt;5),3,AND(C1494&lt;=5,C1494&gt;4),2,C1494&lt;=4,1)</f>
        <v>4</v>
      </c>
      <c r="G1494" cm="1">
        <f t="array" ref="G1494">_xlfn.IFS(D1494&gt;4094,4,AND(D1494&lt;=4094, D1494&gt;2784),3,AND(D1494&lt;=2784,D1494&gt;1779),2,D1494&lt;=1779,1)</f>
        <v>4</v>
      </c>
      <c r="H1494">
        <f t="shared" si="23"/>
        <v>444</v>
      </c>
      <c r="I1494" t="str" cm="1">
        <f t="array" ref="I1494">_xlfn.IFS(H1494&gt;411,"Platinum",AND(H1494&lt;=411, H1494&gt;311),"Gold",AND(H1494&lt;=311,H1494&gt;211),"Silver",H1494&lt;=211,"Bronze")</f>
        <v>Platinum</v>
      </c>
      <c r="J1494" t="str" cm="1">
        <f t="array" ref="J1494">_xlfn.IFS(
H1494="444","Champions",
LEFT(H1494,1)="4","Loyal Customers",
MID(H1494,2,1)="4","Potential Loyalists",
LEFT(H1494,1)="3","Promising",
LEFT(H1494,1)="2","Customers Needing Attention",
LEFT(H1494,1)&lt;="2","At Risk",
RIGHT(H1494,1)="4","Can't Lose Them",
TRUE,"Hibernating"
)</f>
        <v>Loyal Customers</v>
      </c>
    </row>
    <row r="1495" spans="1:10" x14ac:dyDescent="0.25">
      <c r="A1495" s="3" t="s">
        <v>1511</v>
      </c>
      <c r="B1495">
        <v>65</v>
      </c>
      <c r="C1495">
        <v>3</v>
      </c>
      <c r="D1495">
        <v>1647.51</v>
      </c>
      <c r="E1495" cm="1">
        <f t="array" ref="E1495">_xlfn.IFS(B1495&gt;87,1,AND(B1495&lt;=87, B1495&gt;45),2,AND(B1495&lt;=45,B1495&gt;18),3,B1495&lt;=18,4)</f>
        <v>2</v>
      </c>
      <c r="F1495" cm="1">
        <f t="array" ref="F1495">_xlfn.IFS(C1495&gt;7,4,AND(C1495&lt;=7, C1495&gt;5),3,AND(C1495&lt;=5,C1495&gt;4),2,C1495&lt;=4,1)</f>
        <v>1</v>
      </c>
      <c r="G1495" cm="1">
        <f t="array" ref="G1495">_xlfn.IFS(D1495&gt;4094,4,AND(D1495&lt;=4094, D1495&gt;2784),3,AND(D1495&lt;=2784,D1495&gt;1779),2,D1495&lt;=1779,1)</f>
        <v>1</v>
      </c>
      <c r="H1495">
        <f t="shared" si="23"/>
        <v>211</v>
      </c>
      <c r="I1495" t="str" cm="1">
        <f t="array" ref="I1495">_xlfn.IFS(H1495&gt;411,"Platinum",AND(H1495&lt;=411, H1495&gt;311),"Gold",AND(H1495&lt;=311,H1495&gt;211),"Silver",H1495&lt;=211,"Bronze")</f>
        <v>Bronze</v>
      </c>
      <c r="J1495" t="str" cm="1">
        <f t="array" ref="J1495">_xlfn.IFS(
H1495="444","Champions",
LEFT(H1495,1)="4","Loyal Customers",
MID(H1495,2,1)="4","Potential Loyalists",
LEFT(H1495,1)="3","Promising",
LEFT(H1495,1)="2","Customers Needing Attention",
LEFT(H1495,1)&lt;="2","At Risk",
RIGHT(H1495,1)="4","Can't Lose Them",
TRUE,"Hibernating"
)</f>
        <v>Customers Needing Attention</v>
      </c>
    </row>
    <row r="1496" spans="1:10" x14ac:dyDescent="0.25">
      <c r="A1496" s="3" t="s">
        <v>1512</v>
      </c>
      <c r="B1496">
        <v>62</v>
      </c>
      <c r="C1496">
        <v>3</v>
      </c>
      <c r="D1496">
        <v>3275.6600000000003</v>
      </c>
      <c r="E1496" cm="1">
        <f t="array" ref="E1496">_xlfn.IFS(B1496&gt;87,1,AND(B1496&lt;=87, B1496&gt;45),2,AND(B1496&lt;=45,B1496&gt;18),3,B1496&lt;=18,4)</f>
        <v>2</v>
      </c>
      <c r="F1496" cm="1">
        <f t="array" ref="F1496">_xlfn.IFS(C1496&gt;7,4,AND(C1496&lt;=7, C1496&gt;5),3,AND(C1496&lt;=5,C1496&gt;4),2,C1496&lt;=4,1)</f>
        <v>1</v>
      </c>
      <c r="G1496" cm="1">
        <f t="array" ref="G1496">_xlfn.IFS(D1496&gt;4094,4,AND(D1496&lt;=4094, D1496&gt;2784),3,AND(D1496&lt;=2784,D1496&gt;1779),2,D1496&lt;=1779,1)</f>
        <v>3</v>
      </c>
      <c r="H1496">
        <f t="shared" si="23"/>
        <v>213</v>
      </c>
      <c r="I1496" t="str" cm="1">
        <f t="array" ref="I1496">_xlfn.IFS(H1496&gt;411,"Platinum",AND(H1496&lt;=411, H1496&gt;311),"Gold",AND(H1496&lt;=311,H1496&gt;211),"Silver",H1496&lt;=211,"Bronze")</f>
        <v>Silver</v>
      </c>
      <c r="J1496" t="str" cm="1">
        <f t="array" ref="J1496">_xlfn.IFS(
H1496="444","Champions",
LEFT(H1496,1)="4","Loyal Customers",
MID(H1496,2,1)="4","Potential Loyalists",
LEFT(H1496,1)="3","Promising",
LEFT(H1496,1)="2","Customers Needing Attention",
LEFT(H1496,1)&lt;="2","At Risk",
RIGHT(H1496,1)="4","Can't Lose Them",
TRUE,"Hibernating"
)</f>
        <v>Customers Needing Attention</v>
      </c>
    </row>
    <row r="1497" spans="1:10" x14ac:dyDescent="0.25">
      <c r="A1497" s="3" t="s">
        <v>1513</v>
      </c>
      <c r="B1497">
        <v>47</v>
      </c>
      <c r="C1497">
        <v>6</v>
      </c>
      <c r="D1497">
        <v>2605.0899999999997</v>
      </c>
      <c r="E1497" cm="1">
        <f t="array" ref="E1497">_xlfn.IFS(B1497&gt;87,1,AND(B1497&lt;=87, B1497&gt;45),2,AND(B1497&lt;=45,B1497&gt;18),3,B1497&lt;=18,4)</f>
        <v>2</v>
      </c>
      <c r="F1497" cm="1">
        <f t="array" ref="F1497">_xlfn.IFS(C1497&gt;7,4,AND(C1497&lt;=7, C1497&gt;5),3,AND(C1497&lt;=5,C1497&gt;4),2,C1497&lt;=4,1)</f>
        <v>3</v>
      </c>
      <c r="G1497" cm="1">
        <f t="array" ref="G1497">_xlfn.IFS(D1497&gt;4094,4,AND(D1497&lt;=4094, D1497&gt;2784),3,AND(D1497&lt;=2784,D1497&gt;1779),2,D1497&lt;=1779,1)</f>
        <v>2</v>
      </c>
      <c r="H1497">
        <f t="shared" si="23"/>
        <v>232</v>
      </c>
      <c r="I1497" t="str" cm="1">
        <f t="array" ref="I1497">_xlfn.IFS(H1497&gt;411,"Platinum",AND(H1497&lt;=411, H1497&gt;311),"Gold",AND(H1497&lt;=311,H1497&gt;211),"Silver",H1497&lt;=211,"Bronze")</f>
        <v>Silver</v>
      </c>
      <c r="J1497" t="str" cm="1">
        <f t="array" ref="J1497">_xlfn.IFS(
H1497="444","Champions",
LEFT(H1497,1)="4","Loyal Customers",
MID(H1497,2,1)="4","Potential Loyalists",
LEFT(H1497,1)="3","Promising",
LEFT(H1497,1)="2","Customers Needing Attention",
LEFT(H1497,1)&lt;="2","At Risk",
RIGHT(H1497,1)="4","Can't Lose Them",
TRUE,"Hibernating"
)</f>
        <v>Customers Needing Attention</v>
      </c>
    </row>
    <row r="1498" spans="1:10" x14ac:dyDescent="0.25">
      <c r="A1498" s="3" t="s">
        <v>1514</v>
      </c>
      <c r="B1498">
        <v>0</v>
      </c>
      <c r="C1498">
        <v>4</v>
      </c>
      <c r="D1498">
        <v>4609.1400000000003</v>
      </c>
      <c r="E1498" cm="1">
        <f t="array" ref="E1498">_xlfn.IFS(B1498&gt;87,1,AND(B1498&lt;=87, B1498&gt;45),2,AND(B1498&lt;=45,B1498&gt;18),3,B1498&lt;=18,4)</f>
        <v>4</v>
      </c>
      <c r="F1498" cm="1">
        <f t="array" ref="F1498">_xlfn.IFS(C1498&gt;7,4,AND(C1498&lt;=7, C1498&gt;5),3,AND(C1498&lt;=5,C1498&gt;4),2,C1498&lt;=4,1)</f>
        <v>1</v>
      </c>
      <c r="G1498" cm="1">
        <f t="array" ref="G1498">_xlfn.IFS(D1498&gt;4094,4,AND(D1498&lt;=4094, D1498&gt;2784),3,AND(D1498&lt;=2784,D1498&gt;1779),2,D1498&lt;=1779,1)</f>
        <v>4</v>
      </c>
      <c r="H1498">
        <f t="shared" si="23"/>
        <v>414</v>
      </c>
      <c r="I1498" t="str" cm="1">
        <f t="array" ref="I1498">_xlfn.IFS(H1498&gt;411,"Platinum",AND(H1498&lt;=411, H1498&gt;311),"Gold",AND(H1498&lt;=311,H1498&gt;211),"Silver",H1498&lt;=211,"Bronze")</f>
        <v>Platinum</v>
      </c>
      <c r="J1498" t="str" cm="1">
        <f t="array" ref="J1498">_xlfn.IFS(
H1498="444","Champions",
LEFT(H1498,1)="4","Loyal Customers",
MID(H1498,2,1)="4","Potential Loyalists",
LEFT(H1498,1)="3","Promising",
LEFT(H1498,1)="2","Customers Needing Attention",
LEFT(H1498,1)&lt;="2","At Risk",
RIGHT(H1498,1)="4","Can't Lose Them",
TRUE,"Hibernating"
)</f>
        <v>Loyal Customers</v>
      </c>
    </row>
    <row r="1499" spans="1:10" x14ac:dyDescent="0.25">
      <c r="A1499" s="3" t="s">
        <v>1515</v>
      </c>
      <c r="B1499">
        <v>162</v>
      </c>
      <c r="C1499">
        <v>5</v>
      </c>
      <c r="D1499">
        <v>3315.32</v>
      </c>
      <c r="E1499" cm="1">
        <f t="array" ref="E1499">_xlfn.IFS(B1499&gt;87,1,AND(B1499&lt;=87, B1499&gt;45),2,AND(B1499&lt;=45,B1499&gt;18),3,B1499&lt;=18,4)</f>
        <v>1</v>
      </c>
      <c r="F1499" cm="1">
        <f t="array" ref="F1499">_xlfn.IFS(C1499&gt;7,4,AND(C1499&lt;=7, C1499&gt;5),3,AND(C1499&lt;=5,C1499&gt;4),2,C1499&lt;=4,1)</f>
        <v>2</v>
      </c>
      <c r="G1499" cm="1">
        <f t="array" ref="G1499">_xlfn.IFS(D1499&gt;4094,4,AND(D1499&lt;=4094, D1499&gt;2784),3,AND(D1499&lt;=2784,D1499&gt;1779),2,D1499&lt;=1779,1)</f>
        <v>3</v>
      </c>
      <c r="H1499">
        <f t="shared" si="23"/>
        <v>123</v>
      </c>
      <c r="I1499" t="str" cm="1">
        <f t="array" ref="I1499">_xlfn.IFS(H1499&gt;411,"Platinum",AND(H1499&lt;=411, H1499&gt;311),"Gold",AND(H1499&lt;=311,H1499&gt;211),"Silver",H1499&lt;=211,"Bronze")</f>
        <v>Bronze</v>
      </c>
      <c r="J1499" t="str" cm="1">
        <f t="array" ref="J1499">_xlfn.IFS(
H1499="444","Champions",
LEFT(H1499,1)="4","Loyal Customers",
MID(H1499,2,1)="4","Potential Loyalists",
LEFT(H1499,1)="3","Promising",
LEFT(H1499,1)="2","Customers Needing Attention",
LEFT(H1499,1)&lt;="2","At Risk",
RIGHT(H1499,1)="4","Can't Lose Them",
TRUE,"Hibernating"
)</f>
        <v>At Risk</v>
      </c>
    </row>
    <row r="1500" spans="1:10" x14ac:dyDescent="0.25">
      <c r="A1500" s="3" t="s">
        <v>1516</v>
      </c>
      <c r="B1500">
        <v>87</v>
      </c>
      <c r="C1500">
        <v>9</v>
      </c>
      <c r="D1500">
        <v>5640.4299999999994</v>
      </c>
      <c r="E1500" cm="1">
        <f t="array" ref="E1500">_xlfn.IFS(B1500&gt;87,1,AND(B1500&lt;=87, B1500&gt;45),2,AND(B1500&lt;=45,B1500&gt;18),3,B1500&lt;=18,4)</f>
        <v>2</v>
      </c>
      <c r="F1500" cm="1">
        <f t="array" ref="F1500">_xlfn.IFS(C1500&gt;7,4,AND(C1500&lt;=7, C1500&gt;5),3,AND(C1500&lt;=5,C1500&gt;4),2,C1500&lt;=4,1)</f>
        <v>4</v>
      </c>
      <c r="G1500" cm="1">
        <f t="array" ref="G1500">_xlfn.IFS(D1500&gt;4094,4,AND(D1500&lt;=4094, D1500&gt;2784),3,AND(D1500&lt;=2784,D1500&gt;1779),2,D1500&lt;=1779,1)</f>
        <v>4</v>
      </c>
      <c r="H1500">
        <f t="shared" si="23"/>
        <v>244</v>
      </c>
      <c r="I1500" t="str" cm="1">
        <f t="array" ref="I1500">_xlfn.IFS(H1500&gt;411,"Platinum",AND(H1500&lt;=411, H1500&gt;311),"Gold",AND(H1500&lt;=311,H1500&gt;211),"Silver",H1500&lt;=211,"Bronze")</f>
        <v>Silver</v>
      </c>
      <c r="J1500" t="str" cm="1">
        <f t="array" ref="J1500">_xlfn.IFS(
H1500="444","Champions",
LEFT(H1500,1)="4","Loyal Customers",
MID(H1500,2,1)="4","Potential Loyalists",
LEFT(H1500,1)="3","Promising",
LEFT(H1500,1)="2","Customers Needing Attention",
LEFT(H1500,1)&lt;="2","At Risk",
RIGHT(H1500,1)="4","Can't Lose Them",
TRUE,"Hibernating"
)</f>
        <v>Potential Loyalists</v>
      </c>
    </row>
    <row r="1501" spans="1:10" x14ac:dyDescent="0.25">
      <c r="A1501" s="3" t="s">
        <v>1517</v>
      </c>
      <c r="B1501">
        <v>60</v>
      </c>
      <c r="C1501">
        <v>4</v>
      </c>
      <c r="D1501">
        <v>831.67</v>
      </c>
      <c r="E1501" cm="1">
        <f t="array" ref="E1501">_xlfn.IFS(B1501&gt;87,1,AND(B1501&lt;=87, B1501&gt;45),2,AND(B1501&lt;=45,B1501&gt;18),3,B1501&lt;=18,4)</f>
        <v>2</v>
      </c>
      <c r="F1501" cm="1">
        <f t="array" ref="F1501">_xlfn.IFS(C1501&gt;7,4,AND(C1501&lt;=7, C1501&gt;5),3,AND(C1501&lt;=5,C1501&gt;4),2,C1501&lt;=4,1)</f>
        <v>1</v>
      </c>
      <c r="G1501" cm="1">
        <f t="array" ref="G1501">_xlfn.IFS(D1501&gt;4094,4,AND(D1501&lt;=4094, D1501&gt;2784),3,AND(D1501&lt;=2784,D1501&gt;1779),2,D1501&lt;=1779,1)</f>
        <v>1</v>
      </c>
      <c r="H1501">
        <f t="shared" si="23"/>
        <v>211</v>
      </c>
      <c r="I1501" t="str" cm="1">
        <f t="array" ref="I1501">_xlfn.IFS(H1501&gt;411,"Platinum",AND(H1501&lt;=411, H1501&gt;311),"Gold",AND(H1501&lt;=311,H1501&gt;211),"Silver",H1501&lt;=211,"Bronze")</f>
        <v>Bronze</v>
      </c>
      <c r="J1501" t="str" cm="1">
        <f t="array" ref="J1501">_xlfn.IFS(
H1501="444","Champions",
LEFT(H1501,1)="4","Loyal Customers",
MID(H1501,2,1)="4","Potential Loyalists",
LEFT(H1501,1)="3","Promising",
LEFT(H1501,1)="2","Customers Needing Attention",
LEFT(H1501,1)&lt;="2","At Risk",
RIGHT(H1501,1)="4","Can't Lose Them",
TRUE,"Hibernating"
)</f>
        <v>Customers Needing Attention</v>
      </c>
    </row>
    <row r="1502" spans="1:10" x14ac:dyDescent="0.25">
      <c r="A1502" s="3" t="s">
        <v>1518</v>
      </c>
      <c r="B1502">
        <v>54</v>
      </c>
      <c r="C1502">
        <v>5</v>
      </c>
      <c r="D1502">
        <v>2500.2599999999998</v>
      </c>
      <c r="E1502" cm="1">
        <f t="array" ref="E1502">_xlfn.IFS(B1502&gt;87,1,AND(B1502&lt;=87, B1502&gt;45),2,AND(B1502&lt;=45,B1502&gt;18),3,B1502&lt;=18,4)</f>
        <v>2</v>
      </c>
      <c r="F1502" cm="1">
        <f t="array" ref="F1502">_xlfn.IFS(C1502&gt;7,4,AND(C1502&lt;=7, C1502&gt;5),3,AND(C1502&lt;=5,C1502&gt;4),2,C1502&lt;=4,1)</f>
        <v>2</v>
      </c>
      <c r="G1502" cm="1">
        <f t="array" ref="G1502">_xlfn.IFS(D1502&gt;4094,4,AND(D1502&lt;=4094, D1502&gt;2784),3,AND(D1502&lt;=2784,D1502&gt;1779),2,D1502&lt;=1779,1)</f>
        <v>2</v>
      </c>
      <c r="H1502">
        <f t="shared" si="23"/>
        <v>222</v>
      </c>
      <c r="I1502" t="str" cm="1">
        <f t="array" ref="I1502">_xlfn.IFS(H1502&gt;411,"Platinum",AND(H1502&lt;=411, H1502&gt;311),"Gold",AND(H1502&lt;=311,H1502&gt;211),"Silver",H1502&lt;=211,"Bronze")</f>
        <v>Silver</v>
      </c>
      <c r="J1502" t="str" cm="1">
        <f t="array" ref="J1502">_xlfn.IFS(
H1502="444","Champions",
LEFT(H1502,1)="4","Loyal Customers",
MID(H1502,2,1)="4","Potential Loyalists",
LEFT(H1502,1)="3","Promising",
LEFT(H1502,1)="2","Customers Needing Attention",
LEFT(H1502,1)&lt;="2","At Risk",
RIGHT(H1502,1)="4","Can't Lose Them",
TRUE,"Hibernating"
)</f>
        <v>Customers Needing Attention</v>
      </c>
    </row>
    <row r="1503" spans="1:10" x14ac:dyDescent="0.25">
      <c r="A1503" s="3" t="s">
        <v>1519</v>
      </c>
      <c r="B1503">
        <v>2</v>
      </c>
      <c r="C1503">
        <v>11</v>
      </c>
      <c r="D1503">
        <v>4685.8200000000006</v>
      </c>
      <c r="E1503" cm="1">
        <f t="array" ref="E1503">_xlfn.IFS(B1503&gt;87,1,AND(B1503&lt;=87, B1503&gt;45),2,AND(B1503&lt;=45,B1503&gt;18),3,B1503&lt;=18,4)</f>
        <v>4</v>
      </c>
      <c r="F1503" cm="1">
        <f t="array" ref="F1503">_xlfn.IFS(C1503&gt;7,4,AND(C1503&lt;=7, C1503&gt;5),3,AND(C1503&lt;=5,C1503&gt;4),2,C1503&lt;=4,1)</f>
        <v>4</v>
      </c>
      <c r="G1503" cm="1">
        <f t="array" ref="G1503">_xlfn.IFS(D1503&gt;4094,4,AND(D1503&lt;=4094, D1503&gt;2784),3,AND(D1503&lt;=2784,D1503&gt;1779),2,D1503&lt;=1779,1)</f>
        <v>4</v>
      </c>
      <c r="H1503">
        <f t="shared" si="23"/>
        <v>444</v>
      </c>
      <c r="I1503" t="str" cm="1">
        <f t="array" ref="I1503">_xlfn.IFS(H1503&gt;411,"Platinum",AND(H1503&lt;=411, H1503&gt;311),"Gold",AND(H1503&lt;=311,H1503&gt;211),"Silver",H1503&lt;=211,"Bronze")</f>
        <v>Platinum</v>
      </c>
      <c r="J1503" t="str" cm="1">
        <f t="array" ref="J1503">_xlfn.IFS(
H1503="444","Champions",
LEFT(H1503,1)="4","Loyal Customers",
MID(H1503,2,1)="4","Potential Loyalists",
LEFT(H1503,1)="3","Promising",
LEFT(H1503,1)="2","Customers Needing Attention",
LEFT(H1503,1)&lt;="2","At Risk",
RIGHT(H1503,1)="4","Can't Lose Them",
TRUE,"Hibernating"
)</f>
        <v>Loyal Customers</v>
      </c>
    </row>
    <row r="1504" spans="1:10" x14ac:dyDescent="0.25">
      <c r="A1504" s="3" t="s">
        <v>1520</v>
      </c>
      <c r="B1504">
        <v>180</v>
      </c>
      <c r="C1504">
        <v>4</v>
      </c>
      <c r="D1504">
        <v>766.31999999999994</v>
      </c>
      <c r="E1504" cm="1">
        <f t="array" ref="E1504">_xlfn.IFS(B1504&gt;87,1,AND(B1504&lt;=87, B1504&gt;45),2,AND(B1504&lt;=45,B1504&gt;18),3,B1504&lt;=18,4)</f>
        <v>1</v>
      </c>
      <c r="F1504" cm="1">
        <f t="array" ref="F1504">_xlfn.IFS(C1504&gt;7,4,AND(C1504&lt;=7, C1504&gt;5),3,AND(C1504&lt;=5,C1504&gt;4),2,C1504&lt;=4,1)</f>
        <v>1</v>
      </c>
      <c r="G1504" cm="1">
        <f t="array" ref="G1504">_xlfn.IFS(D1504&gt;4094,4,AND(D1504&lt;=4094, D1504&gt;2784),3,AND(D1504&lt;=2784,D1504&gt;1779),2,D1504&lt;=1779,1)</f>
        <v>1</v>
      </c>
      <c r="H1504">
        <f t="shared" si="23"/>
        <v>111</v>
      </c>
      <c r="I1504" t="str" cm="1">
        <f t="array" ref="I1504">_xlfn.IFS(H1504&gt;411,"Platinum",AND(H1504&lt;=411, H1504&gt;311),"Gold",AND(H1504&lt;=311,H1504&gt;211),"Silver",H1504&lt;=211,"Bronze")</f>
        <v>Bronze</v>
      </c>
      <c r="J1504" t="str" cm="1">
        <f t="array" ref="J1504">_xlfn.IFS(
H1504="444","Champions",
LEFT(H1504,1)="4","Loyal Customers",
MID(H1504,2,1)="4","Potential Loyalists",
LEFT(H1504,1)="3","Promising",
LEFT(H1504,1)="2","Customers Needing Attention",
LEFT(H1504,1)&lt;="2","At Risk",
RIGHT(H1504,1)="4","Can't Lose Them",
TRUE,"Hibernating"
)</f>
        <v>At Risk</v>
      </c>
    </row>
    <row r="1505" spans="1:10" x14ac:dyDescent="0.25">
      <c r="A1505" s="3" t="s">
        <v>1521</v>
      </c>
      <c r="B1505">
        <v>55</v>
      </c>
      <c r="C1505">
        <v>7</v>
      </c>
      <c r="D1505">
        <v>4068.23</v>
      </c>
      <c r="E1505" cm="1">
        <f t="array" ref="E1505">_xlfn.IFS(B1505&gt;87,1,AND(B1505&lt;=87, B1505&gt;45),2,AND(B1505&lt;=45,B1505&gt;18),3,B1505&lt;=18,4)</f>
        <v>2</v>
      </c>
      <c r="F1505" cm="1">
        <f t="array" ref="F1505">_xlfn.IFS(C1505&gt;7,4,AND(C1505&lt;=7, C1505&gt;5),3,AND(C1505&lt;=5,C1505&gt;4),2,C1505&lt;=4,1)</f>
        <v>3</v>
      </c>
      <c r="G1505" cm="1">
        <f t="array" ref="G1505">_xlfn.IFS(D1505&gt;4094,4,AND(D1505&lt;=4094, D1505&gt;2784),3,AND(D1505&lt;=2784,D1505&gt;1779),2,D1505&lt;=1779,1)</f>
        <v>3</v>
      </c>
      <c r="H1505">
        <f t="shared" si="23"/>
        <v>233</v>
      </c>
      <c r="I1505" t="str" cm="1">
        <f t="array" ref="I1505">_xlfn.IFS(H1505&gt;411,"Platinum",AND(H1505&lt;=411, H1505&gt;311),"Gold",AND(H1505&lt;=311,H1505&gt;211),"Silver",H1505&lt;=211,"Bronze")</f>
        <v>Silver</v>
      </c>
      <c r="J1505" t="str" cm="1">
        <f t="array" ref="J1505">_xlfn.IFS(
H1505="444","Champions",
LEFT(H1505,1)="4","Loyal Customers",
MID(H1505,2,1)="4","Potential Loyalists",
LEFT(H1505,1)="3","Promising",
LEFT(H1505,1)="2","Customers Needing Attention",
LEFT(H1505,1)&lt;="2","At Risk",
RIGHT(H1505,1)="4","Can't Lose Them",
TRUE,"Hibernating"
)</f>
        <v>Customers Needing Attention</v>
      </c>
    </row>
    <row r="1506" spans="1:10" x14ac:dyDescent="0.25">
      <c r="A1506" s="3" t="s">
        <v>1522</v>
      </c>
      <c r="B1506">
        <v>36</v>
      </c>
      <c r="C1506">
        <v>1</v>
      </c>
      <c r="D1506">
        <v>1279.4000000000001</v>
      </c>
      <c r="E1506" cm="1">
        <f t="array" ref="E1506">_xlfn.IFS(B1506&gt;87,1,AND(B1506&lt;=87, B1506&gt;45),2,AND(B1506&lt;=45,B1506&gt;18),3,B1506&lt;=18,4)</f>
        <v>3</v>
      </c>
      <c r="F1506" cm="1">
        <f t="array" ref="F1506">_xlfn.IFS(C1506&gt;7,4,AND(C1506&lt;=7, C1506&gt;5),3,AND(C1506&lt;=5,C1506&gt;4),2,C1506&lt;=4,1)</f>
        <v>1</v>
      </c>
      <c r="G1506" cm="1">
        <f t="array" ref="G1506">_xlfn.IFS(D1506&gt;4094,4,AND(D1506&lt;=4094, D1506&gt;2784),3,AND(D1506&lt;=2784,D1506&gt;1779),2,D1506&lt;=1779,1)</f>
        <v>1</v>
      </c>
      <c r="H1506">
        <f t="shared" si="23"/>
        <v>311</v>
      </c>
      <c r="I1506" t="str" cm="1">
        <f t="array" ref="I1506">_xlfn.IFS(H1506&gt;411,"Platinum",AND(H1506&lt;=411, H1506&gt;311),"Gold",AND(H1506&lt;=311,H1506&gt;211),"Silver",H1506&lt;=211,"Bronze")</f>
        <v>Silver</v>
      </c>
      <c r="J1506" t="str" cm="1">
        <f t="array" ref="J1506">_xlfn.IFS(
H1506="444","Champions",
LEFT(H1506,1)="4","Loyal Customers",
MID(H1506,2,1)="4","Potential Loyalists",
LEFT(H1506,1)="3","Promising",
LEFT(H1506,1)="2","Customers Needing Attention",
LEFT(H1506,1)&lt;="2","At Risk",
RIGHT(H1506,1)="4","Can't Lose Them",
TRUE,"Hibernating"
)</f>
        <v>Promising</v>
      </c>
    </row>
    <row r="1507" spans="1:10" x14ac:dyDescent="0.25">
      <c r="A1507" s="3" t="s">
        <v>1523</v>
      </c>
      <c r="B1507">
        <v>81</v>
      </c>
      <c r="C1507">
        <v>10</v>
      </c>
      <c r="D1507">
        <v>4842.5200000000004</v>
      </c>
      <c r="E1507" cm="1">
        <f t="array" ref="E1507">_xlfn.IFS(B1507&gt;87,1,AND(B1507&lt;=87, B1507&gt;45),2,AND(B1507&lt;=45,B1507&gt;18),3,B1507&lt;=18,4)</f>
        <v>2</v>
      </c>
      <c r="F1507" cm="1">
        <f t="array" ref="F1507">_xlfn.IFS(C1507&gt;7,4,AND(C1507&lt;=7, C1507&gt;5),3,AND(C1507&lt;=5,C1507&gt;4),2,C1507&lt;=4,1)</f>
        <v>4</v>
      </c>
      <c r="G1507" cm="1">
        <f t="array" ref="G1507">_xlfn.IFS(D1507&gt;4094,4,AND(D1507&lt;=4094, D1507&gt;2784),3,AND(D1507&lt;=2784,D1507&gt;1779),2,D1507&lt;=1779,1)</f>
        <v>4</v>
      </c>
      <c r="H1507">
        <f t="shared" si="23"/>
        <v>244</v>
      </c>
      <c r="I1507" t="str" cm="1">
        <f t="array" ref="I1507">_xlfn.IFS(H1507&gt;411,"Platinum",AND(H1507&lt;=411, H1507&gt;311),"Gold",AND(H1507&lt;=311,H1507&gt;211),"Silver",H1507&lt;=211,"Bronze")</f>
        <v>Silver</v>
      </c>
      <c r="J1507" t="str" cm="1">
        <f t="array" ref="J1507">_xlfn.IFS(
H1507="444","Champions",
LEFT(H1507,1)="4","Loyal Customers",
MID(H1507,2,1)="4","Potential Loyalists",
LEFT(H1507,1)="3","Promising",
LEFT(H1507,1)="2","Customers Needing Attention",
LEFT(H1507,1)&lt;="2","At Risk",
RIGHT(H1507,1)="4","Can't Lose Them",
TRUE,"Hibernating"
)</f>
        <v>Potential Loyalists</v>
      </c>
    </row>
    <row r="1508" spans="1:10" x14ac:dyDescent="0.25">
      <c r="A1508" s="3" t="s">
        <v>1524</v>
      </c>
      <c r="B1508">
        <v>36</v>
      </c>
      <c r="C1508">
        <v>5</v>
      </c>
      <c r="D1508">
        <v>3458.1499999999996</v>
      </c>
      <c r="E1508" cm="1">
        <f t="array" ref="E1508">_xlfn.IFS(B1508&gt;87,1,AND(B1508&lt;=87, B1508&gt;45),2,AND(B1508&lt;=45,B1508&gt;18),3,B1508&lt;=18,4)</f>
        <v>3</v>
      </c>
      <c r="F1508" cm="1">
        <f t="array" ref="F1508">_xlfn.IFS(C1508&gt;7,4,AND(C1508&lt;=7, C1508&gt;5),3,AND(C1508&lt;=5,C1508&gt;4),2,C1508&lt;=4,1)</f>
        <v>2</v>
      </c>
      <c r="G1508" cm="1">
        <f t="array" ref="G1508">_xlfn.IFS(D1508&gt;4094,4,AND(D1508&lt;=4094, D1508&gt;2784),3,AND(D1508&lt;=2784,D1508&gt;1779),2,D1508&lt;=1779,1)</f>
        <v>3</v>
      </c>
      <c r="H1508">
        <f t="shared" si="23"/>
        <v>323</v>
      </c>
      <c r="I1508" t="str" cm="1">
        <f t="array" ref="I1508">_xlfn.IFS(H1508&gt;411,"Platinum",AND(H1508&lt;=411, H1508&gt;311),"Gold",AND(H1508&lt;=311,H1508&gt;211),"Silver",H1508&lt;=211,"Bronze")</f>
        <v>Gold</v>
      </c>
      <c r="J1508" t="str" cm="1">
        <f t="array" ref="J1508">_xlfn.IFS(
H1508="444","Champions",
LEFT(H1508,1)="4","Loyal Customers",
MID(H1508,2,1)="4","Potential Loyalists",
LEFT(H1508,1)="3","Promising",
LEFT(H1508,1)="2","Customers Needing Attention",
LEFT(H1508,1)&lt;="2","At Risk",
RIGHT(H1508,1)="4","Can't Lose Them",
TRUE,"Hibernating"
)</f>
        <v>Promising</v>
      </c>
    </row>
    <row r="1509" spans="1:10" x14ac:dyDescent="0.25">
      <c r="A1509" s="3" t="s">
        <v>1525</v>
      </c>
      <c r="B1509">
        <v>70</v>
      </c>
      <c r="C1509">
        <v>5</v>
      </c>
      <c r="D1509">
        <v>4351.8200000000006</v>
      </c>
      <c r="E1509" cm="1">
        <f t="array" ref="E1509">_xlfn.IFS(B1509&gt;87,1,AND(B1509&lt;=87, B1509&gt;45),2,AND(B1509&lt;=45,B1509&gt;18),3,B1509&lt;=18,4)</f>
        <v>2</v>
      </c>
      <c r="F1509" cm="1">
        <f t="array" ref="F1509">_xlfn.IFS(C1509&gt;7,4,AND(C1509&lt;=7, C1509&gt;5),3,AND(C1509&lt;=5,C1509&gt;4),2,C1509&lt;=4,1)</f>
        <v>2</v>
      </c>
      <c r="G1509" cm="1">
        <f t="array" ref="G1509">_xlfn.IFS(D1509&gt;4094,4,AND(D1509&lt;=4094, D1509&gt;2784),3,AND(D1509&lt;=2784,D1509&gt;1779),2,D1509&lt;=1779,1)</f>
        <v>4</v>
      </c>
      <c r="H1509">
        <f t="shared" si="23"/>
        <v>224</v>
      </c>
      <c r="I1509" t="str" cm="1">
        <f t="array" ref="I1509">_xlfn.IFS(H1509&gt;411,"Platinum",AND(H1509&lt;=411, H1509&gt;311),"Gold",AND(H1509&lt;=311,H1509&gt;211),"Silver",H1509&lt;=211,"Bronze")</f>
        <v>Silver</v>
      </c>
      <c r="J1509" t="str" cm="1">
        <f t="array" ref="J1509">_xlfn.IFS(
H1509="444","Champions",
LEFT(H1509,1)="4","Loyal Customers",
MID(H1509,2,1)="4","Potential Loyalists",
LEFT(H1509,1)="3","Promising",
LEFT(H1509,1)="2","Customers Needing Attention",
LEFT(H1509,1)&lt;="2","At Risk",
RIGHT(H1509,1)="4","Can't Lose Them",
TRUE,"Hibernating"
)</f>
        <v>Customers Needing Attention</v>
      </c>
    </row>
    <row r="1510" spans="1:10" x14ac:dyDescent="0.25">
      <c r="A1510" s="3" t="s">
        <v>1526</v>
      </c>
      <c r="B1510">
        <v>146</v>
      </c>
      <c r="C1510">
        <v>4</v>
      </c>
      <c r="D1510">
        <v>2674.92</v>
      </c>
      <c r="E1510" cm="1">
        <f t="array" ref="E1510">_xlfn.IFS(B1510&gt;87,1,AND(B1510&lt;=87, B1510&gt;45),2,AND(B1510&lt;=45,B1510&gt;18),3,B1510&lt;=18,4)</f>
        <v>1</v>
      </c>
      <c r="F1510" cm="1">
        <f t="array" ref="F1510">_xlfn.IFS(C1510&gt;7,4,AND(C1510&lt;=7, C1510&gt;5),3,AND(C1510&lt;=5,C1510&gt;4),2,C1510&lt;=4,1)</f>
        <v>1</v>
      </c>
      <c r="G1510" cm="1">
        <f t="array" ref="G1510">_xlfn.IFS(D1510&gt;4094,4,AND(D1510&lt;=4094, D1510&gt;2784),3,AND(D1510&lt;=2784,D1510&gt;1779),2,D1510&lt;=1779,1)</f>
        <v>2</v>
      </c>
      <c r="H1510">
        <f t="shared" si="23"/>
        <v>112</v>
      </c>
      <c r="I1510" t="str" cm="1">
        <f t="array" ref="I1510">_xlfn.IFS(H1510&gt;411,"Platinum",AND(H1510&lt;=411, H1510&gt;311),"Gold",AND(H1510&lt;=311,H1510&gt;211),"Silver",H1510&lt;=211,"Bronze")</f>
        <v>Bronze</v>
      </c>
      <c r="J1510" t="str" cm="1">
        <f t="array" ref="J1510">_xlfn.IFS(
H1510="444","Champions",
LEFT(H1510,1)="4","Loyal Customers",
MID(H1510,2,1)="4","Potential Loyalists",
LEFT(H1510,1)="3","Promising",
LEFT(H1510,1)="2","Customers Needing Attention",
LEFT(H1510,1)&lt;="2","At Risk",
RIGHT(H1510,1)="4","Can't Lose Them",
TRUE,"Hibernating"
)</f>
        <v>At Risk</v>
      </c>
    </row>
    <row r="1511" spans="1:10" x14ac:dyDescent="0.25">
      <c r="A1511" s="3" t="s">
        <v>1527</v>
      </c>
      <c r="B1511">
        <v>40</v>
      </c>
      <c r="C1511">
        <v>4</v>
      </c>
      <c r="D1511">
        <v>2741.81</v>
      </c>
      <c r="E1511" cm="1">
        <f t="array" ref="E1511">_xlfn.IFS(B1511&gt;87,1,AND(B1511&lt;=87, B1511&gt;45),2,AND(B1511&lt;=45,B1511&gt;18),3,B1511&lt;=18,4)</f>
        <v>3</v>
      </c>
      <c r="F1511" cm="1">
        <f t="array" ref="F1511">_xlfn.IFS(C1511&gt;7,4,AND(C1511&lt;=7, C1511&gt;5),3,AND(C1511&lt;=5,C1511&gt;4),2,C1511&lt;=4,1)</f>
        <v>1</v>
      </c>
      <c r="G1511" cm="1">
        <f t="array" ref="G1511">_xlfn.IFS(D1511&gt;4094,4,AND(D1511&lt;=4094, D1511&gt;2784),3,AND(D1511&lt;=2784,D1511&gt;1779),2,D1511&lt;=1779,1)</f>
        <v>2</v>
      </c>
      <c r="H1511">
        <f t="shared" si="23"/>
        <v>312</v>
      </c>
      <c r="I1511" t="str" cm="1">
        <f t="array" ref="I1511">_xlfn.IFS(H1511&gt;411,"Platinum",AND(H1511&lt;=411, H1511&gt;311),"Gold",AND(H1511&lt;=311,H1511&gt;211),"Silver",H1511&lt;=211,"Bronze")</f>
        <v>Gold</v>
      </c>
      <c r="J1511" t="str" cm="1">
        <f t="array" ref="J1511">_xlfn.IFS(
H1511="444","Champions",
LEFT(H1511,1)="4","Loyal Customers",
MID(H1511,2,1)="4","Potential Loyalists",
LEFT(H1511,1)="3","Promising",
LEFT(H1511,1)="2","Customers Needing Attention",
LEFT(H1511,1)&lt;="2","At Risk",
RIGHT(H1511,1)="4","Can't Lose Them",
TRUE,"Hibernating"
)</f>
        <v>Promising</v>
      </c>
    </row>
    <row r="1512" spans="1:10" x14ac:dyDescent="0.25">
      <c r="A1512" s="3" t="s">
        <v>1528</v>
      </c>
      <c r="B1512">
        <v>3</v>
      </c>
      <c r="C1512">
        <v>11</v>
      </c>
      <c r="D1512">
        <v>3682.7300000000005</v>
      </c>
      <c r="E1512" cm="1">
        <f t="array" ref="E1512">_xlfn.IFS(B1512&gt;87,1,AND(B1512&lt;=87, B1512&gt;45),2,AND(B1512&lt;=45,B1512&gt;18),3,B1512&lt;=18,4)</f>
        <v>4</v>
      </c>
      <c r="F1512" cm="1">
        <f t="array" ref="F1512">_xlfn.IFS(C1512&gt;7,4,AND(C1512&lt;=7, C1512&gt;5),3,AND(C1512&lt;=5,C1512&gt;4),2,C1512&lt;=4,1)</f>
        <v>4</v>
      </c>
      <c r="G1512" cm="1">
        <f t="array" ref="G1512">_xlfn.IFS(D1512&gt;4094,4,AND(D1512&lt;=4094, D1512&gt;2784),3,AND(D1512&lt;=2784,D1512&gt;1779),2,D1512&lt;=1779,1)</f>
        <v>3</v>
      </c>
      <c r="H1512">
        <f t="shared" si="23"/>
        <v>443</v>
      </c>
      <c r="I1512" t="str" cm="1">
        <f t="array" ref="I1512">_xlfn.IFS(H1512&gt;411,"Platinum",AND(H1512&lt;=411, H1512&gt;311),"Gold",AND(H1512&lt;=311,H1512&gt;211),"Silver",H1512&lt;=211,"Bronze")</f>
        <v>Platinum</v>
      </c>
      <c r="J1512" t="str" cm="1">
        <f t="array" ref="J1512">_xlfn.IFS(
H1512="444","Champions",
LEFT(H1512,1)="4","Loyal Customers",
MID(H1512,2,1)="4","Potential Loyalists",
LEFT(H1512,1)="3","Promising",
LEFT(H1512,1)="2","Customers Needing Attention",
LEFT(H1512,1)&lt;="2","At Risk",
RIGHT(H1512,1)="4","Can't Lose Them",
TRUE,"Hibernating"
)</f>
        <v>Loyal Customers</v>
      </c>
    </row>
    <row r="1513" spans="1:10" x14ac:dyDescent="0.25">
      <c r="A1513" s="3" t="s">
        <v>1529</v>
      </c>
      <c r="B1513">
        <v>82</v>
      </c>
      <c r="C1513">
        <v>8</v>
      </c>
      <c r="D1513">
        <v>2688.5699999999997</v>
      </c>
      <c r="E1513" cm="1">
        <f t="array" ref="E1513">_xlfn.IFS(B1513&gt;87,1,AND(B1513&lt;=87, B1513&gt;45),2,AND(B1513&lt;=45,B1513&gt;18),3,B1513&lt;=18,4)</f>
        <v>2</v>
      </c>
      <c r="F1513" cm="1">
        <f t="array" ref="F1513">_xlfn.IFS(C1513&gt;7,4,AND(C1513&lt;=7, C1513&gt;5),3,AND(C1513&lt;=5,C1513&gt;4),2,C1513&lt;=4,1)</f>
        <v>4</v>
      </c>
      <c r="G1513" cm="1">
        <f t="array" ref="G1513">_xlfn.IFS(D1513&gt;4094,4,AND(D1513&lt;=4094, D1513&gt;2784),3,AND(D1513&lt;=2784,D1513&gt;1779),2,D1513&lt;=1779,1)</f>
        <v>2</v>
      </c>
      <c r="H1513">
        <f t="shared" si="23"/>
        <v>242</v>
      </c>
      <c r="I1513" t="str" cm="1">
        <f t="array" ref="I1513">_xlfn.IFS(H1513&gt;411,"Platinum",AND(H1513&lt;=411, H1513&gt;311),"Gold",AND(H1513&lt;=311,H1513&gt;211),"Silver",H1513&lt;=211,"Bronze")</f>
        <v>Silver</v>
      </c>
      <c r="J1513" t="str" cm="1">
        <f t="array" ref="J1513">_xlfn.IFS(
H1513="444","Champions",
LEFT(H1513,1)="4","Loyal Customers",
MID(H1513,2,1)="4","Potential Loyalists",
LEFT(H1513,1)="3","Promising",
LEFT(H1513,1)="2","Customers Needing Attention",
LEFT(H1513,1)&lt;="2","At Risk",
RIGHT(H1513,1)="4","Can't Lose Them",
TRUE,"Hibernating"
)</f>
        <v>Potential Loyalists</v>
      </c>
    </row>
    <row r="1514" spans="1:10" x14ac:dyDescent="0.25">
      <c r="A1514" s="3" t="s">
        <v>1530</v>
      </c>
      <c r="B1514">
        <v>6</v>
      </c>
      <c r="C1514">
        <v>4</v>
      </c>
      <c r="D1514">
        <v>2434.64</v>
      </c>
      <c r="E1514" cm="1">
        <f t="array" ref="E1514">_xlfn.IFS(B1514&gt;87,1,AND(B1514&lt;=87, B1514&gt;45),2,AND(B1514&lt;=45,B1514&gt;18),3,B1514&lt;=18,4)</f>
        <v>4</v>
      </c>
      <c r="F1514" cm="1">
        <f t="array" ref="F1514">_xlfn.IFS(C1514&gt;7,4,AND(C1514&lt;=7, C1514&gt;5),3,AND(C1514&lt;=5,C1514&gt;4),2,C1514&lt;=4,1)</f>
        <v>1</v>
      </c>
      <c r="G1514" cm="1">
        <f t="array" ref="G1514">_xlfn.IFS(D1514&gt;4094,4,AND(D1514&lt;=4094, D1514&gt;2784),3,AND(D1514&lt;=2784,D1514&gt;1779),2,D1514&lt;=1779,1)</f>
        <v>2</v>
      </c>
      <c r="H1514">
        <f t="shared" si="23"/>
        <v>412</v>
      </c>
      <c r="I1514" t="str" cm="1">
        <f t="array" ref="I1514">_xlfn.IFS(H1514&gt;411,"Platinum",AND(H1514&lt;=411, H1514&gt;311),"Gold",AND(H1514&lt;=311,H1514&gt;211),"Silver",H1514&lt;=211,"Bronze")</f>
        <v>Platinum</v>
      </c>
      <c r="J1514" t="str" cm="1">
        <f t="array" ref="J1514">_xlfn.IFS(
H1514="444","Champions",
LEFT(H1514,1)="4","Loyal Customers",
MID(H1514,2,1)="4","Potential Loyalists",
LEFT(H1514,1)="3","Promising",
LEFT(H1514,1)="2","Customers Needing Attention",
LEFT(H1514,1)&lt;="2","At Risk",
RIGHT(H1514,1)="4","Can't Lose Them",
TRUE,"Hibernating"
)</f>
        <v>Loyal Customers</v>
      </c>
    </row>
    <row r="1515" spans="1:10" x14ac:dyDescent="0.25">
      <c r="A1515" s="3" t="s">
        <v>1531</v>
      </c>
      <c r="B1515">
        <v>27</v>
      </c>
      <c r="C1515">
        <v>6</v>
      </c>
      <c r="D1515">
        <v>4962.2</v>
      </c>
      <c r="E1515" cm="1">
        <f t="array" ref="E1515">_xlfn.IFS(B1515&gt;87,1,AND(B1515&lt;=87, B1515&gt;45),2,AND(B1515&lt;=45,B1515&gt;18),3,B1515&lt;=18,4)</f>
        <v>3</v>
      </c>
      <c r="F1515" cm="1">
        <f t="array" ref="F1515">_xlfn.IFS(C1515&gt;7,4,AND(C1515&lt;=7, C1515&gt;5),3,AND(C1515&lt;=5,C1515&gt;4),2,C1515&lt;=4,1)</f>
        <v>3</v>
      </c>
      <c r="G1515" cm="1">
        <f t="array" ref="G1515">_xlfn.IFS(D1515&gt;4094,4,AND(D1515&lt;=4094, D1515&gt;2784),3,AND(D1515&lt;=2784,D1515&gt;1779),2,D1515&lt;=1779,1)</f>
        <v>4</v>
      </c>
      <c r="H1515">
        <f t="shared" si="23"/>
        <v>334</v>
      </c>
      <c r="I1515" t="str" cm="1">
        <f t="array" ref="I1515">_xlfn.IFS(H1515&gt;411,"Platinum",AND(H1515&lt;=411, H1515&gt;311),"Gold",AND(H1515&lt;=311,H1515&gt;211),"Silver",H1515&lt;=211,"Bronze")</f>
        <v>Gold</v>
      </c>
      <c r="J1515" t="str" cm="1">
        <f t="array" ref="J1515">_xlfn.IFS(
H1515="444","Champions",
LEFT(H1515,1)="4","Loyal Customers",
MID(H1515,2,1)="4","Potential Loyalists",
LEFT(H1515,1)="3","Promising",
LEFT(H1515,1)="2","Customers Needing Attention",
LEFT(H1515,1)&lt;="2","At Risk",
RIGHT(H1515,1)="4","Can't Lose Them",
TRUE,"Hibernating"
)</f>
        <v>Promising</v>
      </c>
    </row>
    <row r="1516" spans="1:10" x14ac:dyDescent="0.25">
      <c r="A1516" s="3" t="s">
        <v>1532</v>
      </c>
      <c r="B1516">
        <v>22</v>
      </c>
      <c r="C1516">
        <v>7</v>
      </c>
      <c r="D1516">
        <v>4178.4500000000007</v>
      </c>
      <c r="E1516" cm="1">
        <f t="array" ref="E1516">_xlfn.IFS(B1516&gt;87,1,AND(B1516&lt;=87, B1516&gt;45),2,AND(B1516&lt;=45,B1516&gt;18),3,B1516&lt;=18,4)</f>
        <v>3</v>
      </c>
      <c r="F1516" cm="1">
        <f t="array" ref="F1516">_xlfn.IFS(C1516&gt;7,4,AND(C1516&lt;=7, C1516&gt;5),3,AND(C1516&lt;=5,C1516&gt;4),2,C1516&lt;=4,1)</f>
        <v>3</v>
      </c>
      <c r="G1516" cm="1">
        <f t="array" ref="G1516">_xlfn.IFS(D1516&gt;4094,4,AND(D1516&lt;=4094, D1516&gt;2784),3,AND(D1516&lt;=2784,D1516&gt;1779),2,D1516&lt;=1779,1)</f>
        <v>4</v>
      </c>
      <c r="H1516">
        <f t="shared" si="23"/>
        <v>334</v>
      </c>
      <c r="I1516" t="str" cm="1">
        <f t="array" ref="I1516">_xlfn.IFS(H1516&gt;411,"Platinum",AND(H1516&lt;=411, H1516&gt;311),"Gold",AND(H1516&lt;=311,H1516&gt;211),"Silver",H1516&lt;=211,"Bronze")</f>
        <v>Gold</v>
      </c>
      <c r="J1516" t="str" cm="1">
        <f t="array" ref="J1516">_xlfn.IFS(
H1516="444","Champions",
LEFT(H1516,1)="4","Loyal Customers",
MID(H1516,2,1)="4","Potential Loyalists",
LEFT(H1516,1)="3","Promising",
LEFT(H1516,1)="2","Customers Needing Attention",
LEFT(H1516,1)&lt;="2","At Risk",
RIGHT(H1516,1)="4","Can't Lose Them",
TRUE,"Hibernating"
)</f>
        <v>Promising</v>
      </c>
    </row>
    <row r="1517" spans="1:10" x14ac:dyDescent="0.25">
      <c r="A1517" s="3" t="s">
        <v>1533</v>
      </c>
      <c r="B1517">
        <v>45</v>
      </c>
      <c r="C1517">
        <v>3</v>
      </c>
      <c r="D1517">
        <v>959.32</v>
      </c>
      <c r="E1517" cm="1">
        <f t="array" ref="E1517">_xlfn.IFS(B1517&gt;87,1,AND(B1517&lt;=87, B1517&gt;45),2,AND(B1517&lt;=45,B1517&gt;18),3,B1517&lt;=18,4)</f>
        <v>3</v>
      </c>
      <c r="F1517" cm="1">
        <f t="array" ref="F1517">_xlfn.IFS(C1517&gt;7,4,AND(C1517&lt;=7, C1517&gt;5),3,AND(C1517&lt;=5,C1517&gt;4),2,C1517&lt;=4,1)</f>
        <v>1</v>
      </c>
      <c r="G1517" cm="1">
        <f t="array" ref="G1517">_xlfn.IFS(D1517&gt;4094,4,AND(D1517&lt;=4094, D1517&gt;2784),3,AND(D1517&lt;=2784,D1517&gt;1779),2,D1517&lt;=1779,1)</f>
        <v>1</v>
      </c>
      <c r="H1517">
        <f t="shared" si="23"/>
        <v>311</v>
      </c>
      <c r="I1517" t="str" cm="1">
        <f t="array" ref="I1517">_xlfn.IFS(H1517&gt;411,"Platinum",AND(H1517&lt;=411, H1517&gt;311),"Gold",AND(H1517&lt;=311,H1517&gt;211),"Silver",H1517&lt;=211,"Bronze")</f>
        <v>Silver</v>
      </c>
      <c r="J1517" t="str" cm="1">
        <f t="array" ref="J1517">_xlfn.IFS(
H1517="444","Champions",
LEFT(H1517,1)="4","Loyal Customers",
MID(H1517,2,1)="4","Potential Loyalists",
LEFT(H1517,1)="3","Promising",
LEFT(H1517,1)="2","Customers Needing Attention",
LEFT(H1517,1)&lt;="2","At Risk",
RIGHT(H1517,1)="4","Can't Lose Them",
TRUE,"Hibernating"
)</f>
        <v>Promising</v>
      </c>
    </row>
    <row r="1518" spans="1:10" x14ac:dyDescent="0.25">
      <c r="A1518" s="3" t="s">
        <v>1534</v>
      </c>
      <c r="B1518">
        <v>58</v>
      </c>
      <c r="C1518">
        <v>6</v>
      </c>
      <c r="D1518">
        <v>3222.9900000000002</v>
      </c>
      <c r="E1518" cm="1">
        <f t="array" ref="E1518">_xlfn.IFS(B1518&gt;87,1,AND(B1518&lt;=87, B1518&gt;45),2,AND(B1518&lt;=45,B1518&gt;18),3,B1518&lt;=18,4)</f>
        <v>2</v>
      </c>
      <c r="F1518" cm="1">
        <f t="array" ref="F1518">_xlfn.IFS(C1518&gt;7,4,AND(C1518&lt;=7, C1518&gt;5),3,AND(C1518&lt;=5,C1518&gt;4),2,C1518&lt;=4,1)</f>
        <v>3</v>
      </c>
      <c r="G1518" cm="1">
        <f t="array" ref="G1518">_xlfn.IFS(D1518&gt;4094,4,AND(D1518&lt;=4094, D1518&gt;2784),3,AND(D1518&lt;=2784,D1518&gt;1779),2,D1518&lt;=1779,1)</f>
        <v>3</v>
      </c>
      <c r="H1518">
        <f t="shared" si="23"/>
        <v>233</v>
      </c>
      <c r="I1518" t="str" cm="1">
        <f t="array" ref="I1518">_xlfn.IFS(H1518&gt;411,"Platinum",AND(H1518&lt;=411, H1518&gt;311),"Gold",AND(H1518&lt;=311,H1518&gt;211),"Silver",H1518&lt;=211,"Bronze")</f>
        <v>Silver</v>
      </c>
      <c r="J1518" t="str" cm="1">
        <f t="array" ref="J1518">_xlfn.IFS(
H1518="444","Champions",
LEFT(H1518,1)="4","Loyal Customers",
MID(H1518,2,1)="4","Potential Loyalists",
LEFT(H1518,1)="3","Promising",
LEFT(H1518,1)="2","Customers Needing Attention",
LEFT(H1518,1)&lt;="2","At Risk",
RIGHT(H1518,1)="4","Can't Lose Them",
TRUE,"Hibernating"
)</f>
        <v>Customers Needing Attention</v>
      </c>
    </row>
    <row r="1519" spans="1:10" x14ac:dyDescent="0.25">
      <c r="A1519" s="3" t="s">
        <v>1535</v>
      </c>
      <c r="B1519">
        <v>43</v>
      </c>
      <c r="C1519">
        <v>5</v>
      </c>
      <c r="D1519">
        <v>4826.5</v>
      </c>
      <c r="E1519" cm="1">
        <f t="array" ref="E1519">_xlfn.IFS(B1519&gt;87,1,AND(B1519&lt;=87, B1519&gt;45),2,AND(B1519&lt;=45,B1519&gt;18),3,B1519&lt;=18,4)</f>
        <v>3</v>
      </c>
      <c r="F1519" cm="1">
        <f t="array" ref="F1519">_xlfn.IFS(C1519&gt;7,4,AND(C1519&lt;=7, C1519&gt;5),3,AND(C1519&lt;=5,C1519&gt;4),2,C1519&lt;=4,1)</f>
        <v>2</v>
      </c>
      <c r="G1519" cm="1">
        <f t="array" ref="G1519">_xlfn.IFS(D1519&gt;4094,4,AND(D1519&lt;=4094, D1519&gt;2784),3,AND(D1519&lt;=2784,D1519&gt;1779),2,D1519&lt;=1779,1)</f>
        <v>4</v>
      </c>
      <c r="H1519">
        <f t="shared" si="23"/>
        <v>324</v>
      </c>
      <c r="I1519" t="str" cm="1">
        <f t="array" ref="I1519">_xlfn.IFS(H1519&gt;411,"Platinum",AND(H1519&lt;=411, H1519&gt;311),"Gold",AND(H1519&lt;=311,H1519&gt;211),"Silver",H1519&lt;=211,"Bronze")</f>
        <v>Gold</v>
      </c>
      <c r="J1519" t="str" cm="1">
        <f t="array" ref="J1519">_xlfn.IFS(
H1519="444","Champions",
LEFT(H1519,1)="4","Loyal Customers",
MID(H1519,2,1)="4","Potential Loyalists",
LEFT(H1519,1)="3","Promising",
LEFT(H1519,1)="2","Customers Needing Attention",
LEFT(H1519,1)&lt;="2","At Risk",
RIGHT(H1519,1)="4","Can't Lose Them",
TRUE,"Hibernating"
)</f>
        <v>Promising</v>
      </c>
    </row>
    <row r="1520" spans="1:10" x14ac:dyDescent="0.25">
      <c r="A1520" s="3" t="s">
        <v>1536</v>
      </c>
      <c r="B1520">
        <v>1</v>
      </c>
      <c r="C1520">
        <v>5</v>
      </c>
      <c r="D1520">
        <v>2411.6299999999997</v>
      </c>
      <c r="E1520" cm="1">
        <f t="array" ref="E1520">_xlfn.IFS(B1520&gt;87,1,AND(B1520&lt;=87, B1520&gt;45),2,AND(B1520&lt;=45,B1520&gt;18),3,B1520&lt;=18,4)</f>
        <v>4</v>
      </c>
      <c r="F1520" cm="1">
        <f t="array" ref="F1520">_xlfn.IFS(C1520&gt;7,4,AND(C1520&lt;=7, C1520&gt;5),3,AND(C1520&lt;=5,C1520&gt;4),2,C1520&lt;=4,1)</f>
        <v>2</v>
      </c>
      <c r="G1520" cm="1">
        <f t="array" ref="G1520">_xlfn.IFS(D1520&gt;4094,4,AND(D1520&lt;=4094, D1520&gt;2784),3,AND(D1520&lt;=2784,D1520&gt;1779),2,D1520&lt;=1779,1)</f>
        <v>2</v>
      </c>
      <c r="H1520">
        <f t="shared" si="23"/>
        <v>422</v>
      </c>
      <c r="I1520" t="str" cm="1">
        <f t="array" ref="I1520">_xlfn.IFS(H1520&gt;411,"Platinum",AND(H1520&lt;=411, H1520&gt;311),"Gold",AND(H1520&lt;=311,H1520&gt;211),"Silver",H1520&lt;=211,"Bronze")</f>
        <v>Platinum</v>
      </c>
      <c r="J1520" t="str" cm="1">
        <f t="array" ref="J1520">_xlfn.IFS(
H1520="444","Champions",
LEFT(H1520,1)="4","Loyal Customers",
MID(H1520,2,1)="4","Potential Loyalists",
LEFT(H1520,1)="3","Promising",
LEFT(H1520,1)="2","Customers Needing Attention",
LEFT(H1520,1)&lt;="2","At Risk",
RIGHT(H1520,1)="4","Can't Lose Them",
TRUE,"Hibernating"
)</f>
        <v>Loyal Customers</v>
      </c>
    </row>
    <row r="1521" spans="1:10" x14ac:dyDescent="0.25">
      <c r="A1521" s="3" t="s">
        <v>1537</v>
      </c>
      <c r="B1521">
        <v>19</v>
      </c>
      <c r="C1521">
        <v>5</v>
      </c>
      <c r="D1521">
        <v>2554.42</v>
      </c>
      <c r="E1521" cm="1">
        <f t="array" ref="E1521">_xlfn.IFS(B1521&gt;87,1,AND(B1521&lt;=87, B1521&gt;45),2,AND(B1521&lt;=45,B1521&gt;18),3,B1521&lt;=18,4)</f>
        <v>3</v>
      </c>
      <c r="F1521" cm="1">
        <f t="array" ref="F1521">_xlfn.IFS(C1521&gt;7,4,AND(C1521&lt;=7, C1521&gt;5),3,AND(C1521&lt;=5,C1521&gt;4),2,C1521&lt;=4,1)</f>
        <v>2</v>
      </c>
      <c r="G1521" cm="1">
        <f t="array" ref="G1521">_xlfn.IFS(D1521&gt;4094,4,AND(D1521&lt;=4094, D1521&gt;2784),3,AND(D1521&lt;=2784,D1521&gt;1779),2,D1521&lt;=1779,1)</f>
        <v>2</v>
      </c>
      <c r="H1521">
        <f t="shared" si="23"/>
        <v>322</v>
      </c>
      <c r="I1521" t="str" cm="1">
        <f t="array" ref="I1521">_xlfn.IFS(H1521&gt;411,"Platinum",AND(H1521&lt;=411, H1521&gt;311),"Gold",AND(H1521&lt;=311,H1521&gt;211),"Silver",H1521&lt;=211,"Bronze")</f>
        <v>Gold</v>
      </c>
      <c r="J1521" t="str" cm="1">
        <f t="array" ref="J1521">_xlfn.IFS(
H1521="444","Champions",
LEFT(H1521,1)="4","Loyal Customers",
MID(H1521,2,1)="4","Potential Loyalists",
LEFT(H1521,1)="3","Promising",
LEFT(H1521,1)="2","Customers Needing Attention",
LEFT(H1521,1)&lt;="2","At Risk",
RIGHT(H1521,1)="4","Can't Lose Them",
TRUE,"Hibernating"
)</f>
        <v>Promising</v>
      </c>
    </row>
    <row r="1522" spans="1:10" x14ac:dyDescent="0.25">
      <c r="A1522" s="3" t="s">
        <v>1538</v>
      </c>
      <c r="B1522">
        <v>25</v>
      </c>
      <c r="C1522">
        <v>6</v>
      </c>
      <c r="D1522">
        <v>4188.1200000000008</v>
      </c>
      <c r="E1522" cm="1">
        <f t="array" ref="E1522">_xlfn.IFS(B1522&gt;87,1,AND(B1522&lt;=87, B1522&gt;45),2,AND(B1522&lt;=45,B1522&gt;18),3,B1522&lt;=18,4)</f>
        <v>3</v>
      </c>
      <c r="F1522" cm="1">
        <f t="array" ref="F1522">_xlfn.IFS(C1522&gt;7,4,AND(C1522&lt;=7, C1522&gt;5),3,AND(C1522&lt;=5,C1522&gt;4),2,C1522&lt;=4,1)</f>
        <v>3</v>
      </c>
      <c r="G1522" cm="1">
        <f t="array" ref="G1522">_xlfn.IFS(D1522&gt;4094,4,AND(D1522&lt;=4094, D1522&gt;2784),3,AND(D1522&lt;=2784,D1522&gt;1779),2,D1522&lt;=1779,1)</f>
        <v>4</v>
      </c>
      <c r="H1522">
        <f t="shared" si="23"/>
        <v>334</v>
      </c>
      <c r="I1522" t="str" cm="1">
        <f t="array" ref="I1522">_xlfn.IFS(H1522&gt;411,"Platinum",AND(H1522&lt;=411, H1522&gt;311),"Gold",AND(H1522&lt;=311,H1522&gt;211),"Silver",H1522&lt;=211,"Bronze")</f>
        <v>Gold</v>
      </c>
      <c r="J1522" t="str" cm="1">
        <f t="array" ref="J1522">_xlfn.IFS(
H1522="444","Champions",
LEFT(H1522,1)="4","Loyal Customers",
MID(H1522,2,1)="4","Potential Loyalists",
LEFT(H1522,1)="3","Promising",
LEFT(H1522,1)="2","Customers Needing Attention",
LEFT(H1522,1)&lt;="2","At Risk",
RIGHT(H1522,1)="4","Can't Lose Them",
TRUE,"Hibernating"
)</f>
        <v>Promising</v>
      </c>
    </row>
    <row r="1523" spans="1:10" x14ac:dyDescent="0.25">
      <c r="A1523" s="3" t="s">
        <v>1539</v>
      </c>
      <c r="B1523">
        <v>74</v>
      </c>
      <c r="C1523">
        <v>6</v>
      </c>
      <c r="D1523">
        <v>4675.97</v>
      </c>
      <c r="E1523" cm="1">
        <f t="array" ref="E1523">_xlfn.IFS(B1523&gt;87,1,AND(B1523&lt;=87, B1523&gt;45),2,AND(B1523&lt;=45,B1523&gt;18),3,B1523&lt;=18,4)</f>
        <v>2</v>
      </c>
      <c r="F1523" cm="1">
        <f t="array" ref="F1523">_xlfn.IFS(C1523&gt;7,4,AND(C1523&lt;=7, C1523&gt;5),3,AND(C1523&lt;=5,C1523&gt;4),2,C1523&lt;=4,1)</f>
        <v>3</v>
      </c>
      <c r="G1523" cm="1">
        <f t="array" ref="G1523">_xlfn.IFS(D1523&gt;4094,4,AND(D1523&lt;=4094, D1523&gt;2784),3,AND(D1523&lt;=2784,D1523&gt;1779),2,D1523&lt;=1779,1)</f>
        <v>4</v>
      </c>
      <c r="H1523">
        <f t="shared" si="23"/>
        <v>234</v>
      </c>
      <c r="I1523" t="str" cm="1">
        <f t="array" ref="I1523">_xlfn.IFS(H1523&gt;411,"Platinum",AND(H1523&lt;=411, H1523&gt;311),"Gold",AND(H1523&lt;=311,H1523&gt;211),"Silver",H1523&lt;=211,"Bronze")</f>
        <v>Silver</v>
      </c>
      <c r="J1523" t="str" cm="1">
        <f t="array" ref="J1523">_xlfn.IFS(
H1523="444","Champions",
LEFT(H1523,1)="4","Loyal Customers",
MID(H1523,2,1)="4","Potential Loyalists",
LEFT(H1523,1)="3","Promising",
LEFT(H1523,1)="2","Customers Needing Attention",
LEFT(H1523,1)&lt;="2","At Risk",
RIGHT(H1523,1)="4","Can't Lose Them",
TRUE,"Hibernating"
)</f>
        <v>Customers Needing Attention</v>
      </c>
    </row>
    <row r="1524" spans="1:10" x14ac:dyDescent="0.25">
      <c r="A1524" s="3" t="s">
        <v>1540</v>
      </c>
      <c r="B1524">
        <v>1</v>
      </c>
      <c r="C1524">
        <v>8</v>
      </c>
      <c r="D1524">
        <v>6854.59</v>
      </c>
      <c r="E1524" cm="1">
        <f t="array" ref="E1524">_xlfn.IFS(B1524&gt;87,1,AND(B1524&lt;=87, B1524&gt;45),2,AND(B1524&lt;=45,B1524&gt;18),3,B1524&lt;=18,4)</f>
        <v>4</v>
      </c>
      <c r="F1524" cm="1">
        <f t="array" ref="F1524">_xlfn.IFS(C1524&gt;7,4,AND(C1524&lt;=7, C1524&gt;5),3,AND(C1524&lt;=5,C1524&gt;4),2,C1524&lt;=4,1)</f>
        <v>4</v>
      </c>
      <c r="G1524" cm="1">
        <f t="array" ref="G1524">_xlfn.IFS(D1524&gt;4094,4,AND(D1524&lt;=4094, D1524&gt;2784),3,AND(D1524&lt;=2784,D1524&gt;1779),2,D1524&lt;=1779,1)</f>
        <v>4</v>
      </c>
      <c r="H1524">
        <f t="shared" si="23"/>
        <v>444</v>
      </c>
      <c r="I1524" t="str" cm="1">
        <f t="array" ref="I1524">_xlfn.IFS(H1524&gt;411,"Platinum",AND(H1524&lt;=411, H1524&gt;311),"Gold",AND(H1524&lt;=311,H1524&gt;211),"Silver",H1524&lt;=211,"Bronze")</f>
        <v>Platinum</v>
      </c>
      <c r="J1524" t="str" cm="1">
        <f t="array" ref="J1524">_xlfn.IFS(
H1524="444","Champions",
LEFT(H1524,1)="4","Loyal Customers",
MID(H1524,2,1)="4","Potential Loyalists",
LEFT(H1524,1)="3","Promising",
LEFT(H1524,1)="2","Customers Needing Attention",
LEFT(H1524,1)&lt;="2","At Risk",
RIGHT(H1524,1)="4","Can't Lose Them",
TRUE,"Hibernating"
)</f>
        <v>Loyal Customers</v>
      </c>
    </row>
    <row r="1525" spans="1:10" x14ac:dyDescent="0.25">
      <c r="A1525" s="3" t="s">
        <v>1541</v>
      </c>
      <c r="B1525">
        <v>26</v>
      </c>
      <c r="C1525">
        <v>8</v>
      </c>
      <c r="D1525">
        <v>3635.04</v>
      </c>
      <c r="E1525" cm="1">
        <f t="array" ref="E1525">_xlfn.IFS(B1525&gt;87,1,AND(B1525&lt;=87, B1525&gt;45),2,AND(B1525&lt;=45,B1525&gt;18),3,B1525&lt;=18,4)</f>
        <v>3</v>
      </c>
      <c r="F1525" cm="1">
        <f t="array" ref="F1525">_xlfn.IFS(C1525&gt;7,4,AND(C1525&lt;=7, C1525&gt;5),3,AND(C1525&lt;=5,C1525&gt;4),2,C1525&lt;=4,1)</f>
        <v>4</v>
      </c>
      <c r="G1525" cm="1">
        <f t="array" ref="G1525">_xlfn.IFS(D1525&gt;4094,4,AND(D1525&lt;=4094, D1525&gt;2784),3,AND(D1525&lt;=2784,D1525&gt;1779),2,D1525&lt;=1779,1)</f>
        <v>3</v>
      </c>
      <c r="H1525">
        <f t="shared" si="23"/>
        <v>343</v>
      </c>
      <c r="I1525" t="str" cm="1">
        <f t="array" ref="I1525">_xlfn.IFS(H1525&gt;411,"Platinum",AND(H1525&lt;=411, H1525&gt;311),"Gold",AND(H1525&lt;=311,H1525&gt;211),"Silver",H1525&lt;=211,"Bronze")</f>
        <v>Gold</v>
      </c>
      <c r="J1525" t="str" cm="1">
        <f t="array" ref="J1525">_xlfn.IFS(
H1525="444","Champions",
LEFT(H1525,1)="4","Loyal Customers",
MID(H1525,2,1)="4","Potential Loyalists",
LEFT(H1525,1)="3","Promising",
LEFT(H1525,1)="2","Customers Needing Attention",
LEFT(H1525,1)&lt;="2","At Risk",
RIGHT(H1525,1)="4","Can't Lose Them",
TRUE,"Hibernating"
)</f>
        <v>Potential Loyalists</v>
      </c>
    </row>
    <row r="1526" spans="1:10" x14ac:dyDescent="0.25">
      <c r="A1526" s="3" t="s">
        <v>1542</v>
      </c>
      <c r="B1526">
        <v>20</v>
      </c>
      <c r="C1526">
        <v>3</v>
      </c>
      <c r="D1526">
        <v>1902.53</v>
      </c>
      <c r="E1526" cm="1">
        <f t="array" ref="E1526">_xlfn.IFS(B1526&gt;87,1,AND(B1526&lt;=87, B1526&gt;45),2,AND(B1526&lt;=45,B1526&gt;18),3,B1526&lt;=18,4)</f>
        <v>3</v>
      </c>
      <c r="F1526" cm="1">
        <f t="array" ref="F1526">_xlfn.IFS(C1526&gt;7,4,AND(C1526&lt;=7, C1526&gt;5),3,AND(C1526&lt;=5,C1526&gt;4),2,C1526&lt;=4,1)</f>
        <v>1</v>
      </c>
      <c r="G1526" cm="1">
        <f t="array" ref="G1526">_xlfn.IFS(D1526&gt;4094,4,AND(D1526&lt;=4094, D1526&gt;2784),3,AND(D1526&lt;=2784,D1526&gt;1779),2,D1526&lt;=1779,1)</f>
        <v>2</v>
      </c>
      <c r="H1526">
        <f t="shared" si="23"/>
        <v>312</v>
      </c>
      <c r="I1526" t="str" cm="1">
        <f t="array" ref="I1526">_xlfn.IFS(H1526&gt;411,"Platinum",AND(H1526&lt;=411, H1526&gt;311),"Gold",AND(H1526&lt;=311,H1526&gt;211),"Silver",H1526&lt;=211,"Bronze")</f>
        <v>Gold</v>
      </c>
      <c r="J1526" t="str" cm="1">
        <f t="array" ref="J1526">_xlfn.IFS(
H1526="444","Champions",
LEFT(H1526,1)="4","Loyal Customers",
MID(H1526,2,1)="4","Potential Loyalists",
LEFT(H1526,1)="3","Promising",
LEFT(H1526,1)="2","Customers Needing Attention",
LEFT(H1526,1)&lt;="2","At Risk",
RIGHT(H1526,1)="4","Can't Lose Them",
TRUE,"Hibernating"
)</f>
        <v>Promising</v>
      </c>
    </row>
    <row r="1527" spans="1:10" x14ac:dyDescent="0.25">
      <c r="A1527" s="3" t="s">
        <v>1543</v>
      </c>
      <c r="B1527">
        <v>93</v>
      </c>
      <c r="C1527">
        <v>5</v>
      </c>
      <c r="D1527">
        <v>2642.9499999999994</v>
      </c>
      <c r="E1527" cm="1">
        <f t="array" ref="E1527">_xlfn.IFS(B1527&gt;87,1,AND(B1527&lt;=87, B1527&gt;45),2,AND(B1527&lt;=45,B1527&gt;18),3,B1527&lt;=18,4)</f>
        <v>1</v>
      </c>
      <c r="F1527" cm="1">
        <f t="array" ref="F1527">_xlfn.IFS(C1527&gt;7,4,AND(C1527&lt;=7, C1527&gt;5),3,AND(C1527&lt;=5,C1527&gt;4),2,C1527&lt;=4,1)</f>
        <v>2</v>
      </c>
      <c r="G1527" cm="1">
        <f t="array" ref="G1527">_xlfn.IFS(D1527&gt;4094,4,AND(D1527&lt;=4094, D1527&gt;2784),3,AND(D1527&lt;=2784,D1527&gt;1779),2,D1527&lt;=1779,1)</f>
        <v>2</v>
      </c>
      <c r="H1527">
        <f t="shared" si="23"/>
        <v>122</v>
      </c>
      <c r="I1527" t="str" cm="1">
        <f t="array" ref="I1527">_xlfn.IFS(H1527&gt;411,"Platinum",AND(H1527&lt;=411, H1527&gt;311),"Gold",AND(H1527&lt;=311,H1527&gt;211),"Silver",H1527&lt;=211,"Bronze")</f>
        <v>Bronze</v>
      </c>
      <c r="J1527" t="str" cm="1">
        <f t="array" ref="J1527">_xlfn.IFS(
H1527="444","Champions",
LEFT(H1527,1)="4","Loyal Customers",
MID(H1527,2,1)="4","Potential Loyalists",
LEFT(H1527,1)="3","Promising",
LEFT(H1527,1)="2","Customers Needing Attention",
LEFT(H1527,1)&lt;="2","At Risk",
RIGHT(H1527,1)="4","Can't Lose Them",
TRUE,"Hibernating"
)</f>
        <v>At Risk</v>
      </c>
    </row>
    <row r="1528" spans="1:10" x14ac:dyDescent="0.25">
      <c r="A1528" s="3" t="s">
        <v>1544</v>
      </c>
      <c r="B1528">
        <v>0</v>
      </c>
      <c r="C1528">
        <v>8</v>
      </c>
      <c r="D1528">
        <v>2940.03</v>
      </c>
      <c r="E1528" cm="1">
        <f t="array" ref="E1528">_xlfn.IFS(B1528&gt;87,1,AND(B1528&lt;=87, B1528&gt;45),2,AND(B1528&lt;=45,B1528&gt;18),3,B1528&lt;=18,4)</f>
        <v>4</v>
      </c>
      <c r="F1528" cm="1">
        <f t="array" ref="F1528">_xlfn.IFS(C1528&gt;7,4,AND(C1528&lt;=7, C1528&gt;5),3,AND(C1528&lt;=5,C1528&gt;4),2,C1528&lt;=4,1)</f>
        <v>4</v>
      </c>
      <c r="G1528" cm="1">
        <f t="array" ref="G1528">_xlfn.IFS(D1528&gt;4094,4,AND(D1528&lt;=4094, D1528&gt;2784),3,AND(D1528&lt;=2784,D1528&gt;1779),2,D1528&lt;=1779,1)</f>
        <v>3</v>
      </c>
      <c r="H1528">
        <f t="shared" si="23"/>
        <v>443</v>
      </c>
      <c r="I1528" t="str" cm="1">
        <f t="array" ref="I1528">_xlfn.IFS(H1528&gt;411,"Platinum",AND(H1528&lt;=411, H1528&gt;311),"Gold",AND(H1528&lt;=311,H1528&gt;211),"Silver",H1528&lt;=211,"Bronze")</f>
        <v>Platinum</v>
      </c>
      <c r="J1528" t="str" cm="1">
        <f t="array" ref="J1528">_xlfn.IFS(
H1528="444","Champions",
LEFT(H1528,1)="4","Loyal Customers",
MID(H1528,2,1)="4","Potential Loyalists",
LEFT(H1528,1)="3","Promising",
LEFT(H1528,1)="2","Customers Needing Attention",
LEFT(H1528,1)&lt;="2","At Risk",
RIGHT(H1528,1)="4","Can't Lose Them",
TRUE,"Hibernating"
)</f>
        <v>Loyal Customers</v>
      </c>
    </row>
    <row r="1529" spans="1:10" x14ac:dyDescent="0.25">
      <c r="A1529" s="3" t="s">
        <v>1545</v>
      </c>
      <c r="B1529">
        <v>45</v>
      </c>
      <c r="C1529">
        <v>4</v>
      </c>
      <c r="D1529">
        <v>2381.7399999999998</v>
      </c>
      <c r="E1529" cm="1">
        <f t="array" ref="E1529">_xlfn.IFS(B1529&gt;87,1,AND(B1529&lt;=87, B1529&gt;45),2,AND(B1529&lt;=45,B1529&gt;18),3,B1529&lt;=18,4)</f>
        <v>3</v>
      </c>
      <c r="F1529" cm="1">
        <f t="array" ref="F1529">_xlfn.IFS(C1529&gt;7,4,AND(C1529&lt;=7, C1529&gt;5),3,AND(C1529&lt;=5,C1529&gt;4),2,C1529&lt;=4,1)</f>
        <v>1</v>
      </c>
      <c r="G1529" cm="1">
        <f t="array" ref="G1529">_xlfn.IFS(D1529&gt;4094,4,AND(D1529&lt;=4094, D1529&gt;2784),3,AND(D1529&lt;=2784,D1529&gt;1779),2,D1529&lt;=1779,1)</f>
        <v>2</v>
      </c>
      <c r="H1529">
        <f t="shared" si="23"/>
        <v>312</v>
      </c>
      <c r="I1529" t="str" cm="1">
        <f t="array" ref="I1529">_xlfn.IFS(H1529&gt;411,"Platinum",AND(H1529&lt;=411, H1529&gt;311),"Gold",AND(H1529&lt;=311,H1529&gt;211),"Silver",H1529&lt;=211,"Bronze")</f>
        <v>Gold</v>
      </c>
      <c r="J1529" t="str" cm="1">
        <f t="array" ref="J1529">_xlfn.IFS(
H1529="444","Champions",
LEFT(H1529,1)="4","Loyal Customers",
MID(H1529,2,1)="4","Potential Loyalists",
LEFT(H1529,1)="3","Promising",
LEFT(H1529,1)="2","Customers Needing Attention",
LEFT(H1529,1)&lt;="2","At Risk",
RIGHT(H1529,1)="4","Can't Lose Them",
TRUE,"Hibernating"
)</f>
        <v>Promising</v>
      </c>
    </row>
    <row r="1530" spans="1:10" x14ac:dyDescent="0.25">
      <c r="A1530" s="3" t="s">
        <v>1546</v>
      </c>
      <c r="B1530">
        <v>14</v>
      </c>
      <c r="C1530">
        <v>7</v>
      </c>
      <c r="D1530">
        <v>5300.04</v>
      </c>
      <c r="E1530" cm="1">
        <f t="array" ref="E1530">_xlfn.IFS(B1530&gt;87,1,AND(B1530&lt;=87, B1530&gt;45),2,AND(B1530&lt;=45,B1530&gt;18),3,B1530&lt;=18,4)</f>
        <v>4</v>
      </c>
      <c r="F1530" cm="1">
        <f t="array" ref="F1530">_xlfn.IFS(C1530&gt;7,4,AND(C1530&lt;=7, C1530&gt;5),3,AND(C1530&lt;=5,C1530&gt;4),2,C1530&lt;=4,1)</f>
        <v>3</v>
      </c>
      <c r="G1530" cm="1">
        <f t="array" ref="G1530">_xlfn.IFS(D1530&gt;4094,4,AND(D1530&lt;=4094, D1530&gt;2784),3,AND(D1530&lt;=2784,D1530&gt;1779),2,D1530&lt;=1779,1)</f>
        <v>4</v>
      </c>
      <c r="H1530">
        <f t="shared" si="23"/>
        <v>434</v>
      </c>
      <c r="I1530" t="str" cm="1">
        <f t="array" ref="I1530">_xlfn.IFS(H1530&gt;411,"Platinum",AND(H1530&lt;=411, H1530&gt;311),"Gold",AND(H1530&lt;=311,H1530&gt;211),"Silver",H1530&lt;=211,"Bronze")</f>
        <v>Platinum</v>
      </c>
      <c r="J1530" t="str" cm="1">
        <f t="array" ref="J1530">_xlfn.IFS(
H1530="444","Champions",
LEFT(H1530,1)="4","Loyal Customers",
MID(H1530,2,1)="4","Potential Loyalists",
LEFT(H1530,1)="3","Promising",
LEFT(H1530,1)="2","Customers Needing Attention",
LEFT(H1530,1)&lt;="2","At Risk",
RIGHT(H1530,1)="4","Can't Lose Them",
TRUE,"Hibernating"
)</f>
        <v>Loyal Customers</v>
      </c>
    </row>
    <row r="1531" spans="1:10" x14ac:dyDescent="0.25">
      <c r="A1531" s="3" t="s">
        <v>1547</v>
      </c>
      <c r="B1531">
        <v>43</v>
      </c>
      <c r="C1531">
        <v>7</v>
      </c>
      <c r="D1531">
        <v>5641.4700000000012</v>
      </c>
      <c r="E1531" cm="1">
        <f t="array" ref="E1531">_xlfn.IFS(B1531&gt;87,1,AND(B1531&lt;=87, B1531&gt;45),2,AND(B1531&lt;=45,B1531&gt;18),3,B1531&lt;=18,4)</f>
        <v>3</v>
      </c>
      <c r="F1531" cm="1">
        <f t="array" ref="F1531">_xlfn.IFS(C1531&gt;7,4,AND(C1531&lt;=7, C1531&gt;5),3,AND(C1531&lt;=5,C1531&gt;4),2,C1531&lt;=4,1)</f>
        <v>3</v>
      </c>
      <c r="G1531" cm="1">
        <f t="array" ref="G1531">_xlfn.IFS(D1531&gt;4094,4,AND(D1531&lt;=4094, D1531&gt;2784),3,AND(D1531&lt;=2784,D1531&gt;1779),2,D1531&lt;=1779,1)</f>
        <v>4</v>
      </c>
      <c r="H1531">
        <f t="shared" si="23"/>
        <v>334</v>
      </c>
      <c r="I1531" t="str" cm="1">
        <f t="array" ref="I1531">_xlfn.IFS(H1531&gt;411,"Platinum",AND(H1531&lt;=411, H1531&gt;311),"Gold",AND(H1531&lt;=311,H1531&gt;211),"Silver",H1531&lt;=211,"Bronze")</f>
        <v>Gold</v>
      </c>
      <c r="J1531" t="str" cm="1">
        <f t="array" ref="J1531">_xlfn.IFS(
H1531="444","Champions",
LEFT(H1531,1)="4","Loyal Customers",
MID(H1531,2,1)="4","Potential Loyalists",
LEFT(H1531,1)="3","Promising",
LEFT(H1531,1)="2","Customers Needing Attention",
LEFT(H1531,1)&lt;="2","At Risk",
RIGHT(H1531,1)="4","Can't Lose Them",
TRUE,"Hibernating"
)</f>
        <v>Promising</v>
      </c>
    </row>
    <row r="1532" spans="1:10" x14ac:dyDescent="0.25">
      <c r="A1532" s="3" t="s">
        <v>1548</v>
      </c>
      <c r="B1532">
        <v>11</v>
      </c>
      <c r="C1532">
        <v>3</v>
      </c>
      <c r="D1532">
        <v>1920.43</v>
      </c>
      <c r="E1532" cm="1">
        <f t="array" ref="E1532">_xlfn.IFS(B1532&gt;87,1,AND(B1532&lt;=87, B1532&gt;45),2,AND(B1532&lt;=45,B1532&gt;18),3,B1532&lt;=18,4)</f>
        <v>4</v>
      </c>
      <c r="F1532" cm="1">
        <f t="array" ref="F1532">_xlfn.IFS(C1532&gt;7,4,AND(C1532&lt;=7, C1532&gt;5),3,AND(C1532&lt;=5,C1532&gt;4),2,C1532&lt;=4,1)</f>
        <v>1</v>
      </c>
      <c r="G1532" cm="1">
        <f t="array" ref="G1532">_xlfn.IFS(D1532&gt;4094,4,AND(D1532&lt;=4094, D1532&gt;2784),3,AND(D1532&lt;=2784,D1532&gt;1779),2,D1532&lt;=1779,1)</f>
        <v>2</v>
      </c>
      <c r="H1532">
        <f t="shared" si="23"/>
        <v>412</v>
      </c>
      <c r="I1532" t="str" cm="1">
        <f t="array" ref="I1532">_xlfn.IFS(H1532&gt;411,"Platinum",AND(H1532&lt;=411, H1532&gt;311),"Gold",AND(H1532&lt;=311,H1532&gt;211),"Silver",H1532&lt;=211,"Bronze")</f>
        <v>Platinum</v>
      </c>
      <c r="J1532" t="str" cm="1">
        <f t="array" ref="J1532">_xlfn.IFS(
H1532="444","Champions",
LEFT(H1532,1)="4","Loyal Customers",
MID(H1532,2,1)="4","Potential Loyalists",
LEFT(H1532,1)="3","Promising",
LEFT(H1532,1)="2","Customers Needing Attention",
LEFT(H1532,1)&lt;="2","At Risk",
RIGHT(H1532,1)="4","Can't Lose Them",
TRUE,"Hibernating"
)</f>
        <v>Loyal Customers</v>
      </c>
    </row>
    <row r="1533" spans="1:10" x14ac:dyDescent="0.25">
      <c r="A1533" s="3" t="s">
        <v>1549</v>
      </c>
      <c r="B1533">
        <v>7</v>
      </c>
      <c r="C1533">
        <v>5</v>
      </c>
      <c r="D1533">
        <v>4707.5499999999993</v>
      </c>
      <c r="E1533" cm="1">
        <f t="array" ref="E1533">_xlfn.IFS(B1533&gt;87,1,AND(B1533&lt;=87, B1533&gt;45),2,AND(B1533&lt;=45,B1533&gt;18),3,B1533&lt;=18,4)</f>
        <v>4</v>
      </c>
      <c r="F1533" cm="1">
        <f t="array" ref="F1533">_xlfn.IFS(C1533&gt;7,4,AND(C1533&lt;=7, C1533&gt;5),3,AND(C1533&lt;=5,C1533&gt;4),2,C1533&lt;=4,1)</f>
        <v>2</v>
      </c>
      <c r="G1533" cm="1">
        <f t="array" ref="G1533">_xlfn.IFS(D1533&gt;4094,4,AND(D1533&lt;=4094, D1533&gt;2784),3,AND(D1533&lt;=2784,D1533&gt;1779),2,D1533&lt;=1779,1)</f>
        <v>4</v>
      </c>
      <c r="H1533">
        <f t="shared" si="23"/>
        <v>424</v>
      </c>
      <c r="I1533" t="str" cm="1">
        <f t="array" ref="I1533">_xlfn.IFS(H1533&gt;411,"Platinum",AND(H1533&lt;=411, H1533&gt;311),"Gold",AND(H1533&lt;=311,H1533&gt;211),"Silver",H1533&lt;=211,"Bronze")</f>
        <v>Platinum</v>
      </c>
      <c r="J1533" t="str" cm="1">
        <f t="array" ref="J1533">_xlfn.IFS(
H1533="444","Champions",
LEFT(H1533,1)="4","Loyal Customers",
MID(H1533,2,1)="4","Potential Loyalists",
LEFT(H1533,1)="3","Promising",
LEFT(H1533,1)="2","Customers Needing Attention",
LEFT(H1533,1)&lt;="2","At Risk",
RIGHT(H1533,1)="4","Can't Lose Them",
TRUE,"Hibernating"
)</f>
        <v>Loyal Customers</v>
      </c>
    </row>
    <row r="1534" spans="1:10" x14ac:dyDescent="0.25">
      <c r="A1534" s="3" t="s">
        <v>1550</v>
      </c>
      <c r="B1534">
        <v>10</v>
      </c>
      <c r="C1534">
        <v>5</v>
      </c>
      <c r="D1534">
        <v>2777.4799999999996</v>
      </c>
      <c r="E1534" cm="1">
        <f t="array" ref="E1534">_xlfn.IFS(B1534&gt;87,1,AND(B1534&lt;=87, B1534&gt;45),2,AND(B1534&lt;=45,B1534&gt;18),3,B1534&lt;=18,4)</f>
        <v>4</v>
      </c>
      <c r="F1534" cm="1">
        <f t="array" ref="F1534">_xlfn.IFS(C1534&gt;7,4,AND(C1534&lt;=7, C1534&gt;5),3,AND(C1534&lt;=5,C1534&gt;4),2,C1534&lt;=4,1)</f>
        <v>2</v>
      </c>
      <c r="G1534" cm="1">
        <f t="array" ref="G1534">_xlfn.IFS(D1534&gt;4094,4,AND(D1534&lt;=4094, D1534&gt;2784),3,AND(D1534&lt;=2784,D1534&gt;1779),2,D1534&lt;=1779,1)</f>
        <v>2</v>
      </c>
      <c r="H1534">
        <f t="shared" si="23"/>
        <v>422</v>
      </c>
      <c r="I1534" t="str" cm="1">
        <f t="array" ref="I1534">_xlfn.IFS(H1534&gt;411,"Platinum",AND(H1534&lt;=411, H1534&gt;311),"Gold",AND(H1534&lt;=311,H1534&gt;211),"Silver",H1534&lt;=211,"Bronze")</f>
        <v>Platinum</v>
      </c>
      <c r="J1534" t="str" cm="1">
        <f t="array" ref="J1534">_xlfn.IFS(
H1534="444","Champions",
LEFT(H1534,1)="4","Loyal Customers",
MID(H1534,2,1)="4","Potential Loyalists",
LEFT(H1534,1)="3","Promising",
LEFT(H1534,1)="2","Customers Needing Attention",
LEFT(H1534,1)&lt;="2","At Risk",
RIGHT(H1534,1)="4","Can't Lose Them",
TRUE,"Hibernating"
)</f>
        <v>Loyal Customers</v>
      </c>
    </row>
    <row r="1535" spans="1:10" x14ac:dyDescent="0.25">
      <c r="A1535" s="3" t="s">
        <v>1551</v>
      </c>
      <c r="B1535">
        <v>3</v>
      </c>
      <c r="C1535">
        <v>11</v>
      </c>
      <c r="D1535">
        <v>8252.73</v>
      </c>
      <c r="E1535" cm="1">
        <f t="array" ref="E1535">_xlfn.IFS(B1535&gt;87,1,AND(B1535&lt;=87, B1535&gt;45),2,AND(B1535&lt;=45,B1535&gt;18),3,B1535&lt;=18,4)</f>
        <v>4</v>
      </c>
      <c r="F1535" cm="1">
        <f t="array" ref="F1535">_xlfn.IFS(C1535&gt;7,4,AND(C1535&lt;=7, C1535&gt;5),3,AND(C1535&lt;=5,C1535&gt;4),2,C1535&lt;=4,1)</f>
        <v>4</v>
      </c>
      <c r="G1535" cm="1">
        <f t="array" ref="G1535">_xlfn.IFS(D1535&gt;4094,4,AND(D1535&lt;=4094, D1535&gt;2784),3,AND(D1535&lt;=2784,D1535&gt;1779),2,D1535&lt;=1779,1)</f>
        <v>4</v>
      </c>
      <c r="H1535">
        <f t="shared" si="23"/>
        <v>444</v>
      </c>
      <c r="I1535" t="str" cm="1">
        <f t="array" ref="I1535">_xlfn.IFS(H1535&gt;411,"Platinum",AND(H1535&lt;=411, H1535&gt;311),"Gold",AND(H1535&lt;=311,H1535&gt;211),"Silver",H1535&lt;=211,"Bronze")</f>
        <v>Platinum</v>
      </c>
      <c r="J1535" t="str" cm="1">
        <f t="array" ref="J1535">_xlfn.IFS(
H1535="444","Champions",
LEFT(H1535,1)="4","Loyal Customers",
MID(H1535,2,1)="4","Potential Loyalists",
LEFT(H1535,1)="3","Promising",
LEFT(H1535,1)="2","Customers Needing Attention",
LEFT(H1535,1)&lt;="2","At Risk",
RIGHT(H1535,1)="4","Can't Lose Them",
TRUE,"Hibernating"
)</f>
        <v>Loyal Customers</v>
      </c>
    </row>
    <row r="1536" spans="1:10" x14ac:dyDescent="0.25">
      <c r="A1536" s="3" t="s">
        <v>1552</v>
      </c>
      <c r="B1536">
        <v>107</v>
      </c>
      <c r="C1536">
        <v>5</v>
      </c>
      <c r="D1536">
        <v>3112.57</v>
      </c>
      <c r="E1536" cm="1">
        <f t="array" ref="E1536">_xlfn.IFS(B1536&gt;87,1,AND(B1536&lt;=87, B1536&gt;45),2,AND(B1536&lt;=45,B1536&gt;18),3,B1536&lt;=18,4)</f>
        <v>1</v>
      </c>
      <c r="F1536" cm="1">
        <f t="array" ref="F1536">_xlfn.IFS(C1536&gt;7,4,AND(C1536&lt;=7, C1536&gt;5),3,AND(C1536&lt;=5,C1536&gt;4),2,C1536&lt;=4,1)</f>
        <v>2</v>
      </c>
      <c r="G1536" cm="1">
        <f t="array" ref="G1536">_xlfn.IFS(D1536&gt;4094,4,AND(D1536&lt;=4094, D1536&gt;2784),3,AND(D1536&lt;=2784,D1536&gt;1779),2,D1536&lt;=1779,1)</f>
        <v>3</v>
      </c>
      <c r="H1536">
        <f t="shared" si="23"/>
        <v>123</v>
      </c>
      <c r="I1536" t="str" cm="1">
        <f t="array" ref="I1536">_xlfn.IFS(H1536&gt;411,"Platinum",AND(H1536&lt;=411, H1536&gt;311),"Gold",AND(H1536&lt;=311,H1536&gt;211),"Silver",H1536&lt;=211,"Bronze")</f>
        <v>Bronze</v>
      </c>
      <c r="J1536" t="str" cm="1">
        <f t="array" ref="J1536">_xlfn.IFS(
H1536="444","Champions",
LEFT(H1536,1)="4","Loyal Customers",
MID(H1536,2,1)="4","Potential Loyalists",
LEFT(H1536,1)="3","Promising",
LEFT(H1536,1)="2","Customers Needing Attention",
LEFT(H1536,1)&lt;="2","At Risk",
RIGHT(H1536,1)="4","Can't Lose Them",
TRUE,"Hibernating"
)</f>
        <v>At Risk</v>
      </c>
    </row>
    <row r="1537" spans="1:10" x14ac:dyDescent="0.25">
      <c r="A1537" s="3" t="s">
        <v>1553</v>
      </c>
      <c r="B1537">
        <v>42</v>
      </c>
      <c r="C1537">
        <v>6</v>
      </c>
      <c r="D1537">
        <v>4015.95</v>
      </c>
      <c r="E1537" cm="1">
        <f t="array" ref="E1537">_xlfn.IFS(B1537&gt;87,1,AND(B1537&lt;=87, B1537&gt;45),2,AND(B1537&lt;=45,B1537&gt;18),3,B1537&lt;=18,4)</f>
        <v>3</v>
      </c>
      <c r="F1537" cm="1">
        <f t="array" ref="F1537">_xlfn.IFS(C1537&gt;7,4,AND(C1537&lt;=7, C1537&gt;5),3,AND(C1537&lt;=5,C1537&gt;4),2,C1537&lt;=4,1)</f>
        <v>3</v>
      </c>
      <c r="G1537" cm="1">
        <f t="array" ref="G1537">_xlfn.IFS(D1537&gt;4094,4,AND(D1537&lt;=4094, D1537&gt;2784),3,AND(D1537&lt;=2784,D1537&gt;1779),2,D1537&lt;=1779,1)</f>
        <v>3</v>
      </c>
      <c r="H1537">
        <f t="shared" si="23"/>
        <v>333</v>
      </c>
      <c r="I1537" t="str" cm="1">
        <f t="array" ref="I1537">_xlfn.IFS(H1537&gt;411,"Platinum",AND(H1537&lt;=411, H1537&gt;311),"Gold",AND(H1537&lt;=311,H1537&gt;211),"Silver",H1537&lt;=211,"Bronze")</f>
        <v>Gold</v>
      </c>
      <c r="J1537" t="str" cm="1">
        <f t="array" ref="J1537">_xlfn.IFS(
H1537="444","Champions",
LEFT(H1537,1)="4","Loyal Customers",
MID(H1537,2,1)="4","Potential Loyalists",
LEFT(H1537,1)="3","Promising",
LEFT(H1537,1)="2","Customers Needing Attention",
LEFT(H1537,1)&lt;="2","At Risk",
RIGHT(H1537,1)="4","Can't Lose Them",
TRUE,"Hibernating"
)</f>
        <v>Promising</v>
      </c>
    </row>
    <row r="1538" spans="1:10" x14ac:dyDescent="0.25">
      <c r="A1538" s="3" t="s">
        <v>1554</v>
      </c>
      <c r="B1538">
        <v>29</v>
      </c>
      <c r="C1538">
        <v>7</v>
      </c>
      <c r="D1538">
        <v>2731.88</v>
      </c>
      <c r="E1538" cm="1">
        <f t="array" ref="E1538">_xlfn.IFS(B1538&gt;87,1,AND(B1538&lt;=87, B1538&gt;45),2,AND(B1538&lt;=45,B1538&gt;18),3,B1538&lt;=18,4)</f>
        <v>3</v>
      </c>
      <c r="F1538" cm="1">
        <f t="array" ref="F1538">_xlfn.IFS(C1538&gt;7,4,AND(C1538&lt;=7, C1538&gt;5),3,AND(C1538&lt;=5,C1538&gt;4),2,C1538&lt;=4,1)</f>
        <v>3</v>
      </c>
      <c r="G1538" cm="1">
        <f t="array" ref="G1538">_xlfn.IFS(D1538&gt;4094,4,AND(D1538&lt;=4094, D1538&gt;2784),3,AND(D1538&lt;=2784,D1538&gt;1779),2,D1538&lt;=1779,1)</f>
        <v>2</v>
      </c>
      <c r="H1538">
        <f t="shared" si="23"/>
        <v>332</v>
      </c>
      <c r="I1538" t="str" cm="1">
        <f t="array" ref="I1538">_xlfn.IFS(H1538&gt;411,"Platinum",AND(H1538&lt;=411, H1538&gt;311),"Gold",AND(H1538&lt;=311,H1538&gt;211),"Silver",H1538&lt;=211,"Bronze")</f>
        <v>Gold</v>
      </c>
      <c r="J1538" t="str" cm="1">
        <f t="array" ref="J1538">_xlfn.IFS(
H1538="444","Champions",
LEFT(H1538,1)="4","Loyal Customers",
MID(H1538,2,1)="4","Potential Loyalists",
LEFT(H1538,1)="3","Promising",
LEFT(H1538,1)="2","Customers Needing Attention",
LEFT(H1538,1)&lt;="2","At Risk",
RIGHT(H1538,1)="4","Can't Lose Them",
TRUE,"Hibernating"
)</f>
        <v>Promising</v>
      </c>
    </row>
    <row r="1539" spans="1:10" x14ac:dyDescent="0.25">
      <c r="A1539" s="3" t="s">
        <v>1555</v>
      </c>
      <c r="B1539">
        <v>38</v>
      </c>
      <c r="C1539">
        <v>7</v>
      </c>
      <c r="D1539">
        <v>1301.4299999999998</v>
      </c>
      <c r="E1539" cm="1">
        <f t="array" ref="E1539">_xlfn.IFS(B1539&gt;87,1,AND(B1539&lt;=87, B1539&gt;45),2,AND(B1539&lt;=45,B1539&gt;18),3,B1539&lt;=18,4)</f>
        <v>3</v>
      </c>
      <c r="F1539" cm="1">
        <f t="array" ref="F1539">_xlfn.IFS(C1539&gt;7,4,AND(C1539&lt;=7, C1539&gt;5),3,AND(C1539&lt;=5,C1539&gt;4),2,C1539&lt;=4,1)</f>
        <v>3</v>
      </c>
      <c r="G1539" cm="1">
        <f t="array" ref="G1539">_xlfn.IFS(D1539&gt;4094,4,AND(D1539&lt;=4094, D1539&gt;2784),3,AND(D1539&lt;=2784,D1539&gt;1779),2,D1539&lt;=1779,1)</f>
        <v>1</v>
      </c>
      <c r="H1539">
        <f t="shared" si="23"/>
        <v>331</v>
      </c>
      <c r="I1539" t="str" cm="1">
        <f t="array" ref="I1539">_xlfn.IFS(H1539&gt;411,"Platinum",AND(H1539&lt;=411, H1539&gt;311),"Gold",AND(H1539&lt;=311,H1539&gt;211),"Silver",H1539&lt;=211,"Bronze")</f>
        <v>Gold</v>
      </c>
      <c r="J1539" t="str" cm="1">
        <f t="array" ref="J1539">_xlfn.IFS(
H1539="444","Champions",
LEFT(H1539,1)="4","Loyal Customers",
MID(H1539,2,1)="4","Potential Loyalists",
LEFT(H1539,1)="3","Promising",
LEFT(H1539,1)="2","Customers Needing Attention",
LEFT(H1539,1)&lt;="2","At Risk",
RIGHT(H1539,1)="4","Can't Lose Them",
TRUE,"Hibernating"
)</f>
        <v>Promising</v>
      </c>
    </row>
    <row r="1540" spans="1:10" x14ac:dyDescent="0.25">
      <c r="A1540" s="3" t="s">
        <v>1556</v>
      </c>
      <c r="B1540">
        <v>21</v>
      </c>
      <c r="C1540">
        <v>9</v>
      </c>
      <c r="D1540">
        <v>5876.07</v>
      </c>
      <c r="E1540" cm="1">
        <f t="array" ref="E1540">_xlfn.IFS(B1540&gt;87,1,AND(B1540&lt;=87, B1540&gt;45),2,AND(B1540&lt;=45,B1540&gt;18),3,B1540&lt;=18,4)</f>
        <v>3</v>
      </c>
      <c r="F1540" cm="1">
        <f t="array" ref="F1540">_xlfn.IFS(C1540&gt;7,4,AND(C1540&lt;=7, C1540&gt;5),3,AND(C1540&lt;=5,C1540&gt;4),2,C1540&lt;=4,1)</f>
        <v>4</v>
      </c>
      <c r="G1540" cm="1">
        <f t="array" ref="G1540">_xlfn.IFS(D1540&gt;4094,4,AND(D1540&lt;=4094, D1540&gt;2784),3,AND(D1540&lt;=2784,D1540&gt;1779),2,D1540&lt;=1779,1)</f>
        <v>4</v>
      </c>
      <c r="H1540">
        <f t="shared" si="23"/>
        <v>344</v>
      </c>
      <c r="I1540" t="str" cm="1">
        <f t="array" ref="I1540">_xlfn.IFS(H1540&gt;411,"Platinum",AND(H1540&lt;=411, H1540&gt;311),"Gold",AND(H1540&lt;=311,H1540&gt;211),"Silver",H1540&lt;=211,"Bronze")</f>
        <v>Gold</v>
      </c>
      <c r="J1540" t="str" cm="1">
        <f t="array" ref="J1540">_xlfn.IFS(
H1540="444","Champions",
LEFT(H1540,1)="4","Loyal Customers",
MID(H1540,2,1)="4","Potential Loyalists",
LEFT(H1540,1)="3","Promising",
LEFT(H1540,1)="2","Customers Needing Attention",
LEFT(H1540,1)&lt;="2","At Risk",
RIGHT(H1540,1)="4","Can't Lose Them",
TRUE,"Hibernating"
)</f>
        <v>Potential Loyalists</v>
      </c>
    </row>
    <row r="1541" spans="1:10" x14ac:dyDescent="0.25">
      <c r="A1541" s="3" t="s">
        <v>1557</v>
      </c>
      <c r="B1541">
        <v>59</v>
      </c>
      <c r="C1541">
        <v>6</v>
      </c>
      <c r="D1541">
        <v>3796.7000000000003</v>
      </c>
      <c r="E1541" cm="1">
        <f t="array" ref="E1541">_xlfn.IFS(B1541&gt;87,1,AND(B1541&lt;=87, B1541&gt;45),2,AND(B1541&lt;=45,B1541&gt;18),3,B1541&lt;=18,4)</f>
        <v>2</v>
      </c>
      <c r="F1541" cm="1">
        <f t="array" ref="F1541">_xlfn.IFS(C1541&gt;7,4,AND(C1541&lt;=7, C1541&gt;5),3,AND(C1541&lt;=5,C1541&gt;4),2,C1541&lt;=4,1)</f>
        <v>3</v>
      </c>
      <c r="G1541" cm="1">
        <f t="array" ref="G1541">_xlfn.IFS(D1541&gt;4094,4,AND(D1541&lt;=4094, D1541&gt;2784),3,AND(D1541&lt;=2784,D1541&gt;1779),2,D1541&lt;=1779,1)</f>
        <v>3</v>
      </c>
      <c r="H1541">
        <f t="shared" ref="H1541:H1604" si="24">(100*E1541)+(10*F1541)+G1541</f>
        <v>233</v>
      </c>
      <c r="I1541" t="str" cm="1">
        <f t="array" ref="I1541">_xlfn.IFS(H1541&gt;411,"Platinum",AND(H1541&lt;=411, H1541&gt;311),"Gold",AND(H1541&lt;=311,H1541&gt;211),"Silver",H1541&lt;=211,"Bronze")</f>
        <v>Silver</v>
      </c>
      <c r="J1541" t="str" cm="1">
        <f t="array" ref="J1541">_xlfn.IFS(
H1541="444","Champions",
LEFT(H1541,1)="4","Loyal Customers",
MID(H1541,2,1)="4","Potential Loyalists",
LEFT(H1541,1)="3","Promising",
LEFT(H1541,1)="2","Customers Needing Attention",
LEFT(H1541,1)&lt;="2","At Risk",
RIGHT(H1541,1)="4","Can't Lose Them",
TRUE,"Hibernating"
)</f>
        <v>Customers Needing Attention</v>
      </c>
    </row>
    <row r="1542" spans="1:10" x14ac:dyDescent="0.25">
      <c r="A1542" s="3" t="s">
        <v>1558</v>
      </c>
      <c r="B1542">
        <v>31</v>
      </c>
      <c r="C1542">
        <v>8</v>
      </c>
      <c r="D1542">
        <v>4797.1299999999992</v>
      </c>
      <c r="E1542" cm="1">
        <f t="array" ref="E1542">_xlfn.IFS(B1542&gt;87,1,AND(B1542&lt;=87, B1542&gt;45),2,AND(B1542&lt;=45,B1542&gt;18),3,B1542&lt;=18,4)</f>
        <v>3</v>
      </c>
      <c r="F1542" cm="1">
        <f t="array" ref="F1542">_xlfn.IFS(C1542&gt;7,4,AND(C1542&lt;=7, C1542&gt;5),3,AND(C1542&lt;=5,C1542&gt;4),2,C1542&lt;=4,1)</f>
        <v>4</v>
      </c>
      <c r="G1542" cm="1">
        <f t="array" ref="G1542">_xlfn.IFS(D1542&gt;4094,4,AND(D1542&lt;=4094, D1542&gt;2784),3,AND(D1542&lt;=2784,D1542&gt;1779),2,D1542&lt;=1779,1)</f>
        <v>4</v>
      </c>
      <c r="H1542">
        <f t="shared" si="24"/>
        <v>344</v>
      </c>
      <c r="I1542" t="str" cm="1">
        <f t="array" ref="I1542">_xlfn.IFS(H1542&gt;411,"Platinum",AND(H1542&lt;=411, H1542&gt;311),"Gold",AND(H1542&lt;=311,H1542&gt;211),"Silver",H1542&lt;=211,"Bronze")</f>
        <v>Gold</v>
      </c>
      <c r="J1542" t="str" cm="1">
        <f t="array" ref="J1542">_xlfn.IFS(
H1542="444","Champions",
LEFT(H1542,1)="4","Loyal Customers",
MID(H1542,2,1)="4","Potential Loyalists",
LEFT(H1542,1)="3","Promising",
LEFT(H1542,1)="2","Customers Needing Attention",
LEFT(H1542,1)&lt;="2","At Risk",
RIGHT(H1542,1)="4","Can't Lose Them",
TRUE,"Hibernating"
)</f>
        <v>Potential Loyalists</v>
      </c>
    </row>
    <row r="1543" spans="1:10" x14ac:dyDescent="0.25">
      <c r="A1543" s="3" t="s">
        <v>1559</v>
      </c>
      <c r="B1543">
        <v>12</v>
      </c>
      <c r="C1543">
        <v>7</v>
      </c>
      <c r="D1543">
        <v>5453.86</v>
      </c>
      <c r="E1543" cm="1">
        <f t="array" ref="E1543">_xlfn.IFS(B1543&gt;87,1,AND(B1543&lt;=87, B1543&gt;45),2,AND(B1543&lt;=45,B1543&gt;18),3,B1543&lt;=18,4)</f>
        <v>4</v>
      </c>
      <c r="F1543" cm="1">
        <f t="array" ref="F1543">_xlfn.IFS(C1543&gt;7,4,AND(C1543&lt;=7, C1543&gt;5),3,AND(C1543&lt;=5,C1543&gt;4),2,C1543&lt;=4,1)</f>
        <v>3</v>
      </c>
      <c r="G1543" cm="1">
        <f t="array" ref="G1543">_xlfn.IFS(D1543&gt;4094,4,AND(D1543&lt;=4094, D1543&gt;2784),3,AND(D1543&lt;=2784,D1543&gt;1779),2,D1543&lt;=1779,1)</f>
        <v>4</v>
      </c>
      <c r="H1543">
        <f t="shared" si="24"/>
        <v>434</v>
      </c>
      <c r="I1543" t="str" cm="1">
        <f t="array" ref="I1543">_xlfn.IFS(H1543&gt;411,"Platinum",AND(H1543&lt;=411, H1543&gt;311),"Gold",AND(H1543&lt;=311,H1543&gt;211),"Silver",H1543&lt;=211,"Bronze")</f>
        <v>Platinum</v>
      </c>
      <c r="J1543" t="str" cm="1">
        <f t="array" ref="J1543">_xlfn.IFS(
H1543="444","Champions",
LEFT(H1543,1)="4","Loyal Customers",
MID(H1543,2,1)="4","Potential Loyalists",
LEFT(H1543,1)="3","Promising",
LEFT(H1543,1)="2","Customers Needing Attention",
LEFT(H1543,1)&lt;="2","At Risk",
RIGHT(H1543,1)="4","Can't Lose Them",
TRUE,"Hibernating"
)</f>
        <v>Loyal Customers</v>
      </c>
    </row>
    <row r="1544" spans="1:10" x14ac:dyDescent="0.25">
      <c r="A1544" s="3" t="s">
        <v>1560</v>
      </c>
      <c r="B1544">
        <v>182</v>
      </c>
      <c r="C1544">
        <v>2</v>
      </c>
      <c r="D1544">
        <v>147.82999999999998</v>
      </c>
      <c r="E1544" cm="1">
        <f t="array" ref="E1544">_xlfn.IFS(B1544&gt;87,1,AND(B1544&lt;=87, B1544&gt;45),2,AND(B1544&lt;=45,B1544&gt;18),3,B1544&lt;=18,4)</f>
        <v>1</v>
      </c>
      <c r="F1544" cm="1">
        <f t="array" ref="F1544">_xlfn.IFS(C1544&gt;7,4,AND(C1544&lt;=7, C1544&gt;5),3,AND(C1544&lt;=5,C1544&gt;4),2,C1544&lt;=4,1)</f>
        <v>1</v>
      </c>
      <c r="G1544" cm="1">
        <f t="array" ref="G1544">_xlfn.IFS(D1544&gt;4094,4,AND(D1544&lt;=4094, D1544&gt;2784),3,AND(D1544&lt;=2784,D1544&gt;1779),2,D1544&lt;=1779,1)</f>
        <v>1</v>
      </c>
      <c r="H1544">
        <f t="shared" si="24"/>
        <v>111</v>
      </c>
      <c r="I1544" t="str" cm="1">
        <f t="array" ref="I1544">_xlfn.IFS(H1544&gt;411,"Platinum",AND(H1544&lt;=411, H1544&gt;311),"Gold",AND(H1544&lt;=311,H1544&gt;211),"Silver",H1544&lt;=211,"Bronze")</f>
        <v>Bronze</v>
      </c>
      <c r="J1544" t="str" cm="1">
        <f t="array" ref="J1544">_xlfn.IFS(
H1544="444","Champions",
LEFT(H1544,1)="4","Loyal Customers",
MID(H1544,2,1)="4","Potential Loyalists",
LEFT(H1544,1)="3","Promising",
LEFT(H1544,1)="2","Customers Needing Attention",
LEFT(H1544,1)&lt;="2","At Risk",
RIGHT(H1544,1)="4","Can't Lose Them",
TRUE,"Hibernating"
)</f>
        <v>At Risk</v>
      </c>
    </row>
    <row r="1545" spans="1:10" x14ac:dyDescent="0.25">
      <c r="A1545" s="3" t="s">
        <v>1561</v>
      </c>
      <c r="B1545">
        <v>113</v>
      </c>
      <c r="C1545">
        <v>7</v>
      </c>
      <c r="D1545">
        <v>5387.65</v>
      </c>
      <c r="E1545" cm="1">
        <f t="array" ref="E1545">_xlfn.IFS(B1545&gt;87,1,AND(B1545&lt;=87, B1545&gt;45),2,AND(B1545&lt;=45,B1545&gt;18),3,B1545&lt;=18,4)</f>
        <v>1</v>
      </c>
      <c r="F1545" cm="1">
        <f t="array" ref="F1545">_xlfn.IFS(C1545&gt;7,4,AND(C1545&lt;=7, C1545&gt;5),3,AND(C1545&lt;=5,C1545&gt;4),2,C1545&lt;=4,1)</f>
        <v>3</v>
      </c>
      <c r="G1545" cm="1">
        <f t="array" ref="G1545">_xlfn.IFS(D1545&gt;4094,4,AND(D1545&lt;=4094, D1545&gt;2784),3,AND(D1545&lt;=2784,D1545&gt;1779),2,D1545&lt;=1779,1)</f>
        <v>4</v>
      </c>
      <c r="H1545">
        <f t="shared" si="24"/>
        <v>134</v>
      </c>
      <c r="I1545" t="str" cm="1">
        <f t="array" ref="I1545">_xlfn.IFS(H1545&gt;411,"Platinum",AND(H1545&lt;=411, H1545&gt;311),"Gold",AND(H1545&lt;=311,H1545&gt;211),"Silver",H1545&lt;=211,"Bronze")</f>
        <v>Bronze</v>
      </c>
      <c r="J1545" t="str" cm="1">
        <f t="array" ref="J1545">_xlfn.IFS(
H1545="444","Champions",
LEFT(H1545,1)="4","Loyal Customers",
MID(H1545,2,1)="4","Potential Loyalists",
LEFT(H1545,1)="3","Promising",
LEFT(H1545,1)="2","Customers Needing Attention",
LEFT(H1545,1)&lt;="2","At Risk",
RIGHT(H1545,1)="4","Can't Lose Them",
TRUE,"Hibernating"
)</f>
        <v>At Risk</v>
      </c>
    </row>
    <row r="1546" spans="1:10" x14ac:dyDescent="0.25">
      <c r="A1546" s="3" t="s">
        <v>1562</v>
      </c>
      <c r="B1546">
        <v>8</v>
      </c>
      <c r="C1546">
        <v>3</v>
      </c>
      <c r="D1546">
        <v>1030.19</v>
      </c>
      <c r="E1546" cm="1">
        <f t="array" ref="E1546">_xlfn.IFS(B1546&gt;87,1,AND(B1546&lt;=87, B1546&gt;45),2,AND(B1546&lt;=45,B1546&gt;18),3,B1546&lt;=18,4)</f>
        <v>4</v>
      </c>
      <c r="F1546" cm="1">
        <f t="array" ref="F1546">_xlfn.IFS(C1546&gt;7,4,AND(C1546&lt;=7, C1546&gt;5),3,AND(C1546&lt;=5,C1546&gt;4),2,C1546&lt;=4,1)</f>
        <v>1</v>
      </c>
      <c r="G1546" cm="1">
        <f t="array" ref="G1546">_xlfn.IFS(D1546&gt;4094,4,AND(D1546&lt;=4094, D1546&gt;2784),3,AND(D1546&lt;=2784,D1546&gt;1779),2,D1546&lt;=1779,1)</f>
        <v>1</v>
      </c>
      <c r="H1546">
        <f t="shared" si="24"/>
        <v>411</v>
      </c>
      <c r="I1546" t="str" cm="1">
        <f t="array" ref="I1546">_xlfn.IFS(H1546&gt;411,"Platinum",AND(H1546&lt;=411, H1546&gt;311),"Gold",AND(H1546&lt;=311,H1546&gt;211),"Silver",H1546&lt;=211,"Bronze")</f>
        <v>Gold</v>
      </c>
      <c r="J1546" t="str" cm="1">
        <f t="array" ref="J1546">_xlfn.IFS(
H1546="444","Champions",
LEFT(H1546,1)="4","Loyal Customers",
MID(H1546,2,1)="4","Potential Loyalists",
LEFT(H1546,1)="3","Promising",
LEFT(H1546,1)="2","Customers Needing Attention",
LEFT(H1546,1)&lt;="2","At Risk",
RIGHT(H1546,1)="4","Can't Lose Them",
TRUE,"Hibernating"
)</f>
        <v>Loyal Customers</v>
      </c>
    </row>
    <row r="1547" spans="1:10" x14ac:dyDescent="0.25">
      <c r="A1547" s="3" t="s">
        <v>1563</v>
      </c>
      <c r="B1547">
        <v>1</v>
      </c>
      <c r="C1547">
        <v>9</v>
      </c>
      <c r="D1547">
        <v>5928.23</v>
      </c>
      <c r="E1547" cm="1">
        <f t="array" ref="E1547">_xlfn.IFS(B1547&gt;87,1,AND(B1547&lt;=87, B1547&gt;45),2,AND(B1547&lt;=45,B1547&gt;18),3,B1547&lt;=18,4)</f>
        <v>4</v>
      </c>
      <c r="F1547" cm="1">
        <f t="array" ref="F1547">_xlfn.IFS(C1547&gt;7,4,AND(C1547&lt;=7, C1547&gt;5),3,AND(C1547&lt;=5,C1547&gt;4),2,C1547&lt;=4,1)</f>
        <v>4</v>
      </c>
      <c r="G1547" cm="1">
        <f t="array" ref="G1547">_xlfn.IFS(D1547&gt;4094,4,AND(D1547&lt;=4094, D1547&gt;2784),3,AND(D1547&lt;=2784,D1547&gt;1779),2,D1547&lt;=1779,1)</f>
        <v>4</v>
      </c>
      <c r="H1547">
        <f t="shared" si="24"/>
        <v>444</v>
      </c>
      <c r="I1547" t="str" cm="1">
        <f t="array" ref="I1547">_xlfn.IFS(H1547&gt;411,"Platinum",AND(H1547&lt;=411, H1547&gt;311),"Gold",AND(H1547&lt;=311,H1547&gt;211),"Silver",H1547&lt;=211,"Bronze")</f>
        <v>Platinum</v>
      </c>
      <c r="J1547" t="str" cm="1">
        <f t="array" ref="J1547">_xlfn.IFS(
H1547="444","Champions",
LEFT(H1547,1)="4","Loyal Customers",
MID(H1547,2,1)="4","Potential Loyalists",
LEFT(H1547,1)="3","Promising",
LEFT(H1547,1)="2","Customers Needing Attention",
LEFT(H1547,1)&lt;="2","At Risk",
RIGHT(H1547,1)="4","Can't Lose Them",
TRUE,"Hibernating"
)</f>
        <v>Loyal Customers</v>
      </c>
    </row>
    <row r="1548" spans="1:10" x14ac:dyDescent="0.25">
      <c r="A1548" s="3" t="s">
        <v>1564</v>
      </c>
      <c r="B1548">
        <v>69</v>
      </c>
      <c r="C1548">
        <v>6</v>
      </c>
      <c r="D1548">
        <v>4636.58</v>
      </c>
      <c r="E1548" cm="1">
        <f t="array" ref="E1548">_xlfn.IFS(B1548&gt;87,1,AND(B1548&lt;=87, B1548&gt;45),2,AND(B1548&lt;=45,B1548&gt;18),3,B1548&lt;=18,4)</f>
        <v>2</v>
      </c>
      <c r="F1548" cm="1">
        <f t="array" ref="F1548">_xlfn.IFS(C1548&gt;7,4,AND(C1548&lt;=7, C1548&gt;5),3,AND(C1548&lt;=5,C1548&gt;4),2,C1548&lt;=4,1)</f>
        <v>3</v>
      </c>
      <c r="G1548" cm="1">
        <f t="array" ref="G1548">_xlfn.IFS(D1548&gt;4094,4,AND(D1548&lt;=4094, D1548&gt;2784),3,AND(D1548&lt;=2784,D1548&gt;1779),2,D1548&lt;=1779,1)</f>
        <v>4</v>
      </c>
      <c r="H1548">
        <f t="shared" si="24"/>
        <v>234</v>
      </c>
      <c r="I1548" t="str" cm="1">
        <f t="array" ref="I1548">_xlfn.IFS(H1548&gt;411,"Platinum",AND(H1548&lt;=411, H1548&gt;311),"Gold",AND(H1548&lt;=311,H1548&gt;211),"Silver",H1548&lt;=211,"Bronze")</f>
        <v>Silver</v>
      </c>
      <c r="J1548" t="str" cm="1">
        <f t="array" ref="J1548">_xlfn.IFS(
H1548="444","Champions",
LEFT(H1548,1)="4","Loyal Customers",
MID(H1548,2,1)="4","Potential Loyalists",
LEFT(H1548,1)="3","Promising",
LEFT(H1548,1)="2","Customers Needing Attention",
LEFT(H1548,1)&lt;="2","At Risk",
RIGHT(H1548,1)="4","Can't Lose Them",
TRUE,"Hibernating"
)</f>
        <v>Customers Needing Attention</v>
      </c>
    </row>
    <row r="1549" spans="1:10" x14ac:dyDescent="0.25">
      <c r="A1549" s="3" t="s">
        <v>1565</v>
      </c>
      <c r="B1549">
        <v>12</v>
      </c>
      <c r="C1549">
        <v>9</v>
      </c>
      <c r="D1549">
        <v>4852.43</v>
      </c>
      <c r="E1549" cm="1">
        <f t="array" ref="E1549">_xlfn.IFS(B1549&gt;87,1,AND(B1549&lt;=87, B1549&gt;45),2,AND(B1549&lt;=45,B1549&gt;18),3,B1549&lt;=18,4)</f>
        <v>4</v>
      </c>
      <c r="F1549" cm="1">
        <f t="array" ref="F1549">_xlfn.IFS(C1549&gt;7,4,AND(C1549&lt;=7, C1549&gt;5),3,AND(C1549&lt;=5,C1549&gt;4),2,C1549&lt;=4,1)</f>
        <v>4</v>
      </c>
      <c r="G1549" cm="1">
        <f t="array" ref="G1549">_xlfn.IFS(D1549&gt;4094,4,AND(D1549&lt;=4094, D1549&gt;2784),3,AND(D1549&lt;=2784,D1549&gt;1779),2,D1549&lt;=1779,1)</f>
        <v>4</v>
      </c>
      <c r="H1549">
        <f t="shared" si="24"/>
        <v>444</v>
      </c>
      <c r="I1549" t="str" cm="1">
        <f t="array" ref="I1549">_xlfn.IFS(H1549&gt;411,"Platinum",AND(H1549&lt;=411, H1549&gt;311),"Gold",AND(H1549&lt;=311,H1549&gt;211),"Silver",H1549&lt;=211,"Bronze")</f>
        <v>Platinum</v>
      </c>
      <c r="J1549" t="str" cm="1">
        <f t="array" ref="J1549">_xlfn.IFS(
H1549="444","Champions",
LEFT(H1549,1)="4","Loyal Customers",
MID(H1549,2,1)="4","Potential Loyalists",
LEFT(H1549,1)="3","Promising",
LEFT(H1549,1)="2","Customers Needing Attention",
LEFT(H1549,1)&lt;="2","At Risk",
RIGHT(H1549,1)="4","Can't Lose Them",
TRUE,"Hibernating"
)</f>
        <v>Loyal Customers</v>
      </c>
    </row>
    <row r="1550" spans="1:10" x14ac:dyDescent="0.25">
      <c r="A1550" s="3" t="s">
        <v>1566</v>
      </c>
      <c r="B1550">
        <v>26</v>
      </c>
      <c r="C1550">
        <v>5</v>
      </c>
      <c r="D1550">
        <v>1547.88</v>
      </c>
      <c r="E1550" cm="1">
        <f t="array" ref="E1550">_xlfn.IFS(B1550&gt;87,1,AND(B1550&lt;=87, B1550&gt;45),2,AND(B1550&lt;=45,B1550&gt;18),3,B1550&lt;=18,4)</f>
        <v>3</v>
      </c>
      <c r="F1550" cm="1">
        <f t="array" ref="F1550">_xlfn.IFS(C1550&gt;7,4,AND(C1550&lt;=7, C1550&gt;5),3,AND(C1550&lt;=5,C1550&gt;4),2,C1550&lt;=4,1)</f>
        <v>2</v>
      </c>
      <c r="G1550" cm="1">
        <f t="array" ref="G1550">_xlfn.IFS(D1550&gt;4094,4,AND(D1550&lt;=4094, D1550&gt;2784),3,AND(D1550&lt;=2784,D1550&gt;1779),2,D1550&lt;=1779,1)</f>
        <v>1</v>
      </c>
      <c r="H1550">
        <f t="shared" si="24"/>
        <v>321</v>
      </c>
      <c r="I1550" t="str" cm="1">
        <f t="array" ref="I1550">_xlfn.IFS(H1550&gt;411,"Platinum",AND(H1550&lt;=411, H1550&gt;311),"Gold",AND(H1550&lt;=311,H1550&gt;211),"Silver",H1550&lt;=211,"Bronze")</f>
        <v>Gold</v>
      </c>
      <c r="J1550" t="str" cm="1">
        <f t="array" ref="J1550">_xlfn.IFS(
H1550="444","Champions",
LEFT(H1550,1)="4","Loyal Customers",
MID(H1550,2,1)="4","Potential Loyalists",
LEFT(H1550,1)="3","Promising",
LEFT(H1550,1)="2","Customers Needing Attention",
LEFT(H1550,1)&lt;="2","At Risk",
RIGHT(H1550,1)="4","Can't Lose Them",
TRUE,"Hibernating"
)</f>
        <v>Promising</v>
      </c>
    </row>
    <row r="1551" spans="1:10" x14ac:dyDescent="0.25">
      <c r="A1551" s="3" t="s">
        <v>1567</v>
      </c>
      <c r="B1551">
        <v>122</v>
      </c>
      <c r="C1551">
        <v>2</v>
      </c>
      <c r="D1551">
        <v>192.97000000000003</v>
      </c>
      <c r="E1551" cm="1">
        <f t="array" ref="E1551">_xlfn.IFS(B1551&gt;87,1,AND(B1551&lt;=87, B1551&gt;45),2,AND(B1551&lt;=45,B1551&gt;18),3,B1551&lt;=18,4)</f>
        <v>1</v>
      </c>
      <c r="F1551" cm="1">
        <f t="array" ref="F1551">_xlfn.IFS(C1551&gt;7,4,AND(C1551&lt;=7, C1551&gt;5),3,AND(C1551&lt;=5,C1551&gt;4),2,C1551&lt;=4,1)</f>
        <v>1</v>
      </c>
      <c r="G1551" cm="1">
        <f t="array" ref="G1551">_xlfn.IFS(D1551&gt;4094,4,AND(D1551&lt;=4094, D1551&gt;2784),3,AND(D1551&lt;=2784,D1551&gt;1779),2,D1551&lt;=1779,1)</f>
        <v>1</v>
      </c>
      <c r="H1551">
        <f t="shared" si="24"/>
        <v>111</v>
      </c>
      <c r="I1551" t="str" cm="1">
        <f t="array" ref="I1551">_xlfn.IFS(H1551&gt;411,"Platinum",AND(H1551&lt;=411, H1551&gt;311),"Gold",AND(H1551&lt;=311,H1551&gt;211),"Silver",H1551&lt;=211,"Bronze")</f>
        <v>Bronze</v>
      </c>
      <c r="J1551" t="str" cm="1">
        <f t="array" ref="J1551">_xlfn.IFS(
H1551="444","Champions",
LEFT(H1551,1)="4","Loyal Customers",
MID(H1551,2,1)="4","Potential Loyalists",
LEFT(H1551,1)="3","Promising",
LEFT(H1551,1)="2","Customers Needing Attention",
LEFT(H1551,1)&lt;="2","At Risk",
RIGHT(H1551,1)="4","Can't Lose Them",
TRUE,"Hibernating"
)</f>
        <v>At Risk</v>
      </c>
    </row>
    <row r="1552" spans="1:10" x14ac:dyDescent="0.25">
      <c r="A1552" s="3" t="s">
        <v>1568</v>
      </c>
      <c r="B1552">
        <v>90</v>
      </c>
      <c r="C1552">
        <v>1</v>
      </c>
      <c r="D1552">
        <v>745.94</v>
      </c>
      <c r="E1552" cm="1">
        <f t="array" ref="E1552">_xlfn.IFS(B1552&gt;87,1,AND(B1552&lt;=87, B1552&gt;45),2,AND(B1552&lt;=45,B1552&gt;18),3,B1552&lt;=18,4)</f>
        <v>1</v>
      </c>
      <c r="F1552" cm="1">
        <f t="array" ref="F1552">_xlfn.IFS(C1552&gt;7,4,AND(C1552&lt;=7, C1552&gt;5),3,AND(C1552&lt;=5,C1552&gt;4),2,C1552&lt;=4,1)</f>
        <v>1</v>
      </c>
      <c r="G1552" cm="1">
        <f t="array" ref="G1552">_xlfn.IFS(D1552&gt;4094,4,AND(D1552&lt;=4094, D1552&gt;2784),3,AND(D1552&lt;=2784,D1552&gt;1779),2,D1552&lt;=1779,1)</f>
        <v>1</v>
      </c>
      <c r="H1552">
        <f t="shared" si="24"/>
        <v>111</v>
      </c>
      <c r="I1552" t="str" cm="1">
        <f t="array" ref="I1552">_xlfn.IFS(H1552&gt;411,"Platinum",AND(H1552&lt;=411, H1552&gt;311),"Gold",AND(H1552&lt;=311,H1552&gt;211),"Silver",H1552&lt;=211,"Bronze")</f>
        <v>Bronze</v>
      </c>
      <c r="J1552" t="str" cm="1">
        <f t="array" ref="J1552">_xlfn.IFS(
H1552="444","Champions",
LEFT(H1552,1)="4","Loyal Customers",
MID(H1552,2,1)="4","Potential Loyalists",
LEFT(H1552,1)="3","Promising",
LEFT(H1552,1)="2","Customers Needing Attention",
LEFT(H1552,1)&lt;="2","At Risk",
RIGHT(H1552,1)="4","Can't Lose Them",
TRUE,"Hibernating"
)</f>
        <v>At Risk</v>
      </c>
    </row>
    <row r="1553" spans="1:10" x14ac:dyDescent="0.25">
      <c r="A1553" s="3" t="s">
        <v>1569</v>
      </c>
      <c r="B1553">
        <v>62</v>
      </c>
      <c r="C1553">
        <v>1</v>
      </c>
      <c r="D1553">
        <v>57.73</v>
      </c>
      <c r="E1553" cm="1">
        <f t="array" ref="E1553">_xlfn.IFS(B1553&gt;87,1,AND(B1553&lt;=87, B1553&gt;45),2,AND(B1553&lt;=45,B1553&gt;18),3,B1553&lt;=18,4)</f>
        <v>2</v>
      </c>
      <c r="F1553" cm="1">
        <f t="array" ref="F1553">_xlfn.IFS(C1553&gt;7,4,AND(C1553&lt;=7, C1553&gt;5),3,AND(C1553&lt;=5,C1553&gt;4),2,C1553&lt;=4,1)</f>
        <v>1</v>
      </c>
      <c r="G1553" cm="1">
        <f t="array" ref="G1553">_xlfn.IFS(D1553&gt;4094,4,AND(D1553&lt;=4094, D1553&gt;2784),3,AND(D1553&lt;=2784,D1553&gt;1779),2,D1553&lt;=1779,1)</f>
        <v>1</v>
      </c>
      <c r="H1553">
        <f t="shared" si="24"/>
        <v>211</v>
      </c>
      <c r="I1553" t="str" cm="1">
        <f t="array" ref="I1553">_xlfn.IFS(H1553&gt;411,"Platinum",AND(H1553&lt;=411, H1553&gt;311),"Gold",AND(H1553&lt;=311,H1553&gt;211),"Silver",H1553&lt;=211,"Bronze")</f>
        <v>Bronze</v>
      </c>
      <c r="J1553" t="str" cm="1">
        <f t="array" ref="J1553">_xlfn.IFS(
H1553="444","Champions",
LEFT(H1553,1)="4","Loyal Customers",
MID(H1553,2,1)="4","Potential Loyalists",
LEFT(H1553,1)="3","Promising",
LEFT(H1553,1)="2","Customers Needing Attention",
LEFT(H1553,1)&lt;="2","At Risk",
RIGHT(H1553,1)="4","Can't Lose Them",
TRUE,"Hibernating"
)</f>
        <v>Customers Needing Attention</v>
      </c>
    </row>
    <row r="1554" spans="1:10" x14ac:dyDescent="0.25">
      <c r="A1554" s="3" t="s">
        <v>1570</v>
      </c>
      <c r="B1554">
        <v>0</v>
      </c>
      <c r="C1554">
        <v>4</v>
      </c>
      <c r="D1554">
        <v>2198.0800000000004</v>
      </c>
      <c r="E1554" cm="1">
        <f t="array" ref="E1554">_xlfn.IFS(B1554&gt;87,1,AND(B1554&lt;=87, B1554&gt;45),2,AND(B1554&lt;=45,B1554&gt;18),3,B1554&lt;=18,4)</f>
        <v>4</v>
      </c>
      <c r="F1554" cm="1">
        <f t="array" ref="F1554">_xlfn.IFS(C1554&gt;7,4,AND(C1554&lt;=7, C1554&gt;5),3,AND(C1554&lt;=5,C1554&gt;4),2,C1554&lt;=4,1)</f>
        <v>1</v>
      </c>
      <c r="G1554" cm="1">
        <f t="array" ref="G1554">_xlfn.IFS(D1554&gt;4094,4,AND(D1554&lt;=4094, D1554&gt;2784),3,AND(D1554&lt;=2784,D1554&gt;1779),2,D1554&lt;=1779,1)</f>
        <v>2</v>
      </c>
      <c r="H1554">
        <f t="shared" si="24"/>
        <v>412</v>
      </c>
      <c r="I1554" t="str" cm="1">
        <f t="array" ref="I1554">_xlfn.IFS(H1554&gt;411,"Platinum",AND(H1554&lt;=411, H1554&gt;311),"Gold",AND(H1554&lt;=311,H1554&gt;211),"Silver",H1554&lt;=211,"Bronze")</f>
        <v>Platinum</v>
      </c>
      <c r="J1554" t="str" cm="1">
        <f t="array" ref="J1554">_xlfn.IFS(
H1554="444","Champions",
LEFT(H1554,1)="4","Loyal Customers",
MID(H1554,2,1)="4","Potential Loyalists",
LEFT(H1554,1)="3","Promising",
LEFT(H1554,1)="2","Customers Needing Attention",
LEFT(H1554,1)&lt;="2","At Risk",
RIGHT(H1554,1)="4","Can't Lose Them",
TRUE,"Hibernating"
)</f>
        <v>Loyal Customers</v>
      </c>
    </row>
    <row r="1555" spans="1:10" x14ac:dyDescent="0.25">
      <c r="A1555" s="3" t="s">
        <v>1571</v>
      </c>
      <c r="B1555">
        <v>53</v>
      </c>
      <c r="C1555">
        <v>9</v>
      </c>
      <c r="D1555">
        <v>4002.3199999999997</v>
      </c>
      <c r="E1555" cm="1">
        <f t="array" ref="E1555">_xlfn.IFS(B1555&gt;87,1,AND(B1555&lt;=87, B1555&gt;45),2,AND(B1555&lt;=45,B1555&gt;18),3,B1555&lt;=18,4)</f>
        <v>2</v>
      </c>
      <c r="F1555" cm="1">
        <f t="array" ref="F1555">_xlfn.IFS(C1555&gt;7,4,AND(C1555&lt;=7, C1555&gt;5),3,AND(C1555&lt;=5,C1555&gt;4),2,C1555&lt;=4,1)</f>
        <v>4</v>
      </c>
      <c r="G1555" cm="1">
        <f t="array" ref="G1555">_xlfn.IFS(D1555&gt;4094,4,AND(D1555&lt;=4094, D1555&gt;2784),3,AND(D1555&lt;=2784,D1555&gt;1779),2,D1555&lt;=1779,1)</f>
        <v>3</v>
      </c>
      <c r="H1555">
        <f t="shared" si="24"/>
        <v>243</v>
      </c>
      <c r="I1555" t="str" cm="1">
        <f t="array" ref="I1555">_xlfn.IFS(H1555&gt;411,"Platinum",AND(H1555&lt;=411, H1555&gt;311),"Gold",AND(H1555&lt;=311,H1555&gt;211),"Silver",H1555&lt;=211,"Bronze")</f>
        <v>Silver</v>
      </c>
      <c r="J1555" t="str" cm="1">
        <f t="array" ref="J1555">_xlfn.IFS(
H1555="444","Champions",
LEFT(H1555,1)="4","Loyal Customers",
MID(H1555,2,1)="4","Potential Loyalists",
LEFT(H1555,1)="3","Promising",
LEFT(H1555,1)="2","Customers Needing Attention",
LEFT(H1555,1)&lt;="2","At Risk",
RIGHT(H1555,1)="4","Can't Lose Them",
TRUE,"Hibernating"
)</f>
        <v>Potential Loyalists</v>
      </c>
    </row>
    <row r="1556" spans="1:10" x14ac:dyDescent="0.25">
      <c r="A1556" s="3" t="s">
        <v>1572</v>
      </c>
      <c r="B1556">
        <v>113</v>
      </c>
      <c r="C1556">
        <v>3</v>
      </c>
      <c r="D1556">
        <v>746.19999999999993</v>
      </c>
      <c r="E1556" cm="1">
        <f t="array" ref="E1556">_xlfn.IFS(B1556&gt;87,1,AND(B1556&lt;=87, B1556&gt;45),2,AND(B1556&lt;=45,B1556&gt;18),3,B1556&lt;=18,4)</f>
        <v>1</v>
      </c>
      <c r="F1556" cm="1">
        <f t="array" ref="F1556">_xlfn.IFS(C1556&gt;7,4,AND(C1556&lt;=7, C1556&gt;5),3,AND(C1556&lt;=5,C1556&gt;4),2,C1556&lt;=4,1)</f>
        <v>1</v>
      </c>
      <c r="G1556" cm="1">
        <f t="array" ref="G1556">_xlfn.IFS(D1556&gt;4094,4,AND(D1556&lt;=4094, D1556&gt;2784),3,AND(D1556&lt;=2784,D1556&gt;1779),2,D1556&lt;=1779,1)</f>
        <v>1</v>
      </c>
      <c r="H1556">
        <f t="shared" si="24"/>
        <v>111</v>
      </c>
      <c r="I1556" t="str" cm="1">
        <f t="array" ref="I1556">_xlfn.IFS(H1556&gt;411,"Platinum",AND(H1556&lt;=411, H1556&gt;311),"Gold",AND(H1556&lt;=311,H1556&gt;211),"Silver",H1556&lt;=211,"Bronze")</f>
        <v>Bronze</v>
      </c>
      <c r="J1556" t="str" cm="1">
        <f t="array" ref="J1556">_xlfn.IFS(
H1556="444","Champions",
LEFT(H1556,1)="4","Loyal Customers",
MID(H1556,2,1)="4","Potential Loyalists",
LEFT(H1556,1)="3","Promising",
LEFT(H1556,1)="2","Customers Needing Attention",
LEFT(H1556,1)&lt;="2","At Risk",
RIGHT(H1556,1)="4","Can't Lose Them",
TRUE,"Hibernating"
)</f>
        <v>At Risk</v>
      </c>
    </row>
    <row r="1557" spans="1:10" x14ac:dyDescent="0.25">
      <c r="A1557" s="3" t="s">
        <v>1573</v>
      </c>
      <c r="B1557">
        <v>38</v>
      </c>
      <c r="C1557">
        <v>6</v>
      </c>
      <c r="D1557">
        <v>2724.93</v>
      </c>
      <c r="E1557" cm="1">
        <f t="array" ref="E1557">_xlfn.IFS(B1557&gt;87,1,AND(B1557&lt;=87, B1557&gt;45),2,AND(B1557&lt;=45,B1557&gt;18),3,B1557&lt;=18,4)</f>
        <v>3</v>
      </c>
      <c r="F1557" cm="1">
        <f t="array" ref="F1557">_xlfn.IFS(C1557&gt;7,4,AND(C1557&lt;=7, C1557&gt;5),3,AND(C1557&lt;=5,C1557&gt;4),2,C1557&lt;=4,1)</f>
        <v>3</v>
      </c>
      <c r="G1557" cm="1">
        <f t="array" ref="G1557">_xlfn.IFS(D1557&gt;4094,4,AND(D1557&lt;=4094, D1557&gt;2784),3,AND(D1557&lt;=2784,D1557&gt;1779),2,D1557&lt;=1779,1)</f>
        <v>2</v>
      </c>
      <c r="H1557">
        <f t="shared" si="24"/>
        <v>332</v>
      </c>
      <c r="I1557" t="str" cm="1">
        <f t="array" ref="I1557">_xlfn.IFS(H1557&gt;411,"Platinum",AND(H1557&lt;=411, H1557&gt;311),"Gold",AND(H1557&lt;=311,H1557&gt;211),"Silver",H1557&lt;=211,"Bronze")</f>
        <v>Gold</v>
      </c>
      <c r="J1557" t="str" cm="1">
        <f t="array" ref="J1557">_xlfn.IFS(
H1557="444","Champions",
LEFT(H1557,1)="4","Loyal Customers",
MID(H1557,2,1)="4","Potential Loyalists",
LEFT(H1557,1)="3","Promising",
LEFT(H1557,1)="2","Customers Needing Attention",
LEFT(H1557,1)&lt;="2","At Risk",
RIGHT(H1557,1)="4","Can't Lose Them",
TRUE,"Hibernating"
)</f>
        <v>Promising</v>
      </c>
    </row>
    <row r="1558" spans="1:10" x14ac:dyDescent="0.25">
      <c r="A1558" s="3" t="s">
        <v>1574</v>
      </c>
      <c r="B1558">
        <v>17</v>
      </c>
      <c r="C1558">
        <v>8</v>
      </c>
      <c r="D1558">
        <v>3689.35</v>
      </c>
      <c r="E1558" cm="1">
        <f t="array" ref="E1558">_xlfn.IFS(B1558&gt;87,1,AND(B1558&lt;=87, B1558&gt;45),2,AND(B1558&lt;=45,B1558&gt;18),3,B1558&lt;=18,4)</f>
        <v>4</v>
      </c>
      <c r="F1558" cm="1">
        <f t="array" ref="F1558">_xlfn.IFS(C1558&gt;7,4,AND(C1558&lt;=7, C1558&gt;5),3,AND(C1558&lt;=5,C1558&gt;4),2,C1558&lt;=4,1)</f>
        <v>4</v>
      </c>
      <c r="G1558" cm="1">
        <f t="array" ref="G1558">_xlfn.IFS(D1558&gt;4094,4,AND(D1558&lt;=4094, D1558&gt;2784),3,AND(D1558&lt;=2784,D1558&gt;1779),2,D1558&lt;=1779,1)</f>
        <v>3</v>
      </c>
      <c r="H1558">
        <f t="shared" si="24"/>
        <v>443</v>
      </c>
      <c r="I1558" t="str" cm="1">
        <f t="array" ref="I1558">_xlfn.IFS(H1558&gt;411,"Platinum",AND(H1558&lt;=411, H1558&gt;311),"Gold",AND(H1558&lt;=311,H1558&gt;211),"Silver",H1558&lt;=211,"Bronze")</f>
        <v>Platinum</v>
      </c>
      <c r="J1558" t="str" cm="1">
        <f t="array" ref="J1558">_xlfn.IFS(
H1558="444","Champions",
LEFT(H1558,1)="4","Loyal Customers",
MID(H1558,2,1)="4","Potential Loyalists",
LEFT(H1558,1)="3","Promising",
LEFT(H1558,1)="2","Customers Needing Attention",
LEFT(H1558,1)&lt;="2","At Risk",
RIGHT(H1558,1)="4","Can't Lose Them",
TRUE,"Hibernating"
)</f>
        <v>Loyal Customers</v>
      </c>
    </row>
    <row r="1559" spans="1:10" x14ac:dyDescent="0.25">
      <c r="A1559" s="3" t="s">
        <v>1575</v>
      </c>
      <c r="B1559">
        <v>88</v>
      </c>
      <c r="C1559">
        <v>5</v>
      </c>
      <c r="D1559">
        <v>1893</v>
      </c>
      <c r="E1559" cm="1">
        <f t="array" ref="E1559">_xlfn.IFS(B1559&gt;87,1,AND(B1559&lt;=87, B1559&gt;45),2,AND(B1559&lt;=45,B1559&gt;18),3,B1559&lt;=18,4)</f>
        <v>1</v>
      </c>
      <c r="F1559" cm="1">
        <f t="array" ref="F1559">_xlfn.IFS(C1559&gt;7,4,AND(C1559&lt;=7, C1559&gt;5),3,AND(C1559&lt;=5,C1559&gt;4),2,C1559&lt;=4,1)</f>
        <v>2</v>
      </c>
      <c r="G1559" cm="1">
        <f t="array" ref="G1559">_xlfn.IFS(D1559&gt;4094,4,AND(D1559&lt;=4094, D1559&gt;2784),3,AND(D1559&lt;=2784,D1559&gt;1779),2,D1559&lt;=1779,1)</f>
        <v>2</v>
      </c>
      <c r="H1559">
        <f t="shared" si="24"/>
        <v>122</v>
      </c>
      <c r="I1559" t="str" cm="1">
        <f t="array" ref="I1559">_xlfn.IFS(H1559&gt;411,"Platinum",AND(H1559&lt;=411, H1559&gt;311),"Gold",AND(H1559&lt;=311,H1559&gt;211),"Silver",H1559&lt;=211,"Bronze")</f>
        <v>Bronze</v>
      </c>
      <c r="J1559" t="str" cm="1">
        <f t="array" ref="J1559">_xlfn.IFS(
H1559="444","Champions",
LEFT(H1559,1)="4","Loyal Customers",
MID(H1559,2,1)="4","Potential Loyalists",
LEFT(H1559,1)="3","Promising",
LEFT(H1559,1)="2","Customers Needing Attention",
LEFT(H1559,1)&lt;="2","At Risk",
RIGHT(H1559,1)="4","Can't Lose Them",
TRUE,"Hibernating"
)</f>
        <v>At Risk</v>
      </c>
    </row>
    <row r="1560" spans="1:10" x14ac:dyDescent="0.25">
      <c r="A1560" s="3" t="s">
        <v>1576</v>
      </c>
      <c r="B1560">
        <v>19</v>
      </c>
      <c r="C1560">
        <v>8</v>
      </c>
      <c r="D1560">
        <v>5205.75</v>
      </c>
      <c r="E1560" cm="1">
        <f t="array" ref="E1560">_xlfn.IFS(B1560&gt;87,1,AND(B1560&lt;=87, B1560&gt;45),2,AND(B1560&lt;=45,B1560&gt;18),3,B1560&lt;=18,4)</f>
        <v>3</v>
      </c>
      <c r="F1560" cm="1">
        <f t="array" ref="F1560">_xlfn.IFS(C1560&gt;7,4,AND(C1560&lt;=7, C1560&gt;5),3,AND(C1560&lt;=5,C1560&gt;4),2,C1560&lt;=4,1)</f>
        <v>4</v>
      </c>
      <c r="G1560" cm="1">
        <f t="array" ref="G1560">_xlfn.IFS(D1560&gt;4094,4,AND(D1560&lt;=4094, D1560&gt;2784),3,AND(D1560&lt;=2784,D1560&gt;1779),2,D1560&lt;=1779,1)</f>
        <v>4</v>
      </c>
      <c r="H1560">
        <f t="shared" si="24"/>
        <v>344</v>
      </c>
      <c r="I1560" t="str" cm="1">
        <f t="array" ref="I1560">_xlfn.IFS(H1560&gt;411,"Platinum",AND(H1560&lt;=411, H1560&gt;311),"Gold",AND(H1560&lt;=311,H1560&gt;211),"Silver",H1560&lt;=211,"Bronze")</f>
        <v>Gold</v>
      </c>
      <c r="J1560" t="str" cm="1">
        <f t="array" ref="J1560">_xlfn.IFS(
H1560="444","Champions",
LEFT(H1560,1)="4","Loyal Customers",
MID(H1560,2,1)="4","Potential Loyalists",
LEFT(H1560,1)="3","Promising",
LEFT(H1560,1)="2","Customers Needing Attention",
LEFT(H1560,1)&lt;="2","At Risk",
RIGHT(H1560,1)="4","Can't Lose Them",
TRUE,"Hibernating"
)</f>
        <v>Potential Loyalists</v>
      </c>
    </row>
    <row r="1561" spans="1:10" x14ac:dyDescent="0.25">
      <c r="A1561" s="3" t="s">
        <v>1577</v>
      </c>
      <c r="B1561">
        <v>21</v>
      </c>
      <c r="C1561">
        <v>8</v>
      </c>
      <c r="D1561">
        <v>5804.2800000000007</v>
      </c>
      <c r="E1561" cm="1">
        <f t="array" ref="E1561">_xlfn.IFS(B1561&gt;87,1,AND(B1561&lt;=87, B1561&gt;45),2,AND(B1561&lt;=45,B1561&gt;18),3,B1561&lt;=18,4)</f>
        <v>3</v>
      </c>
      <c r="F1561" cm="1">
        <f t="array" ref="F1561">_xlfn.IFS(C1561&gt;7,4,AND(C1561&lt;=7, C1561&gt;5),3,AND(C1561&lt;=5,C1561&gt;4),2,C1561&lt;=4,1)</f>
        <v>4</v>
      </c>
      <c r="G1561" cm="1">
        <f t="array" ref="G1561">_xlfn.IFS(D1561&gt;4094,4,AND(D1561&lt;=4094, D1561&gt;2784),3,AND(D1561&lt;=2784,D1561&gt;1779),2,D1561&lt;=1779,1)</f>
        <v>4</v>
      </c>
      <c r="H1561">
        <f t="shared" si="24"/>
        <v>344</v>
      </c>
      <c r="I1561" t="str" cm="1">
        <f t="array" ref="I1561">_xlfn.IFS(H1561&gt;411,"Platinum",AND(H1561&lt;=411, H1561&gt;311),"Gold",AND(H1561&lt;=311,H1561&gt;211),"Silver",H1561&lt;=211,"Bronze")</f>
        <v>Gold</v>
      </c>
      <c r="J1561" t="str" cm="1">
        <f t="array" ref="J1561">_xlfn.IFS(
H1561="444","Champions",
LEFT(H1561,1)="4","Loyal Customers",
MID(H1561,2,1)="4","Potential Loyalists",
LEFT(H1561,1)="3","Promising",
LEFT(H1561,1)="2","Customers Needing Attention",
LEFT(H1561,1)&lt;="2","At Risk",
RIGHT(H1561,1)="4","Can't Lose Them",
TRUE,"Hibernating"
)</f>
        <v>Potential Loyalists</v>
      </c>
    </row>
    <row r="1562" spans="1:10" x14ac:dyDescent="0.25">
      <c r="A1562" s="3" t="s">
        <v>1578</v>
      </c>
      <c r="B1562">
        <v>78</v>
      </c>
      <c r="C1562">
        <v>3</v>
      </c>
      <c r="D1562">
        <v>788.28</v>
      </c>
      <c r="E1562" cm="1">
        <f t="array" ref="E1562">_xlfn.IFS(B1562&gt;87,1,AND(B1562&lt;=87, B1562&gt;45),2,AND(B1562&lt;=45,B1562&gt;18),3,B1562&lt;=18,4)</f>
        <v>2</v>
      </c>
      <c r="F1562" cm="1">
        <f t="array" ref="F1562">_xlfn.IFS(C1562&gt;7,4,AND(C1562&lt;=7, C1562&gt;5),3,AND(C1562&lt;=5,C1562&gt;4),2,C1562&lt;=4,1)</f>
        <v>1</v>
      </c>
      <c r="G1562" cm="1">
        <f t="array" ref="G1562">_xlfn.IFS(D1562&gt;4094,4,AND(D1562&lt;=4094, D1562&gt;2784),3,AND(D1562&lt;=2784,D1562&gt;1779),2,D1562&lt;=1779,1)</f>
        <v>1</v>
      </c>
      <c r="H1562">
        <f t="shared" si="24"/>
        <v>211</v>
      </c>
      <c r="I1562" t="str" cm="1">
        <f t="array" ref="I1562">_xlfn.IFS(H1562&gt;411,"Platinum",AND(H1562&lt;=411, H1562&gt;311),"Gold",AND(H1562&lt;=311,H1562&gt;211),"Silver",H1562&lt;=211,"Bronze")</f>
        <v>Bronze</v>
      </c>
      <c r="J1562" t="str" cm="1">
        <f t="array" ref="J1562">_xlfn.IFS(
H1562="444","Champions",
LEFT(H1562,1)="4","Loyal Customers",
MID(H1562,2,1)="4","Potential Loyalists",
LEFT(H1562,1)="3","Promising",
LEFT(H1562,1)="2","Customers Needing Attention",
LEFT(H1562,1)&lt;="2","At Risk",
RIGHT(H1562,1)="4","Can't Lose Them",
TRUE,"Hibernating"
)</f>
        <v>Customers Needing Attention</v>
      </c>
    </row>
    <row r="1563" spans="1:10" x14ac:dyDescent="0.25">
      <c r="A1563" s="3" t="s">
        <v>1579</v>
      </c>
      <c r="B1563">
        <v>150</v>
      </c>
      <c r="C1563">
        <v>4</v>
      </c>
      <c r="D1563">
        <v>767.56</v>
      </c>
      <c r="E1563" cm="1">
        <f t="array" ref="E1563">_xlfn.IFS(B1563&gt;87,1,AND(B1563&lt;=87, B1563&gt;45),2,AND(B1563&lt;=45,B1563&gt;18),3,B1563&lt;=18,4)</f>
        <v>1</v>
      </c>
      <c r="F1563" cm="1">
        <f t="array" ref="F1563">_xlfn.IFS(C1563&gt;7,4,AND(C1563&lt;=7, C1563&gt;5),3,AND(C1563&lt;=5,C1563&gt;4),2,C1563&lt;=4,1)</f>
        <v>1</v>
      </c>
      <c r="G1563" cm="1">
        <f t="array" ref="G1563">_xlfn.IFS(D1563&gt;4094,4,AND(D1563&lt;=4094, D1563&gt;2784),3,AND(D1563&lt;=2784,D1563&gt;1779),2,D1563&lt;=1779,1)</f>
        <v>1</v>
      </c>
      <c r="H1563">
        <f t="shared" si="24"/>
        <v>111</v>
      </c>
      <c r="I1563" t="str" cm="1">
        <f t="array" ref="I1563">_xlfn.IFS(H1563&gt;411,"Platinum",AND(H1563&lt;=411, H1563&gt;311),"Gold",AND(H1563&lt;=311,H1563&gt;211),"Silver",H1563&lt;=211,"Bronze")</f>
        <v>Bronze</v>
      </c>
      <c r="J1563" t="str" cm="1">
        <f t="array" ref="J1563">_xlfn.IFS(
H1563="444","Champions",
LEFT(H1563,1)="4","Loyal Customers",
MID(H1563,2,1)="4","Potential Loyalists",
LEFT(H1563,1)="3","Promising",
LEFT(H1563,1)="2","Customers Needing Attention",
LEFT(H1563,1)&lt;="2","At Risk",
RIGHT(H1563,1)="4","Can't Lose Them",
TRUE,"Hibernating"
)</f>
        <v>At Risk</v>
      </c>
    </row>
    <row r="1564" spans="1:10" x14ac:dyDescent="0.25">
      <c r="A1564" s="3" t="s">
        <v>1580</v>
      </c>
      <c r="B1564">
        <v>2</v>
      </c>
      <c r="C1564">
        <v>6</v>
      </c>
      <c r="D1564">
        <v>2978.25</v>
      </c>
      <c r="E1564" cm="1">
        <f t="array" ref="E1564">_xlfn.IFS(B1564&gt;87,1,AND(B1564&lt;=87, B1564&gt;45),2,AND(B1564&lt;=45,B1564&gt;18),3,B1564&lt;=18,4)</f>
        <v>4</v>
      </c>
      <c r="F1564" cm="1">
        <f t="array" ref="F1564">_xlfn.IFS(C1564&gt;7,4,AND(C1564&lt;=7, C1564&gt;5),3,AND(C1564&lt;=5,C1564&gt;4),2,C1564&lt;=4,1)</f>
        <v>3</v>
      </c>
      <c r="G1564" cm="1">
        <f t="array" ref="G1564">_xlfn.IFS(D1564&gt;4094,4,AND(D1564&lt;=4094, D1564&gt;2784),3,AND(D1564&lt;=2784,D1564&gt;1779),2,D1564&lt;=1779,1)</f>
        <v>3</v>
      </c>
      <c r="H1564">
        <f t="shared" si="24"/>
        <v>433</v>
      </c>
      <c r="I1564" t="str" cm="1">
        <f t="array" ref="I1564">_xlfn.IFS(H1564&gt;411,"Platinum",AND(H1564&lt;=411, H1564&gt;311),"Gold",AND(H1564&lt;=311,H1564&gt;211),"Silver",H1564&lt;=211,"Bronze")</f>
        <v>Platinum</v>
      </c>
      <c r="J1564" t="str" cm="1">
        <f t="array" ref="J1564">_xlfn.IFS(
H1564="444","Champions",
LEFT(H1564,1)="4","Loyal Customers",
MID(H1564,2,1)="4","Potential Loyalists",
LEFT(H1564,1)="3","Promising",
LEFT(H1564,1)="2","Customers Needing Attention",
LEFT(H1564,1)&lt;="2","At Risk",
RIGHT(H1564,1)="4","Can't Lose Them",
TRUE,"Hibernating"
)</f>
        <v>Loyal Customers</v>
      </c>
    </row>
    <row r="1565" spans="1:10" x14ac:dyDescent="0.25">
      <c r="A1565" s="3" t="s">
        <v>1581</v>
      </c>
      <c r="B1565">
        <v>45</v>
      </c>
      <c r="C1565">
        <v>6</v>
      </c>
      <c r="D1565">
        <v>1853.8600000000001</v>
      </c>
      <c r="E1565" cm="1">
        <f t="array" ref="E1565">_xlfn.IFS(B1565&gt;87,1,AND(B1565&lt;=87, B1565&gt;45),2,AND(B1565&lt;=45,B1565&gt;18),3,B1565&lt;=18,4)</f>
        <v>3</v>
      </c>
      <c r="F1565" cm="1">
        <f t="array" ref="F1565">_xlfn.IFS(C1565&gt;7,4,AND(C1565&lt;=7, C1565&gt;5),3,AND(C1565&lt;=5,C1565&gt;4),2,C1565&lt;=4,1)</f>
        <v>3</v>
      </c>
      <c r="G1565" cm="1">
        <f t="array" ref="G1565">_xlfn.IFS(D1565&gt;4094,4,AND(D1565&lt;=4094, D1565&gt;2784),3,AND(D1565&lt;=2784,D1565&gt;1779),2,D1565&lt;=1779,1)</f>
        <v>2</v>
      </c>
      <c r="H1565">
        <f t="shared" si="24"/>
        <v>332</v>
      </c>
      <c r="I1565" t="str" cm="1">
        <f t="array" ref="I1565">_xlfn.IFS(H1565&gt;411,"Platinum",AND(H1565&lt;=411, H1565&gt;311),"Gold",AND(H1565&lt;=311,H1565&gt;211),"Silver",H1565&lt;=211,"Bronze")</f>
        <v>Gold</v>
      </c>
      <c r="J1565" t="str" cm="1">
        <f t="array" ref="J1565">_xlfn.IFS(
H1565="444","Champions",
LEFT(H1565,1)="4","Loyal Customers",
MID(H1565,2,1)="4","Potential Loyalists",
LEFT(H1565,1)="3","Promising",
LEFT(H1565,1)="2","Customers Needing Attention",
LEFT(H1565,1)&lt;="2","At Risk",
RIGHT(H1565,1)="4","Can't Lose Them",
TRUE,"Hibernating"
)</f>
        <v>Promising</v>
      </c>
    </row>
    <row r="1566" spans="1:10" x14ac:dyDescent="0.25">
      <c r="A1566" s="3" t="s">
        <v>1582</v>
      </c>
      <c r="B1566">
        <v>80</v>
      </c>
      <c r="C1566">
        <v>4</v>
      </c>
      <c r="D1566">
        <v>1341.22</v>
      </c>
      <c r="E1566" cm="1">
        <f t="array" ref="E1566">_xlfn.IFS(B1566&gt;87,1,AND(B1566&lt;=87, B1566&gt;45),2,AND(B1566&lt;=45,B1566&gt;18),3,B1566&lt;=18,4)</f>
        <v>2</v>
      </c>
      <c r="F1566" cm="1">
        <f t="array" ref="F1566">_xlfn.IFS(C1566&gt;7,4,AND(C1566&lt;=7, C1566&gt;5),3,AND(C1566&lt;=5,C1566&gt;4),2,C1566&lt;=4,1)</f>
        <v>1</v>
      </c>
      <c r="G1566" cm="1">
        <f t="array" ref="G1566">_xlfn.IFS(D1566&gt;4094,4,AND(D1566&lt;=4094, D1566&gt;2784),3,AND(D1566&lt;=2784,D1566&gt;1779),2,D1566&lt;=1779,1)</f>
        <v>1</v>
      </c>
      <c r="H1566">
        <f t="shared" si="24"/>
        <v>211</v>
      </c>
      <c r="I1566" t="str" cm="1">
        <f t="array" ref="I1566">_xlfn.IFS(H1566&gt;411,"Platinum",AND(H1566&lt;=411, H1566&gt;311),"Gold",AND(H1566&lt;=311,H1566&gt;211),"Silver",H1566&lt;=211,"Bronze")</f>
        <v>Bronze</v>
      </c>
      <c r="J1566" t="str" cm="1">
        <f t="array" ref="J1566">_xlfn.IFS(
H1566="444","Champions",
LEFT(H1566,1)="4","Loyal Customers",
MID(H1566,2,1)="4","Potential Loyalists",
LEFT(H1566,1)="3","Promising",
LEFT(H1566,1)="2","Customers Needing Attention",
LEFT(H1566,1)&lt;="2","At Risk",
RIGHT(H1566,1)="4","Can't Lose Them",
TRUE,"Hibernating"
)</f>
        <v>Customers Needing Attention</v>
      </c>
    </row>
    <row r="1567" spans="1:10" x14ac:dyDescent="0.25">
      <c r="A1567" s="3" t="s">
        <v>1583</v>
      </c>
      <c r="B1567">
        <v>68</v>
      </c>
      <c r="C1567">
        <v>6</v>
      </c>
      <c r="D1567">
        <v>1792.39</v>
      </c>
      <c r="E1567" cm="1">
        <f t="array" ref="E1567">_xlfn.IFS(B1567&gt;87,1,AND(B1567&lt;=87, B1567&gt;45),2,AND(B1567&lt;=45,B1567&gt;18),3,B1567&lt;=18,4)</f>
        <v>2</v>
      </c>
      <c r="F1567" cm="1">
        <f t="array" ref="F1567">_xlfn.IFS(C1567&gt;7,4,AND(C1567&lt;=7, C1567&gt;5),3,AND(C1567&lt;=5,C1567&gt;4),2,C1567&lt;=4,1)</f>
        <v>3</v>
      </c>
      <c r="G1567" cm="1">
        <f t="array" ref="G1567">_xlfn.IFS(D1567&gt;4094,4,AND(D1567&lt;=4094, D1567&gt;2784),3,AND(D1567&lt;=2784,D1567&gt;1779),2,D1567&lt;=1779,1)</f>
        <v>2</v>
      </c>
      <c r="H1567">
        <f t="shared" si="24"/>
        <v>232</v>
      </c>
      <c r="I1567" t="str" cm="1">
        <f t="array" ref="I1567">_xlfn.IFS(H1567&gt;411,"Platinum",AND(H1567&lt;=411, H1567&gt;311),"Gold",AND(H1567&lt;=311,H1567&gt;211),"Silver",H1567&lt;=211,"Bronze")</f>
        <v>Silver</v>
      </c>
      <c r="J1567" t="str" cm="1">
        <f t="array" ref="J1567">_xlfn.IFS(
H1567="444","Champions",
LEFT(H1567,1)="4","Loyal Customers",
MID(H1567,2,1)="4","Potential Loyalists",
LEFT(H1567,1)="3","Promising",
LEFT(H1567,1)="2","Customers Needing Attention",
LEFT(H1567,1)&lt;="2","At Risk",
RIGHT(H1567,1)="4","Can't Lose Them",
TRUE,"Hibernating"
)</f>
        <v>Customers Needing Attention</v>
      </c>
    </row>
    <row r="1568" spans="1:10" x14ac:dyDescent="0.25">
      <c r="A1568" s="3" t="s">
        <v>1584</v>
      </c>
      <c r="B1568">
        <v>24</v>
      </c>
      <c r="C1568">
        <v>3</v>
      </c>
      <c r="D1568">
        <v>2824.16</v>
      </c>
      <c r="E1568" cm="1">
        <f t="array" ref="E1568">_xlfn.IFS(B1568&gt;87,1,AND(B1568&lt;=87, B1568&gt;45),2,AND(B1568&lt;=45,B1568&gt;18),3,B1568&lt;=18,4)</f>
        <v>3</v>
      </c>
      <c r="F1568" cm="1">
        <f t="array" ref="F1568">_xlfn.IFS(C1568&gt;7,4,AND(C1568&lt;=7, C1568&gt;5),3,AND(C1568&lt;=5,C1568&gt;4),2,C1568&lt;=4,1)</f>
        <v>1</v>
      </c>
      <c r="G1568" cm="1">
        <f t="array" ref="G1568">_xlfn.IFS(D1568&gt;4094,4,AND(D1568&lt;=4094, D1568&gt;2784),3,AND(D1568&lt;=2784,D1568&gt;1779),2,D1568&lt;=1779,1)</f>
        <v>3</v>
      </c>
      <c r="H1568">
        <f t="shared" si="24"/>
        <v>313</v>
      </c>
      <c r="I1568" t="str" cm="1">
        <f t="array" ref="I1568">_xlfn.IFS(H1568&gt;411,"Platinum",AND(H1568&lt;=411, H1568&gt;311),"Gold",AND(H1568&lt;=311,H1568&gt;211),"Silver",H1568&lt;=211,"Bronze")</f>
        <v>Gold</v>
      </c>
      <c r="J1568" t="str" cm="1">
        <f t="array" ref="J1568">_xlfn.IFS(
H1568="444","Champions",
LEFT(H1568,1)="4","Loyal Customers",
MID(H1568,2,1)="4","Potential Loyalists",
LEFT(H1568,1)="3","Promising",
LEFT(H1568,1)="2","Customers Needing Attention",
LEFT(H1568,1)&lt;="2","At Risk",
RIGHT(H1568,1)="4","Can't Lose Them",
TRUE,"Hibernating"
)</f>
        <v>Promising</v>
      </c>
    </row>
    <row r="1569" spans="1:10" x14ac:dyDescent="0.25">
      <c r="A1569" s="3" t="s">
        <v>1585</v>
      </c>
      <c r="B1569">
        <v>49</v>
      </c>
      <c r="C1569">
        <v>7</v>
      </c>
      <c r="D1569">
        <v>3077.56</v>
      </c>
      <c r="E1569" cm="1">
        <f t="array" ref="E1569">_xlfn.IFS(B1569&gt;87,1,AND(B1569&lt;=87, B1569&gt;45),2,AND(B1569&lt;=45,B1569&gt;18),3,B1569&lt;=18,4)</f>
        <v>2</v>
      </c>
      <c r="F1569" cm="1">
        <f t="array" ref="F1569">_xlfn.IFS(C1569&gt;7,4,AND(C1569&lt;=7, C1569&gt;5),3,AND(C1569&lt;=5,C1569&gt;4),2,C1569&lt;=4,1)</f>
        <v>3</v>
      </c>
      <c r="G1569" cm="1">
        <f t="array" ref="G1569">_xlfn.IFS(D1569&gt;4094,4,AND(D1569&lt;=4094, D1569&gt;2784),3,AND(D1569&lt;=2784,D1569&gt;1779),2,D1569&lt;=1779,1)</f>
        <v>3</v>
      </c>
      <c r="H1569">
        <f t="shared" si="24"/>
        <v>233</v>
      </c>
      <c r="I1569" t="str" cm="1">
        <f t="array" ref="I1569">_xlfn.IFS(H1569&gt;411,"Platinum",AND(H1569&lt;=411, H1569&gt;311),"Gold",AND(H1569&lt;=311,H1569&gt;211),"Silver",H1569&lt;=211,"Bronze")</f>
        <v>Silver</v>
      </c>
      <c r="J1569" t="str" cm="1">
        <f t="array" ref="J1569">_xlfn.IFS(
H1569="444","Champions",
LEFT(H1569,1)="4","Loyal Customers",
MID(H1569,2,1)="4","Potential Loyalists",
LEFT(H1569,1)="3","Promising",
LEFT(H1569,1)="2","Customers Needing Attention",
LEFT(H1569,1)&lt;="2","At Risk",
RIGHT(H1569,1)="4","Can't Lose Them",
TRUE,"Hibernating"
)</f>
        <v>Customers Needing Attention</v>
      </c>
    </row>
    <row r="1570" spans="1:10" x14ac:dyDescent="0.25">
      <c r="A1570" s="3" t="s">
        <v>1586</v>
      </c>
      <c r="B1570">
        <v>47</v>
      </c>
      <c r="C1570">
        <v>4</v>
      </c>
      <c r="D1570">
        <v>1922.8199999999997</v>
      </c>
      <c r="E1570" cm="1">
        <f t="array" ref="E1570">_xlfn.IFS(B1570&gt;87,1,AND(B1570&lt;=87, B1570&gt;45),2,AND(B1570&lt;=45,B1570&gt;18),3,B1570&lt;=18,4)</f>
        <v>2</v>
      </c>
      <c r="F1570" cm="1">
        <f t="array" ref="F1570">_xlfn.IFS(C1570&gt;7,4,AND(C1570&lt;=7, C1570&gt;5),3,AND(C1570&lt;=5,C1570&gt;4),2,C1570&lt;=4,1)</f>
        <v>1</v>
      </c>
      <c r="G1570" cm="1">
        <f t="array" ref="G1570">_xlfn.IFS(D1570&gt;4094,4,AND(D1570&lt;=4094, D1570&gt;2784),3,AND(D1570&lt;=2784,D1570&gt;1779),2,D1570&lt;=1779,1)</f>
        <v>2</v>
      </c>
      <c r="H1570">
        <f t="shared" si="24"/>
        <v>212</v>
      </c>
      <c r="I1570" t="str" cm="1">
        <f t="array" ref="I1570">_xlfn.IFS(H1570&gt;411,"Platinum",AND(H1570&lt;=411, H1570&gt;311),"Gold",AND(H1570&lt;=311,H1570&gt;211),"Silver",H1570&lt;=211,"Bronze")</f>
        <v>Silver</v>
      </c>
      <c r="J1570" t="str" cm="1">
        <f t="array" ref="J1570">_xlfn.IFS(
H1570="444","Champions",
LEFT(H1570,1)="4","Loyal Customers",
MID(H1570,2,1)="4","Potential Loyalists",
LEFT(H1570,1)="3","Promising",
LEFT(H1570,1)="2","Customers Needing Attention",
LEFT(H1570,1)&lt;="2","At Risk",
RIGHT(H1570,1)="4","Can't Lose Them",
TRUE,"Hibernating"
)</f>
        <v>Customers Needing Attention</v>
      </c>
    </row>
    <row r="1571" spans="1:10" x14ac:dyDescent="0.25">
      <c r="A1571" s="3" t="s">
        <v>1587</v>
      </c>
      <c r="B1571">
        <v>36</v>
      </c>
      <c r="C1571">
        <v>7</v>
      </c>
      <c r="D1571">
        <v>3695.7299999999996</v>
      </c>
      <c r="E1571" cm="1">
        <f t="array" ref="E1571">_xlfn.IFS(B1571&gt;87,1,AND(B1571&lt;=87, B1571&gt;45),2,AND(B1571&lt;=45,B1571&gt;18),3,B1571&lt;=18,4)</f>
        <v>3</v>
      </c>
      <c r="F1571" cm="1">
        <f t="array" ref="F1571">_xlfn.IFS(C1571&gt;7,4,AND(C1571&lt;=7, C1571&gt;5),3,AND(C1571&lt;=5,C1571&gt;4),2,C1571&lt;=4,1)</f>
        <v>3</v>
      </c>
      <c r="G1571" cm="1">
        <f t="array" ref="G1571">_xlfn.IFS(D1571&gt;4094,4,AND(D1571&lt;=4094, D1571&gt;2784),3,AND(D1571&lt;=2784,D1571&gt;1779),2,D1571&lt;=1779,1)</f>
        <v>3</v>
      </c>
      <c r="H1571">
        <f t="shared" si="24"/>
        <v>333</v>
      </c>
      <c r="I1571" t="str" cm="1">
        <f t="array" ref="I1571">_xlfn.IFS(H1571&gt;411,"Platinum",AND(H1571&lt;=411, H1571&gt;311),"Gold",AND(H1571&lt;=311,H1571&gt;211),"Silver",H1571&lt;=211,"Bronze")</f>
        <v>Gold</v>
      </c>
      <c r="J1571" t="str" cm="1">
        <f t="array" ref="J1571">_xlfn.IFS(
H1571="444","Champions",
LEFT(H1571,1)="4","Loyal Customers",
MID(H1571,2,1)="4","Potential Loyalists",
LEFT(H1571,1)="3","Promising",
LEFT(H1571,1)="2","Customers Needing Attention",
LEFT(H1571,1)&lt;="2","At Risk",
RIGHT(H1571,1)="4","Can't Lose Them",
TRUE,"Hibernating"
)</f>
        <v>Promising</v>
      </c>
    </row>
    <row r="1572" spans="1:10" x14ac:dyDescent="0.25">
      <c r="A1572" s="3" t="s">
        <v>1588</v>
      </c>
      <c r="B1572">
        <v>223</v>
      </c>
      <c r="C1572">
        <v>4</v>
      </c>
      <c r="D1572">
        <v>3483.39</v>
      </c>
      <c r="E1572" cm="1">
        <f t="array" ref="E1572">_xlfn.IFS(B1572&gt;87,1,AND(B1572&lt;=87, B1572&gt;45),2,AND(B1572&lt;=45,B1572&gt;18),3,B1572&lt;=18,4)</f>
        <v>1</v>
      </c>
      <c r="F1572" cm="1">
        <f t="array" ref="F1572">_xlfn.IFS(C1572&gt;7,4,AND(C1572&lt;=7, C1572&gt;5),3,AND(C1572&lt;=5,C1572&gt;4),2,C1572&lt;=4,1)</f>
        <v>1</v>
      </c>
      <c r="G1572" cm="1">
        <f t="array" ref="G1572">_xlfn.IFS(D1572&gt;4094,4,AND(D1572&lt;=4094, D1572&gt;2784),3,AND(D1572&lt;=2784,D1572&gt;1779),2,D1572&lt;=1779,1)</f>
        <v>3</v>
      </c>
      <c r="H1572">
        <f t="shared" si="24"/>
        <v>113</v>
      </c>
      <c r="I1572" t="str" cm="1">
        <f t="array" ref="I1572">_xlfn.IFS(H1572&gt;411,"Platinum",AND(H1572&lt;=411, H1572&gt;311),"Gold",AND(H1572&lt;=311,H1572&gt;211),"Silver",H1572&lt;=211,"Bronze")</f>
        <v>Bronze</v>
      </c>
      <c r="J1572" t="str" cm="1">
        <f t="array" ref="J1572">_xlfn.IFS(
H1572="444","Champions",
LEFT(H1572,1)="4","Loyal Customers",
MID(H1572,2,1)="4","Potential Loyalists",
LEFT(H1572,1)="3","Promising",
LEFT(H1572,1)="2","Customers Needing Attention",
LEFT(H1572,1)&lt;="2","At Risk",
RIGHT(H1572,1)="4","Can't Lose Them",
TRUE,"Hibernating"
)</f>
        <v>At Risk</v>
      </c>
    </row>
    <row r="1573" spans="1:10" x14ac:dyDescent="0.25">
      <c r="A1573" s="3" t="s">
        <v>1589</v>
      </c>
      <c r="B1573">
        <v>17</v>
      </c>
      <c r="C1573">
        <v>6</v>
      </c>
      <c r="D1573">
        <v>3903.57</v>
      </c>
      <c r="E1573" cm="1">
        <f t="array" ref="E1573">_xlfn.IFS(B1573&gt;87,1,AND(B1573&lt;=87, B1573&gt;45),2,AND(B1573&lt;=45,B1573&gt;18),3,B1573&lt;=18,4)</f>
        <v>4</v>
      </c>
      <c r="F1573" cm="1">
        <f t="array" ref="F1573">_xlfn.IFS(C1573&gt;7,4,AND(C1573&lt;=7, C1573&gt;5),3,AND(C1573&lt;=5,C1573&gt;4),2,C1573&lt;=4,1)</f>
        <v>3</v>
      </c>
      <c r="G1573" cm="1">
        <f t="array" ref="G1573">_xlfn.IFS(D1573&gt;4094,4,AND(D1573&lt;=4094, D1573&gt;2784),3,AND(D1573&lt;=2784,D1573&gt;1779),2,D1573&lt;=1779,1)</f>
        <v>3</v>
      </c>
      <c r="H1573">
        <f t="shared" si="24"/>
        <v>433</v>
      </c>
      <c r="I1573" t="str" cm="1">
        <f t="array" ref="I1573">_xlfn.IFS(H1573&gt;411,"Platinum",AND(H1573&lt;=411, H1573&gt;311),"Gold",AND(H1573&lt;=311,H1573&gt;211),"Silver",H1573&lt;=211,"Bronze")</f>
        <v>Platinum</v>
      </c>
      <c r="J1573" t="str" cm="1">
        <f t="array" ref="J1573">_xlfn.IFS(
H1573="444","Champions",
LEFT(H1573,1)="4","Loyal Customers",
MID(H1573,2,1)="4","Potential Loyalists",
LEFT(H1573,1)="3","Promising",
LEFT(H1573,1)="2","Customers Needing Attention",
LEFT(H1573,1)&lt;="2","At Risk",
RIGHT(H1573,1)="4","Can't Lose Them",
TRUE,"Hibernating"
)</f>
        <v>Loyal Customers</v>
      </c>
    </row>
    <row r="1574" spans="1:10" x14ac:dyDescent="0.25">
      <c r="A1574" s="3" t="s">
        <v>1590</v>
      </c>
      <c r="B1574">
        <v>58</v>
      </c>
      <c r="C1574">
        <v>7</v>
      </c>
      <c r="D1574">
        <v>4523.2299999999996</v>
      </c>
      <c r="E1574" cm="1">
        <f t="array" ref="E1574">_xlfn.IFS(B1574&gt;87,1,AND(B1574&lt;=87, B1574&gt;45),2,AND(B1574&lt;=45,B1574&gt;18),3,B1574&lt;=18,4)</f>
        <v>2</v>
      </c>
      <c r="F1574" cm="1">
        <f t="array" ref="F1574">_xlfn.IFS(C1574&gt;7,4,AND(C1574&lt;=7, C1574&gt;5),3,AND(C1574&lt;=5,C1574&gt;4),2,C1574&lt;=4,1)</f>
        <v>3</v>
      </c>
      <c r="G1574" cm="1">
        <f t="array" ref="G1574">_xlfn.IFS(D1574&gt;4094,4,AND(D1574&lt;=4094, D1574&gt;2784),3,AND(D1574&lt;=2784,D1574&gt;1779),2,D1574&lt;=1779,1)</f>
        <v>4</v>
      </c>
      <c r="H1574">
        <f t="shared" si="24"/>
        <v>234</v>
      </c>
      <c r="I1574" t="str" cm="1">
        <f t="array" ref="I1574">_xlfn.IFS(H1574&gt;411,"Platinum",AND(H1574&lt;=411, H1574&gt;311),"Gold",AND(H1574&lt;=311,H1574&gt;211),"Silver",H1574&lt;=211,"Bronze")</f>
        <v>Silver</v>
      </c>
      <c r="J1574" t="str" cm="1">
        <f t="array" ref="J1574">_xlfn.IFS(
H1574="444","Champions",
LEFT(H1574,1)="4","Loyal Customers",
MID(H1574,2,1)="4","Potential Loyalists",
LEFT(H1574,1)="3","Promising",
LEFT(H1574,1)="2","Customers Needing Attention",
LEFT(H1574,1)&lt;="2","At Risk",
RIGHT(H1574,1)="4","Can't Lose Them",
TRUE,"Hibernating"
)</f>
        <v>Customers Needing Attention</v>
      </c>
    </row>
    <row r="1575" spans="1:10" x14ac:dyDescent="0.25">
      <c r="A1575" s="3" t="s">
        <v>1591</v>
      </c>
      <c r="B1575">
        <v>4</v>
      </c>
      <c r="C1575">
        <v>3</v>
      </c>
      <c r="D1575">
        <v>1757.48</v>
      </c>
      <c r="E1575" cm="1">
        <f t="array" ref="E1575">_xlfn.IFS(B1575&gt;87,1,AND(B1575&lt;=87, B1575&gt;45),2,AND(B1575&lt;=45,B1575&gt;18),3,B1575&lt;=18,4)</f>
        <v>4</v>
      </c>
      <c r="F1575" cm="1">
        <f t="array" ref="F1575">_xlfn.IFS(C1575&gt;7,4,AND(C1575&lt;=7, C1575&gt;5),3,AND(C1575&lt;=5,C1575&gt;4),2,C1575&lt;=4,1)</f>
        <v>1</v>
      </c>
      <c r="G1575" cm="1">
        <f t="array" ref="G1575">_xlfn.IFS(D1575&gt;4094,4,AND(D1575&lt;=4094, D1575&gt;2784),3,AND(D1575&lt;=2784,D1575&gt;1779),2,D1575&lt;=1779,1)</f>
        <v>1</v>
      </c>
      <c r="H1575">
        <f t="shared" si="24"/>
        <v>411</v>
      </c>
      <c r="I1575" t="str" cm="1">
        <f t="array" ref="I1575">_xlfn.IFS(H1575&gt;411,"Platinum",AND(H1575&lt;=411, H1575&gt;311),"Gold",AND(H1575&lt;=311,H1575&gt;211),"Silver",H1575&lt;=211,"Bronze")</f>
        <v>Gold</v>
      </c>
      <c r="J1575" t="str" cm="1">
        <f t="array" ref="J1575">_xlfn.IFS(
H1575="444","Champions",
LEFT(H1575,1)="4","Loyal Customers",
MID(H1575,2,1)="4","Potential Loyalists",
LEFT(H1575,1)="3","Promising",
LEFT(H1575,1)="2","Customers Needing Attention",
LEFT(H1575,1)&lt;="2","At Risk",
RIGHT(H1575,1)="4","Can't Lose Them",
TRUE,"Hibernating"
)</f>
        <v>Loyal Customers</v>
      </c>
    </row>
    <row r="1576" spans="1:10" x14ac:dyDescent="0.25">
      <c r="A1576" s="3" t="s">
        <v>1592</v>
      </c>
      <c r="B1576">
        <v>43</v>
      </c>
      <c r="C1576">
        <v>5</v>
      </c>
      <c r="D1576">
        <v>1844.88</v>
      </c>
      <c r="E1576" cm="1">
        <f t="array" ref="E1576">_xlfn.IFS(B1576&gt;87,1,AND(B1576&lt;=87, B1576&gt;45),2,AND(B1576&lt;=45,B1576&gt;18),3,B1576&lt;=18,4)</f>
        <v>3</v>
      </c>
      <c r="F1576" cm="1">
        <f t="array" ref="F1576">_xlfn.IFS(C1576&gt;7,4,AND(C1576&lt;=7, C1576&gt;5),3,AND(C1576&lt;=5,C1576&gt;4),2,C1576&lt;=4,1)</f>
        <v>2</v>
      </c>
      <c r="G1576" cm="1">
        <f t="array" ref="G1576">_xlfn.IFS(D1576&gt;4094,4,AND(D1576&lt;=4094, D1576&gt;2784),3,AND(D1576&lt;=2784,D1576&gt;1779),2,D1576&lt;=1779,1)</f>
        <v>2</v>
      </c>
      <c r="H1576">
        <f t="shared" si="24"/>
        <v>322</v>
      </c>
      <c r="I1576" t="str" cm="1">
        <f t="array" ref="I1576">_xlfn.IFS(H1576&gt;411,"Platinum",AND(H1576&lt;=411, H1576&gt;311),"Gold",AND(H1576&lt;=311,H1576&gt;211),"Silver",H1576&lt;=211,"Bronze")</f>
        <v>Gold</v>
      </c>
      <c r="J1576" t="str" cm="1">
        <f t="array" ref="J1576">_xlfn.IFS(
H1576="444","Champions",
LEFT(H1576,1)="4","Loyal Customers",
MID(H1576,2,1)="4","Potential Loyalists",
LEFT(H1576,1)="3","Promising",
LEFT(H1576,1)="2","Customers Needing Attention",
LEFT(H1576,1)&lt;="2","At Risk",
RIGHT(H1576,1)="4","Can't Lose Them",
TRUE,"Hibernating"
)</f>
        <v>Promising</v>
      </c>
    </row>
    <row r="1577" spans="1:10" x14ac:dyDescent="0.25">
      <c r="A1577" s="3" t="s">
        <v>1593</v>
      </c>
      <c r="B1577">
        <v>222</v>
      </c>
      <c r="C1577">
        <v>2</v>
      </c>
      <c r="D1577">
        <v>300.09000000000003</v>
      </c>
      <c r="E1577" cm="1">
        <f t="array" ref="E1577">_xlfn.IFS(B1577&gt;87,1,AND(B1577&lt;=87, B1577&gt;45),2,AND(B1577&lt;=45,B1577&gt;18),3,B1577&lt;=18,4)</f>
        <v>1</v>
      </c>
      <c r="F1577" cm="1">
        <f t="array" ref="F1577">_xlfn.IFS(C1577&gt;7,4,AND(C1577&lt;=7, C1577&gt;5),3,AND(C1577&lt;=5,C1577&gt;4),2,C1577&lt;=4,1)</f>
        <v>1</v>
      </c>
      <c r="G1577" cm="1">
        <f t="array" ref="G1577">_xlfn.IFS(D1577&gt;4094,4,AND(D1577&lt;=4094, D1577&gt;2784),3,AND(D1577&lt;=2784,D1577&gt;1779),2,D1577&lt;=1779,1)</f>
        <v>1</v>
      </c>
      <c r="H1577">
        <f t="shared" si="24"/>
        <v>111</v>
      </c>
      <c r="I1577" t="str" cm="1">
        <f t="array" ref="I1577">_xlfn.IFS(H1577&gt;411,"Platinum",AND(H1577&lt;=411, H1577&gt;311),"Gold",AND(H1577&lt;=311,H1577&gt;211),"Silver",H1577&lt;=211,"Bronze")</f>
        <v>Bronze</v>
      </c>
      <c r="J1577" t="str" cm="1">
        <f t="array" ref="J1577">_xlfn.IFS(
H1577="444","Champions",
LEFT(H1577,1)="4","Loyal Customers",
MID(H1577,2,1)="4","Potential Loyalists",
LEFT(H1577,1)="3","Promising",
LEFT(H1577,1)="2","Customers Needing Attention",
LEFT(H1577,1)&lt;="2","At Risk",
RIGHT(H1577,1)="4","Can't Lose Them",
TRUE,"Hibernating"
)</f>
        <v>At Risk</v>
      </c>
    </row>
    <row r="1578" spans="1:10" x14ac:dyDescent="0.25">
      <c r="A1578" s="3" t="s">
        <v>1594</v>
      </c>
      <c r="B1578">
        <v>22</v>
      </c>
      <c r="C1578">
        <v>1</v>
      </c>
      <c r="D1578">
        <v>451.65</v>
      </c>
      <c r="E1578" cm="1">
        <f t="array" ref="E1578">_xlfn.IFS(B1578&gt;87,1,AND(B1578&lt;=87, B1578&gt;45),2,AND(B1578&lt;=45,B1578&gt;18),3,B1578&lt;=18,4)</f>
        <v>3</v>
      </c>
      <c r="F1578" cm="1">
        <f t="array" ref="F1578">_xlfn.IFS(C1578&gt;7,4,AND(C1578&lt;=7, C1578&gt;5),3,AND(C1578&lt;=5,C1578&gt;4),2,C1578&lt;=4,1)</f>
        <v>1</v>
      </c>
      <c r="G1578" cm="1">
        <f t="array" ref="G1578">_xlfn.IFS(D1578&gt;4094,4,AND(D1578&lt;=4094, D1578&gt;2784),3,AND(D1578&lt;=2784,D1578&gt;1779),2,D1578&lt;=1779,1)</f>
        <v>1</v>
      </c>
      <c r="H1578">
        <f t="shared" si="24"/>
        <v>311</v>
      </c>
      <c r="I1578" t="str" cm="1">
        <f t="array" ref="I1578">_xlfn.IFS(H1578&gt;411,"Platinum",AND(H1578&lt;=411, H1578&gt;311),"Gold",AND(H1578&lt;=311,H1578&gt;211),"Silver",H1578&lt;=211,"Bronze")</f>
        <v>Silver</v>
      </c>
      <c r="J1578" t="str" cm="1">
        <f t="array" ref="J1578">_xlfn.IFS(
H1578="444","Champions",
LEFT(H1578,1)="4","Loyal Customers",
MID(H1578,2,1)="4","Potential Loyalists",
LEFT(H1578,1)="3","Promising",
LEFT(H1578,1)="2","Customers Needing Attention",
LEFT(H1578,1)&lt;="2","At Risk",
RIGHT(H1578,1)="4","Can't Lose Them",
TRUE,"Hibernating"
)</f>
        <v>Promising</v>
      </c>
    </row>
    <row r="1579" spans="1:10" x14ac:dyDescent="0.25">
      <c r="A1579" s="3" t="s">
        <v>1595</v>
      </c>
      <c r="B1579">
        <v>2</v>
      </c>
      <c r="C1579">
        <v>7</v>
      </c>
      <c r="D1579">
        <v>5457.09</v>
      </c>
      <c r="E1579" cm="1">
        <f t="array" ref="E1579">_xlfn.IFS(B1579&gt;87,1,AND(B1579&lt;=87, B1579&gt;45),2,AND(B1579&lt;=45,B1579&gt;18),3,B1579&lt;=18,4)</f>
        <v>4</v>
      </c>
      <c r="F1579" cm="1">
        <f t="array" ref="F1579">_xlfn.IFS(C1579&gt;7,4,AND(C1579&lt;=7, C1579&gt;5),3,AND(C1579&lt;=5,C1579&gt;4),2,C1579&lt;=4,1)</f>
        <v>3</v>
      </c>
      <c r="G1579" cm="1">
        <f t="array" ref="G1579">_xlfn.IFS(D1579&gt;4094,4,AND(D1579&lt;=4094, D1579&gt;2784),3,AND(D1579&lt;=2784,D1579&gt;1779),2,D1579&lt;=1779,1)</f>
        <v>4</v>
      </c>
      <c r="H1579">
        <f t="shared" si="24"/>
        <v>434</v>
      </c>
      <c r="I1579" t="str" cm="1">
        <f t="array" ref="I1579">_xlfn.IFS(H1579&gt;411,"Platinum",AND(H1579&lt;=411, H1579&gt;311),"Gold",AND(H1579&lt;=311,H1579&gt;211),"Silver",H1579&lt;=211,"Bronze")</f>
        <v>Platinum</v>
      </c>
      <c r="J1579" t="str" cm="1">
        <f t="array" ref="J1579">_xlfn.IFS(
H1579="444","Champions",
LEFT(H1579,1)="4","Loyal Customers",
MID(H1579,2,1)="4","Potential Loyalists",
LEFT(H1579,1)="3","Promising",
LEFT(H1579,1)="2","Customers Needing Attention",
LEFT(H1579,1)&lt;="2","At Risk",
RIGHT(H1579,1)="4","Can't Lose Them",
TRUE,"Hibernating"
)</f>
        <v>Loyal Customers</v>
      </c>
    </row>
    <row r="1580" spans="1:10" x14ac:dyDescent="0.25">
      <c r="A1580" s="3" t="s">
        <v>1596</v>
      </c>
      <c r="B1580">
        <v>51</v>
      </c>
      <c r="C1580">
        <v>8</v>
      </c>
      <c r="D1580">
        <v>2702.5</v>
      </c>
      <c r="E1580" cm="1">
        <f t="array" ref="E1580">_xlfn.IFS(B1580&gt;87,1,AND(B1580&lt;=87, B1580&gt;45),2,AND(B1580&lt;=45,B1580&gt;18),3,B1580&lt;=18,4)</f>
        <v>2</v>
      </c>
      <c r="F1580" cm="1">
        <f t="array" ref="F1580">_xlfn.IFS(C1580&gt;7,4,AND(C1580&lt;=7, C1580&gt;5),3,AND(C1580&lt;=5,C1580&gt;4),2,C1580&lt;=4,1)</f>
        <v>4</v>
      </c>
      <c r="G1580" cm="1">
        <f t="array" ref="G1580">_xlfn.IFS(D1580&gt;4094,4,AND(D1580&lt;=4094, D1580&gt;2784),3,AND(D1580&lt;=2784,D1580&gt;1779),2,D1580&lt;=1779,1)</f>
        <v>2</v>
      </c>
      <c r="H1580">
        <f t="shared" si="24"/>
        <v>242</v>
      </c>
      <c r="I1580" t="str" cm="1">
        <f t="array" ref="I1580">_xlfn.IFS(H1580&gt;411,"Platinum",AND(H1580&lt;=411, H1580&gt;311),"Gold",AND(H1580&lt;=311,H1580&gt;211),"Silver",H1580&lt;=211,"Bronze")</f>
        <v>Silver</v>
      </c>
      <c r="J1580" t="str" cm="1">
        <f t="array" ref="J1580">_xlfn.IFS(
H1580="444","Champions",
LEFT(H1580,1)="4","Loyal Customers",
MID(H1580,2,1)="4","Potential Loyalists",
LEFT(H1580,1)="3","Promising",
LEFT(H1580,1)="2","Customers Needing Attention",
LEFT(H1580,1)&lt;="2","At Risk",
RIGHT(H1580,1)="4","Can't Lose Them",
TRUE,"Hibernating"
)</f>
        <v>Potential Loyalists</v>
      </c>
    </row>
    <row r="1581" spans="1:10" x14ac:dyDescent="0.25">
      <c r="A1581" s="3" t="s">
        <v>1597</v>
      </c>
      <c r="B1581">
        <v>131</v>
      </c>
      <c r="C1581">
        <v>7</v>
      </c>
      <c r="D1581">
        <v>2558.6999999999998</v>
      </c>
      <c r="E1581" cm="1">
        <f t="array" ref="E1581">_xlfn.IFS(B1581&gt;87,1,AND(B1581&lt;=87, B1581&gt;45),2,AND(B1581&lt;=45,B1581&gt;18),3,B1581&lt;=18,4)</f>
        <v>1</v>
      </c>
      <c r="F1581" cm="1">
        <f t="array" ref="F1581">_xlfn.IFS(C1581&gt;7,4,AND(C1581&lt;=7, C1581&gt;5),3,AND(C1581&lt;=5,C1581&gt;4),2,C1581&lt;=4,1)</f>
        <v>3</v>
      </c>
      <c r="G1581" cm="1">
        <f t="array" ref="G1581">_xlfn.IFS(D1581&gt;4094,4,AND(D1581&lt;=4094, D1581&gt;2784),3,AND(D1581&lt;=2784,D1581&gt;1779),2,D1581&lt;=1779,1)</f>
        <v>2</v>
      </c>
      <c r="H1581">
        <f t="shared" si="24"/>
        <v>132</v>
      </c>
      <c r="I1581" t="str" cm="1">
        <f t="array" ref="I1581">_xlfn.IFS(H1581&gt;411,"Platinum",AND(H1581&lt;=411, H1581&gt;311),"Gold",AND(H1581&lt;=311,H1581&gt;211),"Silver",H1581&lt;=211,"Bronze")</f>
        <v>Bronze</v>
      </c>
      <c r="J1581" t="str" cm="1">
        <f t="array" ref="J1581">_xlfn.IFS(
H1581="444","Champions",
LEFT(H1581,1)="4","Loyal Customers",
MID(H1581,2,1)="4","Potential Loyalists",
LEFT(H1581,1)="3","Promising",
LEFT(H1581,1)="2","Customers Needing Attention",
LEFT(H1581,1)&lt;="2","At Risk",
RIGHT(H1581,1)="4","Can't Lose Them",
TRUE,"Hibernating"
)</f>
        <v>At Risk</v>
      </c>
    </row>
    <row r="1582" spans="1:10" x14ac:dyDescent="0.25">
      <c r="A1582" s="3" t="s">
        <v>1598</v>
      </c>
      <c r="B1582">
        <v>139</v>
      </c>
      <c r="C1582">
        <v>3</v>
      </c>
      <c r="D1582">
        <v>1749.57</v>
      </c>
      <c r="E1582" cm="1">
        <f t="array" ref="E1582">_xlfn.IFS(B1582&gt;87,1,AND(B1582&lt;=87, B1582&gt;45),2,AND(B1582&lt;=45,B1582&gt;18),3,B1582&lt;=18,4)</f>
        <v>1</v>
      </c>
      <c r="F1582" cm="1">
        <f t="array" ref="F1582">_xlfn.IFS(C1582&gt;7,4,AND(C1582&lt;=7, C1582&gt;5),3,AND(C1582&lt;=5,C1582&gt;4),2,C1582&lt;=4,1)</f>
        <v>1</v>
      </c>
      <c r="G1582" cm="1">
        <f t="array" ref="G1582">_xlfn.IFS(D1582&gt;4094,4,AND(D1582&lt;=4094, D1582&gt;2784),3,AND(D1582&lt;=2784,D1582&gt;1779),2,D1582&lt;=1779,1)</f>
        <v>1</v>
      </c>
      <c r="H1582">
        <f t="shared" si="24"/>
        <v>111</v>
      </c>
      <c r="I1582" t="str" cm="1">
        <f t="array" ref="I1582">_xlfn.IFS(H1582&gt;411,"Platinum",AND(H1582&lt;=411, H1582&gt;311),"Gold",AND(H1582&lt;=311,H1582&gt;211),"Silver",H1582&lt;=211,"Bronze")</f>
        <v>Bronze</v>
      </c>
      <c r="J1582" t="str" cm="1">
        <f t="array" ref="J1582">_xlfn.IFS(
H1582="444","Champions",
LEFT(H1582,1)="4","Loyal Customers",
MID(H1582,2,1)="4","Potential Loyalists",
LEFT(H1582,1)="3","Promising",
LEFT(H1582,1)="2","Customers Needing Attention",
LEFT(H1582,1)&lt;="2","At Risk",
RIGHT(H1582,1)="4","Can't Lose Them",
TRUE,"Hibernating"
)</f>
        <v>At Risk</v>
      </c>
    </row>
    <row r="1583" spans="1:10" x14ac:dyDescent="0.25">
      <c r="A1583" s="3" t="s">
        <v>1599</v>
      </c>
      <c r="B1583">
        <v>0</v>
      </c>
      <c r="C1583">
        <v>6</v>
      </c>
      <c r="D1583">
        <v>409.79999999999995</v>
      </c>
      <c r="E1583" cm="1">
        <f t="array" ref="E1583">_xlfn.IFS(B1583&gt;87,1,AND(B1583&lt;=87, B1583&gt;45),2,AND(B1583&lt;=45,B1583&gt;18),3,B1583&lt;=18,4)</f>
        <v>4</v>
      </c>
      <c r="F1583" cm="1">
        <f t="array" ref="F1583">_xlfn.IFS(C1583&gt;7,4,AND(C1583&lt;=7, C1583&gt;5),3,AND(C1583&lt;=5,C1583&gt;4),2,C1583&lt;=4,1)</f>
        <v>3</v>
      </c>
      <c r="G1583" cm="1">
        <f t="array" ref="G1583">_xlfn.IFS(D1583&gt;4094,4,AND(D1583&lt;=4094, D1583&gt;2784),3,AND(D1583&lt;=2784,D1583&gt;1779),2,D1583&lt;=1779,1)</f>
        <v>1</v>
      </c>
      <c r="H1583">
        <f t="shared" si="24"/>
        <v>431</v>
      </c>
      <c r="I1583" t="str" cm="1">
        <f t="array" ref="I1583">_xlfn.IFS(H1583&gt;411,"Platinum",AND(H1583&lt;=411, H1583&gt;311),"Gold",AND(H1583&lt;=311,H1583&gt;211),"Silver",H1583&lt;=211,"Bronze")</f>
        <v>Platinum</v>
      </c>
      <c r="J1583" t="str" cm="1">
        <f t="array" ref="J1583">_xlfn.IFS(
H1583="444","Champions",
LEFT(H1583,1)="4","Loyal Customers",
MID(H1583,2,1)="4","Potential Loyalists",
LEFT(H1583,1)="3","Promising",
LEFT(H1583,1)="2","Customers Needing Attention",
LEFT(H1583,1)&lt;="2","At Risk",
RIGHT(H1583,1)="4","Can't Lose Them",
TRUE,"Hibernating"
)</f>
        <v>Loyal Customers</v>
      </c>
    </row>
    <row r="1584" spans="1:10" x14ac:dyDescent="0.25">
      <c r="A1584" s="3" t="s">
        <v>1600</v>
      </c>
      <c r="B1584">
        <v>32</v>
      </c>
      <c r="C1584">
        <v>5</v>
      </c>
      <c r="D1584">
        <v>2606.6</v>
      </c>
      <c r="E1584" cm="1">
        <f t="array" ref="E1584">_xlfn.IFS(B1584&gt;87,1,AND(B1584&lt;=87, B1584&gt;45),2,AND(B1584&lt;=45,B1584&gt;18),3,B1584&lt;=18,4)</f>
        <v>3</v>
      </c>
      <c r="F1584" cm="1">
        <f t="array" ref="F1584">_xlfn.IFS(C1584&gt;7,4,AND(C1584&lt;=7, C1584&gt;5),3,AND(C1584&lt;=5,C1584&gt;4),2,C1584&lt;=4,1)</f>
        <v>2</v>
      </c>
      <c r="G1584" cm="1">
        <f t="array" ref="G1584">_xlfn.IFS(D1584&gt;4094,4,AND(D1584&lt;=4094, D1584&gt;2784),3,AND(D1584&lt;=2784,D1584&gt;1779),2,D1584&lt;=1779,1)</f>
        <v>2</v>
      </c>
      <c r="H1584">
        <f t="shared" si="24"/>
        <v>322</v>
      </c>
      <c r="I1584" t="str" cm="1">
        <f t="array" ref="I1584">_xlfn.IFS(H1584&gt;411,"Platinum",AND(H1584&lt;=411, H1584&gt;311),"Gold",AND(H1584&lt;=311,H1584&gt;211),"Silver",H1584&lt;=211,"Bronze")</f>
        <v>Gold</v>
      </c>
      <c r="J1584" t="str" cm="1">
        <f t="array" ref="J1584">_xlfn.IFS(
H1584="444","Champions",
LEFT(H1584,1)="4","Loyal Customers",
MID(H1584,2,1)="4","Potential Loyalists",
LEFT(H1584,1)="3","Promising",
LEFT(H1584,1)="2","Customers Needing Attention",
LEFT(H1584,1)&lt;="2","At Risk",
RIGHT(H1584,1)="4","Can't Lose Them",
TRUE,"Hibernating"
)</f>
        <v>Promising</v>
      </c>
    </row>
    <row r="1585" spans="1:10" x14ac:dyDescent="0.25">
      <c r="A1585" s="3" t="s">
        <v>1601</v>
      </c>
      <c r="B1585">
        <v>59</v>
      </c>
      <c r="C1585">
        <v>1</v>
      </c>
      <c r="D1585">
        <v>50.66</v>
      </c>
      <c r="E1585" cm="1">
        <f t="array" ref="E1585">_xlfn.IFS(B1585&gt;87,1,AND(B1585&lt;=87, B1585&gt;45),2,AND(B1585&lt;=45,B1585&gt;18),3,B1585&lt;=18,4)</f>
        <v>2</v>
      </c>
      <c r="F1585" cm="1">
        <f t="array" ref="F1585">_xlfn.IFS(C1585&gt;7,4,AND(C1585&lt;=7, C1585&gt;5),3,AND(C1585&lt;=5,C1585&gt;4),2,C1585&lt;=4,1)</f>
        <v>1</v>
      </c>
      <c r="G1585" cm="1">
        <f t="array" ref="G1585">_xlfn.IFS(D1585&gt;4094,4,AND(D1585&lt;=4094, D1585&gt;2784),3,AND(D1585&lt;=2784,D1585&gt;1779),2,D1585&lt;=1779,1)</f>
        <v>1</v>
      </c>
      <c r="H1585">
        <f t="shared" si="24"/>
        <v>211</v>
      </c>
      <c r="I1585" t="str" cm="1">
        <f t="array" ref="I1585">_xlfn.IFS(H1585&gt;411,"Platinum",AND(H1585&lt;=411, H1585&gt;311),"Gold",AND(H1585&lt;=311,H1585&gt;211),"Silver",H1585&lt;=211,"Bronze")</f>
        <v>Bronze</v>
      </c>
      <c r="J1585" t="str" cm="1">
        <f t="array" ref="J1585">_xlfn.IFS(
H1585="444","Champions",
LEFT(H1585,1)="4","Loyal Customers",
MID(H1585,2,1)="4","Potential Loyalists",
LEFT(H1585,1)="3","Promising",
LEFT(H1585,1)="2","Customers Needing Attention",
LEFT(H1585,1)&lt;="2","At Risk",
RIGHT(H1585,1)="4","Can't Lose Them",
TRUE,"Hibernating"
)</f>
        <v>Customers Needing Attention</v>
      </c>
    </row>
    <row r="1586" spans="1:10" x14ac:dyDescent="0.25">
      <c r="A1586" s="3" t="s">
        <v>1602</v>
      </c>
      <c r="B1586">
        <v>67</v>
      </c>
      <c r="C1586">
        <v>7</v>
      </c>
      <c r="D1586">
        <v>2446.1999999999998</v>
      </c>
      <c r="E1586" cm="1">
        <f t="array" ref="E1586">_xlfn.IFS(B1586&gt;87,1,AND(B1586&lt;=87, B1586&gt;45),2,AND(B1586&lt;=45,B1586&gt;18),3,B1586&lt;=18,4)</f>
        <v>2</v>
      </c>
      <c r="F1586" cm="1">
        <f t="array" ref="F1586">_xlfn.IFS(C1586&gt;7,4,AND(C1586&lt;=7, C1586&gt;5),3,AND(C1586&lt;=5,C1586&gt;4),2,C1586&lt;=4,1)</f>
        <v>3</v>
      </c>
      <c r="G1586" cm="1">
        <f t="array" ref="G1586">_xlfn.IFS(D1586&gt;4094,4,AND(D1586&lt;=4094, D1586&gt;2784),3,AND(D1586&lt;=2784,D1586&gt;1779),2,D1586&lt;=1779,1)</f>
        <v>2</v>
      </c>
      <c r="H1586">
        <f t="shared" si="24"/>
        <v>232</v>
      </c>
      <c r="I1586" t="str" cm="1">
        <f t="array" ref="I1586">_xlfn.IFS(H1586&gt;411,"Platinum",AND(H1586&lt;=411, H1586&gt;311),"Gold",AND(H1586&lt;=311,H1586&gt;211),"Silver",H1586&lt;=211,"Bronze")</f>
        <v>Silver</v>
      </c>
      <c r="J1586" t="str" cm="1">
        <f t="array" ref="J1586">_xlfn.IFS(
H1586="444","Champions",
LEFT(H1586,1)="4","Loyal Customers",
MID(H1586,2,1)="4","Potential Loyalists",
LEFT(H1586,1)="3","Promising",
LEFT(H1586,1)="2","Customers Needing Attention",
LEFT(H1586,1)&lt;="2","At Risk",
RIGHT(H1586,1)="4","Can't Lose Them",
TRUE,"Hibernating"
)</f>
        <v>Customers Needing Attention</v>
      </c>
    </row>
    <row r="1587" spans="1:10" x14ac:dyDescent="0.25">
      <c r="A1587" s="3" t="s">
        <v>1603</v>
      </c>
      <c r="B1587">
        <v>8</v>
      </c>
      <c r="C1587">
        <v>9</v>
      </c>
      <c r="D1587">
        <v>3921.82</v>
      </c>
      <c r="E1587" cm="1">
        <f t="array" ref="E1587">_xlfn.IFS(B1587&gt;87,1,AND(B1587&lt;=87, B1587&gt;45),2,AND(B1587&lt;=45,B1587&gt;18),3,B1587&lt;=18,4)</f>
        <v>4</v>
      </c>
      <c r="F1587" cm="1">
        <f t="array" ref="F1587">_xlfn.IFS(C1587&gt;7,4,AND(C1587&lt;=7, C1587&gt;5),3,AND(C1587&lt;=5,C1587&gt;4),2,C1587&lt;=4,1)</f>
        <v>4</v>
      </c>
      <c r="G1587" cm="1">
        <f t="array" ref="G1587">_xlfn.IFS(D1587&gt;4094,4,AND(D1587&lt;=4094, D1587&gt;2784),3,AND(D1587&lt;=2784,D1587&gt;1779),2,D1587&lt;=1779,1)</f>
        <v>3</v>
      </c>
      <c r="H1587">
        <f t="shared" si="24"/>
        <v>443</v>
      </c>
      <c r="I1587" t="str" cm="1">
        <f t="array" ref="I1587">_xlfn.IFS(H1587&gt;411,"Platinum",AND(H1587&lt;=411, H1587&gt;311),"Gold",AND(H1587&lt;=311,H1587&gt;211),"Silver",H1587&lt;=211,"Bronze")</f>
        <v>Platinum</v>
      </c>
      <c r="J1587" t="str" cm="1">
        <f t="array" ref="J1587">_xlfn.IFS(
H1587="444","Champions",
LEFT(H1587,1)="4","Loyal Customers",
MID(H1587,2,1)="4","Potential Loyalists",
LEFT(H1587,1)="3","Promising",
LEFT(H1587,1)="2","Customers Needing Attention",
LEFT(H1587,1)&lt;="2","At Risk",
RIGHT(H1587,1)="4","Can't Lose Them",
TRUE,"Hibernating"
)</f>
        <v>Loyal Customers</v>
      </c>
    </row>
    <row r="1588" spans="1:10" x14ac:dyDescent="0.25">
      <c r="A1588" s="3" t="s">
        <v>1604</v>
      </c>
      <c r="B1588">
        <v>16</v>
      </c>
      <c r="C1588">
        <v>5</v>
      </c>
      <c r="D1588">
        <v>3721.5</v>
      </c>
      <c r="E1588" cm="1">
        <f t="array" ref="E1588">_xlfn.IFS(B1588&gt;87,1,AND(B1588&lt;=87, B1588&gt;45),2,AND(B1588&lt;=45,B1588&gt;18),3,B1588&lt;=18,4)</f>
        <v>4</v>
      </c>
      <c r="F1588" cm="1">
        <f t="array" ref="F1588">_xlfn.IFS(C1588&gt;7,4,AND(C1588&lt;=7, C1588&gt;5),3,AND(C1588&lt;=5,C1588&gt;4),2,C1588&lt;=4,1)</f>
        <v>2</v>
      </c>
      <c r="G1588" cm="1">
        <f t="array" ref="G1588">_xlfn.IFS(D1588&gt;4094,4,AND(D1588&lt;=4094, D1588&gt;2784),3,AND(D1588&lt;=2784,D1588&gt;1779),2,D1588&lt;=1779,1)</f>
        <v>3</v>
      </c>
      <c r="H1588">
        <f t="shared" si="24"/>
        <v>423</v>
      </c>
      <c r="I1588" t="str" cm="1">
        <f t="array" ref="I1588">_xlfn.IFS(H1588&gt;411,"Platinum",AND(H1588&lt;=411, H1588&gt;311),"Gold",AND(H1588&lt;=311,H1588&gt;211),"Silver",H1588&lt;=211,"Bronze")</f>
        <v>Platinum</v>
      </c>
      <c r="J1588" t="str" cm="1">
        <f t="array" ref="J1588">_xlfn.IFS(
H1588="444","Champions",
LEFT(H1588,1)="4","Loyal Customers",
MID(H1588,2,1)="4","Potential Loyalists",
LEFT(H1588,1)="3","Promising",
LEFT(H1588,1)="2","Customers Needing Attention",
LEFT(H1588,1)&lt;="2","At Risk",
RIGHT(H1588,1)="4","Can't Lose Them",
TRUE,"Hibernating"
)</f>
        <v>Loyal Customers</v>
      </c>
    </row>
    <row r="1589" spans="1:10" x14ac:dyDescent="0.25">
      <c r="A1589" s="3" t="s">
        <v>1605</v>
      </c>
      <c r="B1589">
        <v>3</v>
      </c>
      <c r="C1589">
        <v>6</v>
      </c>
      <c r="D1589">
        <v>4388.13</v>
      </c>
      <c r="E1589" cm="1">
        <f t="array" ref="E1589">_xlfn.IFS(B1589&gt;87,1,AND(B1589&lt;=87, B1589&gt;45),2,AND(B1589&lt;=45,B1589&gt;18),3,B1589&lt;=18,4)</f>
        <v>4</v>
      </c>
      <c r="F1589" cm="1">
        <f t="array" ref="F1589">_xlfn.IFS(C1589&gt;7,4,AND(C1589&lt;=7, C1589&gt;5),3,AND(C1589&lt;=5,C1589&gt;4),2,C1589&lt;=4,1)</f>
        <v>3</v>
      </c>
      <c r="G1589" cm="1">
        <f t="array" ref="G1589">_xlfn.IFS(D1589&gt;4094,4,AND(D1589&lt;=4094, D1589&gt;2784),3,AND(D1589&lt;=2784,D1589&gt;1779),2,D1589&lt;=1779,1)</f>
        <v>4</v>
      </c>
      <c r="H1589">
        <f t="shared" si="24"/>
        <v>434</v>
      </c>
      <c r="I1589" t="str" cm="1">
        <f t="array" ref="I1589">_xlfn.IFS(H1589&gt;411,"Platinum",AND(H1589&lt;=411, H1589&gt;311),"Gold",AND(H1589&lt;=311,H1589&gt;211),"Silver",H1589&lt;=211,"Bronze")</f>
        <v>Platinum</v>
      </c>
      <c r="J1589" t="str" cm="1">
        <f t="array" ref="J1589">_xlfn.IFS(
H1589="444","Champions",
LEFT(H1589,1)="4","Loyal Customers",
MID(H1589,2,1)="4","Potential Loyalists",
LEFT(H1589,1)="3","Promising",
LEFT(H1589,1)="2","Customers Needing Attention",
LEFT(H1589,1)&lt;="2","At Risk",
RIGHT(H1589,1)="4","Can't Lose Them",
TRUE,"Hibernating"
)</f>
        <v>Loyal Customers</v>
      </c>
    </row>
    <row r="1590" spans="1:10" x14ac:dyDescent="0.25">
      <c r="A1590" s="3" t="s">
        <v>1606</v>
      </c>
      <c r="B1590">
        <v>37</v>
      </c>
      <c r="C1590">
        <v>8</v>
      </c>
      <c r="D1590">
        <v>6011.2999999999993</v>
      </c>
      <c r="E1590" cm="1">
        <f t="array" ref="E1590">_xlfn.IFS(B1590&gt;87,1,AND(B1590&lt;=87, B1590&gt;45),2,AND(B1590&lt;=45,B1590&gt;18),3,B1590&lt;=18,4)</f>
        <v>3</v>
      </c>
      <c r="F1590" cm="1">
        <f t="array" ref="F1590">_xlfn.IFS(C1590&gt;7,4,AND(C1590&lt;=7, C1590&gt;5),3,AND(C1590&lt;=5,C1590&gt;4),2,C1590&lt;=4,1)</f>
        <v>4</v>
      </c>
      <c r="G1590" cm="1">
        <f t="array" ref="G1590">_xlfn.IFS(D1590&gt;4094,4,AND(D1590&lt;=4094, D1590&gt;2784),3,AND(D1590&lt;=2784,D1590&gt;1779),2,D1590&lt;=1779,1)</f>
        <v>4</v>
      </c>
      <c r="H1590">
        <f t="shared" si="24"/>
        <v>344</v>
      </c>
      <c r="I1590" t="str" cm="1">
        <f t="array" ref="I1590">_xlfn.IFS(H1590&gt;411,"Platinum",AND(H1590&lt;=411, H1590&gt;311),"Gold",AND(H1590&lt;=311,H1590&gt;211),"Silver",H1590&lt;=211,"Bronze")</f>
        <v>Gold</v>
      </c>
      <c r="J1590" t="str" cm="1">
        <f t="array" ref="J1590">_xlfn.IFS(
H1590="444","Champions",
LEFT(H1590,1)="4","Loyal Customers",
MID(H1590,2,1)="4","Potential Loyalists",
LEFT(H1590,1)="3","Promising",
LEFT(H1590,1)="2","Customers Needing Attention",
LEFT(H1590,1)&lt;="2","At Risk",
RIGHT(H1590,1)="4","Can't Lose Them",
TRUE,"Hibernating"
)</f>
        <v>Potential Loyalists</v>
      </c>
    </row>
    <row r="1591" spans="1:10" x14ac:dyDescent="0.25">
      <c r="A1591" s="3" t="s">
        <v>1607</v>
      </c>
      <c r="B1591">
        <v>222</v>
      </c>
      <c r="C1591">
        <v>3</v>
      </c>
      <c r="D1591">
        <v>2883.65</v>
      </c>
      <c r="E1591" cm="1">
        <f t="array" ref="E1591">_xlfn.IFS(B1591&gt;87,1,AND(B1591&lt;=87, B1591&gt;45),2,AND(B1591&lt;=45,B1591&gt;18),3,B1591&lt;=18,4)</f>
        <v>1</v>
      </c>
      <c r="F1591" cm="1">
        <f t="array" ref="F1591">_xlfn.IFS(C1591&gt;7,4,AND(C1591&lt;=7, C1591&gt;5),3,AND(C1591&lt;=5,C1591&gt;4),2,C1591&lt;=4,1)</f>
        <v>1</v>
      </c>
      <c r="G1591" cm="1">
        <f t="array" ref="G1591">_xlfn.IFS(D1591&gt;4094,4,AND(D1591&lt;=4094, D1591&gt;2784),3,AND(D1591&lt;=2784,D1591&gt;1779),2,D1591&lt;=1779,1)</f>
        <v>3</v>
      </c>
      <c r="H1591">
        <f t="shared" si="24"/>
        <v>113</v>
      </c>
      <c r="I1591" t="str" cm="1">
        <f t="array" ref="I1591">_xlfn.IFS(H1591&gt;411,"Platinum",AND(H1591&lt;=411, H1591&gt;311),"Gold",AND(H1591&lt;=311,H1591&gt;211),"Silver",H1591&lt;=211,"Bronze")</f>
        <v>Bronze</v>
      </c>
      <c r="J1591" t="str" cm="1">
        <f t="array" ref="J1591">_xlfn.IFS(
H1591="444","Champions",
LEFT(H1591,1)="4","Loyal Customers",
MID(H1591,2,1)="4","Potential Loyalists",
LEFT(H1591,1)="3","Promising",
LEFT(H1591,1)="2","Customers Needing Attention",
LEFT(H1591,1)&lt;="2","At Risk",
RIGHT(H1591,1)="4","Can't Lose Them",
TRUE,"Hibernating"
)</f>
        <v>At Risk</v>
      </c>
    </row>
    <row r="1592" spans="1:10" x14ac:dyDescent="0.25">
      <c r="A1592" s="3" t="s">
        <v>1608</v>
      </c>
      <c r="B1592">
        <v>74</v>
      </c>
      <c r="C1592">
        <v>6</v>
      </c>
      <c r="D1592">
        <v>2193.5499999999997</v>
      </c>
      <c r="E1592" cm="1">
        <f t="array" ref="E1592">_xlfn.IFS(B1592&gt;87,1,AND(B1592&lt;=87, B1592&gt;45),2,AND(B1592&lt;=45,B1592&gt;18),3,B1592&lt;=18,4)</f>
        <v>2</v>
      </c>
      <c r="F1592" cm="1">
        <f t="array" ref="F1592">_xlfn.IFS(C1592&gt;7,4,AND(C1592&lt;=7, C1592&gt;5),3,AND(C1592&lt;=5,C1592&gt;4),2,C1592&lt;=4,1)</f>
        <v>3</v>
      </c>
      <c r="G1592" cm="1">
        <f t="array" ref="G1592">_xlfn.IFS(D1592&gt;4094,4,AND(D1592&lt;=4094, D1592&gt;2784),3,AND(D1592&lt;=2784,D1592&gt;1779),2,D1592&lt;=1779,1)</f>
        <v>2</v>
      </c>
      <c r="H1592">
        <f t="shared" si="24"/>
        <v>232</v>
      </c>
      <c r="I1592" t="str" cm="1">
        <f t="array" ref="I1592">_xlfn.IFS(H1592&gt;411,"Platinum",AND(H1592&lt;=411, H1592&gt;311),"Gold",AND(H1592&lt;=311,H1592&gt;211),"Silver",H1592&lt;=211,"Bronze")</f>
        <v>Silver</v>
      </c>
      <c r="J1592" t="str" cm="1">
        <f t="array" ref="J1592">_xlfn.IFS(
H1592="444","Champions",
LEFT(H1592,1)="4","Loyal Customers",
MID(H1592,2,1)="4","Potential Loyalists",
LEFT(H1592,1)="3","Promising",
LEFT(H1592,1)="2","Customers Needing Attention",
LEFT(H1592,1)&lt;="2","At Risk",
RIGHT(H1592,1)="4","Can't Lose Them",
TRUE,"Hibernating"
)</f>
        <v>Customers Needing Attention</v>
      </c>
    </row>
    <row r="1593" spans="1:10" x14ac:dyDescent="0.25">
      <c r="A1593" s="3" t="s">
        <v>1609</v>
      </c>
      <c r="B1593">
        <v>115</v>
      </c>
      <c r="C1593">
        <v>4</v>
      </c>
      <c r="D1593">
        <v>2664.71</v>
      </c>
      <c r="E1593" cm="1">
        <f t="array" ref="E1593">_xlfn.IFS(B1593&gt;87,1,AND(B1593&lt;=87, B1593&gt;45),2,AND(B1593&lt;=45,B1593&gt;18),3,B1593&lt;=18,4)</f>
        <v>1</v>
      </c>
      <c r="F1593" cm="1">
        <f t="array" ref="F1593">_xlfn.IFS(C1593&gt;7,4,AND(C1593&lt;=7, C1593&gt;5),3,AND(C1593&lt;=5,C1593&gt;4),2,C1593&lt;=4,1)</f>
        <v>1</v>
      </c>
      <c r="G1593" cm="1">
        <f t="array" ref="G1593">_xlfn.IFS(D1593&gt;4094,4,AND(D1593&lt;=4094, D1593&gt;2784),3,AND(D1593&lt;=2784,D1593&gt;1779),2,D1593&lt;=1779,1)</f>
        <v>2</v>
      </c>
      <c r="H1593">
        <f t="shared" si="24"/>
        <v>112</v>
      </c>
      <c r="I1593" t="str" cm="1">
        <f t="array" ref="I1593">_xlfn.IFS(H1593&gt;411,"Platinum",AND(H1593&lt;=411, H1593&gt;311),"Gold",AND(H1593&lt;=311,H1593&gt;211),"Silver",H1593&lt;=211,"Bronze")</f>
        <v>Bronze</v>
      </c>
      <c r="J1593" t="str" cm="1">
        <f t="array" ref="J1593">_xlfn.IFS(
H1593="444","Champions",
LEFT(H1593,1)="4","Loyal Customers",
MID(H1593,2,1)="4","Potential Loyalists",
LEFT(H1593,1)="3","Promising",
LEFT(H1593,1)="2","Customers Needing Attention",
LEFT(H1593,1)&lt;="2","At Risk",
RIGHT(H1593,1)="4","Can't Lose Them",
TRUE,"Hibernating"
)</f>
        <v>At Risk</v>
      </c>
    </row>
    <row r="1594" spans="1:10" x14ac:dyDescent="0.25">
      <c r="A1594" s="3" t="s">
        <v>1610</v>
      </c>
      <c r="B1594">
        <v>218</v>
      </c>
      <c r="C1594">
        <v>2</v>
      </c>
      <c r="D1594">
        <v>167.63000000000002</v>
      </c>
      <c r="E1594" cm="1">
        <f t="array" ref="E1594">_xlfn.IFS(B1594&gt;87,1,AND(B1594&lt;=87, B1594&gt;45),2,AND(B1594&lt;=45,B1594&gt;18),3,B1594&lt;=18,4)</f>
        <v>1</v>
      </c>
      <c r="F1594" cm="1">
        <f t="array" ref="F1594">_xlfn.IFS(C1594&gt;7,4,AND(C1594&lt;=7, C1594&gt;5),3,AND(C1594&lt;=5,C1594&gt;4),2,C1594&lt;=4,1)</f>
        <v>1</v>
      </c>
      <c r="G1594" cm="1">
        <f t="array" ref="G1594">_xlfn.IFS(D1594&gt;4094,4,AND(D1594&lt;=4094, D1594&gt;2784),3,AND(D1594&lt;=2784,D1594&gt;1779),2,D1594&lt;=1779,1)</f>
        <v>1</v>
      </c>
      <c r="H1594">
        <f t="shared" si="24"/>
        <v>111</v>
      </c>
      <c r="I1594" t="str" cm="1">
        <f t="array" ref="I1594">_xlfn.IFS(H1594&gt;411,"Platinum",AND(H1594&lt;=411, H1594&gt;311),"Gold",AND(H1594&lt;=311,H1594&gt;211),"Silver",H1594&lt;=211,"Bronze")</f>
        <v>Bronze</v>
      </c>
      <c r="J1594" t="str" cm="1">
        <f t="array" ref="J1594">_xlfn.IFS(
H1594="444","Champions",
LEFT(H1594,1)="4","Loyal Customers",
MID(H1594,2,1)="4","Potential Loyalists",
LEFT(H1594,1)="3","Promising",
LEFT(H1594,1)="2","Customers Needing Attention",
LEFT(H1594,1)&lt;="2","At Risk",
RIGHT(H1594,1)="4","Can't Lose Them",
TRUE,"Hibernating"
)</f>
        <v>At Risk</v>
      </c>
    </row>
    <row r="1595" spans="1:10" x14ac:dyDescent="0.25">
      <c r="A1595" s="3" t="s">
        <v>1611</v>
      </c>
      <c r="B1595">
        <v>40</v>
      </c>
      <c r="C1595">
        <v>6</v>
      </c>
      <c r="D1595">
        <v>2073.65</v>
      </c>
      <c r="E1595" cm="1">
        <f t="array" ref="E1595">_xlfn.IFS(B1595&gt;87,1,AND(B1595&lt;=87, B1595&gt;45),2,AND(B1595&lt;=45,B1595&gt;18),3,B1595&lt;=18,4)</f>
        <v>3</v>
      </c>
      <c r="F1595" cm="1">
        <f t="array" ref="F1595">_xlfn.IFS(C1595&gt;7,4,AND(C1595&lt;=7, C1595&gt;5),3,AND(C1595&lt;=5,C1595&gt;4),2,C1595&lt;=4,1)</f>
        <v>3</v>
      </c>
      <c r="G1595" cm="1">
        <f t="array" ref="G1595">_xlfn.IFS(D1595&gt;4094,4,AND(D1595&lt;=4094, D1595&gt;2784),3,AND(D1595&lt;=2784,D1595&gt;1779),2,D1595&lt;=1779,1)</f>
        <v>2</v>
      </c>
      <c r="H1595">
        <f t="shared" si="24"/>
        <v>332</v>
      </c>
      <c r="I1595" t="str" cm="1">
        <f t="array" ref="I1595">_xlfn.IFS(H1595&gt;411,"Platinum",AND(H1595&lt;=411, H1595&gt;311),"Gold",AND(H1595&lt;=311,H1595&gt;211),"Silver",H1595&lt;=211,"Bronze")</f>
        <v>Gold</v>
      </c>
      <c r="J1595" t="str" cm="1">
        <f t="array" ref="J1595">_xlfn.IFS(
H1595="444","Champions",
LEFT(H1595,1)="4","Loyal Customers",
MID(H1595,2,1)="4","Potential Loyalists",
LEFT(H1595,1)="3","Promising",
LEFT(H1595,1)="2","Customers Needing Attention",
LEFT(H1595,1)&lt;="2","At Risk",
RIGHT(H1595,1)="4","Can't Lose Them",
TRUE,"Hibernating"
)</f>
        <v>Promising</v>
      </c>
    </row>
    <row r="1596" spans="1:10" x14ac:dyDescent="0.25">
      <c r="A1596" s="3" t="s">
        <v>1612</v>
      </c>
      <c r="B1596">
        <v>26</v>
      </c>
      <c r="C1596">
        <v>10</v>
      </c>
      <c r="D1596">
        <v>5108.66</v>
      </c>
      <c r="E1596" cm="1">
        <f t="array" ref="E1596">_xlfn.IFS(B1596&gt;87,1,AND(B1596&lt;=87, B1596&gt;45),2,AND(B1596&lt;=45,B1596&gt;18),3,B1596&lt;=18,4)</f>
        <v>3</v>
      </c>
      <c r="F1596" cm="1">
        <f t="array" ref="F1596">_xlfn.IFS(C1596&gt;7,4,AND(C1596&lt;=7, C1596&gt;5),3,AND(C1596&lt;=5,C1596&gt;4),2,C1596&lt;=4,1)</f>
        <v>4</v>
      </c>
      <c r="G1596" cm="1">
        <f t="array" ref="G1596">_xlfn.IFS(D1596&gt;4094,4,AND(D1596&lt;=4094, D1596&gt;2784),3,AND(D1596&lt;=2784,D1596&gt;1779),2,D1596&lt;=1779,1)</f>
        <v>4</v>
      </c>
      <c r="H1596">
        <f t="shared" si="24"/>
        <v>344</v>
      </c>
      <c r="I1596" t="str" cm="1">
        <f t="array" ref="I1596">_xlfn.IFS(H1596&gt;411,"Platinum",AND(H1596&lt;=411, H1596&gt;311),"Gold",AND(H1596&lt;=311,H1596&gt;211),"Silver",H1596&lt;=211,"Bronze")</f>
        <v>Gold</v>
      </c>
      <c r="J1596" t="str" cm="1">
        <f t="array" ref="J1596">_xlfn.IFS(
H1596="444","Champions",
LEFT(H1596,1)="4","Loyal Customers",
MID(H1596,2,1)="4","Potential Loyalists",
LEFT(H1596,1)="3","Promising",
LEFT(H1596,1)="2","Customers Needing Attention",
LEFT(H1596,1)&lt;="2","At Risk",
RIGHT(H1596,1)="4","Can't Lose Them",
TRUE,"Hibernating"
)</f>
        <v>Potential Loyalists</v>
      </c>
    </row>
    <row r="1597" spans="1:10" x14ac:dyDescent="0.25">
      <c r="A1597" s="3" t="s">
        <v>1613</v>
      </c>
      <c r="B1597">
        <v>0</v>
      </c>
      <c r="C1597">
        <v>9</v>
      </c>
      <c r="D1597">
        <v>6874.53</v>
      </c>
      <c r="E1597" cm="1">
        <f t="array" ref="E1597">_xlfn.IFS(B1597&gt;87,1,AND(B1597&lt;=87, B1597&gt;45),2,AND(B1597&lt;=45,B1597&gt;18),3,B1597&lt;=18,4)</f>
        <v>4</v>
      </c>
      <c r="F1597" cm="1">
        <f t="array" ref="F1597">_xlfn.IFS(C1597&gt;7,4,AND(C1597&lt;=7, C1597&gt;5),3,AND(C1597&lt;=5,C1597&gt;4),2,C1597&lt;=4,1)</f>
        <v>4</v>
      </c>
      <c r="G1597" cm="1">
        <f t="array" ref="G1597">_xlfn.IFS(D1597&gt;4094,4,AND(D1597&lt;=4094, D1597&gt;2784),3,AND(D1597&lt;=2784,D1597&gt;1779),2,D1597&lt;=1779,1)</f>
        <v>4</v>
      </c>
      <c r="H1597">
        <f t="shared" si="24"/>
        <v>444</v>
      </c>
      <c r="I1597" t="str" cm="1">
        <f t="array" ref="I1597">_xlfn.IFS(H1597&gt;411,"Platinum",AND(H1597&lt;=411, H1597&gt;311),"Gold",AND(H1597&lt;=311,H1597&gt;211),"Silver",H1597&lt;=211,"Bronze")</f>
        <v>Platinum</v>
      </c>
      <c r="J1597" t="str" cm="1">
        <f t="array" ref="J1597">_xlfn.IFS(
H1597="444","Champions",
LEFT(H1597,1)="4","Loyal Customers",
MID(H1597,2,1)="4","Potential Loyalists",
LEFT(H1597,1)="3","Promising",
LEFT(H1597,1)="2","Customers Needing Attention",
LEFT(H1597,1)&lt;="2","At Risk",
RIGHT(H1597,1)="4","Can't Lose Them",
TRUE,"Hibernating"
)</f>
        <v>Loyal Customers</v>
      </c>
    </row>
    <row r="1598" spans="1:10" x14ac:dyDescent="0.25">
      <c r="A1598" s="3" t="s">
        <v>1614</v>
      </c>
      <c r="B1598">
        <v>123</v>
      </c>
      <c r="C1598">
        <v>5</v>
      </c>
      <c r="D1598">
        <v>2656.6699999999996</v>
      </c>
      <c r="E1598" cm="1">
        <f t="array" ref="E1598">_xlfn.IFS(B1598&gt;87,1,AND(B1598&lt;=87, B1598&gt;45),2,AND(B1598&lt;=45,B1598&gt;18),3,B1598&lt;=18,4)</f>
        <v>1</v>
      </c>
      <c r="F1598" cm="1">
        <f t="array" ref="F1598">_xlfn.IFS(C1598&gt;7,4,AND(C1598&lt;=7, C1598&gt;5),3,AND(C1598&lt;=5,C1598&gt;4),2,C1598&lt;=4,1)</f>
        <v>2</v>
      </c>
      <c r="G1598" cm="1">
        <f t="array" ref="G1598">_xlfn.IFS(D1598&gt;4094,4,AND(D1598&lt;=4094, D1598&gt;2784),3,AND(D1598&lt;=2784,D1598&gt;1779),2,D1598&lt;=1779,1)</f>
        <v>2</v>
      </c>
      <c r="H1598">
        <f t="shared" si="24"/>
        <v>122</v>
      </c>
      <c r="I1598" t="str" cm="1">
        <f t="array" ref="I1598">_xlfn.IFS(H1598&gt;411,"Platinum",AND(H1598&lt;=411, H1598&gt;311),"Gold",AND(H1598&lt;=311,H1598&gt;211),"Silver",H1598&lt;=211,"Bronze")</f>
        <v>Bronze</v>
      </c>
      <c r="J1598" t="str" cm="1">
        <f t="array" ref="J1598">_xlfn.IFS(
H1598="444","Champions",
LEFT(H1598,1)="4","Loyal Customers",
MID(H1598,2,1)="4","Potential Loyalists",
LEFT(H1598,1)="3","Promising",
LEFT(H1598,1)="2","Customers Needing Attention",
LEFT(H1598,1)&lt;="2","At Risk",
RIGHT(H1598,1)="4","Can't Lose Them",
TRUE,"Hibernating"
)</f>
        <v>At Risk</v>
      </c>
    </row>
    <row r="1599" spans="1:10" x14ac:dyDescent="0.25">
      <c r="A1599" s="3" t="s">
        <v>1615</v>
      </c>
      <c r="B1599">
        <v>16</v>
      </c>
      <c r="C1599">
        <v>4</v>
      </c>
      <c r="D1599">
        <v>1700.17</v>
      </c>
      <c r="E1599" cm="1">
        <f t="array" ref="E1599">_xlfn.IFS(B1599&gt;87,1,AND(B1599&lt;=87, B1599&gt;45),2,AND(B1599&lt;=45,B1599&gt;18),3,B1599&lt;=18,4)</f>
        <v>4</v>
      </c>
      <c r="F1599" cm="1">
        <f t="array" ref="F1599">_xlfn.IFS(C1599&gt;7,4,AND(C1599&lt;=7, C1599&gt;5),3,AND(C1599&lt;=5,C1599&gt;4),2,C1599&lt;=4,1)</f>
        <v>1</v>
      </c>
      <c r="G1599" cm="1">
        <f t="array" ref="G1599">_xlfn.IFS(D1599&gt;4094,4,AND(D1599&lt;=4094, D1599&gt;2784),3,AND(D1599&lt;=2784,D1599&gt;1779),2,D1599&lt;=1779,1)</f>
        <v>1</v>
      </c>
      <c r="H1599">
        <f t="shared" si="24"/>
        <v>411</v>
      </c>
      <c r="I1599" t="str" cm="1">
        <f t="array" ref="I1599">_xlfn.IFS(H1599&gt;411,"Platinum",AND(H1599&lt;=411, H1599&gt;311),"Gold",AND(H1599&lt;=311,H1599&gt;211),"Silver",H1599&lt;=211,"Bronze")</f>
        <v>Gold</v>
      </c>
      <c r="J1599" t="str" cm="1">
        <f t="array" ref="J1599">_xlfn.IFS(
H1599="444","Champions",
LEFT(H1599,1)="4","Loyal Customers",
MID(H1599,2,1)="4","Potential Loyalists",
LEFT(H1599,1)="3","Promising",
LEFT(H1599,1)="2","Customers Needing Attention",
LEFT(H1599,1)&lt;="2","At Risk",
RIGHT(H1599,1)="4","Can't Lose Them",
TRUE,"Hibernating"
)</f>
        <v>Loyal Customers</v>
      </c>
    </row>
    <row r="1600" spans="1:10" x14ac:dyDescent="0.25">
      <c r="A1600" s="3" t="s">
        <v>1616</v>
      </c>
      <c r="B1600">
        <v>198</v>
      </c>
      <c r="C1600">
        <v>2</v>
      </c>
      <c r="D1600">
        <v>375.02</v>
      </c>
      <c r="E1600" cm="1">
        <f t="array" ref="E1600">_xlfn.IFS(B1600&gt;87,1,AND(B1600&lt;=87, B1600&gt;45),2,AND(B1600&lt;=45,B1600&gt;18),3,B1600&lt;=18,4)</f>
        <v>1</v>
      </c>
      <c r="F1600" cm="1">
        <f t="array" ref="F1600">_xlfn.IFS(C1600&gt;7,4,AND(C1600&lt;=7, C1600&gt;5),3,AND(C1600&lt;=5,C1600&gt;4),2,C1600&lt;=4,1)</f>
        <v>1</v>
      </c>
      <c r="G1600" cm="1">
        <f t="array" ref="G1600">_xlfn.IFS(D1600&gt;4094,4,AND(D1600&lt;=4094, D1600&gt;2784),3,AND(D1600&lt;=2784,D1600&gt;1779),2,D1600&lt;=1779,1)</f>
        <v>1</v>
      </c>
      <c r="H1600">
        <f t="shared" si="24"/>
        <v>111</v>
      </c>
      <c r="I1600" t="str" cm="1">
        <f t="array" ref="I1600">_xlfn.IFS(H1600&gt;411,"Platinum",AND(H1600&lt;=411, H1600&gt;311),"Gold",AND(H1600&lt;=311,H1600&gt;211),"Silver",H1600&lt;=211,"Bronze")</f>
        <v>Bronze</v>
      </c>
      <c r="J1600" t="str" cm="1">
        <f t="array" ref="J1600">_xlfn.IFS(
H1600="444","Champions",
LEFT(H1600,1)="4","Loyal Customers",
MID(H1600,2,1)="4","Potential Loyalists",
LEFT(H1600,1)="3","Promising",
LEFT(H1600,1)="2","Customers Needing Attention",
LEFT(H1600,1)&lt;="2","At Risk",
RIGHT(H1600,1)="4","Can't Lose Them",
TRUE,"Hibernating"
)</f>
        <v>At Risk</v>
      </c>
    </row>
    <row r="1601" spans="1:10" x14ac:dyDescent="0.25">
      <c r="A1601" s="3" t="s">
        <v>1617</v>
      </c>
      <c r="B1601">
        <v>27</v>
      </c>
      <c r="C1601">
        <v>7</v>
      </c>
      <c r="D1601">
        <v>3058.73</v>
      </c>
      <c r="E1601" cm="1">
        <f t="array" ref="E1601">_xlfn.IFS(B1601&gt;87,1,AND(B1601&lt;=87, B1601&gt;45),2,AND(B1601&lt;=45,B1601&gt;18),3,B1601&lt;=18,4)</f>
        <v>3</v>
      </c>
      <c r="F1601" cm="1">
        <f t="array" ref="F1601">_xlfn.IFS(C1601&gt;7,4,AND(C1601&lt;=7, C1601&gt;5),3,AND(C1601&lt;=5,C1601&gt;4),2,C1601&lt;=4,1)</f>
        <v>3</v>
      </c>
      <c r="G1601" cm="1">
        <f t="array" ref="G1601">_xlfn.IFS(D1601&gt;4094,4,AND(D1601&lt;=4094, D1601&gt;2784),3,AND(D1601&lt;=2784,D1601&gt;1779),2,D1601&lt;=1779,1)</f>
        <v>3</v>
      </c>
      <c r="H1601">
        <f t="shared" si="24"/>
        <v>333</v>
      </c>
      <c r="I1601" t="str" cm="1">
        <f t="array" ref="I1601">_xlfn.IFS(H1601&gt;411,"Platinum",AND(H1601&lt;=411, H1601&gt;311),"Gold",AND(H1601&lt;=311,H1601&gt;211),"Silver",H1601&lt;=211,"Bronze")</f>
        <v>Gold</v>
      </c>
      <c r="J1601" t="str" cm="1">
        <f t="array" ref="J1601">_xlfn.IFS(
H1601="444","Champions",
LEFT(H1601,1)="4","Loyal Customers",
MID(H1601,2,1)="4","Potential Loyalists",
LEFT(H1601,1)="3","Promising",
LEFT(H1601,1)="2","Customers Needing Attention",
LEFT(H1601,1)&lt;="2","At Risk",
RIGHT(H1601,1)="4","Can't Lose Them",
TRUE,"Hibernating"
)</f>
        <v>Promising</v>
      </c>
    </row>
    <row r="1602" spans="1:10" x14ac:dyDescent="0.25">
      <c r="A1602" s="3" t="s">
        <v>1618</v>
      </c>
      <c r="B1602">
        <v>18</v>
      </c>
      <c r="C1602">
        <v>6</v>
      </c>
      <c r="D1602">
        <v>2615.46</v>
      </c>
      <c r="E1602" cm="1">
        <f t="array" ref="E1602">_xlfn.IFS(B1602&gt;87,1,AND(B1602&lt;=87, B1602&gt;45),2,AND(B1602&lt;=45,B1602&gt;18),3,B1602&lt;=18,4)</f>
        <v>4</v>
      </c>
      <c r="F1602" cm="1">
        <f t="array" ref="F1602">_xlfn.IFS(C1602&gt;7,4,AND(C1602&lt;=7, C1602&gt;5),3,AND(C1602&lt;=5,C1602&gt;4),2,C1602&lt;=4,1)</f>
        <v>3</v>
      </c>
      <c r="G1602" cm="1">
        <f t="array" ref="G1602">_xlfn.IFS(D1602&gt;4094,4,AND(D1602&lt;=4094, D1602&gt;2784),3,AND(D1602&lt;=2784,D1602&gt;1779),2,D1602&lt;=1779,1)</f>
        <v>2</v>
      </c>
      <c r="H1602">
        <f t="shared" si="24"/>
        <v>432</v>
      </c>
      <c r="I1602" t="str" cm="1">
        <f t="array" ref="I1602">_xlfn.IFS(H1602&gt;411,"Platinum",AND(H1602&lt;=411, H1602&gt;311),"Gold",AND(H1602&lt;=311,H1602&gt;211),"Silver",H1602&lt;=211,"Bronze")</f>
        <v>Platinum</v>
      </c>
      <c r="J1602" t="str" cm="1">
        <f t="array" ref="J1602">_xlfn.IFS(
H1602="444","Champions",
LEFT(H1602,1)="4","Loyal Customers",
MID(H1602,2,1)="4","Potential Loyalists",
LEFT(H1602,1)="3","Promising",
LEFT(H1602,1)="2","Customers Needing Attention",
LEFT(H1602,1)&lt;="2","At Risk",
RIGHT(H1602,1)="4","Can't Lose Them",
TRUE,"Hibernating"
)</f>
        <v>Loyal Customers</v>
      </c>
    </row>
    <row r="1603" spans="1:10" x14ac:dyDescent="0.25">
      <c r="A1603" s="3" t="s">
        <v>1619</v>
      </c>
      <c r="B1603">
        <v>194</v>
      </c>
      <c r="C1603">
        <v>4</v>
      </c>
      <c r="D1603">
        <v>3269.2</v>
      </c>
      <c r="E1603" cm="1">
        <f t="array" ref="E1603">_xlfn.IFS(B1603&gt;87,1,AND(B1603&lt;=87, B1603&gt;45),2,AND(B1603&lt;=45,B1603&gt;18),3,B1603&lt;=18,4)</f>
        <v>1</v>
      </c>
      <c r="F1603" cm="1">
        <f t="array" ref="F1603">_xlfn.IFS(C1603&gt;7,4,AND(C1603&lt;=7, C1603&gt;5),3,AND(C1603&lt;=5,C1603&gt;4),2,C1603&lt;=4,1)</f>
        <v>1</v>
      </c>
      <c r="G1603" cm="1">
        <f t="array" ref="G1603">_xlfn.IFS(D1603&gt;4094,4,AND(D1603&lt;=4094, D1603&gt;2784),3,AND(D1603&lt;=2784,D1603&gt;1779),2,D1603&lt;=1779,1)</f>
        <v>3</v>
      </c>
      <c r="H1603">
        <f t="shared" si="24"/>
        <v>113</v>
      </c>
      <c r="I1603" t="str" cm="1">
        <f t="array" ref="I1603">_xlfn.IFS(H1603&gt;411,"Platinum",AND(H1603&lt;=411, H1603&gt;311),"Gold",AND(H1603&lt;=311,H1603&gt;211),"Silver",H1603&lt;=211,"Bronze")</f>
        <v>Bronze</v>
      </c>
      <c r="J1603" t="str" cm="1">
        <f t="array" ref="J1603">_xlfn.IFS(
H1603="444","Champions",
LEFT(H1603,1)="4","Loyal Customers",
MID(H1603,2,1)="4","Potential Loyalists",
LEFT(H1603,1)="3","Promising",
LEFT(H1603,1)="2","Customers Needing Attention",
LEFT(H1603,1)&lt;="2","At Risk",
RIGHT(H1603,1)="4","Can't Lose Them",
TRUE,"Hibernating"
)</f>
        <v>At Risk</v>
      </c>
    </row>
    <row r="1604" spans="1:10" x14ac:dyDescent="0.25">
      <c r="A1604" s="3" t="s">
        <v>1620</v>
      </c>
      <c r="B1604">
        <v>53</v>
      </c>
      <c r="C1604">
        <v>3</v>
      </c>
      <c r="D1604">
        <v>1067.29</v>
      </c>
      <c r="E1604" cm="1">
        <f t="array" ref="E1604">_xlfn.IFS(B1604&gt;87,1,AND(B1604&lt;=87, B1604&gt;45),2,AND(B1604&lt;=45,B1604&gt;18),3,B1604&lt;=18,4)</f>
        <v>2</v>
      </c>
      <c r="F1604" cm="1">
        <f t="array" ref="F1604">_xlfn.IFS(C1604&gt;7,4,AND(C1604&lt;=7, C1604&gt;5),3,AND(C1604&lt;=5,C1604&gt;4),2,C1604&lt;=4,1)</f>
        <v>1</v>
      </c>
      <c r="G1604" cm="1">
        <f t="array" ref="G1604">_xlfn.IFS(D1604&gt;4094,4,AND(D1604&lt;=4094, D1604&gt;2784),3,AND(D1604&lt;=2784,D1604&gt;1779),2,D1604&lt;=1779,1)</f>
        <v>1</v>
      </c>
      <c r="H1604">
        <f t="shared" si="24"/>
        <v>211</v>
      </c>
      <c r="I1604" t="str" cm="1">
        <f t="array" ref="I1604">_xlfn.IFS(H1604&gt;411,"Platinum",AND(H1604&lt;=411, H1604&gt;311),"Gold",AND(H1604&lt;=311,H1604&gt;211),"Silver",H1604&lt;=211,"Bronze")</f>
        <v>Bronze</v>
      </c>
      <c r="J1604" t="str" cm="1">
        <f t="array" ref="J1604">_xlfn.IFS(
H1604="444","Champions",
LEFT(H1604,1)="4","Loyal Customers",
MID(H1604,2,1)="4","Potential Loyalists",
LEFT(H1604,1)="3","Promising",
LEFT(H1604,1)="2","Customers Needing Attention",
LEFT(H1604,1)&lt;="2","At Risk",
RIGHT(H1604,1)="4","Can't Lose Them",
TRUE,"Hibernating"
)</f>
        <v>Customers Needing Attention</v>
      </c>
    </row>
    <row r="1605" spans="1:10" x14ac:dyDescent="0.25">
      <c r="A1605" s="3" t="s">
        <v>1621</v>
      </c>
      <c r="B1605">
        <v>28</v>
      </c>
      <c r="C1605">
        <v>2</v>
      </c>
      <c r="D1605">
        <v>443.53</v>
      </c>
      <c r="E1605" cm="1">
        <f t="array" ref="E1605">_xlfn.IFS(B1605&gt;87,1,AND(B1605&lt;=87, B1605&gt;45),2,AND(B1605&lt;=45,B1605&gt;18),3,B1605&lt;=18,4)</f>
        <v>3</v>
      </c>
      <c r="F1605" cm="1">
        <f t="array" ref="F1605">_xlfn.IFS(C1605&gt;7,4,AND(C1605&lt;=7, C1605&gt;5),3,AND(C1605&lt;=5,C1605&gt;4),2,C1605&lt;=4,1)</f>
        <v>1</v>
      </c>
      <c r="G1605" cm="1">
        <f t="array" ref="G1605">_xlfn.IFS(D1605&gt;4094,4,AND(D1605&lt;=4094, D1605&gt;2784),3,AND(D1605&lt;=2784,D1605&gt;1779),2,D1605&lt;=1779,1)</f>
        <v>1</v>
      </c>
      <c r="H1605">
        <f t="shared" ref="H1605:H1668" si="25">(100*E1605)+(10*F1605)+G1605</f>
        <v>311</v>
      </c>
      <c r="I1605" t="str" cm="1">
        <f t="array" ref="I1605">_xlfn.IFS(H1605&gt;411,"Platinum",AND(H1605&lt;=411, H1605&gt;311),"Gold",AND(H1605&lt;=311,H1605&gt;211),"Silver",H1605&lt;=211,"Bronze")</f>
        <v>Silver</v>
      </c>
      <c r="J1605" t="str" cm="1">
        <f t="array" ref="J1605">_xlfn.IFS(
H1605="444","Champions",
LEFT(H1605,1)="4","Loyal Customers",
MID(H1605,2,1)="4","Potential Loyalists",
LEFT(H1605,1)="3","Promising",
LEFT(H1605,1)="2","Customers Needing Attention",
LEFT(H1605,1)&lt;="2","At Risk",
RIGHT(H1605,1)="4","Can't Lose Them",
TRUE,"Hibernating"
)</f>
        <v>Promising</v>
      </c>
    </row>
    <row r="1606" spans="1:10" x14ac:dyDescent="0.25">
      <c r="A1606" s="3" t="s">
        <v>1622</v>
      </c>
      <c r="B1606">
        <v>80</v>
      </c>
      <c r="C1606">
        <v>6</v>
      </c>
      <c r="D1606">
        <v>2619.5399999999995</v>
      </c>
      <c r="E1606" cm="1">
        <f t="array" ref="E1606">_xlfn.IFS(B1606&gt;87,1,AND(B1606&lt;=87, B1606&gt;45),2,AND(B1606&lt;=45,B1606&gt;18),3,B1606&lt;=18,4)</f>
        <v>2</v>
      </c>
      <c r="F1606" cm="1">
        <f t="array" ref="F1606">_xlfn.IFS(C1606&gt;7,4,AND(C1606&lt;=7, C1606&gt;5),3,AND(C1606&lt;=5,C1606&gt;4),2,C1606&lt;=4,1)</f>
        <v>3</v>
      </c>
      <c r="G1606" cm="1">
        <f t="array" ref="G1606">_xlfn.IFS(D1606&gt;4094,4,AND(D1606&lt;=4094, D1606&gt;2784),3,AND(D1606&lt;=2784,D1606&gt;1779),2,D1606&lt;=1779,1)</f>
        <v>2</v>
      </c>
      <c r="H1606">
        <f t="shared" si="25"/>
        <v>232</v>
      </c>
      <c r="I1606" t="str" cm="1">
        <f t="array" ref="I1606">_xlfn.IFS(H1606&gt;411,"Platinum",AND(H1606&lt;=411, H1606&gt;311),"Gold",AND(H1606&lt;=311,H1606&gt;211),"Silver",H1606&lt;=211,"Bronze")</f>
        <v>Silver</v>
      </c>
      <c r="J1606" t="str" cm="1">
        <f t="array" ref="J1606">_xlfn.IFS(
H1606="444","Champions",
LEFT(H1606,1)="4","Loyal Customers",
MID(H1606,2,1)="4","Potential Loyalists",
LEFT(H1606,1)="3","Promising",
LEFT(H1606,1)="2","Customers Needing Attention",
LEFT(H1606,1)&lt;="2","At Risk",
RIGHT(H1606,1)="4","Can't Lose Them",
TRUE,"Hibernating"
)</f>
        <v>Customers Needing Attention</v>
      </c>
    </row>
    <row r="1607" spans="1:10" x14ac:dyDescent="0.25">
      <c r="A1607" s="3" t="s">
        <v>1623</v>
      </c>
      <c r="B1607">
        <v>12</v>
      </c>
      <c r="C1607">
        <v>6</v>
      </c>
      <c r="D1607">
        <v>3040.06</v>
      </c>
      <c r="E1607" cm="1">
        <f t="array" ref="E1607">_xlfn.IFS(B1607&gt;87,1,AND(B1607&lt;=87, B1607&gt;45),2,AND(B1607&lt;=45,B1607&gt;18),3,B1607&lt;=18,4)</f>
        <v>4</v>
      </c>
      <c r="F1607" cm="1">
        <f t="array" ref="F1607">_xlfn.IFS(C1607&gt;7,4,AND(C1607&lt;=7, C1607&gt;5),3,AND(C1607&lt;=5,C1607&gt;4),2,C1607&lt;=4,1)</f>
        <v>3</v>
      </c>
      <c r="G1607" cm="1">
        <f t="array" ref="G1607">_xlfn.IFS(D1607&gt;4094,4,AND(D1607&lt;=4094, D1607&gt;2784),3,AND(D1607&lt;=2784,D1607&gt;1779),2,D1607&lt;=1779,1)</f>
        <v>3</v>
      </c>
      <c r="H1607">
        <f t="shared" si="25"/>
        <v>433</v>
      </c>
      <c r="I1607" t="str" cm="1">
        <f t="array" ref="I1607">_xlfn.IFS(H1607&gt;411,"Platinum",AND(H1607&lt;=411, H1607&gt;311),"Gold",AND(H1607&lt;=311,H1607&gt;211),"Silver",H1607&lt;=211,"Bronze")</f>
        <v>Platinum</v>
      </c>
      <c r="J1607" t="str" cm="1">
        <f t="array" ref="J1607">_xlfn.IFS(
H1607="444","Champions",
LEFT(H1607,1)="4","Loyal Customers",
MID(H1607,2,1)="4","Potential Loyalists",
LEFT(H1607,1)="3","Promising",
LEFT(H1607,1)="2","Customers Needing Attention",
LEFT(H1607,1)&lt;="2","At Risk",
RIGHT(H1607,1)="4","Can't Lose Them",
TRUE,"Hibernating"
)</f>
        <v>Loyal Customers</v>
      </c>
    </row>
    <row r="1608" spans="1:10" x14ac:dyDescent="0.25">
      <c r="A1608" s="3" t="s">
        <v>1624</v>
      </c>
      <c r="B1608">
        <v>44</v>
      </c>
      <c r="C1608">
        <v>4</v>
      </c>
      <c r="D1608">
        <v>3270.2200000000003</v>
      </c>
      <c r="E1608" cm="1">
        <f t="array" ref="E1608">_xlfn.IFS(B1608&gt;87,1,AND(B1608&lt;=87, B1608&gt;45),2,AND(B1608&lt;=45,B1608&gt;18),3,B1608&lt;=18,4)</f>
        <v>3</v>
      </c>
      <c r="F1608" cm="1">
        <f t="array" ref="F1608">_xlfn.IFS(C1608&gt;7,4,AND(C1608&lt;=7, C1608&gt;5),3,AND(C1608&lt;=5,C1608&gt;4),2,C1608&lt;=4,1)</f>
        <v>1</v>
      </c>
      <c r="G1608" cm="1">
        <f t="array" ref="G1608">_xlfn.IFS(D1608&gt;4094,4,AND(D1608&lt;=4094, D1608&gt;2784),3,AND(D1608&lt;=2784,D1608&gt;1779),2,D1608&lt;=1779,1)</f>
        <v>3</v>
      </c>
      <c r="H1608">
        <f t="shared" si="25"/>
        <v>313</v>
      </c>
      <c r="I1608" t="str" cm="1">
        <f t="array" ref="I1608">_xlfn.IFS(H1608&gt;411,"Platinum",AND(H1608&lt;=411, H1608&gt;311),"Gold",AND(H1608&lt;=311,H1608&gt;211),"Silver",H1608&lt;=211,"Bronze")</f>
        <v>Gold</v>
      </c>
      <c r="J1608" t="str" cm="1">
        <f t="array" ref="J1608">_xlfn.IFS(
H1608="444","Champions",
LEFT(H1608,1)="4","Loyal Customers",
MID(H1608,2,1)="4","Potential Loyalists",
LEFT(H1608,1)="3","Promising",
LEFT(H1608,1)="2","Customers Needing Attention",
LEFT(H1608,1)&lt;="2","At Risk",
RIGHT(H1608,1)="4","Can't Lose Them",
TRUE,"Hibernating"
)</f>
        <v>Promising</v>
      </c>
    </row>
    <row r="1609" spans="1:10" x14ac:dyDescent="0.25">
      <c r="A1609" s="3" t="s">
        <v>1625</v>
      </c>
      <c r="B1609">
        <v>17</v>
      </c>
      <c r="C1609">
        <v>5</v>
      </c>
      <c r="D1609">
        <v>2205.7999999999997</v>
      </c>
      <c r="E1609" cm="1">
        <f t="array" ref="E1609">_xlfn.IFS(B1609&gt;87,1,AND(B1609&lt;=87, B1609&gt;45),2,AND(B1609&lt;=45,B1609&gt;18),3,B1609&lt;=18,4)</f>
        <v>4</v>
      </c>
      <c r="F1609" cm="1">
        <f t="array" ref="F1609">_xlfn.IFS(C1609&gt;7,4,AND(C1609&lt;=7, C1609&gt;5),3,AND(C1609&lt;=5,C1609&gt;4),2,C1609&lt;=4,1)</f>
        <v>2</v>
      </c>
      <c r="G1609" cm="1">
        <f t="array" ref="G1609">_xlfn.IFS(D1609&gt;4094,4,AND(D1609&lt;=4094, D1609&gt;2784),3,AND(D1609&lt;=2784,D1609&gt;1779),2,D1609&lt;=1779,1)</f>
        <v>2</v>
      </c>
      <c r="H1609">
        <f t="shared" si="25"/>
        <v>422</v>
      </c>
      <c r="I1609" t="str" cm="1">
        <f t="array" ref="I1609">_xlfn.IFS(H1609&gt;411,"Platinum",AND(H1609&lt;=411, H1609&gt;311),"Gold",AND(H1609&lt;=311,H1609&gt;211),"Silver",H1609&lt;=211,"Bronze")</f>
        <v>Platinum</v>
      </c>
      <c r="J1609" t="str" cm="1">
        <f t="array" ref="J1609">_xlfn.IFS(
H1609="444","Champions",
LEFT(H1609,1)="4","Loyal Customers",
MID(H1609,2,1)="4","Potential Loyalists",
LEFT(H1609,1)="3","Promising",
LEFT(H1609,1)="2","Customers Needing Attention",
LEFT(H1609,1)&lt;="2","At Risk",
RIGHT(H1609,1)="4","Can't Lose Them",
TRUE,"Hibernating"
)</f>
        <v>Loyal Customers</v>
      </c>
    </row>
    <row r="1610" spans="1:10" x14ac:dyDescent="0.25">
      <c r="A1610" s="3" t="s">
        <v>1626</v>
      </c>
      <c r="B1610">
        <v>71</v>
      </c>
      <c r="C1610">
        <v>7</v>
      </c>
      <c r="D1610">
        <v>5417.47</v>
      </c>
      <c r="E1610" cm="1">
        <f t="array" ref="E1610">_xlfn.IFS(B1610&gt;87,1,AND(B1610&lt;=87, B1610&gt;45),2,AND(B1610&lt;=45,B1610&gt;18),3,B1610&lt;=18,4)</f>
        <v>2</v>
      </c>
      <c r="F1610" cm="1">
        <f t="array" ref="F1610">_xlfn.IFS(C1610&gt;7,4,AND(C1610&lt;=7, C1610&gt;5),3,AND(C1610&lt;=5,C1610&gt;4),2,C1610&lt;=4,1)</f>
        <v>3</v>
      </c>
      <c r="G1610" cm="1">
        <f t="array" ref="G1610">_xlfn.IFS(D1610&gt;4094,4,AND(D1610&lt;=4094, D1610&gt;2784),3,AND(D1610&lt;=2784,D1610&gt;1779),2,D1610&lt;=1779,1)</f>
        <v>4</v>
      </c>
      <c r="H1610">
        <f t="shared" si="25"/>
        <v>234</v>
      </c>
      <c r="I1610" t="str" cm="1">
        <f t="array" ref="I1610">_xlfn.IFS(H1610&gt;411,"Platinum",AND(H1610&lt;=411, H1610&gt;311),"Gold",AND(H1610&lt;=311,H1610&gt;211),"Silver",H1610&lt;=211,"Bronze")</f>
        <v>Silver</v>
      </c>
      <c r="J1610" t="str" cm="1">
        <f t="array" ref="J1610">_xlfn.IFS(
H1610="444","Champions",
LEFT(H1610,1)="4","Loyal Customers",
MID(H1610,2,1)="4","Potential Loyalists",
LEFT(H1610,1)="3","Promising",
LEFT(H1610,1)="2","Customers Needing Attention",
LEFT(H1610,1)&lt;="2","At Risk",
RIGHT(H1610,1)="4","Can't Lose Them",
TRUE,"Hibernating"
)</f>
        <v>Customers Needing Attention</v>
      </c>
    </row>
    <row r="1611" spans="1:10" x14ac:dyDescent="0.25">
      <c r="A1611" s="3" t="s">
        <v>1627</v>
      </c>
      <c r="B1611">
        <v>39</v>
      </c>
      <c r="C1611">
        <v>7</v>
      </c>
      <c r="D1611">
        <v>3068.18</v>
      </c>
      <c r="E1611" cm="1">
        <f t="array" ref="E1611">_xlfn.IFS(B1611&gt;87,1,AND(B1611&lt;=87, B1611&gt;45),2,AND(B1611&lt;=45,B1611&gt;18),3,B1611&lt;=18,4)</f>
        <v>3</v>
      </c>
      <c r="F1611" cm="1">
        <f t="array" ref="F1611">_xlfn.IFS(C1611&gt;7,4,AND(C1611&lt;=7, C1611&gt;5),3,AND(C1611&lt;=5,C1611&gt;4),2,C1611&lt;=4,1)</f>
        <v>3</v>
      </c>
      <c r="G1611" cm="1">
        <f t="array" ref="G1611">_xlfn.IFS(D1611&gt;4094,4,AND(D1611&lt;=4094, D1611&gt;2784),3,AND(D1611&lt;=2784,D1611&gt;1779),2,D1611&lt;=1779,1)</f>
        <v>3</v>
      </c>
      <c r="H1611">
        <f t="shared" si="25"/>
        <v>333</v>
      </c>
      <c r="I1611" t="str" cm="1">
        <f t="array" ref="I1611">_xlfn.IFS(H1611&gt;411,"Platinum",AND(H1611&lt;=411, H1611&gt;311),"Gold",AND(H1611&lt;=311,H1611&gt;211),"Silver",H1611&lt;=211,"Bronze")</f>
        <v>Gold</v>
      </c>
      <c r="J1611" t="str" cm="1">
        <f t="array" ref="J1611">_xlfn.IFS(
H1611="444","Champions",
LEFT(H1611,1)="4","Loyal Customers",
MID(H1611,2,1)="4","Potential Loyalists",
LEFT(H1611,1)="3","Promising",
LEFT(H1611,1)="2","Customers Needing Attention",
LEFT(H1611,1)&lt;="2","At Risk",
RIGHT(H1611,1)="4","Can't Lose Them",
TRUE,"Hibernating"
)</f>
        <v>Promising</v>
      </c>
    </row>
    <row r="1612" spans="1:10" x14ac:dyDescent="0.25">
      <c r="A1612" s="3" t="s">
        <v>1628</v>
      </c>
      <c r="B1612">
        <v>6</v>
      </c>
      <c r="C1612">
        <v>6</v>
      </c>
      <c r="D1612">
        <v>2580.5899999999997</v>
      </c>
      <c r="E1612" cm="1">
        <f t="array" ref="E1612">_xlfn.IFS(B1612&gt;87,1,AND(B1612&lt;=87, B1612&gt;45),2,AND(B1612&lt;=45,B1612&gt;18),3,B1612&lt;=18,4)</f>
        <v>4</v>
      </c>
      <c r="F1612" cm="1">
        <f t="array" ref="F1612">_xlfn.IFS(C1612&gt;7,4,AND(C1612&lt;=7, C1612&gt;5),3,AND(C1612&lt;=5,C1612&gt;4),2,C1612&lt;=4,1)</f>
        <v>3</v>
      </c>
      <c r="G1612" cm="1">
        <f t="array" ref="G1612">_xlfn.IFS(D1612&gt;4094,4,AND(D1612&lt;=4094, D1612&gt;2784),3,AND(D1612&lt;=2784,D1612&gt;1779),2,D1612&lt;=1779,1)</f>
        <v>2</v>
      </c>
      <c r="H1612">
        <f t="shared" si="25"/>
        <v>432</v>
      </c>
      <c r="I1612" t="str" cm="1">
        <f t="array" ref="I1612">_xlfn.IFS(H1612&gt;411,"Platinum",AND(H1612&lt;=411, H1612&gt;311),"Gold",AND(H1612&lt;=311,H1612&gt;211),"Silver",H1612&lt;=211,"Bronze")</f>
        <v>Platinum</v>
      </c>
      <c r="J1612" t="str" cm="1">
        <f t="array" ref="J1612">_xlfn.IFS(
H1612="444","Champions",
LEFT(H1612,1)="4","Loyal Customers",
MID(H1612,2,1)="4","Potential Loyalists",
LEFT(H1612,1)="3","Promising",
LEFT(H1612,1)="2","Customers Needing Attention",
LEFT(H1612,1)&lt;="2","At Risk",
RIGHT(H1612,1)="4","Can't Lose Them",
TRUE,"Hibernating"
)</f>
        <v>Loyal Customers</v>
      </c>
    </row>
    <row r="1613" spans="1:10" x14ac:dyDescent="0.25">
      <c r="A1613" s="3" t="s">
        <v>1629</v>
      </c>
      <c r="B1613">
        <v>76</v>
      </c>
      <c r="C1613">
        <v>5</v>
      </c>
      <c r="D1613">
        <v>3150.38</v>
      </c>
      <c r="E1613" cm="1">
        <f t="array" ref="E1613">_xlfn.IFS(B1613&gt;87,1,AND(B1613&lt;=87, B1613&gt;45),2,AND(B1613&lt;=45,B1613&gt;18),3,B1613&lt;=18,4)</f>
        <v>2</v>
      </c>
      <c r="F1613" cm="1">
        <f t="array" ref="F1613">_xlfn.IFS(C1613&gt;7,4,AND(C1613&lt;=7, C1613&gt;5),3,AND(C1613&lt;=5,C1613&gt;4),2,C1613&lt;=4,1)</f>
        <v>2</v>
      </c>
      <c r="G1613" cm="1">
        <f t="array" ref="G1613">_xlfn.IFS(D1613&gt;4094,4,AND(D1613&lt;=4094, D1613&gt;2784),3,AND(D1613&lt;=2784,D1613&gt;1779),2,D1613&lt;=1779,1)</f>
        <v>3</v>
      </c>
      <c r="H1613">
        <f t="shared" si="25"/>
        <v>223</v>
      </c>
      <c r="I1613" t="str" cm="1">
        <f t="array" ref="I1613">_xlfn.IFS(H1613&gt;411,"Platinum",AND(H1613&lt;=411, H1613&gt;311),"Gold",AND(H1613&lt;=311,H1613&gt;211),"Silver",H1613&lt;=211,"Bronze")</f>
        <v>Silver</v>
      </c>
      <c r="J1613" t="str" cm="1">
        <f t="array" ref="J1613">_xlfn.IFS(
H1613="444","Champions",
LEFT(H1613,1)="4","Loyal Customers",
MID(H1613,2,1)="4","Potential Loyalists",
LEFT(H1613,1)="3","Promising",
LEFT(H1613,1)="2","Customers Needing Attention",
LEFT(H1613,1)&lt;="2","At Risk",
RIGHT(H1613,1)="4","Can't Lose Them",
TRUE,"Hibernating"
)</f>
        <v>Customers Needing Attention</v>
      </c>
    </row>
    <row r="1614" spans="1:10" x14ac:dyDescent="0.25">
      <c r="A1614" s="3" t="s">
        <v>1630</v>
      </c>
      <c r="B1614">
        <v>12</v>
      </c>
      <c r="C1614">
        <v>5</v>
      </c>
      <c r="D1614">
        <v>2213.02</v>
      </c>
      <c r="E1614" cm="1">
        <f t="array" ref="E1614">_xlfn.IFS(B1614&gt;87,1,AND(B1614&lt;=87, B1614&gt;45),2,AND(B1614&lt;=45,B1614&gt;18),3,B1614&lt;=18,4)</f>
        <v>4</v>
      </c>
      <c r="F1614" cm="1">
        <f t="array" ref="F1614">_xlfn.IFS(C1614&gt;7,4,AND(C1614&lt;=7, C1614&gt;5),3,AND(C1614&lt;=5,C1614&gt;4),2,C1614&lt;=4,1)</f>
        <v>2</v>
      </c>
      <c r="G1614" cm="1">
        <f t="array" ref="G1614">_xlfn.IFS(D1614&gt;4094,4,AND(D1614&lt;=4094, D1614&gt;2784),3,AND(D1614&lt;=2784,D1614&gt;1779),2,D1614&lt;=1779,1)</f>
        <v>2</v>
      </c>
      <c r="H1614">
        <f t="shared" si="25"/>
        <v>422</v>
      </c>
      <c r="I1614" t="str" cm="1">
        <f t="array" ref="I1614">_xlfn.IFS(H1614&gt;411,"Platinum",AND(H1614&lt;=411, H1614&gt;311),"Gold",AND(H1614&lt;=311,H1614&gt;211),"Silver",H1614&lt;=211,"Bronze")</f>
        <v>Platinum</v>
      </c>
      <c r="J1614" t="str" cm="1">
        <f t="array" ref="J1614">_xlfn.IFS(
H1614="444","Champions",
LEFT(H1614,1)="4","Loyal Customers",
MID(H1614,2,1)="4","Potential Loyalists",
LEFT(H1614,1)="3","Promising",
LEFT(H1614,1)="2","Customers Needing Attention",
LEFT(H1614,1)&lt;="2","At Risk",
RIGHT(H1614,1)="4","Can't Lose Them",
TRUE,"Hibernating"
)</f>
        <v>Loyal Customers</v>
      </c>
    </row>
    <row r="1615" spans="1:10" x14ac:dyDescent="0.25">
      <c r="A1615" s="3" t="s">
        <v>1631</v>
      </c>
      <c r="B1615">
        <v>40</v>
      </c>
      <c r="C1615">
        <v>2</v>
      </c>
      <c r="D1615">
        <v>2365.9300000000003</v>
      </c>
      <c r="E1615" cm="1">
        <f t="array" ref="E1615">_xlfn.IFS(B1615&gt;87,1,AND(B1615&lt;=87, B1615&gt;45),2,AND(B1615&lt;=45,B1615&gt;18),3,B1615&lt;=18,4)</f>
        <v>3</v>
      </c>
      <c r="F1615" cm="1">
        <f t="array" ref="F1615">_xlfn.IFS(C1615&gt;7,4,AND(C1615&lt;=7, C1615&gt;5),3,AND(C1615&lt;=5,C1615&gt;4),2,C1615&lt;=4,1)</f>
        <v>1</v>
      </c>
      <c r="G1615" cm="1">
        <f t="array" ref="G1615">_xlfn.IFS(D1615&gt;4094,4,AND(D1615&lt;=4094, D1615&gt;2784),3,AND(D1615&lt;=2784,D1615&gt;1779),2,D1615&lt;=1779,1)</f>
        <v>2</v>
      </c>
      <c r="H1615">
        <f t="shared" si="25"/>
        <v>312</v>
      </c>
      <c r="I1615" t="str" cm="1">
        <f t="array" ref="I1615">_xlfn.IFS(H1615&gt;411,"Platinum",AND(H1615&lt;=411, H1615&gt;311),"Gold",AND(H1615&lt;=311,H1615&gt;211),"Silver",H1615&lt;=211,"Bronze")</f>
        <v>Gold</v>
      </c>
      <c r="J1615" t="str" cm="1">
        <f t="array" ref="J1615">_xlfn.IFS(
H1615="444","Champions",
LEFT(H1615,1)="4","Loyal Customers",
MID(H1615,2,1)="4","Potential Loyalists",
LEFT(H1615,1)="3","Promising",
LEFT(H1615,1)="2","Customers Needing Attention",
LEFT(H1615,1)&lt;="2","At Risk",
RIGHT(H1615,1)="4","Can't Lose Them",
TRUE,"Hibernating"
)</f>
        <v>Promising</v>
      </c>
    </row>
    <row r="1616" spans="1:10" x14ac:dyDescent="0.25">
      <c r="A1616" s="3" t="s">
        <v>1632</v>
      </c>
      <c r="B1616">
        <v>17</v>
      </c>
      <c r="C1616">
        <v>3</v>
      </c>
      <c r="D1616">
        <v>1602.82</v>
      </c>
      <c r="E1616" cm="1">
        <f t="array" ref="E1616">_xlfn.IFS(B1616&gt;87,1,AND(B1616&lt;=87, B1616&gt;45),2,AND(B1616&lt;=45,B1616&gt;18),3,B1616&lt;=18,4)</f>
        <v>4</v>
      </c>
      <c r="F1616" cm="1">
        <f t="array" ref="F1616">_xlfn.IFS(C1616&gt;7,4,AND(C1616&lt;=7, C1616&gt;5),3,AND(C1616&lt;=5,C1616&gt;4),2,C1616&lt;=4,1)</f>
        <v>1</v>
      </c>
      <c r="G1616" cm="1">
        <f t="array" ref="G1616">_xlfn.IFS(D1616&gt;4094,4,AND(D1616&lt;=4094, D1616&gt;2784),3,AND(D1616&lt;=2784,D1616&gt;1779),2,D1616&lt;=1779,1)</f>
        <v>1</v>
      </c>
      <c r="H1616">
        <f t="shared" si="25"/>
        <v>411</v>
      </c>
      <c r="I1616" t="str" cm="1">
        <f t="array" ref="I1616">_xlfn.IFS(H1616&gt;411,"Platinum",AND(H1616&lt;=411, H1616&gt;311),"Gold",AND(H1616&lt;=311,H1616&gt;211),"Silver",H1616&lt;=211,"Bronze")</f>
        <v>Gold</v>
      </c>
      <c r="J1616" t="str" cm="1">
        <f t="array" ref="J1616">_xlfn.IFS(
H1616="444","Champions",
LEFT(H1616,1)="4","Loyal Customers",
MID(H1616,2,1)="4","Potential Loyalists",
LEFT(H1616,1)="3","Promising",
LEFT(H1616,1)="2","Customers Needing Attention",
LEFT(H1616,1)&lt;="2","At Risk",
RIGHT(H1616,1)="4","Can't Lose Them",
TRUE,"Hibernating"
)</f>
        <v>Loyal Customers</v>
      </c>
    </row>
    <row r="1617" spans="1:10" x14ac:dyDescent="0.25">
      <c r="A1617" s="3" t="s">
        <v>1633</v>
      </c>
      <c r="B1617">
        <v>9</v>
      </c>
      <c r="C1617">
        <v>4</v>
      </c>
      <c r="D1617">
        <v>1147.8599999999999</v>
      </c>
      <c r="E1617" cm="1">
        <f t="array" ref="E1617">_xlfn.IFS(B1617&gt;87,1,AND(B1617&lt;=87, B1617&gt;45),2,AND(B1617&lt;=45,B1617&gt;18),3,B1617&lt;=18,4)</f>
        <v>4</v>
      </c>
      <c r="F1617" cm="1">
        <f t="array" ref="F1617">_xlfn.IFS(C1617&gt;7,4,AND(C1617&lt;=7, C1617&gt;5),3,AND(C1617&lt;=5,C1617&gt;4),2,C1617&lt;=4,1)</f>
        <v>1</v>
      </c>
      <c r="G1617" cm="1">
        <f t="array" ref="G1617">_xlfn.IFS(D1617&gt;4094,4,AND(D1617&lt;=4094, D1617&gt;2784),3,AND(D1617&lt;=2784,D1617&gt;1779),2,D1617&lt;=1779,1)</f>
        <v>1</v>
      </c>
      <c r="H1617">
        <f t="shared" si="25"/>
        <v>411</v>
      </c>
      <c r="I1617" t="str" cm="1">
        <f t="array" ref="I1617">_xlfn.IFS(H1617&gt;411,"Platinum",AND(H1617&lt;=411, H1617&gt;311),"Gold",AND(H1617&lt;=311,H1617&gt;211),"Silver",H1617&lt;=211,"Bronze")</f>
        <v>Gold</v>
      </c>
      <c r="J1617" t="str" cm="1">
        <f t="array" ref="J1617">_xlfn.IFS(
H1617="444","Champions",
LEFT(H1617,1)="4","Loyal Customers",
MID(H1617,2,1)="4","Potential Loyalists",
LEFT(H1617,1)="3","Promising",
LEFT(H1617,1)="2","Customers Needing Attention",
LEFT(H1617,1)&lt;="2","At Risk",
RIGHT(H1617,1)="4","Can't Lose Them",
TRUE,"Hibernating"
)</f>
        <v>Loyal Customers</v>
      </c>
    </row>
    <row r="1618" spans="1:10" x14ac:dyDescent="0.25">
      <c r="A1618" s="3" t="s">
        <v>1634</v>
      </c>
      <c r="B1618">
        <v>56</v>
      </c>
      <c r="C1618">
        <v>6</v>
      </c>
      <c r="D1618">
        <v>2587.8000000000002</v>
      </c>
      <c r="E1618" cm="1">
        <f t="array" ref="E1618">_xlfn.IFS(B1618&gt;87,1,AND(B1618&lt;=87, B1618&gt;45),2,AND(B1618&lt;=45,B1618&gt;18),3,B1618&lt;=18,4)</f>
        <v>2</v>
      </c>
      <c r="F1618" cm="1">
        <f t="array" ref="F1618">_xlfn.IFS(C1618&gt;7,4,AND(C1618&lt;=7, C1618&gt;5),3,AND(C1618&lt;=5,C1618&gt;4),2,C1618&lt;=4,1)</f>
        <v>3</v>
      </c>
      <c r="G1618" cm="1">
        <f t="array" ref="G1618">_xlfn.IFS(D1618&gt;4094,4,AND(D1618&lt;=4094, D1618&gt;2784),3,AND(D1618&lt;=2784,D1618&gt;1779),2,D1618&lt;=1779,1)</f>
        <v>2</v>
      </c>
      <c r="H1618">
        <f t="shared" si="25"/>
        <v>232</v>
      </c>
      <c r="I1618" t="str" cm="1">
        <f t="array" ref="I1618">_xlfn.IFS(H1618&gt;411,"Platinum",AND(H1618&lt;=411, H1618&gt;311),"Gold",AND(H1618&lt;=311,H1618&gt;211),"Silver",H1618&lt;=211,"Bronze")</f>
        <v>Silver</v>
      </c>
      <c r="J1618" t="str" cm="1">
        <f t="array" ref="J1618">_xlfn.IFS(
H1618="444","Champions",
LEFT(H1618,1)="4","Loyal Customers",
MID(H1618,2,1)="4","Potential Loyalists",
LEFT(H1618,1)="3","Promising",
LEFT(H1618,1)="2","Customers Needing Attention",
LEFT(H1618,1)&lt;="2","At Risk",
RIGHT(H1618,1)="4","Can't Lose Them",
TRUE,"Hibernating"
)</f>
        <v>Customers Needing Attention</v>
      </c>
    </row>
    <row r="1619" spans="1:10" x14ac:dyDescent="0.25">
      <c r="A1619" s="3" t="s">
        <v>1635</v>
      </c>
      <c r="B1619">
        <v>29</v>
      </c>
      <c r="C1619">
        <v>11</v>
      </c>
      <c r="D1619">
        <v>6272.21</v>
      </c>
      <c r="E1619" cm="1">
        <f t="array" ref="E1619">_xlfn.IFS(B1619&gt;87,1,AND(B1619&lt;=87, B1619&gt;45),2,AND(B1619&lt;=45,B1619&gt;18),3,B1619&lt;=18,4)</f>
        <v>3</v>
      </c>
      <c r="F1619" cm="1">
        <f t="array" ref="F1619">_xlfn.IFS(C1619&gt;7,4,AND(C1619&lt;=7, C1619&gt;5),3,AND(C1619&lt;=5,C1619&gt;4),2,C1619&lt;=4,1)</f>
        <v>4</v>
      </c>
      <c r="G1619" cm="1">
        <f t="array" ref="G1619">_xlfn.IFS(D1619&gt;4094,4,AND(D1619&lt;=4094, D1619&gt;2784),3,AND(D1619&lt;=2784,D1619&gt;1779),2,D1619&lt;=1779,1)</f>
        <v>4</v>
      </c>
      <c r="H1619">
        <f t="shared" si="25"/>
        <v>344</v>
      </c>
      <c r="I1619" t="str" cm="1">
        <f t="array" ref="I1619">_xlfn.IFS(H1619&gt;411,"Platinum",AND(H1619&lt;=411, H1619&gt;311),"Gold",AND(H1619&lt;=311,H1619&gt;211),"Silver",H1619&lt;=211,"Bronze")</f>
        <v>Gold</v>
      </c>
      <c r="J1619" t="str" cm="1">
        <f t="array" ref="J1619">_xlfn.IFS(
H1619="444","Champions",
LEFT(H1619,1)="4","Loyal Customers",
MID(H1619,2,1)="4","Potential Loyalists",
LEFT(H1619,1)="3","Promising",
LEFT(H1619,1)="2","Customers Needing Attention",
LEFT(H1619,1)&lt;="2","At Risk",
RIGHT(H1619,1)="4","Can't Lose Them",
TRUE,"Hibernating"
)</f>
        <v>Potential Loyalists</v>
      </c>
    </row>
    <row r="1620" spans="1:10" x14ac:dyDescent="0.25">
      <c r="A1620" s="3" t="s">
        <v>1636</v>
      </c>
      <c r="B1620">
        <v>75</v>
      </c>
      <c r="C1620">
        <v>8</v>
      </c>
      <c r="D1620">
        <v>4737.6799999999994</v>
      </c>
      <c r="E1620" cm="1">
        <f t="array" ref="E1620">_xlfn.IFS(B1620&gt;87,1,AND(B1620&lt;=87, B1620&gt;45),2,AND(B1620&lt;=45,B1620&gt;18),3,B1620&lt;=18,4)</f>
        <v>2</v>
      </c>
      <c r="F1620" cm="1">
        <f t="array" ref="F1620">_xlfn.IFS(C1620&gt;7,4,AND(C1620&lt;=7, C1620&gt;5),3,AND(C1620&lt;=5,C1620&gt;4),2,C1620&lt;=4,1)</f>
        <v>4</v>
      </c>
      <c r="G1620" cm="1">
        <f t="array" ref="G1620">_xlfn.IFS(D1620&gt;4094,4,AND(D1620&lt;=4094, D1620&gt;2784),3,AND(D1620&lt;=2784,D1620&gt;1779),2,D1620&lt;=1779,1)</f>
        <v>4</v>
      </c>
      <c r="H1620">
        <f t="shared" si="25"/>
        <v>244</v>
      </c>
      <c r="I1620" t="str" cm="1">
        <f t="array" ref="I1620">_xlfn.IFS(H1620&gt;411,"Platinum",AND(H1620&lt;=411, H1620&gt;311),"Gold",AND(H1620&lt;=311,H1620&gt;211),"Silver",H1620&lt;=211,"Bronze")</f>
        <v>Silver</v>
      </c>
      <c r="J1620" t="str" cm="1">
        <f t="array" ref="J1620">_xlfn.IFS(
H1620="444","Champions",
LEFT(H1620,1)="4","Loyal Customers",
MID(H1620,2,1)="4","Potential Loyalists",
LEFT(H1620,1)="3","Promising",
LEFT(H1620,1)="2","Customers Needing Attention",
LEFT(H1620,1)&lt;="2","At Risk",
RIGHT(H1620,1)="4","Can't Lose Them",
TRUE,"Hibernating"
)</f>
        <v>Potential Loyalists</v>
      </c>
    </row>
    <row r="1621" spans="1:10" x14ac:dyDescent="0.25">
      <c r="A1621" s="3" t="s">
        <v>1637</v>
      </c>
      <c r="B1621">
        <v>167</v>
      </c>
      <c r="C1621">
        <v>5</v>
      </c>
      <c r="D1621">
        <v>2439.3500000000004</v>
      </c>
      <c r="E1621" cm="1">
        <f t="array" ref="E1621">_xlfn.IFS(B1621&gt;87,1,AND(B1621&lt;=87, B1621&gt;45),2,AND(B1621&lt;=45,B1621&gt;18),3,B1621&lt;=18,4)</f>
        <v>1</v>
      </c>
      <c r="F1621" cm="1">
        <f t="array" ref="F1621">_xlfn.IFS(C1621&gt;7,4,AND(C1621&lt;=7, C1621&gt;5),3,AND(C1621&lt;=5,C1621&gt;4),2,C1621&lt;=4,1)</f>
        <v>2</v>
      </c>
      <c r="G1621" cm="1">
        <f t="array" ref="G1621">_xlfn.IFS(D1621&gt;4094,4,AND(D1621&lt;=4094, D1621&gt;2784),3,AND(D1621&lt;=2784,D1621&gt;1779),2,D1621&lt;=1779,1)</f>
        <v>2</v>
      </c>
      <c r="H1621">
        <f t="shared" si="25"/>
        <v>122</v>
      </c>
      <c r="I1621" t="str" cm="1">
        <f t="array" ref="I1621">_xlfn.IFS(H1621&gt;411,"Platinum",AND(H1621&lt;=411, H1621&gt;311),"Gold",AND(H1621&lt;=311,H1621&gt;211),"Silver",H1621&lt;=211,"Bronze")</f>
        <v>Bronze</v>
      </c>
      <c r="J1621" t="str" cm="1">
        <f t="array" ref="J1621">_xlfn.IFS(
H1621="444","Champions",
LEFT(H1621,1)="4","Loyal Customers",
MID(H1621,2,1)="4","Potential Loyalists",
LEFT(H1621,1)="3","Promising",
LEFT(H1621,1)="2","Customers Needing Attention",
LEFT(H1621,1)&lt;="2","At Risk",
RIGHT(H1621,1)="4","Can't Lose Them",
TRUE,"Hibernating"
)</f>
        <v>At Risk</v>
      </c>
    </row>
    <row r="1622" spans="1:10" x14ac:dyDescent="0.25">
      <c r="A1622" s="3" t="s">
        <v>1638</v>
      </c>
      <c r="B1622">
        <v>52</v>
      </c>
      <c r="C1622">
        <v>6</v>
      </c>
      <c r="D1622">
        <v>2757.2300000000005</v>
      </c>
      <c r="E1622" cm="1">
        <f t="array" ref="E1622">_xlfn.IFS(B1622&gt;87,1,AND(B1622&lt;=87, B1622&gt;45),2,AND(B1622&lt;=45,B1622&gt;18),3,B1622&lt;=18,4)</f>
        <v>2</v>
      </c>
      <c r="F1622" cm="1">
        <f t="array" ref="F1622">_xlfn.IFS(C1622&gt;7,4,AND(C1622&lt;=7, C1622&gt;5),3,AND(C1622&lt;=5,C1622&gt;4),2,C1622&lt;=4,1)</f>
        <v>3</v>
      </c>
      <c r="G1622" cm="1">
        <f t="array" ref="G1622">_xlfn.IFS(D1622&gt;4094,4,AND(D1622&lt;=4094, D1622&gt;2784),3,AND(D1622&lt;=2784,D1622&gt;1779),2,D1622&lt;=1779,1)</f>
        <v>2</v>
      </c>
      <c r="H1622">
        <f t="shared" si="25"/>
        <v>232</v>
      </c>
      <c r="I1622" t="str" cm="1">
        <f t="array" ref="I1622">_xlfn.IFS(H1622&gt;411,"Platinum",AND(H1622&lt;=411, H1622&gt;311),"Gold",AND(H1622&lt;=311,H1622&gt;211),"Silver",H1622&lt;=211,"Bronze")</f>
        <v>Silver</v>
      </c>
      <c r="J1622" t="str" cm="1">
        <f t="array" ref="J1622">_xlfn.IFS(
H1622="444","Champions",
LEFT(H1622,1)="4","Loyal Customers",
MID(H1622,2,1)="4","Potential Loyalists",
LEFT(H1622,1)="3","Promising",
LEFT(H1622,1)="2","Customers Needing Attention",
LEFT(H1622,1)&lt;="2","At Risk",
RIGHT(H1622,1)="4","Can't Lose Them",
TRUE,"Hibernating"
)</f>
        <v>Customers Needing Attention</v>
      </c>
    </row>
    <row r="1623" spans="1:10" x14ac:dyDescent="0.25">
      <c r="A1623" s="3" t="s">
        <v>1639</v>
      </c>
      <c r="B1623">
        <v>4</v>
      </c>
      <c r="C1623">
        <v>7</v>
      </c>
      <c r="D1623">
        <v>7756.7900000000009</v>
      </c>
      <c r="E1623" cm="1">
        <f t="array" ref="E1623">_xlfn.IFS(B1623&gt;87,1,AND(B1623&lt;=87, B1623&gt;45),2,AND(B1623&lt;=45,B1623&gt;18),3,B1623&lt;=18,4)</f>
        <v>4</v>
      </c>
      <c r="F1623" cm="1">
        <f t="array" ref="F1623">_xlfn.IFS(C1623&gt;7,4,AND(C1623&lt;=7, C1623&gt;5),3,AND(C1623&lt;=5,C1623&gt;4),2,C1623&lt;=4,1)</f>
        <v>3</v>
      </c>
      <c r="G1623" cm="1">
        <f t="array" ref="G1623">_xlfn.IFS(D1623&gt;4094,4,AND(D1623&lt;=4094, D1623&gt;2784),3,AND(D1623&lt;=2784,D1623&gt;1779),2,D1623&lt;=1779,1)</f>
        <v>4</v>
      </c>
      <c r="H1623">
        <f t="shared" si="25"/>
        <v>434</v>
      </c>
      <c r="I1623" t="str" cm="1">
        <f t="array" ref="I1623">_xlfn.IFS(H1623&gt;411,"Platinum",AND(H1623&lt;=411, H1623&gt;311),"Gold",AND(H1623&lt;=311,H1623&gt;211),"Silver",H1623&lt;=211,"Bronze")</f>
        <v>Platinum</v>
      </c>
      <c r="J1623" t="str" cm="1">
        <f t="array" ref="J1623">_xlfn.IFS(
H1623="444","Champions",
LEFT(H1623,1)="4","Loyal Customers",
MID(H1623,2,1)="4","Potential Loyalists",
LEFT(H1623,1)="3","Promising",
LEFT(H1623,1)="2","Customers Needing Attention",
LEFT(H1623,1)&lt;="2","At Risk",
RIGHT(H1623,1)="4","Can't Lose Them",
TRUE,"Hibernating"
)</f>
        <v>Loyal Customers</v>
      </c>
    </row>
    <row r="1624" spans="1:10" x14ac:dyDescent="0.25">
      <c r="A1624" s="3" t="s">
        <v>1640</v>
      </c>
      <c r="B1624">
        <v>53</v>
      </c>
      <c r="C1624">
        <v>11</v>
      </c>
      <c r="D1624">
        <v>4737.3</v>
      </c>
      <c r="E1624" cm="1">
        <f t="array" ref="E1624">_xlfn.IFS(B1624&gt;87,1,AND(B1624&lt;=87, B1624&gt;45),2,AND(B1624&lt;=45,B1624&gt;18),3,B1624&lt;=18,4)</f>
        <v>2</v>
      </c>
      <c r="F1624" cm="1">
        <f t="array" ref="F1624">_xlfn.IFS(C1624&gt;7,4,AND(C1624&lt;=7, C1624&gt;5),3,AND(C1624&lt;=5,C1624&gt;4),2,C1624&lt;=4,1)</f>
        <v>4</v>
      </c>
      <c r="G1624" cm="1">
        <f t="array" ref="G1624">_xlfn.IFS(D1624&gt;4094,4,AND(D1624&lt;=4094, D1624&gt;2784),3,AND(D1624&lt;=2784,D1624&gt;1779),2,D1624&lt;=1779,1)</f>
        <v>4</v>
      </c>
      <c r="H1624">
        <f t="shared" si="25"/>
        <v>244</v>
      </c>
      <c r="I1624" t="str" cm="1">
        <f t="array" ref="I1624">_xlfn.IFS(H1624&gt;411,"Platinum",AND(H1624&lt;=411, H1624&gt;311),"Gold",AND(H1624&lt;=311,H1624&gt;211),"Silver",H1624&lt;=211,"Bronze")</f>
        <v>Silver</v>
      </c>
      <c r="J1624" t="str" cm="1">
        <f t="array" ref="J1624">_xlfn.IFS(
H1624="444","Champions",
LEFT(H1624,1)="4","Loyal Customers",
MID(H1624,2,1)="4","Potential Loyalists",
LEFT(H1624,1)="3","Promising",
LEFT(H1624,1)="2","Customers Needing Attention",
LEFT(H1624,1)&lt;="2","At Risk",
RIGHT(H1624,1)="4","Can't Lose Them",
TRUE,"Hibernating"
)</f>
        <v>Potential Loyalists</v>
      </c>
    </row>
    <row r="1625" spans="1:10" x14ac:dyDescent="0.25">
      <c r="A1625" s="3" t="s">
        <v>1641</v>
      </c>
      <c r="B1625">
        <v>27</v>
      </c>
      <c r="C1625">
        <v>9</v>
      </c>
      <c r="D1625">
        <v>3174.16</v>
      </c>
      <c r="E1625" cm="1">
        <f t="array" ref="E1625">_xlfn.IFS(B1625&gt;87,1,AND(B1625&lt;=87, B1625&gt;45),2,AND(B1625&lt;=45,B1625&gt;18),3,B1625&lt;=18,4)</f>
        <v>3</v>
      </c>
      <c r="F1625" cm="1">
        <f t="array" ref="F1625">_xlfn.IFS(C1625&gt;7,4,AND(C1625&lt;=7, C1625&gt;5),3,AND(C1625&lt;=5,C1625&gt;4),2,C1625&lt;=4,1)</f>
        <v>4</v>
      </c>
      <c r="G1625" cm="1">
        <f t="array" ref="G1625">_xlfn.IFS(D1625&gt;4094,4,AND(D1625&lt;=4094, D1625&gt;2784),3,AND(D1625&lt;=2784,D1625&gt;1779),2,D1625&lt;=1779,1)</f>
        <v>3</v>
      </c>
      <c r="H1625">
        <f t="shared" si="25"/>
        <v>343</v>
      </c>
      <c r="I1625" t="str" cm="1">
        <f t="array" ref="I1625">_xlfn.IFS(H1625&gt;411,"Platinum",AND(H1625&lt;=411, H1625&gt;311),"Gold",AND(H1625&lt;=311,H1625&gt;211),"Silver",H1625&lt;=211,"Bronze")</f>
        <v>Gold</v>
      </c>
      <c r="J1625" t="str" cm="1">
        <f t="array" ref="J1625">_xlfn.IFS(
H1625="444","Champions",
LEFT(H1625,1)="4","Loyal Customers",
MID(H1625,2,1)="4","Potential Loyalists",
LEFT(H1625,1)="3","Promising",
LEFT(H1625,1)="2","Customers Needing Attention",
LEFT(H1625,1)&lt;="2","At Risk",
RIGHT(H1625,1)="4","Can't Lose Them",
TRUE,"Hibernating"
)</f>
        <v>Potential Loyalists</v>
      </c>
    </row>
    <row r="1626" spans="1:10" x14ac:dyDescent="0.25">
      <c r="A1626" s="3" t="s">
        <v>1642</v>
      </c>
      <c r="B1626">
        <v>50</v>
      </c>
      <c r="C1626">
        <v>4</v>
      </c>
      <c r="D1626">
        <v>1204.2600000000002</v>
      </c>
      <c r="E1626" cm="1">
        <f t="array" ref="E1626">_xlfn.IFS(B1626&gt;87,1,AND(B1626&lt;=87, B1626&gt;45),2,AND(B1626&lt;=45,B1626&gt;18),3,B1626&lt;=18,4)</f>
        <v>2</v>
      </c>
      <c r="F1626" cm="1">
        <f t="array" ref="F1626">_xlfn.IFS(C1626&gt;7,4,AND(C1626&lt;=7, C1626&gt;5),3,AND(C1626&lt;=5,C1626&gt;4),2,C1626&lt;=4,1)</f>
        <v>1</v>
      </c>
      <c r="G1626" cm="1">
        <f t="array" ref="G1626">_xlfn.IFS(D1626&gt;4094,4,AND(D1626&lt;=4094, D1626&gt;2784),3,AND(D1626&lt;=2784,D1626&gt;1779),2,D1626&lt;=1779,1)</f>
        <v>1</v>
      </c>
      <c r="H1626">
        <f t="shared" si="25"/>
        <v>211</v>
      </c>
      <c r="I1626" t="str" cm="1">
        <f t="array" ref="I1626">_xlfn.IFS(H1626&gt;411,"Platinum",AND(H1626&lt;=411, H1626&gt;311),"Gold",AND(H1626&lt;=311,H1626&gt;211),"Silver",H1626&lt;=211,"Bronze")</f>
        <v>Bronze</v>
      </c>
      <c r="J1626" t="str" cm="1">
        <f t="array" ref="J1626">_xlfn.IFS(
H1626="444","Champions",
LEFT(H1626,1)="4","Loyal Customers",
MID(H1626,2,1)="4","Potential Loyalists",
LEFT(H1626,1)="3","Promising",
LEFT(H1626,1)="2","Customers Needing Attention",
LEFT(H1626,1)&lt;="2","At Risk",
RIGHT(H1626,1)="4","Can't Lose Them",
TRUE,"Hibernating"
)</f>
        <v>Customers Needing Attention</v>
      </c>
    </row>
    <row r="1627" spans="1:10" x14ac:dyDescent="0.25">
      <c r="A1627" s="3" t="s">
        <v>1643</v>
      </c>
      <c r="B1627">
        <v>31</v>
      </c>
      <c r="C1627">
        <v>6</v>
      </c>
      <c r="D1627">
        <v>2067.4700000000003</v>
      </c>
      <c r="E1627" cm="1">
        <f t="array" ref="E1627">_xlfn.IFS(B1627&gt;87,1,AND(B1627&lt;=87, B1627&gt;45),2,AND(B1627&lt;=45,B1627&gt;18),3,B1627&lt;=18,4)</f>
        <v>3</v>
      </c>
      <c r="F1627" cm="1">
        <f t="array" ref="F1627">_xlfn.IFS(C1627&gt;7,4,AND(C1627&lt;=7, C1627&gt;5),3,AND(C1627&lt;=5,C1627&gt;4),2,C1627&lt;=4,1)</f>
        <v>3</v>
      </c>
      <c r="G1627" cm="1">
        <f t="array" ref="G1627">_xlfn.IFS(D1627&gt;4094,4,AND(D1627&lt;=4094, D1627&gt;2784),3,AND(D1627&lt;=2784,D1627&gt;1779),2,D1627&lt;=1779,1)</f>
        <v>2</v>
      </c>
      <c r="H1627">
        <f t="shared" si="25"/>
        <v>332</v>
      </c>
      <c r="I1627" t="str" cm="1">
        <f t="array" ref="I1627">_xlfn.IFS(H1627&gt;411,"Platinum",AND(H1627&lt;=411, H1627&gt;311),"Gold",AND(H1627&lt;=311,H1627&gt;211),"Silver",H1627&lt;=211,"Bronze")</f>
        <v>Gold</v>
      </c>
      <c r="J1627" t="str" cm="1">
        <f t="array" ref="J1627">_xlfn.IFS(
H1627="444","Champions",
LEFT(H1627,1)="4","Loyal Customers",
MID(H1627,2,1)="4","Potential Loyalists",
LEFT(H1627,1)="3","Promising",
LEFT(H1627,1)="2","Customers Needing Attention",
LEFT(H1627,1)&lt;="2","At Risk",
RIGHT(H1627,1)="4","Can't Lose Them",
TRUE,"Hibernating"
)</f>
        <v>Promising</v>
      </c>
    </row>
    <row r="1628" spans="1:10" x14ac:dyDescent="0.25">
      <c r="A1628" s="3" t="s">
        <v>1644</v>
      </c>
      <c r="B1628">
        <v>24</v>
      </c>
      <c r="C1628">
        <v>5</v>
      </c>
      <c r="D1628">
        <v>3481.45</v>
      </c>
      <c r="E1628" cm="1">
        <f t="array" ref="E1628">_xlfn.IFS(B1628&gt;87,1,AND(B1628&lt;=87, B1628&gt;45),2,AND(B1628&lt;=45,B1628&gt;18),3,B1628&lt;=18,4)</f>
        <v>3</v>
      </c>
      <c r="F1628" cm="1">
        <f t="array" ref="F1628">_xlfn.IFS(C1628&gt;7,4,AND(C1628&lt;=7, C1628&gt;5),3,AND(C1628&lt;=5,C1628&gt;4),2,C1628&lt;=4,1)</f>
        <v>2</v>
      </c>
      <c r="G1628" cm="1">
        <f t="array" ref="G1628">_xlfn.IFS(D1628&gt;4094,4,AND(D1628&lt;=4094, D1628&gt;2784),3,AND(D1628&lt;=2784,D1628&gt;1779),2,D1628&lt;=1779,1)</f>
        <v>3</v>
      </c>
      <c r="H1628">
        <f t="shared" si="25"/>
        <v>323</v>
      </c>
      <c r="I1628" t="str" cm="1">
        <f t="array" ref="I1628">_xlfn.IFS(H1628&gt;411,"Platinum",AND(H1628&lt;=411, H1628&gt;311),"Gold",AND(H1628&lt;=311,H1628&gt;211),"Silver",H1628&lt;=211,"Bronze")</f>
        <v>Gold</v>
      </c>
      <c r="J1628" t="str" cm="1">
        <f t="array" ref="J1628">_xlfn.IFS(
H1628="444","Champions",
LEFT(H1628,1)="4","Loyal Customers",
MID(H1628,2,1)="4","Potential Loyalists",
LEFT(H1628,1)="3","Promising",
LEFT(H1628,1)="2","Customers Needing Attention",
LEFT(H1628,1)&lt;="2","At Risk",
RIGHT(H1628,1)="4","Can't Lose Them",
TRUE,"Hibernating"
)</f>
        <v>Promising</v>
      </c>
    </row>
    <row r="1629" spans="1:10" x14ac:dyDescent="0.25">
      <c r="A1629" s="3" t="s">
        <v>1645</v>
      </c>
      <c r="B1629">
        <v>64</v>
      </c>
      <c r="C1629">
        <v>8</v>
      </c>
      <c r="D1629">
        <v>5972.619999999999</v>
      </c>
      <c r="E1629" cm="1">
        <f t="array" ref="E1629">_xlfn.IFS(B1629&gt;87,1,AND(B1629&lt;=87, B1629&gt;45),2,AND(B1629&lt;=45,B1629&gt;18),3,B1629&lt;=18,4)</f>
        <v>2</v>
      </c>
      <c r="F1629" cm="1">
        <f t="array" ref="F1629">_xlfn.IFS(C1629&gt;7,4,AND(C1629&lt;=7, C1629&gt;5),3,AND(C1629&lt;=5,C1629&gt;4),2,C1629&lt;=4,1)</f>
        <v>4</v>
      </c>
      <c r="G1629" cm="1">
        <f t="array" ref="G1629">_xlfn.IFS(D1629&gt;4094,4,AND(D1629&lt;=4094, D1629&gt;2784),3,AND(D1629&lt;=2784,D1629&gt;1779),2,D1629&lt;=1779,1)</f>
        <v>4</v>
      </c>
      <c r="H1629">
        <f t="shared" si="25"/>
        <v>244</v>
      </c>
      <c r="I1629" t="str" cm="1">
        <f t="array" ref="I1629">_xlfn.IFS(H1629&gt;411,"Platinum",AND(H1629&lt;=411, H1629&gt;311),"Gold",AND(H1629&lt;=311,H1629&gt;211),"Silver",H1629&lt;=211,"Bronze")</f>
        <v>Silver</v>
      </c>
      <c r="J1629" t="str" cm="1">
        <f t="array" ref="J1629">_xlfn.IFS(
H1629="444","Champions",
LEFT(H1629,1)="4","Loyal Customers",
MID(H1629,2,1)="4","Potential Loyalists",
LEFT(H1629,1)="3","Promising",
LEFT(H1629,1)="2","Customers Needing Attention",
LEFT(H1629,1)&lt;="2","At Risk",
RIGHT(H1629,1)="4","Can't Lose Them",
TRUE,"Hibernating"
)</f>
        <v>Potential Loyalists</v>
      </c>
    </row>
    <row r="1630" spans="1:10" x14ac:dyDescent="0.25">
      <c r="A1630" s="3" t="s">
        <v>1646</v>
      </c>
      <c r="B1630">
        <v>2</v>
      </c>
      <c r="C1630">
        <v>13</v>
      </c>
      <c r="D1630">
        <v>7817.0999999999995</v>
      </c>
      <c r="E1630" cm="1">
        <f t="array" ref="E1630">_xlfn.IFS(B1630&gt;87,1,AND(B1630&lt;=87, B1630&gt;45),2,AND(B1630&lt;=45,B1630&gt;18),3,B1630&lt;=18,4)</f>
        <v>4</v>
      </c>
      <c r="F1630" cm="1">
        <f t="array" ref="F1630">_xlfn.IFS(C1630&gt;7,4,AND(C1630&lt;=7, C1630&gt;5),3,AND(C1630&lt;=5,C1630&gt;4),2,C1630&lt;=4,1)</f>
        <v>4</v>
      </c>
      <c r="G1630" cm="1">
        <f t="array" ref="G1630">_xlfn.IFS(D1630&gt;4094,4,AND(D1630&lt;=4094, D1630&gt;2784),3,AND(D1630&lt;=2784,D1630&gt;1779),2,D1630&lt;=1779,1)</f>
        <v>4</v>
      </c>
      <c r="H1630">
        <f t="shared" si="25"/>
        <v>444</v>
      </c>
      <c r="I1630" t="str" cm="1">
        <f t="array" ref="I1630">_xlfn.IFS(H1630&gt;411,"Platinum",AND(H1630&lt;=411, H1630&gt;311),"Gold",AND(H1630&lt;=311,H1630&gt;211),"Silver",H1630&lt;=211,"Bronze")</f>
        <v>Platinum</v>
      </c>
      <c r="J1630" t="str" cm="1">
        <f t="array" ref="J1630">_xlfn.IFS(
H1630="444","Champions",
LEFT(H1630,1)="4","Loyal Customers",
MID(H1630,2,1)="4","Potential Loyalists",
LEFT(H1630,1)="3","Promising",
LEFT(H1630,1)="2","Customers Needing Attention",
LEFT(H1630,1)&lt;="2","At Risk",
RIGHT(H1630,1)="4","Can't Lose Them",
TRUE,"Hibernating"
)</f>
        <v>Loyal Customers</v>
      </c>
    </row>
    <row r="1631" spans="1:10" x14ac:dyDescent="0.25">
      <c r="A1631" s="3" t="s">
        <v>1647</v>
      </c>
      <c r="B1631">
        <v>11</v>
      </c>
      <c r="C1631">
        <v>10</v>
      </c>
      <c r="D1631">
        <v>4384.09</v>
      </c>
      <c r="E1631" cm="1">
        <f t="array" ref="E1631">_xlfn.IFS(B1631&gt;87,1,AND(B1631&lt;=87, B1631&gt;45),2,AND(B1631&lt;=45,B1631&gt;18),3,B1631&lt;=18,4)</f>
        <v>4</v>
      </c>
      <c r="F1631" cm="1">
        <f t="array" ref="F1631">_xlfn.IFS(C1631&gt;7,4,AND(C1631&lt;=7, C1631&gt;5),3,AND(C1631&lt;=5,C1631&gt;4),2,C1631&lt;=4,1)</f>
        <v>4</v>
      </c>
      <c r="G1631" cm="1">
        <f t="array" ref="G1631">_xlfn.IFS(D1631&gt;4094,4,AND(D1631&lt;=4094, D1631&gt;2784),3,AND(D1631&lt;=2784,D1631&gt;1779),2,D1631&lt;=1779,1)</f>
        <v>4</v>
      </c>
      <c r="H1631">
        <f t="shared" si="25"/>
        <v>444</v>
      </c>
      <c r="I1631" t="str" cm="1">
        <f t="array" ref="I1631">_xlfn.IFS(H1631&gt;411,"Platinum",AND(H1631&lt;=411, H1631&gt;311),"Gold",AND(H1631&lt;=311,H1631&gt;211),"Silver",H1631&lt;=211,"Bronze")</f>
        <v>Platinum</v>
      </c>
      <c r="J1631" t="str" cm="1">
        <f t="array" ref="J1631">_xlfn.IFS(
H1631="444","Champions",
LEFT(H1631,1)="4","Loyal Customers",
MID(H1631,2,1)="4","Potential Loyalists",
LEFT(H1631,1)="3","Promising",
LEFT(H1631,1)="2","Customers Needing Attention",
LEFT(H1631,1)&lt;="2","At Risk",
RIGHT(H1631,1)="4","Can't Lose Them",
TRUE,"Hibernating"
)</f>
        <v>Loyal Customers</v>
      </c>
    </row>
    <row r="1632" spans="1:10" x14ac:dyDescent="0.25">
      <c r="A1632" s="3" t="s">
        <v>1648</v>
      </c>
      <c r="B1632">
        <v>19</v>
      </c>
      <c r="C1632">
        <v>5</v>
      </c>
      <c r="D1632">
        <v>1576.8200000000002</v>
      </c>
      <c r="E1632" cm="1">
        <f t="array" ref="E1632">_xlfn.IFS(B1632&gt;87,1,AND(B1632&lt;=87, B1632&gt;45),2,AND(B1632&lt;=45,B1632&gt;18),3,B1632&lt;=18,4)</f>
        <v>3</v>
      </c>
      <c r="F1632" cm="1">
        <f t="array" ref="F1632">_xlfn.IFS(C1632&gt;7,4,AND(C1632&lt;=7, C1632&gt;5),3,AND(C1632&lt;=5,C1632&gt;4),2,C1632&lt;=4,1)</f>
        <v>2</v>
      </c>
      <c r="G1632" cm="1">
        <f t="array" ref="G1632">_xlfn.IFS(D1632&gt;4094,4,AND(D1632&lt;=4094, D1632&gt;2784),3,AND(D1632&lt;=2784,D1632&gt;1779),2,D1632&lt;=1779,1)</f>
        <v>1</v>
      </c>
      <c r="H1632">
        <f t="shared" si="25"/>
        <v>321</v>
      </c>
      <c r="I1632" t="str" cm="1">
        <f t="array" ref="I1632">_xlfn.IFS(H1632&gt;411,"Platinum",AND(H1632&lt;=411, H1632&gt;311),"Gold",AND(H1632&lt;=311,H1632&gt;211),"Silver",H1632&lt;=211,"Bronze")</f>
        <v>Gold</v>
      </c>
      <c r="J1632" t="str" cm="1">
        <f t="array" ref="J1632">_xlfn.IFS(
H1632="444","Champions",
LEFT(H1632,1)="4","Loyal Customers",
MID(H1632,2,1)="4","Potential Loyalists",
LEFT(H1632,1)="3","Promising",
LEFT(H1632,1)="2","Customers Needing Attention",
LEFT(H1632,1)&lt;="2","At Risk",
RIGHT(H1632,1)="4","Can't Lose Them",
TRUE,"Hibernating"
)</f>
        <v>Promising</v>
      </c>
    </row>
    <row r="1633" spans="1:10" x14ac:dyDescent="0.25">
      <c r="A1633" s="3" t="s">
        <v>1649</v>
      </c>
      <c r="B1633">
        <v>21</v>
      </c>
      <c r="C1633">
        <v>5</v>
      </c>
      <c r="D1633">
        <v>1961.79</v>
      </c>
      <c r="E1633" cm="1">
        <f t="array" ref="E1633">_xlfn.IFS(B1633&gt;87,1,AND(B1633&lt;=87, B1633&gt;45),2,AND(B1633&lt;=45,B1633&gt;18),3,B1633&lt;=18,4)</f>
        <v>3</v>
      </c>
      <c r="F1633" cm="1">
        <f t="array" ref="F1633">_xlfn.IFS(C1633&gt;7,4,AND(C1633&lt;=7, C1633&gt;5),3,AND(C1633&lt;=5,C1633&gt;4),2,C1633&lt;=4,1)</f>
        <v>2</v>
      </c>
      <c r="G1633" cm="1">
        <f t="array" ref="G1633">_xlfn.IFS(D1633&gt;4094,4,AND(D1633&lt;=4094, D1633&gt;2784),3,AND(D1633&lt;=2784,D1633&gt;1779),2,D1633&lt;=1779,1)</f>
        <v>2</v>
      </c>
      <c r="H1633">
        <f t="shared" si="25"/>
        <v>322</v>
      </c>
      <c r="I1633" t="str" cm="1">
        <f t="array" ref="I1633">_xlfn.IFS(H1633&gt;411,"Platinum",AND(H1633&lt;=411, H1633&gt;311),"Gold",AND(H1633&lt;=311,H1633&gt;211),"Silver",H1633&lt;=211,"Bronze")</f>
        <v>Gold</v>
      </c>
      <c r="J1633" t="str" cm="1">
        <f t="array" ref="J1633">_xlfn.IFS(
H1633="444","Champions",
LEFT(H1633,1)="4","Loyal Customers",
MID(H1633,2,1)="4","Potential Loyalists",
LEFT(H1633,1)="3","Promising",
LEFT(H1633,1)="2","Customers Needing Attention",
LEFT(H1633,1)&lt;="2","At Risk",
RIGHT(H1633,1)="4","Can't Lose Them",
TRUE,"Hibernating"
)</f>
        <v>Promising</v>
      </c>
    </row>
    <row r="1634" spans="1:10" x14ac:dyDescent="0.25">
      <c r="A1634" s="3" t="s">
        <v>1650</v>
      </c>
      <c r="B1634">
        <v>21</v>
      </c>
      <c r="C1634">
        <v>10</v>
      </c>
      <c r="D1634">
        <v>6900.7899999999991</v>
      </c>
      <c r="E1634" cm="1">
        <f t="array" ref="E1634">_xlfn.IFS(B1634&gt;87,1,AND(B1634&lt;=87, B1634&gt;45),2,AND(B1634&lt;=45,B1634&gt;18),3,B1634&lt;=18,4)</f>
        <v>3</v>
      </c>
      <c r="F1634" cm="1">
        <f t="array" ref="F1634">_xlfn.IFS(C1634&gt;7,4,AND(C1634&lt;=7, C1634&gt;5),3,AND(C1634&lt;=5,C1634&gt;4),2,C1634&lt;=4,1)</f>
        <v>4</v>
      </c>
      <c r="G1634" cm="1">
        <f t="array" ref="G1634">_xlfn.IFS(D1634&gt;4094,4,AND(D1634&lt;=4094, D1634&gt;2784),3,AND(D1634&lt;=2784,D1634&gt;1779),2,D1634&lt;=1779,1)</f>
        <v>4</v>
      </c>
      <c r="H1634">
        <f t="shared" si="25"/>
        <v>344</v>
      </c>
      <c r="I1634" t="str" cm="1">
        <f t="array" ref="I1634">_xlfn.IFS(H1634&gt;411,"Platinum",AND(H1634&lt;=411, H1634&gt;311),"Gold",AND(H1634&lt;=311,H1634&gt;211),"Silver",H1634&lt;=211,"Bronze")</f>
        <v>Gold</v>
      </c>
      <c r="J1634" t="str" cm="1">
        <f t="array" ref="J1634">_xlfn.IFS(
H1634="444","Champions",
LEFT(H1634,1)="4","Loyal Customers",
MID(H1634,2,1)="4","Potential Loyalists",
LEFT(H1634,1)="3","Promising",
LEFT(H1634,1)="2","Customers Needing Attention",
LEFT(H1634,1)&lt;="2","At Risk",
RIGHT(H1634,1)="4","Can't Lose Them",
TRUE,"Hibernating"
)</f>
        <v>Potential Loyalists</v>
      </c>
    </row>
    <row r="1635" spans="1:10" x14ac:dyDescent="0.25">
      <c r="A1635" s="3" t="s">
        <v>1651</v>
      </c>
      <c r="B1635">
        <v>20</v>
      </c>
      <c r="C1635">
        <v>7</v>
      </c>
      <c r="D1635">
        <v>5796.2099999999991</v>
      </c>
      <c r="E1635" cm="1">
        <f t="array" ref="E1635">_xlfn.IFS(B1635&gt;87,1,AND(B1635&lt;=87, B1635&gt;45),2,AND(B1635&lt;=45,B1635&gt;18),3,B1635&lt;=18,4)</f>
        <v>3</v>
      </c>
      <c r="F1635" cm="1">
        <f t="array" ref="F1635">_xlfn.IFS(C1635&gt;7,4,AND(C1635&lt;=7, C1635&gt;5),3,AND(C1635&lt;=5,C1635&gt;4),2,C1635&lt;=4,1)</f>
        <v>3</v>
      </c>
      <c r="G1635" cm="1">
        <f t="array" ref="G1635">_xlfn.IFS(D1635&gt;4094,4,AND(D1635&lt;=4094, D1635&gt;2784),3,AND(D1635&lt;=2784,D1635&gt;1779),2,D1635&lt;=1779,1)</f>
        <v>4</v>
      </c>
      <c r="H1635">
        <f t="shared" si="25"/>
        <v>334</v>
      </c>
      <c r="I1635" t="str" cm="1">
        <f t="array" ref="I1635">_xlfn.IFS(H1635&gt;411,"Platinum",AND(H1635&lt;=411, H1635&gt;311),"Gold",AND(H1635&lt;=311,H1635&gt;211),"Silver",H1635&lt;=211,"Bronze")</f>
        <v>Gold</v>
      </c>
      <c r="J1635" t="str" cm="1">
        <f t="array" ref="J1635">_xlfn.IFS(
H1635="444","Champions",
LEFT(H1635,1)="4","Loyal Customers",
MID(H1635,2,1)="4","Potential Loyalists",
LEFT(H1635,1)="3","Promising",
LEFT(H1635,1)="2","Customers Needing Attention",
LEFT(H1635,1)&lt;="2","At Risk",
RIGHT(H1635,1)="4","Can't Lose Them",
TRUE,"Hibernating"
)</f>
        <v>Promising</v>
      </c>
    </row>
    <row r="1636" spans="1:10" x14ac:dyDescent="0.25">
      <c r="A1636" s="3" t="s">
        <v>1652</v>
      </c>
      <c r="B1636">
        <v>112</v>
      </c>
      <c r="C1636">
        <v>7</v>
      </c>
      <c r="D1636">
        <v>4913.16</v>
      </c>
      <c r="E1636" cm="1">
        <f t="array" ref="E1636">_xlfn.IFS(B1636&gt;87,1,AND(B1636&lt;=87, B1636&gt;45),2,AND(B1636&lt;=45,B1636&gt;18),3,B1636&lt;=18,4)</f>
        <v>1</v>
      </c>
      <c r="F1636" cm="1">
        <f t="array" ref="F1636">_xlfn.IFS(C1636&gt;7,4,AND(C1636&lt;=7, C1636&gt;5),3,AND(C1636&lt;=5,C1636&gt;4),2,C1636&lt;=4,1)</f>
        <v>3</v>
      </c>
      <c r="G1636" cm="1">
        <f t="array" ref="G1636">_xlfn.IFS(D1636&gt;4094,4,AND(D1636&lt;=4094, D1636&gt;2784),3,AND(D1636&lt;=2784,D1636&gt;1779),2,D1636&lt;=1779,1)</f>
        <v>4</v>
      </c>
      <c r="H1636">
        <f t="shared" si="25"/>
        <v>134</v>
      </c>
      <c r="I1636" t="str" cm="1">
        <f t="array" ref="I1636">_xlfn.IFS(H1636&gt;411,"Platinum",AND(H1636&lt;=411, H1636&gt;311),"Gold",AND(H1636&lt;=311,H1636&gt;211),"Silver",H1636&lt;=211,"Bronze")</f>
        <v>Bronze</v>
      </c>
      <c r="J1636" t="str" cm="1">
        <f t="array" ref="J1636">_xlfn.IFS(
H1636="444","Champions",
LEFT(H1636,1)="4","Loyal Customers",
MID(H1636,2,1)="4","Potential Loyalists",
LEFT(H1636,1)="3","Promising",
LEFT(H1636,1)="2","Customers Needing Attention",
LEFT(H1636,1)&lt;="2","At Risk",
RIGHT(H1636,1)="4","Can't Lose Them",
TRUE,"Hibernating"
)</f>
        <v>At Risk</v>
      </c>
    </row>
    <row r="1637" spans="1:10" x14ac:dyDescent="0.25">
      <c r="A1637" s="3" t="s">
        <v>1653</v>
      </c>
      <c r="B1637">
        <v>12</v>
      </c>
      <c r="C1637">
        <v>4</v>
      </c>
      <c r="D1637">
        <v>2823.58</v>
      </c>
      <c r="E1637" cm="1">
        <f t="array" ref="E1637">_xlfn.IFS(B1637&gt;87,1,AND(B1637&lt;=87, B1637&gt;45),2,AND(B1637&lt;=45,B1637&gt;18),3,B1637&lt;=18,4)</f>
        <v>4</v>
      </c>
      <c r="F1637" cm="1">
        <f t="array" ref="F1637">_xlfn.IFS(C1637&gt;7,4,AND(C1637&lt;=7, C1637&gt;5),3,AND(C1637&lt;=5,C1637&gt;4),2,C1637&lt;=4,1)</f>
        <v>1</v>
      </c>
      <c r="G1637" cm="1">
        <f t="array" ref="G1637">_xlfn.IFS(D1637&gt;4094,4,AND(D1637&lt;=4094, D1637&gt;2784),3,AND(D1637&lt;=2784,D1637&gt;1779),2,D1637&lt;=1779,1)</f>
        <v>3</v>
      </c>
      <c r="H1637">
        <f t="shared" si="25"/>
        <v>413</v>
      </c>
      <c r="I1637" t="str" cm="1">
        <f t="array" ref="I1637">_xlfn.IFS(H1637&gt;411,"Platinum",AND(H1637&lt;=411, H1637&gt;311),"Gold",AND(H1637&lt;=311,H1637&gt;211),"Silver",H1637&lt;=211,"Bronze")</f>
        <v>Platinum</v>
      </c>
      <c r="J1637" t="str" cm="1">
        <f t="array" ref="J1637">_xlfn.IFS(
H1637="444","Champions",
LEFT(H1637,1)="4","Loyal Customers",
MID(H1637,2,1)="4","Potential Loyalists",
LEFT(H1637,1)="3","Promising",
LEFT(H1637,1)="2","Customers Needing Attention",
LEFT(H1637,1)&lt;="2","At Risk",
RIGHT(H1637,1)="4","Can't Lose Them",
TRUE,"Hibernating"
)</f>
        <v>Loyal Customers</v>
      </c>
    </row>
    <row r="1638" spans="1:10" x14ac:dyDescent="0.25">
      <c r="A1638" s="3" t="s">
        <v>1654</v>
      </c>
      <c r="B1638">
        <v>13</v>
      </c>
      <c r="C1638">
        <v>5</v>
      </c>
      <c r="D1638">
        <v>2490.6600000000003</v>
      </c>
      <c r="E1638" cm="1">
        <f t="array" ref="E1638">_xlfn.IFS(B1638&gt;87,1,AND(B1638&lt;=87, B1638&gt;45),2,AND(B1638&lt;=45,B1638&gt;18),3,B1638&lt;=18,4)</f>
        <v>4</v>
      </c>
      <c r="F1638" cm="1">
        <f t="array" ref="F1638">_xlfn.IFS(C1638&gt;7,4,AND(C1638&lt;=7, C1638&gt;5),3,AND(C1638&lt;=5,C1638&gt;4),2,C1638&lt;=4,1)</f>
        <v>2</v>
      </c>
      <c r="G1638" cm="1">
        <f t="array" ref="G1638">_xlfn.IFS(D1638&gt;4094,4,AND(D1638&lt;=4094, D1638&gt;2784),3,AND(D1638&lt;=2784,D1638&gt;1779),2,D1638&lt;=1779,1)</f>
        <v>2</v>
      </c>
      <c r="H1638">
        <f t="shared" si="25"/>
        <v>422</v>
      </c>
      <c r="I1638" t="str" cm="1">
        <f t="array" ref="I1638">_xlfn.IFS(H1638&gt;411,"Platinum",AND(H1638&lt;=411, H1638&gt;311),"Gold",AND(H1638&lt;=311,H1638&gt;211),"Silver",H1638&lt;=211,"Bronze")</f>
        <v>Platinum</v>
      </c>
      <c r="J1638" t="str" cm="1">
        <f t="array" ref="J1638">_xlfn.IFS(
H1638="444","Champions",
LEFT(H1638,1)="4","Loyal Customers",
MID(H1638,2,1)="4","Potential Loyalists",
LEFT(H1638,1)="3","Promising",
LEFT(H1638,1)="2","Customers Needing Attention",
LEFT(H1638,1)&lt;="2","At Risk",
RIGHT(H1638,1)="4","Can't Lose Them",
TRUE,"Hibernating"
)</f>
        <v>Loyal Customers</v>
      </c>
    </row>
    <row r="1639" spans="1:10" x14ac:dyDescent="0.25">
      <c r="A1639" s="3" t="s">
        <v>1655</v>
      </c>
      <c r="B1639">
        <v>85</v>
      </c>
      <c r="C1639">
        <v>6</v>
      </c>
      <c r="D1639">
        <v>4181</v>
      </c>
      <c r="E1639" cm="1">
        <f t="array" ref="E1639">_xlfn.IFS(B1639&gt;87,1,AND(B1639&lt;=87, B1639&gt;45),2,AND(B1639&lt;=45,B1639&gt;18),3,B1639&lt;=18,4)</f>
        <v>2</v>
      </c>
      <c r="F1639" cm="1">
        <f t="array" ref="F1639">_xlfn.IFS(C1639&gt;7,4,AND(C1639&lt;=7, C1639&gt;5),3,AND(C1639&lt;=5,C1639&gt;4),2,C1639&lt;=4,1)</f>
        <v>3</v>
      </c>
      <c r="G1639" cm="1">
        <f t="array" ref="G1639">_xlfn.IFS(D1639&gt;4094,4,AND(D1639&lt;=4094, D1639&gt;2784),3,AND(D1639&lt;=2784,D1639&gt;1779),2,D1639&lt;=1779,1)</f>
        <v>4</v>
      </c>
      <c r="H1639">
        <f t="shared" si="25"/>
        <v>234</v>
      </c>
      <c r="I1639" t="str" cm="1">
        <f t="array" ref="I1639">_xlfn.IFS(H1639&gt;411,"Platinum",AND(H1639&lt;=411, H1639&gt;311),"Gold",AND(H1639&lt;=311,H1639&gt;211),"Silver",H1639&lt;=211,"Bronze")</f>
        <v>Silver</v>
      </c>
      <c r="J1639" t="str" cm="1">
        <f t="array" ref="J1639">_xlfn.IFS(
H1639="444","Champions",
LEFT(H1639,1)="4","Loyal Customers",
MID(H1639,2,1)="4","Potential Loyalists",
LEFT(H1639,1)="3","Promising",
LEFT(H1639,1)="2","Customers Needing Attention",
LEFT(H1639,1)&lt;="2","At Risk",
RIGHT(H1639,1)="4","Can't Lose Them",
TRUE,"Hibernating"
)</f>
        <v>Customers Needing Attention</v>
      </c>
    </row>
    <row r="1640" spans="1:10" x14ac:dyDescent="0.25">
      <c r="A1640" s="3" t="s">
        <v>1656</v>
      </c>
      <c r="B1640">
        <v>113</v>
      </c>
      <c r="C1640">
        <v>5</v>
      </c>
      <c r="D1640">
        <v>2600.73</v>
      </c>
      <c r="E1640" cm="1">
        <f t="array" ref="E1640">_xlfn.IFS(B1640&gt;87,1,AND(B1640&lt;=87, B1640&gt;45),2,AND(B1640&lt;=45,B1640&gt;18),3,B1640&lt;=18,4)</f>
        <v>1</v>
      </c>
      <c r="F1640" cm="1">
        <f t="array" ref="F1640">_xlfn.IFS(C1640&gt;7,4,AND(C1640&lt;=7, C1640&gt;5),3,AND(C1640&lt;=5,C1640&gt;4),2,C1640&lt;=4,1)</f>
        <v>2</v>
      </c>
      <c r="G1640" cm="1">
        <f t="array" ref="G1640">_xlfn.IFS(D1640&gt;4094,4,AND(D1640&lt;=4094, D1640&gt;2784),3,AND(D1640&lt;=2784,D1640&gt;1779),2,D1640&lt;=1779,1)</f>
        <v>2</v>
      </c>
      <c r="H1640">
        <f t="shared" si="25"/>
        <v>122</v>
      </c>
      <c r="I1640" t="str" cm="1">
        <f t="array" ref="I1640">_xlfn.IFS(H1640&gt;411,"Platinum",AND(H1640&lt;=411, H1640&gt;311),"Gold",AND(H1640&lt;=311,H1640&gt;211),"Silver",H1640&lt;=211,"Bronze")</f>
        <v>Bronze</v>
      </c>
      <c r="J1640" t="str" cm="1">
        <f t="array" ref="J1640">_xlfn.IFS(
H1640="444","Champions",
LEFT(H1640,1)="4","Loyal Customers",
MID(H1640,2,1)="4","Potential Loyalists",
LEFT(H1640,1)="3","Promising",
LEFT(H1640,1)="2","Customers Needing Attention",
LEFT(H1640,1)&lt;="2","At Risk",
RIGHT(H1640,1)="4","Can't Lose Them",
TRUE,"Hibernating"
)</f>
        <v>At Risk</v>
      </c>
    </row>
    <row r="1641" spans="1:10" x14ac:dyDescent="0.25">
      <c r="A1641" s="3" t="s">
        <v>1657</v>
      </c>
      <c r="B1641">
        <v>31</v>
      </c>
      <c r="C1641">
        <v>8</v>
      </c>
      <c r="D1641">
        <v>4958.1000000000004</v>
      </c>
      <c r="E1641" cm="1">
        <f t="array" ref="E1641">_xlfn.IFS(B1641&gt;87,1,AND(B1641&lt;=87, B1641&gt;45),2,AND(B1641&lt;=45,B1641&gt;18),3,B1641&lt;=18,4)</f>
        <v>3</v>
      </c>
      <c r="F1641" cm="1">
        <f t="array" ref="F1641">_xlfn.IFS(C1641&gt;7,4,AND(C1641&lt;=7, C1641&gt;5),3,AND(C1641&lt;=5,C1641&gt;4),2,C1641&lt;=4,1)</f>
        <v>4</v>
      </c>
      <c r="G1641" cm="1">
        <f t="array" ref="G1641">_xlfn.IFS(D1641&gt;4094,4,AND(D1641&lt;=4094, D1641&gt;2784),3,AND(D1641&lt;=2784,D1641&gt;1779),2,D1641&lt;=1779,1)</f>
        <v>4</v>
      </c>
      <c r="H1641">
        <f t="shared" si="25"/>
        <v>344</v>
      </c>
      <c r="I1641" t="str" cm="1">
        <f t="array" ref="I1641">_xlfn.IFS(H1641&gt;411,"Platinum",AND(H1641&lt;=411, H1641&gt;311),"Gold",AND(H1641&lt;=311,H1641&gt;211),"Silver",H1641&lt;=211,"Bronze")</f>
        <v>Gold</v>
      </c>
      <c r="J1641" t="str" cm="1">
        <f t="array" ref="J1641">_xlfn.IFS(
H1641="444","Champions",
LEFT(H1641,1)="4","Loyal Customers",
MID(H1641,2,1)="4","Potential Loyalists",
LEFT(H1641,1)="3","Promising",
LEFT(H1641,1)="2","Customers Needing Attention",
LEFT(H1641,1)&lt;="2","At Risk",
RIGHT(H1641,1)="4","Can't Lose Them",
TRUE,"Hibernating"
)</f>
        <v>Potential Loyalists</v>
      </c>
    </row>
    <row r="1642" spans="1:10" x14ac:dyDescent="0.25">
      <c r="A1642" s="3" t="s">
        <v>1658</v>
      </c>
      <c r="B1642">
        <v>85</v>
      </c>
      <c r="C1642">
        <v>7</v>
      </c>
      <c r="D1642">
        <v>6245.25</v>
      </c>
      <c r="E1642" cm="1">
        <f t="array" ref="E1642">_xlfn.IFS(B1642&gt;87,1,AND(B1642&lt;=87, B1642&gt;45),2,AND(B1642&lt;=45,B1642&gt;18),3,B1642&lt;=18,4)</f>
        <v>2</v>
      </c>
      <c r="F1642" cm="1">
        <f t="array" ref="F1642">_xlfn.IFS(C1642&gt;7,4,AND(C1642&lt;=7, C1642&gt;5),3,AND(C1642&lt;=5,C1642&gt;4),2,C1642&lt;=4,1)</f>
        <v>3</v>
      </c>
      <c r="G1642" cm="1">
        <f t="array" ref="G1642">_xlfn.IFS(D1642&gt;4094,4,AND(D1642&lt;=4094, D1642&gt;2784),3,AND(D1642&lt;=2784,D1642&gt;1779),2,D1642&lt;=1779,1)</f>
        <v>4</v>
      </c>
      <c r="H1642">
        <f t="shared" si="25"/>
        <v>234</v>
      </c>
      <c r="I1642" t="str" cm="1">
        <f t="array" ref="I1642">_xlfn.IFS(H1642&gt;411,"Platinum",AND(H1642&lt;=411, H1642&gt;311),"Gold",AND(H1642&lt;=311,H1642&gt;211),"Silver",H1642&lt;=211,"Bronze")</f>
        <v>Silver</v>
      </c>
      <c r="J1642" t="str" cm="1">
        <f t="array" ref="J1642">_xlfn.IFS(
H1642="444","Champions",
LEFT(H1642,1)="4","Loyal Customers",
MID(H1642,2,1)="4","Potential Loyalists",
LEFT(H1642,1)="3","Promising",
LEFT(H1642,1)="2","Customers Needing Attention",
LEFT(H1642,1)&lt;="2","At Risk",
RIGHT(H1642,1)="4","Can't Lose Them",
TRUE,"Hibernating"
)</f>
        <v>Customers Needing Attention</v>
      </c>
    </row>
    <row r="1643" spans="1:10" x14ac:dyDescent="0.25">
      <c r="A1643" s="3" t="s">
        <v>1659</v>
      </c>
      <c r="B1643">
        <v>14</v>
      </c>
      <c r="C1643">
        <v>14</v>
      </c>
      <c r="D1643">
        <v>7493.2300000000005</v>
      </c>
      <c r="E1643" cm="1">
        <f t="array" ref="E1643">_xlfn.IFS(B1643&gt;87,1,AND(B1643&lt;=87, B1643&gt;45),2,AND(B1643&lt;=45,B1643&gt;18),3,B1643&lt;=18,4)</f>
        <v>4</v>
      </c>
      <c r="F1643" cm="1">
        <f t="array" ref="F1643">_xlfn.IFS(C1643&gt;7,4,AND(C1643&lt;=7, C1643&gt;5),3,AND(C1643&lt;=5,C1643&gt;4),2,C1643&lt;=4,1)</f>
        <v>4</v>
      </c>
      <c r="G1643" cm="1">
        <f t="array" ref="G1643">_xlfn.IFS(D1643&gt;4094,4,AND(D1643&lt;=4094, D1643&gt;2784),3,AND(D1643&lt;=2784,D1643&gt;1779),2,D1643&lt;=1779,1)</f>
        <v>4</v>
      </c>
      <c r="H1643">
        <f t="shared" si="25"/>
        <v>444</v>
      </c>
      <c r="I1643" t="str" cm="1">
        <f t="array" ref="I1643">_xlfn.IFS(H1643&gt;411,"Platinum",AND(H1643&lt;=411, H1643&gt;311),"Gold",AND(H1643&lt;=311,H1643&gt;211),"Silver",H1643&lt;=211,"Bronze")</f>
        <v>Platinum</v>
      </c>
      <c r="J1643" t="str" cm="1">
        <f t="array" ref="J1643">_xlfn.IFS(
H1643="444","Champions",
LEFT(H1643,1)="4","Loyal Customers",
MID(H1643,2,1)="4","Potential Loyalists",
LEFT(H1643,1)="3","Promising",
LEFT(H1643,1)="2","Customers Needing Attention",
LEFT(H1643,1)&lt;="2","At Risk",
RIGHT(H1643,1)="4","Can't Lose Them",
TRUE,"Hibernating"
)</f>
        <v>Loyal Customers</v>
      </c>
    </row>
    <row r="1644" spans="1:10" x14ac:dyDescent="0.25">
      <c r="A1644" s="3" t="s">
        <v>1660</v>
      </c>
      <c r="B1644">
        <v>40</v>
      </c>
      <c r="C1644">
        <v>1</v>
      </c>
      <c r="D1644">
        <v>802.26</v>
      </c>
      <c r="E1644" cm="1">
        <f t="array" ref="E1644">_xlfn.IFS(B1644&gt;87,1,AND(B1644&lt;=87, B1644&gt;45),2,AND(B1644&lt;=45,B1644&gt;18),3,B1644&lt;=18,4)</f>
        <v>3</v>
      </c>
      <c r="F1644" cm="1">
        <f t="array" ref="F1644">_xlfn.IFS(C1644&gt;7,4,AND(C1644&lt;=7, C1644&gt;5),3,AND(C1644&lt;=5,C1644&gt;4),2,C1644&lt;=4,1)</f>
        <v>1</v>
      </c>
      <c r="G1644" cm="1">
        <f t="array" ref="G1644">_xlfn.IFS(D1644&gt;4094,4,AND(D1644&lt;=4094, D1644&gt;2784),3,AND(D1644&lt;=2784,D1644&gt;1779),2,D1644&lt;=1779,1)</f>
        <v>1</v>
      </c>
      <c r="H1644">
        <f t="shared" si="25"/>
        <v>311</v>
      </c>
      <c r="I1644" t="str" cm="1">
        <f t="array" ref="I1644">_xlfn.IFS(H1644&gt;411,"Platinum",AND(H1644&lt;=411, H1644&gt;311),"Gold",AND(H1644&lt;=311,H1644&gt;211),"Silver",H1644&lt;=211,"Bronze")</f>
        <v>Silver</v>
      </c>
      <c r="J1644" t="str" cm="1">
        <f t="array" ref="J1644">_xlfn.IFS(
H1644="444","Champions",
LEFT(H1644,1)="4","Loyal Customers",
MID(H1644,2,1)="4","Potential Loyalists",
LEFT(H1644,1)="3","Promising",
LEFT(H1644,1)="2","Customers Needing Attention",
LEFT(H1644,1)&lt;="2","At Risk",
RIGHT(H1644,1)="4","Can't Lose Them",
TRUE,"Hibernating"
)</f>
        <v>Promising</v>
      </c>
    </row>
    <row r="1645" spans="1:10" x14ac:dyDescent="0.25">
      <c r="A1645" s="3" t="s">
        <v>1661</v>
      </c>
      <c r="B1645">
        <v>114</v>
      </c>
      <c r="C1645">
        <v>6</v>
      </c>
      <c r="D1645">
        <v>2231.5000000000005</v>
      </c>
      <c r="E1645" cm="1">
        <f t="array" ref="E1645">_xlfn.IFS(B1645&gt;87,1,AND(B1645&lt;=87, B1645&gt;45),2,AND(B1645&lt;=45,B1645&gt;18),3,B1645&lt;=18,4)</f>
        <v>1</v>
      </c>
      <c r="F1645" cm="1">
        <f t="array" ref="F1645">_xlfn.IFS(C1645&gt;7,4,AND(C1645&lt;=7, C1645&gt;5),3,AND(C1645&lt;=5,C1645&gt;4),2,C1645&lt;=4,1)</f>
        <v>3</v>
      </c>
      <c r="G1645" cm="1">
        <f t="array" ref="G1645">_xlfn.IFS(D1645&gt;4094,4,AND(D1645&lt;=4094, D1645&gt;2784),3,AND(D1645&lt;=2784,D1645&gt;1779),2,D1645&lt;=1779,1)</f>
        <v>2</v>
      </c>
      <c r="H1645">
        <f t="shared" si="25"/>
        <v>132</v>
      </c>
      <c r="I1645" t="str" cm="1">
        <f t="array" ref="I1645">_xlfn.IFS(H1645&gt;411,"Platinum",AND(H1645&lt;=411, H1645&gt;311),"Gold",AND(H1645&lt;=311,H1645&gt;211),"Silver",H1645&lt;=211,"Bronze")</f>
        <v>Bronze</v>
      </c>
      <c r="J1645" t="str" cm="1">
        <f t="array" ref="J1645">_xlfn.IFS(
H1645="444","Champions",
LEFT(H1645,1)="4","Loyal Customers",
MID(H1645,2,1)="4","Potential Loyalists",
LEFT(H1645,1)="3","Promising",
LEFT(H1645,1)="2","Customers Needing Attention",
LEFT(H1645,1)&lt;="2","At Risk",
RIGHT(H1645,1)="4","Can't Lose Them",
TRUE,"Hibernating"
)</f>
        <v>At Risk</v>
      </c>
    </row>
    <row r="1646" spans="1:10" x14ac:dyDescent="0.25">
      <c r="A1646" s="3" t="s">
        <v>1662</v>
      </c>
      <c r="B1646">
        <v>2</v>
      </c>
      <c r="C1646">
        <v>7</v>
      </c>
      <c r="D1646">
        <v>1732.2599999999998</v>
      </c>
      <c r="E1646" cm="1">
        <f t="array" ref="E1646">_xlfn.IFS(B1646&gt;87,1,AND(B1646&lt;=87, B1646&gt;45),2,AND(B1646&lt;=45,B1646&gt;18),3,B1646&lt;=18,4)</f>
        <v>4</v>
      </c>
      <c r="F1646" cm="1">
        <f t="array" ref="F1646">_xlfn.IFS(C1646&gt;7,4,AND(C1646&lt;=7, C1646&gt;5),3,AND(C1646&lt;=5,C1646&gt;4),2,C1646&lt;=4,1)</f>
        <v>3</v>
      </c>
      <c r="G1646" cm="1">
        <f t="array" ref="G1646">_xlfn.IFS(D1646&gt;4094,4,AND(D1646&lt;=4094, D1646&gt;2784),3,AND(D1646&lt;=2784,D1646&gt;1779),2,D1646&lt;=1779,1)</f>
        <v>1</v>
      </c>
      <c r="H1646">
        <f t="shared" si="25"/>
        <v>431</v>
      </c>
      <c r="I1646" t="str" cm="1">
        <f t="array" ref="I1646">_xlfn.IFS(H1646&gt;411,"Platinum",AND(H1646&lt;=411, H1646&gt;311),"Gold",AND(H1646&lt;=311,H1646&gt;211),"Silver",H1646&lt;=211,"Bronze")</f>
        <v>Platinum</v>
      </c>
      <c r="J1646" t="str" cm="1">
        <f t="array" ref="J1646">_xlfn.IFS(
H1646="444","Champions",
LEFT(H1646,1)="4","Loyal Customers",
MID(H1646,2,1)="4","Potential Loyalists",
LEFT(H1646,1)="3","Promising",
LEFT(H1646,1)="2","Customers Needing Attention",
LEFT(H1646,1)&lt;="2","At Risk",
RIGHT(H1646,1)="4","Can't Lose Them",
TRUE,"Hibernating"
)</f>
        <v>Loyal Customers</v>
      </c>
    </row>
    <row r="1647" spans="1:10" x14ac:dyDescent="0.25">
      <c r="A1647" s="3" t="s">
        <v>1663</v>
      </c>
      <c r="B1647">
        <v>134</v>
      </c>
      <c r="C1647">
        <v>6</v>
      </c>
      <c r="D1647">
        <v>3059.9400000000005</v>
      </c>
      <c r="E1647" cm="1">
        <f t="array" ref="E1647">_xlfn.IFS(B1647&gt;87,1,AND(B1647&lt;=87, B1647&gt;45),2,AND(B1647&lt;=45,B1647&gt;18),3,B1647&lt;=18,4)</f>
        <v>1</v>
      </c>
      <c r="F1647" cm="1">
        <f t="array" ref="F1647">_xlfn.IFS(C1647&gt;7,4,AND(C1647&lt;=7, C1647&gt;5),3,AND(C1647&lt;=5,C1647&gt;4),2,C1647&lt;=4,1)</f>
        <v>3</v>
      </c>
      <c r="G1647" cm="1">
        <f t="array" ref="G1647">_xlfn.IFS(D1647&gt;4094,4,AND(D1647&lt;=4094, D1647&gt;2784),3,AND(D1647&lt;=2784,D1647&gt;1779),2,D1647&lt;=1779,1)</f>
        <v>3</v>
      </c>
      <c r="H1647">
        <f t="shared" si="25"/>
        <v>133</v>
      </c>
      <c r="I1647" t="str" cm="1">
        <f t="array" ref="I1647">_xlfn.IFS(H1647&gt;411,"Platinum",AND(H1647&lt;=411, H1647&gt;311),"Gold",AND(H1647&lt;=311,H1647&gt;211),"Silver",H1647&lt;=211,"Bronze")</f>
        <v>Bronze</v>
      </c>
      <c r="J1647" t="str" cm="1">
        <f t="array" ref="J1647">_xlfn.IFS(
H1647="444","Champions",
LEFT(H1647,1)="4","Loyal Customers",
MID(H1647,2,1)="4","Potential Loyalists",
LEFT(H1647,1)="3","Promising",
LEFT(H1647,1)="2","Customers Needing Attention",
LEFT(H1647,1)&lt;="2","At Risk",
RIGHT(H1647,1)="4","Can't Lose Them",
TRUE,"Hibernating"
)</f>
        <v>At Risk</v>
      </c>
    </row>
    <row r="1648" spans="1:10" x14ac:dyDescent="0.25">
      <c r="A1648" s="3" t="s">
        <v>1664</v>
      </c>
      <c r="B1648">
        <v>42</v>
      </c>
      <c r="C1648">
        <v>5</v>
      </c>
      <c r="D1648">
        <v>3382.4000000000005</v>
      </c>
      <c r="E1648" cm="1">
        <f t="array" ref="E1648">_xlfn.IFS(B1648&gt;87,1,AND(B1648&lt;=87, B1648&gt;45),2,AND(B1648&lt;=45,B1648&gt;18),3,B1648&lt;=18,4)</f>
        <v>3</v>
      </c>
      <c r="F1648" cm="1">
        <f t="array" ref="F1648">_xlfn.IFS(C1648&gt;7,4,AND(C1648&lt;=7, C1648&gt;5),3,AND(C1648&lt;=5,C1648&gt;4),2,C1648&lt;=4,1)</f>
        <v>2</v>
      </c>
      <c r="G1648" cm="1">
        <f t="array" ref="G1648">_xlfn.IFS(D1648&gt;4094,4,AND(D1648&lt;=4094, D1648&gt;2784),3,AND(D1648&lt;=2784,D1648&gt;1779),2,D1648&lt;=1779,1)</f>
        <v>3</v>
      </c>
      <c r="H1648">
        <f t="shared" si="25"/>
        <v>323</v>
      </c>
      <c r="I1648" t="str" cm="1">
        <f t="array" ref="I1648">_xlfn.IFS(H1648&gt;411,"Platinum",AND(H1648&lt;=411, H1648&gt;311),"Gold",AND(H1648&lt;=311,H1648&gt;211),"Silver",H1648&lt;=211,"Bronze")</f>
        <v>Gold</v>
      </c>
      <c r="J1648" t="str" cm="1">
        <f t="array" ref="J1648">_xlfn.IFS(
H1648="444","Champions",
LEFT(H1648,1)="4","Loyal Customers",
MID(H1648,2,1)="4","Potential Loyalists",
LEFT(H1648,1)="3","Promising",
LEFT(H1648,1)="2","Customers Needing Attention",
LEFT(H1648,1)&lt;="2","At Risk",
RIGHT(H1648,1)="4","Can't Lose Them",
TRUE,"Hibernating"
)</f>
        <v>Promising</v>
      </c>
    </row>
    <row r="1649" spans="1:10" x14ac:dyDescent="0.25">
      <c r="A1649" s="3" t="s">
        <v>1665</v>
      </c>
      <c r="B1649">
        <v>20</v>
      </c>
      <c r="C1649">
        <v>7</v>
      </c>
      <c r="D1649">
        <v>3836.24</v>
      </c>
      <c r="E1649" cm="1">
        <f t="array" ref="E1649">_xlfn.IFS(B1649&gt;87,1,AND(B1649&lt;=87, B1649&gt;45),2,AND(B1649&lt;=45,B1649&gt;18),3,B1649&lt;=18,4)</f>
        <v>3</v>
      </c>
      <c r="F1649" cm="1">
        <f t="array" ref="F1649">_xlfn.IFS(C1649&gt;7,4,AND(C1649&lt;=7, C1649&gt;5),3,AND(C1649&lt;=5,C1649&gt;4),2,C1649&lt;=4,1)</f>
        <v>3</v>
      </c>
      <c r="G1649" cm="1">
        <f t="array" ref="G1649">_xlfn.IFS(D1649&gt;4094,4,AND(D1649&lt;=4094, D1649&gt;2784),3,AND(D1649&lt;=2784,D1649&gt;1779),2,D1649&lt;=1779,1)</f>
        <v>3</v>
      </c>
      <c r="H1649">
        <f t="shared" si="25"/>
        <v>333</v>
      </c>
      <c r="I1649" t="str" cm="1">
        <f t="array" ref="I1649">_xlfn.IFS(H1649&gt;411,"Platinum",AND(H1649&lt;=411, H1649&gt;311),"Gold",AND(H1649&lt;=311,H1649&gt;211),"Silver",H1649&lt;=211,"Bronze")</f>
        <v>Gold</v>
      </c>
      <c r="J1649" t="str" cm="1">
        <f t="array" ref="J1649">_xlfn.IFS(
H1649="444","Champions",
LEFT(H1649,1)="4","Loyal Customers",
MID(H1649,2,1)="4","Potential Loyalists",
LEFT(H1649,1)="3","Promising",
LEFT(H1649,1)="2","Customers Needing Attention",
LEFT(H1649,1)&lt;="2","At Risk",
RIGHT(H1649,1)="4","Can't Lose Them",
TRUE,"Hibernating"
)</f>
        <v>Promising</v>
      </c>
    </row>
    <row r="1650" spans="1:10" x14ac:dyDescent="0.25">
      <c r="A1650" s="3" t="s">
        <v>1666</v>
      </c>
      <c r="B1650">
        <v>232</v>
      </c>
      <c r="C1650">
        <v>3</v>
      </c>
      <c r="D1650">
        <v>1400.83</v>
      </c>
      <c r="E1650" cm="1">
        <f t="array" ref="E1650">_xlfn.IFS(B1650&gt;87,1,AND(B1650&lt;=87, B1650&gt;45),2,AND(B1650&lt;=45,B1650&gt;18),3,B1650&lt;=18,4)</f>
        <v>1</v>
      </c>
      <c r="F1650" cm="1">
        <f t="array" ref="F1650">_xlfn.IFS(C1650&gt;7,4,AND(C1650&lt;=7, C1650&gt;5),3,AND(C1650&lt;=5,C1650&gt;4),2,C1650&lt;=4,1)</f>
        <v>1</v>
      </c>
      <c r="G1650" cm="1">
        <f t="array" ref="G1650">_xlfn.IFS(D1650&gt;4094,4,AND(D1650&lt;=4094, D1650&gt;2784),3,AND(D1650&lt;=2784,D1650&gt;1779),2,D1650&lt;=1779,1)</f>
        <v>1</v>
      </c>
      <c r="H1650">
        <f t="shared" si="25"/>
        <v>111</v>
      </c>
      <c r="I1650" t="str" cm="1">
        <f t="array" ref="I1650">_xlfn.IFS(H1650&gt;411,"Platinum",AND(H1650&lt;=411, H1650&gt;311),"Gold",AND(H1650&lt;=311,H1650&gt;211),"Silver",H1650&lt;=211,"Bronze")</f>
        <v>Bronze</v>
      </c>
      <c r="J1650" t="str" cm="1">
        <f t="array" ref="J1650">_xlfn.IFS(
H1650="444","Champions",
LEFT(H1650,1)="4","Loyal Customers",
MID(H1650,2,1)="4","Potential Loyalists",
LEFT(H1650,1)="3","Promising",
LEFT(H1650,1)="2","Customers Needing Attention",
LEFT(H1650,1)&lt;="2","At Risk",
RIGHT(H1650,1)="4","Can't Lose Them",
TRUE,"Hibernating"
)</f>
        <v>At Risk</v>
      </c>
    </row>
    <row r="1651" spans="1:10" x14ac:dyDescent="0.25">
      <c r="A1651" s="3" t="s">
        <v>1667</v>
      </c>
      <c r="B1651">
        <v>69</v>
      </c>
      <c r="C1651">
        <v>4</v>
      </c>
      <c r="D1651">
        <v>859.09000000000015</v>
      </c>
      <c r="E1651" cm="1">
        <f t="array" ref="E1651">_xlfn.IFS(B1651&gt;87,1,AND(B1651&lt;=87, B1651&gt;45),2,AND(B1651&lt;=45,B1651&gt;18),3,B1651&lt;=18,4)</f>
        <v>2</v>
      </c>
      <c r="F1651" cm="1">
        <f t="array" ref="F1651">_xlfn.IFS(C1651&gt;7,4,AND(C1651&lt;=7, C1651&gt;5),3,AND(C1651&lt;=5,C1651&gt;4),2,C1651&lt;=4,1)</f>
        <v>1</v>
      </c>
      <c r="G1651" cm="1">
        <f t="array" ref="G1651">_xlfn.IFS(D1651&gt;4094,4,AND(D1651&lt;=4094, D1651&gt;2784),3,AND(D1651&lt;=2784,D1651&gt;1779),2,D1651&lt;=1779,1)</f>
        <v>1</v>
      </c>
      <c r="H1651">
        <f t="shared" si="25"/>
        <v>211</v>
      </c>
      <c r="I1651" t="str" cm="1">
        <f t="array" ref="I1651">_xlfn.IFS(H1651&gt;411,"Platinum",AND(H1651&lt;=411, H1651&gt;311),"Gold",AND(H1651&lt;=311,H1651&gt;211),"Silver",H1651&lt;=211,"Bronze")</f>
        <v>Bronze</v>
      </c>
      <c r="J1651" t="str" cm="1">
        <f t="array" ref="J1651">_xlfn.IFS(
H1651="444","Champions",
LEFT(H1651,1)="4","Loyal Customers",
MID(H1651,2,1)="4","Potential Loyalists",
LEFT(H1651,1)="3","Promising",
LEFT(H1651,1)="2","Customers Needing Attention",
LEFT(H1651,1)&lt;="2","At Risk",
RIGHT(H1651,1)="4","Can't Lose Them",
TRUE,"Hibernating"
)</f>
        <v>Customers Needing Attention</v>
      </c>
    </row>
    <row r="1652" spans="1:10" x14ac:dyDescent="0.25">
      <c r="A1652" s="3" t="s">
        <v>1668</v>
      </c>
      <c r="B1652">
        <v>24</v>
      </c>
      <c r="C1652">
        <v>5</v>
      </c>
      <c r="D1652">
        <v>2143.0100000000002</v>
      </c>
      <c r="E1652" cm="1">
        <f t="array" ref="E1652">_xlfn.IFS(B1652&gt;87,1,AND(B1652&lt;=87, B1652&gt;45),2,AND(B1652&lt;=45,B1652&gt;18),3,B1652&lt;=18,4)</f>
        <v>3</v>
      </c>
      <c r="F1652" cm="1">
        <f t="array" ref="F1652">_xlfn.IFS(C1652&gt;7,4,AND(C1652&lt;=7, C1652&gt;5),3,AND(C1652&lt;=5,C1652&gt;4),2,C1652&lt;=4,1)</f>
        <v>2</v>
      </c>
      <c r="G1652" cm="1">
        <f t="array" ref="G1652">_xlfn.IFS(D1652&gt;4094,4,AND(D1652&lt;=4094, D1652&gt;2784),3,AND(D1652&lt;=2784,D1652&gt;1779),2,D1652&lt;=1779,1)</f>
        <v>2</v>
      </c>
      <c r="H1652">
        <f t="shared" si="25"/>
        <v>322</v>
      </c>
      <c r="I1652" t="str" cm="1">
        <f t="array" ref="I1652">_xlfn.IFS(H1652&gt;411,"Platinum",AND(H1652&lt;=411, H1652&gt;311),"Gold",AND(H1652&lt;=311,H1652&gt;211),"Silver",H1652&lt;=211,"Bronze")</f>
        <v>Gold</v>
      </c>
      <c r="J1652" t="str" cm="1">
        <f t="array" ref="J1652">_xlfn.IFS(
H1652="444","Champions",
LEFT(H1652,1)="4","Loyal Customers",
MID(H1652,2,1)="4","Potential Loyalists",
LEFT(H1652,1)="3","Promising",
LEFT(H1652,1)="2","Customers Needing Attention",
LEFT(H1652,1)&lt;="2","At Risk",
RIGHT(H1652,1)="4","Can't Lose Them",
TRUE,"Hibernating"
)</f>
        <v>Promising</v>
      </c>
    </row>
    <row r="1653" spans="1:10" x14ac:dyDescent="0.25">
      <c r="A1653" s="3" t="s">
        <v>1669</v>
      </c>
      <c r="B1653">
        <v>4</v>
      </c>
      <c r="C1653">
        <v>5</v>
      </c>
      <c r="D1653">
        <v>953.05</v>
      </c>
      <c r="E1653" cm="1">
        <f t="array" ref="E1653">_xlfn.IFS(B1653&gt;87,1,AND(B1653&lt;=87, B1653&gt;45),2,AND(B1653&lt;=45,B1653&gt;18),3,B1653&lt;=18,4)</f>
        <v>4</v>
      </c>
      <c r="F1653" cm="1">
        <f t="array" ref="F1653">_xlfn.IFS(C1653&gt;7,4,AND(C1653&lt;=7, C1653&gt;5),3,AND(C1653&lt;=5,C1653&gt;4),2,C1653&lt;=4,1)</f>
        <v>2</v>
      </c>
      <c r="G1653" cm="1">
        <f t="array" ref="G1653">_xlfn.IFS(D1653&gt;4094,4,AND(D1653&lt;=4094, D1653&gt;2784),3,AND(D1653&lt;=2784,D1653&gt;1779),2,D1653&lt;=1779,1)</f>
        <v>1</v>
      </c>
      <c r="H1653">
        <f t="shared" si="25"/>
        <v>421</v>
      </c>
      <c r="I1653" t="str" cm="1">
        <f t="array" ref="I1653">_xlfn.IFS(H1653&gt;411,"Platinum",AND(H1653&lt;=411, H1653&gt;311),"Gold",AND(H1653&lt;=311,H1653&gt;211),"Silver",H1653&lt;=211,"Bronze")</f>
        <v>Platinum</v>
      </c>
      <c r="J1653" t="str" cm="1">
        <f t="array" ref="J1653">_xlfn.IFS(
H1653="444","Champions",
LEFT(H1653,1)="4","Loyal Customers",
MID(H1653,2,1)="4","Potential Loyalists",
LEFT(H1653,1)="3","Promising",
LEFT(H1653,1)="2","Customers Needing Attention",
LEFT(H1653,1)&lt;="2","At Risk",
RIGHT(H1653,1)="4","Can't Lose Them",
TRUE,"Hibernating"
)</f>
        <v>Loyal Customers</v>
      </c>
    </row>
    <row r="1654" spans="1:10" x14ac:dyDescent="0.25">
      <c r="A1654" s="3" t="s">
        <v>1670</v>
      </c>
      <c r="B1654">
        <v>229</v>
      </c>
      <c r="C1654">
        <v>2</v>
      </c>
      <c r="D1654">
        <v>1185.8499999999999</v>
      </c>
      <c r="E1654" cm="1">
        <f t="array" ref="E1654">_xlfn.IFS(B1654&gt;87,1,AND(B1654&lt;=87, B1654&gt;45),2,AND(B1654&lt;=45,B1654&gt;18),3,B1654&lt;=18,4)</f>
        <v>1</v>
      </c>
      <c r="F1654" cm="1">
        <f t="array" ref="F1654">_xlfn.IFS(C1654&gt;7,4,AND(C1654&lt;=7, C1654&gt;5),3,AND(C1654&lt;=5,C1654&gt;4),2,C1654&lt;=4,1)</f>
        <v>1</v>
      </c>
      <c r="G1654" cm="1">
        <f t="array" ref="G1654">_xlfn.IFS(D1654&gt;4094,4,AND(D1654&lt;=4094, D1654&gt;2784),3,AND(D1654&lt;=2784,D1654&gt;1779),2,D1654&lt;=1779,1)</f>
        <v>1</v>
      </c>
      <c r="H1654">
        <f t="shared" si="25"/>
        <v>111</v>
      </c>
      <c r="I1654" t="str" cm="1">
        <f t="array" ref="I1654">_xlfn.IFS(H1654&gt;411,"Platinum",AND(H1654&lt;=411, H1654&gt;311),"Gold",AND(H1654&lt;=311,H1654&gt;211),"Silver",H1654&lt;=211,"Bronze")</f>
        <v>Bronze</v>
      </c>
      <c r="J1654" t="str" cm="1">
        <f t="array" ref="J1654">_xlfn.IFS(
H1654="444","Champions",
LEFT(H1654,1)="4","Loyal Customers",
MID(H1654,2,1)="4","Potential Loyalists",
LEFT(H1654,1)="3","Promising",
LEFT(H1654,1)="2","Customers Needing Attention",
LEFT(H1654,1)&lt;="2","At Risk",
RIGHT(H1654,1)="4","Can't Lose Them",
TRUE,"Hibernating"
)</f>
        <v>At Risk</v>
      </c>
    </row>
    <row r="1655" spans="1:10" x14ac:dyDescent="0.25">
      <c r="A1655" s="3" t="s">
        <v>1671</v>
      </c>
      <c r="B1655">
        <v>98</v>
      </c>
      <c r="C1655">
        <v>4</v>
      </c>
      <c r="D1655">
        <v>2180.75</v>
      </c>
      <c r="E1655" cm="1">
        <f t="array" ref="E1655">_xlfn.IFS(B1655&gt;87,1,AND(B1655&lt;=87, B1655&gt;45),2,AND(B1655&lt;=45,B1655&gt;18),3,B1655&lt;=18,4)</f>
        <v>1</v>
      </c>
      <c r="F1655" cm="1">
        <f t="array" ref="F1655">_xlfn.IFS(C1655&gt;7,4,AND(C1655&lt;=7, C1655&gt;5),3,AND(C1655&lt;=5,C1655&gt;4),2,C1655&lt;=4,1)</f>
        <v>1</v>
      </c>
      <c r="G1655" cm="1">
        <f t="array" ref="G1655">_xlfn.IFS(D1655&gt;4094,4,AND(D1655&lt;=4094, D1655&gt;2784),3,AND(D1655&lt;=2784,D1655&gt;1779),2,D1655&lt;=1779,1)</f>
        <v>2</v>
      </c>
      <c r="H1655">
        <f t="shared" si="25"/>
        <v>112</v>
      </c>
      <c r="I1655" t="str" cm="1">
        <f t="array" ref="I1655">_xlfn.IFS(H1655&gt;411,"Platinum",AND(H1655&lt;=411, H1655&gt;311),"Gold",AND(H1655&lt;=311,H1655&gt;211),"Silver",H1655&lt;=211,"Bronze")</f>
        <v>Bronze</v>
      </c>
      <c r="J1655" t="str" cm="1">
        <f t="array" ref="J1655">_xlfn.IFS(
H1655="444","Champions",
LEFT(H1655,1)="4","Loyal Customers",
MID(H1655,2,1)="4","Potential Loyalists",
LEFT(H1655,1)="3","Promising",
LEFT(H1655,1)="2","Customers Needing Attention",
LEFT(H1655,1)&lt;="2","At Risk",
RIGHT(H1655,1)="4","Can't Lose Them",
TRUE,"Hibernating"
)</f>
        <v>At Risk</v>
      </c>
    </row>
    <row r="1656" spans="1:10" x14ac:dyDescent="0.25">
      <c r="A1656" s="3" t="s">
        <v>1672</v>
      </c>
      <c r="B1656">
        <v>18</v>
      </c>
      <c r="C1656">
        <v>6</v>
      </c>
      <c r="D1656">
        <v>2774.4800000000005</v>
      </c>
      <c r="E1656" cm="1">
        <f t="array" ref="E1656">_xlfn.IFS(B1656&gt;87,1,AND(B1656&lt;=87, B1656&gt;45),2,AND(B1656&lt;=45,B1656&gt;18),3,B1656&lt;=18,4)</f>
        <v>4</v>
      </c>
      <c r="F1656" cm="1">
        <f t="array" ref="F1656">_xlfn.IFS(C1656&gt;7,4,AND(C1656&lt;=7, C1656&gt;5),3,AND(C1656&lt;=5,C1656&gt;4),2,C1656&lt;=4,1)</f>
        <v>3</v>
      </c>
      <c r="G1656" cm="1">
        <f t="array" ref="G1656">_xlfn.IFS(D1656&gt;4094,4,AND(D1656&lt;=4094, D1656&gt;2784),3,AND(D1656&lt;=2784,D1656&gt;1779),2,D1656&lt;=1779,1)</f>
        <v>2</v>
      </c>
      <c r="H1656">
        <f t="shared" si="25"/>
        <v>432</v>
      </c>
      <c r="I1656" t="str" cm="1">
        <f t="array" ref="I1656">_xlfn.IFS(H1656&gt;411,"Platinum",AND(H1656&lt;=411, H1656&gt;311),"Gold",AND(H1656&lt;=311,H1656&gt;211),"Silver",H1656&lt;=211,"Bronze")</f>
        <v>Platinum</v>
      </c>
      <c r="J1656" t="str" cm="1">
        <f t="array" ref="J1656">_xlfn.IFS(
H1656="444","Champions",
LEFT(H1656,1)="4","Loyal Customers",
MID(H1656,2,1)="4","Potential Loyalists",
LEFT(H1656,1)="3","Promising",
LEFT(H1656,1)="2","Customers Needing Attention",
LEFT(H1656,1)&lt;="2","At Risk",
RIGHT(H1656,1)="4","Can't Lose Them",
TRUE,"Hibernating"
)</f>
        <v>Loyal Customers</v>
      </c>
    </row>
    <row r="1657" spans="1:10" x14ac:dyDescent="0.25">
      <c r="A1657" s="3" t="s">
        <v>1673</v>
      </c>
      <c r="B1657">
        <v>40</v>
      </c>
      <c r="C1657">
        <v>8</v>
      </c>
      <c r="D1657">
        <v>6854.85</v>
      </c>
      <c r="E1657" cm="1">
        <f t="array" ref="E1657">_xlfn.IFS(B1657&gt;87,1,AND(B1657&lt;=87, B1657&gt;45),2,AND(B1657&lt;=45,B1657&gt;18),3,B1657&lt;=18,4)</f>
        <v>3</v>
      </c>
      <c r="F1657" cm="1">
        <f t="array" ref="F1657">_xlfn.IFS(C1657&gt;7,4,AND(C1657&lt;=7, C1657&gt;5),3,AND(C1657&lt;=5,C1657&gt;4),2,C1657&lt;=4,1)</f>
        <v>4</v>
      </c>
      <c r="G1657" cm="1">
        <f t="array" ref="G1657">_xlfn.IFS(D1657&gt;4094,4,AND(D1657&lt;=4094, D1657&gt;2784),3,AND(D1657&lt;=2784,D1657&gt;1779),2,D1657&lt;=1779,1)</f>
        <v>4</v>
      </c>
      <c r="H1657">
        <f t="shared" si="25"/>
        <v>344</v>
      </c>
      <c r="I1657" t="str" cm="1">
        <f t="array" ref="I1657">_xlfn.IFS(H1657&gt;411,"Platinum",AND(H1657&lt;=411, H1657&gt;311),"Gold",AND(H1657&lt;=311,H1657&gt;211),"Silver",H1657&lt;=211,"Bronze")</f>
        <v>Gold</v>
      </c>
      <c r="J1657" t="str" cm="1">
        <f t="array" ref="J1657">_xlfn.IFS(
H1657="444","Champions",
LEFT(H1657,1)="4","Loyal Customers",
MID(H1657,2,1)="4","Potential Loyalists",
LEFT(H1657,1)="3","Promising",
LEFT(H1657,1)="2","Customers Needing Attention",
LEFT(H1657,1)&lt;="2","At Risk",
RIGHT(H1657,1)="4","Can't Lose Them",
TRUE,"Hibernating"
)</f>
        <v>Potential Loyalists</v>
      </c>
    </row>
    <row r="1658" spans="1:10" x14ac:dyDescent="0.25">
      <c r="A1658" s="3" t="s">
        <v>1674</v>
      </c>
      <c r="B1658">
        <v>47</v>
      </c>
      <c r="C1658">
        <v>9</v>
      </c>
      <c r="D1658">
        <v>2236.13</v>
      </c>
      <c r="E1658" cm="1">
        <f t="array" ref="E1658">_xlfn.IFS(B1658&gt;87,1,AND(B1658&lt;=87, B1658&gt;45),2,AND(B1658&lt;=45,B1658&gt;18),3,B1658&lt;=18,4)</f>
        <v>2</v>
      </c>
      <c r="F1658" cm="1">
        <f t="array" ref="F1658">_xlfn.IFS(C1658&gt;7,4,AND(C1658&lt;=7, C1658&gt;5),3,AND(C1658&lt;=5,C1658&gt;4),2,C1658&lt;=4,1)</f>
        <v>4</v>
      </c>
      <c r="G1658" cm="1">
        <f t="array" ref="G1658">_xlfn.IFS(D1658&gt;4094,4,AND(D1658&lt;=4094, D1658&gt;2784),3,AND(D1658&lt;=2784,D1658&gt;1779),2,D1658&lt;=1779,1)</f>
        <v>2</v>
      </c>
      <c r="H1658">
        <f t="shared" si="25"/>
        <v>242</v>
      </c>
      <c r="I1658" t="str" cm="1">
        <f t="array" ref="I1658">_xlfn.IFS(H1658&gt;411,"Platinum",AND(H1658&lt;=411, H1658&gt;311),"Gold",AND(H1658&lt;=311,H1658&gt;211),"Silver",H1658&lt;=211,"Bronze")</f>
        <v>Silver</v>
      </c>
      <c r="J1658" t="str" cm="1">
        <f t="array" ref="J1658">_xlfn.IFS(
H1658="444","Champions",
LEFT(H1658,1)="4","Loyal Customers",
MID(H1658,2,1)="4","Potential Loyalists",
LEFT(H1658,1)="3","Promising",
LEFT(H1658,1)="2","Customers Needing Attention",
LEFT(H1658,1)&lt;="2","At Risk",
RIGHT(H1658,1)="4","Can't Lose Them",
TRUE,"Hibernating"
)</f>
        <v>Potential Loyalists</v>
      </c>
    </row>
    <row r="1659" spans="1:10" x14ac:dyDescent="0.25">
      <c r="A1659" s="3" t="s">
        <v>1675</v>
      </c>
      <c r="B1659">
        <v>84</v>
      </c>
      <c r="C1659">
        <v>4</v>
      </c>
      <c r="D1659">
        <v>1474.3899999999999</v>
      </c>
      <c r="E1659" cm="1">
        <f t="array" ref="E1659">_xlfn.IFS(B1659&gt;87,1,AND(B1659&lt;=87, B1659&gt;45),2,AND(B1659&lt;=45,B1659&gt;18),3,B1659&lt;=18,4)</f>
        <v>2</v>
      </c>
      <c r="F1659" cm="1">
        <f t="array" ref="F1659">_xlfn.IFS(C1659&gt;7,4,AND(C1659&lt;=7, C1659&gt;5),3,AND(C1659&lt;=5,C1659&gt;4),2,C1659&lt;=4,1)</f>
        <v>1</v>
      </c>
      <c r="G1659" cm="1">
        <f t="array" ref="G1659">_xlfn.IFS(D1659&gt;4094,4,AND(D1659&lt;=4094, D1659&gt;2784),3,AND(D1659&lt;=2784,D1659&gt;1779),2,D1659&lt;=1779,1)</f>
        <v>1</v>
      </c>
      <c r="H1659">
        <f t="shared" si="25"/>
        <v>211</v>
      </c>
      <c r="I1659" t="str" cm="1">
        <f t="array" ref="I1659">_xlfn.IFS(H1659&gt;411,"Platinum",AND(H1659&lt;=411, H1659&gt;311),"Gold",AND(H1659&lt;=311,H1659&gt;211),"Silver",H1659&lt;=211,"Bronze")</f>
        <v>Bronze</v>
      </c>
      <c r="J1659" t="str" cm="1">
        <f t="array" ref="J1659">_xlfn.IFS(
H1659="444","Champions",
LEFT(H1659,1)="4","Loyal Customers",
MID(H1659,2,1)="4","Potential Loyalists",
LEFT(H1659,1)="3","Promising",
LEFT(H1659,1)="2","Customers Needing Attention",
LEFT(H1659,1)&lt;="2","At Risk",
RIGHT(H1659,1)="4","Can't Lose Them",
TRUE,"Hibernating"
)</f>
        <v>Customers Needing Attention</v>
      </c>
    </row>
    <row r="1660" spans="1:10" x14ac:dyDescent="0.25">
      <c r="A1660" s="3" t="s">
        <v>1676</v>
      </c>
      <c r="B1660">
        <v>105</v>
      </c>
      <c r="C1660">
        <v>5</v>
      </c>
      <c r="D1660">
        <v>1588.9</v>
      </c>
      <c r="E1660" cm="1">
        <f t="array" ref="E1660">_xlfn.IFS(B1660&gt;87,1,AND(B1660&lt;=87, B1660&gt;45),2,AND(B1660&lt;=45,B1660&gt;18),3,B1660&lt;=18,4)</f>
        <v>1</v>
      </c>
      <c r="F1660" cm="1">
        <f t="array" ref="F1660">_xlfn.IFS(C1660&gt;7,4,AND(C1660&lt;=7, C1660&gt;5),3,AND(C1660&lt;=5,C1660&gt;4),2,C1660&lt;=4,1)</f>
        <v>2</v>
      </c>
      <c r="G1660" cm="1">
        <f t="array" ref="G1660">_xlfn.IFS(D1660&gt;4094,4,AND(D1660&lt;=4094, D1660&gt;2784),3,AND(D1660&lt;=2784,D1660&gt;1779),2,D1660&lt;=1779,1)</f>
        <v>1</v>
      </c>
      <c r="H1660">
        <f t="shared" si="25"/>
        <v>121</v>
      </c>
      <c r="I1660" t="str" cm="1">
        <f t="array" ref="I1660">_xlfn.IFS(H1660&gt;411,"Platinum",AND(H1660&lt;=411, H1660&gt;311),"Gold",AND(H1660&lt;=311,H1660&gt;211),"Silver",H1660&lt;=211,"Bronze")</f>
        <v>Bronze</v>
      </c>
      <c r="J1660" t="str" cm="1">
        <f t="array" ref="J1660">_xlfn.IFS(
H1660="444","Champions",
LEFT(H1660,1)="4","Loyal Customers",
MID(H1660,2,1)="4","Potential Loyalists",
LEFT(H1660,1)="3","Promising",
LEFT(H1660,1)="2","Customers Needing Attention",
LEFT(H1660,1)&lt;="2","At Risk",
RIGHT(H1660,1)="4","Can't Lose Them",
TRUE,"Hibernating"
)</f>
        <v>At Risk</v>
      </c>
    </row>
    <row r="1661" spans="1:10" x14ac:dyDescent="0.25">
      <c r="A1661" s="3" t="s">
        <v>1677</v>
      </c>
      <c r="B1661">
        <v>7</v>
      </c>
      <c r="C1661">
        <v>10</v>
      </c>
      <c r="D1661">
        <v>8437.4300000000021</v>
      </c>
      <c r="E1661" cm="1">
        <f t="array" ref="E1661">_xlfn.IFS(B1661&gt;87,1,AND(B1661&lt;=87, B1661&gt;45),2,AND(B1661&lt;=45,B1661&gt;18),3,B1661&lt;=18,4)</f>
        <v>4</v>
      </c>
      <c r="F1661" cm="1">
        <f t="array" ref="F1661">_xlfn.IFS(C1661&gt;7,4,AND(C1661&lt;=7, C1661&gt;5),3,AND(C1661&lt;=5,C1661&gt;4),2,C1661&lt;=4,1)</f>
        <v>4</v>
      </c>
      <c r="G1661" cm="1">
        <f t="array" ref="G1661">_xlfn.IFS(D1661&gt;4094,4,AND(D1661&lt;=4094, D1661&gt;2784),3,AND(D1661&lt;=2784,D1661&gt;1779),2,D1661&lt;=1779,1)</f>
        <v>4</v>
      </c>
      <c r="H1661">
        <f t="shared" si="25"/>
        <v>444</v>
      </c>
      <c r="I1661" t="str" cm="1">
        <f t="array" ref="I1661">_xlfn.IFS(H1661&gt;411,"Platinum",AND(H1661&lt;=411, H1661&gt;311),"Gold",AND(H1661&lt;=311,H1661&gt;211),"Silver",H1661&lt;=211,"Bronze")</f>
        <v>Platinum</v>
      </c>
      <c r="J1661" t="str" cm="1">
        <f t="array" ref="J1661">_xlfn.IFS(
H1661="444","Champions",
LEFT(H1661,1)="4","Loyal Customers",
MID(H1661,2,1)="4","Potential Loyalists",
LEFT(H1661,1)="3","Promising",
LEFT(H1661,1)="2","Customers Needing Attention",
LEFT(H1661,1)&lt;="2","At Risk",
RIGHT(H1661,1)="4","Can't Lose Them",
TRUE,"Hibernating"
)</f>
        <v>Loyal Customers</v>
      </c>
    </row>
    <row r="1662" spans="1:10" x14ac:dyDescent="0.25">
      <c r="A1662" s="3" t="s">
        <v>1678</v>
      </c>
      <c r="B1662">
        <v>54</v>
      </c>
      <c r="C1662">
        <v>3</v>
      </c>
      <c r="D1662">
        <v>2303</v>
      </c>
      <c r="E1662" cm="1">
        <f t="array" ref="E1662">_xlfn.IFS(B1662&gt;87,1,AND(B1662&lt;=87, B1662&gt;45),2,AND(B1662&lt;=45,B1662&gt;18),3,B1662&lt;=18,4)</f>
        <v>2</v>
      </c>
      <c r="F1662" cm="1">
        <f t="array" ref="F1662">_xlfn.IFS(C1662&gt;7,4,AND(C1662&lt;=7, C1662&gt;5),3,AND(C1662&lt;=5,C1662&gt;4),2,C1662&lt;=4,1)</f>
        <v>1</v>
      </c>
      <c r="G1662" cm="1">
        <f t="array" ref="G1662">_xlfn.IFS(D1662&gt;4094,4,AND(D1662&lt;=4094, D1662&gt;2784),3,AND(D1662&lt;=2784,D1662&gt;1779),2,D1662&lt;=1779,1)</f>
        <v>2</v>
      </c>
      <c r="H1662">
        <f t="shared" si="25"/>
        <v>212</v>
      </c>
      <c r="I1662" t="str" cm="1">
        <f t="array" ref="I1662">_xlfn.IFS(H1662&gt;411,"Platinum",AND(H1662&lt;=411, H1662&gt;311),"Gold",AND(H1662&lt;=311,H1662&gt;211),"Silver",H1662&lt;=211,"Bronze")</f>
        <v>Silver</v>
      </c>
      <c r="J1662" t="str" cm="1">
        <f t="array" ref="J1662">_xlfn.IFS(
H1662="444","Champions",
LEFT(H1662,1)="4","Loyal Customers",
MID(H1662,2,1)="4","Potential Loyalists",
LEFT(H1662,1)="3","Promising",
LEFT(H1662,1)="2","Customers Needing Attention",
LEFT(H1662,1)&lt;="2","At Risk",
RIGHT(H1662,1)="4","Can't Lose Them",
TRUE,"Hibernating"
)</f>
        <v>Customers Needing Attention</v>
      </c>
    </row>
    <row r="1663" spans="1:10" x14ac:dyDescent="0.25">
      <c r="A1663" s="3" t="s">
        <v>1679</v>
      </c>
      <c r="B1663">
        <v>95</v>
      </c>
      <c r="C1663">
        <v>6</v>
      </c>
      <c r="D1663">
        <v>2938.53</v>
      </c>
      <c r="E1663" cm="1">
        <f t="array" ref="E1663">_xlfn.IFS(B1663&gt;87,1,AND(B1663&lt;=87, B1663&gt;45),2,AND(B1663&lt;=45,B1663&gt;18),3,B1663&lt;=18,4)</f>
        <v>1</v>
      </c>
      <c r="F1663" cm="1">
        <f t="array" ref="F1663">_xlfn.IFS(C1663&gt;7,4,AND(C1663&lt;=7, C1663&gt;5),3,AND(C1663&lt;=5,C1663&gt;4),2,C1663&lt;=4,1)</f>
        <v>3</v>
      </c>
      <c r="G1663" cm="1">
        <f t="array" ref="G1663">_xlfn.IFS(D1663&gt;4094,4,AND(D1663&lt;=4094, D1663&gt;2784),3,AND(D1663&lt;=2784,D1663&gt;1779),2,D1663&lt;=1779,1)</f>
        <v>3</v>
      </c>
      <c r="H1663">
        <f t="shared" si="25"/>
        <v>133</v>
      </c>
      <c r="I1663" t="str" cm="1">
        <f t="array" ref="I1663">_xlfn.IFS(H1663&gt;411,"Platinum",AND(H1663&lt;=411, H1663&gt;311),"Gold",AND(H1663&lt;=311,H1663&gt;211),"Silver",H1663&lt;=211,"Bronze")</f>
        <v>Bronze</v>
      </c>
      <c r="J1663" t="str" cm="1">
        <f t="array" ref="J1663">_xlfn.IFS(
H1663="444","Champions",
LEFT(H1663,1)="4","Loyal Customers",
MID(H1663,2,1)="4","Potential Loyalists",
LEFT(H1663,1)="3","Promising",
LEFT(H1663,1)="2","Customers Needing Attention",
LEFT(H1663,1)&lt;="2","At Risk",
RIGHT(H1663,1)="4","Can't Lose Them",
TRUE,"Hibernating"
)</f>
        <v>At Risk</v>
      </c>
    </row>
    <row r="1664" spans="1:10" x14ac:dyDescent="0.25">
      <c r="A1664" s="3" t="s">
        <v>1680</v>
      </c>
      <c r="B1664">
        <v>31</v>
      </c>
      <c r="C1664">
        <v>8</v>
      </c>
      <c r="D1664">
        <v>2232.7799999999997</v>
      </c>
      <c r="E1664" cm="1">
        <f t="array" ref="E1664">_xlfn.IFS(B1664&gt;87,1,AND(B1664&lt;=87, B1664&gt;45),2,AND(B1664&lt;=45,B1664&gt;18),3,B1664&lt;=18,4)</f>
        <v>3</v>
      </c>
      <c r="F1664" cm="1">
        <f t="array" ref="F1664">_xlfn.IFS(C1664&gt;7,4,AND(C1664&lt;=7, C1664&gt;5),3,AND(C1664&lt;=5,C1664&gt;4),2,C1664&lt;=4,1)</f>
        <v>4</v>
      </c>
      <c r="G1664" cm="1">
        <f t="array" ref="G1664">_xlfn.IFS(D1664&gt;4094,4,AND(D1664&lt;=4094, D1664&gt;2784),3,AND(D1664&lt;=2784,D1664&gt;1779),2,D1664&lt;=1779,1)</f>
        <v>2</v>
      </c>
      <c r="H1664">
        <f t="shared" si="25"/>
        <v>342</v>
      </c>
      <c r="I1664" t="str" cm="1">
        <f t="array" ref="I1664">_xlfn.IFS(H1664&gt;411,"Platinum",AND(H1664&lt;=411, H1664&gt;311),"Gold",AND(H1664&lt;=311,H1664&gt;211),"Silver",H1664&lt;=211,"Bronze")</f>
        <v>Gold</v>
      </c>
      <c r="J1664" t="str" cm="1">
        <f t="array" ref="J1664">_xlfn.IFS(
H1664="444","Champions",
LEFT(H1664,1)="4","Loyal Customers",
MID(H1664,2,1)="4","Potential Loyalists",
LEFT(H1664,1)="3","Promising",
LEFT(H1664,1)="2","Customers Needing Attention",
LEFT(H1664,1)&lt;="2","At Risk",
RIGHT(H1664,1)="4","Can't Lose Them",
TRUE,"Hibernating"
)</f>
        <v>Potential Loyalists</v>
      </c>
    </row>
    <row r="1665" spans="1:10" x14ac:dyDescent="0.25">
      <c r="A1665" s="3" t="s">
        <v>1681</v>
      </c>
      <c r="B1665">
        <v>196</v>
      </c>
      <c r="C1665">
        <v>5</v>
      </c>
      <c r="D1665">
        <v>707.56000000000006</v>
      </c>
      <c r="E1665" cm="1">
        <f t="array" ref="E1665">_xlfn.IFS(B1665&gt;87,1,AND(B1665&lt;=87, B1665&gt;45),2,AND(B1665&lt;=45,B1665&gt;18),3,B1665&lt;=18,4)</f>
        <v>1</v>
      </c>
      <c r="F1665" cm="1">
        <f t="array" ref="F1665">_xlfn.IFS(C1665&gt;7,4,AND(C1665&lt;=7, C1665&gt;5),3,AND(C1665&lt;=5,C1665&gt;4),2,C1665&lt;=4,1)</f>
        <v>2</v>
      </c>
      <c r="G1665" cm="1">
        <f t="array" ref="G1665">_xlfn.IFS(D1665&gt;4094,4,AND(D1665&lt;=4094, D1665&gt;2784),3,AND(D1665&lt;=2784,D1665&gt;1779),2,D1665&lt;=1779,1)</f>
        <v>1</v>
      </c>
      <c r="H1665">
        <f t="shared" si="25"/>
        <v>121</v>
      </c>
      <c r="I1665" t="str" cm="1">
        <f t="array" ref="I1665">_xlfn.IFS(H1665&gt;411,"Platinum",AND(H1665&lt;=411, H1665&gt;311),"Gold",AND(H1665&lt;=311,H1665&gt;211),"Silver",H1665&lt;=211,"Bronze")</f>
        <v>Bronze</v>
      </c>
      <c r="J1665" t="str" cm="1">
        <f t="array" ref="J1665">_xlfn.IFS(
H1665="444","Champions",
LEFT(H1665,1)="4","Loyal Customers",
MID(H1665,2,1)="4","Potential Loyalists",
LEFT(H1665,1)="3","Promising",
LEFT(H1665,1)="2","Customers Needing Attention",
LEFT(H1665,1)&lt;="2","At Risk",
RIGHT(H1665,1)="4","Can't Lose Them",
TRUE,"Hibernating"
)</f>
        <v>At Risk</v>
      </c>
    </row>
    <row r="1666" spans="1:10" x14ac:dyDescent="0.25">
      <c r="A1666" s="3" t="s">
        <v>1682</v>
      </c>
      <c r="B1666">
        <v>46</v>
      </c>
      <c r="C1666">
        <v>4</v>
      </c>
      <c r="D1666">
        <v>2981.39</v>
      </c>
      <c r="E1666" cm="1">
        <f t="array" ref="E1666">_xlfn.IFS(B1666&gt;87,1,AND(B1666&lt;=87, B1666&gt;45),2,AND(B1666&lt;=45,B1666&gt;18),3,B1666&lt;=18,4)</f>
        <v>2</v>
      </c>
      <c r="F1666" cm="1">
        <f t="array" ref="F1666">_xlfn.IFS(C1666&gt;7,4,AND(C1666&lt;=7, C1666&gt;5),3,AND(C1666&lt;=5,C1666&gt;4),2,C1666&lt;=4,1)</f>
        <v>1</v>
      </c>
      <c r="G1666" cm="1">
        <f t="array" ref="G1666">_xlfn.IFS(D1666&gt;4094,4,AND(D1666&lt;=4094, D1666&gt;2784),3,AND(D1666&lt;=2784,D1666&gt;1779),2,D1666&lt;=1779,1)</f>
        <v>3</v>
      </c>
      <c r="H1666">
        <f t="shared" si="25"/>
        <v>213</v>
      </c>
      <c r="I1666" t="str" cm="1">
        <f t="array" ref="I1666">_xlfn.IFS(H1666&gt;411,"Platinum",AND(H1666&lt;=411, H1666&gt;311),"Gold",AND(H1666&lt;=311,H1666&gt;211),"Silver",H1666&lt;=211,"Bronze")</f>
        <v>Silver</v>
      </c>
      <c r="J1666" t="str" cm="1">
        <f t="array" ref="J1666">_xlfn.IFS(
H1666="444","Champions",
LEFT(H1666,1)="4","Loyal Customers",
MID(H1666,2,1)="4","Potential Loyalists",
LEFT(H1666,1)="3","Promising",
LEFT(H1666,1)="2","Customers Needing Attention",
LEFT(H1666,1)&lt;="2","At Risk",
RIGHT(H1666,1)="4","Can't Lose Them",
TRUE,"Hibernating"
)</f>
        <v>Customers Needing Attention</v>
      </c>
    </row>
    <row r="1667" spans="1:10" x14ac:dyDescent="0.25">
      <c r="A1667" s="3" t="s">
        <v>1683</v>
      </c>
      <c r="B1667">
        <v>7</v>
      </c>
      <c r="C1667">
        <v>8</v>
      </c>
      <c r="D1667">
        <v>3423.2000000000003</v>
      </c>
      <c r="E1667" cm="1">
        <f t="array" ref="E1667">_xlfn.IFS(B1667&gt;87,1,AND(B1667&lt;=87, B1667&gt;45),2,AND(B1667&lt;=45,B1667&gt;18),3,B1667&lt;=18,4)</f>
        <v>4</v>
      </c>
      <c r="F1667" cm="1">
        <f t="array" ref="F1667">_xlfn.IFS(C1667&gt;7,4,AND(C1667&lt;=7, C1667&gt;5),3,AND(C1667&lt;=5,C1667&gt;4),2,C1667&lt;=4,1)</f>
        <v>4</v>
      </c>
      <c r="G1667" cm="1">
        <f t="array" ref="G1667">_xlfn.IFS(D1667&gt;4094,4,AND(D1667&lt;=4094, D1667&gt;2784),3,AND(D1667&lt;=2784,D1667&gt;1779),2,D1667&lt;=1779,1)</f>
        <v>3</v>
      </c>
      <c r="H1667">
        <f t="shared" si="25"/>
        <v>443</v>
      </c>
      <c r="I1667" t="str" cm="1">
        <f t="array" ref="I1667">_xlfn.IFS(H1667&gt;411,"Platinum",AND(H1667&lt;=411, H1667&gt;311),"Gold",AND(H1667&lt;=311,H1667&gt;211),"Silver",H1667&lt;=211,"Bronze")</f>
        <v>Platinum</v>
      </c>
      <c r="J1667" t="str" cm="1">
        <f t="array" ref="J1667">_xlfn.IFS(
H1667="444","Champions",
LEFT(H1667,1)="4","Loyal Customers",
MID(H1667,2,1)="4","Potential Loyalists",
LEFT(H1667,1)="3","Promising",
LEFT(H1667,1)="2","Customers Needing Attention",
LEFT(H1667,1)&lt;="2","At Risk",
RIGHT(H1667,1)="4","Can't Lose Them",
TRUE,"Hibernating"
)</f>
        <v>Loyal Customers</v>
      </c>
    </row>
    <row r="1668" spans="1:10" x14ac:dyDescent="0.25">
      <c r="A1668" s="3" t="s">
        <v>1684</v>
      </c>
      <c r="B1668">
        <v>175</v>
      </c>
      <c r="C1668">
        <v>3</v>
      </c>
      <c r="D1668">
        <v>2160.75</v>
      </c>
      <c r="E1668" cm="1">
        <f t="array" ref="E1668">_xlfn.IFS(B1668&gt;87,1,AND(B1668&lt;=87, B1668&gt;45),2,AND(B1668&lt;=45,B1668&gt;18),3,B1668&lt;=18,4)</f>
        <v>1</v>
      </c>
      <c r="F1668" cm="1">
        <f t="array" ref="F1668">_xlfn.IFS(C1668&gt;7,4,AND(C1668&lt;=7, C1668&gt;5),3,AND(C1668&lt;=5,C1668&gt;4),2,C1668&lt;=4,1)</f>
        <v>1</v>
      </c>
      <c r="G1668" cm="1">
        <f t="array" ref="G1668">_xlfn.IFS(D1668&gt;4094,4,AND(D1668&lt;=4094, D1668&gt;2784),3,AND(D1668&lt;=2784,D1668&gt;1779),2,D1668&lt;=1779,1)</f>
        <v>2</v>
      </c>
      <c r="H1668">
        <f t="shared" si="25"/>
        <v>112</v>
      </c>
      <c r="I1668" t="str" cm="1">
        <f t="array" ref="I1668">_xlfn.IFS(H1668&gt;411,"Platinum",AND(H1668&lt;=411, H1668&gt;311),"Gold",AND(H1668&lt;=311,H1668&gt;211),"Silver",H1668&lt;=211,"Bronze")</f>
        <v>Bronze</v>
      </c>
      <c r="J1668" t="str" cm="1">
        <f t="array" ref="J1668">_xlfn.IFS(
H1668="444","Champions",
LEFT(H1668,1)="4","Loyal Customers",
MID(H1668,2,1)="4","Potential Loyalists",
LEFT(H1668,1)="3","Promising",
LEFT(H1668,1)="2","Customers Needing Attention",
LEFT(H1668,1)&lt;="2","At Risk",
RIGHT(H1668,1)="4","Can't Lose Them",
TRUE,"Hibernating"
)</f>
        <v>At Risk</v>
      </c>
    </row>
    <row r="1669" spans="1:10" x14ac:dyDescent="0.25">
      <c r="A1669" s="3" t="s">
        <v>1685</v>
      </c>
      <c r="B1669">
        <v>5</v>
      </c>
      <c r="C1669">
        <v>12</v>
      </c>
      <c r="D1669">
        <v>5333.6600000000008</v>
      </c>
      <c r="E1669" cm="1">
        <f t="array" ref="E1669">_xlfn.IFS(B1669&gt;87,1,AND(B1669&lt;=87, B1669&gt;45),2,AND(B1669&lt;=45,B1669&gt;18),3,B1669&lt;=18,4)</f>
        <v>4</v>
      </c>
      <c r="F1669" cm="1">
        <f t="array" ref="F1669">_xlfn.IFS(C1669&gt;7,4,AND(C1669&lt;=7, C1669&gt;5),3,AND(C1669&lt;=5,C1669&gt;4),2,C1669&lt;=4,1)</f>
        <v>4</v>
      </c>
      <c r="G1669" cm="1">
        <f t="array" ref="G1669">_xlfn.IFS(D1669&gt;4094,4,AND(D1669&lt;=4094, D1669&gt;2784),3,AND(D1669&lt;=2784,D1669&gt;1779),2,D1669&lt;=1779,1)</f>
        <v>4</v>
      </c>
      <c r="H1669">
        <f t="shared" ref="H1669:H1732" si="26">(100*E1669)+(10*F1669)+G1669</f>
        <v>444</v>
      </c>
      <c r="I1669" t="str" cm="1">
        <f t="array" ref="I1669">_xlfn.IFS(H1669&gt;411,"Platinum",AND(H1669&lt;=411, H1669&gt;311),"Gold",AND(H1669&lt;=311,H1669&gt;211),"Silver",H1669&lt;=211,"Bronze")</f>
        <v>Platinum</v>
      </c>
      <c r="J1669" t="str" cm="1">
        <f t="array" ref="J1669">_xlfn.IFS(
H1669="444","Champions",
LEFT(H1669,1)="4","Loyal Customers",
MID(H1669,2,1)="4","Potential Loyalists",
LEFT(H1669,1)="3","Promising",
LEFT(H1669,1)="2","Customers Needing Attention",
LEFT(H1669,1)&lt;="2","At Risk",
RIGHT(H1669,1)="4","Can't Lose Them",
TRUE,"Hibernating"
)</f>
        <v>Loyal Customers</v>
      </c>
    </row>
    <row r="1670" spans="1:10" x14ac:dyDescent="0.25">
      <c r="A1670" s="3" t="s">
        <v>1686</v>
      </c>
      <c r="B1670">
        <v>31</v>
      </c>
      <c r="C1670">
        <v>6</v>
      </c>
      <c r="D1670">
        <v>2963.23</v>
      </c>
      <c r="E1670" cm="1">
        <f t="array" ref="E1670">_xlfn.IFS(B1670&gt;87,1,AND(B1670&lt;=87, B1670&gt;45),2,AND(B1670&lt;=45,B1670&gt;18),3,B1670&lt;=18,4)</f>
        <v>3</v>
      </c>
      <c r="F1670" cm="1">
        <f t="array" ref="F1670">_xlfn.IFS(C1670&gt;7,4,AND(C1670&lt;=7, C1670&gt;5),3,AND(C1670&lt;=5,C1670&gt;4),2,C1670&lt;=4,1)</f>
        <v>3</v>
      </c>
      <c r="G1670" cm="1">
        <f t="array" ref="G1670">_xlfn.IFS(D1670&gt;4094,4,AND(D1670&lt;=4094, D1670&gt;2784),3,AND(D1670&lt;=2784,D1670&gt;1779),2,D1670&lt;=1779,1)</f>
        <v>3</v>
      </c>
      <c r="H1670">
        <f t="shared" si="26"/>
        <v>333</v>
      </c>
      <c r="I1670" t="str" cm="1">
        <f t="array" ref="I1670">_xlfn.IFS(H1670&gt;411,"Platinum",AND(H1670&lt;=411, H1670&gt;311),"Gold",AND(H1670&lt;=311,H1670&gt;211),"Silver",H1670&lt;=211,"Bronze")</f>
        <v>Gold</v>
      </c>
      <c r="J1670" t="str" cm="1">
        <f t="array" ref="J1670">_xlfn.IFS(
H1670="444","Champions",
LEFT(H1670,1)="4","Loyal Customers",
MID(H1670,2,1)="4","Potential Loyalists",
LEFT(H1670,1)="3","Promising",
LEFT(H1670,1)="2","Customers Needing Attention",
LEFT(H1670,1)&lt;="2","At Risk",
RIGHT(H1670,1)="4","Can't Lose Them",
TRUE,"Hibernating"
)</f>
        <v>Promising</v>
      </c>
    </row>
    <row r="1671" spans="1:10" x14ac:dyDescent="0.25">
      <c r="A1671" s="3" t="s">
        <v>1687</v>
      </c>
      <c r="B1671">
        <v>23</v>
      </c>
      <c r="C1671">
        <v>3</v>
      </c>
      <c r="D1671">
        <v>766.42</v>
      </c>
      <c r="E1671" cm="1">
        <f t="array" ref="E1671">_xlfn.IFS(B1671&gt;87,1,AND(B1671&lt;=87, B1671&gt;45),2,AND(B1671&lt;=45,B1671&gt;18),3,B1671&lt;=18,4)</f>
        <v>3</v>
      </c>
      <c r="F1671" cm="1">
        <f t="array" ref="F1671">_xlfn.IFS(C1671&gt;7,4,AND(C1671&lt;=7, C1671&gt;5),3,AND(C1671&lt;=5,C1671&gt;4),2,C1671&lt;=4,1)</f>
        <v>1</v>
      </c>
      <c r="G1671" cm="1">
        <f t="array" ref="G1671">_xlfn.IFS(D1671&gt;4094,4,AND(D1671&lt;=4094, D1671&gt;2784),3,AND(D1671&lt;=2784,D1671&gt;1779),2,D1671&lt;=1779,1)</f>
        <v>1</v>
      </c>
      <c r="H1671">
        <f t="shared" si="26"/>
        <v>311</v>
      </c>
      <c r="I1671" t="str" cm="1">
        <f t="array" ref="I1671">_xlfn.IFS(H1671&gt;411,"Platinum",AND(H1671&lt;=411, H1671&gt;311),"Gold",AND(H1671&lt;=311,H1671&gt;211),"Silver",H1671&lt;=211,"Bronze")</f>
        <v>Silver</v>
      </c>
      <c r="J1671" t="str" cm="1">
        <f t="array" ref="J1671">_xlfn.IFS(
H1671="444","Champions",
LEFT(H1671,1)="4","Loyal Customers",
MID(H1671,2,1)="4","Potential Loyalists",
LEFT(H1671,1)="3","Promising",
LEFT(H1671,1)="2","Customers Needing Attention",
LEFT(H1671,1)&lt;="2","At Risk",
RIGHT(H1671,1)="4","Can't Lose Them",
TRUE,"Hibernating"
)</f>
        <v>Promising</v>
      </c>
    </row>
    <row r="1672" spans="1:10" x14ac:dyDescent="0.25">
      <c r="A1672" s="3" t="s">
        <v>1688</v>
      </c>
      <c r="B1672">
        <v>18</v>
      </c>
      <c r="C1672">
        <v>7</v>
      </c>
      <c r="D1672">
        <v>1813.87</v>
      </c>
      <c r="E1672" cm="1">
        <f t="array" ref="E1672">_xlfn.IFS(B1672&gt;87,1,AND(B1672&lt;=87, B1672&gt;45),2,AND(B1672&lt;=45,B1672&gt;18),3,B1672&lt;=18,4)</f>
        <v>4</v>
      </c>
      <c r="F1672" cm="1">
        <f t="array" ref="F1672">_xlfn.IFS(C1672&gt;7,4,AND(C1672&lt;=7, C1672&gt;5),3,AND(C1672&lt;=5,C1672&gt;4),2,C1672&lt;=4,1)</f>
        <v>3</v>
      </c>
      <c r="G1672" cm="1">
        <f t="array" ref="G1672">_xlfn.IFS(D1672&gt;4094,4,AND(D1672&lt;=4094, D1672&gt;2784),3,AND(D1672&lt;=2784,D1672&gt;1779),2,D1672&lt;=1779,1)</f>
        <v>2</v>
      </c>
      <c r="H1672">
        <f t="shared" si="26"/>
        <v>432</v>
      </c>
      <c r="I1672" t="str" cm="1">
        <f t="array" ref="I1672">_xlfn.IFS(H1672&gt;411,"Platinum",AND(H1672&lt;=411, H1672&gt;311),"Gold",AND(H1672&lt;=311,H1672&gt;211),"Silver",H1672&lt;=211,"Bronze")</f>
        <v>Platinum</v>
      </c>
      <c r="J1672" t="str" cm="1">
        <f t="array" ref="J1672">_xlfn.IFS(
H1672="444","Champions",
LEFT(H1672,1)="4","Loyal Customers",
MID(H1672,2,1)="4","Potential Loyalists",
LEFT(H1672,1)="3","Promising",
LEFT(H1672,1)="2","Customers Needing Attention",
LEFT(H1672,1)&lt;="2","At Risk",
RIGHT(H1672,1)="4","Can't Lose Them",
TRUE,"Hibernating"
)</f>
        <v>Loyal Customers</v>
      </c>
    </row>
    <row r="1673" spans="1:10" x14ac:dyDescent="0.25">
      <c r="A1673" s="3" t="s">
        <v>1689</v>
      </c>
      <c r="B1673">
        <v>14</v>
      </c>
      <c r="C1673">
        <v>5</v>
      </c>
      <c r="D1673">
        <v>2014.6300000000003</v>
      </c>
      <c r="E1673" cm="1">
        <f t="array" ref="E1673">_xlfn.IFS(B1673&gt;87,1,AND(B1673&lt;=87, B1673&gt;45),2,AND(B1673&lt;=45,B1673&gt;18),3,B1673&lt;=18,4)</f>
        <v>4</v>
      </c>
      <c r="F1673" cm="1">
        <f t="array" ref="F1673">_xlfn.IFS(C1673&gt;7,4,AND(C1673&lt;=7, C1673&gt;5),3,AND(C1673&lt;=5,C1673&gt;4),2,C1673&lt;=4,1)</f>
        <v>2</v>
      </c>
      <c r="G1673" cm="1">
        <f t="array" ref="G1673">_xlfn.IFS(D1673&gt;4094,4,AND(D1673&lt;=4094, D1673&gt;2784),3,AND(D1673&lt;=2784,D1673&gt;1779),2,D1673&lt;=1779,1)</f>
        <v>2</v>
      </c>
      <c r="H1673">
        <f t="shared" si="26"/>
        <v>422</v>
      </c>
      <c r="I1673" t="str" cm="1">
        <f t="array" ref="I1673">_xlfn.IFS(H1673&gt;411,"Platinum",AND(H1673&lt;=411, H1673&gt;311),"Gold",AND(H1673&lt;=311,H1673&gt;211),"Silver",H1673&lt;=211,"Bronze")</f>
        <v>Platinum</v>
      </c>
      <c r="J1673" t="str" cm="1">
        <f t="array" ref="J1673">_xlfn.IFS(
H1673="444","Champions",
LEFT(H1673,1)="4","Loyal Customers",
MID(H1673,2,1)="4","Potential Loyalists",
LEFT(H1673,1)="3","Promising",
LEFT(H1673,1)="2","Customers Needing Attention",
LEFT(H1673,1)&lt;="2","At Risk",
RIGHT(H1673,1)="4","Can't Lose Them",
TRUE,"Hibernating"
)</f>
        <v>Loyal Customers</v>
      </c>
    </row>
    <row r="1674" spans="1:10" x14ac:dyDescent="0.25">
      <c r="A1674" s="3" t="s">
        <v>1690</v>
      </c>
      <c r="B1674">
        <v>108</v>
      </c>
      <c r="C1674">
        <v>4</v>
      </c>
      <c r="D1674">
        <v>2609.5100000000002</v>
      </c>
      <c r="E1674" cm="1">
        <f t="array" ref="E1674">_xlfn.IFS(B1674&gt;87,1,AND(B1674&lt;=87, B1674&gt;45),2,AND(B1674&lt;=45,B1674&gt;18),3,B1674&lt;=18,4)</f>
        <v>1</v>
      </c>
      <c r="F1674" cm="1">
        <f t="array" ref="F1674">_xlfn.IFS(C1674&gt;7,4,AND(C1674&lt;=7, C1674&gt;5),3,AND(C1674&lt;=5,C1674&gt;4),2,C1674&lt;=4,1)</f>
        <v>1</v>
      </c>
      <c r="G1674" cm="1">
        <f t="array" ref="G1674">_xlfn.IFS(D1674&gt;4094,4,AND(D1674&lt;=4094, D1674&gt;2784),3,AND(D1674&lt;=2784,D1674&gt;1779),2,D1674&lt;=1779,1)</f>
        <v>2</v>
      </c>
      <c r="H1674">
        <f t="shared" si="26"/>
        <v>112</v>
      </c>
      <c r="I1674" t="str" cm="1">
        <f t="array" ref="I1674">_xlfn.IFS(H1674&gt;411,"Platinum",AND(H1674&lt;=411, H1674&gt;311),"Gold",AND(H1674&lt;=311,H1674&gt;211),"Silver",H1674&lt;=211,"Bronze")</f>
        <v>Bronze</v>
      </c>
      <c r="J1674" t="str" cm="1">
        <f t="array" ref="J1674">_xlfn.IFS(
H1674="444","Champions",
LEFT(H1674,1)="4","Loyal Customers",
MID(H1674,2,1)="4","Potential Loyalists",
LEFT(H1674,1)="3","Promising",
LEFT(H1674,1)="2","Customers Needing Attention",
LEFT(H1674,1)&lt;="2","At Risk",
RIGHT(H1674,1)="4","Can't Lose Them",
TRUE,"Hibernating"
)</f>
        <v>At Risk</v>
      </c>
    </row>
    <row r="1675" spans="1:10" x14ac:dyDescent="0.25">
      <c r="A1675" s="3" t="s">
        <v>1691</v>
      </c>
      <c r="B1675">
        <v>93</v>
      </c>
      <c r="C1675">
        <v>5</v>
      </c>
      <c r="D1675">
        <v>3270.9399999999996</v>
      </c>
      <c r="E1675" cm="1">
        <f t="array" ref="E1675">_xlfn.IFS(B1675&gt;87,1,AND(B1675&lt;=87, B1675&gt;45),2,AND(B1675&lt;=45,B1675&gt;18),3,B1675&lt;=18,4)</f>
        <v>1</v>
      </c>
      <c r="F1675" cm="1">
        <f t="array" ref="F1675">_xlfn.IFS(C1675&gt;7,4,AND(C1675&lt;=7, C1675&gt;5),3,AND(C1675&lt;=5,C1675&gt;4),2,C1675&lt;=4,1)</f>
        <v>2</v>
      </c>
      <c r="G1675" cm="1">
        <f t="array" ref="G1675">_xlfn.IFS(D1675&gt;4094,4,AND(D1675&lt;=4094, D1675&gt;2784),3,AND(D1675&lt;=2784,D1675&gt;1779),2,D1675&lt;=1779,1)</f>
        <v>3</v>
      </c>
      <c r="H1675">
        <f t="shared" si="26"/>
        <v>123</v>
      </c>
      <c r="I1675" t="str" cm="1">
        <f t="array" ref="I1675">_xlfn.IFS(H1675&gt;411,"Platinum",AND(H1675&lt;=411, H1675&gt;311),"Gold",AND(H1675&lt;=311,H1675&gt;211),"Silver",H1675&lt;=211,"Bronze")</f>
        <v>Bronze</v>
      </c>
      <c r="J1675" t="str" cm="1">
        <f t="array" ref="J1675">_xlfn.IFS(
H1675="444","Champions",
LEFT(H1675,1)="4","Loyal Customers",
MID(H1675,2,1)="4","Potential Loyalists",
LEFT(H1675,1)="3","Promising",
LEFT(H1675,1)="2","Customers Needing Attention",
LEFT(H1675,1)&lt;="2","At Risk",
RIGHT(H1675,1)="4","Can't Lose Them",
TRUE,"Hibernating"
)</f>
        <v>At Risk</v>
      </c>
    </row>
    <row r="1676" spans="1:10" x14ac:dyDescent="0.25">
      <c r="A1676" s="3" t="s">
        <v>1692</v>
      </c>
      <c r="B1676">
        <v>12</v>
      </c>
      <c r="C1676">
        <v>9</v>
      </c>
      <c r="D1676">
        <v>3340.35</v>
      </c>
      <c r="E1676" cm="1">
        <f t="array" ref="E1676">_xlfn.IFS(B1676&gt;87,1,AND(B1676&lt;=87, B1676&gt;45),2,AND(B1676&lt;=45,B1676&gt;18),3,B1676&lt;=18,4)</f>
        <v>4</v>
      </c>
      <c r="F1676" cm="1">
        <f t="array" ref="F1676">_xlfn.IFS(C1676&gt;7,4,AND(C1676&lt;=7, C1676&gt;5),3,AND(C1676&lt;=5,C1676&gt;4),2,C1676&lt;=4,1)</f>
        <v>4</v>
      </c>
      <c r="G1676" cm="1">
        <f t="array" ref="G1676">_xlfn.IFS(D1676&gt;4094,4,AND(D1676&lt;=4094, D1676&gt;2784),3,AND(D1676&lt;=2784,D1676&gt;1779),2,D1676&lt;=1779,1)</f>
        <v>3</v>
      </c>
      <c r="H1676">
        <f t="shared" si="26"/>
        <v>443</v>
      </c>
      <c r="I1676" t="str" cm="1">
        <f t="array" ref="I1676">_xlfn.IFS(H1676&gt;411,"Platinum",AND(H1676&lt;=411, H1676&gt;311),"Gold",AND(H1676&lt;=311,H1676&gt;211),"Silver",H1676&lt;=211,"Bronze")</f>
        <v>Platinum</v>
      </c>
      <c r="J1676" t="str" cm="1">
        <f t="array" ref="J1676">_xlfn.IFS(
H1676="444","Champions",
LEFT(H1676,1)="4","Loyal Customers",
MID(H1676,2,1)="4","Potential Loyalists",
LEFT(H1676,1)="3","Promising",
LEFT(H1676,1)="2","Customers Needing Attention",
LEFT(H1676,1)&lt;="2","At Risk",
RIGHT(H1676,1)="4","Can't Lose Them",
TRUE,"Hibernating"
)</f>
        <v>Loyal Customers</v>
      </c>
    </row>
    <row r="1677" spans="1:10" x14ac:dyDescent="0.25">
      <c r="A1677" s="3" t="s">
        <v>1693</v>
      </c>
      <c r="B1677">
        <v>106</v>
      </c>
      <c r="C1677">
        <v>4</v>
      </c>
      <c r="D1677">
        <v>3636.97</v>
      </c>
      <c r="E1677" cm="1">
        <f t="array" ref="E1677">_xlfn.IFS(B1677&gt;87,1,AND(B1677&lt;=87, B1677&gt;45),2,AND(B1677&lt;=45,B1677&gt;18),3,B1677&lt;=18,4)</f>
        <v>1</v>
      </c>
      <c r="F1677" cm="1">
        <f t="array" ref="F1677">_xlfn.IFS(C1677&gt;7,4,AND(C1677&lt;=7, C1677&gt;5),3,AND(C1677&lt;=5,C1677&gt;4),2,C1677&lt;=4,1)</f>
        <v>1</v>
      </c>
      <c r="G1677" cm="1">
        <f t="array" ref="G1677">_xlfn.IFS(D1677&gt;4094,4,AND(D1677&lt;=4094, D1677&gt;2784),3,AND(D1677&lt;=2784,D1677&gt;1779),2,D1677&lt;=1779,1)</f>
        <v>3</v>
      </c>
      <c r="H1677">
        <f t="shared" si="26"/>
        <v>113</v>
      </c>
      <c r="I1677" t="str" cm="1">
        <f t="array" ref="I1677">_xlfn.IFS(H1677&gt;411,"Platinum",AND(H1677&lt;=411, H1677&gt;311),"Gold",AND(H1677&lt;=311,H1677&gt;211),"Silver",H1677&lt;=211,"Bronze")</f>
        <v>Bronze</v>
      </c>
      <c r="J1677" t="str" cm="1">
        <f t="array" ref="J1677">_xlfn.IFS(
H1677="444","Champions",
LEFT(H1677,1)="4","Loyal Customers",
MID(H1677,2,1)="4","Potential Loyalists",
LEFT(H1677,1)="3","Promising",
LEFT(H1677,1)="2","Customers Needing Attention",
LEFT(H1677,1)&lt;="2","At Risk",
RIGHT(H1677,1)="4","Can't Lose Them",
TRUE,"Hibernating"
)</f>
        <v>At Risk</v>
      </c>
    </row>
    <row r="1678" spans="1:10" x14ac:dyDescent="0.25">
      <c r="A1678" s="3" t="s">
        <v>1694</v>
      </c>
      <c r="B1678">
        <v>47</v>
      </c>
      <c r="C1678">
        <v>4</v>
      </c>
      <c r="D1678">
        <v>3467.88</v>
      </c>
      <c r="E1678" cm="1">
        <f t="array" ref="E1678">_xlfn.IFS(B1678&gt;87,1,AND(B1678&lt;=87, B1678&gt;45),2,AND(B1678&lt;=45,B1678&gt;18),3,B1678&lt;=18,4)</f>
        <v>2</v>
      </c>
      <c r="F1678" cm="1">
        <f t="array" ref="F1678">_xlfn.IFS(C1678&gt;7,4,AND(C1678&lt;=7, C1678&gt;5),3,AND(C1678&lt;=5,C1678&gt;4),2,C1678&lt;=4,1)</f>
        <v>1</v>
      </c>
      <c r="G1678" cm="1">
        <f t="array" ref="G1678">_xlfn.IFS(D1678&gt;4094,4,AND(D1678&lt;=4094, D1678&gt;2784),3,AND(D1678&lt;=2784,D1678&gt;1779),2,D1678&lt;=1779,1)</f>
        <v>3</v>
      </c>
      <c r="H1678">
        <f t="shared" si="26"/>
        <v>213</v>
      </c>
      <c r="I1678" t="str" cm="1">
        <f t="array" ref="I1678">_xlfn.IFS(H1678&gt;411,"Platinum",AND(H1678&lt;=411, H1678&gt;311),"Gold",AND(H1678&lt;=311,H1678&gt;211),"Silver",H1678&lt;=211,"Bronze")</f>
        <v>Silver</v>
      </c>
      <c r="J1678" t="str" cm="1">
        <f t="array" ref="J1678">_xlfn.IFS(
H1678="444","Champions",
LEFT(H1678,1)="4","Loyal Customers",
MID(H1678,2,1)="4","Potential Loyalists",
LEFT(H1678,1)="3","Promising",
LEFT(H1678,1)="2","Customers Needing Attention",
LEFT(H1678,1)&lt;="2","At Risk",
RIGHT(H1678,1)="4","Can't Lose Them",
TRUE,"Hibernating"
)</f>
        <v>Customers Needing Attention</v>
      </c>
    </row>
    <row r="1679" spans="1:10" x14ac:dyDescent="0.25">
      <c r="A1679" s="3" t="s">
        <v>1695</v>
      </c>
      <c r="B1679">
        <v>56</v>
      </c>
      <c r="C1679">
        <v>10</v>
      </c>
      <c r="D1679">
        <v>6568.9100000000008</v>
      </c>
      <c r="E1679" cm="1">
        <f t="array" ref="E1679">_xlfn.IFS(B1679&gt;87,1,AND(B1679&lt;=87, B1679&gt;45),2,AND(B1679&lt;=45,B1679&gt;18),3,B1679&lt;=18,4)</f>
        <v>2</v>
      </c>
      <c r="F1679" cm="1">
        <f t="array" ref="F1679">_xlfn.IFS(C1679&gt;7,4,AND(C1679&lt;=7, C1679&gt;5),3,AND(C1679&lt;=5,C1679&gt;4),2,C1679&lt;=4,1)</f>
        <v>4</v>
      </c>
      <c r="G1679" cm="1">
        <f t="array" ref="G1679">_xlfn.IFS(D1679&gt;4094,4,AND(D1679&lt;=4094, D1679&gt;2784),3,AND(D1679&lt;=2784,D1679&gt;1779),2,D1679&lt;=1779,1)</f>
        <v>4</v>
      </c>
      <c r="H1679">
        <f t="shared" si="26"/>
        <v>244</v>
      </c>
      <c r="I1679" t="str" cm="1">
        <f t="array" ref="I1679">_xlfn.IFS(H1679&gt;411,"Platinum",AND(H1679&lt;=411, H1679&gt;311),"Gold",AND(H1679&lt;=311,H1679&gt;211),"Silver",H1679&lt;=211,"Bronze")</f>
        <v>Silver</v>
      </c>
      <c r="J1679" t="str" cm="1">
        <f t="array" ref="J1679">_xlfn.IFS(
H1679="444","Champions",
LEFT(H1679,1)="4","Loyal Customers",
MID(H1679,2,1)="4","Potential Loyalists",
LEFT(H1679,1)="3","Promising",
LEFT(H1679,1)="2","Customers Needing Attention",
LEFT(H1679,1)&lt;="2","At Risk",
RIGHT(H1679,1)="4","Can't Lose Them",
TRUE,"Hibernating"
)</f>
        <v>Potential Loyalists</v>
      </c>
    </row>
    <row r="1680" spans="1:10" x14ac:dyDescent="0.25">
      <c r="A1680" s="3" t="s">
        <v>1696</v>
      </c>
      <c r="B1680">
        <v>25</v>
      </c>
      <c r="C1680">
        <v>8</v>
      </c>
      <c r="D1680">
        <v>3812.53</v>
      </c>
      <c r="E1680" cm="1">
        <f t="array" ref="E1680">_xlfn.IFS(B1680&gt;87,1,AND(B1680&lt;=87, B1680&gt;45),2,AND(B1680&lt;=45,B1680&gt;18),3,B1680&lt;=18,4)</f>
        <v>3</v>
      </c>
      <c r="F1680" cm="1">
        <f t="array" ref="F1680">_xlfn.IFS(C1680&gt;7,4,AND(C1680&lt;=7, C1680&gt;5),3,AND(C1680&lt;=5,C1680&gt;4),2,C1680&lt;=4,1)</f>
        <v>4</v>
      </c>
      <c r="G1680" cm="1">
        <f t="array" ref="G1680">_xlfn.IFS(D1680&gt;4094,4,AND(D1680&lt;=4094, D1680&gt;2784),3,AND(D1680&lt;=2784,D1680&gt;1779),2,D1680&lt;=1779,1)</f>
        <v>3</v>
      </c>
      <c r="H1680">
        <f t="shared" si="26"/>
        <v>343</v>
      </c>
      <c r="I1680" t="str" cm="1">
        <f t="array" ref="I1680">_xlfn.IFS(H1680&gt;411,"Platinum",AND(H1680&lt;=411, H1680&gt;311),"Gold",AND(H1680&lt;=311,H1680&gt;211),"Silver",H1680&lt;=211,"Bronze")</f>
        <v>Gold</v>
      </c>
      <c r="J1680" t="str" cm="1">
        <f t="array" ref="J1680">_xlfn.IFS(
H1680="444","Champions",
LEFT(H1680,1)="4","Loyal Customers",
MID(H1680,2,1)="4","Potential Loyalists",
LEFT(H1680,1)="3","Promising",
LEFT(H1680,1)="2","Customers Needing Attention",
LEFT(H1680,1)&lt;="2","At Risk",
RIGHT(H1680,1)="4","Can't Lose Them",
TRUE,"Hibernating"
)</f>
        <v>Potential Loyalists</v>
      </c>
    </row>
    <row r="1681" spans="1:10" x14ac:dyDescent="0.25">
      <c r="A1681" s="3" t="s">
        <v>1697</v>
      </c>
      <c r="B1681">
        <v>38</v>
      </c>
      <c r="C1681">
        <v>4</v>
      </c>
      <c r="D1681">
        <v>1210</v>
      </c>
      <c r="E1681" cm="1">
        <f t="array" ref="E1681">_xlfn.IFS(B1681&gt;87,1,AND(B1681&lt;=87, B1681&gt;45),2,AND(B1681&lt;=45,B1681&gt;18),3,B1681&lt;=18,4)</f>
        <v>3</v>
      </c>
      <c r="F1681" cm="1">
        <f t="array" ref="F1681">_xlfn.IFS(C1681&gt;7,4,AND(C1681&lt;=7, C1681&gt;5),3,AND(C1681&lt;=5,C1681&gt;4),2,C1681&lt;=4,1)</f>
        <v>1</v>
      </c>
      <c r="G1681" cm="1">
        <f t="array" ref="G1681">_xlfn.IFS(D1681&gt;4094,4,AND(D1681&lt;=4094, D1681&gt;2784),3,AND(D1681&lt;=2784,D1681&gt;1779),2,D1681&lt;=1779,1)</f>
        <v>1</v>
      </c>
      <c r="H1681">
        <f t="shared" si="26"/>
        <v>311</v>
      </c>
      <c r="I1681" t="str" cm="1">
        <f t="array" ref="I1681">_xlfn.IFS(H1681&gt;411,"Platinum",AND(H1681&lt;=411, H1681&gt;311),"Gold",AND(H1681&lt;=311,H1681&gt;211),"Silver",H1681&lt;=211,"Bronze")</f>
        <v>Silver</v>
      </c>
      <c r="J1681" t="str" cm="1">
        <f t="array" ref="J1681">_xlfn.IFS(
H1681="444","Champions",
LEFT(H1681,1)="4","Loyal Customers",
MID(H1681,2,1)="4","Potential Loyalists",
LEFT(H1681,1)="3","Promising",
LEFT(H1681,1)="2","Customers Needing Attention",
LEFT(H1681,1)&lt;="2","At Risk",
RIGHT(H1681,1)="4","Can't Lose Them",
TRUE,"Hibernating"
)</f>
        <v>Promising</v>
      </c>
    </row>
    <row r="1682" spans="1:10" x14ac:dyDescent="0.25">
      <c r="A1682" s="3" t="s">
        <v>1698</v>
      </c>
      <c r="B1682">
        <v>111</v>
      </c>
      <c r="C1682">
        <v>6</v>
      </c>
      <c r="D1682">
        <v>5681.3</v>
      </c>
      <c r="E1682" cm="1">
        <f t="array" ref="E1682">_xlfn.IFS(B1682&gt;87,1,AND(B1682&lt;=87, B1682&gt;45),2,AND(B1682&lt;=45,B1682&gt;18),3,B1682&lt;=18,4)</f>
        <v>1</v>
      </c>
      <c r="F1682" cm="1">
        <f t="array" ref="F1682">_xlfn.IFS(C1682&gt;7,4,AND(C1682&lt;=7, C1682&gt;5),3,AND(C1682&lt;=5,C1682&gt;4),2,C1682&lt;=4,1)</f>
        <v>3</v>
      </c>
      <c r="G1682" cm="1">
        <f t="array" ref="G1682">_xlfn.IFS(D1682&gt;4094,4,AND(D1682&lt;=4094, D1682&gt;2784),3,AND(D1682&lt;=2784,D1682&gt;1779),2,D1682&lt;=1779,1)</f>
        <v>4</v>
      </c>
      <c r="H1682">
        <f t="shared" si="26"/>
        <v>134</v>
      </c>
      <c r="I1682" t="str" cm="1">
        <f t="array" ref="I1682">_xlfn.IFS(H1682&gt;411,"Platinum",AND(H1682&lt;=411, H1682&gt;311),"Gold",AND(H1682&lt;=311,H1682&gt;211),"Silver",H1682&lt;=211,"Bronze")</f>
        <v>Bronze</v>
      </c>
      <c r="J1682" t="str" cm="1">
        <f t="array" ref="J1682">_xlfn.IFS(
H1682="444","Champions",
LEFT(H1682,1)="4","Loyal Customers",
MID(H1682,2,1)="4","Potential Loyalists",
LEFT(H1682,1)="3","Promising",
LEFT(H1682,1)="2","Customers Needing Attention",
LEFT(H1682,1)&lt;="2","At Risk",
RIGHT(H1682,1)="4","Can't Lose Them",
TRUE,"Hibernating"
)</f>
        <v>At Risk</v>
      </c>
    </row>
    <row r="1683" spans="1:10" x14ac:dyDescent="0.25">
      <c r="A1683" s="3" t="s">
        <v>1699</v>
      </c>
      <c r="B1683">
        <v>32</v>
      </c>
      <c r="C1683">
        <v>4</v>
      </c>
      <c r="D1683">
        <v>2152.69</v>
      </c>
      <c r="E1683" cm="1">
        <f t="array" ref="E1683">_xlfn.IFS(B1683&gt;87,1,AND(B1683&lt;=87, B1683&gt;45),2,AND(B1683&lt;=45,B1683&gt;18),3,B1683&lt;=18,4)</f>
        <v>3</v>
      </c>
      <c r="F1683" cm="1">
        <f t="array" ref="F1683">_xlfn.IFS(C1683&gt;7,4,AND(C1683&lt;=7, C1683&gt;5),3,AND(C1683&lt;=5,C1683&gt;4),2,C1683&lt;=4,1)</f>
        <v>1</v>
      </c>
      <c r="G1683" cm="1">
        <f t="array" ref="G1683">_xlfn.IFS(D1683&gt;4094,4,AND(D1683&lt;=4094, D1683&gt;2784),3,AND(D1683&lt;=2784,D1683&gt;1779),2,D1683&lt;=1779,1)</f>
        <v>2</v>
      </c>
      <c r="H1683">
        <f t="shared" si="26"/>
        <v>312</v>
      </c>
      <c r="I1683" t="str" cm="1">
        <f t="array" ref="I1683">_xlfn.IFS(H1683&gt;411,"Platinum",AND(H1683&lt;=411, H1683&gt;311),"Gold",AND(H1683&lt;=311,H1683&gt;211),"Silver",H1683&lt;=211,"Bronze")</f>
        <v>Gold</v>
      </c>
      <c r="J1683" t="str" cm="1">
        <f t="array" ref="J1683">_xlfn.IFS(
H1683="444","Champions",
LEFT(H1683,1)="4","Loyal Customers",
MID(H1683,2,1)="4","Potential Loyalists",
LEFT(H1683,1)="3","Promising",
LEFT(H1683,1)="2","Customers Needing Attention",
LEFT(H1683,1)&lt;="2","At Risk",
RIGHT(H1683,1)="4","Can't Lose Them",
TRUE,"Hibernating"
)</f>
        <v>Promising</v>
      </c>
    </row>
    <row r="1684" spans="1:10" x14ac:dyDescent="0.25">
      <c r="A1684" s="3" t="s">
        <v>1700</v>
      </c>
      <c r="B1684">
        <v>111</v>
      </c>
      <c r="C1684">
        <v>6</v>
      </c>
      <c r="D1684">
        <v>1594.34</v>
      </c>
      <c r="E1684" cm="1">
        <f t="array" ref="E1684">_xlfn.IFS(B1684&gt;87,1,AND(B1684&lt;=87, B1684&gt;45),2,AND(B1684&lt;=45,B1684&gt;18),3,B1684&lt;=18,4)</f>
        <v>1</v>
      </c>
      <c r="F1684" cm="1">
        <f t="array" ref="F1684">_xlfn.IFS(C1684&gt;7,4,AND(C1684&lt;=7, C1684&gt;5),3,AND(C1684&lt;=5,C1684&gt;4),2,C1684&lt;=4,1)</f>
        <v>3</v>
      </c>
      <c r="G1684" cm="1">
        <f t="array" ref="G1684">_xlfn.IFS(D1684&gt;4094,4,AND(D1684&lt;=4094, D1684&gt;2784),3,AND(D1684&lt;=2784,D1684&gt;1779),2,D1684&lt;=1779,1)</f>
        <v>1</v>
      </c>
      <c r="H1684">
        <f t="shared" si="26"/>
        <v>131</v>
      </c>
      <c r="I1684" t="str" cm="1">
        <f t="array" ref="I1684">_xlfn.IFS(H1684&gt;411,"Platinum",AND(H1684&lt;=411, H1684&gt;311),"Gold",AND(H1684&lt;=311,H1684&gt;211),"Silver",H1684&lt;=211,"Bronze")</f>
        <v>Bronze</v>
      </c>
      <c r="J1684" t="str" cm="1">
        <f t="array" ref="J1684">_xlfn.IFS(
H1684="444","Champions",
LEFT(H1684,1)="4","Loyal Customers",
MID(H1684,2,1)="4","Potential Loyalists",
LEFT(H1684,1)="3","Promising",
LEFT(H1684,1)="2","Customers Needing Attention",
LEFT(H1684,1)&lt;="2","At Risk",
RIGHT(H1684,1)="4","Can't Lose Them",
TRUE,"Hibernating"
)</f>
        <v>At Risk</v>
      </c>
    </row>
    <row r="1685" spans="1:10" x14ac:dyDescent="0.25">
      <c r="A1685" s="3" t="s">
        <v>1701</v>
      </c>
      <c r="B1685">
        <v>106</v>
      </c>
      <c r="C1685">
        <v>7</v>
      </c>
      <c r="D1685">
        <v>3831.16</v>
      </c>
      <c r="E1685" cm="1">
        <f t="array" ref="E1685">_xlfn.IFS(B1685&gt;87,1,AND(B1685&lt;=87, B1685&gt;45),2,AND(B1685&lt;=45,B1685&gt;18),3,B1685&lt;=18,4)</f>
        <v>1</v>
      </c>
      <c r="F1685" cm="1">
        <f t="array" ref="F1685">_xlfn.IFS(C1685&gt;7,4,AND(C1685&lt;=7, C1685&gt;5),3,AND(C1685&lt;=5,C1685&gt;4),2,C1685&lt;=4,1)</f>
        <v>3</v>
      </c>
      <c r="G1685" cm="1">
        <f t="array" ref="G1685">_xlfn.IFS(D1685&gt;4094,4,AND(D1685&lt;=4094, D1685&gt;2784),3,AND(D1685&lt;=2784,D1685&gt;1779),2,D1685&lt;=1779,1)</f>
        <v>3</v>
      </c>
      <c r="H1685">
        <f t="shared" si="26"/>
        <v>133</v>
      </c>
      <c r="I1685" t="str" cm="1">
        <f t="array" ref="I1685">_xlfn.IFS(H1685&gt;411,"Platinum",AND(H1685&lt;=411, H1685&gt;311),"Gold",AND(H1685&lt;=311,H1685&gt;211),"Silver",H1685&lt;=211,"Bronze")</f>
        <v>Bronze</v>
      </c>
      <c r="J1685" t="str" cm="1">
        <f t="array" ref="J1685">_xlfn.IFS(
H1685="444","Champions",
LEFT(H1685,1)="4","Loyal Customers",
MID(H1685,2,1)="4","Potential Loyalists",
LEFT(H1685,1)="3","Promising",
LEFT(H1685,1)="2","Customers Needing Attention",
LEFT(H1685,1)&lt;="2","At Risk",
RIGHT(H1685,1)="4","Can't Lose Them",
TRUE,"Hibernating"
)</f>
        <v>At Risk</v>
      </c>
    </row>
    <row r="1686" spans="1:10" x14ac:dyDescent="0.25">
      <c r="A1686" s="3" t="s">
        <v>1702</v>
      </c>
      <c r="B1686">
        <v>46</v>
      </c>
      <c r="C1686">
        <v>3</v>
      </c>
      <c r="D1686">
        <v>1853.3</v>
      </c>
      <c r="E1686" cm="1">
        <f t="array" ref="E1686">_xlfn.IFS(B1686&gt;87,1,AND(B1686&lt;=87, B1686&gt;45),2,AND(B1686&lt;=45,B1686&gt;18),3,B1686&lt;=18,4)</f>
        <v>2</v>
      </c>
      <c r="F1686" cm="1">
        <f t="array" ref="F1686">_xlfn.IFS(C1686&gt;7,4,AND(C1686&lt;=7, C1686&gt;5),3,AND(C1686&lt;=5,C1686&gt;4),2,C1686&lt;=4,1)</f>
        <v>1</v>
      </c>
      <c r="G1686" cm="1">
        <f t="array" ref="G1686">_xlfn.IFS(D1686&gt;4094,4,AND(D1686&lt;=4094, D1686&gt;2784),3,AND(D1686&lt;=2784,D1686&gt;1779),2,D1686&lt;=1779,1)</f>
        <v>2</v>
      </c>
      <c r="H1686">
        <f t="shared" si="26"/>
        <v>212</v>
      </c>
      <c r="I1686" t="str" cm="1">
        <f t="array" ref="I1686">_xlfn.IFS(H1686&gt;411,"Platinum",AND(H1686&lt;=411, H1686&gt;311),"Gold",AND(H1686&lt;=311,H1686&gt;211),"Silver",H1686&lt;=211,"Bronze")</f>
        <v>Silver</v>
      </c>
      <c r="J1686" t="str" cm="1">
        <f t="array" ref="J1686">_xlfn.IFS(
H1686="444","Champions",
LEFT(H1686,1)="4","Loyal Customers",
MID(H1686,2,1)="4","Potential Loyalists",
LEFT(H1686,1)="3","Promising",
LEFT(H1686,1)="2","Customers Needing Attention",
LEFT(H1686,1)&lt;="2","At Risk",
RIGHT(H1686,1)="4","Can't Lose Them",
TRUE,"Hibernating"
)</f>
        <v>Customers Needing Attention</v>
      </c>
    </row>
    <row r="1687" spans="1:10" x14ac:dyDescent="0.25">
      <c r="A1687" s="3" t="s">
        <v>1703</v>
      </c>
      <c r="B1687">
        <v>24</v>
      </c>
      <c r="C1687">
        <v>3</v>
      </c>
      <c r="D1687">
        <v>2628.4199999999996</v>
      </c>
      <c r="E1687" cm="1">
        <f t="array" ref="E1687">_xlfn.IFS(B1687&gt;87,1,AND(B1687&lt;=87, B1687&gt;45),2,AND(B1687&lt;=45,B1687&gt;18),3,B1687&lt;=18,4)</f>
        <v>3</v>
      </c>
      <c r="F1687" cm="1">
        <f t="array" ref="F1687">_xlfn.IFS(C1687&gt;7,4,AND(C1687&lt;=7, C1687&gt;5),3,AND(C1687&lt;=5,C1687&gt;4),2,C1687&lt;=4,1)</f>
        <v>1</v>
      </c>
      <c r="G1687" cm="1">
        <f t="array" ref="G1687">_xlfn.IFS(D1687&gt;4094,4,AND(D1687&lt;=4094, D1687&gt;2784),3,AND(D1687&lt;=2784,D1687&gt;1779),2,D1687&lt;=1779,1)</f>
        <v>2</v>
      </c>
      <c r="H1687">
        <f t="shared" si="26"/>
        <v>312</v>
      </c>
      <c r="I1687" t="str" cm="1">
        <f t="array" ref="I1687">_xlfn.IFS(H1687&gt;411,"Platinum",AND(H1687&lt;=411, H1687&gt;311),"Gold",AND(H1687&lt;=311,H1687&gt;211),"Silver",H1687&lt;=211,"Bronze")</f>
        <v>Gold</v>
      </c>
      <c r="J1687" t="str" cm="1">
        <f t="array" ref="J1687">_xlfn.IFS(
H1687="444","Champions",
LEFT(H1687,1)="4","Loyal Customers",
MID(H1687,2,1)="4","Potential Loyalists",
LEFT(H1687,1)="3","Promising",
LEFT(H1687,1)="2","Customers Needing Attention",
LEFT(H1687,1)&lt;="2","At Risk",
RIGHT(H1687,1)="4","Can't Lose Them",
TRUE,"Hibernating"
)</f>
        <v>Promising</v>
      </c>
    </row>
    <row r="1688" spans="1:10" x14ac:dyDescent="0.25">
      <c r="A1688" s="3" t="s">
        <v>1704</v>
      </c>
      <c r="B1688">
        <v>83</v>
      </c>
      <c r="C1688">
        <v>3</v>
      </c>
      <c r="D1688">
        <v>825.25</v>
      </c>
      <c r="E1688" cm="1">
        <f t="array" ref="E1688">_xlfn.IFS(B1688&gt;87,1,AND(B1688&lt;=87, B1688&gt;45),2,AND(B1688&lt;=45,B1688&gt;18),3,B1688&lt;=18,4)</f>
        <v>2</v>
      </c>
      <c r="F1688" cm="1">
        <f t="array" ref="F1688">_xlfn.IFS(C1688&gt;7,4,AND(C1688&lt;=7, C1688&gt;5),3,AND(C1688&lt;=5,C1688&gt;4),2,C1688&lt;=4,1)</f>
        <v>1</v>
      </c>
      <c r="G1688" cm="1">
        <f t="array" ref="G1688">_xlfn.IFS(D1688&gt;4094,4,AND(D1688&lt;=4094, D1688&gt;2784),3,AND(D1688&lt;=2784,D1688&gt;1779),2,D1688&lt;=1779,1)</f>
        <v>1</v>
      </c>
      <c r="H1688">
        <f t="shared" si="26"/>
        <v>211</v>
      </c>
      <c r="I1688" t="str" cm="1">
        <f t="array" ref="I1688">_xlfn.IFS(H1688&gt;411,"Platinum",AND(H1688&lt;=411, H1688&gt;311),"Gold",AND(H1688&lt;=311,H1688&gt;211),"Silver",H1688&lt;=211,"Bronze")</f>
        <v>Bronze</v>
      </c>
      <c r="J1688" t="str" cm="1">
        <f t="array" ref="J1688">_xlfn.IFS(
H1688="444","Champions",
LEFT(H1688,1)="4","Loyal Customers",
MID(H1688,2,1)="4","Potential Loyalists",
LEFT(H1688,1)="3","Promising",
LEFT(H1688,1)="2","Customers Needing Attention",
LEFT(H1688,1)&lt;="2","At Risk",
RIGHT(H1688,1)="4","Can't Lose Them",
TRUE,"Hibernating"
)</f>
        <v>Customers Needing Attention</v>
      </c>
    </row>
    <row r="1689" spans="1:10" x14ac:dyDescent="0.25">
      <c r="A1689" s="3" t="s">
        <v>1705</v>
      </c>
      <c r="B1689">
        <v>145</v>
      </c>
      <c r="C1689">
        <v>3</v>
      </c>
      <c r="D1689">
        <v>2945.85</v>
      </c>
      <c r="E1689" cm="1">
        <f t="array" ref="E1689">_xlfn.IFS(B1689&gt;87,1,AND(B1689&lt;=87, B1689&gt;45),2,AND(B1689&lt;=45,B1689&gt;18),3,B1689&lt;=18,4)</f>
        <v>1</v>
      </c>
      <c r="F1689" cm="1">
        <f t="array" ref="F1689">_xlfn.IFS(C1689&gt;7,4,AND(C1689&lt;=7, C1689&gt;5),3,AND(C1689&lt;=5,C1689&gt;4),2,C1689&lt;=4,1)</f>
        <v>1</v>
      </c>
      <c r="G1689" cm="1">
        <f t="array" ref="G1689">_xlfn.IFS(D1689&gt;4094,4,AND(D1689&lt;=4094, D1689&gt;2784),3,AND(D1689&lt;=2784,D1689&gt;1779),2,D1689&lt;=1779,1)</f>
        <v>3</v>
      </c>
      <c r="H1689">
        <f t="shared" si="26"/>
        <v>113</v>
      </c>
      <c r="I1689" t="str" cm="1">
        <f t="array" ref="I1689">_xlfn.IFS(H1689&gt;411,"Platinum",AND(H1689&lt;=411, H1689&gt;311),"Gold",AND(H1689&lt;=311,H1689&gt;211),"Silver",H1689&lt;=211,"Bronze")</f>
        <v>Bronze</v>
      </c>
      <c r="J1689" t="str" cm="1">
        <f t="array" ref="J1689">_xlfn.IFS(
H1689="444","Champions",
LEFT(H1689,1)="4","Loyal Customers",
MID(H1689,2,1)="4","Potential Loyalists",
LEFT(H1689,1)="3","Promising",
LEFT(H1689,1)="2","Customers Needing Attention",
LEFT(H1689,1)&lt;="2","At Risk",
RIGHT(H1689,1)="4","Can't Lose Them",
TRUE,"Hibernating"
)</f>
        <v>At Risk</v>
      </c>
    </row>
    <row r="1690" spans="1:10" x14ac:dyDescent="0.25">
      <c r="A1690" s="3" t="s">
        <v>1706</v>
      </c>
      <c r="B1690">
        <v>70</v>
      </c>
      <c r="C1690">
        <v>5</v>
      </c>
      <c r="D1690">
        <v>4636.72</v>
      </c>
      <c r="E1690" cm="1">
        <f t="array" ref="E1690">_xlfn.IFS(B1690&gt;87,1,AND(B1690&lt;=87, B1690&gt;45),2,AND(B1690&lt;=45,B1690&gt;18),3,B1690&lt;=18,4)</f>
        <v>2</v>
      </c>
      <c r="F1690" cm="1">
        <f t="array" ref="F1690">_xlfn.IFS(C1690&gt;7,4,AND(C1690&lt;=7, C1690&gt;5),3,AND(C1690&lt;=5,C1690&gt;4),2,C1690&lt;=4,1)</f>
        <v>2</v>
      </c>
      <c r="G1690" cm="1">
        <f t="array" ref="G1690">_xlfn.IFS(D1690&gt;4094,4,AND(D1690&lt;=4094, D1690&gt;2784),3,AND(D1690&lt;=2784,D1690&gt;1779),2,D1690&lt;=1779,1)</f>
        <v>4</v>
      </c>
      <c r="H1690">
        <f t="shared" si="26"/>
        <v>224</v>
      </c>
      <c r="I1690" t="str" cm="1">
        <f t="array" ref="I1690">_xlfn.IFS(H1690&gt;411,"Platinum",AND(H1690&lt;=411, H1690&gt;311),"Gold",AND(H1690&lt;=311,H1690&gt;211),"Silver",H1690&lt;=211,"Bronze")</f>
        <v>Silver</v>
      </c>
      <c r="J1690" t="str" cm="1">
        <f t="array" ref="J1690">_xlfn.IFS(
H1690="444","Champions",
LEFT(H1690,1)="4","Loyal Customers",
MID(H1690,2,1)="4","Potential Loyalists",
LEFT(H1690,1)="3","Promising",
LEFT(H1690,1)="2","Customers Needing Attention",
LEFT(H1690,1)&lt;="2","At Risk",
RIGHT(H1690,1)="4","Can't Lose Them",
TRUE,"Hibernating"
)</f>
        <v>Customers Needing Attention</v>
      </c>
    </row>
    <row r="1691" spans="1:10" x14ac:dyDescent="0.25">
      <c r="A1691" s="3" t="s">
        <v>1707</v>
      </c>
      <c r="B1691">
        <v>108</v>
      </c>
      <c r="C1691">
        <v>4</v>
      </c>
      <c r="D1691">
        <v>456.63</v>
      </c>
      <c r="E1691" cm="1">
        <f t="array" ref="E1691">_xlfn.IFS(B1691&gt;87,1,AND(B1691&lt;=87, B1691&gt;45),2,AND(B1691&lt;=45,B1691&gt;18),3,B1691&lt;=18,4)</f>
        <v>1</v>
      </c>
      <c r="F1691" cm="1">
        <f t="array" ref="F1691">_xlfn.IFS(C1691&gt;7,4,AND(C1691&lt;=7, C1691&gt;5),3,AND(C1691&lt;=5,C1691&gt;4),2,C1691&lt;=4,1)</f>
        <v>1</v>
      </c>
      <c r="G1691" cm="1">
        <f t="array" ref="G1691">_xlfn.IFS(D1691&gt;4094,4,AND(D1691&lt;=4094, D1691&gt;2784),3,AND(D1691&lt;=2784,D1691&gt;1779),2,D1691&lt;=1779,1)</f>
        <v>1</v>
      </c>
      <c r="H1691">
        <f t="shared" si="26"/>
        <v>111</v>
      </c>
      <c r="I1691" t="str" cm="1">
        <f t="array" ref="I1691">_xlfn.IFS(H1691&gt;411,"Platinum",AND(H1691&lt;=411, H1691&gt;311),"Gold",AND(H1691&lt;=311,H1691&gt;211),"Silver",H1691&lt;=211,"Bronze")</f>
        <v>Bronze</v>
      </c>
      <c r="J1691" t="str" cm="1">
        <f t="array" ref="J1691">_xlfn.IFS(
H1691="444","Champions",
LEFT(H1691,1)="4","Loyal Customers",
MID(H1691,2,1)="4","Potential Loyalists",
LEFT(H1691,1)="3","Promising",
LEFT(H1691,1)="2","Customers Needing Attention",
LEFT(H1691,1)&lt;="2","At Risk",
RIGHT(H1691,1)="4","Can't Lose Them",
TRUE,"Hibernating"
)</f>
        <v>At Risk</v>
      </c>
    </row>
    <row r="1692" spans="1:10" x14ac:dyDescent="0.25">
      <c r="A1692" s="3" t="s">
        <v>1708</v>
      </c>
      <c r="B1692">
        <v>62</v>
      </c>
      <c r="C1692">
        <v>5</v>
      </c>
      <c r="D1692">
        <v>2597.64</v>
      </c>
      <c r="E1692" cm="1">
        <f t="array" ref="E1692">_xlfn.IFS(B1692&gt;87,1,AND(B1692&lt;=87, B1692&gt;45),2,AND(B1692&lt;=45,B1692&gt;18),3,B1692&lt;=18,4)</f>
        <v>2</v>
      </c>
      <c r="F1692" cm="1">
        <f t="array" ref="F1692">_xlfn.IFS(C1692&gt;7,4,AND(C1692&lt;=7, C1692&gt;5),3,AND(C1692&lt;=5,C1692&gt;4),2,C1692&lt;=4,1)</f>
        <v>2</v>
      </c>
      <c r="G1692" cm="1">
        <f t="array" ref="G1692">_xlfn.IFS(D1692&gt;4094,4,AND(D1692&lt;=4094, D1692&gt;2784),3,AND(D1692&lt;=2784,D1692&gt;1779),2,D1692&lt;=1779,1)</f>
        <v>2</v>
      </c>
      <c r="H1692">
        <f t="shared" si="26"/>
        <v>222</v>
      </c>
      <c r="I1692" t="str" cm="1">
        <f t="array" ref="I1692">_xlfn.IFS(H1692&gt;411,"Platinum",AND(H1692&lt;=411, H1692&gt;311),"Gold",AND(H1692&lt;=311,H1692&gt;211),"Silver",H1692&lt;=211,"Bronze")</f>
        <v>Silver</v>
      </c>
      <c r="J1692" t="str" cm="1">
        <f t="array" ref="J1692">_xlfn.IFS(
H1692="444","Champions",
LEFT(H1692,1)="4","Loyal Customers",
MID(H1692,2,1)="4","Potential Loyalists",
LEFT(H1692,1)="3","Promising",
LEFT(H1692,1)="2","Customers Needing Attention",
LEFT(H1692,1)&lt;="2","At Risk",
RIGHT(H1692,1)="4","Can't Lose Them",
TRUE,"Hibernating"
)</f>
        <v>Customers Needing Attention</v>
      </c>
    </row>
    <row r="1693" spans="1:10" x14ac:dyDescent="0.25">
      <c r="A1693" s="3" t="s">
        <v>1709</v>
      </c>
      <c r="B1693">
        <v>11</v>
      </c>
      <c r="C1693">
        <v>5</v>
      </c>
      <c r="D1693">
        <v>2283.5500000000002</v>
      </c>
      <c r="E1693" cm="1">
        <f t="array" ref="E1693">_xlfn.IFS(B1693&gt;87,1,AND(B1693&lt;=87, B1693&gt;45),2,AND(B1693&lt;=45,B1693&gt;18),3,B1693&lt;=18,4)</f>
        <v>4</v>
      </c>
      <c r="F1693" cm="1">
        <f t="array" ref="F1693">_xlfn.IFS(C1693&gt;7,4,AND(C1693&lt;=7, C1693&gt;5),3,AND(C1693&lt;=5,C1693&gt;4),2,C1693&lt;=4,1)</f>
        <v>2</v>
      </c>
      <c r="G1693" cm="1">
        <f t="array" ref="G1693">_xlfn.IFS(D1693&gt;4094,4,AND(D1693&lt;=4094, D1693&gt;2784),3,AND(D1693&lt;=2784,D1693&gt;1779),2,D1693&lt;=1779,1)</f>
        <v>2</v>
      </c>
      <c r="H1693">
        <f t="shared" si="26"/>
        <v>422</v>
      </c>
      <c r="I1693" t="str" cm="1">
        <f t="array" ref="I1693">_xlfn.IFS(H1693&gt;411,"Platinum",AND(H1693&lt;=411, H1693&gt;311),"Gold",AND(H1693&lt;=311,H1693&gt;211),"Silver",H1693&lt;=211,"Bronze")</f>
        <v>Platinum</v>
      </c>
      <c r="J1693" t="str" cm="1">
        <f t="array" ref="J1693">_xlfn.IFS(
H1693="444","Champions",
LEFT(H1693,1)="4","Loyal Customers",
MID(H1693,2,1)="4","Potential Loyalists",
LEFT(H1693,1)="3","Promising",
LEFT(H1693,1)="2","Customers Needing Attention",
LEFT(H1693,1)&lt;="2","At Risk",
RIGHT(H1693,1)="4","Can't Lose Them",
TRUE,"Hibernating"
)</f>
        <v>Loyal Customers</v>
      </c>
    </row>
    <row r="1694" spans="1:10" x14ac:dyDescent="0.25">
      <c r="A1694" s="3" t="s">
        <v>1710</v>
      </c>
      <c r="B1694">
        <v>208</v>
      </c>
      <c r="C1694">
        <v>3</v>
      </c>
      <c r="D1694">
        <v>2105.39</v>
      </c>
      <c r="E1694" cm="1">
        <f t="array" ref="E1694">_xlfn.IFS(B1694&gt;87,1,AND(B1694&lt;=87, B1694&gt;45),2,AND(B1694&lt;=45,B1694&gt;18),3,B1694&lt;=18,4)</f>
        <v>1</v>
      </c>
      <c r="F1694" cm="1">
        <f t="array" ref="F1694">_xlfn.IFS(C1694&gt;7,4,AND(C1694&lt;=7, C1694&gt;5),3,AND(C1694&lt;=5,C1694&gt;4),2,C1694&lt;=4,1)</f>
        <v>1</v>
      </c>
      <c r="G1694" cm="1">
        <f t="array" ref="G1694">_xlfn.IFS(D1694&gt;4094,4,AND(D1694&lt;=4094, D1694&gt;2784),3,AND(D1694&lt;=2784,D1694&gt;1779),2,D1694&lt;=1779,1)</f>
        <v>2</v>
      </c>
      <c r="H1694">
        <f t="shared" si="26"/>
        <v>112</v>
      </c>
      <c r="I1694" t="str" cm="1">
        <f t="array" ref="I1694">_xlfn.IFS(H1694&gt;411,"Platinum",AND(H1694&lt;=411, H1694&gt;311),"Gold",AND(H1694&lt;=311,H1694&gt;211),"Silver",H1694&lt;=211,"Bronze")</f>
        <v>Bronze</v>
      </c>
      <c r="J1694" t="str" cm="1">
        <f t="array" ref="J1694">_xlfn.IFS(
H1694="444","Champions",
LEFT(H1694,1)="4","Loyal Customers",
MID(H1694,2,1)="4","Potential Loyalists",
LEFT(H1694,1)="3","Promising",
LEFT(H1694,1)="2","Customers Needing Attention",
LEFT(H1694,1)&lt;="2","At Risk",
RIGHT(H1694,1)="4","Can't Lose Them",
TRUE,"Hibernating"
)</f>
        <v>At Risk</v>
      </c>
    </row>
    <row r="1695" spans="1:10" x14ac:dyDescent="0.25">
      <c r="A1695" s="3" t="s">
        <v>1711</v>
      </c>
      <c r="B1695">
        <v>24</v>
      </c>
      <c r="C1695">
        <v>6</v>
      </c>
      <c r="D1695">
        <v>2589.2399999999998</v>
      </c>
      <c r="E1695" cm="1">
        <f t="array" ref="E1695">_xlfn.IFS(B1695&gt;87,1,AND(B1695&lt;=87, B1695&gt;45),2,AND(B1695&lt;=45,B1695&gt;18),3,B1695&lt;=18,4)</f>
        <v>3</v>
      </c>
      <c r="F1695" cm="1">
        <f t="array" ref="F1695">_xlfn.IFS(C1695&gt;7,4,AND(C1695&lt;=7, C1695&gt;5),3,AND(C1695&lt;=5,C1695&gt;4),2,C1695&lt;=4,1)</f>
        <v>3</v>
      </c>
      <c r="G1695" cm="1">
        <f t="array" ref="G1695">_xlfn.IFS(D1695&gt;4094,4,AND(D1695&lt;=4094, D1695&gt;2784),3,AND(D1695&lt;=2784,D1695&gt;1779),2,D1695&lt;=1779,1)</f>
        <v>2</v>
      </c>
      <c r="H1695">
        <f t="shared" si="26"/>
        <v>332</v>
      </c>
      <c r="I1695" t="str" cm="1">
        <f t="array" ref="I1695">_xlfn.IFS(H1695&gt;411,"Platinum",AND(H1695&lt;=411, H1695&gt;311),"Gold",AND(H1695&lt;=311,H1695&gt;211),"Silver",H1695&lt;=211,"Bronze")</f>
        <v>Gold</v>
      </c>
      <c r="J1695" t="str" cm="1">
        <f t="array" ref="J1695">_xlfn.IFS(
H1695="444","Champions",
LEFT(H1695,1)="4","Loyal Customers",
MID(H1695,2,1)="4","Potential Loyalists",
LEFT(H1695,1)="3","Promising",
LEFT(H1695,1)="2","Customers Needing Attention",
LEFT(H1695,1)&lt;="2","At Risk",
RIGHT(H1695,1)="4","Can't Lose Them",
TRUE,"Hibernating"
)</f>
        <v>Promising</v>
      </c>
    </row>
    <row r="1696" spans="1:10" x14ac:dyDescent="0.25">
      <c r="A1696" s="3" t="s">
        <v>1712</v>
      </c>
      <c r="B1696">
        <v>14</v>
      </c>
      <c r="C1696">
        <v>9</v>
      </c>
      <c r="D1696">
        <v>4572.03</v>
      </c>
      <c r="E1696" cm="1">
        <f t="array" ref="E1696">_xlfn.IFS(B1696&gt;87,1,AND(B1696&lt;=87, B1696&gt;45),2,AND(B1696&lt;=45,B1696&gt;18),3,B1696&lt;=18,4)</f>
        <v>4</v>
      </c>
      <c r="F1696" cm="1">
        <f t="array" ref="F1696">_xlfn.IFS(C1696&gt;7,4,AND(C1696&lt;=7, C1696&gt;5),3,AND(C1696&lt;=5,C1696&gt;4),2,C1696&lt;=4,1)</f>
        <v>4</v>
      </c>
      <c r="G1696" cm="1">
        <f t="array" ref="G1696">_xlfn.IFS(D1696&gt;4094,4,AND(D1696&lt;=4094, D1696&gt;2784),3,AND(D1696&lt;=2784,D1696&gt;1779),2,D1696&lt;=1779,1)</f>
        <v>4</v>
      </c>
      <c r="H1696">
        <f t="shared" si="26"/>
        <v>444</v>
      </c>
      <c r="I1696" t="str" cm="1">
        <f t="array" ref="I1696">_xlfn.IFS(H1696&gt;411,"Platinum",AND(H1696&lt;=411, H1696&gt;311),"Gold",AND(H1696&lt;=311,H1696&gt;211),"Silver",H1696&lt;=211,"Bronze")</f>
        <v>Platinum</v>
      </c>
      <c r="J1696" t="str" cm="1">
        <f t="array" ref="J1696">_xlfn.IFS(
H1696="444","Champions",
LEFT(H1696,1)="4","Loyal Customers",
MID(H1696,2,1)="4","Potential Loyalists",
LEFT(H1696,1)="3","Promising",
LEFT(H1696,1)="2","Customers Needing Attention",
LEFT(H1696,1)&lt;="2","At Risk",
RIGHT(H1696,1)="4","Can't Lose Them",
TRUE,"Hibernating"
)</f>
        <v>Loyal Customers</v>
      </c>
    </row>
    <row r="1697" spans="1:10" x14ac:dyDescent="0.25">
      <c r="A1697" s="3" t="s">
        <v>1713</v>
      </c>
      <c r="B1697">
        <v>184</v>
      </c>
      <c r="C1697">
        <v>6</v>
      </c>
      <c r="D1697">
        <v>2222.37</v>
      </c>
      <c r="E1697" cm="1">
        <f t="array" ref="E1697">_xlfn.IFS(B1697&gt;87,1,AND(B1697&lt;=87, B1697&gt;45),2,AND(B1697&lt;=45,B1697&gt;18),3,B1697&lt;=18,4)</f>
        <v>1</v>
      </c>
      <c r="F1697" cm="1">
        <f t="array" ref="F1697">_xlfn.IFS(C1697&gt;7,4,AND(C1697&lt;=7, C1697&gt;5),3,AND(C1697&lt;=5,C1697&gt;4),2,C1697&lt;=4,1)</f>
        <v>3</v>
      </c>
      <c r="G1697" cm="1">
        <f t="array" ref="G1697">_xlfn.IFS(D1697&gt;4094,4,AND(D1697&lt;=4094, D1697&gt;2784),3,AND(D1697&lt;=2784,D1697&gt;1779),2,D1697&lt;=1779,1)</f>
        <v>2</v>
      </c>
      <c r="H1697">
        <f t="shared" si="26"/>
        <v>132</v>
      </c>
      <c r="I1697" t="str" cm="1">
        <f t="array" ref="I1697">_xlfn.IFS(H1697&gt;411,"Platinum",AND(H1697&lt;=411, H1697&gt;311),"Gold",AND(H1697&lt;=311,H1697&gt;211),"Silver",H1697&lt;=211,"Bronze")</f>
        <v>Bronze</v>
      </c>
      <c r="J1697" t="str" cm="1">
        <f t="array" ref="J1697">_xlfn.IFS(
H1697="444","Champions",
LEFT(H1697,1)="4","Loyal Customers",
MID(H1697,2,1)="4","Potential Loyalists",
LEFT(H1697,1)="3","Promising",
LEFT(H1697,1)="2","Customers Needing Attention",
LEFT(H1697,1)&lt;="2","At Risk",
RIGHT(H1697,1)="4","Can't Lose Them",
TRUE,"Hibernating"
)</f>
        <v>At Risk</v>
      </c>
    </row>
    <row r="1698" spans="1:10" x14ac:dyDescent="0.25">
      <c r="A1698" s="3" t="s">
        <v>1714</v>
      </c>
      <c r="B1698">
        <v>303</v>
      </c>
      <c r="C1698">
        <v>1</v>
      </c>
      <c r="D1698">
        <v>217.51</v>
      </c>
      <c r="E1698" cm="1">
        <f t="array" ref="E1698">_xlfn.IFS(B1698&gt;87,1,AND(B1698&lt;=87, B1698&gt;45),2,AND(B1698&lt;=45,B1698&gt;18),3,B1698&lt;=18,4)</f>
        <v>1</v>
      </c>
      <c r="F1698" cm="1">
        <f t="array" ref="F1698">_xlfn.IFS(C1698&gt;7,4,AND(C1698&lt;=7, C1698&gt;5),3,AND(C1698&lt;=5,C1698&gt;4),2,C1698&lt;=4,1)</f>
        <v>1</v>
      </c>
      <c r="G1698" cm="1">
        <f t="array" ref="G1698">_xlfn.IFS(D1698&gt;4094,4,AND(D1698&lt;=4094, D1698&gt;2784),3,AND(D1698&lt;=2784,D1698&gt;1779),2,D1698&lt;=1779,1)</f>
        <v>1</v>
      </c>
      <c r="H1698">
        <f t="shared" si="26"/>
        <v>111</v>
      </c>
      <c r="I1698" t="str" cm="1">
        <f t="array" ref="I1698">_xlfn.IFS(H1698&gt;411,"Platinum",AND(H1698&lt;=411, H1698&gt;311),"Gold",AND(H1698&lt;=311,H1698&gt;211),"Silver",H1698&lt;=211,"Bronze")</f>
        <v>Bronze</v>
      </c>
      <c r="J1698" t="str" cm="1">
        <f t="array" ref="J1698">_xlfn.IFS(
H1698="444","Champions",
LEFT(H1698,1)="4","Loyal Customers",
MID(H1698,2,1)="4","Potential Loyalists",
LEFT(H1698,1)="3","Promising",
LEFT(H1698,1)="2","Customers Needing Attention",
LEFT(H1698,1)&lt;="2","At Risk",
RIGHT(H1698,1)="4","Can't Lose Them",
TRUE,"Hibernating"
)</f>
        <v>At Risk</v>
      </c>
    </row>
    <row r="1699" spans="1:10" x14ac:dyDescent="0.25">
      <c r="A1699" s="3" t="s">
        <v>1715</v>
      </c>
      <c r="B1699">
        <v>53</v>
      </c>
      <c r="C1699">
        <v>6</v>
      </c>
      <c r="D1699">
        <v>2467.1400000000003</v>
      </c>
      <c r="E1699" cm="1">
        <f t="array" ref="E1699">_xlfn.IFS(B1699&gt;87,1,AND(B1699&lt;=87, B1699&gt;45),2,AND(B1699&lt;=45,B1699&gt;18),3,B1699&lt;=18,4)</f>
        <v>2</v>
      </c>
      <c r="F1699" cm="1">
        <f t="array" ref="F1699">_xlfn.IFS(C1699&gt;7,4,AND(C1699&lt;=7, C1699&gt;5),3,AND(C1699&lt;=5,C1699&gt;4),2,C1699&lt;=4,1)</f>
        <v>3</v>
      </c>
      <c r="G1699" cm="1">
        <f t="array" ref="G1699">_xlfn.IFS(D1699&gt;4094,4,AND(D1699&lt;=4094, D1699&gt;2784),3,AND(D1699&lt;=2784,D1699&gt;1779),2,D1699&lt;=1779,1)</f>
        <v>2</v>
      </c>
      <c r="H1699">
        <f t="shared" si="26"/>
        <v>232</v>
      </c>
      <c r="I1699" t="str" cm="1">
        <f t="array" ref="I1699">_xlfn.IFS(H1699&gt;411,"Platinum",AND(H1699&lt;=411, H1699&gt;311),"Gold",AND(H1699&lt;=311,H1699&gt;211),"Silver",H1699&lt;=211,"Bronze")</f>
        <v>Silver</v>
      </c>
      <c r="J1699" t="str" cm="1">
        <f t="array" ref="J1699">_xlfn.IFS(
H1699="444","Champions",
LEFT(H1699,1)="4","Loyal Customers",
MID(H1699,2,1)="4","Potential Loyalists",
LEFT(H1699,1)="3","Promising",
LEFT(H1699,1)="2","Customers Needing Attention",
LEFT(H1699,1)&lt;="2","At Risk",
RIGHT(H1699,1)="4","Can't Lose Them",
TRUE,"Hibernating"
)</f>
        <v>Customers Needing Attention</v>
      </c>
    </row>
    <row r="1700" spans="1:10" x14ac:dyDescent="0.25">
      <c r="A1700" s="3" t="s">
        <v>1716</v>
      </c>
      <c r="B1700">
        <v>40</v>
      </c>
      <c r="C1700">
        <v>7</v>
      </c>
      <c r="D1700">
        <v>4600.01</v>
      </c>
      <c r="E1700" cm="1">
        <f t="array" ref="E1700">_xlfn.IFS(B1700&gt;87,1,AND(B1700&lt;=87, B1700&gt;45),2,AND(B1700&lt;=45,B1700&gt;18),3,B1700&lt;=18,4)</f>
        <v>3</v>
      </c>
      <c r="F1700" cm="1">
        <f t="array" ref="F1700">_xlfn.IFS(C1700&gt;7,4,AND(C1700&lt;=7, C1700&gt;5),3,AND(C1700&lt;=5,C1700&gt;4),2,C1700&lt;=4,1)</f>
        <v>3</v>
      </c>
      <c r="G1700" cm="1">
        <f t="array" ref="G1700">_xlfn.IFS(D1700&gt;4094,4,AND(D1700&lt;=4094, D1700&gt;2784),3,AND(D1700&lt;=2784,D1700&gt;1779),2,D1700&lt;=1779,1)</f>
        <v>4</v>
      </c>
      <c r="H1700">
        <f t="shared" si="26"/>
        <v>334</v>
      </c>
      <c r="I1700" t="str" cm="1">
        <f t="array" ref="I1700">_xlfn.IFS(H1700&gt;411,"Platinum",AND(H1700&lt;=411, H1700&gt;311),"Gold",AND(H1700&lt;=311,H1700&gt;211),"Silver",H1700&lt;=211,"Bronze")</f>
        <v>Gold</v>
      </c>
      <c r="J1700" t="str" cm="1">
        <f t="array" ref="J1700">_xlfn.IFS(
H1700="444","Champions",
LEFT(H1700,1)="4","Loyal Customers",
MID(H1700,2,1)="4","Potential Loyalists",
LEFT(H1700,1)="3","Promising",
LEFT(H1700,1)="2","Customers Needing Attention",
LEFT(H1700,1)&lt;="2","At Risk",
RIGHT(H1700,1)="4","Can't Lose Them",
TRUE,"Hibernating"
)</f>
        <v>Promising</v>
      </c>
    </row>
    <row r="1701" spans="1:10" x14ac:dyDescent="0.25">
      <c r="A1701" s="3" t="s">
        <v>1717</v>
      </c>
      <c r="B1701">
        <v>25</v>
      </c>
      <c r="C1701">
        <v>7</v>
      </c>
      <c r="D1701">
        <v>4870.3500000000004</v>
      </c>
      <c r="E1701" cm="1">
        <f t="array" ref="E1701">_xlfn.IFS(B1701&gt;87,1,AND(B1701&lt;=87, B1701&gt;45),2,AND(B1701&lt;=45,B1701&gt;18),3,B1701&lt;=18,4)</f>
        <v>3</v>
      </c>
      <c r="F1701" cm="1">
        <f t="array" ref="F1701">_xlfn.IFS(C1701&gt;7,4,AND(C1701&lt;=7, C1701&gt;5),3,AND(C1701&lt;=5,C1701&gt;4),2,C1701&lt;=4,1)</f>
        <v>3</v>
      </c>
      <c r="G1701" cm="1">
        <f t="array" ref="G1701">_xlfn.IFS(D1701&gt;4094,4,AND(D1701&lt;=4094, D1701&gt;2784),3,AND(D1701&lt;=2784,D1701&gt;1779),2,D1701&lt;=1779,1)</f>
        <v>4</v>
      </c>
      <c r="H1701">
        <f t="shared" si="26"/>
        <v>334</v>
      </c>
      <c r="I1701" t="str" cm="1">
        <f t="array" ref="I1701">_xlfn.IFS(H1701&gt;411,"Platinum",AND(H1701&lt;=411, H1701&gt;311),"Gold",AND(H1701&lt;=311,H1701&gt;211),"Silver",H1701&lt;=211,"Bronze")</f>
        <v>Gold</v>
      </c>
      <c r="J1701" t="str" cm="1">
        <f t="array" ref="J1701">_xlfn.IFS(
H1701="444","Champions",
LEFT(H1701,1)="4","Loyal Customers",
MID(H1701,2,1)="4","Potential Loyalists",
LEFT(H1701,1)="3","Promising",
LEFT(H1701,1)="2","Customers Needing Attention",
LEFT(H1701,1)&lt;="2","At Risk",
RIGHT(H1701,1)="4","Can't Lose Them",
TRUE,"Hibernating"
)</f>
        <v>Promising</v>
      </c>
    </row>
    <row r="1702" spans="1:10" x14ac:dyDescent="0.25">
      <c r="A1702" s="3" t="s">
        <v>1718</v>
      </c>
      <c r="B1702">
        <v>98</v>
      </c>
      <c r="C1702">
        <v>7</v>
      </c>
      <c r="D1702">
        <v>4083.33</v>
      </c>
      <c r="E1702" cm="1">
        <f t="array" ref="E1702">_xlfn.IFS(B1702&gt;87,1,AND(B1702&lt;=87, B1702&gt;45),2,AND(B1702&lt;=45,B1702&gt;18),3,B1702&lt;=18,4)</f>
        <v>1</v>
      </c>
      <c r="F1702" cm="1">
        <f t="array" ref="F1702">_xlfn.IFS(C1702&gt;7,4,AND(C1702&lt;=7, C1702&gt;5),3,AND(C1702&lt;=5,C1702&gt;4),2,C1702&lt;=4,1)</f>
        <v>3</v>
      </c>
      <c r="G1702" cm="1">
        <f t="array" ref="G1702">_xlfn.IFS(D1702&gt;4094,4,AND(D1702&lt;=4094, D1702&gt;2784),3,AND(D1702&lt;=2784,D1702&gt;1779),2,D1702&lt;=1779,1)</f>
        <v>3</v>
      </c>
      <c r="H1702">
        <f t="shared" si="26"/>
        <v>133</v>
      </c>
      <c r="I1702" t="str" cm="1">
        <f t="array" ref="I1702">_xlfn.IFS(H1702&gt;411,"Platinum",AND(H1702&lt;=411, H1702&gt;311),"Gold",AND(H1702&lt;=311,H1702&gt;211),"Silver",H1702&lt;=211,"Bronze")</f>
        <v>Bronze</v>
      </c>
      <c r="J1702" t="str" cm="1">
        <f t="array" ref="J1702">_xlfn.IFS(
H1702="444","Champions",
LEFT(H1702,1)="4","Loyal Customers",
MID(H1702,2,1)="4","Potential Loyalists",
LEFT(H1702,1)="3","Promising",
LEFT(H1702,1)="2","Customers Needing Attention",
LEFT(H1702,1)&lt;="2","At Risk",
RIGHT(H1702,1)="4","Can't Lose Them",
TRUE,"Hibernating"
)</f>
        <v>At Risk</v>
      </c>
    </row>
    <row r="1703" spans="1:10" x14ac:dyDescent="0.25">
      <c r="A1703" s="3" t="s">
        <v>1719</v>
      </c>
      <c r="B1703">
        <v>17</v>
      </c>
      <c r="C1703">
        <v>4</v>
      </c>
      <c r="D1703">
        <v>1116.1500000000001</v>
      </c>
      <c r="E1703" cm="1">
        <f t="array" ref="E1703">_xlfn.IFS(B1703&gt;87,1,AND(B1703&lt;=87, B1703&gt;45),2,AND(B1703&lt;=45,B1703&gt;18),3,B1703&lt;=18,4)</f>
        <v>4</v>
      </c>
      <c r="F1703" cm="1">
        <f t="array" ref="F1703">_xlfn.IFS(C1703&gt;7,4,AND(C1703&lt;=7, C1703&gt;5),3,AND(C1703&lt;=5,C1703&gt;4),2,C1703&lt;=4,1)</f>
        <v>1</v>
      </c>
      <c r="G1703" cm="1">
        <f t="array" ref="G1703">_xlfn.IFS(D1703&gt;4094,4,AND(D1703&lt;=4094, D1703&gt;2784),3,AND(D1703&lt;=2784,D1703&gt;1779),2,D1703&lt;=1779,1)</f>
        <v>1</v>
      </c>
      <c r="H1703">
        <f t="shared" si="26"/>
        <v>411</v>
      </c>
      <c r="I1703" t="str" cm="1">
        <f t="array" ref="I1703">_xlfn.IFS(H1703&gt;411,"Platinum",AND(H1703&lt;=411, H1703&gt;311),"Gold",AND(H1703&lt;=311,H1703&gt;211),"Silver",H1703&lt;=211,"Bronze")</f>
        <v>Gold</v>
      </c>
      <c r="J1703" t="str" cm="1">
        <f t="array" ref="J1703">_xlfn.IFS(
H1703="444","Champions",
LEFT(H1703,1)="4","Loyal Customers",
MID(H1703,2,1)="4","Potential Loyalists",
LEFT(H1703,1)="3","Promising",
LEFT(H1703,1)="2","Customers Needing Attention",
LEFT(H1703,1)&lt;="2","At Risk",
RIGHT(H1703,1)="4","Can't Lose Them",
TRUE,"Hibernating"
)</f>
        <v>Loyal Customers</v>
      </c>
    </row>
    <row r="1704" spans="1:10" x14ac:dyDescent="0.25">
      <c r="A1704" s="3" t="s">
        <v>1720</v>
      </c>
      <c r="B1704">
        <v>9</v>
      </c>
      <c r="C1704">
        <v>6</v>
      </c>
      <c r="D1704">
        <v>1691.1100000000001</v>
      </c>
      <c r="E1704" cm="1">
        <f t="array" ref="E1704">_xlfn.IFS(B1704&gt;87,1,AND(B1704&lt;=87, B1704&gt;45),2,AND(B1704&lt;=45,B1704&gt;18),3,B1704&lt;=18,4)</f>
        <v>4</v>
      </c>
      <c r="F1704" cm="1">
        <f t="array" ref="F1704">_xlfn.IFS(C1704&gt;7,4,AND(C1704&lt;=7, C1704&gt;5),3,AND(C1704&lt;=5,C1704&gt;4),2,C1704&lt;=4,1)</f>
        <v>3</v>
      </c>
      <c r="G1704" cm="1">
        <f t="array" ref="G1704">_xlfn.IFS(D1704&gt;4094,4,AND(D1704&lt;=4094, D1704&gt;2784),3,AND(D1704&lt;=2784,D1704&gt;1779),2,D1704&lt;=1779,1)</f>
        <v>1</v>
      </c>
      <c r="H1704">
        <f t="shared" si="26"/>
        <v>431</v>
      </c>
      <c r="I1704" t="str" cm="1">
        <f t="array" ref="I1704">_xlfn.IFS(H1704&gt;411,"Platinum",AND(H1704&lt;=411, H1704&gt;311),"Gold",AND(H1704&lt;=311,H1704&gt;211),"Silver",H1704&lt;=211,"Bronze")</f>
        <v>Platinum</v>
      </c>
      <c r="J1704" t="str" cm="1">
        <f t="array" ref="J1704">_xlfn.IFS(
H1704="444","Champions",
LEFT(H1704,1)="4","Loyal Customers",
MID(H1704,2,1)="4","Potential Loyalists",
LEFT(H1704,1)="3","Promising",
LEFT(H1704,1)="2","Customers Needing Attention",
LEFT(H1704,1)&lt;="2","At Risk",
RIGHT(H1704,1)="4","Can't Lose Them",
TRUE,"Hibernating"
)</f>
        <v>Loyal Customers</v>
      </c>
    </row>
    <row r="1705" spans="1:10" x14ac:dyDescent="0.25">
      <c r="A1705" s="3" t="s">
        <v>1721</v>
      </c>
      <c r="B1705">
        <v>5</v>
      </c>
      <c r="C1705">
        <v>7</v>
      </c>
      <c r="D1705">
        <v>3162.3700000000003</v>
      </c>
      <c r="E1705" cm="1">
        <f t="array" ref="E1705">_xlfn.IFS(B1705&gt;87,1,AND(B1705&lt;=87, B1705&gt;45),2,AND(B1705&lt;=45,B1705&gt;18),3,B1705&lt;=18,4)</f>
        <v>4</v>
      </c>
      <c r="F1705" cm="1">
        <f t="array" ref="F1705">_xlfn.IFS(C1705&gt;7,4,AND(C1705&lt;=7, C1705&gt;5),3,AND(C1705&lt;=5,C1705&gt;4),2,C1705&lt;=4,1)</f>
        <v>3</v>
      </c>
      <c r="G1705" cm="1">
        <f t="array" ref="G1705">_xlfn.IFS(D1705&gt;4094,4,AND(D1705&lt;=4094, D1705&gt;2784),3,AND(D1705&lt;=2784,D1705&gt;1779),2,D1705&lt;=1779,1)</f>
        <v>3</v>
      </c>
      <c r="H1705">
        <f t="shared" si="26"/>
        <v>433</v>
      </c>
      <c r="I1705" t="str" cm="1">
        <f t="array" ref="I1705">_xlfn.IFS(H1705&gt;411,"Platinum",AND(H1705&lt;=411, H1705&gt;311),"Gold",AND(H1705&lt;=311,H1705&gt;211),"Silver",H1705&lt;=211,"Bronze")</f>
        <v>Platinum</v>
      </c>
      <c r="J1705" t="str" cm="1">
        <f t="array" ref="J1705">_xlfn.IFS(
H1705="444","Champions",
LEFT(H1705,1)="4","Loyal Customers",
MID(H1705,2,1)="4","Potential Loyalists",
LEFT(H1705,1)="3","Promising",
LEFT(H1705,1)="2","Customers Needing Attention",
LEFT(H1705,1)&lt;="2","At Risk",
RIGHT(H1705,1)="4","Can't Lose Them",
TRUE,"Hibernating"
)</f>
        <v>Loyal Customers</v>
      </c>
    </row>
    <row r="1706" spans="1:10" x14ac:dyDescent="0.25">
      <c r="A1706" s="3" t="s">
        <v>1722</v>
      </c>
      <c r="B1706">
        <v>140</v>
      </c>
      <c r="C1706">
        <v>1</v>
      </c>
      <c r="D1706">
        <v>17.87</v>
      </c>
      <c r="E1706" cm="1">
        <f t="array" ref="E1706">_xlfn.IFS(B1706&gt;87,1,AND(B1706&lt;=87, B1706&gt;45),2,AND(B1706&lt;=45,B1706&gt;18),3,B1706&lt;=18,4)</f>
        <v>1</v>
      </c>
      <c r="F1706" cm="1">
        <f t="array" ref="F1706">_xlfn.IFS(C1706&gt;7,4,AND(C1706&lt;=7, C1706&gt;5),3,AND(C1706&lt;=5,C1706&gt;4),2,C1706&lt;=4,1)</f>
        <v>1</v>
      </c>
      <c r="G1706" cm="1">
        <f t="array" ref="G1706">_xlfn.IFS(D1706&gt;4094,4,AND(D1706&lt;=4094, D1706&gt;2784),3,AND(D1706&lt;=2784,D1706&gt;1779),2,D1706&lt;=1779,1)</f>
        <v>1</v>
      </c>
      <c r="H1706">
        <f t="shared" si="26"/>
        <v>111</v>
      </c>
      <c r="I1706" t="str" cm="1">
        <f t="array" ref="I1706">_xlfn.IFS(H1706&gt;411,"Platinum",AND(H1706&lt;=411, H1706&gt;311),"Gold",AND(H1706&lt;=311,H1706&gt;211),"Silver",H1706&lt;=211,"Bronze")</f>
        <v>Bronze</v>
      </c>
      <c r="J1706" t="str" cm="1">
        <f t="array" ref="J1706">_xlfn.IFS(
H1706="444","Champions",
LEFT(H1706,1)="4","Loyal Customers",
MID(H1706,2,1)="4","Potential Loyalists",
LEFT(H1706,1)="3","Promising",
LEFT(H1706,1)="2","Customers Needing Attention",
LEFT(H1706,1)&lt;="2","At Risk",
RIGHT(H1706,1)="4","Can't Lose Them",
TRUE,"Hibernating"
)</f>
        <v>At Risk</v>
      </c>
    </row>
    <row r="1707" spans="1:10" x14ac:dyDescent="0.25">
      <c r="A1707" s="3" t="s">
        <v>1723</v>
      </c>
      <c r="B1707">
        <v>18</v>
      </c>
      <c r="C1707">
        <v>3</v>
      </c>
      <c r="D1707">
        <v>1710.62</v>
      </c>
      <c r="E1707" cm="1">
        <f t="array" ref="E1707">_xlfn.IFS(B1707&gt;87,1,AND(B1707&lt;=87, B1707&gt;45),2,AND(B1707&lt;=45,B1707&gt;18),3,B1707&lt;=18,4)</f>
        <v>4</v>
      </c>
      <c r="F1707" cm="1">
        <f t="array" ref="F1707">_xlfn.IFS(C1707&gt;7,4,AND(C1707&lt;=7, C1707&gt;5),3,AND(C1707&lt;=5,C1707&gt;4),2,C1707&lt;=4,1)</f>
        <v>1</v>
      </c>
      <c r="G1707" cm="1">
        <f t="array" ref="G1707">_xlfn.IFS(D1707&gt;4094,4,AND(D1707&lt;=4094, D1707&gt;2784),3,AND(D1707&lt;=2784,D1707&gt;1779),2,D1707&lt;=1779,1)</f>
        <v>1</v>
      </c>
      <c r="H1707">
        <f t="shared" si="26"/>
        <v>411</v>
      </c>
      <c r="I1707" t="str" cm="1">
        <f t="array" ref="I1707">_xlfn.IFS(H1707&gt;411,"Platinum",AND(H1707&lt;=411, H1707&gt;311),"Gold",AND(H1707&lt;=311,H1707&gt;211),"Silver",H1707&lt;=211,"Bronze")</f>
        <v>Gold</v>
      </c>
      <c r="J1707" t="str" cm="1">
        <f t="array" ref="J1707">_xlfn.IFS(
H1707="444","Champions",
LEFT(H1707,1)="4","Loyal Customers",
MID(H1707,2,1)="4","Potential Loyalists",
LEFT(H1707,1)="3","Promising",
LEFT(H1707,1)="2","Customers Needing Attention",
LEFT(H1707,1)&lt;="2","At Risk",
RIGHT(H1707,1)="4","Can't Lose Them",
TRUE,"Hibernating"
)</f>
        <v>Loyal Customers</v>
      </c>
    </row>
    <row r="1708" spans="1:10" x14ac:dyDescent="0.25">
      <c r="A1708" s="3" t="s">
        <v>1724</v>
      </c>
      <c r="B1708">
        <v>45</v>
      </c>
      <c r="C1708">
        <v>7</v>
      </c>
      <c r="D1708">
        <v>1900.93</v>
      </c>
      <c r="E1708" cm="1">
        <f t="array" ref="E1708">_xlfn.IFS(B1708&gt;87,1,AND(B1708&lt;=87, B1708&gt;45),2,AND(B1708&lt;=45,B1708&gt;18),3,B1708&lt;=18,4)</f>
        <v>3</v>
      </c>
      <c r="F1708" cm="1">
        <f t="array" ref="F1708">_xlfn.IFS(C1708&gt;7,4,AND(C1708&lt;=7, C1708&gt;5),3,AND(C1708&lt;=5,C1708&gt;4),2,C1708&lt;=4,1)</f>
        <v>3</v>
      </c>
      <c r="G1708" cm="1">
        <f t="array" ref="G1708">_xlfn.IFS(D1708&gt;4094,4,AND(D1708&lt;=4094, D1708&gt;2784),3,AND(D1708&lt;=2784,D1708&gt;1779),2,D1708&lt;=1779,1)</f>
        <v>2</v>
      </c>
      <c r="H1708">
        <f t="shared" si="26"/>
        <v>332</v>
      </c>
      <c r="I1708" t="str" cm="1">
        <f t="array" ref="I1708">_xlfn.IFS(H1708&gt;411,"Platinum",AND(H1708&lt;=411, H1708&gt;311),"Gold",AND(H1708&lt;=311,H1708&gt;211),"Silver",H1708&lt;=211,"Bronze")</f>
        <v>Gold</v>
      </c>
      <c r="J1708" t="str" cm="1">
        <f t="array" ref="J1708">_xlfn.IFS(
H1708="444","Champions",
LEFT(H1708,1)="4","Loyal Customers",
MID(H1708,2,1)="4","Potential Loyalists",
LEFT(H1708,1)="3","Promising",
LEFT(H1708,1)="2","Customers Needing Attention",
LEFT(H1708,1)&lt;="2","At Risk",
RIGHT(H1708,1)="4","Can't Lose Them",
TRUE,"Hibernating"
)</f>
        <v>Promising</v>
      </c>
    </row>
    <row r="1709" spans="1:10" x14ac:dyDescent="0.25">
      <c r="A1709" s="3" t="s">
        <v>1725</v>
      </c>
      <c r="B1709">
        <v>14</v>
      </c>
      <c r="C1709">
        <v>6</v>
      </c>
      <c r="D1709">
        <v>3065.02</v>
      </c>
      <c r="E1709" cm="1">
        <f t="array" ref="E1709">_xlfn.IFS(B1709&gt;87,1,AND(B1709&lt;=87, B1709&gt;45),2,AND(B1709&lt;=45,B1709&gt;18),3,B1709&lt;=18,4)</f>
        <v>4</v>
      </c>
      <c r="F1709" cm="1">
        <f t="array" ref="F1709">_xlfn.IFS(C1709&gt;7,4,AND(C1709&lt;=7, C1709&gt;5),3,AND(C1709&lt;=5,C1709&gt;4),2,C1709&lt;=4,1)</f>
        <v>3</v>
      </c>
      <c r="G1709" cm="1">
        <f t="array" ref="G1709">_xlfn.IFS(D1709&gt;4094,4,AND(D1709&lt;=4094, D1709&gt;2784),3,AND(D1709&lt;=2784,D1709&gt;1779),2,D1709&lt;=1779,1)</f>
        <v>3</v>
      </c>
      <c r="H1709">
        <f t="shared" si="26"/>
        <v>433</v>
      </c>
      <c r="I1709" t="str" cm="1">
        <f t="array" ref="I1709">_xlfn.IFS(H1709&gt;411,"Platinum",AND(H1709&lt;=411, H1709&gt;311),"Gold",AND(H1709&lt;=311,H1709&gt;211),"Silver",H1709&lt;=211,"Bronze")</f>
        <v>Platinum</v>
      </c>
      <c r="J1709" t="str" cm="1">
        <f t="array" ref="J1709">_xlfn.IFS(
H1709="444","Champions",
LEFT(H1709,1)="4","Loyal Customers",
MID(H1709,2,1)="4","Potential Loyalists",
LEFT(H1709,1)="3","Promising",
LEFT(H1709,1)="2","Customers Needing Attention",
LEFT(H1709,1)&lt;="2","At Risk",
RIGHT(H1709,1)="4","Can't Lose Them",
TRUE,"Hibernating"
)</f>
        <v>Loyal Customers</v>
      </c>
    </row>
    <row r="1710" spans="1:10" x14ac:dyDescent="0.25">
      <c r="A1710" s="3" t="s">
        <v>1726</v>
      </c>
      <c r="B1710">
        <v>7</v>
      </c>
      <c r="C1710">
        <v>6</v>
      </c>
      <c r="D1710">
        <v>4622.41</v>
      </c>
      <c r="E1710" cm="1">
        <f t="array" ref="E1710">_xlfn.IFS(B1710&gt;87,1,AND(B1710&lt;=87, B1710&gt;45),2,AND(B1710&lt;=45,B1710&gt;18),3,B1710&lt;=18,4)</f>
        <v>4</v>
      </c>
      <c r="F1710" cm="1">
        <f t="array" ref="F1710">_xlfn.IFS(C1710&gt;7,4,AND(C1710&lt;=7, C1710&gt;5),3,AND(C1710&lt;=5,C1710&gt;4),2,C1710&lt;=4,1)</f>
        <v>3</v>
      </c>
      <c r="G1710" cm="1">
        <f t="array" ref="G1710">_xlfn.IFS(D1710&gt;4094,4,AND(D1710&lt;=4094, D1710&gt;2784),3,AND(D1710&lt;=2784,D1710&gt;1779),2,D1710&lt;=1779,1)</f>
        <v>4</v>
      </c>
      <c r="H1710">
        <f t="shared" si="26"/>
        <v>434</v>
      </c>
      <c r="I1710" t="str" cm="1">
        <f t="array" ref="I1710">_xlfn.IFS(H1710&gt;411,"Platinum",AND(H1710&lt;=411, H1710&gt;311),"Gold",AND(H1710&lt;=311,H1710&gt;211),"Silver",H1710&lt;=211,"Bronze")</f>
        <v>Platinum</v>
      </c>
      <c r="J1710" t="str" cm="1">
        <f t="array" ref="J1710">_xlfn.IFS(
H1710="444","Champions",
LEFT(H1710,1)="4","Loyal Customers",
MID(H1710,2,1)="4","Potential Loyalists",
LEFT(H1710,1)="3","Promising",
LEFT(H1710,1)="2","Customers Needing Attention",
LEFT(H1710,1)&lt;="2","At Risk",
RIGHT(H1710,1)="4","Can't Lose Them",
TRUE,"Hibernating"
)</f>
        <v>Loyal Customers</v>
      </c>
    </row>
    <row r="1711" spans="1:10" x14ac:dyDescent="0.25">
      <c r="A1711" s="3" t="s">
        <v>1727</v>
      </c>
      <c r="B1711">
        <v>22</v>
      </c>
      <c r="C1711">
        <v>11</v>
      </c>
      <c r="D1711">
        <v>6157.03</v>
      </c>
      <c r="E1711" cm="1">
        <f t="array" ref="E1711">_xlfn.IFS(B1711&gt;87,1,AND(B1711&lt;=87, B1711&gt;45),2,AND(B1711&lt;=45,B1711&gt;18),3,B1711&lt;=18,4)</f>
        <v>3</v>
      </c>
      <c r="F1711" cm="1">
        <f t="array" ref="F1711">_xlfn.IFS(C1711&gt;7,4,AND(C1711&lt;=7, C1711&gt;5),3,AND(C1711&lt;=5,C1711&gt;4),2,C1711&lt;=4,1)</f>
        <v>4</v>
      </c>
      <c r="G1711" cm="1">
        <f t="array" ref="G1711">_xlfn.IFS(D1711&gt;4094,4,AND(D1711&lt;=4094, D1711&gt;2784),3,AND(D1711&lt;=2784,D1711&gt;1779),2,D1711&lt;=1779,1)</f>
        <v>4</v>
      </c>
      <c r="H1711">
        <f t="shared" si="26"/>
        <v>344</v>
      </c>
      <c r="I1711" t="str" cm="1">
        <f t="array" ref="I1711">_xlfn.IFS(H1711&gt;411,"Platinum",AND(H1711&lt;=411, H1711&gt;311),"Gold",AND(H1711&lt;=311,H1711&gt;211),"Silver",H1711&lt;=211,"Bronze")</f>
        <v>Gold</v>
      </c>
      <c r="J1711" t="str" cm="1">
        <f t="array" ref="J1711">_xlfn.IFS(
H1711="444","Champions",
LEFT(H1711,1)="4","Loyal Customers",
MID(H1711,2,1)="4","Potential Loyalists",
LEFT(H1711,1)="3","Promising",
LEFT(H1711,1)="2","Customers Needing Attention",
LEFT(H1711,1)&lt;="2","At Risk",
RIGHT(H1711,1)="4","Can't Lose Them",
TRUE,"Hibernating"
)</f>
        <v>Potential Loyalists</v>
      </c>
    </row>
    <row r="1712" spans="1:10" x14ac:dyDescent="0.25">
      <c r="A1712" s="3" t="s">
        <v>1728</v>
      </c>
      <c r="B1712">
        <v>35</v>
      </c>
      <c r="C1712">
        <v>9</v>
      </c>
      <c r="D1712">
        <v>5949.920000000001</v>
      </c>
      <c r="E1712" cm="1">
        <f t="array" ref="E1712">_xlfn.IFS(B1712&gt;87,1,AND(B1712&lt;=87, B1712&gt;45),2,AND(B1712&lt;=45,B1712&gt;18),3,B1712&lt;=18,4)</f>
        <v>3</v>
      </c>
      <c r="F1712" cm="1">
        <f t="array" ref="F1712">_xlfn.IFS(C1712&gt;7,4,AND(C1712&lt;=7, C1712&gt;5),3,AND(C1712&lt;=5,C1712&gt;4),2,C1712&lt;=4,1)</f>
        <v>4</v>
      </c>
      <c r="G1712" cm="1">
        <f t="array" ref="G1712">_xlfn.IFS(D1712&gt;4094,4,AND(D1712&lt;=4094, D1712&gt;2784),3,AND(D1712&lt;=2784,D1712&gt;1779),2,D1712&lt;=1779,1)</f>
        <v>4</v>
      </c>
      <c r="H1712">
        <f t="shared" si="26"/>
        <v>344</v>
      </c>
      <c r="I1712" t="str" cm="1">
        <f t="array" ref="I1712">_xlfn.IFS(H1712&gt;411,"Platinum",AND(H1712&lt;=411, H1712&gt;311),"Gold",AND(H1712&lt;=311,H1712&gt;211),"Silver",H1712&lt;=211,"Bronze")</f>
        <v>Gold</v>
      </c>
      <c r="J1712" t="str" cm="1">
        <f t="array" ref="J1712">_xlfn.IFS(
H1712="444","Champions",
LEFT(H1712,1)="4","Loyal Customers",
MID(H1712,2,1)="4","Potential Loyalists",
LEFT(H1712,1)="3","Promising",
LEFT(H1712,1)="2","Customers Needing Attention",
LEFT(H1712,1)&lt;="2","At Risk",
RIGHT(H1712,1)="4","Can't Lose Them",
TRUE,"Hibernating"
)</f>
        <v>Potential Loyalists</v>
      </c>
    </row>
    <row r="1713" spans="1:10" x14ac:dyDescent="0.25">
      <c r="A1713" s="3" t="s">
        <v>1729</v>
      </c>
      <c r="B1713">
        <v>40</v>
      </c>
      <c r="C1713">
        <v>5</v>
      </c>
      <c r="D1713">
        <v>2862.4100000000003</v>
      </c>
      <c r="E1713" cm="1">
        <f t="array" ref="E1713">_xlfn.IFS(B1713&gt;87,1,AND(B1713&lt;=87, B1713&gt;45),2,AND(B1713&lt;=45,B1713&gt;18),3,B1713&lt;=18,4)</f>
        <v>3</v>
      </c>
      <c r="F1713" cm="1">
        <f t="array" ref="F1713">_xlfn.IFS(C1713&gt;7,4,AND(C1713&lt;=7, C1713&gt;5),3,AND(C1713&lt;=5,C1713&gt;4),2,C1713&lt;=4,1)</f>
        <v>2</v>
      </c>
      <c r="G1713" cm="1">
        <f t="array" ref="G1713">_xlfn.IFS(D1713&gt;4094,4,AND(D1713&lt;=4094, D1713&gt;2784),3,AND(D1713&lt;=2784,D1713&gt;1779),2,D1713&lt;=1779,1)</f>
        <v>3</v>
      </c>
      <c r="H1713">
        <f t="shared" si="26"/>
        <v>323</v>
      </c>
      <c r="I1713" t="str" cm="1">
        <f t="array" ref="I1713">_xlfn.IFS(H1713&gt;411,"Platinum",AND(H1713&lt;=411, H1713&gt;311),"Gold",AND(H1713&lt;=311,H1713&gt;211),"Silver",H1713&lt;=211,"Bronze")</f>
        <v>Gold</v>
      </c>
      <c r="J1713" t="str" cm="1">
        <f t="array" ref="J1713">_xlfn.IFS(
H1713="444","Champions",
LEFT(H1713,1)="4","Loyal Customers",
MID(H1713,2,1)="4","Potential Loyalists",
LEFT(H1713,1)="3","Promising",
LEFT(H1713,1)="2","Customers Needing Attention",
LEFT(H1713,1)&lt;="2","At Risk",
RIGHT(H1713,1)="4","Can't Lose Them",
TRUE,"Hibernating"
)</f>
        <v>Promising</v>
      </c>
    </row>
    <row r="1714" spans="1:10" x14ac:dyDescent="0.25">
      <c r="A1714" s="3" t="s">
        <v>1730</v>
      </c>
      <c r="B1714">
        <v>41</v>
      </c>
      <c r="C1714">
        <v>7</v>
      </c>
      <c r="D1714">
        <v>6780.9500000000007</v>
      </c>
      <c r="E1714" cm="1">
        <f t="array" ref="E1714">_xlfn.IFS(B1714&gt;87,1,AND(B1714&lt;=87, B1714&gt;45),2,AND(B1714&lt;=45,B1714&gt;18),3,B1714&lt;=18,4)</f>
        <v>3</v>
      </c>
      <c r="F1714" cm="1">
        <f t="array" ref="F1714">_xlfn.IFS(C1714&gt;7,4,AND(C1714&lt;=7, C1714&gt;5),3,AND(C1714&lt;=5,C1714&gt;4),2,C1714&lt;=4,1)</f>
        <v>3</v>
      </c>
      <c r="G1714" cm="1">
        <f t="array" ref="G1714">_xlfn.IFS(D1714&gt;4094,4,AND(D1714&lt;=4094, D1714&gt;2784),3,AND(D1714&lt;=2784,D1714&gt;1779),2,D1714&lt;=1779,1)</f>
        <v>4</v>
      </c>
      <c r="H1714">
        <f t="shared" si="26"/>
        <v>334</v>
      </c>
      <c r="I1714" t="str" cm="1">
        <f t="array" ref="I1714">_xlfn.IFS(H1714&gt;411,"Platinum",AND(H1714&lt;=411, H1714&gt;311),"Gold",AND(H1714&lt;=311,H1714&gt;211),"Silver",H1714&lt;=211,"Bronze")</f>
        <v>Gold</v>
      </c>
      <c r="J1714" t="str" cm="1">
        <f t="array" ref="J1714">_xlfn.IFS(
H1714="444","Champions",
LEFT(H1714,1)="4","Loyal Customers",
MID(H1714,2,1)="4","Potential Loyalists",
LEFT(H1714,1)="3","Promising",
LEFT(H1714,1)="2","Customers Needing Attention",
LEFT(H1714,1)&lt;="2","At Risk",
RIGHT(H1714,1)="4","Can't Lose Them",
TRUE,"Hibernating"
)</f>
        <v>Promising</v>
      </c>
    </row>
    <row r="1715" spans="1:10" x14ac:dyDescent="0.25">
      <c r="A1715" s="3" t="s">
        <v>1731</v>
      </c>
      <c r="B1715">
        <v>20</v>
      </c>
      <c r="C1715">
        <v>7</v>
      </c>
      <c r="D1715">
        <v>3511.3599999999997</v>
      </c>
      <c r="E1715" cm="1">
        <f t="array" ref="E1715">_xlfn.IFS(B1715&gt;87,1,AND(B1715&lt;=87, B1715&gt;45),2,AND(B1715&lt;=45,B1715&gt;18),3,B1715&lt;=18,4)</f>
        <v>3</v>
      </c>
      <c r="F1715" cm="1">
        <f t="array" ref="F1715">_xlfn.IFS(C1715&gt;7,4,AND(C1715&lt;=7, C1715&gt;5),3,AND(C1715&lt;=5,C1715&gt;4),2,C1715&lt;=4,1)</f>
        <v>3</v>
      </c>
      <c r="G1715" cm="1">
        <f t="array" ref="G1715">_xlfn.IFS(D1715&gt;4094,4,AND(D1715&lt;=4094, D1715&gt;2784),3,AND(D1715&lt;=2784,D1715&gt;1779),2,D1715&lt;=1779,1)</f>
        <v>3</v>
      </c>
      <c r="H1715">
        <f t="shared" si="26"/>
        <v>333</v>
      </c>
      <c r="I1715" t="str" cm="1">
        <f t="array" ref="I1715">_xlfn.IFS(H1715&gt;411,"Platinum",AND(H1715&lt;=411, H1715&gt;311),"Gold",AND(H1715&lt;=311,H1715&gt;211),"Silver",H1715&lt;=211,"Bronze")</f>
        <v>Gold</v>
      </c>
      <c r="J1715" t="str" cm="1">
        <f t="array" ref="J1715">_xlfn.IFS(
H1715="444","Champions",
LEFT(H1715,1)="4","Loyal Customers",
MID(H1715,2,1)="4","Potential Loyalists",
LEFT(H1715,1)="3","Promising",
LEFT(H1715,1)="2","Customers Needing Attention",
LEFT(H1715,1)&lt;="2","At Risk",
RIGHT(H1715,1)="4","Can't Lose Them",
TRUE,"Hibernating"
)</f>
        <v>Promising</v>
      </c>
    </row>
    <row r="1716" spans="1:10" x14ac:dyDescent="0.25">
      <c r="A1716" s="3" t="s">
        <v>1732</v>
      </c>
      <c r="B1716">
        <v>20</v>
      </c>
      <c r="C1716">
        <v>2</v>
      </c>
      <c r="D1716">
        <v>1918.88</v>
      </c>
      <c r="E1716" cm="1">
        <f t="array" ref="E1716">_xlfn.IFS(B1716&gt;87,1,AND(B1716&lt;=87, B1716&gt;45),2,AND(B1716&lt;=45,B1716&gt;18),3,B1716&lt;=18,4)</f>
        <v>3</v>
      </c>
      <c r="F1716" cm="1">
        <f t="array" ref="F1716">_xlfn.IFS(C1716&gt;7,4,AND(C1716&lt;=7, C1716&gt;5),3,AND(C1716&lt;=5,C1716&gt;4),2,C1716&lt;=4,1)</f>
        <v>1</v>
      </c>
      <c r="G1716" cm="1">
        <f t="array" ref="G1716">_xlfn.IFS(D1716&gt;4094,4,AND(D1716&lt;=4094, D1716&gt;2784),3,AND(D1716&lt;=2784,D1716&gt;1779),2,D1716&lt;=1779,1)</f>
        <v>2</v>
      </c>
      <c r="H1716">
        <f t="shared" si="26"/>
        <v>312</v>
      </c>
      <c r="I1716" t="str" cm="1">
        <f t="array" ref="I1716">_xlfn.IFS(H1716&gt;411,"Platinum",AND(H1716&lt;=411, H1716&gt;311),"Gold",AND(H1716&lt;=311,H1716&gt;211),"Silver",H1716&lt;=211,"Bronze")</f>
        <v>Gold</v>
      </c>
      <c r="J1716" t="str" cm="1">
        <f t="array" ref="J1716">_xlfn.IFS(
H1716="444","Champions",
LEFT(H1716,1)="4","Loyal Customers",
MID(H1716,2,1)="4","Potential Loyalists",
LEFT(H1716,1)="3","Promising",
LEFT(H1716,1)="2","Customers Needing Attention",
LEFT(H1716,1)&lt;="2","At Risk",
RIGHT(H1716,1)="4","Can't Lose Them",
TRUE,"Hibernating"
)</f>
        <v>Promising</v>
      </c>
    </row>
    <row r="1717" spans="1:10" x14ac:dyDescent="0.25">
      <c r="A1717" s="3" t="s">
        <v>1733</v>
      </c>
      <c r="B1717">
        <v>43</v>
      </c>
      <c r="C1717">
        <v>7</v>
      </c>
      <c r="D1717">
        <v>6559.26</v>
      </c>
      <c r="E1717" cm="1">
        <f t="array" ref="E1717">_xlfn.IFS(B1717&gt;87,1,AND(B1717&lt;=87, B1717&gt;45),2,AND(B1717&lt;=45,B1717&gt;18),3,B1717&lt;=18,4)</f>
        <v>3</v>
      </c>
      <c r="F1717" cm="1">
        <f t="array" ref="F1717">_xlfn.IFS(C1717&gt;7,4,AND(C1717&lt;=7, C1717&gt;5),3,AND(C1717&lt;=5,C1717&gt;4),2,C1717&lt;=4,1)</f>
        <v>3</v>
      </c>
      <c r="G1717" cm="1">
        <f t="array" ref="G1717">_xlfn.IFS(D1717&gt;4094,4,AND(D1717&lt;=4094, D1717&gt;2784),3,AND(D1717&lt;=2784,D1717&gt;1779),2,D1717&lt;=1779,1)</f>
        <v>4</v>
      </c>
      <c r="H1717">
        <f t="shared" si="26"/>
        <v>334</v>
      </c>
      <c r="I1717" t="str" cm="1">
        <f t="array" ref="I1717">_xlfn.IFS(H1717&gt;411,"Platinum",AND(H1717&lt;=411, H1717&gt;311),"Gold",AND(H1717&lt;=311,H1717&gt;211),"Silver",H1717&lt;=211,"Bronze")</f>
        <v>Gold</v>
      </c>
      <c r="J1717" t="str" cm="1">
        <f t="array" ref="J1717">_xlfn.IFS(
H1717="444","Champions",
LEFT(H1717,1)="4","Loyal Customers",
MID(H1717,2,1)="4","Potential Loyalists",
LEFT(H1717,1)="3","Promising",
LEFT(H1717,1)="2","Customers Needing Attention",
LEFT(H1717,1)&lt;="2","At Risk",
RIGHT(H1717,1)="4","Can't Lose Them",
TRUE,"Hibernating"
)</f>
        <v>Promising</v>
      </c>
    </row>
    <row r="1718" spans="1:10" x14ac:dyDescent="0.25">
      <c r="A1718" s="3" t="s">
        <v>1734</v>
      </c>
      <c r="B1718">
        <v>22</v>
      </c>
      <c r="C1718">
        <v>4</v>
      </c>
      <c r="D1718">
        <v>4303.8599999999997</v>
      </c>
      <c r="E1718" cm="1">
        <f t="array" ref="E1718">_xlfn.IFS(B1718&gt;87,1,AND(B1718&lt;=87, B1718&gt;45),2,AND(B1718&lt;=45,B1718&gt;18),3,B1718&lt;=18,4)</f>
        <v>3</v>
      </c>
      <c r="F1718" cm="1">
        <f t="array" ref="F1718">_xlfn.IFS(C1718&gt;7,4,AND(C1718&lt;=7, C1718&gt;5),3,AND(C1718&lt;=5,C1718&gt;4),2,C1718&lt;=4,1)</f>
        <v>1</v>
      </c>
      <c r="G1718" cm="1">
        <f t="array" ref="G1718">_xlfn.IFS(D1718&gt;4094,4,AND(D1718&lt;=4094, D1718&gt;2784),3,AND(D1718&lt;=2784,D1718&gt;1779),2,D1718&lt;=1779,1)</f>
        <v>4</v>
      </c>
      <c r="H1718">
        <f t="shared" si="26"/>
        <v>314</v>
      </c>
      <c r="I1718" t="str" cm="1">
        <f t="array" ref="I1718">_xlfn.IFS(H1718&gt;411,"Platinum",AND(H1718&lt;=411, H1718&gt;311),"Gold",AND(H1718&lt;=311,H1718&gt;211),"Silver",H1718&lt;=211,"Bronze")</f>
        <v>Gold</v>
      </c>
      <c r="J1718" t="str" cm="1">
        <f t="array" ref="J1718">_xlfn.IFS(
H1718="444","Champions",
LEFT(H1718,1)="4","Loyal Customers",
MID(H1718,2,1)="4","Potential Loyalists",
LEFT(H1718,1)="3","Promising",
LEFT(H1718,1)="2","Customers Needing Attention",
LEFT(H1718,1)&lt;="2","At Risk",
RIGHT(H1718,1)="4","Can't Lose Them",
TRUE,"Hibernating"
)</f>
        <v>Promising</v>
      </c>
    </row>
    <row r="1719" spans="1:10" x14ac:dyDescent="0.25">
      <c r="A1719" s="3" t="s">
        <v>1735</v>
      </c>
      <c r="B1719">
        <v>32</v>
      </c>
      <c r="C1719">
        <v>6</v>
      </c>
      <c r="D1719">
        <v>3044.7999999999997</v>
      </c>
      <c r="E1719" cm="1">
        <f t="array" ref="E1719">_xlfn.IFS(B1719&gt;87,1,AND(B1719&lt;=87, B1719&gt;45),2,AND(B1719&lt;=45,B1719&gt;18),3,B1719&lt;=18,4)</f>
        <v>3</v>
      </c>
      <c r="F1719" cm="1">
        <f t="array" ref="F1719">_xlfn.IFS(C1719&gt;7,4,AND(C1719&lt;=7, C1719&gt;5),3,AND(C1719&lt;=5,C1719&gt;4),2,C1719&lt;=4,1)</f>
        <v>3</v>
      </c>
      <c r="G1719" cm="1">
        <f t="array" ref="G1719">_xlfn.IFS(D1719&gt;4094,4,AND(D1719&lt;=4094, D1719&gt;2784),3,AND(D1719&lt;=2784,D1719&gt;1779),2,D1719&lt;=1779,1)</f>
        <v>3</v>
      </c>
      <c r="H1719">
        <f t="shared" si="26"/>
        <v>333</v>
      </c>
      <c r="I1719" t="str" cm="1">
        <f t="array" ref="I1719">_xlfn.IFS(H1719&gt;411,"Platinum",AND(H1719&lt;=411, H1719&gt;311),"Gold",AND(H1719&lt;=311,H1719&gt;211),"Silver",H1719&lt;=211,"Bronze")</f>
        <v>Gold</v>
      </c>
      <c r="J1719" t="str" cm="1">
        <f t="array" ref="J1719">_xlfn.IFS(
H1719="444","Champions",
LEFT(H1719,1)="4","Loyal Customers",
MID(H1719,2,1)="4","Potential Loyalists",
LEFT(H1719,1)="3","Promising",
LEFT(H1719,1)="2","Customers Needing Attention",
LEFT(H1719,1)&lt;="2","At Risk",
RIGHT(H1719,1)="4","Can't Lose Them",
TRUE,"Hibernating"
)</f>
        <v>Promising</v>
      </c>
    </row>
    <row r="1720" spans="1:10" x14ac:dyDescent="0.25">
      <c r="A1720" s="3" t="s">
        <v>1736</v>
      </c>
      <c r="B1720">
        <v>117</v>
      </c>
      <c r="C1720">
        <v>3</v>
      </c>
      <c r="D1720">
        <v>1970.7799999999997</v>
      </c>
      <c r="E1720" cm="1">
        <f t="array" ref="E1720">_xlfn.IFS(B1720&gt;87,1,AND(B1720&lt;=87, B1720&gt;45),2,AND(B1720&lt;=45,B1720&gt;18),3,B1720&lt;=18,4)</f>
        <v>1</v>
      </c>
      <c r="F1720" cm="1">
        <f t="array" ref="F1720">_xlfn.IFS(C1720&gt;7,4,AND(C1720&lt;=7, C1720&gt;5),3,AND(C1720&lt;=5,C1720&gt;4),2,C1720&lt;=4,1)</f>
        <v>1</v>
      </c>
      <c r="G1720" cm="1">
        <f t="array" ref="G1720">_xlfn.IFS(D1720&gt;4094,4,AND(D1720&lt;=4094, D1720&gt;2784),3,AND(D1720&lt;=2784,D1720&gt;1779),2,D1720&lt;=1779,1)</f>
        <v>2</v>
      </c>
      <c r="H1720">
        <f t="shared" si="26"/>
        <v>112</v>
      </c>
      <c r="I1720" t="str" cm="1">
        <f t="array" ref="I1720">_xlfn.IFS(H1720&gt;411,"Platinum",AND(H1720&lt;=411, H1720&gt;311),"Gold",AND(H1720&lt;=311,H1720&gt;211),"Silver",H1720&lt;=211,"Bronze")</f>
        <v>Bronze</v>
      </c>
      <c r="J1720" t="str" cm="1">
        <f t="array" ref="J1720">_xlfn.IFS(
H1720="444","Champions",
LEFT(H1720,1)="4","Loyal Customers",
MID(H1720,2,1)="4","Potential Loyalists",
LEFT(H1720,1)="3","Promising",
LEFT(H1720,1)="2","Customers Needing Attention",
LEFT(H1720,1)&lt;="2","At Risk",
RIGHT(H1720,1)="4","Can't Lose Them",
TRUE,"Hibernating"
)</f>
        <v>At Risk</v>
      </c>
    </row>
    <row r="1721" spans="1:10" x14ac:dyDescent="0.25">
      <c r="A1721" s="3" t="s">
        <v>1737</v>
      </c>
      <c r="B1721">
        <v>19</v>
      </c>
      <c r="C1721">
        <v>4</v>
      </c>
      <c r="D1721">
        <v>974.54</v>
      </c>
      <c r="E1721" cm="1">
        <f t="array" ref="E1721">_xlfn.IFS(B1721&gt;87,1,AND(B1721&lt;=87, B1721&gt;45),2,AND(B1721&lt;=45,B1721&gt;18),3,B1721&lt;=18,4)</f>
        <v>3</v>
      </c>
      <c r="F1721" cm="1">
        <f t="array" ref="F1721">_xlfn.IFS(C1721&gt;7,4,AND(C1721&lt;=7, C1721&gt;5),3,AND(C1721&lt;=5,C1721&gt;4),2,C1721&lt;=4,1)</f>
        <v>1</v>
      </c>
      <c r="G1721" cm="1">
        <f t="array" ref="G1721">_xlfn.IFS(D1721&gt;4094,4,AND(D1721&lt;=4094, D1721&gt;2784),3,AND(D1721&lt;=2784,D1721&gt;1779),2,D1721&lt;=1779,1)</f>
        <v>1</v>
      </c>
      <c r="H1721">
        <f t="shared" si="26"/>
        <v>311</v>
      </c>
      <c r="I1721" t="str" cm="1">
        <f t="array" ref="I1721">_xlfn.IFS(H1721&gt;411,"Platinum",AND(H1721&lt;=411, H1721&gt;311),"Gold",AND(H1721&lt;=311,H1721&gt;211),"Silver",H1721&lt;=211,"Bronze")</f>
        <v>Silver</v>
      </c>
      <c r="J1721" t="str" cm="1">
        <f t="array" ref="J1721">_xlfn.IFS(
H1721="444","Champions",
LEFT(H1721,1)="4","Loyal Customers",
MID(H1721,2,1)="4","Potential Loyalists",
LEFT(H1721,1)="3","Promising",
LEFT(H1721,1)="2","Customers Needing Attention",
LEFT(H1721,1)&lt;="2","At Risk",
RIGHT(H1721,1)="4","Can't Lose Them",
TRUE,"Hibernating"
)</f>
        <v>Promising</v>
      </c>
    </row>
    <row r="1722" spans="1:10" x14ac:dyDescent="0.25">
      <c r="A1722" s="3" t="s">
        <v>1738</v>
      </c>
      <c r="B1722">
        <v>184</v>
      </c>
      <c r="C1722">
        <v>3</v>
      </c>
      <c r="D1722">
        <v>703.82999999999993</v>
      </c>
      <c r="E1722" cm="1">
        <f t="array" ref="E1722">_xlfn.IFS(B1722&gt;87,1,AND(B1722&lt;=87, B1722&gt;45),2,AND(B1722&lt;=45,B1722&gt;18),3,B1722&lt;=18,4)</f>
        <v>1</v>
      </c>
      <c r="F1722" cm="1">
        <f t="array" ref="F1722">_xlfn.IFS(C1722&gt;7,4,AND(C1722&lt;=7, C1722&gt;5),3,AND(C1722&lt;=5,C1722&gt;4),2,C1722&lt;=4,1)</f>
        <v>1</v>
      </c>
      <c r="G1722" cm="1">
        <f t="array" ref="G1722">_xlfn.IFS(D1722&gt;4094,4,AND(D1722&lt;=4094, D1722&gt;2784),3,AND(D1722&lt;=2784,D1722&gt;1779),2,D1722&lt;=1779,1)</f>
        <v>1</v>
      </c>
      <c r="H1722">
        <f t="shared" si="26"/>
        <v>111</v>
      </c>
      <c r="I1722" t="str" cm="1">
        <f t="array" ref="I1722">_xlfn.IFS(H1722&gt;411,"Platinum",AND(H1722&lt;=411, H1722&gt;311),"Gold",AND(H1722&lt;=311,H1722&gt;211),"Silver",H1722&lt;=211,"Bronze")</f>
        <v>Bronze</v>
      </c>
      <c r="J1722" t="str" cm="1">
        <f t="array" ref="J1722">_xlfn.IFS(
H1722="444","Champions",
LEFT(H1722,1)="4","Loyal Customers",
MID(H1722,2,1)="4","Potential Loyalists",
LEFT(H1722,1)="3","Promising",
LEFT(H1722,1)="2","Customers Needing Attention",
LEFT(H1722,1)&lt;="2","At Risk",
RIGHT(H1722,1)="4","Can't Lose Them",
TRUE,"Hibernating"
)</f>
        <v>At Risk</v>
      </c>
    </row>
    <row r="1723" spans="1:10" x14ac:dyDescent="0.25">
      <c r="A1723" s="3" t="s">
        <v>1739</v>
      </c>
      <c r="B1723">
        <v>3</v>
      </c>
      <c r="C1723">
        <v>12</v>
      </c>
      <c r="D1723">
        <v>5981.7499999999991</v>
      </c>
      <c r="E1723" cm="1">
        <f t="array" ref="E1723">_xlfn.IFS(B1723&gt;87,1,AND(B1723&lt;=87, B1723&gt;45),2,AND(B1723&lt;=45,B1723&gt;18),3,B1723&lt;=18,4)</f>
        <v>4</v>
      </c>
      <c r="F1723" cm="1">
        <f t="array" ref="F1723">_xlfn.IFS(C1723&gt;7,4,AND(C1723&lt;=7, C1723&gt;5),3,AND(C1723&lt;=5,C1723&gt;4),2,C1723&lt;=4,1)</f>
        <v>4</v>
      </c>
      <c r="G1723" cm="1">
        <f t="array" ref="G1723">_xlfn.IFS(D1723&gt;4094,4,AND(D1723&lt;=4094, D1723&gt;2784),3,AND(D1723&lt;=2784,D1723&gt;1779),2,D1723&lt;=1779,1)</f>
        <v>4</v>
      </c>
      <c r="H1723">
        <f t="shared" si="26"/>
        <v>444</v>
      </c>
      <c r="I1723" t="str" cm="1">
        <f t="array" ref="I1723">_xlfn.IFS(H1723&gt;411,"Platinum",AND(H1723&lt;=411, H1723&gt;311),"Gold",AND(H1723&lt;=311,H1723&gt;211),"Silver",H1723&lt;=211,"Bronze")</f>
        <v>Platinum</v>
      </c>
      <c r="J1723" t="str" cm="1">
        <f t="array" ref="J1723">_xlfn.IFS(
H1723="444","Champions",
LEFT(H1723,1)="4","Loyal Customers",
MID(H1723,2,1)="4","Potential Loyalists",
LEFT(H1723,1)="3","Promising",
LEFT(H1723,1)="2","Customers Needing Attention",
LEFT(H1723,1)&lt;="2","At Risk",
RIGHT(H1723,1)="4","Can't Lose Them",
TRUE,"Hibernating"
)</f>
        <v>Loyal Customers</v>
      </c>
    </row>
    <row r="1724" spans="1:10" x14ac:dyDescent="0.25">
      <c r="A1724" s="3" t="s">
        <v>1740</v>
      </c>
      <c r="B1724">
        <v>57</v>
      </c>
      <c r="C1724">
        <v>4</v>
      </c>
      <c r="D1724">
        <v>2211.56</v>
      </c>
      <c r="E1724" cm="1">
        <f t="array" ref="E1724">_xlfn.IFS(B1724&gt;87,1,AND(B1724&lt;=87, B1724&gt;45),2,AND(B1724&lt;=45,B1724&gt;18),3,B1724&lt;=18,4)</f>
        <v>2</v>
      </c>
      <c r="F1724" cm="1">
        <f t="array" ref="F1724">_xlfn.IFS(C1724&gt;7,4,AND(C1724&lt;=7, C1724&gt;5),3,AND(C1724&lt;=5,C1724&gt;4),2,C1724&lt;=4,1)</f>
        <v>1</v>
      </c>
      <c r="G1724" cm="1">
        <f t="array" ref="G1724">_xlfn.IFS(D1724&gt;4094,4,AND(D1724&lt;=4094, D1724&gt;2784),3,AND(D1724&lt;=2784,D1724&gt;1779),2,D1724&lt;=1779,1)</f>
        <v>2</v>
      </c>
      <c r="H1724">
        <f t="shared" si="26"/>
        <v>212</v>
      </c>
      <c r="I1724" t="str" cm="1">
        <f t="array" ref="I1724">_xlfn.IFS(H1724&gt;411,"Platinum",AND(H1724&lt;=411, H1724&gt;311),"Gold",AND(H1724&lt;=311,H1724&gt;211),"Silver",H1724&lt;=211,"Bronze")</f>
        <v>Silver</v>
      </c>
      <c r="J1724" t="str" cm="1">
        <f t="array" ref="J1724">_xlfn.IFS(
H1724="444","Champions",
LEFT(H1724,1)="4","Loyal Customers",
MID(H1724,2,1)="4","Potential Loyalists",
LEFT(H1724,1)="3","Promising",
LEFT(H1724,1)="2","Customers Needing Attention",
LEFT(H1724,1)&lt;="2","At Risk",
RIGHT(H1724,1)="4","Can't Lose Them",
TRUE,"Hibernating"
)</f>
        <v>Customers Needing Attention</v>
      </c>
    </row>
    <row r="1725" spans="1:10" x14ac:dyDescent="0.25">
      <c r="A1725" s="3" t="s">
        <v>1741</v>
      </c>
      <c r="B1725">
        <v>57</v>
      </c>
      <c r="C1725">
        <v>12</v>
      </c>
      <c r="D1725">
        <v>6813.82</v>
      </c>
      <c r="E1725" cm="1">
        <f t="array" ref="E1725">_xlfn.IFS(B1725&gt;87,1,AND(B1725&lt;=87, B1725&gt;45),2,AND(B1725&lt;=45,B1725&gt;18),3,B1725&lt;=18,4)</f>
        <v>2</v>
      </c>
      <c r="F1725" cm="1">
        <f t="array" ref="F1725">_xlfn.IFS(C1725&gt;7,4,AND(C1725&lt;=7, C1725&gt;5),3,AND(C1725&lt;=5,C1725&gt;4),2,C1725&lt;=4,1)</f>
        <v>4</v>
      </c>
      <c r="G1725" cm="1">
        <f t="array" ref="G1725">_xlfn.IFS(D1725&gt;4094,4,AND(D1725&lt;=4094, D1725&gt;2784),3,AND(D1725&lt;=2784,D1725&gt;1779),2,D1725&lt;=1779,1)</f>
        <v>4</v>
      </c>
      <c r="H1725">
        <f t="shared" si="26"/>
        <v>244</v>
      </c>
      <c r="I1725" t="str" cm="1">
        <f t="array" ref="I1725">_xlfn.IFS(H1725&gt;411,"Platinum",AND(H1725&lt;=411, H1725&gt;311),"Gold",AND(H1725&lt;=311,H1725&gt;211),"Silver",H1725&lt;=211,"Bronze")</f>
        <v>Silver</v>
      </c>
      <c r="J1725" t="str" cm="1">
        <f t="array" ref="J1725">_xlfn.IFS(
H1725="444","Champions",
LEFT(H1725,1)="4","Loyal Customers",
MID(H1725,2,1)="4","Potential Loyalists",
LEFT(H1725,1)="3","Promising",
LEFT(H1725,1)="2","Customers Needing Attention",
LEFT(H1725,1)&lt;="2","At Risk",
RIGHT(H1725,1)="4","Can't Lose Them",
TRUE,"Hibernating"
)</f>
        <v>Potential Loyalists</v>
      </c>
    </row>
    <row r="1726" spans="1:10" x14ac:dyDescent="0.25">
      <c r="A1726" s="3" t="s">
        <v>1742</v>
      </c>
      <c r="B1726">
        <v>11</v>
      </c>
      <c r="C1726">
        <v>5</v>
      </c>
      <c r="D1726">
        <v>3128.2700000000004</v>
      </c>
      <c r="E1726" cm="1">
        <f t="array" ref="E1726">_xlfn.IFS(B1726&gt;87,1,AND(B1726&lt;=87, B1726&gt;45),2,AND(B1726&lt;=45,B1726&gt;18),3,B1726&lt;=18,4)</f>
        <v>4</v>
      </c>
      <c r="F1726" cm="1">
        <f t="array" ref="F1726">_xlfn.IFS(C1726&gt;7,4,AND(C1726&lt;=7, C1726&gt;5),3,AND(C1726&lt;=5,C1726&gt;4),2,C1726&lt;=4,1)</f>
        <v>2</v>
      </c>
      <c r="G1726" cm="1">
        <f t="array" ref="G1726">_xlfn.IFS(D1726&gt;4094,4,AND(D1726&lt;=4094, D1726&gt;2784),3,AND(D1726&lt;=2784,D1726&gt;1779),2,D1726&lt;=1779,1)</f>
        <v>3</v>
      </c>
      <c r="H1726">
        <f t="shared" si="26"/>
        <v>423</v>
      </c>
      <c r="I1726" t="str" cm="1">
        <f t="array" ref="I1726">_xlfn.IFS(H1726&gt;411,"Platinum",AND(H1726&lt;=411, H1726&gt;311),"Gold",AND(H1726&lt;=311,H1726&gt;211),"Silver",H1726&lt;=211,"Bronze")</f>
        <v>Platinum</v>
      </c>
      <c r="J1726" t="str" cm="1">
        <f t="array" ref="J1726">_xlfn.IFS(
H1726="444","Champions",
LEFT(H1726,1)="4","Loyal Customers",
MID(H1726,2,1)="4","Potential Loyalists",
LEFT(H1726,1)="3","Promising",
LEFT(H1726,1)="2","Customers Needing Attention",
LEFT(H1726,1)&lt;="2","At Risk",
RIGHT(H1726,1)="4","Can't Lose Them",
TRUE,"Hibernating"
)</f>
        <v>Loyal Customers</v>
      </c>
    </row>
    <row r="1727" spans="1:10" x14ac:dyDescent="0.25">
      <c r="A1727" s="3" t="s">
        <v>1743</v>
      </c>
      <c r="B1727">
        <v>265</v>
      </c>
      <c r="C1727">
        <v>4</v>
      </c>
      <c r="D1727">
        <v>2445.3000000000002</v>
      </c>
      <c r="E1727" cm="1">
        <f t="array" ref="E1727">_xlfn.IFS(B1727&gt;87,1,AND(B1727&lt;=87, B1727&gt;45),2,AND(B1727&lt;=45,B1727&gt;18),3,B1727&lt;=18,4)</f>
        <v>1</v>
      </c>
      <c r="F1727" cm="1">
        <f t="array" ref="F1727">_xlfn.IFS(C1727&gt;7,4,AND(C1727&lt;=7, C1727&gt;5),3,AND(C1727&lt;=5,C1727&gt;4),2,C1727&lt;=4,1)</f>
        <v>1</v>
      </c>
      <c r="G1727" cm="1">
        <f t="array" ref="G1727">_xlfn.IFS(D1727&gt;4094,4,AND(D1727&lt;=4094, D1727&gt;2784),3,AND(D1727&lt;=2784,D1727&gt;1779),2,D1727&lt;=1779,1)</f>
        <v>2</v>
      </c>
      <c r="H1727">
        <f t="shared" si="26"/>
        <v>112</v>
      </c>
      <c r="I1727" t="str" cm="1">
        <f t="array" ref="I1727">_xlfn.IFS(H1727&gt;411,"Platinum",AND(H1727&lt;=411, H1727&gt;311),"Gold",AND(H1727&lt;=311,H1727&gt;211),"Silver",H1727&lt;=211,"Bronze")</f>
        <v>Bronze</v>
      </c>
      <c r="J1727" t="str" cm="1">
        <f t="array" ref="J1727">_xlfn.IFS(
H1727="444","Champions",
LEFT(H1727,1)="4","Loyal Customers",
MID(H1727,2,1)="4","Potential Loyalists",
LEFT(H1727,1)="3","Promising",
LEFT(H1727,1)="2","Customers Needing Attention",
LEFT(H1727,1)&lt;="2","At Risk",
RIGHT(H1727,1)="4","Can't Lose Them",
TRUE,"Hibernating"
)</f>
        <v>At Risk</v>
      </c>
    </row>
    <row r="1728" spans="1:10" x14ac:dyDescent="0.25">
      <c r="A1728" s="3" t="s">
        <v>1744</v>
      </c>
      <c r="B1728">
        <v>35</v>
      </c>
      <c r="C1728">
        <v>6</v>
      </c>
      <c r="D1728">
        <v>4292.3500000000004</v>
      </c>
      <c r="E1728" cm="1">
        <f t="array" ref="E1728">_xlfn.IFS(B1728&gt;87,1,AND(B1728&lt;=87, B1728&gt;45),2,AND(B1728&lt;=45,B1728&gt;18),3,B1728&lt;=18,4)</f>
        <v>3</v>
      </c>
      <c r="F1728" cm="1">
        <f t="array" ref="F1728">_xlfn.IFS(C1728&gt;7,4,AND(C1728&lt;=7, C1728&gt;5),3,AND(C1728&lt;=5,C1728&gt;4),2,C1728&lt;=4,1)</f>
        <v>3</v>
      </c>
      <c r="G1728" cm="1">
        <f t="array" ref="G1728">_xlfn.IFS(D1728&gt;4094,4,AND(D1728&lt;=4094, D1728&gt;2784),3,AND(D1728&lt;=2784,D1728&gt;1779),2,D1728&lt;=1779,1)</f>
        <v>4</v>
      </c>
      <c r="H1728">
        <f t="shared" si="26"/>
        <v>334</v>
      </c>
      <c r="I1728" t="str" cm="1">
        <f t="array" ref="I1728">_xlfn.IFS(H1728&gt;411,"Platinum",AND(H1728&lt;=411, H1728&gt;311),"Gold",AND(H1728&lt;=311,H1728&gt;211),"Silver",H1728&lt;=211,"Bronze")</f>
        <v>Gold</v>
      </c>
      <c r="J1728" t="str" cm="1">
        <f t="array" ref="J1728">_xlfn.IFS(
H1728="444","Champions",
LEFT(H1728,1)="4","Loyal Customers",
MID(H1728,2,1)="4","Potential Loyalists",
LEFT(H1728,1)="3","Promising",
LEFT(H1728,1)="2","Customers Needing Attention",
LEFT(H1728,1)&lt;="2","At Risk",
RIGHT(H1728,1)="4","Can't Lose Them",
TRUE,"Hibernating"
)</f>
        <v>Promising</v>
      </c>
    </row>
    <row r="1729" spans="1:10" x14ac:dyDescent="0.25">
      <c r="A1729" s="3" t="s">
        <v>1745</v>
      </c>
      <c r="B1729">
        <v>150</v>
      </c>
      <c r="C1729">
        <v>6</v>
      </c>
      <c r="D1729">
        <v>2686.12</v>
      </c>
      <c r="E1729" cm="1">
        <f t="array" ref="E1729">_xlfn.IFS(B1729&gt;87,1,AND(B1729&lt;=87, B1729&gt;45),2,AND(B1729&lt;=45,B1729&gt;18),3,B1729&lt;=18,4)</f>
        <v>1</v>
      </c>
      <c r="F1729" cm="1">
        <f t="array" ref="F1729">_xlfn.IFS(C1729&gt;7,4,AND(C1729&lt;=7, C1729&gt;5),3,AND(C1729&lt;=5,C1729&gt;4),2,C1729&lt;=4,1)</f>
        <v>3</v>
      </c>
      <c r="G1729" cm="1">
        <f t="array" ref="G1729">_xlfn.IFS(D1729&gt;4094,4,AND(D1729&lt;=4094, D1729&gt;2784),3,AND(D1729&lt;=2784,D1729&gt;1779),2,D1729&lt;=1779,1)</f>
        <v>2</v>
      </c>
      <c r="H1729">
        <f t="shared" si="26"/>
        <v>132</v>
      </c>
      <c r="I1729" t="str" cm="1">
        <f t="array" ref="I1729">_xlfn.IFS(H1729&gt;411,"Platinum",AND(H1729&lt;=411, H1729&gt;311),"Gold",AND(H1729&lt;=311,H1729&gt;211),"Silver",H1729&lt;=211,"Bronze")</f>
        <v>Bronze</v>
      </c>
      <c r="J1729" t="str" cm="1">
        <f t="array" ref="J1729">_xlfn.IFS(
H1729="444","Champions",
LEFT(H1729,1)="4","Loyal Customers",
MID(H1729,2,1)="4","Potential Loyalists",
LEFT(H1729,1)="3","Promising",
LEFT(H1729,1)="2","Customers Needing Attention",
LEFT(H1729,1)&lt;="2","At Risk",
RIGHT(H1729,1)="4","Can't Lose Them",
TRUE,"Hibernating"
)</f>
        <v>At Risk</v>
      </c>
    </row>
    <row r="1730" spans="1:10" x14ac:dyDescent="0.25">
      <c r="A1730" s="3" t="s">
        <v>1746</v>
      </c>
      <c r="B1730">
        <v>59</v>
      </c>
      <c r="C1730">
        <v>5</v>
      </c>
      <c r="D1730">
        <v>2883.96</v>
      </c>
      <c r="E1730" cm="1">
        <f t="array" ref="E1730">_xlfn.IFS(B1730&gt;87,1,AND(B1730&lt;=87, B1730&gt;45),2,AND(B1730&lt;=45,B1730&gt;18),3,B1730&lt;=18,4)</f>
        <v>2</v>
      </c>
      <c r="F1730" cm="1">
        <f t="array" ref="F1730">_xlfn.IFS(C1730&gt;7,4,AND(C1730&lt;=7, C1730&gt;5),3,AND(C1730&lt;=5,C1730&gt;4),2,C1730&lt;=4,1)</f>
        <v>2</v>
      </c>
      <c r="G1730" cm="1">
        <f t="array" ref="G1730">_xlfn.IFS(D1730&gt;4094,4,AND(D1730&lt;=4094, D1730&gt;2784),3,AND(D1730&lt;=2784,D1730&gt;1779),2,D1730&lt;=1779,1)</f>
        <v>3</v>
      </c>
      <c r="H1730">
        <f t="shared" si="26"/>
        <v>223</v>
      </c>
      <c r="I1730" t="str" cm="1">
        <f t="array" ref="I1730">_xlfn.IFS(H1730&gt;411,"Platinum",AND(H1730&lt;=411, H1730&gt;311),"Gold",AND(H1730&lt;=311,H1730&gt;211),"Silver",H1730&lt;=211,"Bronze")</f>
        <v>Silver</v>
      </c>
      <c r="J1730" t="str" cm="1">
        <f t="array" ref="J1730">_xlfn.IFS(
H1730="444","Champions",
LEFT(H1730,1)="4","Loyal Customers",
MID(H1730,2,1)="4","Potential Loyalists",
LEFT(H1730,1)="3","Promising",
LEFT(H1730,1)="2","Customers Needing Attention",
LEFT(H1730,1)&lt;="2","At Risk",
RIGHT(H1730,1)="4","Can't Lose Them",
TRUE,"Hibernating"
)</f>
        <v>Customers Needing Attention</v>
      </c>
    </row>
    <row r="1731" spans="1:10" x14ac:dyDescent="0.25">
      <c r="A1731" s="3" t="s">
        <v>1747</v>
      </c>
      <c r="B1731">
        <v>1</v>
      </c>
      <c r="C1731">
        <v>6</v>
      </c>
      <c r="D1731">
        <v>5495.54</v>
      </c>
      <c r="E1731" cm="1">
        <f t="array" ref="E1731">_xlfn.IFS(B1731&gt;87,1,AND(B1731&lt;=87, B1731&gt;45),2,AND(B1731&lt;=45,B1731&gt;18),3,B1731&lt;=18,4)</f>
        <v>4</v>
      </c>
      <c r="F1731" cm="1">
        <f t="array" ref="F1731">_xlfn.IFS(C1731&gt;7,4,AND(C1731&lt;=7, C1731&gt;5),3,AND(C1731&lt;=5,C1731&gt;4),2,C1731&lt;=4,1)</f>
        <v>3</v>
      </c>
      <c r="G1731" cm="1">
        <f t="array" ref="G1731">_xlfn.IFS(D1731&gt;4094,4,AND(D1731&lt;=4094, D1731&gt;2784),3,AND(D1731&lt;=2784,D1731&gt;1779),2,D1731&lt;=1779,1)</f>
        <v>4</v>
      </c>
      <c r="H1731">
        <f t="shared" si="26"/>
        <v>434</v>
      </c>
      <c r="I1731" t="str" cm="1">
        <f t="array" ref="I1731">_xlfn.IFS(H1731&gt;411,"Platinum",AND(H1731&lt;=411, H1731&gt;311),"Gold",AND(H1731&lt;=311,H1731&gt;211),"Silver",H1731&lt;=211,"Bronze")</f>
        <v>Platinum</v>
      </c>
      <c r="J1731" t="str" cm="1">
        <f t="array" ref="J1731">_xlfn.IFS(
H1731="444","Champions",
LEFT(H1731,1)="4","Loyal Customers",
MID(H1731,2,1)="4","Potential Loyalists",
LEFT(H1731,1)="3","Promising",
LEFT(H1731,1)="2","Customers Needing Attention",
LEFT(H1731,1)&lt;="2","At Risk",
RIGHT(H1731,1)="4","Can't Lose Them",
TRUE,"Hibernating"
)</f>
        <v>Loyal Customers</v>
      </c>
    </row>
    <row r="1732" spans="1:10" x14ac:dyDescent="0.25">
      <c r="A1732" s="3" t="s">
        <v>1748</v>
      </c>
      <c r="B1732">
        <v>14</v>
      </c>
      <c r="C1732">
        <v>2</v>
      </c>
      <c r="D1732">
        <v>419.68</v>
      </c>
      <c r="E1732" cm="1">
        <f t="array" ref="E1732">_xlfn.IFS(B1732&gt;87,1,AND(B1732&lt;=87, B1732&gt;45),2,AND(B1732&lt;=45,B1732&gt;18),3,B1732&lt;=18,4)</f>
        <v>4</v>
      </c>
      <c r="F1732" cm="1">
        <f t="array" ref="F1732">_xlfn.IFS(C1732&gt;7,4,AND(C1732&lt;=7, C1732&gt;5),3,AND(C1732&lt;=5,C1732&gt;4),2,C1732&lt;=4,1)</f>
        <v>1</v>
      </c>
      <c r="G1732" cm="1">
        <f t="array" ref="G1732">_xlfn.IFS(D1732&gt;4094,4,AND(D1732&lt;=4094, D1732&gt;2784),3,AND(D1732&lt;=2784,D1732&gt;1779),2,D1732&lt;=1779,1)</f>
        <v>1</v>
      </c>
      <c r="H1732">
        <f t="shared" si="26"/>
        <v>411</v>
      </c>
      <c r="I1732" t="str" cm="1">
        <f t="array" ref="I1732">_xlfn.IFS(H1732&gt;411,"Platinum",AND(H1732&lt;=411, H1732&gt;311),"Gold",AND(H1732&lt;=311,H1732&gt;211),"Silver",H1732&lt;=211,"Bronze")</f>
        <v>Gold</v>
      </c>
      <c r="J1732" t="str" cm="1">
        <f t="array" ref="J1732">_xlfn.IFS(
H1732="444","Champions",
LEFT(H1732,1)="4","Loyal Customers",
MID(H1732,2,1)="4","Potential Loyalists",
LEFT(H1732,1)="3","Promising",
LEFT(H1732,1)="2","Customers Needing Attention",
LEFT(H1732,1)&lt;="2","At Risk",
RIGHT(H1732,1)="4","Can't Lose Them",
TRUE,"Hibernating"
)</f>
        <v>Loyal Customers</v>
      </c>
    </row>
    <row r="1733" spans="1:10" x14ac:dyDescent="0.25">
      <c r="A1733" s="3" t="s">
        <v>1749</v>
      </c>
      <c r="B1733">
        <v>30</v>
      </c>
      <c r="C1733">
        <v>3</v>
      </c>
      <c r="D1733">
        <v>4540.4699999999993</v>
      </c>
      <c r="E1733" cm="1">
        <f t="array" ref="E1733">_xlfn.IFS(B1733&gt;87,1,AND(B1733&lt;=87, B1733&gt;45),2,AND(B1733&lt;=45,B1733&gt;18),3,B1733&lt;=18,4)</f>
        <v>3</v>
      </c>
      <c r="F1733" cm="1">
        <f t="array" ref="F1733">_xlfn.IFS(C1733&gt;7,4,AND(C1733&lt;=7, C1733&gt;5),3,AND(C1733&lt;=5,C1733&gt;4),2,C1733&lt;=4,1)</f>
        <v>1</v>
      </c>
      <c r="G1733" cm="1">
        <f t="array" ref="G1733">_xlfn.IFS(D1733&gt;4094,4,AND(D1733&lt;=4094, D1733&gt;2784),3,AND(D1733&lt;=2784,D1733&gt;1779),2,D1733&lt;=1779,1)</f>
        <v>4</v>
      </c>
      <c r="H1733">
        <f t="shared" ref="H1733:H1796" si="27">(100*E1733)+(10*F1733)+G1733</f>
        <v>314</v>
      </c>
      <c r="I1733" t="str" cm="1">
        <f t="array" ref="I1733">_xlfn.IFS(H1733&gt;411,"Platinum",AND(H1733&lt;=411, H1733&gt;311),"Gold",AND(H1733&lt;=311,H1733&gt;211),"Silver",H1733&lt;=211,"Bronze")</f>
        <v>Gold</v>
      </c>
      <c r="J1733" t="str" cm="1">
        <f t="array" ref="J1733">_xlfn.IFS(
H1733="444","Champions",
LEFT(H1733,1)="4","Loyal Customers",
MID(H1733,2,1)="4","Potential Loyalists",
LEFT(H1733,1)="3","Promising",
LEFT(H1733,1)="2","Customers Needing Attention",
LEFT(H1733,1)&lt;="2","At Risk",
RIGHT(H1733,1)="4","Can't Lose Them",
TRUE,"Hibernating"
)</f>
        <v>Promising</v>
      </c>
    </row>
    <row r="1734" spans="1:10" x14ac:dyDescent="0.25">
      <c r="A1734" s="3" t="s">
        <v>1750</v>
      </c>
      <c r="B1734">
        <v>32</v>
      </c>
      <c r="C1734">
        <v>4</v>
      </c>
      <c r="D1734">
        <v>2907.4199999999996</v>
      </c>
      <c r="E1734" cm="1">
        <f t="array" ref="E1734">_xlfn.IFS(B1734&gt;87,1,AND(B1734&lt;=87, B1734&gt;45),2,AND(B1734&lt;=45,B1734&gt;18),3,B1734&lt;=18,4)</f>
        <v>3</v>
      </c>
      <c r="F1734" cm="1">
        <f t="array" ref="F1734">_xlfn.IFS(C1734&gt;7,4,AND(C1734&lt;=7, C1734&gt;5),3,AND(C1734&lt;=5,C1734&gt;4),2,C1734&lt;=4,1)</f>
        <v>1</v>
      </c>
      <c r="G1734" cm="1">
        <f t="array" ref="G1734">_xlfn.IFS(D1734&gt;4094,4,AND(D1734&lt;=4094, D1734&gt;2784),3,AND(D1734&lt;=2784,D1734&gt;1779),2,D1734&lt;=1779,1)</f>
        <v>3</v>
      </c>
      <c r="H1734">
        <f t="shared" si="27"/>
        <v>313</v>
      </c>
      <c r="I1734" t="str" cm="1">
        <f t="array" ref="I1734">_xlfn.IFS(H1734&gt;411,"Platinum",AND(H1734&lt;=411, H1734&gt;311),"Gold",AND(H1734&lt;=311,H1734&gt;211),"Silver",H1734&lt;=211,"Bronze")</f>
        <v>Gold</v>
      </c>
      <c r="J1734" t="str" cm="1">
        <f t="array" ref="J1734">_xlfn.IFS(
H1734="444","Champions",
LEFT(H1734,1)="4","Loyal Customers",
MID(H1734,2,1)="4","Potential Loyalists",
LEFT(H1734,1)="3","Promising",
LEFT(H1734,1)="2","Customers Needing Attention",
LEFT(H1734,1)&lt;="2","At Risk",
RIGHT(H1734,1)="4","Can't Lose Them",
TRUE,"Hibernating"
)</f>
        <v>Promising</v>
      </c>
    </row>
    <row r="1735" spans="1:10" x14ac:dyDescent="0.25">
      <c r="A1735" s="3" t="s">
        <v>1751</v>
      </c>
      <c r="B1735">
        <v>12</v>
      </c>
      <c r="C1735">
        <v>7</v>
      </c>
      <c r="D1735">
        <v>2187.1999999999998</v>
      </c>
      <c r="E1735" cm="1">
        <f t="array" ref="E1735">_xlfn.IFS(B1735&gt;87,1,AND(B1735&lt;=87, B1735&gt;45),2,AND(B1735&lt;=45,B1735&gt;18),3,B1735&lt;=18,4)</f>
        <v>4</v>
      </c>
      <c r="F1735" cm="1">
        <f t="array" ref="F1735">_xlfn.IFS(C1735&gt;7,4,AND(C1735&lt;=7, C1735&gt;5),3,AND(C1735&lt;=5,C1735&gt;4),2,C1735&lt;=4,1)</f>
        <v>3</v>
      </c>
      <c r="G1735" cm="1">
        <f t="array" ref="G1735">_xlfn.IFS(D1735&gt;4094,4,AND(D1735&lt;=4094, D1735&gt;2784),3,AND(D1735&lt;=2784,D1735&gt;1779),2,D1735&lt;=1779,1)</f>
        <v>2</v>
      </c>
      <c r="H1735">
        <f t="shared" si="27"/>
        <v>432</v>
      </c>
      <c r="I1735" t="str" cm="1">
        <f t="array" ref="I1735">_xlfn.IFS(H1735&gt;411,"Platinum",AND(H1735&lt;=411, H1735&gt;311),"Gold",AND(H1735&lt;=311,H1735&gt;211),"Silver",H1735&lt;=211,"Bronze")</f>
        <v>Platinum</v>
      </c>
      <c r="J1735" t="str" cm="1">
        <f t="array" ref="J1735">_xlfn.IFS(
H1735="444","Champions",
LEFT(H1735,1)="4","Loyal Customers",
MID(H1735,2,1)="4","Potential Loyalists",
LEFT(H1735,1)="3","Promising",
LEFT(H1735,1)="2","Customers Needing Attention",
LEFT(H1735,1)&lt;="2","At Risk",
RIGHT(H1735,1)="4","Can't Lose Them",
TRUE,"Hibernating"
)</f>
        <v>Loyal Customers</v>
      </c>
    </row>
    <row r="1736" spans="1:10" x14ac:dyDescent="0.25">
      <c r="A1736" s="3" t="s">
        <v>1752</v>
      </c>
      <c r="B1736">
        <v>0</v>
      </c>
      <c r="C1736">
        <v>5</v>
      </c>
      <c r="D1736">
        <v>1728.66</v>
      </c>
      <c r="E1736" cm="1">
        <f t="array" ref="E1736">_xlfn.IFS(B1736&gt;87,1,AND(B1736&lt;=87, B1736&gt;45),2,AND(B1736&lt;=45,B1736&gt;18),3,B1736&lt;=18,4)</f>
        <v>4</v>
      </c>
      <c r="F1736" cm="1">
        <f t="array" ref="F1736">_xlfn.IFS(C1736&gt;7,4,AND(C1736&lt;=7, C1736&gt;5),3,AND(C1736&lt;=5,C1736&gt;4),2,C1736&lt;=4,1)</f>
        <v>2</v>
      </c>
      <c r="G1736" cm="1">
        <f t="array" ref="G1736">_xlfn.IFS(D1736&gt;4094,4,AND(D1736&lt;=4094, D1736&gt;2784),3,AND(D1736&lt;=2784,D1736&gt;1779),2,D1736&lt;=1779,1)</f>
        <v>1</v>
      </c>
      <c r="H1736">
        <f t="shared" si="27"/>
        <v>421</v>
      </c>
      <c r="I1736" t="str" cm="1">
        <f t="array" ref="I1736">_xlfn.IFS(H1736&gt;411,"Platinum",AND(H1736&lt;=411, H1736&gt;311),"Gold",AND(H1736&lt;=311,H1736&gt;211),"Silver",H1736&lt;=211,"Bronze")</f>
        <v>Platinum</v>
      </c>
      <c r="J1736" t="str" cm="1">
        <f t="array" ref="J1736">_xlfn.IFS(
H1736="444","Champions",
LEFT(H1736,1)="4","Loyal Customers",
MID(H1736,2,1)="4","Potential Loyalists",
LEFT(H1736,1)="3","Promising",
LEFT(H1736,1)="2","Customers Needing Attention",
LEFT(H1736,1)&lt;="2","At Risk",
RIGHT(H1736,1)="4","Can't Lose Them",
TRUE,"Hibernating"
)</f>
        <v>Loyal Customers</v>
      </c>
    </row>
    <row r="1737" spans="1:10" x14ac:dyDescent="0.25">
      <c r="A1737" s="3" t="s">
        <v>1753</v>
      </c>
      <c r="B1737">
        <v>45</v>
      </c>
      <c r="C1737">
        <v>11</v>
      </c>
      <c r="D1737">
        <v>5595.4400000000005</v>
      </c>
      <c r="E1737" cm="1">
        <f t="array" ref="E1737">_xlfn.IFS(B1737&gt;87,1,AND(B1737&lt;=87, B1737&gt;45),2,AND(B1737&lt;=45,B1737&gt;18),3,B1737&lt;=18,4)</f>
        <v>3</v>
      </c>
      <c r="F1737" cm="1">
        <f t="array" ref="F1737">_xlfn.IFS(C1737&gt;7,4,AND(C1737&lt;=7, C1737&gt;5),3,AND(C1737&lt;=5,C1737&gt;4),2,C1737&lt;=4,1)</f>
        <v>4</v>
      </c>
      <c r="G1737" cm="1">
        <f t="array" ref="G1737">_xlfn.IFS(D1737&gt;4094,4,AND(D1737&lt;=4094, D1737&gt;2784),3,AND(D1737&lt;=2784,D1737&gt;1779),2,D1737&lt;=1779,1)</f>
        <v>4</v>
      </c>
      <c r="H1737">
        <f t="shared" si="27"/>
        <v>344</v>
      </c>
      <c r="I1737" t="str" cm="1">
        <f t="array" ref="I1737">_xlfn.IFS(H1737&gt;411,"Platinum",AND(H1737&lt;=411, H1737&gt;311),"Gold",AND(H1737&lt;=311,H1737&gt;211),"Silver",H1737&lt;=211,"Bronze")</f>
        <v>Gold</v>
      </c>
      <c r="J1737" t="str" cm="1">
        <f t="array" ref="J1737">_xlfn.IFS(
H1737="444","Champions",
LEFT(H1737,1)="4","Loyal Customers",
MID(H1737,2,1)="4","Potential Loyalists",
LEFT(H1737,1)="3","Promising",
LEFT(H1737,1)="2","Customers Needing Attention",
LEFT(H1737,1)&lt;="2","At Risk",
RIGHT(H1737,1)="4","Can't Lose Them",
TRUE,"Hibernating"
)</f>
        <v>Potential Loyalists</v>
      </c>
    </row>
    <row r="1738" spans="1:10" x14ac:dyDescent="0.25">
      <c r="A1738" s="3" t="s">
        <v>1754</v>
      </c>
      <c r="B1738">
        <v>1</v>
      </c>
      <c r="C1738">
        <v>4</v>
      </c>
      <c r="D1738">
        <v>4283.0200000000004</v>
      </c>
      <c r="E1738" cm="1">
        <f t="array" ref="E1738">_xlfn.IFS(B1738&gt;87,1,AND(B1738&lt;=87, B1738&gt;45),2,AND(B1738&lt;=45,B1738&gt;18),3,B1738&lt;=18,4)</f>
        <v>4</v>
      </c>
      <c r="F1738" cm="1">
        <f t="array" ref="F1738">_xlfn.IFS(C1738&gt;7,4,AND(C1738&lt;=7, C1738&gt;5),3,AND(C1738&lt;=5,C1738&gt;4),2,C1738&lt;=4,1)</f>
        <v>1</v>
      </c>
      <c r="G1738" cm="1">
        <f t="array" ref="G1738">_xlfn.IFS(D1738&gt;4094,4,AND(D1738&lt;=4094, D1738&gt;2784),3,AND(D1738&lt;=2784,D1738&gt;1779),2,D1738&lt;=1779,1)</f>
        <v>4</v>
      </c>
      <c r="H1738">
        <f t="shared" si="27"/>
        <v>414</v>
      </c>
      <c r="I1738" t="str" cm="1">
        <f t="array" ref="I1738">_xlfn.IFS(H1738&gt;411,"Platinum",AND(H1738&lt;=411, H1738&gt;311),"Gold",AND(H1738&lt;=311,H1738&gt;211),"Silver",H1738&lt;=211,"Bronze")</f>
        <v>Platinum</v>
      </c>
      <c r="J1738" t="str" cm="1">
        <f t="array" ref="J1738">_xlfn.IFS(
H1738="444","Champions",
LEFT(H1738,1)="4","Loyal Customers",
MID(H1738,2,1)="4","Potential Loyalists",
LEFT(H1738,1)="3","Promising",
LEFT(H1738,1)="2","Customers Needing Attention",
LEFT(H1738,1)&lt;="2","At Risk",
RIGHT(H1738,1)="4","Can't Lose Them",
TRUE,"Hibernating"
)</f>
        <v>Loyal Customers</v>
      </c>
    </row>
    <row r="1739" spans="1:10" x14ac:dyDescent="0.25">
      <c r="A1739" s="3" t="s">
        <v>1755</v>
      </c>
      <c r="B1739">
        <v>101</v>
      </c>
      <c r="C1739">
        <v>7</v>
      </c>
      <c r="D1739">
        <v>3848.2200000000003</v>
      </c>
      <c r="E1739" cm="1">
        <f t="array" ref="E1739">_xlfn.IFS(B1739&gt;87,1,AND(B1739&lt;=87, B1739&gt;45),2,AND(B1739&lt;=45,B1739&gt;18),3,B1739&lt;=18,4)</f>
        <v>1</v>
      </c>
      <c r="F1739" cm="1">
        <f t="array" ref="F1739">_xlfn.IFS(C1739&gt;7,4,AND(C1739&lt;=7, C1739&gt;5),3,AND(C1739&lt;=5,C1739&gt;4),2,C1739&lt;=4,1)</f>
        <v>3</v>
      </c>
      <c r="G1739" cm="1">
        <f t="array" ref="G1739">_xlfn.IFS(D1739&gt;4094,4,AND(D1739&lt;=4094, D1739&gt;2784),3,AND(D1739&lt;=2784,D1739&gt;1779),2,D1739&lt;=1779,1)</f>
        <v>3</v>
      </c>
      <c r="H1739">
        <f t="shared" si="27"/>
        <v>133</v>
      </c>
      <c r="I1739" t="str" cm="1">
        <f t="array" ref="I1739">_xlfn.IFS(H1739&gt;411,"Platinum",AND(H1739&lt;=411, H1739&gt;311),"Gold",AND(H1739&lt;=311,H1739&gt;211),"Silver",H1739&lt;=211,"Bronze")</f>
        <v>Bronze</v>
      </c>
      <c r="J1739" t="str" cm="1">
        <f t="array" ref="J1739">_xlfn.IFS(
H1739="444","Champions",
LEFT(H1739,1)="4","Loyal Customers",
MID(H1739,2,1)="4","Potential Loyalists",
LEFT(H1739,1)="3","Promising",
LEFT(H1739,1)="2","Customers Needing Attention",
LEFT(H1739,1)&lt;="2","At Risk",
RIGHT(H1739,1)="4","Can't Lose Them",
TRUE,"Hibernating"
)</f>
        <v>At Risk</v>
      </c>
    </row>
    <row r="1740" spans="1:10" x14ac:dyDescent="0.25">
      <c r="A1740" s="3" t="s">
        <v>1756</v>
      </c>
      <c r="B1740">
        <v>57</v>
      </c>
      <c r="C1740">
        <v>5</v>
      </c>
      <c r="D1740">
        <v>1715.61</v>
      </c>
      <c r="E1740" cm="1">
        <f t="array" ref="E1740">_xlfn.IFS(B1740&gt;87,1,AND(B1740&lt;=87, B1740&gt;45),2,AND(B1740&lt;=45,B1740&gt;18),3,B1740&lt;=18,4)</f>
        <v>2</v>
      </c>
      <c r="F1740" cm="1">
        <f t="array" ref="F1740">_xlfn.IFS(C1740&gt;7,4,AND(C1740&lt;=7, C1740&gt;5),3,AND(C1740&lt;=5,C1740&gt;4),2,C1740&lt;=4,1)</f>
        <v>2</v>
      </c>
      <c r="G1740" cm="1">
        <f t="array" ref="G1740">_xlfn.IFS(D1740&gt;4094,4,AND(D1740&lt;=4094, D1740&gt;2784),3,AND(D1740&lt;=2784,D1740&gt;1779),2,D1740&lt;=1779,1)</f>
        <v>1</v>
      </c>
      <c r="H1740">
        <f t="shared" si="27"/>
        <v>221</v>
      </c>
      <c r="I1740" t="str" cm="1">
        <f t="array" ref="I1740">_xlfn.IFS(H1740&gt;411,"Platinum",AND(H1740&lt;=411, H1740&gt;311),"Gold",AND(H1740&lt;=311,H1740&gt;211),"Silver",H1740&lt;=211,"Bronze")</f>
        <v>Silver</v>
      </c>
      <c r="J1740" t="str" cm="1">
        <f t="array" ref="J1740">_xlfn.IFS(
H1740="444","Champions",
LEFT(H1740,1)="4","Loyal Customers",
MID(H1740,2,1)="4","Potential Loyalists",
LEFT(H1740,1)="3","Promising",
LEFT(H1740,1)="2","Customers Needing Attention",
LEFT(H1740,1)&lt;="2","At Risk",
RIGHT(H1740,1)="4","Can't Lose Them",
TRUE,"Hibernating"
)</f>
        <v>Customers Needing Attention</v>
      </c>
    </row>
    <row r="1741" spans="1:10" x14ac:dyDescent="0.25">
      <c r="A1741" s="3" t="s">
        <v>1757</v>
      </c>
      <c r="B1741">
        <v>47</v>
      </c>
      <c r="C1741">
        <v>5</v>
      </c>
      <c r="D1741">
        <v>1144.3499999999999</v>
      </c>
      <c r="E1741" cm="1">
        <f t="array" ref="E1741">_xlfn.IFS(B1741&gt;87,1,AND(B1741&lt;=87, B1741&gt;45),2,AND(B1741&lt;=45,B1741&gt;18),3,B1741&lt;=18,4)</f>
        <v>2</v>
      </c>
      <c r="F1741" cm="1">
        <f t="array" ref="F1741">_xlfn.IFS(C1741&gt;7,4,AND(C1741&lt;=7, C1741&gt;5),3,AND(C1741&lt;=5,C1741&gt;4),2,C1741&lt;=4,1)</f>
        <v>2</v>
      </c>
      <c r="G1741" cm="1">
        <f t="array" ref="G1741">_xlfn.IFS(D1741&gt;4094,4,AND(D1741&lt;=4094, D1741&gt;2784),3,AND(D1741&lt;=2784,D1741&gt;1779),2,D1741&lt;=1779,1)</f>
        <v>1</v>
      </c>
      <c r="H1741">
        <f t="shared" si="27"/>
        <v>221</v>
      </c>
      <c r="I1741" t="str" cm="1">
        <f t="array" ref="I1741">_xlfn.IFS(H1741&gt;411,"Platinum",AND(H1741&lt;=411, H1741&gt;311),"Gold",AND(H1741&lt;=311,H1741&gt;211),"Silver",H1741&lt;=211,"Bronze")</f>
        <v>Silver</v>
      </c>
      <c r="J1741" t="str" cm="1">
        <f t="array" ref="J1741">_xlfn.IFS(
H1741="444","Champions",
LEFT(H1741,1)="4","Loyal Customers",
MID(H1741,2,1)="4","Potential Loyalists",
LEFT(H1741,1)="3","Promising",
LEFT(H1741,1)="2","Customers Needing Attention",
LEFT(H1741,1)&lt;="2","At Risk",
RIGHT(H1741,1)="4","Can't Lose Them",
TRUE,"Hibernating"
)</f>
        <v>Customers Needing Attention</v>
      </c>
    </row>
    <row r="1742" spans="1:10" x14ac:dyDescent="0.25">
      <c r="A1742" s="3" t="s">
        <v>1758</v>
      </c>
      <c r="B1742">
        <v>29</v>
      </c>
      <c r="C1742">
        <v>9</v>
      </c>
      <c r="D1742">
        <v>7496.36</v>
      </c>
      <c r="E1742" cm="1">
        <f t="array" ref="E1742">_xlfn.IFS(B1742&gt;87,1,AND(B1742&lt;=87, B1742&gt;45),2,AND(B1742&lt;=45,B1742&gt;18),3,B1742&lt;=18,4)</f>
        <v>3</v>
      </c>
      <c r="F1742" cm="1">
        <f t="array" ref="F1742">_xlfn.IFS(C1742&gt;7,4,AND(C1742&lt;=7, C1742&gt;5),3,AND(C1742&lt;=5,C1742&gt;4),2,C1742&lt;=4,1)</f>
        <v>4</v>
      </c>
      <c r="G1742" cm="1">
        <f t="array" ref="G1742">_xlfn.IFS(D1742&gt;4094,4,AND(D1742&lt;=4094, D1742&gt;2784),3,AND(D1742&lt;=2784,D1742&gt;1779),2,D1742&lt;=1779,1)</f>
        <v>4</v>
      </c>
      <c r="H1742">
        <f t="shared" si="27"/>
        <v>344</v>
      </c>
      <c r="I1742" t="str" cm="1">
        <f t="array" ref="I1742">_xlfn.IFS(H1742&gt;411,"Platinum",AND(H1742&lt;=411, H1742&gt;311),"Gold",AND(H1742&lt;=311,H1742&gt;211),"Silver",H1742&lt;=211,"Bronze")</f>
        <v>Gold</v>
      </c>
      <c r="J1742" t="str" cm="1">
        <f t="array" ref="J1742">_xlfn.IFS(
H1742="444","Champions",
LEFT(H1742,1)="4","Loyal Customers",
MID(H1742,2,1)="4","Potential Loyalists",
LEFT(H1742,1)="3","Promising",
LEFT(H1742,1)="2","Customers Needing Attention",
LEFT(H1742,1)&lt;="2","At Risk",
RIGHT(H1742,1)="4","Can't Lose Them",
TRUE,"Hibernating"
)</f>
        <v>Potential Loyalists</v>
      </c>
    </row>
    <row r="1743" spans="1:10" x14ac:dyDescent="0.25">
      <c r="A1743" s="3" t="s">
        <v>1759</v>
      </c>
      <c r="B1743">
        <v>17</v>
      </c>
      <c r="C1743">
        <v>10</v>
      </c>
      <c r="D1743">
        <v>3154.78</v>
      </c>
      <c r="E1743" cm="1">
        <f t="array" ref="E1743">_xlfn.IFS(B1743&gt;87,1,AND(B1743&lt;=87, B1743&gt;45),2,AND(B1743&lt;=45,B1743&gt;18),3,B1743&lt;=18,4)</f>
        <v>4</v>
      </c>
      <c r="F1743" cm="1">
        <f t="array" ref="F1743">_xlfn.IFS(C1743&gt;7,4,AND(C1743&lt;=7, C1743&gt;5),3,AND(C1743&lt;=5,C1743&gt;4),2,C1743&lt;=4,1)</f>
        <v>4</v>
      </c>
      <c r="G1743" cm="1">
        <f t="array" ref="G1743">_xlfn.IFS(D1743&gt;4094,4,AND(D1743&lt;=4094, D1743&gt;2784),3,AND(D1743&lt;=2784,D1743&gt;1779),2,D1743&lt;=1779,1)</f>
        <v>3</v>
      </c>
      <c r="H1743">
        <f t="shared" si="27"/>
        <v>443</v>
      </c>
      <c r="I1743" t="str" cm="1">
        <f t="array" ref="I1743">_xlfn.IFS(H1743&gt;411,"Platinum",AND(H1743&lt;=411, H1743&gt;311),"Gold",AND(H1743&lt;=311,H1743&gt;211),"Silver",H1743&lt;=211,"Bronze")</f>
        <v>Platinum</v>
      </c>
      <c r="J1743" t="str" cm="1">
        <f t="array" ref="J1743">_xlfn.IFS(
H1743="444","Champions",
LEFT(H1743,1)="4","Loyal Customers",
MID(H1743,2,1)="4","Potential Loyalists",
LEFT(H1743,1)="3","Promising",
LEFT(H1743,1)="2","Customers Needing Attention",
LEFT(H1743,1)&lt;="2","At Risk",
RIGHT(H1743,1)="4","Can't Lose Them",
TRUE,"Hibernating"
)</f>
        <v>Loyal Customers</v>
      </c>
    </row>
    <row r="1744" spans="1:10" x14ac:dyDescent="0.25">
      <c r="A1744" s="3" t="s">
        <v>1760</v>
      </c>
      <c r="B1744">
        <v>71</v>
      </c>
      <c r="C1744">
        <v>4</v>
      </c>
      <c r="D1744">
        <v>1829.58</v>
      </c>
      <c r="E1744" cm="1">
        <f t="array" ref="E1744">_xlfn.IFS(B1744&gt;87,1,AND(B1744&lt;=87, B1744&gt;45),2,AND(B1744&lt;=45,B1744&gt;18),3,B1744&lt;=18,4)</f>
        <v>2</v>
      </c>
      <c r="F1744" cm="1">
        <f t="array" ref="F1744">_xlfn.IFS(C1744&gt;7,4,AND(C1744&lt;=7, C1744&gt;5),3,AND(C1744&lt;=5,C1744&gt;4),2,C1744&lt;=4,1)</f>
        <v>1</v>
      </c>
      <c r="G1744" cm="1">
        <f t="array" ref="G1744">_xlfn.IFS(D1744&gt;4094,4,AND(D1744&lt;=4094, D1744&gt;2784),3,AND(D1744&lt;=2784,D1744&gt;1779),2,D1744&lt;=1779,1)</f>
        <v>2</v>
      </c>
      <c r="H1744">
        <f t="shared" si="27"/>
        <v>212</v>
      </c>
      <c r="I1744" t="str" cm="1">
        <f t="array" ref="I1744">_xlfn.IFS(H1744&gt;411,"Platinum",AND(H1744&lt;=411, H1744&gt;311),"Gold",AND(H1744&lt;=311,H1744&gt;211),"Silver",H1744&lt;=211,"Bronze")</f>
        <v>Silver</v>
      </c>
      <c r="J1744" t="str" cm="1">
        <f t="array" ref="J1744">_xlfn.IFS(
H1744="444","Champions",
LEFT(H1744,1)="4","Loyal Customers",
MID(H1744,2,1)="4","Potential Loyalists",
LEFT(H1744,1)="3","Promising",
LEFT(H1744,1)="2","Customers Needing Attention",
LEFT(H1744,1)&lt;="2","At Risk",
RIGHT(H1744,1)="4","Can't Lose Them",
TRUE,"Hibernating"
)</f>
        <v>Customers Needing Attention</v>
      </c>
    </row>
    <row r="1745" spans="1:10" x14ac:dyDescent="0.25">
      <c r="A1745" s="3" t="s">
        <v>1761</v>
      </c>
      <c r="B1745">
        <v>72</v>
      </c>
      <c r="C1745">
        <v>4</v>
      </c>
      <c r="D1745">
        <v>1232.95</v>
      </c>
      <c r="E1745" cm="1">
        <f t="array" ref="E1745">_xlfn.IFS(B1745&gt;87,1,AND(B1745&lt;=87, B1745&gt;45),2,AND(B1745&lt;=45,B1745&gt;18),3,B1745&lt;=18,4)</f>
        <v>2</v>
      </c>
      <c r="F1745" cm="1">
        <f t="array" ref="F1745">_xlfn.IFS(C1745&gt;7,4,AND(C1745&lt;=7, C1745&gt;5),3,AND(C1745&lt;=5,C1745&gt;4),2,C1745&lt;=4,1)</f>
        <v>1</v>
      </c>
      <c r="G1745" cm="1">
        <f t="array" ref="G1745">_xlfn.IFS(D1745&gt;4094,4,AND(D1745&lt;=4094, D1745&gt;2784),3,AND(D1745&lt;=2784,D1745&gt;1779),2,D1745&lt;=1779,1)</f>
        <v>1</v>
      </c>
      <c r="H1745">
        <f t="shared" si="27"/>
        <v>211</v>
      </c>
      <c r="I1745" t="str" cm="1">
        <f t="array" ref="I1745">_xlfn.IFS(H1745&gt;411,"Platinum",AND(H1745&lt;=411, H1745&gt;311),"Gold",AND(H1745&lt;=311,H1745&gt;211),"Silver",H1745&lt;=211,"Bronze")</f>
        <v>Bronze</v>
      </c>
      <c r="J1745" t="str" cm="1">
        <f t="array" ref="J1745">_xlfn.IFS(
H1745="444","Champions",
LEFT(H1745,1)="4","Loyal Customers",
MID(H1745,2,1)="4","Potential Loyalists",
LEFT(H1745,1)="3","Promising",
LEFT(H1745,1)="2","Customers Needing Attention",
LEFT(H1745,1)&lt;="2","At Risk",
RIGHT(H1745,1)="4","Can't Lose Them",
TRUE,"Hibernating"
)</f>
        <v>Customers Needing Attention</v>
      </c>
    </row>
    <row r="1746" spans="1:10" x14ac:dyDescent="0.25">
      <c r="A1746" s="3" t="s">
        <v>1762</v>
      </c>
      <c r="B1746">
        <v>75</v>
      </c>
      <c r="C1746">
        <v>7</v>
      </c>
      <c r="D1746">
        <v>3935.08</v>
      </c>
      <c r="E1746" cm="1">
        <f t="array" ref="E1746">_xlfn.IFS(B1746&gt;87,1,AND(B1746&lt;=87, B1746&gt;45),2,AND(B1746&lt;=45,B1746&gt;18),3,B1746&lt;=18,4)</f>
        <v>2</v>
      </c>
      <c r="F1746" cm="1">
        <f t="array" ref="F1746">_xlfn.IFS(C1746&gt;7,4,AND(C1746&lt;=7, C1746&gt;5),3,AND(C1746&lt;=5,C1746&gt;4),2,C1746&lt;=4,1)</f>
        <v>3</v>
      </c>
      <c r="G1746" cm="1">
        <f t="array" ref="G1746">_xlfn.IFS(D1746&gt;4094,4,AND(D1746&lt;=4094, D1746&gt;2784),3,AND(D1746&lt;=2784,D1746&gt;1779),2,D1746&lt;=1779,1)</f>
        <v>3</v>
      </c>
      <c r="H1746">
        <f t="shared" si="27"/>
        <v>233</v>
      </c>
      <c r="I1746" t="str" cm="1">
        <f t="array" ref="I1746">_xlfn.IFS(H1746&gt;411,"Platinum",AND(H1746&lt;=411, H1746&gt;311),"Gold",AND(H1746&lt;=311,H1746&gt;211),"Silver",H1746&lt;=211,"Bronze")</f>
        <v>Silver</v>
      </c>
      <c r="J1746" t="str" cm="1">
        <f t="array" ref="J1746">_xlfn.IFS(
H1746="444","Champions",
LEFT(H1746,1)="4","Loyal Customers",
MID(H1746,2,1)="4","Potential Loyalists",
LEFT(H1746,1)="3","Promising",
LEFT(H1746,1)="2","Customers Needing Attention",
LEFT(H1746,1)&lt;="2","At Risk",
RIGHT(H1746,1)="4","Can't Lose Them",
TRUE,"Hibernating"
)</f>
        <v>Customers Needing Attention</v>
      </c>
    </row>
    <row r="1747" spans="1:10" x14ac:dyDescent="0.25">
      <c r="A1747" s="3" t="s">
        <v>1763</v>
      </c>
      <c r="B1747">
        <v>92</v>
      </c>
      <c r="C1747">
        <v>5</v>
      </c>
      <c r="D1747">
        <v>3650.53</v>
      </c>
      <c r="E1747" cm="1">
        <f t="array" ref="E1747">_xlfn.IFS(B1747&gt;87,1,AND(B1747&lt;=87, B1747&gt;45),2,AND(B1747&lt;=45,B1747&gt;18),3,B1747&lt;=18,4)</f>
        <v>1</v>
      </c>
      <c r="F1747" cm="1">
        <f t="array" ref="F1747">_xlfn.IFS(C1747&gt;7,4,AND(C1747&lt;=7, C1747&gt;5),3,AND(C1747&lt;=5,C1747&gt;4),2,C1747&lt;=4,1)</f>
        <v>2</v>
      </c>
      <c r="G1747" cm="1">
        <f t="array" ref="G1747">_xlfn.IFS(D1747&gt;4094,4,AND(D1747&lt;=4094, D1747&gt;2784),3,AND(D1747&lt;=2784,D1747&gt;1779),2,D1747&lt;=1779,1)</f>
        <v>3</v>
      </c>
      <c r="H1747">
        <f t="shared" si="27"/>
        <v>123</v>
      </c>
      <c r="I1747" t="str" cm="1">
        <f t="array" ref="I1747">_xlfn.IFS(H1747&gt;411,"Platinum",AND(H1747&lt;=411, H1747&gt;311),"Gold",AND(H1747&lt;=311,H1747&gt;211),"Silver",H1747&lt;=211,"Bronze")</f>
        <v>Bronze</v>
      </c>
      <c r="J1747" t="str" cm="1">
        <f t="array" ref="J1747">_xlfn.IFS(
H1747="444","Champions",
LEFT(H1747,1)="4","Loyal Customers",
MID(H1747,2,1)="4","Potential Loyalists",
LEFT(H1747,1)="3","Promising",
LEFT(H1747,1)="2","Customers Needing Attention",
LEFT(H1747,1)&lt;="2","At Risk",
RIGHT(H1747,1)="4","Can't Lose Them",
TRUE,"Hibernating"
)</f>
        <v>At Risk</v>
      </c>
    </row>
    <row r="1748" spans="1:10" x14ac:dyDescent="0.25">
      <c r="A1748" s="3" t="s">
        <v>1764</v>
      </c>
      <c r="B1748">
        <v>93</v>
      </c>
      <c r="C1748">
        <v>7</v>
      </c>
      <c r="D1748">
        <v>4345.3100000000004</v>
      </c>
      <c r="E1748" cm="1">
        <f t="array" ref="E1748">_xlfn.IFS(B1748&gt;87,1,AND(B1748&lt;=87, B1748&gt;45),2,AND(B1748&lt;=45,B1748&gt;18),3,B1748&lt;=18,4)</f>
        <v>1</v>
      </c>
      <c r="F1748" cm="1">
        <f t="array" ref="F1748">_xlfn.IFS(C1748&gt;7,4,AND(C1748&lt;=7, C1748&gt;5),3,AND(C1748&lt;=5,C1748&gt;4),2,C1748&lt;=4,1)</f>
        <v>3</v>
      </c>
      <c r="G1748" cm="1">
        <f t="array" ref="G1748">_xlfn.IFS(D1748&gt;4094,4,AND(D1748&lt;=4094, D1748&gt;2784),3,AND(D1748&lt;=2784,D1748&gt;1779),2,D1748&lt;=1779,1)</f>
        <v>4</v>
      </c>
      <c r="H1748">
        <f t="shared" si="27"/>
        <v>134</v>
      </c>
      <c r="I1748" t="str" cm="1">
        <f t="array" ref="I1748">_xlfn.IFS(H1748&gt;411,"Platinum",AND(H1748&lt;=411, H1748&gt;311),"Gold",AND(H1748&lt;=311,H1748&gt;211),"Silver",H1748&lt;=211,"Bronze")</f>
        <v>Bronze</v>
      </c>
      <c r="J1748" t="str" cm="1">
        <f t="array" ref="J1748">_xlfn.IFS(
H1748="444","Champions",
LEFT(H1748,1)="4","Loyal Customers",
MID(H1748,2,1)="4","Potential Loyalists",
LEFT(H1748,1)="3","Promising",
LEFT(H1748,1)="2","Customers Needing Attention",
LEFT(H1748,1)&lt;="2","At Risk",
RIGHT(H1748,1)="4","Can't Lose Them",
TRUE,"Hibernating"
)</f>
        <v>At Risk</v>
      </c>
    </row>
    <row r="1749" spans="1:10" x14ac:dyDescent="0.25">
      <c r="A1749" s="3" t="s">
        <v>1765</v>
      </c>
      <c r="B1749">
        <v>45</v>
      </c>
      <c r="C1749">
        <v>3</v>
      </c>
      <c r="D1749">
        <v>2222.29</v>
      </c>
      <c r="E1749" cm="1">
        <f t="array" ref="E1749">_xlfn.IFS(B1749&gt;87,1,AND(B1749&lt;=87, B1749&gt;45),2,AND(B1749&lt;=45,B1749&gt;18),3,B1749&lt;=18,4)</f>
        <v>3</v>
      </c>
      <c r="F1749" cm="1">
        <f t="array" ref="F1749">_xlfn.IFS(C1749&gt;7,4,AND(C1749&lt;=7, C1749&gt;5),3,AND(C1749&lt;=5,C1749&gt;4),2,C1749&lt;=4,1)</f>
        <v>1</v>
      </c>
      <c r="G1749" cm="1">
        <f t="array" ref="G1749">_xlfn.IFS(D1749&gt;4094,4,AND(D1749&lt;=4094, D1749&gt;2784),3,AND(D1749&lt;=2784,D1749&gt;1779),2,D1749&lt;=1779,1)</f>
        <v>2</v>
      </c>
      <c r="H1749">
        <f t="shared" si="27"/>
        <v>312</v>
      </c>
      <c r="I1749" t="str" cm="1">
        <f t="array" ref="I1749">_xlfn.IFS(H1749&gt;411,"Platinum",AND(H1749&lt;=411, H1749&gt;311),"Gold",AND(H1749&lt;=311,H1749&gt;211),"Silver",H1749&lt;=211,"Bronze")</f>
        <v>Gold</v>
      </c>
      <c r="J1749" t="str" cm="1">
        <f t="array" ref="J1749">_xlfn.IFS(
H1749="444","Champions",
LEFT(H1749,1)="4","Loyal Customers",
MID(H1749,2,1)="4","Potential Loyalists",
LEFT(H1749,1)="3","Promising",
LEFT(H1749,1)="2","Customers Needing Attention",
LEFT(H1749,1)&lt;="2","At Risk",
RIGHT(H1749,1)="4","Can't Lose Them",
TRUE,"Hibernating"
)</f>
        <v>Promising</v>
      </c>
    </row>
    <row r="1750" spans="1:10" x14ac:dyDescent="0.25">
      <c r="A1750" s="3" t="s">
        <v>1766</v>
      </c>
      <c r="B1750">
        <v>79</v>
      </c>
      <c r="C1750">
        <v>8</v>
      </c>
      <c r="D1750">
        <v>4558.42</v>
      </c>
      <c r="E1750" cm="1">
        <f t="array" ref="E1750">_xlfn.IFS(B1750&gt;87,1,AND(B1750&lt;=87, B1750&gt;45),2,AND(B1750&lt;=45,B1750&gt;18),3,B1750&lt;=18,4)</f>
        <v>2</v>
      </c>
      <c r="F1750" cm="1">
        <f t="array" ref="F1750">_xlfn.IFS(C1750&gt;7,4,AND(C1750&lt;=7, C1750&gt;5),3,AND(C1750&lt;=5,C1750&gt;4),2,C1750&lt;=4,1)</f>
        <v>4</v>
      </c>
      <c r="G1750" cm="1">
        <f t="array" ref="G1750">_xlfn.IFS(D1750&gt;4094,4,AND(D1750&lt;=4094, D1750&gt;2784),3,AND(D1750&lt;=2784,D1750&gt;1779),2,D1750&lt;=1779,1)</f>
        <v>4</v>
      </c>
      <c r="H1750">
        <f t="shared" si="27"/>
        <v>244</v>
      </c>
      <c r="I1750" t="str" cm="1">
        <f t="array" ref="I1750">_xlfn.IFS(H1750&gt;411,"Platinum",AND(H1750&lt;=411, H1750&gt;311),"Gold",AND(H1750&lt;=311,H1750&gt;211),"Silver",H1750&lt;=211,"Bronze")</f>
        <v>Silver</v>
      </c>
      <c r="J1750" t="str" cm="1">
        <f t="array" ref="J1750">_xlfn.IFS(
H1750="444","Champions",
LEFT(H1750,1)="4","Loyal Customers",
MID(H1750,2,1)="4","Potential Loyalists",
LEFT(H1750,1)="3","Promising",
LEFT(H1750,1)="2","Customers Needing Attention",
LEFT(H1750,1)&lt;="2","At Risk",
RIGHT(H1750,1)="4","Can't Lose Them",
TRUE,"Hibernating"
)</f>
        <v>Potential Loyalists</v>
      </c>
    </row>
    <row r="1751" spans="1:10" x14ac:dyDescent="0.25">
      <c r="A1751" s="3" t="s">
        <v>1767</v>
      </c>
      <c r="B1751">
        <v>14</v>
      </c>
      <c r="C1751">
        <v>4</v>
      </c>
      <c r="D1751">
        <v>2007.8300000000002</v>
      </c>
      <c r="E1751" cm="1">
        <f t="array" ref="E1751">_xlfn.IFS(B1751&gt;87,1,AND(B1751&lt;=87, B1751&gt;45),2,AND(B1751&lt;=45,B1751&gt;18),3,B1751&lt;=18,4)</f>
        <v>4</v>
      </c>
      <c r="F1751" cm="1">
        <f t="array" ref="F1751">_xlfn.IFS(C1751&gt;7,4,AND(C1751&lt;=7, C1751&gt;5),3,AND(C1751&lt;=5,C1751&gt;4),2,C1751&lt;=4,1)</f>
        <v>1</v>
      </c>
      <c r="G1751" cm="1">
        <f t="array" ref="G1751">_xlfn.IFS(D1751&gt;4094,4,AND(D1751&lt;=4094, D1751&gt;2784),3,AND(D1751&lt;=2784,D1751&gt;1779),2,D1751&lt;=1779,1)</f>
        <v>2</v>
      </c>
      <c r="H1751">
        <f t="shared" si="27"/>
        <v>412</v>
      </c>
      <c r="I1751" t="str" cm="1">
        <f t="array" ref="I1751">_xlfn.IFS(H1751&gt;411,"Platinum",AND(H1751&lt;=411, H1751&gt;311),"Gold",AND(H1751&lt;=311,H1751&gt;211),"Silver",H1751&lt;=211,"Bronze")</f>
        <v>Platinum</v>
      </c>
      <c r="J1751" t="str" cm="1">
        <f t="array" ref="J1751">_xlfn.IFS(
H1751="444","Champions",
LEFT(H1751,1)="4","Loyal Customers",
MID(H1751,2,1)="4","Potential Loyalists",
LEFT(H1751,1)="3","Promising",
LEFT(H1751,1)="2","Customers Needing Attention",
LEFT(H1751,1)&lt;="2","At Risk",
RIGHT(H1751,1)="4","Can't Lose Them",
TRUE,"Hibernating"
)</f>
        <v>Loyal Customers</v>
      </c>
    </row>
    <row r="1752" spans="1:10" x14ac:dyDescent="0.25">
      <c r="A1752" s="3" t="s">
        <v>1768</v>
      </c>
      <c r="B1752">
        <v>27</v>
      </c>
      <c r="C1752">
        <v>9</v>
      </c>
      <c r="D1752">
        <v>6049.59</v>
      </c>
      <c r="E1752" cm="1">
        <f t="array" ref="E1752">_xlfn.IFS(B1752&gt;87,1,AND(B1752&lt;=87, B1752&gt;45),2,AND(B1752&lt;=45,B1752&gt;18),3,B1752&lt;=18,4)</f>
        <v>3</v>
      </c>
      <c r="F1752" cm="1">
        <f t="array" ref="F1752">_xlfn.IFS(C1752&gt;7,4,AND(C1752&lt;=7, C1752&gt;5),3,AND(C1752&lt;=5,C1752&gt;4),2,C1752&lt;=4,1)</f>
        <v>4</v>
      </c>
      <c r="G1752" cm="1">
        <f t="array" ref="G1752">_xlfn.IFS(D1752&gt;4094,4,AND(D1752&lt;=4094, D1752&gt;2784),3,AND(D1752&lt;=2784,D1752&gt;1779),2,D1752&lt;=1779,1)</f>
        <v>4</v>
      </c>
      <c r="H1752">
        <f t="shared" si="27"/>
        <v>344</v>
      </c>
      <c r="I1752" t="str" cm="1">
        <f t="array" ref="I1752">_xlfn.IFS(H1752&gt;411,"Platinum",AND(H1752&lt;=411, H1752&gt;311),"Gold",AND(H1752&lt;=311,H1752&gt;211),"Silver",H1752&lt;=211,"Bronze")</f>
        <v>Gold</v>
      </c>
      <c r="J1752" t="str" cm="1">
        <f t="array" ref="J1752">_xlfn.IFS(
H1752="444","Champions",
LEFT(H1752,1)="4","Loyal Customers",
MID(H1752,2,1)="4","Potential Loyalists",
LEFT(H1752,1)="3","Promising",
LEFT(H1752,1)="2","Customers Needing Attention",
LEFT(H1752,1)&lt;="2","At Risk",
RIGHT(H1752,1)="4","Can't Lose Them",
TRUE,"Hibernating"
)</f>
        <v>Potential Loyalists</v>
      </c>
    </row>
    <row r="1753" spans="1:10" x14ac:dyDescent="0.25">
      <c r="A1753" s="3" t="s">
        <v>1769</v>
      </c>
      <c r="B1753">
        <v>10</v>
      </c>
      <c r="C1753">
        <v>5</v>
      </c>
      <c r="D1753">
        <v>2118</v>
      </c>
      <c r="E1753" cm="1">
        <f t="array" ref="E1753">_xlfn.IFS(B1753&gt;87,1,AND(B1753&lt;=87, B1753&gt;45),2,AND(B1753&lt;=45,B1753&gt;18),3,B1753&lt;=18,4)</f>
        <v>4</v>
      </c>
      <c r="F1753" cm="1">
        <f t="array" ref="F1753">_xlfn.IFS(C1753&gt;7,4,AND(C1753&lt;=7, C1753&gt;5),3,AND(C1753&lt;=5,C1753&gt;4),2,C1753&lt;=4,1)</f>
        <v>2</v>
      </c>
      <c r="G1753" cm="1">
        <f t="array" ref="G1753">_xlfn.IFS(D1753&gt;4094,4,AND(D1753&lt;=4094, D1753&gt;2784),3,AND(D1753&lt;=2784,D1753&gt;1779),2,D1753&lt;=1779,1)</f>
        <v>2</v>
      </c>
      <c r="H1753">
        <f t="shared" si="27"/>
        <v>422</v>
      </c>
      <c r="I1753" t="str" cm="1">
        <f t="array" ref="I1753">_xlfn.IFS(H1753&gt;411,"Platinum",AND(H1753&lt;=411, H1753&gt;311),"Gold",AND(H1753&lt;=311,H1753&gt;211),"Silver",H1753&lt;=211,"Bronze")</f>
        <v>Platinum</v>
      </c>
      <c r="J1753" t="str" cm="1">
        <f t="array" ref="J1753">_xlfn.IFS(
H1753="444","Champions",
LEFT(H1753,1)="4","Loyal Customers",
MID(H1753,2,1)="4","Potential Loyalists",
LEFT(H1753,1)="3","Promising",
LEFT(H1753,1)="2","Customers Needing Attention",
LEFT(H1753,1)&lt;="2","At Risk",
RIGHT(H1753,1)="4","Can't Lose Them",
TRUE,"Hibernating"
)</f>
        <v>Loyal Customers</v>
      </c>
    </row>
    <row r="1754" spans="1:10" x14ac:dyDescent="0.25">
      <c r="A1754" s="3" t="s">
        <v>1770</v>
      </c>
      <c r="B1754">
        <v>78</v>
      </c>
      <c r="C1754">
        <v>7</v>
      </c>
      <c r="D1754">
        <v>2522.1800000000003</v>
      </c>
      <c r="E1754" cm="1">
        <f t="array" ref="E1754">_xlfn.IFS(B1754&gt;87,1,AND(B1754&lt;=87, B1754&gt;45),2,AND(B1754&lt;=45,B1754&gt;18),3,B1754&lt;=18,4)</f>
        <v>2</v>
      </c>
      <c r="F1754" cm="1">
        <f t="array" ref="F1754">_xlfn.IFS(C1754&gt;7,4,AND(C1754&lt;=7, C1754&gt;5),3,AND(C1754&lt;=5,C1754&gt;4),2,C1754&lt;=4,1)</f>
        <v>3</v>
      </c>
      <c r="G1754" cm="1">
        <f t="array" ref="G1754">_xlfn.IFS(D1754&gt;4094,4,AND(D1754&lt;=4094, D1754&gt;2784),3,AND(D1754&lt;=2784,D1754&gt;1779),2,D1754&lt;=1779,1)</f>
        <v>2</v>
      </c>
      <c r="H1754">
        <f t="shared" si="27"/>
        <v>232</v>
      </c>
      <c r="I1754" t="str" cm="1">
        <f t="array" ref="I1754">_xlfn.IFS(H1754&gt;411,"Platinum",AND(H1754&lt;=411, H1754&gt;311),"Gold",AND(H1754&lt;=311,H1754&gt;211),"Silver",H1754&lt;=211,"Bronze")</f>
        <v>Silver</v>
      </c>
      <c r="J1754" t="str" cm="1">
        <f t="array" ref="J1754">_xlfn.IFS(
H1754="444","Champions",
LEFT(H1754,1)="4","Loyal Customers",
MID(H1754,2,1)="4","Potential Loyalists",
LEFT(H1754,1)="3","Promising",
LEFT(H1754,1)="2","Customers Needing Attention",
LEFT(H1754,1)&lt;="2","At Risk",
RIGHT(H1754,1)="4","Can't Lose Them",
TRUE,"Hibernating"
)</f>
        <v>Customers Needing Attention</v>
      </c>
    </row>
    <row r="1755" spans="1:10" x14ac:dyDescent="0.25">
      <c r="A1755" s="3" t="s">
        <v>1771</v>
      </c>
      <c r="B1755">
        <v>93</v>
      </c>
      <c r="C1755">
        <v>6</v>
      </c>
      <c r="D1755">
        <v>2095.2200000000003</v>
      </c>
      <c r="E1755" cm="1">
        <f t="array" ref="E1755">_xlfn.IFS(B1755&gt;87,1,AND(B1755&lt;=87, B1755&gt;45),2,AND(B1755&lt;=45,B1755&gt;18),3,B1755&lt;=18,4)</f>
        <v>1</v>
      </c>
      <c r="F1755" cm="1">
        <f t="array" ref="F1755">_xlfn.IFS(C1755&gt;7,4,AND(C1755&lt;=7, C1755&gt;5),3,AND(C1755&lt;=5,C1755&gt;4),2,C1755&lt;=4,1)</f>
        <v>3</v>
      </c>
      <c r="G1755" cm="1">
        <f t="array" ref="G1755">_xlfn.IFS(D1755&gt;4094,4,AND(D1755&lt;=4094, D1755&gt;2784),3,AND(D1755&lt;=2784,D1755&gt;1779),2,D1755&lt;=1779,1)</f>
        <v>2</v>
      </c>
      <c r="H1755">
        <f t="shared" si="27"/>
        <v>132</v>
      </c>
      <c r="I1755" t="str" cm="1">
        <f t="array" ref="I1755">_xlfn.IFS(H1755&gt;411,"Platinum",AND(H1755&lt;=411, H1755&gt;311),"Gold",AND(H1755&lt;=311,H1755&gt;211),"Silver",H1755&lt;=211,"Bronze")</f>
        <v>Bronze</v>
      </c>
      <c r="J1755" t="str" cm="1">
        <f t="array" ref="J1755">_xlfn.IFS(
H1755="444","Champions",
LEFT(H1755,1)="4","Loyal Customers",
MID(H1755,2,1)="4","Potential Loyalists",
LEFT(H1755,1)="3","Promising",
LEFT(H1755,1)="2","Customers Needing Attention",
LEFT(H1755,1)&lt;="2","At Risk",
RIGHT(H1755,1)="4","Can't Lose Them",
TRUE,"Hibernating"
)</f>
        <v>At Risk</v>
      </c>
    </row>
    <row r="1756" spans="1:10" x14ac:dyDescent="0.25">
      <c r="A1756" s="3" t="s">
        <v>1772</v>
      </c>
      <c r="B1756">
        <v>38</v>
      </c>
      <c r="C1756">
        <v>4</v>
      </c>
      <c r="D1756">
        <v>1955.7800000000002</v>
      </c>
      <c r="E1756" cm="1">
        <f t="array" ref="E1756">_xlfn.IFS(B1756&gt;87,1,AND(B1756&lt;=87, B1756&gt;45),2,AND(B1756&lt;=45,B1756&gt;18),3,B1756&lt;=18,4)</f>
        <v>3</v>
      </c>
      <c r="F1756" cm="1">
        <f t="array" ref="F1756">_xlfn.IFS(C1756&gt;7,4,AND(C1756&lt;=7, C1756&gt;5),3,AND(C1756&lt;=5,C1756&gt;4),2,C1756&lt;=4,1)</f>
        <v>1</v>
      </c>
      <c r="G1756" cm="1">
        <f t="array" ref="G1756">_xlfn.IFS(D1756&gt;4094,4,AND(D1756&lt;=4094, D1756&gt;2784),3,AND(D1756&lt;=2784,D1756&gt;1779),2,D1756&lt;=1779,1)</f>
        <v>2</v>
      </c>
      <c r="H1756">
        <f t="shared" si="27"/>
        <v>312</v>
      </c>
      <c r="I1756" t="str" cm="1">
        <f t="array" ref="I1756">_xlfn.IFS(H1756&gt;411,"Platinum",AND(H1756&lt;=411, H1756&gt;311),"Gold",AND(H1756&lt;=311,H1756&gt;211),"Silver",H1756&lt;=211,"Bronze")</f>
        <v>Gold</v>
      </c>
      <c r="J1756" t="str" cm="1">
        <f t="array" ref="J1756">_xlfn.IFS(
H1756="444","Champions",
LEFT(H1756,1)="4","Loyal Customers",
MID(H1756,2,1)="4","Potential Loyalists",
LEFT(H1756,1)="3","Promising",
LEFT(H1756,1)="2","Customers Needing Attention",
LEFT(H1756,1)&lt;="2","At Risk",
RIGHT(H1756,1)="4","Can't Lose Them",
TRUE,"Hibernating"
)</f>
        <v>Promising</v>
      </c>
    </row>
    <row r="1757" spans="1:10" x14ac:dyDescent="0.25">
      <c r="A1757" s="3" t="s">
        <v>1773</v>
      </c>
      <c r="B1757">
        <v>49</v>
      </c>
      <c r="C1757">
        <v>3</v>
      </c>
      <c r="D1757">
        <v>788.5</v>
      </c>
      <c r="E1757" cm="1">
        <f t="array" ref="E1757">_xlfn.IFS(B1757&gt;87,1,AND(B1757&lt;=87, B1757&gt;45),2,AND(B1757&lt;=45,B1757&gt;18),3,B1757&lt;=18,4)</f>
        <v>2</v>
      </c>
      <c r="F1757" cm="1">
        <f t="array" ref="F1757">_xlfn.IFS(C1757&gt;7,4,AND(C1757&lt;=7, C1757&gt;5),3,AND(C1757&lt;=5,C1757&gt;4),2,C1757&lt;=4,1)</f>
        <v>1</v>
      </c>
      <c r="G1757" cm="1">
        <f t="array" ref="G1757">_xlfn.IFS(D1757&gt;4094,4,AND(D1757&lt;=4094, D1757&gt;2784),3,AND(D1757&lt;=2784,D1757&gt;1779),2,D1757&lt;=1779,1)</f>
        <v>1</v>
      </c>
      <c r="H1757">
        <f t="shared" si="27"/>
        <v>211</v>
      </c>
      <c r="I1757" t="str" cm="1">
        <f t="array" ref="I1757">_xlfn.IFS(H1757&gt;411,"Platinum",AND(H1757&lt;=411, H1757&gt;311),"Gold",AND(H1757&lt;=311,H1757&gt;211),"Silver",H1757&lt;=211,"Bronze")</f>
        <v>Bronze</v>
      </c>
      <c r="J1757" t="str" cm="1">
        <f t="array" ref="J1757">_xlfn.IFS(
H1757="444","Champions",
LEFT(H1757,1)="4","Loyal Customers",
MID(H1757,2,1)="4","Potential Loyalists",
LEFT(H1757,1)="3","Promising",
LEFT(H1757,1)="2","Customers Needing Attention",
LEFT(H1757,1)&lt;="2","At Risk",
RIGHT(H1757,1)="4","Can't Lose Them",
TRUE,"Hibernating"
)</f>
        <v>Customers Needing Attention</v>
      </c>
    </row>
    <row r="1758" spans="1:10" x14ac:dyDescent="0.25">
      <c r="A1758" s="3" t="s">
        <v>1774</v>
      </c>
      <c r="B1758">
        <v>18</v>
      </c>
      <c r="C1758">
        <v>5</v>
      </c>
      <c r="D1758">
        <v>1642.58</v>
      </c>
      <c r="E1758" cm="1">
        <f t="array" ref="E1758">_xlfn.IFS(B1758&gt;87,1,AND(B1758&lt;=87, B1758&gt;45),2,AND(B1758&lt;=45,B1758&gt;18),3,B1758&lt;=18,4)</f>
        <v>4</v>
      </c>
      <c r="F1758" cm="1">
        <f t="array" ref="F1758">_xlfn.IFS(C1758&gt;7,4,AND(C1758&lt;=7, C1758&gt;5),3,AND(C1758&lt;=5,C1758&gt;4),2,C1758&lt;=4,1)</f>
        <v>2</v>
      </c>
      <c r="G1758" cm="1">
        <f t="array" ref="G1758">_xlfn.IFS(D1758&gt;4094,4,AND(D1758&lt;=4094, D1758&gt;2784),3,AND(D1758&lt;=2784,D1758&gt;1779),2,D1758&lt;=1779,1)</f>
        <v>1</v>
      </c>
      <c r="H1758">
        <f t="shared" si="27"/>
        <v>421</v>
      </c>
      <c r="I1758" t="str" cm="1">
        <f t="array" ref="I1758">_xlfn.IFS(H1758&gt;411,"Platinum",AND(H1758&lt;=411, H1758&gt;311),"Gold",AND(H1758&lt;=311,H1758&gt;211),"Silver",H1758&lt;=211,"Bronze")</f>
        <v>Platinum</v>
      </c>
      <c r="J1758" t="str" cm="1">
        <f t="array" ref="J1758">_xlfn.IFS(
H1758="444","Champions",
LEFT(H1758,1)="4","Loyal Customers",
MID(H1758,2,1)="4","Potential Loyalists",
LEFT(H1758,1)="3","Promising",
LEFT(H1758,1)="2","Customers Needing Attention",
LEFT(H1758,1)&lt;="2","At Risk",
RIGHT(H1758,1)="4","Can't Lose Them",
TRUE,"Hibernating"
)</f>
        <v>Loyal Customers</v>
      </c>
    </row>
    <row r="1759" spans="1:10" x14ac:dyDescent="0.25">
      <c r="A1759" s="3" t="s">
        <v>1775</v>
      </c>
      <c r="B1759">
        <v>64</v>
      </c>
      <c r="C1759">
        <v>8</v>
      </c>
      <c r="D1759">
        <v>5690.4500000000007</v>
      </c>
      <c r="E1759" cm="1">
        <f t="array" ref="E1759">_xlfn.IFS(B1759&gt;87,1,AND(B1759&lt;=87, B1759&gt;45),2,AND(B1759&lt;=45,B1759&gt;18),3,B1759&lt;=18,4)</f>
        <v>2</v>
      </c>
      <c r="F1759" cm="1">
        <f t="array" ref="F1759">_xlfn.IFS(C1759&gt;7,4,AND(C1759&lt;=7, C1759&gt;5),3,AND(C1759&lt;=5,C1759&gt;4),2,C1759&lt;=4,1)</f>
        <v>4</v>
      </c>
      <c r="G1759" cm="1">
        <f t="array" ref="G1759">_xlfn.IFS(D1759&gt;4094,4,AND(D1759&lt;=4094, D1759&gt;2784),3,AND(D1759&lt;=2784,D1759&gt;1779),2,D1759&lt;=1779,1)</f>
        <v>4</v>
      </c>
      <c r="H1759">
        <f t="shared" si="27"/>
        <v>244</v>
      </c>
      <c r="I1759" t="str" cm="1">
        <f t="array" ref="I1759">_xlfn.IFS(H1759&gt;411,"Platinum",AND(H1759&lt;=411, H1759&gt;311),"Gold",AND(H1759&lt;=311,H1759&gt;211),"Silver",H1759&lt;=211,"Bronze")</f>
        <v>Silver</v>
      </c>
      <c r="J1759" t="str" cm="1">
        <f t="array" ref="J1759">_xlfn.IFS(
H1759="444","Champions",
LEFT(H1759,1)="4","Loyal Customers",
MID(H1759,2,1)="4","Potential Loyalists",
LEFT(H1759,1)="3","Promising",
LEFT(H1759,1)="2","Customers Needing Attention",
LEFT(H1759,1)&lt;="2","At Risk",
RIGHT(H1759,1)="4","Can't Lose Them",
TRUE,"Hibernating"
)</f>
        <v>Potential Loyalists</v>
      </c>
    </row>
    <row r="1760" spans="1:10" x14ac:dyDescent="0.25">
      <c r="A1760" s="3" t="s">
        <v>1776</v>
      </c>
      <c r="B1760">
        <v>134</v>
      </c>
      <c r="C1760">
        <v>5</v>
      </c>
      <c r="D1760">
        <v>3541.7000000000003</v>
      </c>
      <c r="E1760" cm="1">
        <f t="array" ref="E1760">_xlfn.IFS(B1760&gt;87,1,AND(B1760&lt;=87, B1760&gt;45),2,AND(B1760&lt;=45,B1760&gt;18),3,B1760&lt;=18,4)</f>
        <v>1</v>
      </c>
      <c r="F1760" cm="1">
        <f t="array" ref="F1760">_xlfn.IFS(C1760&gt;7,4,AND(C1760&lt;=7, C1760&gt;5),3,AND(C1760&lt;=5,C1760&gt;4),2,C1760&lt;=4,1)</f>
        <v>2</v>
      </c>
      <c r="G1760" cm="1">
        <f t="array" ref="G1760">_xlfn.IFS(D1760&gt;4094,4,AND(D1760&lt;=4094, D1760&gt;2784),3,AND(D1760&lt;=2784,D1760&gt;1779),2,D1760&lt;=1779,1)</f>
        <v>3</v>
      </c>
      <c r="H1760">
        <f t="shared" si="27"/>
        <v>123</v>
      </c>
      <c r="I1760" t="str" cm="1">
        <f t="array" ref="I1760">_xlfn.IFS(H1760&gt;411,"Platinum",AND(H1760&lt;=411, H1760&gt;311),"Gold",AND(H1760&lt;=311,H1760&gt;211),"Silver",H1760&lt;=211,"Bronze")</f>
        <v>Bronze</v>
      </c>
      <c r="J1760" t="str" cm="1">
        <f t="array" ref="J1760">_xlfn.IFS(
H1760="444","Champions",
LEFT(H1760,1)="4","Loyal Customers",
MID(H1760,2,1)="4","Potential Loyalists",
LEFT(H1760,1)="3","Promising",
LEFT(H1760,1)="2","Customers Needing Attention",
LEFT(H1760,1)&lt;="2","At Risk",
RIGHT(H1760,1)="4","Can't Lose Them",
TRUE,"Hibernating"
)</f>
        <v>At Risk</v>
      </c>
    </row>
    <row r="1761" spans="1:10" x14ac:dyDescent="0.25">
      <c r="A1761" s="3" t="s">
        <v>1777</v>
      </c>
      <c r="B1761">
        <v>52</v>
      </c>
      <c r="C1761">
        <v>5</v>
      </c>
      <c r="D1761">
        <v>2912.81</v>
      </c>
      <c r="E1761" cm="1">
        <f t="array" ref="E1761">_xlfn.IFS(B1761&gt;87,1,AND(B1761&lt;=87, B1761&gt;45),2,AND(B1761&lt;=45,B1761&gt;18),3,B1761&lt;=18,4)</f>
        <v>2</v>
      </c>
      <c r="F1761" cm="1">
        <f t="array" ref="F1761">_xlfn.IFS(C1761&gt;7,4,AND(C1761&lt;=7, C1761&gt;5),3,AND(C1761&lt;=5,C1761&gt;4),2,C1761&lt;=4,1)</f>
        <v>2</v>
      </c>
      <c r="G1761" cm="1">
        <f t="array" ref="G1761">_xlfn.IFS(D1761&gt;4094,4,AND(D1761&lt;=4094, D1761&gt;2784),3,AND(D1761&lt;=2784,D1761&gt;1779),2,D1761&lt;=1779,1)</f>
        <v>3</v>
      </c>
      <c r="H1761">
        <f t="shared" si="27"/>
        <v>223</v>
      </c>
      <c r="I1761" t="str" cm="1">
        <f t="array" ref="I1761">_xlfn.IFS(H1761&gt;411,"Platinum",AND(H1761&lt;=411, H1761&gt;311),"Gold",AND(H1761&lt;=311,H1761&gt;211),"Silver",H1761&lt;=211,"Bronze")</f>
        <v>Silver</v>
      </c>
      <c r="J1761" t="str" cm="1">
        <f t="array" ref="J1761">_xlfn.IFS(
H1761="444","Champions",
LEFT(H1761,1)="4","Loyal Customers",
MID(H1761,2,1)="4","Potential Loyalists",
LEFT(H1761,1)="3","Promising",
LEFT(H1761,1)="2","Customers Needing Attention",
LEFT(H1761,1)&lt;="2","At Risk",
RIGHT(H1761,1)="4","Can't Lose Them",
TRUE,"Hibernating"
)</f>
        <v>Customers Needing Attention</v>
      </c>
    </row>
    <row r="1762" spans="1:10" x14ac:dyDescent="0.25">
      <c r="A1762" s="3" t="s">
        <v>1778</v>
      </c>
      <c r="B1762">
        <v>92</v>
      </c>
      <c r="C1762">
        <v>4</v>
      </c>
      <c r="D1762">
        <v>2652.07</v>
      </c>
      <c r="E1762" cm="1">
        <f t="array" ref="E1762">_xlfn.IFS(B1762&gt;87,1,AND(B1762&lt;=87, B1762&gt;45),2,AND(B1762&lt;=45,B1762&gt;18),3,B1762&lt;=18,4)</f>
        <v>1</v>
      </c>
      <c r="F1762" cm="1">
        <f t="array" ref="F1762">_xlfn.IFS(C1762&gt;7,4,AND(C1762&lt;=7, C1762&gt;5),3,AND(C1762&lt;=5,C1762&gt;4),2,C1762&lt;=4,1)</f>
        <v>1</v>
      </c>
      <c r="G1762" cm="1">
        <f t="array" ref="G1762">_xlfn.IFS(D1762&gt;4094,4,AND(D1762&lt;=4094, D1762&gt;2784),3,AND(D1762&lt;=2784,D1762&gt;1779),2,D1762&lt;=1779,1)</f>
        <v>2</v>
      </c>
      <c r="H1762">
        <f t="shared" si="27"/>
        <v>112</v>
      </c>
      <c r="I1762" t="str" cm="1">
        <f t="array" ref="I1762">_xlfn.IFS(H1762&gt;411,"Platinum",AND(H1762&lt;=411, H1762&gt;311),"Gold",AND(H1762&lt;=311,H1762&gt;211),"Silver",H1762&lt;=211,"Bronze")</f>
        <v>Bronze</v>
      </c>
      <c r="J1762" t="str" cm="1">
        <f t="array" ref="J1762">_xlfn.IFS(
H1762="444","Champions",
LEFT(H1762,1)="4","Loyal Customers",
MID(H1762,2,1)="4","Potential Loyalists",
LEFT(H1762,1)="3","Promising",
LEFT(H1762,1)="2","Customers Needing Attention",
LEFT(H1762,1)&lt;="2","At Risk",
RIGHT(H1762,1)="4","Can't Lose Them",
TRUE,"Hibernating"
)</f>
        <v>At Risk</v>
      </c>
    </row>
    <row r="1763" spans="1:10" x14ac:dyDescent="0.25">
      <c r="A1763" s="3" t="s">
        <v>1779</v>
      </c>
      <c r="B1763">
        <v>38</v>
      </c>
      <c r="C1763">
        <v>5</v>
      </c>
      <c r="D1763">
        <v>2208.2399999999998</v>
      </c>
      <c r="E1763" cm="1">
        <f t="array" ref="E1763">_xlfn.IFS(B1763&gt;87,1,AND(B1763&lt;=87, B1763&gt;45),2,AND(B1763&lt;=45,B1763&gt;18),3,B1763&lt;=18,4)</f>
        <v>3</v>
      </c>
      <c r="F1763" cm="1">
        <f t="array" ref="F1763">_xlfn.IFS(C1763&gt;7,4,AND(C1763&lt;=7, C1763&gt;5),3,AND(C1763&lt;=5,C1763&gt;4),2,C1763&lt;=4,1)</f>
        <v>2</v>
      </c>
      <c r="G1763" cm="1">
        <f t="array" ref="G1763">_xlfn.IFS(D1763&gt;4094,4,AND(D1763&lt;=4094, D1763&gt;2784),3,AND(D1763&lt;=2784,D1763&gt;1779),2,D1763&lt;=1779,1)</f>
        <v>2</v>
      </c>
      <c r="H1763">
        <f t="shared" si="27"/>
        <v>322</v>
      </c>
      <c r="I1763" t="str" cm="1">
        <f t="array" ref="I1763">_xlfn.IFS(H1763&gt;411,"Platinum",AND(H1763&lt;=411, H1763&gt;311),"Gold",AND(H1763&lt;=311,H1763&gt;211),"Silver",H1763&lt;=211,"Bronze")</f>
        <v>Gold</v>
      </c>
      <c r="J1763" t="str" cm="1">
        <f t="array" ref="J1763">_xlfn.IFS(
H1763="444","Champions",
LEFT(H1763,1)="4","Loyal Customers",
MID(H1763,2,1)="4","Potential Loyalists",
LEFT(H1763,1)="3","Promising",
LEFT(H1763,1)="2","Customers Needing Attention",
LEFT(H1763,1)&lt;="2","At Risk",
RIGHT(H1763,1)="4","Can't Lose Them",
TRUE,"Hibernating"
)</f>
        <v>Promising</v>
      </c>
    </row>
    <row r="1764" spans="1:10" x14ac:dyDescent="0.25">
      <c r="A1764" s="3" t="s">
        <v>1780</v>
      </c>
      <c r="B1764">
        <v>5</v>
      </c>
      <c r="C1764">
        <v>7</v>
      </c>
      <c r="D1764">
        <v>3498.1099999999997</v>
      </c>
      <c r="E1764" cm="1">
        <f t="array" ref="E1764">_xlfn.IFS(B1764&gt;87,1,AND(B1764&lt;=87, B1764&gt;45),2,AND(B1764&lt;=45,B1764&gt;18),3,B1764&lt;=18,4)</f>
        <v>4</v>
      </c>
      <c r="F1764" cm="1">
        <f t="array" ref="F1764">_xlfn.IFS(C1764&gt;7,4,AND(C1764&lt;=7, C1764&gt;5),3,AND(C1764&lt;=5,C1764&gt;4),2,C1764&lt;=4,1)</f>
        <v>3</v>
      </c>
      <c r="G1764" cm="1">
        <f t="array" ref="G1764">_xlfn.IFS(D1764&gt;4094,4,AND(D1764&lt;=4094, D1764&gt;2784),3,AND(D1764&lt;=2784,D1764&gt;1779),2,D1764&lt;=1779,1)</f>
        <v>3</v>
      </c>
      <c r="H1764">
        <f t="shared" si="27"/>
        <v>433</v>
      </c>
      <c r="I1764" t="str" cm="1">
        <f t="array" ref="I1764">_xlfn.IFS(H1764&gt;411,"Platinum",AND(H1764&lt;=411, H1764&gt;311),"Gold",AND(H1764&lt;=311,H1764&gt;211),"Silver",H1764&lt;=211,"Bronze")</f>
        <v>Platinum</v>
      </c>
      <c r="J1764" t="str" cm="1">
        <f t="array" ref="J1764">_xlfn.IFS(
H1764="444","Champions",
LEFT(H1764,1)="4","Loyal Customers",
MID(H1764,2,1)="4","Potential Loyalists",
LEFT(H1764,1)="3","Promising",
LEFT(H1764,1)="2","Customers Needing Attention",
LEFT(H1764,1)&lt;="2","At Risk",
RIGHT(H1764,1)="4","Can't Lose Them",
TRUE,"Hibernating"
)</f>
        <v>Loyal Customers</v>
      </c>
    </row>
    <row r="1765" spans="1:10" x14ac:dyDescent="0.25">
      <c r="A1765" s="3" t="s">
        <v>1781</v>
      </c>
      <c r="B1765">
        <v>19</v>
      </c>
      <c r="C1765">
        <v>3</v>
      </c>
      <c r="D1765">
        <v>1145.04</v>
      </c>
      <c r="E1765" cm="1">
        <f t="array" ref="E1765">_xlfn.IFS(B1765&gt;87,1,AND(B1765&lt;=87, B1765&gt;45),2,AND(B1765&lt;=45,B1765&gt;18),3,B1765&lt;=18,4)</f>
        <v>3</v>
      </c>
      <c r="F1765" cm="1">
        <f t="array" ref="F1765">_xlfn.IFS(C1765&gt;7,4,AND(C1765&lt;=7, C1765&gt;5),3,AND(C1765&lt;=5,C1765&gt;4),2,C1765&lt;=4,1)</f>
        <v>1</v>
      </c>
      <c r="G1765" cm="1">
        <f t="array" ref="G1765">_xlfn.IFS(D1765&gt;4094,4,AND(D1765&lt;=4094, D1765&gt;2784),3,AND(D1765&lt;=2784,D1765&gt;1779),2,D1765&lt;=1779,1)</f>
        <v>1</v>
      </c>
      <c r="H1765">
        <f t="shared" si="27"/>
        <v>311</v>
      </c>
      <c r="I1765" t="str" cm="1">
        <f t="array" ref="I1765">_xlfn.IFS(H1765&gt;411,"Platinum",AND(H1765&lt;=411, H1765&gt;311),"Gold",AND(H1765&lt;=311,H1765&gt;211),"Silver",H1765&lt;=211,"Bronze")</f>
        <v>Silver</v>
      </c>
      <c r="J1765" t="str" cm="1">
        <f t="array" ref="J1765">_xlfn.IFS(
H1765="444","Champions",
LEFT(H1765,1)="4","Loyal Customers",
MID(H1765,2,1)="4","Potential Loyalists",
LEFT(H1765,1)="3","Promising",
LEFT(H1765,1)="2","Customers Needing Attention",
LEFT(H1765,1)&lt;="2","At Risk",
RIGHT(H1765,1)="4","Can't Lose Them",
TRUE,"Hibernating"
)</f>
        <v>Promising</v>
      </c>
    </row>
    <row r="1766" spans="1:10" x14ac:dyDescent="0.25">
      <c r="A1766" s="3" t="s">
        <v>1782</v>
      </c>
      <c r="B1766">
        <v>64</v>
      </c>
      <c r="C1766">
        <v>9</v>
      </c>
      <c r="D1766">
        <v>4776.43</v>
      </c>
      <c r="E1766" cm="1">
        <f t="array" ref="E1766">_xlfn.IFS(B1766&gt;87,1,AND(B1766&lt;=87, B1766&gt;45),2,AND(B1766&lt;=45,B1766&gt;18),3,B1766&lt;=18,4)</f>
        <v>2</v>
      </c>
      <c r="F1766" cm="1">
        <f t="array" ref="F1766">_xlfn.IFS(C1766&gt;7,4,AND(C1766&lt;=7, C1766&gt;5),3,AND(C1766&lt;=5,C1766&gt;4),2,C1766&lt;=4,1)</f>
        <v>4</v>
      </c>
      <c r="G1766" cm="1">
        <f t="array" ref="G1766">_xlfn.IFS(D1766&gt;4094,4,AND(D1766&lt;=4094, D1766&gt;2784),3,AND(D1766&lt;=2784,D1766&gt;1779),2,D1766&lt;=1779,1)</f>
        <v>4</v>
      </c>
      <c r="H1766">
        <f t="shared" si="27"/>
        <v>244</v>
      </c>
      <c r="I1766" t="str" cm="1">
        <f t="array" ref="I1766">_xlfn.IFS(H1766&gt;411,"Platinum",AND(H1766&lt;=411, H1766&gt;311),"Gold",AND(H1766&lt;=311,H1766&gt;211),"Silver",H1766&lt;=211,"Bronze")</f>
        <v>Silver</v>
      </c>
      <c r="J1766" t="str" cm="1">
        <f t="array" ref="J1766">_xlfn.IFS(
H1766="444","Champions",
LEFT(H1766,1)="4","Loyal Customers",
MID(H1766,2,1)="4","Potential Loyalists",
LEFT(H1766,1)="3","Promising",
LEFT(H1766,1)="2","Customers Needing Attention",
LEFT(H1766,1)&lt;="2","At Risk",
RIGHT(H1766,1)="4","Can't Lose Them",
TRUE,"Hibernating"
)</f>
        <v>Potential Loyalists</v>
      </c>
    </row>
    <row r="1767" spans="1:10" x14ac:dyDescent="0.25">
      <c r="A1767" s="3" t="s">
        <v>1783</v>
      </c>
      <c r="B1767">
        <v>178</v>
      </c>
      <c r="C1767">
        <v>3</v>
      </c>
      <c r="D1767">
        <v>3493.49</v>
      </c>
      <c r="E1767" cm="1">
        <f t="array" ref="E1767">_xlfn.IFS(B1767&gt;87,1,AND(B1767&lt;=87, B1767&gt;45),2,AND(B1767&lt;=45,B1767&gt;18),3,B1767&lt;=18,4)</f>
        <v>1</v>
      </c>
      <c r="F1767" cm="1">
        <f t="array" ref="F1767">_xlfn.IFS(C1767&gt;7,4,AND(C1767&lt;=7, C1767&gt;5),3,AND(C1767&lt;=5,C1767&gt;4),2,C1767&lt;=4,1)</f>
        <v>1</v>
      </c>
      <c r="G1767" cm="1">
        <f t="array" ref="G1767">_xlfn.IFS(D1767&gt;4094,4,AND(D1767&lt;=4094, D1767&gt;2784),3,AND(D1767&lt;=2784,D1767&gt;1779),2,D1767&lt;=1779,1)</f>
        <v>3</v>
      </c>
      <c r="H1767">
        <f t="shared" si="27"/>
        <v>113</v>
      </c>
      <c r="I1767" t="str" cm="1">
        <f t="array" ref="I1767">_xlfn.IFS(H1767&gt;411,"Platinum",AND(H1767&lt;=411, H1767&gt;311),"Gold",AND(H1767&lt;=311,H1767&gt;211),"Silver",H1767&lt;=211,"Bronze")</f>
        <v>Bronze</v>
      </c>
      <c r="J1767" t="str" cm="1">
        <f t="array" ref="J1767">_xlfn.IFS(
H1767="444","Champions",
LEFT(H1767,1)="4","Loyal Customers",
MID(H1767,2,1)="4","Potential Loyalists",
LEFT(H1767,1)="3","Promising",
LEFT(H1767,1)="2","Customers Needing Attention",
LEFT(H1767,1)&lt;="2","At Risk",
RIGHT(H1767,1)="4","Can't Lose Them",
TRUE,"Hibernating"
)</f>
        <v>At Risk</v>
      </c>
    </row>
    <row r="1768" spans="1:10" x14ac:dyDescent="0.25">
      <c r="A1768" s="3" t="s">
        <v>1784</v>
      </c>
      <c r="B1768">
        <v>67</v>
      </c>
      <c r="C1768">
        <v>5</v>
      </c>
      <c r="D1768">
        <v>3494.1600000000003</v>
      </c>
      <c r="E1768" cm="1">
        <f t="array" ref="E1768">_xlfn.IFS(B1768&gt;87,1,AND(B1768&lt;=87, B1768&gt;45),2,AND(B1768&lt;=45,B1768&gt;18),3,B1768&lt;=18,4)</f>
        <v>2</v>
      </c>
      <c r="F1768" cm="1">
        <f t="array" ref="F1768">_xlfn.IFS(C1768&gt;7,4,AND(C1768&lt;=7, C1768&gt;5),3,AND(C1768&lt;=5,C1768&gt;4),2,C1768&lt;=4,1)</f>
        <v>2</v>
      </c>
      <c r="G1768" cm="1">
        <f t="array" ref="G1768">_xlfn.IFS(D1768&gt;4094,4,AND(D1768&lt;=4094, D1768&gt;2784),3,AND(D1768&lt;=2784,D1768&gt;1779),2,D1768&lt;=1779,1)</f>
        <v>3</v>
      </c>
      <c r="H1768">
        <f t="shared" si="27"/>
        <v>223</v>
      </c>
      <c r="I1768" t="str" cm="1">
        <f t="array" ref="I1768">_xlfn.IFS(H1768&gt;411,"Platinum",AND(H1768&lt;=411, H1768&gt;311),"Gold",AND(H1768&lt;=311,H1768&gt;211),"Silver",H1768&lt;=211,"Bronze")</f>
        <v>Silver</v>
      </c>
      <c r="J1768" t="str" cm="1">
        <f t="array" ref="J1768">_xlfn.IFS(
H1768="444","Champions",
LEFT(H1768,1)="4","Loyal Customers",
MID(H1768,2,1)="4","Potential Loyalists",
LEFT(H1768,1)="3","Promising",
LEFT(H1768,1)="2","Customers Needing Attention",
LEFT(H1768,1)&lt;="2","At Risk",
RIGHT(H1768,1)="4","Can't Lose Them",
TRUE,"Hibernating"
)</f>
        <v>Customers Needing Attention</v>
      </c>
    </row>
    <row r="1769" spans="1:10" x14ac:dyDescent="0.25">
      <c r="A1769" s="3" t="s">
        <v>1785</v>
      </c>
      <c r="B1769">
        <v>27</v>
      </c>
      <c r="C1769">
        <v>4</v>
      </c>
      <c r="D1769">
        <v>2124.6499999999996</v>
      </c>
      <c r="E1769" cm="1">
        <f t="array" ref="E1769">_xlfn.IFS(B1769&gt;87,1,AND(B1769&lt;=87, B1769&gt;45),2,AND(B1769&lt;=45,B1769&gt;18),3,B1769&lt;=18,4)</f>
        <v>3</v>
      </c>
      <c r="F1769" cm="1">
        <f t="array" ref="F1769">_xlfn.IFS(C1769&gt;7,4,AND(C1769&lt;=7, C1769&gt;5),3,AND(C1769&lt;=5,C1769&gt;4),2,C1769&lt;=4,1)</f>
        <v>1</v>
      </c>
      <c r="G1769" cm="1">
        <f t="array" ref="G1769">_xlfn.IFS(D1769&gt;4094,4,AND(D1769&lt;=4094, D1769&gt;2784),3,AND(D1769&lt;=2784,D1769&gt;1779),2,D1769&lt;=1779,1)</f>
        <v>2</v>
      </c>
      <c r="H1769">
        <f t="shared" si="27"/>
        <v>312</v>
      </c>
      <c r="I1769" t="str" cm="1">
        <f t="array" ref="I1769">_xlfn.IFS(H1769&gt;411,"Platinum",AND(H1769&lt;=411, H1769&gt;311),"Gold",AND(H1769&lt;=311,H1769&gt;211),"Silver",H1769&lt;=211,"Bronze")</f>
        <v>Gold</v>
      </c>
      <c r="J1769" t="str" cm="1">
        <f t="array" ref="J1769">_xlfn.IFS(
H1769="444","Champions",
LEFT(H1769,1)="4","Loyal Customers",
MID(H1769,2,1)="4","Potential Loyalists",
LEFT(H1769,1)="3","Promising",
LEFT(H1769,1)="2","Customers Needing Attention",
LEFT(H1769,1)&lt;="2","At Risk",
RIGHT(H1769,1)="4","Can't Lose Them",
TRUE,"Hibernating"
)</f>
        <v>Promising</v>
      </c>
    </row>
    <row r="1770" spans="1:10" x14ac:dyDescent="0.25">
      <c r="A1770" s="3" t="s">
        <v>1786</v>
      </c>
      <c r="B1770">
        <v>50</v>
      </c>
      <c r="C1770">
        <v>6</v>
      </c>
      <c r="D1770">
        <v>5483</v>
      </c>
      <c r="E1770" cm="1">
        <f t="array" ref="E1770">_xlfn.IFS(B1770&gt;87,1,AND(B1770&lt;=87, B1770&gt;45),2,AND(B1770&lt;=45,B1770&gt;18),3,B1770&lt;=18,4)</f>
        <v>2</v>
      </c>
      <c r="F1770" cm="1">
        <f t="array" ref="F1770">_xlfn.IFS(C1770&gt;7,4,AND(C1770&lt;=7, C1770&gt;5),3,AND(C1770&lt;=5,C1770&gt;4),2,C1770&lt;=4,1)</f>
        <v>3</v>
      </c>
      <c r="G1770" cm="1">
        <f t="array" ref="G1770">_xlfn.IFS(D1770&gt;4094,4,AND(D1770&lt;=4094, D1770&gt;2784),3,AND(D1770&lt;=2784,D1770&gt;1779),2,D1770&lt;=1779,1)</f>
        <v>4</v>
      </c>
      <c r="H1770">
        <f t="shared" si="27"/>
        <v>234</v>
      </c>
      <c r="I1770" t="str" cm="1">
        <f t="array" ref="I1770">_xlfn.IFS(H1770&gt;411,"Platinum",AND(H1770&lt;=411, H1770&gt;311),"Gold",AND(H1770&lt;=311,H1770&gt;211),"Silver",H1770&lt;=211,"Bronze")</f>
        <v>Silver</v>
      </c>
      <c r="J1770" t="str" cm="1">
        <f t="array" ref="J1770">_xlfn.IFS(
H1770="444","Champions",
LEFT(H1770,1)="4","Loyal Customers",
MID(H1770,2,1)="4","Potential Loyalists",
LEFT(H1770,1)="3","Promising",
LEFT(H1770,1)="2","Customers Needing Attention",
LEFT(H1770,1)&lt;="2","At Risk",
RIGHT(H1770,1)="4","Can't Lose Them",
TRUE,"Hibernating"
)</f>
        <v>Customers Needing Attention</v>
      </c>
    </row>
    <row r="1771" spans="1:10" x14ac:dyDescent="0.25">
      <c r="A1771" s="3" t="s">
        <v>1787</v>
      </c>
      <c r="B1771">
        <v>42</v>
      </c>
      <c r="C1771">
        <v>6</v>
      </c>
      <c r="D1771">
        <v>5839.2199999999993</v>
      </c>
      <c r="E1771" cm="1">
        <f t="array" ref="E1771">_xlfn.IFS(B1771&gt;87,1,AND(B1771&lt;=87, B1771&gt;45),2,AND(B1771&lt;=45,B1771&gt;18),3,B1771&lt;=18,4)</f>
        <v>3</v>
      </c>
      <c r="F1771" cm="1">
        <f t="array" ref="F1771">_xlfn.IFS(C1771&gt;7,4,AND(C1771&lt;=7, C1771&gt;5),3,AND(C1771&lt;=5,C1771&gt;4),2,C1771&lt;=4,1)</f>
        <v>3</v>
      </c>
      <c r="G1771" cm="1">
        <f t="array" ref="G1771">_xlfn.IFS(D1771&gt;4094,4,AND(D1771&lt;=4094, D1771&gt;2784),3,AND(D1771&lt;=2784,D1771&gt;1779),2,D1771&lt;=1779,1)</f>
        <v>4</v>
      </c>
      <c r="H1771">
        <f t="shared" si="27"/>
        <v>334</v>
      </c>
      <c r="I1771" t="str" cm="1">
        <f t="array" ref="I1771">_xlfn.IFS(H1771&gt;411,"Platinum",AND(H1771&lt;=411, H1771&gt;311),"Gold",AND(H1771&lt;=311,H1771&gt;211),"Silver",H1771&lt;=211,"Bronze")</f>
        <v>Gold</v>
      </c>
      <c r="J1771" t="str" cm="1">
        <f t="array" ref="J1771">_xlfn.IFS(
H1771="444","Champions",
LEFT(H1771,1)="4","Loyal Customers",
MID(H1771,2,1)="4","Potential Loyalists",
LEFT(H1771,1)="3","Promising",
LEFT(H1771,1)="2","Customers Needing Attention",
LEFT(H1771,1)&lt;="2","At Risk",
RIGHT(H1771,1)="4","Can't Lose Them",
TRUE,"Hibernating"
)</f>
        <v>Promising</v>
      </c>
    </row>
    <row r="1772" spans="1:10" x14ac:dyDescent="0.25">
      <c r="A1772" s="3" t="s">
        <v>1788</v>
      </c>
      <c r="B1772">
        <v>37</v>
      </c>
      <c r="C1772">
        <v>8</v>
      </c>
      <c r="D1772">
        <v>6490.3</v>
      </c>
      <c r="E1772" cm="1">
        <f t="array" ref="E1772">_xlfn.IFS(B1772&gt;87,1,AND(B1772&lt;=87, B1772&gt;45),2,AND(B1772&lt;=45,B1772&gt;18),3,B1772&lt;=18,4)</f>
        <v>3</v>
      </c>
      <c r="F1772" cm="1">
        <f t="array" ref="F1772">_xlfn.IFS(C1772&gt;7,4,AND(C1772&lt;=7, C1772&gt;5),3,AND(C1772&lt;=5,C1772&gt;4),2,C1772&lt;=4,1)</f>
        <v>4</v>
      </c>
      <c r="G1772" cm="1">
        <f t="array" ref="G1772">_xlfn.IFS(D1772&gt;4094,4,AND(D1772&lt;=4094, D1772&gt;2784),3,AND(D1772&lt;=2784,D1772&gt;1779),2,D1772&lt;=1779,1)</f>
        <v>4</v>
      </c>
      <c r="H1772">
        <f t="shared" si="27"/>
        <v>344</v>
      </c>
      <c r="I1772" t="str" cm="1">
        <f t="array" ref="I1772">_xlfn.IFS(H1772&gt;411,"Platinum",AND(H1772&lt;=411, H1772&gt;311),"Gold",AND(H1772&lt;=311,H1772&gt;211),"Silver",H1772&lt;=211,"Bronze")</f>
        <v>Gold</v>
      </c>
      <c r="J1772" t="str" cm="1">
        <f t="array" ref="J1772">_xlfn.IFS(
H1772="444","Champions",
LEFT(H1772,1)="4","Loyal Customers",
MID(H1772,2,1)="4","Potential Loyalists",
LEFT(H1772,1)="3","Promising",
LEFT(H1772,1)="2","Customers Needing Attention",
LEFT(H1772,1)&lt;="2","At Risk",
RIGHT(H1772,1)="4","Can't Lose Them",
TRUE,"Hibernating"
)</f>
        <v>Potential Loyalists</v>
      </c>
    </row>
    <row r="1773" spans="1:10" x14ac:dyDescent="0.25">
      <c r="A1773" s="3" t="s">
        <v>1789</v>
      </c>
      <c r="B1773">
        <v>60</v>
      </c>
      <c r="C1773">
        <v>4</v>
      </c>
      <c r="D1773">
        <v>937.81999999999994</v>
      </c>
      <c r="E1773" cm="1">
        <f t="array" ref="E1773">_xlfn.IFS(B1773&gt;87,1,AND(B1773&lt;=87, B1773&gt;45),2,AND(B1773&lt;=45,B1773&gt;18),3,B1773&lt;=18,4)</f>
        <v>2</v>
      </c>
      <c r="F1773" cm="1">
        <f t="array" ref="F1773">_xlfn.IFS(C1773&gt;7,4,AND(C1773&lt;=7, C1773&gt;5),3,AND(C1773&lt;=5,C1773&gt;4),2,C1773&lt;=4,1)</f>
        <v>1</v>
      </c>
      <c r="G1773" cm="1">
        <f t="array" ref="G1773">_xlfn.IFS(D1773&gt;4094,4,AND(D1773&lt;=4094, D1773&gt;2784),3,AND(D1773&lt;=2784,D1773&gt;1779),2,D1773&lt;=1779,1)</f>
        <v>1</v>
      </c>
      <c r="H1773">
        <f t="shared" si="27"/>
        <v>211</v>
      </c>
      <c r="I1773" t="str" cm="1">
        <f t="array" ref="I1773">_xlfn.IFS(H1773&gt;411,"Platinum",AND(H1773&lt;=411, H1773&gt;311),"Gold",AND(H1773&lt;=311,H1773&gt;211),"Silver",H1773&lt;=211,"Bronze")</f>
        <v>Bronze</v>
      </c>
      <c r="J1773" t="str" cm="1">
        <f t="array" ref="J1773">_xlfn.IFS(
H1773="444","Champions",
LEFT(H1773,1)="4","Loyal Customers",
MID(H1773,2,1)="4","Potential Loyalists",
LEFT(H1773,1)="3","Promising",
LEFT(H1773,1)="2","Customers Needing Attention",
LEFT(H1773,1)&lt;="2","At Risk",
RIGHT(H1773,1)="4","Can't Lose Them",
TRUE,"Hibernating"
)</f>
        <v>Customers Needing Attention</v>
      </c>
    </row>
    <row r="1774" spans="1:10" x14ac:dyDescent="0.25">
      <c r="A1774" s="3" t="s">
        <v>1790</v>
      </c>
      <c r="B1774">
        <v>91</v>
      </c>
      <c r="C1774">
        <v>6</v>
      </c>
      <c r="D1774">
        <v>4895.55</v>
      </c>
      <c r="E1774" cm="1">
        <f t="array" ref="E1774">_xlfn.IFS(B1774&gt;87,1,AND(B1774&lt;=87, B1774&gt;45),2,AND(B1774&lt;=45,B1774&gt;18),3,B1774&lt;=18,4)</f>
        <v>1</v>
      </c>
      <c r="F1774" cm="1">
        <f t="array" ref="F1774">_xlfn.IFS(C1774&gt;7,4,AND(C1774&lt;=7, C1774&gt;5),3,AND(C1774&lt;=5,C1774&gt;4),2,C1774&lt;=4,1)</f>
        <v>3</v>
      </c>
      <c r="G1774" cm="1">
        <f t="array" ref="G1774">_xlfn.IFS(D1774&gt;4094,4,AND(D1774&lt;=4094, D1774&gt;2784),3,AND(D1774&lt;=2784,D1774&gt;1779),2,D1774&lt;=1779,1)</f>
        <v>4</v>
      </c>
      <c r="H1774">
        <f t="shared" si="27"/>
        <v>134</v>
      </c>
      <c r="I1774" t="str" cm="1">
        <f t="array" ref="I1774">_xlfn.IFS(H1774&gt;411,"Platinum",AND(H1774&lt;=411, H1774&gt;311),"Gold",AND(H1774&lt;=311,H1774&gt;211),"Silver",H1774&lt;=211,"Bronze")</f>
        <v>Bronze</v>
      </c>
      <c r="J1774" t="str" cm="1">
        <f t="array" ref="J1774">_xlfn.IFS(
H1774="444","Champions",
LEFT(H1774,1)="4","Loyal Customers",
MID(H1774,2,1)="4","Potential Loyalists",
LEFT(H1774,1)="3","Promising",
LEFT(H1774,1)="2","Customers Needing Attention",
LEFT(H1774,1)&lt;="2","At Risk",
RIGHT(H1774,1)="4","Can't Lose Them",
TRUE,"Hibernating"
)</f>
        <v>At Risk</v>
      </c>
    </row>
    <row r="1775" spans="1:10" x14ac:dyDescent="0.25">
      <c r="A1775" s="3" t="s">
        <v>1791</v>
      </c>
      <c r="B1775">
        <v>44</v>
      </c>
      <c r="C1775">
        <v>8</v>
      </c>
      <c r="D1775">
        <v>4631.380000000001</v>
      </c>
      <c r="E1775" cm="1">
        <f t="array" ref="E1775">_xlfn.IFS(B1775&gt;87,1,AND(B1775&lt;=87, B1775&gt;45),2,AND(B1775&lt;=45,B1775&gt;18),3,B1775&lt;=18,4)</f>
        <v>3</v>
      </c>
      <c r="F1775" cm="1">
        <f t="array" ref="F1775">_xlfn.IFS(C1775&gt;7,4,AND(C1775&lt;=7, C1775&gt;5),3,AND(C1775&lt;=5,C1775&gt;4),2,C1775&lt;=4,1)</f>
        <v>4</v>
      </c>
      <c r="G1775" cm="1">
        <f t="array" ref="G1775">_xlfn.IFS(D1775&gt;4094,4,AND(D1775&lt;=4094, D1775&gt;2784),3,AND(D1775&lt;=2784,D1775&gt;1779),2,D1775&lt;=1779,1)</f>
        <v>4</v>
      </c>
      <c r="H1775">
        <f t="shared" si="27"/>
        <v>344</v>
      </c>
      <c r="I1775" t="str" cm="1">
        <f t="array" ref="I1775">_xlfn.IFS(H1775&gt;411,"Platinum",AND(H1775&lt;=411, H1775&gt;311),"Gold",AND(H1775&lt;=311,H1775&gt;211),"Silver",H1775&lt;=211,"Bronze")</f>
        <v>Gold</v>
      </c>
      <c r="J1775" t="str" cm="1">
        <f t="array" ref="J1775">_xlfn.IFS(
H1775="444","Champions",
LEFT(H1775,1)="4","Loyal Customers",
MID(H1775,2,1)="4","Potential Loyalists",
LEFT(H1775,1)="3","Promising",
LEFT(H1775,1)="2","Customers Needing Attention",
LEFT(H1775,1)&lt;="2","At Risk",
RIGHT(H1775,1)="4","Can't Lose Them",
TRUE,"Hibernating"
)</f>
        <v>Potential Loyalists</v>
      </c>
    </row>
    <row r="1776" spans="1:10" x14ac:dyDescent="0.25">
      <c r="A1776" s="3" t="s">
        <v>1792</v>
      </c>
      <c r="B1776">
        <v>72</v>
      </c>
      <c r="C1776">
        <v>5</v>
      </c>
      <c r="D1776">
        <v>3854.79</v>
      </c>
      <c r="E1776" cm="1">
        <f t="array" ref="E1776">_xlfn.IFS(B1776&gt;87,1,AND(B1776&lt;=87, B1776&gt;45),2,AND(B1776&lt;=45,B1776&gt;18),3,B1776&lt;=18,4)</f>
        <v>2</v>
      </c>
      <c r="F1776" cm="1">
        <f t="array" ref="F1776">_xlfn.IFS(C1776&gt;7,4,AND(C1776&lt;=7, C1776&gt;5),3,AND(C1776&lt;=5,C1776&gt;4),2,C1776&lt;=4,1)</f>
        <v>2</v>
      </c>
      <c r="G1776" cm="1">
        <f t="array" ref="G1776">_xlfn.IFS(D1776&gt;4094,4,AND(D1776&lt;=4094, D1776&gt;2784),3,AND(D1776&lt;=2784,D1776&gt;1779),2,D1776&lt;=1779,1)</f>
        <v>3</v>
      </c>
      <c r="H1776">
        <f t="shared" si="27"/>
        <v>223</v>
      </c>
      <c r="I1776" t="str" cm="1">
        <f t="array" ref="I1776">_xlfn.IFS(H1776&gt;411,"Platinum",AND(H1776&lt;=411, H1776&gt;311),"Gold",AND(H1776&lt;=311,H1776&gt;211),"Silver",H1776&lt;=211,"Bronze")</f>
        <v>Silver</v>
      </c>
      <c r="J1776" t="str" cm="1">
        <f t="array" ref="J1776">_xlfn.IFS(
H1776="444","Champions",
LEFT(H1776,1)="4","Loyal Customers",
MID(H1776,2,1)="4","Potential Loyalists",
LEFT(H1776,1)="3","Promising",
LEFT(H1776,1)="2","Customers Needing Attention",
LEFT(H1776,1)&lt;="2","At Risk",
RIGHT(H1776,1)="4","Can't Lose Them",
TRUE,"Hibernating"
)</f>
        <v>Customers Needing Attention</v>
      </c>
    </row>
    <row r="1777" spans="1:10" x14ac:dyDescent="0.25">
      <c r="A1777" s="3" t="s">
        <v>1793</v>
      </c>
      <c r="B1777">
        <v>5</v>
      </c>
      <c r="C1777">
        <v>6</v>
      </c>
      <c r="D1777">
        <v>4017.66</v>
      </c>
      <c r="E1777" cm="1">
        <f t="array" ref="E1777">_xlfn.IFS(B1777&gt;87,1,AND(B1777&lt;=87, B1777&gt;45),2,AND(B1777&lt;=45,B1777&gt;18),3,B1777&lt;=18,4)</f>
        <v>4</v>
      </c>
      <c r="F1777" cm="1">
        <f t="array" ref="F1777">_xlfn.IFS(C1777&gt;7,4,AND(C1777&lt;=7, C1777&gt;5),3,AND(C1777&lt;=5,C1777&gt;4),2,C1777&lt;=4,1)</f>
        <v>3</v>
      </c>
      <c r="G1777" cm="1">
        <f t="array" ref="G1777">_xlfn.IFS(D1777&gt;4094,4,AND(D1777&lt;=4094, D1777&gt;2784),3,AND(D1777&lt;=2784,D1777&gt;1779),2,D1777&lt;=1779,1)</f>
        <v>3</v>
      </c>
      <c r="H1777">
        <f t="shared" si="27"/>
        <v>433</v>
      </c>
      <c r="I1777" t="str" cm="1">
        <f t="array" ref="I1777">_xlfn.IFS(H1777&gt;411,"Platinum",AND(H1777&lt;=411, H1777&gt;311),"Gold",AND(H1777&lt;=311,H1777&gt;211),"Silver",H1777&lt;=211,"Bronze")</f>
        <v>Platinum</v>
      </c>
      <c r="J1777" t="str" cm="1">
        <f t="array" ref="J1777">_xlfn.IFS(
H1777="444","Champions",
LEFT(H1777,1)="4","Loyal Customers",
MID(H1777,2,1)="4","Potential Loyalists",
LEFT(H1777,1)="3","Promising",
LEFT(H1777,1)="2","Customers Needing Attention",
LEFT(H1777,1)&lt;="2","At Risk",
RIGHT(H1777,1)="4","Can't Lose Them",
TRUE,"Hibernating"
)</f>
        <v>Loyal Customers</v>
      </c>
    </row>
    <row r="1778" spans="1:10" x14ac:dyDescent="0.25">
      <c r="A1778" s="3" t="s">
        <v>1794</v>
      </c>
      <c r="B1778">
        <v>87</v>
      </c>
      <c r="C1778">
        <v>6</v>
      </c>
      <c r="D1778">
        <v>3931.13</v>
      </c>
      <c r="E1778" cm="1">
        <f t="array" ref="E1778">_xlfn.IFS(B1778&gt;87,1,AND(B1778&lt;=87, B1778&gt;45),2,AND(B1778&lt;=45,B1778&gt;18),3,B1778&lt;=18,4)</f>
        <v>2</v>
      </c>
      <c r="F1778" cm="1">
        <f t="array" ref="F1778">_xlfn.IFS(C1778&gt;7,4,AND(C1778&lt;=7, C1778&gt;5),3,AND(C1778&lt;=5,C1778&gt;4),2,C1778&lt;=4,1)</f>
        <v>3</v>
      </c>
      <c r="G1778" cm="1">
        <f t="array" ref="G1778">_xlfn.IFS(D1778&gt;4094,4,AND(D1778&lt;=4094, D1778&gt;2784),3,AND(D1778&lt;=2784,D1778&gt;1779),2,D1778&lt;=1779,1)</f>
        <v>3</v>
      </c>
      <c r="H1778">
        <f t="shared" si="27"/>
        <v>233</v>
      </c>
      <c r="I1778" t="str" cm="1">
        <f t="array" ref="I1778">_xlfn.IFS(H1778&gt;411,"Platinum",AND(H1778&lt;=411, H1778&gt;311),"Gold",AND(H1778&lt;=311,H1778&gt;211),"Silver",H1778&lt;=211,"Bronze")</f>
        <v>Silver</v>
      </c>
      <c r="J1778" t="str" cm="1">
        <f t="array" ref="J1778">_xlfn.IFS(
H1778="444","Champions",
LEFT(H1778,1)="4","Loyal Customers",
MID(H1778,2,1)="4","Potential Loyalists",
LEFT(H1778,1)="3","Promising",
LEFT(H1778,1)="2","Customers Needing Attention",
LEFT(H1778,1)&lt;="2","At Risk",
RIGHT(H1778,1)="4","Can't Lose Them",
TRUE,"Hibernating"
)</f>
        <v>Customers Needing Attention</v>
      </c>
    </row>
    <row r="1779" spans="1:10" x14ac:dyDescent="0.25">
      <c r="A1779" s="3" t="s">
        <v>1795</v>
      </c>
      <c r="B1779">
        <v>53</v>
      </c>
      <c r="C1779">
        <v>6</v>
      </c>
      <c r="D1779">
        <v>2866.0899999999997</v>
      </c>
      <c r="E1779" cm="1">
        <f t="array" ref="E1779">_xlfn.IFS(B1779&gt;87,1,AND(B1779&lt;=87, B1779&gt;45),2,AND(B1779&lt;=45,B1779&gt;18),3,B1779&lt;=18,4)</f>
        <v>2</v>
      </c>
      <c r="F1779" cm="1">
        <f t="array" ref="F1779">_xlfn.IFS(C1779&gt;7,4,AND(C1779&lt;=7, C1779&gt;5),3,AND(C1779&lt;=5,C1779&gt;4),2,C1779&lt;=4,1)</f>
        <v>3</v>
      </c>
      <c r="G1779" cm="1">
        <f t="array" ref="G1779">_xlfn.IFS(D1779&gt;4094,4,AND(D1779&lt;=4094, D1779&gt;2784),3,AND(D1779&lt;=2784,D1779&gt;1779),2,D1779&lt;=1779,1)</f>
        <v>3</v>
      </c>
      <c r="H1779">
        <f t="shared" si="27"/>
        <v>233</v>
      </c>
      <c r="I1779" t="str" cm="1">
        <f t="array" ref="I1779">_xlfn.IFS(H1779&gt;411,"Platinum",AND(H1779&lt;=411, H1779&gt;311),"Gold",AND(H1779&lt;=311,H1779&gt;211),"Silver",H1779&lt;=211,"Bronze")</f>
        <v>Silver</v>
      </c>
      <c r="J1779" t="str" cm="1">
        <f t="array" ref="J1779">_xlfn.IFS(
H1779="444","Champions",
LEFT(H1779,1)="4","Loyal Customers",
MID(H1779,2,1)="4","Potential Loyalists",
LEFT(H1779,1)="3","Promising",
LEFT(H1779,1)="2","Customers Needing Attention",
LEFT(H1779,1)&lt;="2","At Risk",
RIGHT(H1779,1)="4","Can't Lose Them",
TRUE,"Hibernating"
)</f>
        <v>Customers Needing Attention</v>
      </c>
    </row>
    <row r="1780" spans="1:10" x14ac:dyDescent="0.25">
      <c r="A1780" s="3" t="s">
        <v>1796</v>
      </c>
      <c r="B1780">
        <v>113</v>
      </c>
      <c r="C1780">
        <v>3</v>
      </c>
      <c r="D1780">
        <v>268.24</v>
      </c>
      <c r="E1780" cm="1">
        <f t="array" ref="E1780">_xlfn.IFS(B1780&gt;87,1,AND(B1780&lt;=87, B1780&gt;45),2,AND(B1780&lt;=45,B1780&gt;18),3,B1780&lt;=18,4)</f>
        <v>1</v>
      </c>
      <c r="F1780" cm="1">
        <f t="array" ref="F1780">_xlfn.IFS(C1780&gt;7,4,AND(C1780&lt;=7, C1780&gt;5),3,AND(C1780&lt;=5,C1780&gt;4),2,C1780&lt;=4,1)</f>
        <v>1</v>
      </c>
      <c r="G1780" cm="1">
        <f t="array" ref="G1780">_xlfn.IFS(D1780&gt;4094,4,AND(D1780&lt;=4094, D1780&gt;2784),3,AND(D1780&lt;=2784,D1780&gt;1779),2,D1780&lt;=1779,1)</f>
        <v>1</v>
      </c>
      <c r="H1780">
        <f t="shared" si="27"/>
        <v>111</v>
      </c>
      <c r="I1780" t="str" cm="1">
        <f t="array" ref="I1780">_xlfn.IFS(H1780&gt;411,"Platinum",AND(H1780&lt;=411, H1780&gt;311),"Gold",AND(H1780&lt;=311,H1780&gt;211),"Silver",H1780&lt;=211,"Bronze")</f>
        <v>Bronze</v>
      </c>
      <c r="J1780" t="str" cm="1">
        <f t="array" ref="J1780">_xlfn.IFS(
H1780="444","Champions",
LEFT(H1780,1)="4","Loyal Customers",
MID(H1780,2,1)="4","Potential Loyalists",
LEFT(H1780,1)="3","Promising",
LEFT(H1780,1)="2","Customers Needing Attention",
LEFT(H1780,1)&lt;="2","At Risk",
RIGHT(H1780,1)="4","Can't Lose Them",
TRUE,"Hibernating"
)</f>
        <v>At Risk</v>
      </c>
    </row>
    <row r="1781" spans="1:10" x14ac:dyDescent="0.25">
      <c r="A1781" s="3" t="s">
        <v>1797</v>
      </c>
      <c r="B1781">
        <v>8</v>
      </c>
      <c r="C1781">
        <v>9</v>
      </c>
      <c r="D1781">
        <v>3381.41</v>
      </c>
      <c r="E1781" cm="1">
        <f t="array" ref="E1781">_xlfn.IFS(B1781&gt;87,1,AND(B1781&lt;=87, B1781&gt;45),2,AND(B1781&lt;=45,B1781&gt;18),3,B1781&lt;=18,4)</f>
        <v>4</v>
      </c>
      <c r="F1781" cm="1">
        <f t="array" ref="F1781">_xlfn.IFS(C1781&gt;7,4,AND(C1781&lt;=7, C1781&gt;5),3,AND(C1781&lt;=5,C1781&gt;4),2,C1781&lt;=4,1)</f>
        <v>4</v>
      </c>
      <c r="G1781" cm="1">
        <f t="array" ref="G1781">_xlfn.IFS(D1781&gt;4094,4,AND(D1781&lt;=4094, D1781&gt;2784),3,AND(D1781&lt;=2784,D1781&gt;1779),2,D1781&lt;=1779,1)</f>
        <v>3</v>
      </c>
      <c r="H1781">
        <f t="shared" si="27"/>
        <v>443</v>
      </c>
      <c r="I1781" t="str" cm="1">
        <f t="array" ref="I1781">_xlfn.IFS(H1781&gt;411,"Platinum",AND(H1781&lt;=411, H1781&gt;311),"Gold",AND(H1781&lt;=311,H1781&gt;211),"Silver",H1781&lt;=211,"Bronze")</f>
        <v>Platinum</v>
      </c>
      <c r="J1781" t="str" cm="1">
        <f t="array" ref="J1781">_xlfn.IFS(
H1781="444","Champions",
LEFT(H1781,1)="4","Loyal Customers",
MID(H1781,2,1)="4","Potential Loyalists",
LEFT(H1781,1)="3","Promising",
LEFT(H1781,1)="2","Customers Needing Attention",
LEFT(H1781,1)&lt;="2","At Risk",
RIGHT(H1781,1)="4","Can't Lose Them",
TRUE,"Hibernating"
)</f>
        <v>Loyal Customers</v>
      </c>
    </row>
    <row r="1782" spans="1:10" x14ac:dyDescent="0.25">
      <c r="A1782" s="3" t="s">
        <v>1798</v>
      </c>
      <c r="B1782">
        <v>171</v>
      </c>
      <c r="C1782">
        <v>3</v>
      </c>
      <c r="D1782">
        <v>3233.77</v>
      </c>
      <c r="E1782" cm="1">
        <f t="array" ref="E1782">_xlfn.IFS(B1782&gt;87,1,AND(B1782&lt;=87, B1782&gt;45),2,AND(B1782&lt;=45,B1782&gt;18),3,B1782&lt;=18,4)</f>
        <v>1</v>
      </c>
      <c r="F1782" cm="1">
        <f t="array" ref="F1782">_xlfn.IFS(C1782&gt;7,4,AND(C1782&lt;=7, C1782&gt;5),3,AND(C1782&lt;=5,C1782&gt;4),2,C1782&lt;=4,1)</f>
        <v>1</v>
      </c>
      <c r="G1782" cm="1">
        <f t="array" ref="G1782">_xlfn.IFS(D1782&gt;4094,4,AND(D1782&lt;=4094, D1782&gt;2784),3,AND(D1782&lt;=2784,D1782&gt;1779),2,D1782&lt;=1779,1)</f>
        <v>3</v>
      </c>
      <c r="H1782">
        <f t="shared" si="27"/>
        <v>113</v>
      </c>
      <c r="I1782" t="str" cm="1">
        <f t="array" ref="I1782">_xlfn.IFS(H1782&gt;411,"Platinum",AND(H1782&lt;=411, H1782&gt;311),"Gold",AND(H1782&lt;=311,H1782&gt;211),"Silver",H1782&lt;=211,"Bronze")</f>
        <v>Bronze</v>
      </c>
      <c r="J1782" t="str" cm="1">
        <f t="array" ref="J1782">_xlfn.IFS(
H1782="444","Champions",
LEFT(H1782,1)="4","Loyal Customers",
MID(H1782,2,1)="4","Potential Loyalists",
LEFT(H1782,1)="3","Promising",
LEFT(H1782,1)="2","Customers Needing Attention",
LEFT(H1782,1)&lt;="2","At Risk",
RIGHT(H1782,1)="4","Can't Lose Them",
TRUE,"Hibernating"
)</f>
        <v>At Risk</v>
      </c>
    </row>
    <row r="1783" spans="1:10" x14ac:dyDescent="0.25">
      <c r="A1783" s="3" t="s">
        <v>1799</v>
      </c>
      <c r="B1783">
        <v>36</v>
      </c>
      <c r="C1783">
        <v>8</v>
      </c>
      <c r="D1783">
        <v>4582.12</v>
      </c>
      <c r="E1783" cm="1">
        <f t="array" ref="E1783">_xlfn.IFS(B1783&gt;87,1,AND(B1783&lt;=87, B1783&gt;45),2,AND(B1783&lt;=45,B1783&gt;18),3,B1783&lt;=18,4)</f>
        <v>3</v>
      </c>
      <c r="F1783" cm="1">
        <f t="array" ref="F1783">_xlfn.IFS(C1783&gt;7,4,AND(C1783&lt;=7, C1783&gt;5),3,AND(C1783&lt;=5,C1783&gt;4),2,C1783&lt;=4,1)</f>
        <v>4</v>
      </c>
      <c r="G1783" cm="1">
        <f t="array" ref="G1783">_xlfn.IFS(D1783&gt;4094,4,AND(D1783&lt;=4094, D1783&gt;2784),3,AND(D1783&lt;=2784,D1783&gt;1779),2,D1783&lt;=1779,1)</f>
        <v>4</v>
      </c>
      <c r="H1783">
        <f t="shared" si="27"/>
        <v>344</v>
      </c>
      <c r="I1783" t="str" cm="1">
        <f t="array" ref="I1783">_xlfn.IFS(H1783&gt;411,"Platinum",AND(H1783&lt;=411, H1783&gt;311),"Gold",AND(H1783&lt;=311,H1783&gt;211),"Silver",H1783&lt;=211,"Bronze")</f>
        <v>Gold</v>
      </c>
      <c r="J1783" t="str" cm="1">
        <f t="array" ref="J1783">_xlfn.IFS(
H1783="444","Champions",
LEFT(H1783,1)="4","Loyal Customers",
MID(H1783,2,1)="4","Potential Loyalists",
LEFT(H1783,1)="3","Promising",
LEFT(H1783,1)="2","Customers Needing Attention",
LEFT(H1783,1)&lt;="2","At Risk",
RIGHT(H1783,1)="4","Can't Lose Them",
TRUE,"Hibernating"
)</f>
        <v>Potential Loyalists</v>
      </c>
    </row>
    <row r="1784" spans="1:10" x14ac:dyDescent="0.25">
      <c r="A1784" s="3" t="s">
        <v>1800</v>
      </c>
      <c r="B1784">
        <v>71</v>
      </c>
      <c r="C1784">
        <v>7</v>
      </c>
      <c r="D1784">
        <v>4041.7900000000004</v>
      </c>
      <c r="E1784" cm="1">
        <f t="array" ref="E1784">_xlfn.IFS(B1784&gt;87,1,AND(B1784&lt;=87, B1784&gt;45),2,AND(B1784&lt;=45,B1784&gt;18),3,B1784&lt;=18,4)</f>
        <v>2</v>
      </c>
      <c r="F1784" cm="1">
        <f t="array" ref="F1784">_xlfn.IFS(C1784&gt;7,4,AND(C1784&lt;=7, C1784&gt;5),3,AND(C1784&lt;=5,C1784&gt;4),2,C1784&lt;=4,1)</f>
        <v>3</v>
      </c>
      <c r="G1784" cm="1">
        <f t="array" ref="G1784">_xlfn.IFS(D1784&gt;4094,4,AND(D1784&lt;=4094, D1784&gt;2784),3,AND(D1784&lt;=2784,D1784&gt;1779),2,D1784&lt;=1779,1)</f>
        <v>3</v>
      </c>
      <c r="H1784">
        <f t="shared" si="27"/>
        <v>233</v>
      </c>
      <c r="I1784" t="str" cm="1">
        <f t="array" ref="I1784">_xlfn.IFS(H1784&gt;411,"Platinum",AND(H1784&lt;=411, H1784&gt;311),"Gold",AND(H1784&lt;=311,H1784&gt;211),"Silver",H1784&lt;=211,"Bronze")</f>
        <v>Silver</v>
      </c>
      <c r="J1784" t="str" cm="1">
        <f t="array" ref="J1784">_xlfn.IFS(
H1784="444","Champions",
LEFT(H1784,1)="4","Loyal Customers",
MID(H1784,2,1)="4","Potential Loyalists",
LEFT(H1784,1)="3","Promising",
LEFT(H1784,1)="2","Customers Needing Attention",
LEFT(H1784,1)&lt;="2","At Risk",
RIGHT(H1784,1)="4","Can't Lose Them",
TRUE,"Hibernating"
)</f>
        <v>Customers Needing Attention</v>
      </c>
    </row>
    <row r="1785" spans="1:10" x14ac:dyDescent="0.25">
      <c r="A1785" s="3" t="s">
        <v>1801</v>
      </c>
      <c r="B1785">
        <v>14</v>
      </c>
      <c r="C1785">
        <v>7</v>
      </c>
      <c r="D1785">
        <v>4657.99</v>
      </c>
      <c r="E1785" cm="1">
        <f t="array" ref="E1785">_xlfn.IFS(B1785&gt;87,1,AND(B1785&lt;=87, B1785&gt;45),2,AND(B1785&lt;=45,B1785&gt;18),3,B1785&lt;=18,4)</f>
        <v>4</v>
      </c>
      <c r="F1785" cm="1">
        <f t="array" ref="F1785">_xlfn.IFS(C1785&gt;7,4,AND(C1785&lt;=7, C1785&gt;5),3,AND(C1785&lt;=5,C1785&gt;4),2,C1785&lt;=4,1)</f>
        <v>3</v>
      </c>
      <c r="G1785" cm="1">
        <f t="array" ref="G1785">_xlfn.IFS(D1785&gt;4094,4,AND(D1785&lt;=4094, D1785&gt;2784),3,AND(D1785&lt;=2784,D1785&gt;1779),2,D1785&lt;=1779,1)</f>
        <v>4</v>
      </c>
      <c r="H1785">
        <f t="shared" si="27"/>
        <v>434</v>
      </c>
      <c r="I1785" t="str" cm="1">
        <f t="array" ref="I1785">_xlfn.IFS(H1785&gt;411,"Platinum",AND(H1785&lt;=411, H1785&gt;311),"Gold",AND(H1785&lt;=311,H1785&gt;211),"Silver",H1785&lt;=211,"Bronze")</f>
        <v>Platinum</v>
      </c>
      <c r="J1785" t="str" cm="1">
        <f t="array" ref="J1785">_xlfn.IFS(
H1785="444","Champions",
LEFT(H1785,1)="4","Loyal Customers",
MID(H1785,2,1)="4","Potential Loyalists",
LEFT(H1785,1)="3","Promising",
LEFT(H1785,1)="2","Customers Needing Attention",
LEFT(H1785,1)&lt;="2","At Risk",
RIGHT(H1785,1)="4","Can't Lose Them",
TRUE,"Hibernating"
)</f>
        <v>Loyal Customers</v>
      </c>
    </row>
    <row r="1786" spans="1:10" x14ac:dyDescent="0.25">
      <c r="A1786" s="3" t="s">
        <v>1802</v>
      </c>
      <c r="B1786">
        <v>86</v>
      </c>
      <c r="C1786">
        <v>6</v>
      </c>
      <c r="D1786">
        <v>2795.7900000000004</v>
      </c>
      <c r="E1786" cm="1">
        <f t="array" ref="E1786">_xlfn.IFS(B1786&gt;87,1,AND(B1786&lt;=87, B1786&gt;45),2,AND(B1786&lt;=45,B1786&gt;18),3,B1786&lt;=18,4)</f>
        <v>2</v>
      </c>
      <c r="F1786" cm="1">
        <f t="array" ref="F1786">_xlfn.IFS(C1786&gt;7,4,AND(C1786&lt;=7, C1786&gt;5),3,AND(C1786&lt;=5,C1786&gt;4),2,C1786&lt;=4,1)</f>
        <v>3</v>
      </c>
      <c r="G1786" cm="1">
        <f t="array" ref="G1786">_xlfn.IFS(D1786&gt;4094,4,AND(D1786&lt;=4094, D1786&gt;2784),3,AND(D1786&lt;=2784,D1786&gt;1779),2,D1786&lt;=1779,1)</f>
        <v>3</v>
      </c>
      <c r="H1786">
        <f t="shared" si="27"/>
        <v>233</v>
      </c>
      <c r="I1786" t="str" cm="1">
        <f t="array" ref="I1786">_xlfn.IFS(H1786&gt;411,"Platinum",AND(H1786&lt;=411, H1786&gt;311),"Gold",AND(H1786&lt;=311,H1786&gt;211),"Silver",H1786&lt;=211,"Bronze")</f>
        <v>Silver</v>
      </c>
      <c r="J1786" t="str" cm="1">
        <f t="array" ref="J1786">_xlfn.IFS(
H1786="444","Champions",
LEFT(H1786,1)="4","Loyal Customers",
MID(H1786,2,1)="4","Potential Loyalists",
LEFT(H1786,1)="3","Promising",
LEFT(H1786,1)="2","Customers Needing Attention",
LEFT(H1786,1)&lt;="2","At Risk",
RIGHT(H1786,1)="4","Can't Lose Them",
TRUE,"Hibernating"
)</f>
        <v>Customers Needing Attention</v>
      </c>
    </row>
    <row r="1787" spans="1:10" x14ac:dyDescent="0.25">
      <c r="A1787" s="3" t="s">
        <v>1803</v>
      </c>
      <c r="B1787">
        <v>115</v>
      </c>
      <c r="C1787">
        <v>5</v>
      </c>
      <c r="D1787">
        <v>4346.57</v>
      </c>
      <c r="E1787" cm="1">
        <f t="array" ref="E1787">_xlfn.IFS(B1787&gt;87,1,AND(B1787&lt;=87, B1787&gt;45),2,AND(B1787&lt;=45,B1787&gt;18),3,B1787&lt;=18,4)</f>
        <v>1</v>
      </c>
      <c r="F1787" cm="1">
        <f t="array" ref="F1787">_xlfn.IFS(C1787&gt;7,4,AND(C1787&lt;=7, C1787&gt;5),3,AND(C1787&lt;=5,C1787&gt;4),2,C1787&lt;=4,1)</f>
        <v>2</v>
      </c>
      <c r="G1787" cm="1">
        <f t="array" ref="G1787">_xlfn.IFS(D1787&gt;4094,4,AND(D1787&lt;=4094, D1787&gt;2784),3,AND(D1787&lt;=2784,D1787&gt;1779),2,D1787&lt;=1779,1)</f>
        <v>4</v>
      </c>
      <c r="H1787">
        <f t="shared" si="27"/>
        <v>124</v>
      </c>
      <c r="I1787" t="str" cm="1">
        <f t="array" ref="I1787">_xlfn.IFS(H1787&gt;411,"Platinum",AND(H1787&lt;=411, H1787&gt;311),"Gold",AND(H1787&lt;=311,H1787&gt;211),"Silver",H1787&lt;=211,"Bronze")</f>
        <v>Bronze</v>
      </c>
      <c r="J1787" t="str" cm="1">
        <f t="array" ref="J1787">_xlfn.IFS(
H1787="444","Champions",
LEFT(H1787,1)="4","Loyal Customers",
MID(H1787,2,1)="4","Potential Loyalists",
LEFT(H1787,1)="3","Promising",
LEFT(H1787,1)="2","Customers Needing Attention",
LEFT(H1787,1)&lt;="2","At Risk",
RIGHT(H1787,1)="4","Can't Lose Them",
TRUE,"Hibernating"
)</f>
        <v>At Risk</v>
      </c>
    </row>
    <row r="1788" spans="1:10" x14ac:dyDescent="0.25">
      <c r="A1788" s="3" t="s">
        <v>1804</v>
      </c>
      <c r="B1788">
        <v>5</v>
      </c>
      <c r="C1788">
        <v>10</v>
      </c>
      <c r="D1788">
        <v>4718.4300000000012</v>
      </c>
      <c r="E1788" cm="1">
        <f t="array" ref="E1788">_xlfn.IFS(B1788&gt;87,1,AND(B1788&lt;=87, B1788&gt;45),2,AND(B1788&lt;=45,B1788&gt;18),3,B1788&lt;=18,4)</f>
        <v>4</v>
      </c>
      <c r="F1788" cm="1">
        <f t="array" ref="F1788">_xlfn.IFS(C1788&gt;7,4,AND(C1788&lt;=7, C1788&gt;5),3,AND(C1788&lt;=5,C1788&gt;4),2,C1788&lt;=4,1)</f>
        <v>4</v>
      </c>
      <c r="G1788" cm="1">
        <f t="array" ref="G1788">_xlfn.IFS(D1788&gt;4094,4,AND(D1788&lt;=4094, D1788&gt;2784),3,AND(D1788&lt;=2784,D1788&gt;1779),2,D1788&lt;=1779,1)</f>
        <v>4</v>
      </c>
      <c r="H1788">
        <f t="shared" si="27"/>
        <v>444</v>
      </c>
      <c r="I1788" t="str" cm="1">
        <f t="array" ref="I1788">_xlfn.IFS(H1788&gt;411,"Platinum",AND(H1788&lt;=411, H1788&gt;311),"Gold",AND(H1788&lt;=311,H1788&gt;211),"Silver",H1788&lt;=211,"Bronze")</f>
        <v>Platinum</v>
      </c>
      <c r="J1788" t="str" cm="1">
        <f t="array" ref="J1788">_xlfn.IFS(
H1788="444","Champions",
LEFT(H1788,1)="4","Loyal Customers",
MID(H1788,2,1)="4","Potential Loyalists",
LEFT(H1788,1)="3","Promising",
LEFT(H1788,1)="2","Customers Needing Attention",
LEFT(H1788,1)&lt;="2","At Risk",
RIGHT(H1788,1)="4","Can't Lose Them",
TRUE,"Hibernating"
)</f>
        <v>Loyal Customers</v>
      </c>
    </row>
    <row r="1789" spans="1:10" x14ac:dyDescent="0.25">
      <c r="A1789" s="3" t="s">
        <v>1805</v>
      </c>
      <c r="B1789">
        <v>5</v>
      </c>
      <c r="C1789">
        <v>8</v>
      </c>
      <c r="D1789">
        <v>1943.51</v>
      </c>
      <c r="E1789" cm="1">
        <f t="array" ref="E1789">_xlfn.IFS(B1789&gt;87,1,AND(B1789&lt;=87, B1789&gt;45),2,AND(B1789&lt;=45,B1789&gt;18),3,B1789&lt;=18,4)</f>
        <v>4</v>
      </c>
      <c r="F1789" cm="1">
        <f t="array" ref="F1789">_xlfn.IFS(C1789&gt;7,4,AND(C1789&lt;=7, C1789&gt;5),3,AND(C1789&lt;=5,C1789&gt;4),2,C1789&lt;=4,1)</f>
        <v>4</v>
      </c>
      <c r="G1789" cm="1">
        <f t="array" ref="G1789">_xlfn.IFS(D1789&gt;4094,4,AND(D1789&lt;=4094, D1789&gt;2784),3,AND(D1789&lt;=2784,D1789&gt;1779),2,D1789&lt;=1779,1)</f>
        <v>2</v>
      </c>
      <c r="H1789">
        <f t="shared" si="27"/>
        <v>442</v>
      </c>
      <c r="I1789" t="str" cm="1">
        <f t="array" ref="I1789">_xlfn.IFS(H1789&gt;411,"Platinum",AND(H1789&lt;=411, H1789&gt;311),"Gold",AND(H1789&lt;=311,H1789&gt;211),"Silver",H1789&lt;=211,"Bronze")</f>
        <v>Platinum</v>
      </c>
      <c r="J1789" t="str" cm="1">
        <f t="array" ref="J1789">_xlfn.IFS(
H1789="444","Champions",
LEFT(H1789,1)="4","Loyal Customers",
MID(H1789,2,1)="4","Potential Loyalists",
LEFT(H1789,1)="3","Promising",
LEFT(H1789,1)="2","Customers Needing Attention",
LEFT(H1789,1)&lt;="2","At Risk",
RIGHT(H1789,1)="4","Can't Lose Them",
TRUE,"Hibernating"
)</f>
        <v>Loyal Customers</v>
      </c>
    </row>
    <row r="1790" spans="1:10" x14ac:dyDescent="0.25">
      <c r="A1790" s="3" t="s">
        <v>1806</v>
      </c>
      <c r="B1790">
        <v>17</v>
      </c>
      <c r="C1790">
        <v>7</v>
      </c>
      <c r="D1790">
        <v>1553.46</v>
      </c>
      <c r="E1790" cm="1">
        <f t="array" ref="E1790">_xlfn.IFS(B1790&gt;87,1,AND(B1790&lt;=87, B1790&gt;45),2,AND(B1790&lt;=45,B1790&gt;18),3,B1790&lt;=18,4)</f>
        <v>4</v>
      </c>
      <c r="F1790" cm="1">
        <f t="array" ref="F1790">_xlfn.IFS(C1790&gt;7,4,AND(C1790&lt;=7, C1790&gt;5),3,AND(C1790&lt;=5,C1790&gt;4),2,C1790&lt;=4,1)</f>
        <v>3</v>
      </c>
      <c r="G1790" cm="1">
        <f t="array" ref="G1790">_xlfn.IFS(D1790&gt;4094,4,AND(D1790&lt;=4094, D1790&gt;2784),3,AND(D1790&lt;=2784,D1790&gt;1779),2,D1790&lt;=1779,1)</f>
        <v>1</v>
      </c>
      <c r="H1790">
        <f t="shared" si="27"/>
        <v>431</v>
      </c>
      <c r="I1790" t="str" cm="1">
        <f t="array" ref="I1790">_xlfn.IFS(H1790&gt;411,"Platinum",AND(H1790&lt;=411, H1790&gt;311),"Gold",AND(H1790&lt;=311,H1790&gt;211),"Silver",H1790&lt;=211,"Bronze")</f>
        <v>Platinum</v>
      </c>
      <c r="J1790" t="str" cm="1">
        <f t="array" ref="J1790">_xlfn.IFS(
H1790="444","Champions",
LEFT(H1790,1)="4","Loyal Customers",
MID(H1790,2,1)="4","Potential Loyalists",
LEFT(H1790,1)="3","Promising",
LEFT(H1790,1)="2","Customers Needing Attention",
LEFT(H1790,1)&lt;="2","At Risk",
RIGHT(H1790,1)="4","Can't Lose Them",
TRUE,"Hibernating"
)</f>
        <v>Loyal Customers</v>
      </c>
    </row>
    <row r="1791" spans="1:10" x14ac:dyDescent="0.25">
      <c r="A1791" s="3" t="s">
        <v>1807</v>
      </c>
      <c r="B1791">
        <v>181</v>
      </c>
      <c r="C1791">
        <v>8</v>
      </c>
      <c r="D1791">
        <v>2569.9399999999996</v>
      </c>
      <c r="E1791" cm="1">
        <f t="array" ref="E1791">_xlfn.IFS(B1791&gt;87,1,AND(B1791&lt;=87, B1791&gt;45),2,AND(B1791&lt;=45,B1791&gt;18),3,B1791&lt;=18,4)</f>
        <v>1</v>
      </c>
      <c r="F1791" cm="1">
        <f t="array" ref="F1791">_xlfn.IFS(C1791&gt;7,4,AND(C1791&lt;=7, C1791&gt;5),3,AND(C1791&lt;=5,C1791&gt;4),2,C1791&lt;=4,1)</f>
        <v>4</v>
      </c>
      <c r="G1791" cm="1">
        <f t="array" ref="G1791">_xlfn.IFS(D1791&gt;4094,4,AND(D1791&lt;=4094, D1791&gt;2784),3,AND(D1791&lt;=2784,D1791&gt;1779),2,D1791&lt;=1779,1)</f>
        <v>2</v>
      </c>
      <c r="H1791">
        <f t="shared" si="27"/>
        <v>142</v>
      </c>
      <c r="I1791" t="str" cm="1">
        <f t="array" ref="I1791">_xlfn.IFS(H1791&gt;411,"Platinum",AND(H1791&lt;=411, H1791&gt;311),"Gold",AND(H1791&lt;=311,H1791&gt;211),"Silver",H1791&lt;=211,"Bronze")</f>
        <v>Bronze</v>
      </c>
      <c r="J1791" t="str" cm="1">
        <f t="array" ref="J1791">_xlfn.IFS(
H1791="444","Champions",
LEFT(H1791,1)="4","Loyal Customers",
MID(H1791,2,1)="4","Potential Loyalists",
LEFT(H1791,1)="3","Promising",
LEFT(H1791,1)="2","Customers Needing Attention",
LEFT(H1791,1)&lt;="2","At Risk",
RIGHT(H1791,1)="4","Can't Lose Them",
TRUE,"Hibernating"
)</f>
        <v>Potential Loyalists</v>
      </c>
    </row>
    <row r="1792" spans="1:10" x14ac:dyDescent="0.25">
      <c r="A1792" s="3" t="s">
        <v>1808</v>
      </c>
      <c r="B1792">
        <v>50</v>
      </c>
      <c r="C1792">
        <v>9</v>
      </c>
      <c r="D1792">
        <v>4033.15</v>
      </c>
      <c r="E1792" cm="1">
        <f t="array" ref="E1792">_xlfn.IFS(B1792&gt;87,1,AND(B1792&lt;=87, B1792&gt;45),2,AND(B1792&lt;=45,B1792&gt;18),3,B1792&lt;=18,4)</f>
        <v>2</v>
      </c>
      <c r="F1792" cm="1">
        <f t="array" ref="F1792">_xlfn.IFS(C1792&gt;7,4,AND(C1792&lt;=7, C1792&gt;5),3,AND(C1792&lt;=5,C1792&gt;4),2,C1792&lt;=4,1)</f>
        <v>4</v>
      </c>
      <c r="G1792" cm="1">
        <f t="array" ref="G1792">_xlfn.IFS(D1792&gt;4094,4,AND(D1792&lt;=4094, D1792&gt;2784),3,AND(D1792&lt;=2784,D1792&gt;1779),2,D1792&lt;=1779,1)</f>
        <v>3</v>
      </c>
      <c r="H1792">
        <f t="shared" si="27"/>
        <v>243</v>
      </c>
      <c r="I1792" t="str" cm="1">
        <f t="array" ref="I1792">_xlfn.IFS(H1792&gt;411,"Platinum",AND(H1792&lt;=411, H1792&gt;311),"Gold",AND(H1792&lt;=311,H1792&gt;211),"Silver",H1792&lt;=211,"Bronze")</f>
        <v>Silver</v>
      </c>
      <c r="J1792" t="str" cm="1">
        <f t="array" ref="J1792">_xlfn.IFS(
H1792="444","Champions",
LEFT(H1792,1)="4","Loyal Customers",
MID(H1792,2,1)="4","Potential Loyalists",
LEFT(H1792,1)="3","Promising",
LEFT(H1792,1)="2","Customers Needing Attention",
LEFT(H1792,1)&lt;="2","At Risk",
RIGHT(H1792,1)="4","Can't Lose Them",
TRUE,"Hibernating"
)</f>
        <v>Potential Loyalists</v>
      </c>
    </row>
    <row r="1793" spans="1:10" x14ac:dyDescent="0.25">
      <c r="A1793" s="3" t="s">
        <v>1809</v>
      </c>
      <c r="B1793">
        <v>112</v>
      </c>
      <c r="C1793">
        <v>8</v>
      </c>
      <c r="D1793">
        <v>5598.91</v>
      </c>
      <c r="E1793" cm="1">
        <f t="array" ref="E1793">_xlfn.IFS(B1793&gt;87,1,AND(B1793&lt;=87, B1793&gt;45),2,AND(B1793&lt;=45,B1793&gt;18),3,B1793&lt;=18,4)</f>
        <v>1</v>
      </c>
      <c r="F1793" cm="1">
        <f t="array" ref="F1793">_xlfn.IFS(C1793&gt;7,4,AND(C1793&lt;=7, C1793&gt;5),3,AND(C1793&lt;=5,C1793&gt;4),2,C1793&lt;=4,1)</f>
        <v>4</v>
      </c>
      <c r="G1793" cm="1">
        <f t="array" ref="G1793">_xlfn.IFS(D1793&gt;4094,4,AND(D1793&lt;=4094, D1793&gt;2784),3,AND(D1793&lt;=2784,D1793&gt;1779),2,D1793&lt;=1779,1)</f>
        <v>4</v>
      </c>
      <c r="H1793">
        <f t="shared" si="27"/>
        <v>144</v>
      </c>
      <c r="I1793" t="str" cm="1">
        <f t="array" ref="I1793">_xlfn.IFS(H1793&gt;411,"Platinum",AND(H1793&lt;=411, H1793&gt;311),"Gold",AND(H1793&lt;=311,H1793&gt;211),"Silver",H1793&lt;=211,"Bronze")</f>
        <v>Bronze</v>
      </c>
      <c r="J1793" t="str" cm="1">
        <f t="array" ref="J1793">_xlfn.IFS(
H1793="444","Champions",
LEFT(H1793,1)="4","Loyal Customers",
MID(H1793,2,1)="4","Potential Loyalists",
LEFT(H1793,1)="3","Promising",
LEFT(H1793,1)="2","Customers Needing Attention",
LEFT(H1793,1)&lt;="2","At Risk",
RIGHT(H1793,1)="4","Can't Lose Them",
TRUE,"Hibernating"
)</f>
        <v>Potential Loyalists</v>
      </c>
    </row>
    <row r="1794" spans="1:10" x14ac:dyDescent="0.25">
      <c r="A1794" s="3" t="s">
        <v>1810</v>
      </c>
      <c r="B1794">
        <v>2</v>
      </c>
      <c r="C1794">
        <v>7</v>
      </c>
      <c r="D1794">
        <v>2609.86</v>
      </c>
      <c r="E1794" cm="1">
        <f t="array" ref="E1794">_xlfn.IFS(B1794&gt;87,1,AND(B1794&lt;=87, B1794&gt;45),2,AND(B1794&lt;=45,B1794&gt;18),3,B1794&lt;=18,4)</f>
        <v>4</v>
      </c>
      <c r="F1794" cm="1">
        <f t="array" ref="F1794">_xlfn.IFS(C1794&gt;7,4,AND(C1794&lt;=7, C1794&gt;5),3,AND(C1794&lt;=5,C1794&gt;4),2,C1794&lt;=4,1)</f>
        <v>3</v>
      </c>
      <c r="G1794" cm="1">
        <f t="array" ref="G1794">_xlfn.IFS(D1794&gt;4094,4,AND(D1794&lt;=4094, D1794&gt;2784),3,AND(D1794&lt;=2784,D1794&gt;1779),2,D1794&lt;=1779,1)</f>
        <v>2</v>
      </c>
      <c r="H1794">
        <f t="shared" si="27"/>
        <v>432</v>
      </c>
      <c r="I1794" t="str" cm="1">
        <f t="array" ref="I1794">_xlfn.IFS(H1794&gt;411,"Platinum",AND(H1794&lt;=411, H1794&gt;311),"Gold",AND(H1794&lt;=311,H1794&gt;211),"Silver",H1794&lt;=211,"Bronze")</f>
        <v>Platinum</v>
      </c>
      <c r="J1794" t="str" cm="1">
        <f t="array" ref="J1794">_xlfn.IFS(
H1794="444","Champions",
LEFT(H1794,1)="4","Loyal Customers",
MID(H1794,2,1)="4","Potential Loyalists",
LEFT(H1794,1)="3","Promising",
LEFT(H1794,1)="2","Customers Needing Attention",
LEFT(H1794,1)&lt;="2","At Risk",
RIGHT(H1794,1)="4","Can't Lose Them",
TRUE,"Hibernating"
)</f>
        <v>Loyal Customers</v>
      </c>
    </row>
    <row r="1795" spans="1:10" x14ac:dyDescent="0.25">
      <c r="A1795" s="3" t="s">
        <v>1811</v>
      </c>
      <c r="B1795">
        <v>209</v>
      </c>
      <c r="C1795">
        <v>2</v>
      </c>
      <c r="D1795">
        <v>1145.4099999999999</v>
      </c>
      <c r="E1795" cm="1">
        <f t="array" ref="E1795">_xlfn.IFS(B1795&gt;87,1,AND(B1795&lt;=87, B1795&gt;45),2,AND(B1795&lt;=45,B1795&gt;18),3,B1795&lt;=18,4)</f>
        <v>1</v>
      </c>
      <c r="F1795" cm="1">
        <f t="array" ref="F1795">_xlfn.IFS(C1795&gt;7,4,AND(C1795&lt;=7, C1795&gt;5),3,AND(C1795&lt;=5,C1795&gt;4),2,C1795&lt;=4,1)</f>
        <v>1</v>
      </c>
      <c r="G1795" cm="1">
        <f t="array" ref="G1795">_xlfn.IFS(D1795&gt;4094,4,AND(D1795&lt;=4094, D1795&gt;2784),3,AND(D1795&lt;=2784,D1795&gt;1779),2,D1795&lt;=1779,1)</f>
        <v>1</v>
      </c>
      <c r="H1795">
        <f t="shared" si="27"/>
        <v>111</v>
      </c>
      <c r="I1795" t="str" cm="1">
        <f t="array" ref="I1795">_xlfn.IFS(H1795&gt;411,"Platinum",AND(H1795&lt;=411, H1795&gt;311),"Gold",AND(H1795&lt;=311,H1795&gt;211),"Silver",H1795&lt;=211,"Bronze")</f>
        <v>Bronze</v>
      </c>
      <c r="J1795" t="str" cm="1">
        <f t="array" ref="J1795">_xlfn.IFS(
H1795="444","Champions",
LEFT(H1795,1)="4","Loyal Customers",
MID(H1795,2,1)="4","Potential Loyalists",
LEFT(H1795,1)="3","Promising",
LEFT(H1795,1)="2","Customers Needing Attention",
LEFT(H1795,1)&lt;="2","At Risk",
RIGHT(H1795,1)="4","Can't Lose Them",
TRUE,"Hibernating"
)</f>
        <v>At Risk</v>
      </c>
    </row>
    <row r="1796" spans="1:10" x14ac:dyDescent="0.25">
      <c r="A1796" s="3" t="s">
        <v>1812</v>
      </c>
      <c r="B1796">
        <v>98</v>
      </c>
      <c r="C1796">
        <v>5</v>
      </c>
      <c r="D1796">
        <v>2848.79</v>
      </c>
      <c r="E1796" cm="1">
        <f t="array" ref="E1796">_xlfn.IFS(B1796&gt;87,1,AND(B1796&lt;=87, B1796&gt;45),2,AND(B1796&lt;=45,B1796&gt;18),3,B1796&lt;=18,4)</f>
        <v>1</v>
      </c>
      <c r="F1796" cm="1">
        <f t="array" ref="F1796">_xlfn.IFS(C1796&gt;7,4,AND(C1796&lt;=7, C1796&gt;5),3,AND(C1796&lt;=5,C1796&gt;4),2,C1796&lt;=4,1)</f>
        <v>2</v>
      </c>
      <c r="G1796" cm="1">
        <f t="array" ref="G1796">_xlfn.IFS(D1796&gt;4094,4,AND(D1796&lt;=4094, D1796&gt;2784),3,AND(D1796&lt;=2784,D1796&gt;1779),2,D1796&lt;=1779,1)</f>
        <v>3</v>
      </c>
      <c r="H1796">
        <f t="shared" si="27"/>
        <v>123</v>
      </c>
      <c r="I1796" t="str" cm="1">
        <f t="array" ref="I1796">_xlfn.IFS(H1796&gt;411,"Platinum",AND(H1796&lt;=411, H1796&gt;311),"Gold",AND(H1796&lt;=311,H1796&gt;211),"Silver",H1796&lt;=211,"Bronze")</f>
        <v>Bronze</v>
      </c>
      <c r="J1796" t="str" cm="1">
        <f t="array" ref="J1796">_xlfn.IFS(
H1796="444","Champions",
LEFT(H1796,1)="4","Loyal Customers",
MID(H1796,2,1)="4","Potential Loyalists",
LEFT(H1796,1)="3","Promising",
LEFT(H1796,1)="2","Customers Needing Attention",
LEFT(H1796,1)&lt;="2","At Risk",
RIGHT(H1796,1)="4","Can't Lose Them",
TRUE,"Hibernating"
)</f>
        <v>At Risk</v>
      </c>
    </row>
    <row r="1797" spans="1:10" x14ac:dyDescent="0.25">
      <c r="A1797" s="3" t="s">
        <v>1813</v>
      </c>
      <c r="B1797">
        <v>20</v>
      </c>
      <c r="C1797">
        <v>4</v>
      </c>
      <c r="D1797">
        <v>3002.51</v>
      </c>
      <c r="E1797" cm="1">
        <f t="array" ref="E1797">_xlfn.IFS(B1797&gt;87,1,AND(B1797&lt;=87, B1797&gt;45),2,AND(B1797&lt;=45,B1797&gt;18),3,B1797&lt;=18,4)</f>
        <v>3</v>
      </c>
      <c r="F1797" cm="1">
        <f t="array" ref="F1797">_xlfn.IFS(C1797&gt;7,4,AND(C1797&lt;=7, C1797&gt;5),3,AND(C1797&lt;=5,C1797&gt;4),2,C1797&lt;=4,1)</f>
        <v>1</v>
      </c>
      <c r="G1797" cm="1">
        <f t="array" ref="G1797">_xlfn.IFS(D1797&gt;4094,4,AND(D1797&lt;=4094, D1797&gt;2784),3,AND(D1797&lt;=2784,D1797&gt;1779),2,D1797&lt;=1779,1)</f>
        <v>3</v>
      </c>
      <c r="H1797">
        <f t="shared" ref="H1797:H1860" si="28">(100*E1797)+(10*F1797)+G1797</f>
        <v>313</v>
      </c>
      <c r="I1797" t="str" cm="1">
        <f t="array" ref="I1797">_xlfn.IFS(H1797&gt;411,"Platinum",AND(H1797&lt;=411, H1797&gt;311),"Gold",AND(H1797&lt;=311,H1797&gt;211),"Silver",H1797&lt;=211,"Bronze")</f>
        <v>Gold</v>
      </c>
      <c r="J1797" t="str" cm="1">
        <f t="array" ref="J1797">_xlfn.IFS(
H1797="444","Champions",
LEFT(H1797,1)="4","Loyal Customers",
MID(H1797,2,1)="4","Potential Loyalists",
LEFT(H1797,1)="3","Promising",
LEFT(H1797,1)="2","Customers Needing Attention",
LEFT(H1797,1)&lt;="2","At Risk",
RIGHT(H1797,1)="4","Can't Lose Them",
TRUE,"Hibernating"
)</f>
        <v>Promising</v>
      </c>
    </row>
    <row r="1798" spans="1:10" x14ac:dyDescent="0.25">
      <c r="A1798" s="3" t="s">
        <v>1814</v>
      </c>
      <c r="B1798">
        <v>55</v>
      </c>
      <c r="C1798">
        <v>9</v>
      </c>
      <c r="D1798">
        <v>5517.1200000000008</v>
      </c>
      <c r="E1798" cm="1">
        <f t="array" ref="E1798">_xlfn.IFS(B1798&gt;87,1,AND(B1798&lt;=87, B1798&gt;45),2,AND(B1798&lt;=45,B1798&gt;18),3,B1798&lt;=18,4)</f>
        <v>2</v>
      </c>
      <c r="F1798" cm="1">
        <f t="array" ref="F1798">_xlfn.IFS(C1798&gt;7,4,AND(C1798&lt;=7, C1798&gt;5),3,AND(C1798&lt;=5,C1798&gt;4),2,C1798&lt;=4,1)</f>
        <v>4</v>
      </c>
      <c r="G1798" cm="1">
        <f t="array" ref="G1798">_xlfn.IFS(D1798&gt;4094,4,AND(D1798&lt;=4094, D1798&gt;2784),3,AND(D1798&lt;=2784,D1798&gt;1779),2,D1798&lt;=1779,1)</f>
        <v>4</v>
      </c>
      <c r="H1798">
        <f t="shared" si="28"/>
        <v>244</v>
      </c>
      <c r="I1798" t="str" cm="1">
        <f t="array" ref="I1798">_xlfn.IFS(H1798&gt;411,"Platinum",AND(H1798&lt;=411, H1798&gt;311),"Gold",AND(H1798&lt;=311,H1798&gt;211),"Silver",H1798&lt;=211,"Bronze")</f>
        <v>Silver</v>
      </c>
      <c r="J1798" t="str" cm="1">
        <f t="array" ref="J1798">_xlfn.IFS(
H1798="444","Champions",
LEFT(H1798,1)="4","Loyal Customers",
MID(H1798,2,1)="4","Potential Loyalists",
LEFT(H1798,1)="3","Promising",
LEFT(H1798,1)="2","Customers Needing Attention",
LEFT(H1798,1)&lt;="2","At Risk",
RIGHT(H1798,1)="4","Can't Lose Them",
TRUE,"Hibernating"
)</f>
        <v>Potential Loyalists</v>
      </c>
    </row>
    <row r="1799" spans="1:10" x14ac:dyDescent="0.25">
      <c r="A1799" s="3" t="s">
        <v>1815</v>
      </c>
      <c r="B1799">
        <v>42</v>
      </c>
      <c r="C1799">
        <v>11</v>
      </c>
      <c r="D1799">
        <v>6417.9500000000007</v>
      </c>
      <c r="E1799" cm="1">
        <f t="array" ref="E1799">_xlfn.IFS(B1799&gt;87,1,AND(B1799&lt;=87, B1799&gt;45),2,AND(B1799&lt;=45,B1799&gt;18),3,B1799&lt;=18,4)</f>
        <v>3</v>
      </c>
      <c r="F1799" cm="1">
        <f t="array" ref="F1799">_xlfn.IFS(C1799&gt;7,4,AND(C1799&lt;=7, C1799&gt;5),3,AND(C1799&lt;=5,C1799&gt;4),2,C1799&lt;=4,1)</f>
        <v>4</v>
      </c>
      <c r="G1799" cm="1">
        <f t="array" ref="G1799">_xlfn.IFS(D1799&gt;4094,4,AND(D1799&lt;=4094, D1799&gt;2784),3,AND(D1799&lt;=2784,D1799&gt;1779),2,D1799&lt;=1779,1)</f>
        <v>4</v>
      </c>
      <c r="H1799">
        <f t="shared" si="28"/>
        <v>344</v>
      </c>
      <c r="I1799" t="str" cm="1">
        <f t="array" ref="I1799">_xlfn.IFS(H1799&gt;411,"Platinum",AND(H1799&lt;=411, H1799&gt;311),"Gold",AND(H1799&lt;=311,H1799&gt;211),"Silver",H1799&lt;=211,"Bronze")</f>
        <v>Gold</v>
      </c>
      <c r="J1799" t="str" cm="1">
        <f t="array" ref="J1799">_xlfn.IFS(
H1799="444","Champions",
LEFT(H1799,1)="4","Loyal Customers",
MID(H1799,2,1)="4","Potential Loyalists",
LEFT(H1799,1)="3","Promising",
LEFT(H1799,1)="2","Customers Needing Attention",
LEFT(H1799,1)&lt;="2","At Risk",
RIGHT(H1799,1)="4","Can't Lose Them",
TRUE,"Hibernating"
)</f>
        <v>Potential Loyalists</v>
      </c>
    </row>
    <row r="1800" spans="1:10" x14ac:dyDescent="0.25">
      <c r="A1800" s="3" t="s">
        <v>1816</v>
      </c>
      <c r="B1800">
        <v>126</v>
      </c>
      <c r="C1800">
        <v>7</v>
      </c>
      <c r="D1800">
        <v>6814.2199999999993</v>
      </c>
      <c r="E1800" cm="1">
        <f t="array" ref="E1800">_xlfn.IFS(B1800&gt;87,1,AND(B1800&lt;=87, B1800&gt;45),2,AND(B1800&lt;=45,B1800&gt;18),3,B1800&lt;=18,4)</f>
        <v>1</v>
      </c>
      <c r="F1800" cm="1">
        <f t="array" ref="F1800">_xlfn.IFS(C1800&gt;7,4,AND(C1800&lt;=7, C1800&gt;5),3,AND(C1800&lt;=5,C1800&gt;4),2,C1800&lt;=4,1)</f>
        <v>3</v>
      </c>
      <c r="G1800" cm="1">
        <f t="array" ref="G1800">_xlfn.IFS(D1800&gt;4094,4,AND(D1800&lt;=4094, D1800&gt;2784),3,AND(D1800&lt;=2784,D1800&gt;1779),2,D1800&lt;=1779,1)</f>
        <v>4</v>
      </c>
      <c r="H1800">
        <f t="shared" si="28"/>
        <v>134</v>
      </c>
      <c r="I1800" t="str" cm="1">
        <f t="array" ref="I1800">_xlfn.IFS(H1800&gt;411,"Platinum",AND(H1800&lt;=411, H1800&gt;311),"Gold",AND(H1800&lt;=311,H1800&gt;211),"Silver",H1800&lt;=211,"Bronze")</f>
        <v>Bronze</v>
      </c>
      <c r="J1800" t="str" cm="1">
        <f t="array" ref="J1800">_xlfn.IFS(
H1800="444","Champions",
LEFT(H1800,1)="4","Loyal Customers",
MID(H1800,2,1)="4","Potential Loyalists",
LEFT(H1800,1)="3","Promising",
LEFT(H1800,1)="2","Customers Needing Attention",
LEFT(H1800,1)&lt;="2","At Risk",
RIGHT(H1800,1)="4","Can't Lose Them",
TRUE,"Hibernating"
)</f>
        <v>At Risk</v>
      </c>
    </row>
    <row r="1801" spans="1:10" x14ac:dyDescent="0.25">
      <c r="A1801" s="3" t="s">
        <v>1817</v>
      </c>
      <c r="B1801">
        <v>7</v>
      </c>
      <c r="C1801">
        <v>10</v>
      </c>
      <c r="D1801">
        <v>3007.93</v>
      </c>
      <c r="E1801" cm="1">
        <f t="array" ref="E1801">_xlfn.IFS(B1801&gt;87,1,AND(B1801&lt;=87, B1801&gt;45),2,AND(B1801&lt;=45,B1801&gt;18),3,B1801&lt;=18,4)</f>
        <v>4</v>
      </c>
      <c r="F1801" cm="1">
        <f t="array" ref="F1801">_xlfn.IFS(C1801&gt;7,4,AND(C1801&lt;=7, C1801&gt;5),3,AND(C1801&lt;=5,C1801&gt;4),2,C1801&lt;=4,1)</f>
        <v>4</v>
      </c>
      <c r="G1801" cm="1">
        <f t="array" ref="G1801">_xlfn.IFS(D1801&gt;4094,4,AND(D1801&lt;=4094, D1801&gt;2784),3,AND(D1801&lt;=2784,D1801&gt;1779),2,D1801&lt;=1779,1)</f>
        <v>3</v>
      </c>
      <c r="H1801">
        <f t="shared" si="28"/>
        <v>443</v>
      </c>
      <c r="I1801" t="str" cm="1">
        <f t="array" ref="I1801">_xlfn.IFS(H1801&gt;411,"Platinum",AND(H1801&lt;=411, H1801&gt;311),"Gold",AND(H1801&lt;=311,H1801&gt;211),"Silver",H1801&lt;=211,"Bronze")</f>
        <v>Platinum</v>
      </c>
      <c r="J1801" t="str" cm="1">
        <f t="array" ref="J1801">_xlfn.IFS(
H1801="444","Champions",
LEFT(H1801,1)="4","Loyal Customers",
MID(H1801,2,1)="4","Potential Loyalists",
LEFT(H1801,1)="3","Promising",
LEFT(H1801,1)="2","Customers Needing Attention",
LEFT(H1801,1)&lt;="2","At Risk",
RIGHT(H1801,1)="4","Can't Lose Them",
TRUE,"Hibernating"
)</f>
        <v>Loyal Customers</v>
      </c>
    </row>
    <row r="1802" spans="1:10" x14ac:dyDescent="0.25">
      <c r="A1802" s="3" t="s">
        <v>1818</v>
      </c>
      <c r="B1802">
        <v>76</v>
      </c>
      <c r="C1802">
        <v>2</v>
      </c>
      <c r="D1802">
        <v>2659.5699999999997</v>
      </c>
      <c r="E1802" cm="1">
        <f t="array" ref="E1802">_xlfn.IFS(B1802&gt;87,1,AND(B1802&lt;=87, B1802&gt;45),2,AND(B1802&lt;=45,B1802&gt;18),3,B1802&lt;=18,4)</f>
        <v>2</v>
      </c>
      <c r="F1802" cm="1">
        <f t="array" ref="F1802">_xlfn.IFS(C1802&gt;7,4,AND(C1802&lt;=7, C1802&gt;5),3,AND(C1802&lt;=5,C1802&gt;4),2,C1802&lt;=4,1)</f>
        <v>1</v>
      </c>
      <c r="G1802" cm="1">
        <f t="array" ref="G1802">_xlfn.IFS(D1802&gt;4094,4,AND(D1802&lt;=4094, D1802&gt;2784),3,AND(D1802&lt;=2784,D1802&gt;1779),2,D1802&lt;=1779,1)</f>
        <v>2</v>
      </c>
      <c r="H1802">
        <f t="shared" si="28"/>
        <v>212</v>
      </c>
      <c r="I1802" t="str" cm="1">
        <f t="array" ref="I1802">_xlfn.IFS(H1802&gt;411,"Platinum",AND(H1802&lt;=411, H1802&gt;311),"Gold",AND(H1802&lt;=311,H1802&gt;211),"Silver",H1802&lt;=211,"Bronze")</f>
        <v>Silver</v>
      </c>
      <c r="J1802" t="str" cm="1">
        <f t="array" ref="J1802">_xlfn.IFS(
H1802="444","Champions",
LEFT(H1802,1)="4","Loyal Customers",
MID(H1802,2,1)="4","Potential Loyalists",
LEFT(H1802,1)="3","Promising",
LEFT(H1802,1)="2","Customers Needing Attention",
LEFT(H1802,1)&lt;="2","At Risk",
RIGHT(H1802,1)="4","Can't Lose Them",
TRUE,"Hibernating"
)</f>
        <v>Customers Needing Attention</v>
      </c>
    </row>
    <row r="1803" spans="1:10" x14ac:dyDescent="0.25">
      <c r="A1803" s="3" t="s">
        <v>1819</v>
      </c>
      <c r="B1803">
        <v>10</v>
      </c>
      <c r="C1803">
        <v>5</v>
      </c>
      <c r="D1803">
        <v>2117.86</v>
      </c>
      <c r="E1803" cm="1">
        <f t="array" ref="E1803">_xlfn.IFS(B1803&gt;87,1,AND(B1803&lt;=87, B1803&gt;45),2,AND(B1803&lt;=45,B1803&gt;18),3,B1803&lt;=18,4)</f>
        <v>4</v>
      </c>
      <c r="F1803" cm="1">
        <f t="array" ref="F1803">_xlfn.IFS(C1803&gt;7,4,AND(C1803&lt;=7, C1803&gt;5),3,AND(C1803&lt;=5,C1803&gt;4),2,C1803&lt;=4,1)</f>
        <v>2</v>
      </c>
      <c r="G1803" cm="1">
        <f t="array" ref="G1803">_xlfn.IFS(D1803&gt;4094,4,AND(D1803&lt;=4094, D1803&gt;2784),3,AND(D1803&lt;=2784,D1803&gt;1779),2,D1803&lt;=1779,1)</f>
        <v>2</v>
      </c>
      <c r="H1803">
        <f t="shared" si="28"/>
        <v>422</v>
      </c>
      <c r="I1803" t="str" cm="1">
        <f t="array" ref="I1803">_xlfn.IFS(H1803&gt;411,"Platinum",AND(H1803&lt;=411, H1803&gt;311),"Gold",AND(H1803&lt;=311,H1803&gt;211),"Silver",H1803&lt;=211,"Bronze")</f>
        <v>Platinum</v>
      </c>
      <c r="J1803" t="str" cm="1">
        <f t="array" ref="J1803">_xlfn.IFS(
H1803="444","Champions",
LEFT(H1803,1)="4","Loyal Customers",
MID(H1803,2,1)="4","Potential Loyalists",
LEFT(H1803,1)="3","Promising",
LEFT(H1803,1)="2","Customers Needing Attention",
LEFT(H1803,1)&lt;="2","At Risk",
RIGHT(H1803,1)="4","Can't Lose Them",
TRUE,"Hibernating"
)</f>
        <v>Loyal Customers</v>
      </c>
    </row>
    <row r="1804" spans="1:10" x14ac:dyDescent="0.25">
      <c r="A1804" s="3" t="s">
        <v>1820</v>
      </c>
      <c r="B1804">
        <v>30</v>
      </c>
      <c r="C1804">
        <v>8</v>
      </c>
      <c r="D1804">
        <v>4919.5499999999993</v>
      </c>
      <c r="E1804" cm="1">
        <f t="array" ref="E1804">_xlfn.IFS(B1804&gt;87,1,AND(B1804&lt;=87, B1804&gt;45),2,AND(B1804&lt;=45,B1804&gt;18),3,B1804&lt;=18,4)</f>
        <v>3</v>
      </c>
      <c r="F1804" cm="1">
        <f t="array" ref="F1804">_xlfn.IFS(C1804&gt;7,4,AND(C1804&lt;=7, C1804&gt;5),3,AND(C1804&lt;=5,C1804&gt;4),2,C1804&lt;=4,1)</f>
        <v>4</v>
      </c>
      <c r="G1804" cm="1">
        <f t="array" ref="G1804">_xlfn.IFS(D1804&gt;4094,4,AND(D1804&lt;=4094, D1804&gt;2784),3,AND(D1804&lt;=2784,D1804&gt;1779),2,D1804&lt;=1779,1)</f>
        <v>4</v>
      </c>
      <c r="H1804">
        <f t="shared" si="28"/>
        <v>344</v>
      </c>
      <c r="I1804" t="str" cm="1">
        <f t="array" ref="I1804">_xlfn.IFS(H1804&gt;411,"Platinum",AND(H1804&lt;=411, H1804&gt;311),"Gold",AND(H1804&lt;=311,H1804&gt;211),"Silver",H1804&lt;=211,"Bronze")</f>
        <v>Gold</v>
      </c>
      <c r="J1804" t="str" cm="1">
        <f t="array" ref="J1804">_xlfn.IFS(
H1804="444","Champions",
LEFT(H1804,1)="4","Loyal Customers",
MID(H1804,2,1)="4","Potential Loyalists",
LEFT(H1804,1)="3","Promising",
LEFT(H1804,1)="2","Customers Needing Attention",
LEFT(H1804,1)&lt;="2","At Risk",
RIGHT(H1804,1)="4","Can't Lose Them",
TRUE,"Hibernating"
)</f>
        <v>Potential Loyalists</v>
      </c>
    </row>
    <row r="1805" spans="1:10" x14ac:dyDescent="0.25">
      <c r="A1805" s="3" t="s">
        <v>1821</v>
      </c>
      <c r="B1805">
        <v>9</v>
      </c>
      <c r="C1805">
        <v>7</v>
      </c>
      <c r="D1805">
        <v>3235.99</v>
      </c>
      <c r="E1805" cm="1">
        <f t="array" ref="E1805">_xlfn.IFS(B1805&gt;87,1,AND(B1805&lt;=87, B1805&gt;45),2,AND(B1805&lt;=45,B1805&gt;18),3,B1805&lt;=18,4)</f>
        <v>4</v>
      </c>
      <c r="F1805" cm="1">
        <f t="array" ref="F1805">_xlfn.IFS(C1805&gt;7,4,AND(C1805&lt;=7, C1805&gt;5),3,AND(C1805&lt;=5,C1805&gt;4),2,C1805&lt;=4,1)</f>
        <v>3</v>
      </c>
      <c r="G1805" cm="1">
        <f t="array" ref="G1805">_xlfn.IFS(D1805&gt;4094,4,AND(D1805&lt;=4094, D1805&gt;2784),3,AND(D1805&lt;=2784,D1805&gt;1779),2,D1805&lt;=1779,1)</f>
        <v>3</v>
      </c>
      <c r="H1805">
        <f t="shared" si="28"/>
        <v>433</v>
      </c>
      <c r="I1805" t="str" cm="1">
        <f t="array" ref="I1805">_xlfn.IFS(H1805&gt;411,"Platinum",AND(H1805&lt;=411, H1805&gt;311),"Gold",AND(H1805&lt;=311,H1805&gt;211),"Silver",H1805&lt;=211,"Bronze")</f>
        <v>Platinum</v>
      </c>
      <c r="J1805" t="str" cm="1">
        <f t="array" ref="J1805">_xlfn.IFS(
H1805="444","Champions",
LEFT(H1805,1)="4","Loyal Customers",
MID(H1805,2,1)="4","Potential Loyalists",
LEFT(H1805,1)="3","Promising",
LEFT(H1805,1)="2","Customers Needing Attention",
LEFT(H1805,1)&lt;="2","At Risk",
RIGHT(H1805,1)="4","Can't Lose Them",
TRUE,"Hibernating"
)</f>
        <v>Loyal Customers</v>
      </c>
    </row>
    <row r="1806" spans="1:10" x14ac:dyDescent="0.25">
      <c r="A1806" s="3" t="s">
        <v>1822</v>
      </c>
      <c r="B1806">
        <v>16</v>
      </c>
      <c r="C1806">
        <v>7</v>
      </c>
      <c r="D1806">
        <v>3800.0299999999997</v>
      </c>
      <c r="E1806" cm="1">
        <f t="array" ref="E1806">_xlfn.IFS(B1806&gt;87,1,AND(B1806&lt;=87, B1806&gt;45),2,AND(B1806&lt;=45,B1806&gt;18),3,B1806&lt;=18,4)</f>
        <v>4</v>
      </c>
      <c r="F1806" cm="1">
        <f t="array" ref="F1806">_xlfn.IFS(C1806&gt;7,4,AND(C1806&lt;=7, C1806&gt;5),3,AND(C1806&lt;=5,C1806&gt;4),2,C1806&lt;=4,1)</f>
        <v>3</v>
      </c>
      <c r="G1806" cm="1">
        <f t="array" ref="G1806">_xlfn.IFS(D1806&gt;4094,4,AND(D1806&lt;=4094, D1806&gt;2784),3,AND(D1806&lt;=2784,D1806&gt;1779),2,D1806&lt;=1779,1)</f>
        <v>3</v>
      </c>
      <c r="H1806">
        <f t="shared" si="28"/>
        <v>433</v>
      </c>
      <c r="I1806" t="str" cm="1">
        <f t="array" ref="I1806">_xlfn.IFS(H1806&gt;411,"Platinum",AND(H1806&lt;=411, H1806&gt;311),"Gold",AND(H1806&lt;=311,H1806&gt;211),"Silver",H1806&lt;=211,"Bronze")</f>
        <v>Platinum</v>
      </c>
      <c r="J1806" t="str" cm="1">
        <f t="array" ref="J1806">_xlfn.IFS(
H1806="444","Champions",
LEFT(H1806,1)="4","Loyal Customers",
MID(H1806,2,1)="4","Potential Loyalists",
LEFT(H1806,1)="3","Promising",
LEFT(H1806,1)="2","Customers Needing Attention",
LEFT(H1806,1)&lt;="2","At Risk",
RIGHT(H1806,1)="4","Can't Lose Them",
TRUE,"Hibernating"
)</f>
        <v>Loyal Customers</v>
      </c>
    </row>
    <row r="1807" spans="1:10" x14ac:dyDescent="0.25">
      <c r="A1807" s="3" t="s">
        <v>1823</v>
      </c>
      <c r="B1807">
        <v>10</v>
      </c>
      <c r="C1807">
        <v>4</v>
      </c>
      <c r="D1807">
        <v>3633.61</v>
      </c>
      <c r="E1807" cm="1">
        <f t="array" ref="E1807">_xlfn.IFS(B1807&gt;87,1,AND(B1807&lt;=87, B1807&gt;45),2,AND(B1807&lt;=45,B1807&gt;18),3,B1807&lt;=18,4)</f>
        <v>4</v>
      </c>
      <c r="F1807" cm="1">
        <f t="array" ref="F1807">_xlfn.IFS(C1807&gt;7,4,AND(C1807&lt;=7, C1807&gt;5),3,AND(C1807&lt;=5,C1807&gt;4),2,C1807&lt;=4,1)</f>
        <v>1</v>
      </c>
      <c r="G1807" cm="1">
        <f t="array" ref="G1807">_xlfn.IFS(D1807&gt;4094,4,AND(D1807&lt;=4094, D1807&gt;2784),3,AND(D1807&lt;=2784,D1807&gt;1779),2,D1807&lt;=1779,1)</f>
        <v>3</v>
      </c>
      <c r="H1807">
        <f t="shared" si="28"/>
        <v>413</v>
      </c>
      <c r="I1807" t="str" cm="1">
        <f t="array" ref="I1807">_xlfn.IFS(H1807&gt;411,"Platinum",AND(H1807&lt;=411, H1807&gt;311),"Gold",AND(H1807&lt;=311,H1807&gt;211),"Silver",H1807&lt;=211,"Bronze")</f>
        <v>Platinum</v>
      </c>
      <c r="J1807" t="str" cm="1">
        <f t="array" ref="J1807">_xlfn.IFS(
H1807="444","Champions",
LEFT(H1807,1)="4","Loyal Customers",
MID(H1807,2,1)="4","Potential Loyalists",
LEFT(H1807,1)="3","Promising",
LEFT(H1807,1)="2","Customers Needing Attention",
LEFT(H1807,1)&lt;="2","At Risk",
RIGHT(H1807,1)="4","Can't Lose Them",
TRUE,"Hibernating"
)</f>
        <v>Loyal Customers</v>
      </c>
    </row>
    <row r="1808" spans="1:10" x14ac:dyDescent="0.25">
      <c r="A1808" s="3" t="s">
        <v>1824</v>
      </c>
      <c r="B1808">
        <v>27</v>
      </c>
      <c r="C1808">
        <v>4</v>
      </c>
      <c r="D1808">
        <v>2083.56</v>
      </c>
      <c r="E1808" cm="1">
        <f t="array" ref="E1808">_xlfn.IFS(B1808&gt;87,1,AND(B1808&lt;=87, B1808&gt;45),2,AND(B1808&lt;=45,B1808&gt;18),3,B1808&lt;=18,4)</f>
        <v>3</v>
      </c>
      <c r="F1808" cm="1">
        <f t="array" ref="F1808">_xlfn.IFS(C1808&gt;7,4,AND(C1808&lt;=7, C1808&gt;5),3,AND(C1808&lt;=5,C1808&gt;4),2,C1808&lt;=4,1)</f>
        <v>1</v>
      </c>
      <c r="G1808" cm="1">
        <f t="array" ref="G1808">_xlfn.IFS(D1808&gt;4094,4,AND(D1808&lt;=4094, D1808&gt;2784),3,AND(D1808&lt;=2784,D1808&gt;1779),2,D1808&lt;=1779,1)</f>
        <v>2</v>
      </c>
      <c r="H1808">
        <f t="shared" si="28"/>
        <v>312</v>
      </c>
      <c r="I1808" t="str" cm="1">
        <f t="array" ref="I1808">_xlfn.IFS(H1808&gt;411,"Platinum",AND(H1808&lt;=411, H1808&gt;311),"Gold",AND(H1808&lt;=311,H1808&gt;211),"Silver",H1808&lt;=211,"Bronze")</f>
        <v>Gold</v>
      </c>
      <c r="J1808" t="str" cm="1">
        <f t="array" ref="J1808">_xlfn.IFS(
H1808="444","Champions",
LEFT(H1808,1)="4","Loyal Customers",
MID(H1808,2,1)="4","Potential Loyalists",
LEFT(H1808,1)="3","Promising",
LEFT(H1808,1)="2","Customers Needing Attention",
LEFT(H1808,1)&lt;="2","At Risk",
RIGHT(H1808,1)="4","Can't Lose Them",
TRUE,"Hibernating"
)</f>
        <v>Promising</v>
      </c>
    </row>
    <row r="1809" spans="1:10" x14ac:dyDescent="0.25">
      <c r="A1809" s="3" t="s">
        <v>1825</v>
      </c>
      <c r="B1809">
        <v>84</v>
      </c>
      <c r="C1809">
        <v>4</v>
      </c>
      <c r="D1809">
        <v>1764.47</v>
      </c>
      <c r="E1809" cm="1">
        <f t="array" ref="E1809">_xlfn.IFS(B1809&gt;87,1,AND(B1809&lt;=87, B1809&gt;45),2,AND(B1809&lt;=45,B1809&gt;18),3,B1809&lt;=18,4)</f>
        <v>2</v>
      </c>
      <c r="F1809" cm="1">
        <f t="array" ref="F1809">_xlfn.IFS(C1809&gt;7,4,AND(C1809&lt;=7, C1809&gt;5),3,AND(C1809&lt;=5,C1809&gt;4),2,C1809&lt;=4,1)</f>
        <v>1</v>
      </c>
      <c r="G1809" cm="1">
        <f t="array" ref="G1809">_xlfn.IFS(D1809&gt;4094,4,AND(D1809&lt;=4094, D1809&gt;2784),3,AND(D1809&lt;=2784,D1809&gt;1779),2,D1809&lt;=1779,1)</f>
        <v>1</v>
      </c>
      <c r="H1809">
        <f t="shared" si="28"/>
        <v>211</v>
      </c>
      <c r="I1809" t="str" cm="1">
        <f t="array" ref="I1809">_xlfn.IFS(H1809&gt;411,"Platinum",AND(H1809&lt;=411, H1809&gt;311),"Gold",AND(H1809&lt;=311,H1809&gt;211),"Silver",H1809&lt;=211,"Bronze")</f>
        <v>Bronze</v>
      </c>
      <c r="J1809" t="str" cm="1">
        <f t="array" ref="J1809">_xlfn.IFS(
H1809="444","Champions",
LEFT(H1809,1)="4","Loyal Customers",
MID(H1809,2,1)="4","Potential Loyalists",
LEFT(H1809,1)="3","Promising",
LEFT(H1809,1)="2","Customers Needing Attention",
LEFT(H1809,1)&lt;="2","At Risk",
RIGHT(H1809,1)="4","Can't Lose Them",
TRUE,"Hibernating"
)</f>
        <v>Customers Needing Attention</v>
      </c>
    </row>
    <row r="1810" spans="1:10" x14ac:dyDescent="0.25">
      <c r="A1810" s="3" t="s">
        <v>1826</v>
      </c>
      <c r="B1810">
        <v>41</v>
      </c>
      <c r="C1810">
        <v>4</v>
      </c>
      <c r="D1810">
        <v>2023.9499999999998</v>
      </c>
      <c r="E1810" cm="1">
        <f t="array" ref="E1810">_xlfn.IFS(B1810&gt;87,1,AND(B1810&lt;=87, B1810&gt;45),2,AND(B1810&lt;=45,B1810&gt;18),3,B1810&lt;=18,4)</f>
        <v>3</v>
      </c>
      <c r="F1810" cm="1">
        <f t="array" ref="F1810">_xlfn.IFS(C1810&gt;7,4,AND(C1810&lt;=7, C1810&gt;5),3,AND(C1810&lt;=5,C1810&gt;4),2,C1810&lt;=4,1)</f>
        <v>1</v>
      </c>
      <c r="G1810" cm="1">
        <f t="array" ref="G1810">_xlfn.IFS(D1810&gt;4094,4,AND(D1810&lt;=4094, D1810&gt;2784),3,AND(D1810&lt;=2784,D1810&gt;1779),2,D1810&lt;=1779,1)</f>
        <v>2</v>
      </c>
      <c r="H1810">
        <f t="shared" si="28"/>
        <v>312</v>
      </c>
      <c r="I1810" t="str" cm="1">
        <f t="array" ref="I1810">_xlfn.IFS(H1810&gt;411,"Platinum",AND(H1810&lt;=411, H1810&gt;311),"Gold",AND(H1810&lt;=311,H1810&gt;211),"Silver",H1810&lt;=211,"Bronze")</f>
        <v>Gold</v>
      </c>
      <c r="J1810" t="str" cm="1">
        <f t="array" ref="J1810">_xlfn.IFS(
H1810="444","Champions",
LEFT(H1810,1)="4","Loyal Customers",
MID(H1810,2,1)="4","Potential Loyalists",
LEFT(H1810,1)="3","Promising",
LEFT(H1810,1)="2","Customers Needing Attention",
LEFT(H1810,1)&lt;="2","At Risk",
RIGHT(H1810,1)="4","Can't Lose Them",
TRUE,"Hibernating"
)</f>
        <v>Promising</v>
      </c>
    </row>
    <row r="1811" spans="1:10" x14ac:dyDescent="0.25">
      <c r="A1811" s="3" t="s">
        <v>1827</v>
      </c>
      <c r="B1811">
        <v>33</v>
      </c>
      <c r="C1811">
        <v>6</v>
      </c>
      <c r="D1811">
        <v>4375.2700000000004</v>
      </c>
      <c r="E1811" cm="1">
        <f t="array" ref="E1811">_xlfn.IFS(B1811&gt;87,1,AND(B1811&lt;=87, B1811&gt;45),2,AND(B1811&lt;=45,B1811&gt;18),3,B1811&lt;=18,4)</f>
        <v>3</v>
      </c>
      <c r="F1811" cm="1">
        <f t="array" ref="F1811">_xlfn.IFS(C1811&gt;7,4,AND(C1811&lt;=7, C1811&gt;5),3,AND(C1811&lt;=5,C1811&gt;4),2,C1811&lt;=4,1)</f>
        <v>3</v>
      </c>
      <c r="G1811" cm="1">
        <f t="array" ref="G1811">_xlfn.IFS(D1811&gt;4094,4,AND(D1811&lt;=4094, D1811&gt;2784),3,AND(D1811&lt;=2784,D1811&gt;1779),2,D1811&lt;=1779,1)</f>
        <v>4</v>
      </c>
      <c r="H1811">
        <f t="shared" si="28"/>
        <v>334</v>
      </c>
      <c r="I1811" t="str" cm="1">
        <f t="array" ref="I1811">_xlfn.IFS(H1811&gt;411,"Platinum",AND(H1811&lt;=411, H1811&gt;311),"Gold",AND(H1811&lt;=311,H1811&gt;211),"Silver",H1811&lt;=211,"Bronze")</f>
        <v>Gold</v>
      </c>
      <c r="J1811" t="str" cm="1">
        <f t="array" ref="J1811">_xlfn.IFS(
H1811="444","Champions",
LEFT(H1811,1)="4","Loyal Customers",
MID(H1811,2,1)="4","Potential Loyalists",
LEFT(H1811,1)="3","Promising",
LEFT(H1811,1)="2","Customers Needing Attention",
LEFT(H1811,1)&lt;="2","At Risk",
RIGHT(H1811,1)="4","Can't Lose Them",
TRUE,"Hibernating"
)</f>
        <v>Promising</v>
      </c>
    </row>
    <row r="1812" spans="1:10" x14ac:dyDescent="0.25">
      <c r="A1812" s="3" t="s">
        <v>1828</v>
      </c>
      <c r="B1812">
        <v>173</v>
      </c>
      <c r="C1812">
        <v>4</v>
      </c>
      <c r="D1812">
        <v>1808.92</v>
      </c>
      <c r="E1812" cm="1">
        <f t="array" ref="E1812">_xlfn.IFS(B1812&gt;87,1,AND(B1812&lt;=87, B1812&gt;45),2,AND(B1812&lt;=45,B1812&gt;18),3,B1812&lt;=18,4)</f>
        <v>1</v>
      </c>
      <c r="F1812" cm="1">
        <f t="array" ref="F1812">_xlfn.IFS(C1812&gt;7,4,AND(C1812&lt;=7, C1812&gt;5),3,AND(C1812&lt;=5,C1812&gt;4),2,C1812&lt;=4,1)</f>
        <v>1</v>
      </c>
      <c r="G1812" cm="1">
        <f t="array" ref="G1812">_xlfn.IFS(D1812&gt;4094,4,AND(D1812&lt;=4094, D1812&gt;2784),3,AND(D1812&lt;=2784,D1812&gt;1779),2,D1812&lt;=1779,1)</f>
        <v>2</v>
      </c>
      <c r="H1812">
        <f t="shared" si="28"/>
        <v>112</v>
      </c>
      <c r="I1812" t="str" cm="1">
        <f t="array" ref="I1812">_xlfn.IFS(H1812&gt;411,"Platinum",AND(H1812&lt;=411, H1812&gt;311),"Gold",AND(H1812&lt;=311,H1812&gt;211),"Silver",H1812&lt;=211,"Bronze")</f>
        <v>Bronze</v>
      </c>
      <c r="J1812" t="str" cm="1">
        <f t="array" ref="J1812">_xlfn.IFS(
H1812="444","Champions",
LEFT(H1812,1)="4","Loyal Customers",
MID(H1812,2,1)="4","Potential Loyalists",
LEFT(H1812,1)="3","Promising",
LEFT(H1812,1)="2","Customers Needing Attention",
LEFT(H1812,1)&lt;="2","At Risk",
RIGHT(H1812,1)="4","Can't Lose Them",
TRUE,"Hibernating"
)</f>
        <v>At Risk</v>
      </c>
    </row>
    <row r="1813" spans="1:10" x14ac:dyDescent="0.25">
      <c r="A1813" s="3" t="s">
        <v>1829</v>
      </c>
      <c r="B1813">
        <v>44</v>
      </c>
      <c r="C1813">
        <v>5</v>
      </c>
      <c r="D1813">
        <v>4119.0600000000004</v>
      </c>
      <c r="E1813" cm="1">
        <f t="array" ref="E1813">_xlfn.IFS(B1813&gt;87,1,AND(B1813&lt;=87, B1813&gt;45),2,AND(B1813&lt;=45,B1813&gt;18),3,B1813&lt;=18,4)</f>
        <v>3</v>
      </c>
      <c r="F1813" cm="1">
        <f t="array" ref="F1813">_xlfn.IFS(C1813&gt;7,4,AND(C1813&lt;=7, C1813&gt;5),3,AND(C1813&lt;=5,C1813&gt;4),2,C1813&lt;=4,1)</f>
        <v>2</v>
      </c>
      <c r="G1813" cm="1">
        <f t="array" ref="G1813">_xlfn.IFS(D1813&gt;4094,4,AND(D1813&lt;=4094, D1813&gt;2784),3,AND(D1813&lt;=2784,D1813&gt;1779),2,D1813&lt;=1779,1)</f>
        <v>4</v>
      </c>
      <c r="H1813">
        <f t="shared" si="28"/>
        <v>324</v>
      </c>
      <c r="I1813" t="str" cm="1">
        <f t="array" ref="I1813">_xlfn.IFS(H1813&gt;411,"Platinum",AND(H1813&lt;=411, H1813&gt;311),"Gold",AND(H1813&lt;=311,H1813&gt;211),"Silver",H1813&lt;=211,"Bronze")</f>
        <v>Gold</v>
      </c>
      <c r="J1813" t="str" cm="1">
        <f t="array" ref="J1813">_xlfn.IFS(
H1813="444","Champions",
LEFT(H1813,1)="4","Loyal Customers",
MID(H1813,2,1)="4","Potential Loyalists",
LEFT(H1813,1)="3","Promising",
LEFT(H1813,1)="2","Customers Needing Attention",
LEFT(H1813,1)&lt;="2","At Risk",
RIGHT(H1813,1)="4","Can't Lose Them",
TRUE,"Hibernating"
)</f>
        <v>Promising</v>
      </c>
    </row>
    <row r="1814" spans="1:10" x14ac:dyDescent="0.25">
      <c r="A1814" s="3" t="s">
        <v>1830</v>
      </c>
      <c r="B1814">
        <v>46</v>
      </c>
      <c r="C1814">
        <v>7</v>
      </c>
      <c r="D1814">
        <v>3476.94</v>
      </c>
      <c r="E1814" cm="1">
        <f t="array" ref="E1814">_xlfn.IFS(B1814&gt;87,1,AND(B1814&lt;=87, B1814&gt;45),2,AND(B1814&lt;=45,B1814&gt;18),3,B1814&lt;=18,4)</f>
        <v>2</v>
      </c>
      <c r="F1814" cm="1">
        <f t="array" ref="F1814">_xlfn.IFS(C1814&gt;7,4,AND(C1814&lt;=7, C1814&gt;5),3,AND(C1814&lt;=5,C1814&gt;4),2,C1814&lt;=4,1)</f>
        <v>3</v>
      </c>
      <c r="G1814" cm="1">
        <f t="array" ref="G1814">_xlfn.IFS(D1814&gt;4094,4,AND(D1814&lt;=4094, D1814&gt;2784),3,AND(D1814&lt;=2784,D1814&gt;1779),2,D1814&lt;=1779,1)</f>
        <v>3</v>
      </c>
      <c r="H1814">
        <f t="shared" si="28"/>
        <v>233</v>
      </c>
      <c r="I1814" t="str" cm="1">
        <f t="array" ref="I1814">_xlfn.IFS(H1814&gt;411,"Platinum",AND(H1814&lt;=411, H1814&gt;311),"Gold",AND(H1814&lt;=311,H1814&gt;211),"Silver",H1814&lt;=211,"Bronze")</f>
        <v>Silver</v>
      </c>
      <c r="J1814" t="str" cm="1">
        <f t="array" ref="J1814">_xlfn.IFS(
H1814="444","Champions",
LEFT(H1814,1)="4","Loyal Customers",
MID(H1814,2,1)="4","Potential Loyalists",
LEFT(H1814,1)="3","Promising",
LEFT(H1814,1)="2","Customers Needing Attention",
LEFT(H1814,1)&lt;="2","At Risk",
RIGHT(H1814,1)="4","Can't Lose Them",
TRUE,"Hibernating"
)</f>
        <v>Customers Needing Attention</v>
      </c>
    </row>
    <row r="1815" spans="1:10" x14ac:dyDescent="0.25">
      <c r="A1815" s="3" t="s">
        <v>1831</v>
      </c>
      <c r="B1815">
        <v>62</v>
      </c>
      <c r="C1815">
        <v>10</v>
      </c>
      <c r="D1815">
        <v>4794.58</v>
      </c>
      <c r="E1815" cm="1">
        <f t="array" ref="E1815">_xlfn.IFS(B1815&gt;87,1,AND(B1815&lt;=87, B1815&gt;45),2,AND(B1815&lt;=45,B1815&gt;18),3,B1815&lt;=18,4)</f>
        <v>2</v>
      </c>
      <c r="F1815" cm="1">
        <f t="array" ref="F1815">_xlfn.IFS(C1815&gt;7,4,AND(C1815&lt;=7, C1815&gt;5),3,AND(C1815&lt;=5,C1815&gt;4),2,C1815&lt;=4,1)</f>
        <v>4</v>
      </c>
      <c r="G1815" cm="1">
        <f t="array" ref="G1815">_xlfn.IFS(D1815&gt;4094,4,AND(D1815&lt;=4094, D1815&gt;2784),3,AND(D1815&lt;=2784,D1815&gt;1779),2,D1815&lt;=1779,1)</f>
        <v>4</v>
      </c>
      <c r="H1815">
        <f t="shared" si="28"/>
        <v>244</v>
      </c>
      <c r="I1815" t="str" cm="1">
        <f t="array" ref="I1815">_xlfn.IFS(H1815&gt;411,"Platinum",AND(H1815&lt;=411, H1815&gt;311),"Gold",AND(H1815&lt;=311,H1815&gt;211),"Silver",H1815&lt;=211,"Bronze")</f>
        <v>Silver</v>
      </c>
      <c r="J1815" t="str" cm="1">
        <f t="array" ref="J1815">_xlfn.IFS(
H1815="444","Champions",
LEFT(H1815,1)="4","Loyal Customers",
MID(H1815,2,1)="4","Potential Loyalists",
LEFT(H1815,1)="3","Promising",
LEFT(H1815,1)="2","Customers Needing Attention",
LEFT(H1815,1)&lt;="2","At Risk",
RIGHT(H1815,1)="4","Can't Lose Them",
TRUE,"Hibernating"
)</f>
        <v>Potential Loyalists</v>
      </c>
    </row>
    <row r="1816" spans="1:10" x14ac:dyDescent="0.25">
      <c r="A1816" s="3" t="s">
        <v>1832</v>
      </c>
      <c r="B1816">
        <v>27</v>
      </c>
      <c r="C1816">
        <v>3</v>
      </c>
      <c r="D1816">
        <v>866.46</v>
      </c>
      <c r="E1816" cm="1">
        <f t="array" ref="E1816">_xlfn.IFS(B1816&gt;87,1,AND(B1816&lt;=87, B1816&gt;45),2,AND(B1816&lt;=45,B1816&gt;18),3,B1816&lt;=18,4)</f>
        <v>3</v>
      </c>
      <c r="F1816" cm="1">
        <f t="array" ref="F1816">_xlfn.IFS(C1816&gt;7,4,AND(C1816&lt;=7, C1816&gt;5),3,AND(C1816&lt;=5,C1816&gt;4),2,C1816&lt;=4,1)</f>
        <v>1</v>
      </c>
      <c r="G1816" cm="1">
        <f t="array" ref="G1816">_xlfn.IFS(D1816&gt;4094,4,AND(D1816&lt;=4094, D1816&gt;2784),3,AND(D1816&lt;=2784,D1816&gt;1779),2,D1816&lt;=1779,1)</f>
        <v>1</v>
      </c>
      <c r="H1816">
        <f t="shared" si="28"/>
        <v>311</v>
      </c>
      <c r="I1816" t="str" cm="1">
        <f t="array" ref="I1816">_xlfn.IFS(H1816&gt;411,"Platinum",AND(H1816&lt;=411, H1816&gt;311),"Gold",AND(H1816&lt;=311,H1816&gt;211),"Silver",H1816&lt;=211,"Bronze")</f>
        <v>Silver</v>
      </c>
      <c r="J1816" t="str" cm="1">
        <f t="array" ref="J1816">_xlfn.IFS(
H1816="444","Champions",
LEFT(H1816,1)="4","Loyal Customers",
MID(H1816,2,1)="4","Potential Loyalists",
LEFT(H1816,1)="3","Promising",
LEFT(H1816,1)="2","Customers Needing Attention",
LEFT(H1816,1)&lt;="2","At Risk",
RIGHT(H1816,1)="4","Can't Lose Them",
TRUE,"Hibernating"
)</f>
        <v>Promising</v>
      </c>
    </row>
    <row r="1817" spans="1:10" x14ac:dyDescent="0.25">
      <c r="A1817" s="3" t="s">
        <v>1833</v>
      </c>
      <c r="B1817">
        <v>7</v>
      </c>
      <c r="C1817">
        <v>4</v>
      </c>
      <c r="D1817">
        <v>4100.59</v>
      </c>
      <c r="E1817" cm="1">
        <f t="array" ref="E1817">_xlfn.IFS(B1817&gt;87,1,AND(B1817&lt;=87, B1817&gt;45),2,AND(B1817&lt;=45,B1817&gt;18),3,B1817&lt;=18,4)</f>
        <v>4</v>
      </c>
      <c r="F1817" cm="1">
        <f t="array" ref="F1817">_xlfn.IFS(C1817&gt;7,4,AND(C1817&lt;=7, C1817&gt;5),3,AND(C1817&lt;=5,C1817&gt;4),2,C1817&lt;=4,1)</f>
        <v>1</v>
      </c>
      <c r="G1817" cm="1">
        <f t="array" ref="G1817">_xlfn.IFS(D1817&gt;4094,4,AND(D1817&lt;=4094, D1817&gt;2784),3,AND(D1817&lt;=2784,D1817&gt;1779),2,D1817&lt;=1779,1)</f>
        <v>4</v>
      </c>
      <c r="H1817">
        <f t="shared" si="28"/>
        <v>414</v>
      </c>
      <c r="I1817" t="str" cm="1">
        <f t="array" ref="I1817">_xlfn.IFS(H1817&gt;411,"Platinum",AND(H1817&lt;=411, H1817&gt;311),"Gold",AND(H1817&lt;=311,H1817&gt;211),"Silver",H1817&lt;=211,"Bronze")</f>
        <v>Platinum</v>
      </c>
      <c r="J1817" t="str" cm="1">
        <f t="array" ref="J1817">_xlfn.IFS(
H1817="444","Champions",
LEFT(H1817,1)="4","Loyal Customers",
MID(H1817,2,1)="4","Potential Loyalists",
LEFT(H1817,1)="3","Promising",
LEFT(H1817,1)="2","Customers Needing Attention",
LEFT(H1817,1)&lt;="2","At Risk",
RIGHT(H1817,1)="4","Can't Lose Them",
TRUE,"Hibernating"
)</f>
        <v>Loyal Customers</v>
      </c>
    </row>
    <row r="1818" spans="1:10" x14ac:dyDescent="0.25">
      <c r="A1818" s="3" t="s">
        <v>1834</v>
      </c>
      <c r="B1818">
        <v>15</v>
      </c>
      <c r="C1818">
        <v>8</v>
      </c>
      <c r="D1818">
        <v>3679</v>
      </c>
      <c r="E1818" cm="1">
        <f t="array" ref="E1818">_xlfn.IFS(B1818&gt;87,1,AND(B1818&lt;=87, B1818&gt;45),2,AND(B1818&lt;=45,B1818&gt;18),3,B1818&lt;=18,4)</f>
        <v>4</v>
      </c>
      <c r="F1818" cm="1">
        <f t="array" ref="F1818">_xlfn.IFS(C1818&gt;7,4,AND(C1818&lt;=7, C1818&gt;5),3,AND(C1818&lt;=5,C1818&gt;4),2,C1818&lt;=4,1)</f>
        <v>4</v>
      </c>
      <c r="G1818" cm="1">
        <f t="array" ref="G1818">_xlfn.IFS(D1818&gt;4094,4,AND(D1818&lt;=4094, D1818&gt;2784),3,AND(D1818&lt;=2784,D1818&gt;1779),2,D1818&lt;=1779,1)</f>
        <v>3</v>
      </c>
      <c r="H1818">
        <f t="shared" si="28"/>
        <v>443</v>
      </c>
      <c r="I1818" t="str" cm="1">
        <f t="array" ref="I1818">_xlfn.IFS(H1818&gt;411,"Platinum",AND(H1818&lt;=411, H1818&gt;311),"Gold",AND(H1818&lt;=311,H1818&gt;211),"Silver",H1818&lt;=211,"Bronze")</f>
        <v>Platinum</v>
      </c>
      <c r="J1818" t="str" cm="1">
        <f t="array" ref="J1818">_xlfn.IFS(
H1818="444","Champions",
LEFT(H1818,1)="4","Loyal Customers",
MID(H1818,2,1)="4","Potential Loyalists",
LEFT(H1818,1)="3","Promising",
LEFT(H1818,1)="2","Customers Needing Attention",
LEFT(H1818,1)&lt;="2","At Risk",
RIGHT(H1818,1)="4","Can't Lose Them",
TRUE,"Hibernating"
)</f>
        <v>Loyal Customers</v>
      </c>
    </row>
    <row r="1819" spans="1:10" x14ac:dyDescent="0.25">
      <c r="A1819" s="3" t="s">
        <v>1835</v>
      </c>
      <c r="B1819">
        <v>189</v>
      </c>
      <c r="C1819">
        <v>3</v>
      </c>
      <c r="D1819">
        <v>798.28000000000009</v>
      </c>
      <c r="E1819" cm="1">
        <f t="array" ref="E1819">_xlfn.IFS(B1819&gt;87,1,AND(B1819&lt;=87, B1819&gt;45),2,AND(B1819&lt;=45,B1819&gt;18),3,B1819&lt;=18,4)</f>
        <v>1</v>
      </c>
      <c r="F1819" cm="1">
        <f t="array" ref="F1819">_xlfn.IFS(C1819&gt;7,4,AND(C1819&lt;=7, C1819&gt;5),3,AND(C1819&lt;=5,C1819&gt;4),2,C1819&lt;=4,1)</f>
        <v>1</v>
      </c>
      <c r="G1819" cm="1">
        <f t="array" ref="G1819">_xlfn.IFS(D1819&gt;4094,4,AND(D1819&lt;=4094, D1819&gt;2784),3,AND(D1819&lt;=2784,D1819&gt;1779),2,D1819&lt;=1779,1)</f>
        <v>1</v>
      </c>
      <c r="H1819">
        <f t="shared" si="28"/>
        <v>111</v>
      </c>
      <c r="I1819" t="str" cm="1">
        <f t="array" ref="I1819">_xlfn.IFS(H1819&gt;411,"Platinum",AND(H1819&lt;=411, H1819&gt;311),"Gold",AND(H1819&lt;=311,H1819&gt;211),"Silver",H1819&lt;=211,"Bronze")</f>
        <v>Bronze</v>
      </c>
      <c r="J1819" t="str" cm="1">
        <f t="array" ref="J1819">_xlfn.IFS(
H1819="444","Champions",
LEFT(H1819,1)="4","Loyal Customers",
MID(H1819,2,1)="4","Potential Loyalists",
LEFT(H1819,1)="3","Promising",
LEFT(H1819,1)="2","Customers Needing Attention",
LEFT(H1819,1)&lt;="2","At Risk",
RIGHT(H1819,1)="4","Can't Lose Them",
TRUE,"Hibernating"
)</f>
        <v>At Risk</v>
      </c>
    </row>
    <row r="1820" spans="1:10" x14ac:dyDescent="0.25">
      <c r="A1820" s="3" t="s">
        <v>1836</v>
      </c>
      <c r="B1820">
        <v>68</v>
      </c>
      <c r="C1820">
        <v>8</v>
      </c>
      <c r="D1820">
        <v>5178.5599999999995</v>
      </c>
      <c r="E1820" cm="1">
        <f t="array" ref="E1820">_xlfn.IFS(B1820&gt;87,1,AND(B1820&lt;=87, B1820&gt;45),2,AND(B1820&lt;=45,B1820&gt;18),3,B1820&lt;=18,4)</f>
        <v>2</v>
      </c>
      <c r="F1820" cm="1">
        <f t="array" ref="F1820">_xlfn.IFS(C1820&gt;7,4,AND(C1820&lt;=7, C1820&gt;5),3,AND(C1820&lt;=5,C1820&gt;4),2,C1820&lt;=4,1)</f>
        <v>4</v>
      </c>
      <c r="G1820" cm="1">
        <f t="array" ref="G1820">_xlfn.IFS(D1820&gt;4094,4,AND(D1820&lt;=4094, D1820&gt;2784),3,AND(D1820&lt;=2784,D1820&gt;1779),2,D1820&lt;=1779,1)</f>
        <v>4</v>
      </c>
      <c r="H1820">
        <f t="shared" si="28"/>
        <v>244</v>
      </c>
      <c r="I1820" t="str" cm="1">
        <f t="array" ref="I1820">_xlfn.IFS(H1820&gt;411,"Platinum",AND(H1820&lt;=411, H1820&gt;311),"Gold",AND(H1820&lt;=311,H1820&gt;211),"Silver",H1820&lt;=211,"Bronze")</f>
        <v>Silver</v>
      </c>
      <c r="J1820" t="str" cm="1">
        <f t="array" ref="J1820">_xlfn.IFS(
H1820="444","Champions",
LEFT(H1820,1)="4","Loyal Customers",
MID(H1820,2,1)="4","Potential Loyalists",
LEFT(H1820,1)="3","Promising",
LEFT(H1820,1)="2","Customers Needing Attention",
LEFT(H1820,1)&lt;="2","At Risk",
RIGHT(H1820,1)="4","Can't Lose Them",
TRUE,"Hibernating"
)</f>
        <v>Potential Loyalists</v>
      </c>
    </row>
    <row r="1821" spans="1:10" x14ac:dyDescent="0.25">
      <c r="A1821" s="3" t="s">
        <v>1837</v>
      </c>
      <c r="B1821">
        <v>30</v>
      </c>
      <c r="C1821">
        <v>3</v>
      </c>
      <c r="D1821">
        <v>407.96000000000004</v>
      </c>
      <c r="E1821" cm="1">
        <f t="array" ref="E1821">_xlfn.IFS(B1821&gt;87,1,AND(B1821&lt;=87, B1821&gt;45),2,AND(B1821&lt;=45,B1821&gt;18),3,B1821&lt;=18,4)</f>
        <v>3</v>
      </c>
      <c r="F1821" cm="1">
        <f t="array" ref="F1821">_xlfn.IFS(C1821&gt;7,4,AND(C1821&lt;=7, C1821&gt;5),3,AND(C1821&lt;=5,C1821&gt;4),2,C1821&lt;=4,1)</f>
        <v>1</v>
      </c>
      <c r="G1821" cm="1">
        <f t="array" ref="G1821">_xlfn.IFS(D1821&gt;4094,4,AND(D1821&lt;=4094, D1821&gt;2784),3,AND(D1821&lt;=2784,D1821&gt;1779),2,D1821&lt;=1779,1)</f>
        <v>1</v>
      </c>
      <c r="H1821">
        <f t="shared" si="28"/>
        <v>311</v>
      </c>
      <c r="I1821" t="str" cm="1">
        <f t="array" ref="I1821">_xlfn.IFS(H1821&gt;411,"Platinum",AND(H1821&lt;=411, H1821&gt;311),"Gold",AND(H1821&lt;=311,H1821&gt;211),"Silver",H1821&lt;=211,"Bronze")</f>
        <v>Silver</v>
      </c>
      <c r="J1821" t="str" cm="1">
        <f t="array" ref="J1821">_xlfn.IFS(
H1821="444","Champions",
LEFT(H1821,1)="4","Loyal Customers",
MID(H1821,2,1)="4","Potential Loyalists",
LEFT(H1821,1)="3","Promising",
LEFT(H1821,1)="2","Customers Needing Attention",
LEFT(H1821,1)&lt;="2","At Risk",
RIGHT(H1821,1)="4","Can't Lose Them",
TRUE,"Hibernating"
)</f>
        <v>Promising</v>
      </c>
    </row>
    <row r="1822" spans="1:10" x14ac:dyDescent="0.25">
      <c r="A1822" s="3" t="s">
        <v>1838</v>
      </c>
      <c r="B1822">
        <v>54</v>
      </c>
      <c r="C1822">
        <v>11</v>
      </c>
      <c r="D1822">
        <v>11222.65</v>
      </c>
      <c r="E1822" cm="1">
        <f t="array" ref="E1822">_xlfn.IFS(B1822&gt;87,1,AND(B1822&lt;=87, B1822&gt;45),2,AND(B1822&lt;=45,B1822&gt;18),3,B1822&lt;=18,4)</f>
        <v>2</v>
      </c>
      <c r="F1822" cm="1">
        <f t="array" ref="F1822">_xlfn.IFS(C1822&gt;7,4,AND(C1822&lt;=7, C1822&gt;5),3,AND(C1822&lt;=5,C1822&gt;4),2,C1822&lt;=4,1)</f>
        <v>4</v>
      </c>
      <c r="G1822" cm="1">
        <f t="array" ref="G1822">_xlfn.IFS(D1822&gt;4094,4,AND(D1822&lt;=4094, D1822&gt;2784),3,AND(D1822&lt;=2784,D1822&gt;1779),2,D1822&lt;=1779,1)</f>
        <v>4</v>
      </c>
      <c r="H1822">
        <f t="shared" si="28"/>
        <v>244</v>
      </c>
      <c r="I1822" t="str" cm="1">
        <f t="array" ref="I1822">_xlfn.IFS(H1822&gt;411,"Platinum",AND(H1822&lt;=411, H1822&gt;311),"Gold",AND(H1822&lt;=311,H1822&gt;211),"Silver",H1822&lt;=211,"Bronze")</f>
        <v>Silver</v>
      </c>
      <c r="J1822" t="str" cm="1">
        <f t="array" ref="J1822">_xlfn.IFS(
H1822="444","Champions",
LEFT(H1822,1)="4","Loyal Customers",
MID(H1822,2,1)="4","Potential Loyalists",
LEFT(H1822,1)="3","Promising",
LEFT(H1822,1)="2","Customers Needing Attention",
LEFT(H1822,1)&lt;="2","At Risk",
RIGHT(H1822,1)="4","Can't Lose Them",
TRUE,"Hibernating"
)</f>
        <v>Potential Loyalists</v>
      </c>
    </row>
    <row r="1823" spans="1:10" x14ac:dyDescent="0.25">
      <c r="A1823" s="3" t="s">
        <v>1839</v>
      </c>
      <c r="B1823">
        <v>83</v>
      </c>
      <c r="C1823">
        <v>10</v>
      </c>
      <c r="D1823">
        <v>4047.2499999999995</v>
      </c>
      <c r="E1823" cm="1">
        <f t="array" ref="E1823">_xlfn.IFS(B1823&gt;87,1,AND(B1823&lt;=87, B1823&gt;45),2,AND(B1823&lt;=45,B1823&gt;18),3,B1823&lt;=18,4)</f>
        <v>2</v>
      </c>
      <c r="F1823" cm="1">
        <f t="array" ref="F1823">_xlfn.IFS(C1823&gt;7,4,AND(C1823&lt;=7, C1823&gt;5),3,AND(C1823&lt;=5,C1823&gt;4),2,C1823&lt;=4,1)</f>
        <v>4</v>
      </c>
      <c r="G1823" cm="1">
        <f t="array" ref="G1823">_xlfn.IFS(D1823&gt;4094,4,AND(D1823&lt;=4094, D1823&gt;2784),3,AND(D1823&lt;=2784,D1823&gt;1779),2,D1823&lt;=1779,1)</f>
        <v>3</v>
      </c>
      <c r="H1823">
        <f t="shared" si="28"/>
        <v>243</v>
      </c>
      <c r="I1823" t="str" cm="1">
        <f t="array" ref="I1823">_xlfn.IFS(H1823&gt;411,"Platinum",AND(H1823&lt;=411, H1823&gt;311),"Gold",AND(H1823&lt;=311,H1823&gt;211),"Silver",H1823&lt;=211,"Bronze")</f>
        <v>Silver</v>
      </c>
      <c r="J1823" t="str" cm="1">
        <f t="array" ref="J1823">_xlfn.IFS(
H1823="444","Champions",
LEFT(H1823,1)="4","Loyal Customers",
MID(H1823,2,1)="4","Potential Loyalists",
LEFT(H1823,1)="3","Promising",
LEFT(H1823,1)="2","Customers Needing Attention",
LEFT(H1823,1)&lt;="2","At Risk",
RIGHT(H1823,1)="4","Can't Lose Them",
TRUE,"Hibernating"
)</f>
        <v>Potential Loyalists</v>
      </c>
    </row>
    <row r="1824" spans="1:10" x14ac:dyDescent="0.25">
      <c r="A1824" s="3" t="s">
        <v>1840</v>
      </c>
      <c r="B1824">
        <v>31</v>
      </c>
      <c r="C1824">
        <v>5</v>
      </c>
      <c r="D1824">
        <v>3676.22</v>
      </c>
      <c r="E1824" cm="1">
        <f t="array" ref="E1824">_xlfn.IFS(B1824&gt;87,1,AND(B1824&lt;=87, B1824&gt;45),2,AND(B1824&lt;=45,B1824&gt;18),3,B1824&lt;=18,4)</f>
        <v>3</v>
      </c>
      <c r="F1824" cm="1">
        <f t="array" ref="F1824">_xlfn.IFS(C1824&gt;7,4,AND(C1824&lt;=7, C1824&gt;5),3,AND(C1824&lt;=5,C1824&gt;4),2,C1824&lt;=4,1)</f>
        <v>2</v>
      </c>
      <c r="G1824" cm="1">
        <f t="array" ref="G1824">_xlfn.IFS(D1824&gt;4094,4,AND(D1824&lt;=4094, D1824&gt;2784),3,AND(D1824&lt;=2784,D1824&gt;1779),2,D1824&lt;=1779,1)</f>
        <v>3</v>
      </c>
      <c r="H1824">
        <f t="shared" si="28"/>
        <v>323</v>
      </c>
      <c r="I1824" t="str" cm="1">
        <f t="array" ref="I1824">_xlfn.IFS(H1824&gt;411,"Platinum",AND(H1824&lt;=411, H1824&gt;311),"Gold",AND(H1824&lt;=311,H1824&gt;211),"Silver",H1824&lt;=211,"Bronze")</f>
        <v>Gold</v>
      </c>
      <c r="J1824" t="str" cm="1">
        <f t="array" ref="J1824">_xlfn.IFS(
H1824="444","Champions",
LEFT(H1824,1)="4","Loyal Customers",
MID(H1824,2,1)="4","Potential Loyalists",
LEFT(H1824,1)="3","Promising",
LEFT(H1824,1)="2","Customers Needing Attention",
LEFT(H1824,1)&lt;="2","At Risk",
RIGHT(H1824,1)="4","Can't Lose Them",
TRUE,"Hibernating"
)</f>
        <v>Promising</v>
      </c>
    </row>
    <row r="1825" spans="1:10" x14ac:dyDescent="0.25">
      <c r="A1825" s="3" t="s">
        <v>1841</v>
      </c>
      <c r="B1825">
        <v>130</v>
      </c>
      <c r="C1825">
        <v>4</v>
      </c>
      <c r="D1825">
        <v>198.14000000000001</v>
      </c>
      <c r="E1825" cm="1">
        <f t="array" ref="E1825">_xlfn.IFS(B1825&gt;87,1,AND(B1825&lt;=87, B1825&gt;45),2,AND(B1825&lt;=45,B1825&gt;18),3,B1825&lt;=18,4)</f>
        <v>1</v>
      </c>
      <c r="F1825" cm="1">
        <f t="array" ref="F1825">_xlfn.IFS(C1825&gt;7,4,AND(C1825&lt;=7, C1825&gt;5),3,AND(C1825&lt;=5,C1825&gt;4),2,C1825&lt;=4,1)</f>
        <v>1</v>
      </c>
      <c r="G1825" cm="1">
        <f t="array" ref="G1825">_xlfn.IFS(D1825&gt;4094,4,AND(D1825&lt;=4094, D1825&gt;2784),3,AND(D1825&lt;=2784,D1825&gt;1779),2,D1825&lt;=1779,1)</f>
        <v>1</v>
      </c>
      <c r="H1825">
        <f t="shared" si="28"/>
        <v>111</v>
      </c>
      <c r="I1825" t="str" cm="1">
        <f t="array" ref="I1825">_xlfn.IFS(H1825&gt;411,"Platinum",AND(H1825&lt;=411, H1825&gt;311),"Gold",AND(H1825&lt;=311,H1825&gt;211),"Silver",H1825&lt;=211,"Bronze")</f>
        <v>Bronze</v>
      </c>
      <c r="J1825" t="str" cm="1">
        <f t="array" ref="J1825">_xlfn.IFS(
H1825="444","Champions",
LEFT(H1825,1)="4","Loyal Customers",
MID(H1825,2,1)="4","Potential Loyalists",
LEFT(H1825,1)="3","Promising",
LEFT(H1825,1)="2","Customers Needing Attention",
LEFT(H1825,1)&lt;="2","At Risk",
RIGHT(H1825,1)="4","Can't Lose Them",
TRUE,"Hibernating"
)</f>
        <v>At Risk</v>
      </c>
    </row>
    <row r="1826" spans="1:10" x14ac:dyDescent="0.25">
      <c r="A1826" s="3" t="s">
        <v>1842</v>
      </c>
      <c r="B1826">
        <v>67</v>
      </c>
      <c r="C1826">
        <v>11</v>
      </c>
      <c r="D1826">
        <v>4246.5600000000004</v>
      </c>
      <c r="E1826" cm="1">
        <f t="array" ref="E1826">_xlfn.IFS(B1826&gt;87,1,AND(B1826&lt;=87, B1826&gt;45),2,AND(B1826&lt;=45,B1826&gt;18),3,B1826&lt;=18,4)</f>
        <v>2</v>
      </c>
      <c r="F1826" cm="1">
        <f t="array" ref="F1826">_xlfn.IFS(C1826&gt;7,4,AND(C1826&lt;=7, C1826&gt;5),3,AND(C1826&lt;=5,C1826&gt;4),2,C1826&lt;=4,1)</f>
        <v>4</v>
      </c>
      <c r="G1826" cm="1">
        <f t="array" ref="G1826">_xlfn.IFS(D1826&gt;4094,4,AND(D1826&lt;=4094, D1826&gt;2784),3,AND(D1826&lt;=2784,D1826&gt;1779),2,D1826&lt;=1779,1)</f>
        <v>4</v>
      </c>
      <c r="H1826">
        <f t="shared" si="28"/>
        <v>244</v>
      </c>
      <c r="I1826" t="str" cm="1">
        <f t="array" ref="I1826">_xlfn.IFS(H1826&gt;411,"Platinum",AND(H1826&lt;=411, H1826&gt;311),"Gold",AND(H1826&lt;=311,H1826&gt;211),"Silver",H1826&lt;=211,"Bronze")</f>
        <v>Silver</v>
      </c>
      <c r="J1826" t="str" cm="1">
        <f t="array" ref="J1826">_xlfn.IFS(
H1826="444","Champions",
LEFT(H1826,1)="4","Loyal Customers",
MID(H1826,2,1)="4","Potential Loyalists",
LEFT(H1826,1)="3","Promising",
LEFT(H1826,1)="2","Customers Needing Attention",
LEFT(H1826,1)&lt;="2","At Risk",
RIGHT(H1826,1)="4","Can't Lose Them",
TRUE,"Hibernating"
)</f>
        <v>Potential Loyalists</v>
      </c>
    </row>
    <row r="1827" spans="1:10" x14ac:dyDescent="0.25">
      <c r="A1827" s="3" t="s">
        <v>1843</v>
      </c>
      <c r="B1827">
        <v>11</v>
      </c>
      <c r="C1827">
        <v>7</v>
      </c>
      <c r="D1827">
        <v>2661.4300000000003</v>
      </c>
      <c r="E1827" cm="1">
        <f t="array" ref="E1827">_xlfn.IFS(B1827&gt;87,1,AND(B1827&lt;=87, B1827&gt;45),2,AND(B1827&lt;=45,B1827&gt;18),3,B1827&lt;=18,4)</f>
        <v>4</v>
      </c>
      <c r="F1827" cm="1">
        <f t="array" ref="F1827">_xlfn.IFS(C1827&gt;7,4,AND(C1827&lt;=7, C1827&gt;5),3,AND(C1827&lt;=5,C1827&gt;4),2,C1827&lt;=4,1)</f>
        <v>3</v>
      </c>
      <c r="G1827" cm="1">
        <f t="array" ref="G1827">_xlfn.IFS(D1827&gt;4094,4,AND(D1827&lt;=4094, D1827&gt;2784),3,AND(D1827&lt;=2784,D1827&gt;1779),2,D1827&lt;=1779,1)</f>
        <v>2</v>
      </c>
      <c r="H1827">
        <f t="shared" si="28"/>
        <v>432</v>
      </c>
      <c r="I1827" t="str" cm="1">
        <f t="array" ref="I1827">_xlfn.IFS(H1827&gt;411,"Platinum",AND(H1827&lt;=411, H1827&gt;311),"Gold",AND(H1827&lt;=311,H1827&gt;211),"Silver",H1827&lt;=211,"Bronze")</f>
        <v>Platinum</v>
      </c>
      <c r="J1827" t="str" cm="1">
        <f t="array" ref="J1827">_xlfn.IFS(
H1827="444","Champions",
LEFT(H1827,1)="4","Loyal Customers",
MID(H1827,2,1)="4","Potential Loyalists",
LEFT(H1827,1)="3","Promising",
LEFT(H1827,1)="2","Customers Needing Attention",
LEFT(H1827,1)&lt;="2","At Risk",
RIGHT(H1827,1)="4","Can't Lose Them",
TRUE,"Hibernating"
)</f>
        <v>Loyal Customers</v>
      </c>
    </row>
    <row r="1828" spans="1:10" x14ac:dyDescent="0.25">
      <c r="A1828" s="3" t="s">
        <v>1844</v>
      </c>
      <c r="B1828">
        <v>20</v>
      </c>
      <c r="C1828">
        <v>2</v>
      </c>
      <c r="D1828">
        <v>1915.8700000000001</v>
      </c>
      <c r="E1828" cm="1">
        <f t="array" ref="E1828">_xlfn.IFS(B1828&gt;87,1,AND(B1828&lt;=87, B1828&gt;45),2,AND(B1828&lt;=45,B1828&gt;18),3,B1828&lt;=18,4)</f>
        <v>3</v>
      </c>
      <c r="F1828" cm="1">
        <f t="array" ref="F1828">_xlfn.IFS(C1828&gt;7,4,AND(C1828&lt;=7, C1828&gt;5),3,AND(C1828&lt;=5,C1828&gt;4),2,C1828&lt;=4,1)</f>
        <v>1</v>
      </c>
      <c r="G1828" cm="1">
        <f t="array" ref="G1828">_xlfn.IFS(D1828&gt;4094,4,AND(D1828&lt;=4094, D1828&gt;2784),3,AND(D1828&lt;=2784,D1828&gt;1779),2,D1828&lt;=1779,1)</f>
        <v>2</v>
      </c>
      <c r="H1828">
        <f t="shared" si="28"/>
        <v>312</v>
      </c>
      <c r="I1828" t="str" cm="1">
        <f t="array" ref="I1828">_xlfn.IFS(H1828&gt;411,"Platinum",AND(H1828&lt;=411, H1828&gt;311),"Gold",AND(H1828&lt;=311,H1828&gt;211),"Silver",H1828&lt;=211,"Bronze")</f>
        <v>Gold</v>
      </c>
      <c r="J1828" t="str" cm="1">
        <f t="array" ref="J1828">_xlfn.IFS(
H1828="444","Champions",
LEFT(H1828,1)="4","Loyal Customers",
MID(H1828,2,1)="4","Potential Loyalists",
LEFT(H1828,1)="3","Promising",
LEFT(H1828,1)="2","Customers Needing Attention",
LEFT(H1828,1)&lt;="2","At Risk",
RIGHT(H1828,1)="4","Can't Lose Them",
TRUE,"Hibernating"
)</f>
        <v>Promising</v>
      </c>
    </row>
    <row r="1829" spans="1:10" x14ac:dyDescent="0.25">
      <c r="A1829" s="3" t="s">
        <v>1845</v>
      </c>
      <c r="B1829">
        <v>54</v>
      </c>
      <c r="C1829">
        <v>3</v>
      </c>
      <c r="D1829">
        <v>348.09000000000003</v>
      </c>
      <c r="E1829" cm="1">
        <f t="array" ref="E1829">_xlfn.IFS(B1829&gt;87,1,AND(B1829&lt;=87, B1829&gt;45),2,AND(B1829&lt;=45,B1829&gt;18),3,B1829&lt;=18,4)</f>
        <v>2</v>
      </c>
      <c r="F1829" cm="1">
        <f t="array" ref="F1829">_xlfn.IFS(C1829&gt;7,4,AND(C1829&lt;=7, C1829&gt;5),3,AND(C1829&lt;=5,C1829&gt;4),2,C1829&lt;=4,1)</f>
        <v>1</v>
      </c>
      <c r="G1829" cm="1">
        <f t="array" ref="G1829">_xlfn.IFS(D1829&gt;4094,4,AND(D1829&lt;=4094, D1829&gt;2784),3,AND(D1829&lt;=2784,D1829&gt;1779),2,D1829&lt;=1779,1)</f>
        <v>1</v>
      </c>
      <c r="H1829">
        <f t="shared" si="28"/>
        <v>211</v>
      </c>
      <c r="I1829" t="str" cm="1">
        <f t="array" ref="I1829">_xlfn.IFS(H1829&gt;411,"Platinum",AND(H1829&lt;=411, H1829&gt;311),"Gold",AND(H1829&lt;=311,H1829&gt;211),"Silver",H1829&lt;=211,"Bronze")</f>
        <v>Bronze</v>
      </c>
      <c r="J1829" t="str" cm="1">
        <f t="array" ref="J1829">_xlfn.IFS(
H1829="444","Champions",
LEFT(H1829,1)="4","Loyal Customers",
MID(H1829,2,1)="4","Potential Loyalists",
LEFT(H1829,1)="3","Promising",
LEFT(H1829,1)="2","Customers Needing Attention",
LEFT(H1829,1)&lt;="2","At Risk",
RIGHT(H1829,1)="4","Can't Lose Them",
TRUE,"Hibernating"
)</f>
        <v>Customers Needing Attention</v>
      </c>
    </row>
    <row r="1830" spans="1:10" x14ac:dyDescent="0.25">
      <c r="A1830" s="3" t="s">
        <v>1846</v>
      </c>
      <c r="B1830">
        <v>60</v>
      </c>
      <c r="C1830">
        <v>2</v>
      </c>
      <c r="D1830">
        <v>1607.27</v>
      </c>
      <c r="E1830" cm="1">
        <f t="array" ref="E1830">_xlfn.IFS(B1830&gt;87,1,AND(B1830&lt;=87, B1830&gt;45),2,AND(B1830&lt;=45,B1830&gt;18),3,B1830&lt;=18,4)</f>
        <v>2</v>
      </c>
      <c r="F1830" cm="1">
        <f t="array" ref="F1830">_xlfn.IFS(C1830&gt;7,4,AND(C1830&lt;=7, C1830&gt;5),3,AND(C1830&lt;=5,C1830&gt;4),2,C1830&lt;=4,1)</f>
        <v>1</v>
      </c>
      <c r="G1830" cm="1">
        <f t="array" ref="G1830">_xlfn.IFS(D1830&gt;4094,4,AND(D1830&lt;=4094, D1830&gt;2784),3,AND(D1830&lt;=2784,D1830&gt;1779),2,D1830&lt;=1779,1)</f>
        <v>1</v>
      </c>
      <c r="H1830">
        <f t="shared" si="28"/>
        <v>211</v>
      </c>
      <c r="I1830" t="str" cm="1">
        <f t="array" ref="I1830">_xlfn.IFS(H1830&gt;411,"Platinum",AND(H1830&lt;=411, H1830&gt;311),"Gold",AND(H1830&lt;=311,H1830&gt;211),"Silver",H1830&lt;=211,"Bronze")</f>
        <v>Bronze</v>
      </c>
      <c r="J1830" t="str" cm="1">
        <f t="array" ref="J1830">_xlfn.IFS(
H1830="444","Champions",
LEFT(H1830,1)="4","Loyal Customers",
MID(H1830,2,1)="4","Potential Loyalists",
LEFT(H1830,1)="3","Promising",
LEFT(H1830,1)="2","Customers Needing Attention",
LEFT(H1830,1)&lt;="2","At Risk",
RIGHT(H1830,1)="4","Can't Lose Them",
TRUE,"Hibernating"
)</f>
        <v>Customers Needing Attention</v>
      </c>
    </row>
    <row r="1831" spans="1:10" x14ac:dyDescent="0.25">
      <c r="A1831" s="3" t="s">
        <v>1847</v>
      </c>
      <c r="B1831">
        <v>32</v>
      </c>
      <c r="C1831">
        <v>6</v>
      </c>
      <c r="D1831">
        <v>1500.8100000000002</v>
      </c>
      <c r="E1831" cm="1">
        <f t="array" ref="E1831">_xlfn.IFS(B1831&gt;87,1,AND(B1831&lt;=87, B1831&gt;45),2,AND(B1831&lt;=45,B1831&gt;18),3,B1831&lt;=18,4)</f>
        <v>3</v>
      </c>
      <c r="F1831" cm="1">
        <f t="array" ref="F1831">_xlfn.IFS(C1831&gt;7,4,AND(C1831&lt;=7, C1831&gt;5),3,AND(C1831&lt;=5,C1831&gt;4),2,C1831&lt;=4,1)</f>
        <v>3</v>
      </c>
      <c r="G1831" cm="1">
        <f t="array" ref="G1831">_xlfn.IFS(D1831&gt;4094,4,AND(D1831&lt;=4094, D1831&gt;2784),3,AND(D1831&lt;=2784,D1831&gt;1779),2,D1831&lt;=1779,1)</f>
        <v>1</v>
      </c>
      <c r="H1831">
        <f t="shared" si="28"/>
        <v>331</v>
      </c>
      <c r="I1831" t="str" cm="1">
        <f t="array" ref="I1831">_xlfn.IFS(H1831&gt;411,"Platinum",AND(H1831&lt;=411, H1831&gt;311),"Gold",AND(H1831&lt;=311,H1831&gt;211),"Silver",H1831&lt;=211,"Bronze")</f>
        <v>Gold</v>
      </c>
      <c r="J1831" t="str" cm="1">
        <f t="array" ref="J1831">_xlfn.IFS(
H1831="444","Champions",
LEFT(H1831,1)="4","Loyal Customers",
MID(H1831,2,1)="4","Potential Loyalists",
LEFT(H1831,1)="3","Promising",
LEFT(H1831,1)="2","Customers Needing Attention",
LEFT(H1831,1)&lt;="2","At Risk",
RIGHT(H1831,1)="4","Can't Lose Them",
TRUE,"Hibernating"
)</f>
        <v>Promising</v>
      </c>
    </row>
    <row r="1832" spans="1:10" x14ac:dyDescent="0.25">
      <c r="A1832" s="3" t="s">
        <v>1848</v>
      </c>
      <c r="B1832">
        <v>119</v>
      </c>
      <c r="C1832">
        <v>5</v>
      </c>
      <c r="D1832">
        <v>2013.52</v>
      </c>
      <c r="E1832" cm="1">
        <f t="array" ref="E1832">_xlfn.IFS(B1832&gt;87,1,AND(B1832&lt;=87, B1832&gt;45),2,AND(B1832&lt;=45,B1832&gt;18),3,B1832&lt;=18,4)</f>
        <v>1</v>
      </c>
      <c r="F1832" cm="1">
        <f t="array" ref="F1832">_xlfn.IFS(C1832&gt;7,4,AND(C1832&lt;=7, C1832&gt;5),3,AND(C1832&lt;=5,C1832&gt;4),2,C1832&lt;=4,1)</f>
        <v>2</v>
      </c>
      <c r="G1832" cm="1">
        <f t="array" ref="G1832">_xlfn.IFS(D1832&gt;4094,4,AND(D1832&lt;=4094, D1832&gt;2784),3,AND(D1832&lt;=2784,D1832&gt;1779),2,D1832&lt;=1779,1)</f>
        <v>2</v>
      </c>
      <c r="H1832">
        <f t="shared" si="28"/>
        <v>122</v>
      </c>
      <c r="I1832" t="str" cm="1">
        <f t="array" ref="I1832">_xlfn.IFS(H1832&gt;411,"Platinum",AND(H1832&lt;=411, H1832&gt;311),"Gold",AND(H1832&lt;=311,H1832&gt;211),"Silver",H1832&lt;=211,"Bronze")</f>
        <v>Bronze</v>
      </c>
      <c r="J1832" t="str" cm="1">
        <f t="array" ref="J1832">_xlfn.IFS(
H1832="444","Champions",
LEFT(H1832,1)="4","Loyal Customers",
MID(H1832,2,1)="4","Potential Loyalists",
LEFT(H1832,1)="3","Promising",
LEFT(H1832,1)="2","Customers Needing Attention",
LEFT(H1832,1)&lt;="2","At Risk",
RIGHT(H1832,1)="4","Can't Lose Them",
TRUE,"Hibernating"
)</f>
        <v>At Risk</v>
      </c>
    </row>
    <row r="1833" spans="1:10" x14ac:dyDescent="0.25">
      <c r="A1833" s="3" t="s">
        <v>1849</v>
      </c>
      <c r="B1833">
        <v>17</v>
      </c>
      <c r="C1833">
        <v>7</v>
      </c>
      <c r="D1833">
        <v>3791.2</v>
      </c>
      <c r="E1833" cm="1">
        <f t="array" ref="E1833">_xlfn.IFS(B1833&gt;87,1,AND(B1833&lt;=87, B1833&gt;45),2,AND(B1833&lt;=45,B1833&gt;18),3,B1833&lt;=18,4)</f>
        <v>4</v>
      </c>
      <c r="F1833" cm="1">
        <f t="array" ref="F1833">_xlfn.IFS(C1833&gt;7,4,AND(C1833&lt;=7, C1833&gt;5),3,AND(C1833&lt;=5,C1833&gt;4),2,C1833&lt;=4,1)</f>
        <v>3</v>
      </c>
      <c r="G1833" cm="1">
        <f t="array" ref="G1833">_xlfn.IFS(D1833&gt;4094,4,AND(D1833&lt;=4094, D1833&gt;2784),3,AND(D1833&lt;=2784,D1833&gt;1779),2,D1833&lt;=1779,1)</f>
        <v>3</v>
      </c>
      <c r="H1833">
        <f t="shared" si="28"/>
        <v>433</v>
      </c>
      <c r="I1833" t="str" cm="1">
        <f t="array" ref="I1833">_xlfn.IFS(H1833&gt;411,"Platinum",AND(H1833&lt;=411, H1833&gt;311),"Gold",AND(H1833&lt;=311,H1833&gt;211),"Silver",H1833&lt;=211,"Bronze")</f>
        <v>Platinum</v>
      </c>
      <c r="J1833" t="str" cm="1">
        <f t="array" ref="J1833">_xlfn.IFS(
H1833="444","Champions",
LEFT(H1833,1)="4","Loyal Customers",
MID(H1833,2,1)="4","Potential Loyalists",
LEFT(H1833,1)="3","Promising",
LEFT(H1833,1)="2","Customers Needing Attention",
LEFT(H1833,1)&lt;="2","At Risk",
RIGHT(H1833,1)="4","Can't Lose Them",
TRUE,"Hibernating"
)</f>
        <v>Loyal Customers</v>
      </c>
    </row>
    <row r="1834" spans="1:10" x14ac:dyDescent="0.25">
      <c r="A1834" s="3" t="s">
        <v>1850</v>
      </c>
      <c r="B1834">
        <v>35</v>
      </c>
      <c r="C1834">
        <v>5</v>
      </c>
      <c r="D1834">
        <v>4384.8500000000004</v>
      </c>
      <c r="E1834" cm="1">
        <f t="array" ref="E1834">_xlfn.IFS(B1834&gt;87,1,AND(B1834&lt;=87, B1834&gt;45),2,AND(B1834&lt;=45,B1834&gt;18),3,B1834&lt;=18,4)</f>
        <v>3</v>
      </c>
      <c r="F1834" cm="1">
        <f t="array" ref="F1834">_xlfn.IFS(C1834&gt;7,4,AND(C1834&lt;=7, C1834&gt;5),3,AND(C1834&lt;=5,C1834&gt;4),2,C1834&lt;=4,1)</f>
        <v>2</v>
      </c>
      <c r="G1834" cm="1">
        <f t="array" ref="G1834">_xlfn.IFS(D1834&gt;4094,4,AND(D1834&lt;=4094, D1834&gt;2784),3,AND(D1834&lt;=2784,D1834&gt;1779),2,D1834&lt;=1779,1)</f>
        <v>4</v>
      </c>
      <c r="H1834">
        <f t="shared" si="28"/>
        <v>324</v>
      </c>
      <c r="I1834" t="str" cm="1">
        <f t="array" ref="I1834">_xlfn.IFS(H1834&gt;411,"Platinum",AND(H1834&lt;=411, H1834&gt;311),"Gold",AND(H1834&lt;=311,H1834&gt;211),"Silver",H1834&lt;=211,"Bronze")</f>
        <v>Gold</v>
      </c>
      <c r="J1834" t="str" cm="1">
        <f t="array" ref="J1834">_xlfn.IFS(
H1834="444","Champions",
LEFT(H1834,1)="4","Loyal Customers",
MID(H1834,2,1)="4","Potential Loyalists",
LEFT(H1834,1)="3","Promising",
LEFT(H1834,1)="2","Customers Needing Attention",
LEFT(H1834,1)&lt;="2","At Risk",
RIGHT(H1834,1)="4","Can't Lose Them",
TRUE,"Hibernating"
)</f>
        <v>Promising</v>
      </c>
    </row>
    <row r="1835" spans="1:10" x14ac:dyDescent="0.25">
      <c r="A1835" s="3" t="s">
        <v>1851</v>
      </c>
      <c r="B1835">
        <v>129</v>
      </c>
      <c r="C1835">
        <v>4</v>
      </c>
      <c r="D1835">
        <v>3870.96</v>
      </c>
      <c r="E1835" cm="1">
        <f t="array" ref="E1835">_xlfn.IFS(B1835&gt;87,1,AND(B1835&lt;=87, B1835&gt;45),2,AND(B1835&lt;=45,B1835&gt;18),3,B1835&lt;=18,4)</f>
        <v>1</v>
      </c>
      <c r="F1835" cm="1">
        <f t="array" ref="F1835">_xlfn.IFS(C1835&gt;7,4,AND(C1835&lt;=7, C1835&gt;5),3,AND(C1835&lt;=5,C1835&gt;4),2,C1835&lt;=4,1)</f>
        <v>1</v>
      </c>
      <c r="G1835" cm="1">
        <f t="array" ref="G1835">_xlfn.IFS(D1835&gt;4094,4,AND(D1835&lt;=4094, D1835&gt;2784),3,AND(D1835&lt;=2784,D1835&gt;1779),2,D1835&lt;=1779,1)</f>
        <v>3</v>
      </c>
      <c r="H1835">
        <f t="shared" si="28"/>
        <v>113</v>
      </c>
      <c r="I1835" t="str" cm="1">
        <f t="array" ref="I1835">_xlfn.IFS(H1835&gt;411,"Platinum",AND(H1835&lt;=411, H1835&gt;311),"Gold",AND(H1835&lt;=311,H1835&gt;211),"Silver",H1835&lt;=211,"Bronze")</f>
        <v>Bronze</v>
      </c>
      <c r="J1835" t="str" cm="1">
        <f t="array" ref="J1835">_xlfn.IFS(
H1835="444","Champions",
LEFT(H1835,1)="4","Loyal Customers",
MID(H1835,2,1)="4","Potential Loyalists",
LEFT(H1835,1)="3","Promising",
LEFT(H1835,1)="2","Customers Needing Attention",
LEFT(H1835,1)&lt;="2","At Risk",
RIGHT(H1835,1)="4","Can't Lose Them",
TRUE,"Hibernating"
)</f>
        <v>At Risk</v>
      </c>
    </row>
    <row r="1836" spans="1:10" x14ac:dyDescent="0.25">
      <c r="A1836" s="3" t="s">
        <v>1852</v>
      </c>
      <c r="B1836">
        <v>79</v>
      </c>
      <c r="C1836">
        <v>4</v>
      </c>
      <c r="D1836">
        <v>2692.9100000000003</v>
      </c>
      <c r="E1836" cm="1">
        <f t="array" ref="E1836">_xlfn.IFS(B1836&gt;87,1,AND(B1836&lt;=87, B1836&gt;45),2,AND(B1836&lt;=45,B1836&gt;18),3,B1836&lt;=18,4)</f>
        <v>2</v>
      </c>
      <c r="F1836" cm="1">
        <f t="array" ref="F1836">_xlfn.IFS(C1836&gt;7,4,AND(C1836&lt;=7, C1836&gt;5),3,AND(C1836&lt;=5,C1836&gt;4),2,C1836&lt;=4,1)</f>
        <v>1</v>
      </c>
      <c r="G1836" cm="1">
        <f t="array" ref="G1836">_xlfn.IFS(D1836&gt;4094,4,AND(D1836&lt;=4094, D1836&gt;2784),3,AND(D1836&lt;=2784,D1836&gt;1779),2,D1836&lt;=1779,1)</f>
        <v>2</v>
      </c>
      <c r="H1836">
        <f t="shared" si="28"/>
        <v>212</v>
      </c>
      <c r="I1836" t="str" cm="1">
        <f t="array" ref="I1836">_xlfn.IFS(H1836&gt;411,"Platinum",AND(H1836&lt;=411, H1836&gt;311),"Gold",AND(H1836&lt;=311,H1836&gt;211),"Silver",H1836&lt;=211,"Bronze")</f>
        <v>Silver</v>
      </c>
      <c r="J1836" t="str" cm="1">
        <f t="array" ref="J1836">_xlfn.IFS(
H1836="444","Champions",
LEFT(H1836,1)="4","Loyal Customers",
MID(H1836,2,1)="4","Potential Loyalists",
LEFT(H1836,1)="3","Promising",
LEFT(H1836,1)="2","Customers Needing Attention",
LEFT(H1836,1)&lt;="2","At Risk",
RIGHT(H1836,1)="4","Can't Lose Them",
TRUE,"Hibernating"
)</f>
        <v>Customers Needing Attention</v>
      </c>
    </row>
    <row r="1837" spans="1:10" x14ac:dyDescent="0.25">
      <c r="A1837" s="3" t="s">
        <v>1853</v>
      </c>
      <c r="B1837">
        <v>25</v>
      </c>
      <c r="C1837">
        <v>6</v>
      </c>
      <c r="D1837">
        <v>2394.8199999999997</v>
      </c>
      <c r="E1837" cm="1">
        <f t="array" ref="E1837">_xlfn.IFS(B1837&gt;87,1,AND(B1837&lt;=87, B1837&gt;45),2,AND(B1837&lt;=45,B1837&gt;18),3,B1837&lt;=18,4)</f>
        <v>3</v>
      </c>
      <c r="F1837" cm="1">
        <f t="array" ref="F1837">_xlfn.IFS(C1837&gt;7,4,AND(C1837&lt;=7, C1837&gt;5),3,AND(C1837&lt;=5,C1837&gt;4),2,C1837&lt;=4,1)</f>
        <v>3</v>
      </c>
      <c r="G1837" cm="1">
        <f t="array" ref="G1837">_xlfn.IFS(D1837&gt;4094,4,AND(D1837&lt;=4094, D1837&gt;2784),3,AND(D1837&lt;=2784,D1837&gt;1779),2,D1837&lt;=1779,1)</f>
        <v>2</v>
      </c>
      <c r="H1837">
        <f t="shared" si="28"/>
        <v>332</v>
      </c>
      <c r="I1837" t="str" cm="1">
        <f t="array" ref="I1837">_xlfn.IFS(H1837&gt;411,"Platinum",AND(H1837&lt;=411, H1837&gt;311),"Gold",AND(H1837&lt;=311,H1837&gt;211),"Silver",H1837&lt;=211,"Bronze")</f>
        <v>Gold</v>
      </c>
      <c r="J1837" t="str" cm="1">
        <f t="array" ref="J1837">_xlfn.IFS(
H1837="444","Champions",
LEFT(H1837,1)="4","Loyal Customers",
MID(H1837,2,1)="4","Potential Loyalists",
LEFT(H1837,1)="3","Promising",
LEFT(H1837,1)="2","Customers Needing Attention",
LEFT(H1837,1)&lt;="2","At Risk",
RIGHT(H1837,1)="4","Can't Lose Them",
TRUE,"Hibernating"
)</f>
        <v>Promising</v>
      </c>
    </row>
    <row r="1838" spans="1:10" x14ac:dyDescent="0.25">
      <c r="A1838" s="3" t="s">
        <v>1854</v>
      </c>
      <c r="B1838">
        <v>15</v>
      </c>
      <c r="C1838">
        <v>8</v>
      </c>
      <c r="D1838">
        <v>6073.49</v>
      </c>
      <c r="E1838" cm="1">
        <f t="array" ref="E1838">_xlfn.IFS(B1838&gt;87,1,AND(B1838&lt;=87, B1838&gt;45),2,AND(B1838&lt;=45,B1838&gt;18),3,B1838&lt;=18,4)</f>
        <v>4</v>
      </c>
      <c r="F1838" cm="1">
        <f t="array" ref="F1838">_xlfn.IFS(C1838&gt;7,4,AND(C1838&lt;=7, C1838&gt;5),3,AND(C1838&lt;=5,C1838&gt;4),2,C1838&lt;=4,1)</f>
        <v>4</v>
      </c>
      <c r="G1838" cm="1">
        <f t="array" ref="G1838">_xlfn.IFS(D1838&gt;4094,4,AND(D1838&lt;=4094, D1838&gt;2784),3,AND(D1838&lt;=2784,D1838&gt;1779),2,D1838&lt;=1779,1)</f>
        <v>4</v>
      </c>
      <c r="H1838">
        <f t="shared" si="28"/>
        <v>444</v>
      </c>
      <c r="I1838" t="str" cm="1">
        <f t="array" ref="I1838">_xlfn.IFS(H1838&gt;411,"Platinum",AND(H1838&lt;=411, H1838&gt;311),"Gold",AND(H1838&lt;=311,H1838&gt;211),"Silver",H1838&lt;=211,"Bronze")</f>
        <v>Platinum</v>
      </c>
      <c r="J1838" t="str" cm="1">
        <f t="array" ref="J1838">_xlfn.IFS(
H1838="444","Champions",
LEFT(H1838,1)="4","Loyal Customers",
MID(H1838,2,1)="4","Potential Loyalists",
LEFT(H1838,1)="3","Promising",
LEFT(H1838,1)="2","Customers Needing Attention",
LEFT(H1838,1)&lt;="2","At Risk",
RIGHT(H1838,1)="4","Can't Lose Them",
TRUE,"Hibernating"
)</f>
        <v>Loyal Customers</v>
      </c>
    </row>
    <row r="1839" spans="1:10" x14ac:dyDescent="0.25">
      <c r="A1839" s="3" t="s">
        <v>1855</v>
      </c>
      <c r="B1839">
        <v>23</v>
      </c>
      <c r="C1839">
        <v>5</v>
      </c>
      <c r="D1839">
        <v>5319.91</v>
      </c>
      <c r="E1839" cm="1">
        <f t="array" ref="E1839">_xlfn.IFS(B1839&gt;87,1,AND(B1839&lt;=87, B1839&gt;45),2,AND(B1839&lt;=45,B1839&gt;18),3,B1839&lt;=18,4)</f>
        <v>3</v>
      </c>
      <c r="F1839" cm="1">
        <f t="array" ref="F1839">_xlfn.IFS(C1839&gt;7,4,AND(C1839&lt;=7, C1839&gt;5),3,AND(C1839&lt;=5,C1839&gt;4),2,C1839&lt;=4,1)</f>
        <v>2</v>
      </c>
      <c r="G1839" cm="1">
        <f t="array" ref="G1839">_xlfn.IFS(D1839&gt;4094,4,AND(D1839&lt;=4094, D1839&gt;2784),3,AND(D1839&lt;=2784,D1839&gt;1779),2,D1839&lt;=1779,1)</f>
        <v>4</v>
      </c>
      <c r="H1839">
        <f t="shared" si="28"/>
        <v>324</v>
      </c>
      <c r="I1839" t="str" cm="1">
        <f t="array" ref="I1839">_xlfn.IFS(H1839&gt;411,"Platinum",AND(H1839&lt;=411, H1839&gt;311),"Gold",AND(H1839&lt;=311,H1839&gt;211),"Silver",H1839&lt;=211,"Bronze")</f>
        <v>Gold</v>
      </c>
      <c r="J1839" t="str" cm="1">
        <f t="array" ref="J1839">_xlfn.IFS(
H1839="444","Champions",
LEFT(H1839,1)="4","Loyal Customers",
MID(H1839,2,1)="4","Potential Loyalists",
LEFT(H1839,1)="3","Promising",
LEFT(H1839,1)="2","Customers Needing Attention",
LEFT(H1839,1)&lt;="2","At Risk",
RIGHT(H1839,1)="4","Can't Lose Them",
TRUE,"Hibernating"
)</f>
        <v>Promising</v>
      </c>
    </row>
    <row r="1840" spans="1:10" x14ac:dyDescent="0.25">
      <c r="A1840" s="3" t="s">
        <v>1856</v>
      </c>
      <c r="B1840">
        <v>3</v>
      </c>
      <c r="C1840">
        <v>9</v>
      </c>
      <c r="D1840">
        <v>7365.4800000000005</v>
      </c>
      <c r="E1840" cm="1">
        <f t="array" ref="E1840">_xlfn.IFS(B1840&gt;87,1,AND(B1840&lt;=87, B1840&gt;45),2,AND(B1840&lt;=45,B1840&gt;18),3,B1840&lt;=18,4)</f>
        <v>4</v>
      </c>
      <c r="F1840" cm="1">
        <f t="array" ref="F1840">_xlfn.IFS(C1840&gt;7,4,AND(C1840&lt;=7, C1840&gt;5),3,AND(C1840&lt;=5,C1840&gt;4),2,C1840&lt;=4,1)</f>
        <v>4</v>
      </c>
      <c r="G1840" cm="1">
        <f t="array" ref="G1840">_xlfn.IFS(D1840&gt;4094,4,AND(D1840&lt;=4094, D1840&gt;2784),3,AND(D1840&lt;=2784,D1840&gt;1779),2,D1840&lt;=1779,1)</f>
        <v>4</v>
      </c>
      <c r="H1840">
        <f t="shared" si="28"/>
        <v>444</v>
      </c>
      <c r="I1840" t="str" cm="1">
        <f t="array" ref="I1840">_xlfn.IFS(H1840&gt;411,"Platinum",AND(H1840&lt;=411, H1840&gt;311),"Gold",AND(H1840&lt;=311,H1840&gt;211),"Silver",H1840&lt;=211,"Bronze")</f>
        <v>Platinum</v>
      </c>
      <c r="J1840" t="str" cm="1">
        <f t="array" ref="J1840">_xlfn.IFS(
H1840="444","Champions",
LEFT(H1840,1)="4","Loyal Customers",
MID(H1840,2,1)="4","Potential Loyalists",
LEFT(H1840,1)="3","Promising",
LEFT(H1840,1)="2","Customers Needing Attention",
LEFT(H1840,1)&lt;="2","At Risk",
RIGHT(H1840,1)="4","Can't Lose Them",
TRUE,"Hibernating"
)</f>
        <v>Loyal Customers</v>
      </c>
    </row>
    <row r="1841" spans="1:10" x14ac:dyDescent="0.25">
      <c r="A1841" s="3" t="s">
        <v>1857</v>
      </c>
      <c r="B1841">
        <v>108</v>
      </c>
      <c r="C1841">
        <v>9</v>
      </c>
      <c r="D1841">
        <v>5504.95</v>
      </c>
      <c r="E1841" cm="1">
        <f t="array" ref="E1841">_xlfn.IFS(B1841&gt;87,1,AND(B1841&lt;=87, B1841&gt;45),2,AND(B1841&lt;=45,B1841&gt;18),3,B1841&lt;=18,4)</f>
        <v>1</v>
      </c>
      <c r="F1841" cm="1">
        <f t="array" ref="F1841">_xlfn.IFS(C1841&gt;7,4,AND(C1841&lt;=7, C1841&gt;5),3,AND(C1841&lt;=5,C1841&gt;4),2,C1841&lt;=4,1)</f>
        <v>4</v>
      </c>
      <c r="G1841" cm="1">
        <f t="array" ref="G1841">_xlfn.IFS(D1841&gt;4094,4,AND(D1841&lt;=4094, D1841&gt;2784),3,AND(D1841&lt;=2784,D1841&gt;1779),2,D1841&lt;=1779,1)</f>
        <v>4</v>
      </c>
      <c r="H1841">
        <f t="shared" si="28"/>
        <v>144</v>
      </c>
      <c r="I1841" t="str" cm="1">
        <f t="array" ref="I1841">_xlfn.IFS(H1841&gt;411,"Platinum",AND(H1841&lt;=411, H1841&gt;311),"Gold",AND(H1841&lt;=311,H1841&gt;211),"Silver",H1841&lt;=211,"Bronze")</f>
        <v>Bronze</v>
      </c>
      <c r="J1841" t="str" cm="1">
        <f t="array" ref="J1841">_xlfn.IFS(
H1841="444","Champions",
LEFT(H1841,1)="4","Loyal Customers",
MID(H1841,2,1)="4","Potential Loyalists",
LEFT(H1841,1)="3","Promising",
LEFT(H1841,1)="2","Customers Needing Attention",
LEFT(H1841,1)&lt;="2","At Risk",
RIGHT(H1841,1)="4","Can't Lose Them",
TRUE,"Hibernating"
)</f>
        <v>Potential Loyalists</v>
      </c>
    </row>
    <row r="1842" spans="1:10" x14ac:dyDescent="0.25">
      <c r="A1842" s="3" t="s">
        <v>1858</v>
      </c>
      <c r="B1842">
        <v>157</v>
      </c>
      <c r="C1842">
        <v>6</v>
      </c>
      <c r="D1842">
        <v>4527.9399999999996</v>
      </c>
      <c r="E1842" cm="1">
        <f t="array" ref="E1842">_xlfn.IFS(B1842&gt;87,1,AND(B1842&lt;=87, B1842&gt;45),2,AND(B1842&lt;=45,B1842&gt;18),3,B1842&lt;=18,4)</f>
        <v>1</v>
      </c>
      <c r="F1842" cm="1">
        <f t="array" ref="F1842">_xlfn.IFS(C1842&gt;7,4,AND(C1842&lt;=7, C1842&gt;5),3,AND(C1842&lt;=5,C1842&gt;4),2,C1842&lt;=4,1)</f>
        <v>3</v>
      </c>
      <c r="G1842" cm="1">
        <f t="array" ref="G1842">_xlfn.IFS(D1842&gt;4094,4,AND(D1842&lt;=4094, D1842&gt;2784),3,AND(D1842&lt;=2784,D1842&gt;1779),2,D1842&lt;=1779,1)</f>
        <v>4</v>
      </c>
      <c r="H1842">
        <f t="shared" si="28"/>
        <v>134</v>
      </c>
      <c r="I1842" t="str" cm="1">
        <f t="array" ref="I1842">_xlfn.IFS(H1842&gt;411,"Platinum",AND(H1842&lt;=411, H1842&gt;311),"Gold",AND(H1842&lt;=311,H1842&gt;211),"Silver",H1842&lt;=211,"Bronze")</f>
        <v>Bronze</v>
      </c>
      <c r="J1842" t="str" cm="1">
        <f t="array" ref="J1842">_xlfn.IFS(
H1842="444","Champions",
LEFT(H1842,1)="4","Loyal Customers",
MID(H1842,2,1)="4","Potential Loyalists",
LEFT(H1842,1)="3","Promising",
LEFT(H1842,1)="2","Customers Needing Attention",
LEFT(H1842,1)&lt;="2","At Risk",
RIGHT(H1842,1)="4","Can't Lose Them",
TRUE,"Hibernating"
)</f>
        <v>At Risk</v>
      </c>
    </row>
    <row r="1843" spans="1:10" x14ac:dyDescent="0.25">
      <c r="A1843" s="3" t="s">
        <v>1859</v>
      </c>
      <c r="B1843">
        <v>138</v>
      </c>
      <c r="C1843">
        <v>7</v>
      </c>
      <c r="D1843">
        <v>4142.75</v>
      </c>
      <c r="E1843" cm="1">
        <f t="array" ref="E1843">_xlfn.IFS(B1843&gt;87,1,AND(B1843&lt;=87, B1843&gt;45),2,AND(B1843&lt;=45,B1843&gt;18),3,B1843&lt;=18,4)</f>
        <v>1</v>
      </c>
      <c r="F1843" cm="1">
        <f t="array" ref="F1843">_xlfn.IFS(C1843&gt;7,4,AND(C1843&lt;=7, C1843&gt;5),3,AND(C1843&lt;=5,C1843&gt;4),2,C1843&lt;=4,1)</f>
        <v>3</v>
      </c>
      <c r="G1843" cm="1">
        <f t="array" ref="G1843">_xlfn.IFS(D1843&gt;4094,4,AND(D1843&lt;=4094, D1843&gt;2784),3,AND(D1843&lt;=2784,D1843&gt;1779),2,D1843&lt;=1779,1)</f>
        <v>4</v>
      </c>
      <c r="H1843">
        <f t="shared" si="28"/>
        <v>134</v>
      </c>
      <c r="I1843" t="str" cm="1">
        <f t="array" ref="I1843">_xlfn.IFS(H1843&gt;411,"Platinum",AND(H1843&lt;=411, H1843&gt;311),"Gold",AND(H1843&lt;=311,H1843&gt;211),"Silver",H1843&lt;=211,"Bronze")</f>
        <v>Bronze</v>
      </c>
      <c r="J1843" t="str" cm="1">
        <f t="array" ref="J1843">_xlfn.IFS(
H1843="444","Champions",
LEFT(H1843,1)="4","Loyal Customers",
MID(H1843,2,1)="4","Potential Loyalists",
LEFT(H1843,1)="3","Promising",
LEFT(H1843,1)="2","Customers Needing Attention",
LEFT(H1843,1)&lt;="2","At Risk",
RIGHT(H1843,1)="4","Can't Lose Them",
TRUE,"Hibernating"
)</f>
        <v>At Risk</v>
      </c>
    </row>
    <row r="1844" spans="1:10" x14ac:dyDescent="0.25">
      <c r="A1844" s="3" t="s">
        <v>1860</v>
      </c>
      <c r="B1844">
        <v>182</v>
      </c>
      <c r="C1844">
        <v>3</v>
      </c>
      <c r="D1844">
        <v>2648.85</v>
      </c>
      <c r="E1844" cm="1">
        <f t="array" ref="E1844">_xlfn.IFS(B1844&gt;87,1,AND(B1844&lt;=87, B1844&gt;45),2,AND(B1844&lt;=45,B1844&gt;18),3,B1844&lt;=18,4)</f>
        <v>1</v>
      </c>
      <c r="F1844" cm="1">
        <f t="array" ref="F1844">_xlfn.IFS(C1844&gt;7,4,AND(C1844&lt;=7, C1844&gt;5),3,AND(C1844&lt;=5,C1844&gt;4),2,C1844&lt;=4,1)</f>
        <v>1</v>
      </c>
      <c r="G1844" cm="1">
        <f t="array" ref="G1844">_xlfn.IFS(D1844&gt;4094,4,AND(D1844&lt;=4094, D1844&gt;2784),3,AND(D1844&lt;=2784,D1844&gt;1779),2,D1844&lt;=1779,1)</f>
        <v>2</v>
      </c>
      <c r="H1844">
        <f t="shared" si="28"/>
        <v>112</v>
      </c>
      <c r="I1844" t="str" cm="1">
        <f t="array" ref="I1844">_xlfn.IFS(H1844&gt;411,"Platinum",AND(H1844&lt;=411, H1844&gt;311),"Gold",AND(H1844&lt;=311,H1844&gt;211),"Silver",H1844&lt;=211,"Bronze")</f>
        <v>Bronze</v>
      </c>
      <c r="J1844" t="str" cm="1">
        <f t="array" ref="J1844">_xlfn.IFS(
H1844="444","Champions",
LEFT(H1844,1)="4","Loyal Customers",
MID(H1844,2,1)="4","Potential Loyalists",
LEFT(H1844,1)="3","Promising",
LEFT(H1844,1)="2","Customers Needing Attention",
LEFT(H1844,1)&lt;="2","At Risk",
RIGHT(H1844,1)="4","Can't Lose Them",
TRUE,"Hibernating"
)</f>
        <v>At Risk</v>
      </c>
    </row>
    <row r="1845" spans="1:10" x14ac:dyDescent="0.25">
      <c r="A1845" s="3" t="s">
        <v>1861</v>
      </c>
      <c r="B1845">
        <v>36</v>
      </c>
      <c r="C1845">
        <v>5</v>
      </c>
      <c r="D1845">
        <v>1329.0900000000001</v>
      </c>
      <c r="E1845" cm="1">
        <f t="array" ref="E1845">_xlfn.IFS(B1845&gt;87,1,AND(B1845&lt;=87, B1845&gt;45),2,AND(B1845&lt;=45,B1845&gt;18),3,B1845&lt;=18,4)</f>
        <v>3</v>
      </c>
      <c r="F1845" cm="1">
        <f t="array" ref="F1845">_xlfn.IFS(C1845&gt;7,4,AND(C1845&lt;=7, C1845&gt;5),3,AND(C1845&lt;=5,C1845&gt;4),2,C1845&lt;=4,1)</f>
        <v>2</v>
      </c>
      <c r="G1845" cm="1">
        <f t="array" ref="G1845">_xlfn.IFS(D1845&gt;4094,4,AND(D1845&lt;=4094, D1845&gt;2784),3,AND(D1845&lt;=2784,D1845&gt;1779),2,D1845&lt;=1779,1)</f>
        <v>1</v>
      </c>
      <c r="H1845">
        <f t="shared" si="28"/>
        <v>321</v>
      </c>
      <c r="I1845" t="str" cm="1">
        <f t="array" ref="I1845">_xlfn.IFS(H1845&gt;411,"Platinum",AND(H1845&lt;=411, H1845&gt;311),"Gold",AND(H1845&lt;=311,H1845&gt;211),"Silver",H1845&lt;=211,"Bronze")</f>
        <v>Gold</v>
      </c>
      <c r="J1845" t="str" cm="1">
        <f t="array" ref="J1845">_xlfn.IFS(
H1845="444","Champions",
LEFT(H1845,1)="4","Loyal Customers",
MID(H1845,2,1)="4","Potential Loyalists",
LEFT(H1845,1)="3","Promising",
LEFT(H1845,1)="2","Customers Needing Attention",
LEFT(H1845,1)&lt;="2","At Risk",
RIGHT(H1845,1)="4","Can't Lose Them",
TRUE,"Hibernating"
)</f>
        <v>Promising</v>
      </c>
    </row>
    <row r="1846" spans="1:10" x14ac:dyDescent="0.25">
      <c r="A1846" s="3" t="s">
        <v>1862</v>
      </c>
      <c r="B1846">
        <v>0</v>
      </c>
      <c r="C1846">
        <v>12</v>
      </c>
      <c r="D1846">
        <v>8143.93</v>
      </c>
      <c r="E1846" cm="1">
        <f t="array" ref="E1846">_xlfn.IFS(B1846&gt;87,1,AND(B1846&lt;=87, B1846&gt;45),2,AND(B1846&lt;=45,B1846&gt;18),3,B1846&lt;=18,4)</f>
        <v>4</v>
      </c>
      <c r="F1846" cm="1">
        <f t="array" ref="F1846">_xlfn.IFS(C1846&gt;7,4,AND(C1846&lt;=7, C1846&gt;5),3,AND(C1846&lt;=5,C1846&gt;4),2,C1846&lt;=4,1)</f>
        <v>4</v>
      </c>
      <c r="G1846" cm="1">
        <f t="array" ref="G1846">_xlfn.IFS(D1846&gt;4094,4,AND(D1846&lt;=4094, D1846&gt;2784),3,AND(D1846&lt;=2784,D1846&gt;1779),2,D1846&lt;=1779,1)</f>
        <v>4</v>
      </c>
      <c r="H1846">
        <f t="shared" si="28"/>
        <v>444</v>
      </c>
      <c r="I1846" t="str" cm="1">
        <f t="array" ref="I1846">_xlfn.IFS(H1846&gt;411,"Platinum",AND(H1846&lt;=411, H1846&gt;311),"Gold",AND(H1846&lt;=311,H1846&gt;211),"Silver",H1846&lt;=211,"Bronze")</f>
        <v>Platinum</v>
      </c>
      <c r="J1846" t="str" cm="1">
        <f t="array" ref="J1846">_xlfn.IFS(
H1846="444","Champions",
LEFT(H1846,1)="4","Loyal Customers",
MID(H1846,2,1)="4","Potential Loyalists",
LEFT(H1846,1)="3","Promising",
LEFT(H1846,1)="2","Customers Needing Attention",
LEFT(H1846,1)&lt;="2","At Risk",
RIGHT(H1846,1)="4","Can't Lose Them",
TRUE,"Hibernating"
)</f>
        <v>Loyal Customers</v>
      </c>
    </row>
    <row r="1847" spans="1:10" x14ac:dyDescent="0.25">
      <c r="A1847" s="3" t="s">
        <v>1863</v>
      </c>
      <c r="B1847">
        <v>32</v>
      </c>
      <c r="C1847">
        <v>4</v>
      </c>
      <c r="D1847">
        <v>1742.83</v>
      </c>
      <c r="E1847" cm="1">
        <f t="array" ref="E1847">_xlfn.IFS(B1847&gt;87,1,AND(B1847&lt;=87, B1847&gt;45),2,AND(B1847&lt;=45,B1847&gt;18),3,B1847&lt;=18,4)</f>
        <v>3</v>
      </c>
      <c r="F1847" cm="1">
        <f t="array" ref="F1847">_xlfn.IFS(C1847&gt;7,4,AND(C1847&lt;=7, C1847&gt;5),3,AND(C1847&lt;=5,C1847&gt;4),2,C1847&lt;=4,1)</f>
        <v>1</v>
      </c>
      <c r="G1847" cm="1">
        <f t="array" ref="G1847">_xlfn.IFS(D1847&gt;4094,4,AND(D1847&lt;=4094, D1847&gt;2784),3,AND(D1847&lt;=2784,D1847&gt;1779),2,D1847&lt;=1779,1)</f>
        <v>1</v>
      </c>
      <c r="H1847">
        <f t="shared" si="28"/>
        <v>311</v>
      </c>
      <c r="I1847" t="str" cm="1">
        <f t="array" ref="I1847">_xlfn.IFS(H1847&gt;411,"Platinum",AND(H1847&lt;=411, H1847&gt;311),"Gold",AND(H1847&lt;=311,H1847&gt;211),"Silver",H1847&lt;=211,"Bronze")</f>
        <v>Silver</v>
      </c>
      <c r="J1847" t="str" cm="1">
        <f t="array" ref="J1847">_xlfn.IFS(
H1847="444","Champions",
LEFT(H1847,1)="4","Loyal Customers",
MID(H1847,2,1)="4","Potential Loyalists",
LEFT(H1847,1)="3","Promising",
LEFT(H1847,1)="2","Customers Needing Attention",
LEFT(H1847,1)&lt;="2","At Risk",
RIGHT(H1847,1)="4","Can't Lose Them",
TRUE,"Hibernating"
)</f>
        <v>Promising</v>
      </c>
    </row>
    <row r="1848" spans="1:10" x14ac:dyDescent="0.25">
      <c r="A1848" s="3" t="s">
        <v>1864</v>
      </c>
      <c r="B1848">
        <v>8</v>
      </c>
      <c r="C1848">
        <v>5</v>
      </c>
      <c r="D1848">
        <v>3638.75</v>
      </c>
      <c r="E1848" cm="1">
        <f t="array" ref="E1848">_xlfn.IFS(B1848&gt;87,1,AND(B1848&lt;=87, B1848&gt;45),2,AND(B1848&lt;=45,B1848&gt;18),3,B1848&lt;=18,4)</f>
        <v>4</v>
      </c>
      <c r="F1848" cm="1">
        <f t="array" ref="F1848">_xlfn.IFS(C1848&gt;7,4,AND(C1848&lt;=7, C1848&gt;5),3,AND(C1848&lt;=5,C1848&gt;4),2,C1848&lt;=4,1)</f>
        <v>2</v>
      </c>
      <c r="G1848" cm="1">
        <f t="array" ref="G1848">_xlfn.IFS(D1848&gt;4094,4,AND(D1848&lt;=4094, D1848&gt;2784),3,AND(D1848&lt;=2784,D1848&gt;1779),2,D1848&lt;=1779,1)</f>
        <v>3</v>
      </c>
      <c r="H1848">
        <f t="shared" si="28"/>
        <v>423</v>
      </c>
      <c r="I1848" t="str" cm="1">
        <f t="array" ref="I1848">_xlfn.IFS(H1848&gt;411,"Platinum",AND(H1848&lt;=411, H1848&gt;311),"Gold",AND(H1848&lt;=311,H1848&gt;211),"Silver",H1848&lt;=211,"Bronze")</f>
        <v>Platinum</v>
      </c>
      <c r="J1848" t="str" cm="1">
        <f t="array" ref="J1848">_xlfn.IFS(
H1848="444","Champions",
LEFT(H1848,1)="4","Loyal Customers",
MID(H1848,2,1)="4","Potential Loyalists",
LEFT(H1848,1)="3","Promising",
LEFT(H1848,1)="2","Customers Needing Attention",
LEFT(H1848,1)&lt;="2","At Risk",
RIGHT(H1848,1)="4","Can't Lose Them",
TRUE,"Hibernating"
)</f>
        <v>Loyal Customers</v>
      </c>
    </row>
    <row r="1849" spans="1:10" x14ac:dyDescent="0.25">
      <c r="A1849" s="3" t="s">
        <v>1865</v>
      </c>
      <c r="B1849">
        <v>62</v>
      </c>
      <c r="C1849">
        <v>9</v>
      </c>
      <c r="D1849">
        <v>6500.2999999999993</v>
      </c>
      <c r="E1849" cm="1">
        <f t="array" ref="E1849">_xlfn.IFS(B1849&gt;87,1,AND(B1849&lt;=87, B1849&gt;45),2,AND(B1849&lt;=45,B1849&gt;18),3,B1849&lt;=18,4)</f>
        <v>2</v>
      </c>
      <c r="F1849" cm="1">
        <f t="array" ref="F1849">_xlfn.IFS(C1849&gt;7,4,AND(C1849&lt;=7, C1849&gt;5),3,AND(C1849&lt;=5,C1849&gt;4),2,C1849&lt;=4,1)</f>
        <v>4</v>
      </c>
      <c r="G1849" cm="1">
        <f t="array" ref="G1849">_xlfn.IFS(D1849&gt;4094,4,AND(D1849&lt;=4094, D1849&gt;2784),3,AND(D1849&lt;=2784,D1849&gt;1779),2,D1849&lt;=1779,1)</f>
        <v>4</v>
      </c>
      <c r="H1849">
        <f t="shared" si="28"/>
        <v>244</v>
      </c>
      <c r="I1849" t="str" cm="1">
        <f t="array" ref="I1849">_xlfn.IFS(H1849&gt;411,"Platinum",AND(H1849&lt;=411, H1849&gt;311),"Gold",AND(H1849&lt;=311,H1849&gt;211),"Silver",H1849&lt;=211,"Bronze")</f>
        <v>Silver</v>
      </c>
      <c r="J1849" t="str" cm="1">
        <f t="array" ref="J1849">_xlfn.IFS(
H1849="444","Champions",
LEFT(H1849,1)="4","Loyal Customers",
MID(H1849,2,1)="4","Potential Loyalists",
LEFT(H1849,1)="3","Promising",
LEFT(H1849,1)="2","Customers Needing Attention",
LEFT(H1849,1)&lt;="2","At Risk",
RIGHT(H1849,1)="4","Can't Lose Them",
TRUE,"Hibernating"
)</f>
        <v>Potential Loyalists</v>
      </c>
    </row>
    <row r="1850" spans="1:10" x14ac:dyDescent="0.25">
      <c r="A1850" s="3" t="s">
        <v>1866</v>
      </c>
      <c r="B1850">
        <v>164</v>
      </c>
      <c r="C1850">
        <v>5</v>
      </c>
      <c r="D1850">
        <v>2037.0199999999998</v>
      </c>
      <c r="E1850" cm="1">
        <f t="array" ref="E1850">_xlfn.IFS(B1850&gt;87,1,AND(B1850&lt;=87, B1850&gt;45),2,AND(B1850&lt;=45,B1850&gt;18),3,B1850&lt;=18,4)</f>
        <v>1</v>
      </c>
      <c r="F1850" cm="1">
        <f t="array" ref="F1850">_xlfn.IFS(C1850&gt;7,4,AND(C1850&lt;=7, C1850&gt;5),3,AND(C1850&lt;=5,C1850&gt;4),2,C1850&lt;=4,1)</f>
        <v>2</v>
      </c>
      <c r="G1850" cm="1">
        <f t="array" ref="G1850">_xlfn.IFS(D1850&gt;4094,4,AND(D1850&lt;=4094, D1850&gt;2784),3,AND(D1850&lt;=2784,D1850&gt;1779),2,D1850&lt;=1779,1)</f>
        <v>2</v>
      </c>
      <c r="H1850">
        <f t="shared" si="28"/>
        <v>122</v>
      </c>
      <c r="I1850" t="str" cm="1">
        <f t="array" ref="I1850">_xlfn.IFS(H1850&gt;411,"Platinum",AND(H1850&lt;=411, H1850&gt;311),"Gold",AND(H1850&lt;=311,H1850&gt;211),"Silver",H1850&lt;=211,"Bronze")</f>
        <v>Bronze</v>
      </c>
      <c r="J1850" t="str" cm="1">
        <f t="array" ref="J1850">_xlfn.IFS(
H1850="444","Champions",
LEFT(H1850,1)="4","Loyal Customers",
MID(H1850,2,1)="4","Potential Loyalists",
LEFT(H1850,1)="3","Promising",
LEFT(H1850,1)="2","Customers Needing Attention",
LEFT(H1850,1)&lt;="2","At Risk",
RIGHT(H1850,1)="4","Can't Lose Them",
TRUE,"Hibernating"
)</f>
        <v>At Risk</v>
      </c>
    </row>
    <row r="1851" spans="1:10" x14ac:dyDescent="0.25">
      <c r="A1851" s="3" t="s">
        <v>1867</v>
      </c>
      <c r="B1851">
        <v>134</v>
      </c>
      <c r="C1851">
        <v>7</v>
      </c>
      <c r="D1851">
        <v>3303.7099999999996</v>
      </c>
      <c r="E1851" cm="1">
        <f t="array" ref="E1851">_xlfn.IFS(B1851&gt;87,1,AND(B1851&lt;=87, B1851&gt;45),2,AND(B1851&lt;=45,B1851&gt;18),3,B1851&lt;=18,4)</f>
        <v>1</v>
      </c>
      <c r="F1851" cm="1">
        <f t="array" ref="F1851">_xlfn.IFS(C1851&gt;7,4,AND(C1851&lt;=7, C1851&gt;5),3,AND(C1851&lt;=5,C1851&gt;4),2,C1851&lt;=4,1)</f>
        <v>3</v>
      </c>
      <c r="G1851" cm="1">
        <f t="array" ref="G1851">_xlfn.IFS(D1851&gt;4094,4,AND(D1851&lt;=4094, D1851&gt;2784),3,AND(D1851&lt;=2784,D1851&gt;1779),2,D1851&lt;=1779,1)</f>
        <v>3</v>
      </c>
      <c r="H1851">
        <f t="shared" si="28"/>
        <v>133</v>
      </c>
      <c r="I1851" t="str" cm="1">
        <f t="array" ref="I1851">_xlfn.IFS(H1851&gt;411,"Platinum",AND(H1851&lt;=411, H1851&gt;311),"Gold",AND(H1851&lt;=311,H1851&gt;211),"Silver",H1851&lt;=211,"Bronze")</f>
        <v>Bronze</v>
      </c>
      <c r="J1851" t="str" cm="1">
        <f t="array" ref="J1851">_xlfn.IFS(
H1851="444","Champions",
LEFT(H1851,1)="4","Loyal Customers",
MID(H1851,2,1)="4","Potential Loyalists",
LEFT(H1851,1)="3","Promising",
LEFT(H1851,1)="2","Customers Needing Attention",
LEFT(H1851,1)&lt;="2","At Risk",
RIGHT(H1851,1)="4","Can't Lose Them",
TRUE,"Hibernating"
)</f>
        <v>At Risk</v>
      </c>
    </row>
    <row r="1852" spans="1:10" x14ac:dyDescent="0.25">
      <c r="A1852" s="3" t="s">
        <v>1868</v>
      </c>
      <c r="B1852">
        <v>30</v>
      </c>
      <c r="C1852">
        <v>3</v>
      </c>
      <c r="D1852">
        <v>3383.62</v>
      </c>
      <c r="E1852" cm="1">
        <f t="array" ref="E1852">_xlfn.IFS(B1852&gt;87,1,AND(B1852&lt;=87, B1852&gt;45),2,AND(B1852&lt;=45,B1852&gt;18),3,B1852&lt;=18,4)</f>
        <v>3</v>
      </c>
      <c r="F1852" cm="1">
        <f t="array" ref="F1852">_xlfn.IFS(C1852&gt;7,4,AND(C1852&lt;=7, C1852&gt;5),3,AND(C1852&lt;=5,C1852&gt;4),2,C1852&lt;=4,1)</f>
        <v>1</v>
      </c>
      <c r="G1852" cm="1">
        <f t="array" ref="G1852">_xlfn.IFS(D1852&gt;4094,4,AND(D1852&lt;=4094, D1852&gt;2784),3,AND(D1852&lt;=2784,D1852&gt;1779),2,D1852&lt;=1779,1)</f>
        <v>3</v>
      </c>
      <c r="H1852">
        <f t="shared" si="28"/>
        <v>313</v>
      </c>
      <c r="I1852" t="str" cm="1">
        <f t="array" ref="I1852">_xlfn.IFS(H1852&gt;411,"Platinum",AND(H1852&lt;=411, H1852&gt;311),"Gold",AND(H1852&lt;=311,H1852&gt;211),"Silver",H1852&lt;=211,"Bronze")</f>
        <v>Gold</v>
      </c>
      <c r="J1852" t="str" cm="1">
        <f t="array" ref="J1852">_xlfn.IFS(
H1852="444","Champions",
LEFT(H1852,1)="4","Loyal Customers",
MID(H1852,2,1)="4","Potential Loyalists",
LEFT(H1852,1)="3","Promising",
LEFT(H1852,1)="2","Customers Needing Attention",
LEFT(H1852,1)&lt;="2","At Risk",
RIGHT(H1852,1)="4","Can't Lose Them",
TRUE,"Hibernating"
)</f>
        <v>Promising</v>
      </c>
    </row>
    <row r="1853" spans="1:10" x14ac:dyDescent="0.25">
      <c r="A1853" s="3" t="s">
        <v>1869</v>
      </c>
      <c r="B1853">
        <v>256</v>
      </c>
      <c r="C1853">
        <v>4</v>
      </c>
      <c r="D1853">
        <v>1424.82</v>
      </c>
      <c r="E1853" cm="1">
        <f t="array" ref="E1853">_xlfn.IFS(B1853&gt;87,1,AND(B1853&lt;=87, B1853&gt;45),2,AND(B1853&lt;=45,B1853&gt;18),3,B1853&lt;=18,4)</f>
        <v>1</v>
      </c>
      <c r="F1853" cm="1">
        <f t="array" ref="F1853">_xlfn.IFS(C1853&gt;7,4,AND(C1853&lt;=7, C1853&gt;5),3,AND(C1853&lt;=5,C1853&gt;4),2,C1853&lt;=4,1)</f>
        <v>1</v>
      </c>
      <c r="G1853" cm="1">
        <f t="array" ref="G1853">_xlfn.IFS(D1853&gt;4094,4,AND(D1853&lt;=4094, D1853&gt;2784),3,AND(D1853&lt;=2784,D1853&gt;1779),2,D1853&lt;=1779,1)</f>
        <v>1</v>
      </c>
      <c r="H1853">
        <f t="shared" si="28"/>
        <v>111</v>
      </c>
      <c r="I1853" t="str" cm="1">
        <f t="array" ref="I1853">_xlfn.IFS(H1853&gt;411,"Platinum",AND(H1853&lt;=411, H1853&gt;311),"Gold",AND(H1853&lt;=311,H1853&gt;211),"Silver",H1853&lt;=211,"Bronze")</f>
        <v>Bronze</v>
      </c>
      <c r="J1853" t="str" cm="1">
        <f t="array" ref="J1853">_xlfn.IFS(
H1853="444","Champions",
LEFT(H1853,1)="4","Loyal Customers",
MID(H1853,2,1)="4","Potential Loyalists",
LEFT(H1853,1)="3","Promising",
LEFT(H1853,1)="2","Customers Needing Attention",
LEFT(H1853,1)&lt;="2","At Risk",
RIGHT(H1853,1)="4","Can't Lose Them",
TRUE,"Hibernating"
)</f>
        <v>At Risk</v>
      </c>
    </row>
    <row r="1854" spans="1:10" x14ac:dyDescent="0.25">
      <c r="A1854" s="3" t="s">
        <v>1870</v>
      </c>
      <c r="B1854">
        <v>98</v>
      </c>
      <c r="C1854">
        <v>5</v>
      </c>
      <c r="D1854">
        <v>2515.4300000000003</v>
      </c>
      <c r="E1854" cm="1">
        <f t="array" ref="E1854">_xlfn.IFS(B1854&gt;87,1,AND(B1854&lt;=87, B1854&gt;45),2,AND(B1854&lt;=45,B1854&gt;18),3,B1854&lt;=18,4)</f>
        <v>1</v>
      </c>
      <c r="F1854" cm="1">
        <f t="array" ref="F1854">_xlfn.IFS(C1854&gt;7,4,AND(C1854&lt;=7, C1854&gt;5),3,AND(C1854&lt;=5,C1854&gt;4),2,C1854&lt;=4,1)</f>
        <v>2</v>
      </c>
      <c r="G1854" cm="1">
        <f t="array" ref="G1854">_xlfn.IFS(D1854&gt;4094,4,AND(D1854&lt;=4094, D1854&gt;2784),3,AND(D1854&lt;=2784,D1854&gt;1779),2,D1854&lt;=1779,1)</f>
        <v>2</v>
      </c>
      <c r="H1854">
        <f t="shared" si="28"/>
        <v>122</v>
      </c>
      <c r="I1854" t="str" cm="1">
        <f t="array" ref="I1854">_xlfn.IFS(H1854&gt;411,"Platinum",AND(H1854&lt;=411, H1854&gt;311),"Gold",AND(H1854&lt;=311,H1854&gt;211),"Silver",H1854&lt;=211,"Bronze")</f>
        <v>Bronze</v>
      </c>
      <c r="J1854" t="str" cm="1">
        <f t="array" ref="J1854">_xlfn.IFS(
H1854="444","Champions",
LEFT(H1854,1)="4","Loyal Customers",
MID(H1854,2,1)="4","Potential Loyalists",
LEFT(H1854,1)="3","Promising",
LEFT(H1854,1)="2","Customers Needing Attention",
LEFT(H1854,1)&lt;="2","At Risk",
RIGHT(H1854,1)="4","Can't Lose Them",
TRUE,"Hibernating"
)</f>
        <v>At Risk</v>
      </c>
    </row>
    <row r="1855" spans="1:10" x14ac:dyDescent="0.25">
      <c r="A1855" s="3" t="s">
        <v>1871</v>
      </c>
      <c r="B1855">
        <v>61</v>
      </c>
      <c r="C1855">
        <v>5</v>
      </c>
      <c r="D1855">
        <v>1542.4099999999999</v>
      </c>
      <c r="E1855" cm="1">
        <f t="array" ref="E1855">_xlfn.IFS(B1855&gt;87,1,AND(B1855&lt;=87, B1855&gt;45),2,AND(B1855&lt;=45,B1855&gt;18),3,B1855&lt;=18,4)</f>
        <v>2</v>
      </c>
      <c r="F1855" cm="1">
        <f t="array" ref="F1855">_xlfn.IFS(C1855&gt;7,4,AND(C1855&lt;=7, C1855&gt;5),3,AND(C1855&lt;=5,C1855&gt;4),2,C1855&lt;=4,1)</f>
        <v>2</v>
      </c>
      <c r="G1855" cm="1">
        <f t="array" ref="G1855">_xlfn.IFS(D1855&gt;4094,4,AND(D1855&lt;=4094, D1855&gt;2784),3,AND(D1855&lt;=2784,D1855&gt;1779),2,D1855&lt;=1779,1)</f>
        <v>1</v>
      </c>
      <c r="H1855">
        <f t="shared" si="28"/>
        <v>221</v>
      </c>
      <c r="I1855" t="str" cm="1">
        <f t="array" ref="I1855">_xlfn.IFS(H1855&gt;411,"Platinum",AND(H1855&lt;=411, H1855&gt;311),"Gold",AND(H1855&lt;=311,H1855&gt;211),"Silver",H1855&lt;=211,"Bronze")</f>
        <v>Silver</v>
      </c>
      <c r="J1855" t="str" cm="1">
        <f t="array" ref="J1855">_xlfn.IFS(
H1855="444","Champions",
LEFT(H1855,1)="4","Loyal Customers",
MID(H1855,2,1)="4","Potential Loyalists",
LEFT(H1855,1)="3","Promising",
LEFT(H1855,1)="2","Customers Needing Attention",
LEFT(H1855,1)&lt;="2","At Risk",
RIGHT(H1855,1)="4","Can't Lose Them",
TRUE,"Hibernating"
)</f>
        <v>Customers Needing Attention</v>
      </c>
    </row>
    <row r="1856" spans="1:10" x14ac:dyDescent="0.25">
      <c r="A1856" s="3" t="s">
        <v>1872</v>
      </c>
      <c r="B1856">
        <v>48</v>
      </c>
      <c r="C1856">
        <v>3</v>
      </c>
      <c r="D1856">
        <v>1280.0700000000002</v>
      </c>
      <c r="E1856" cm="1">
        <f t="array" ref="E1856">_xlfn.IFS(B1856&gt;87,1,AND(B1856&lt;=87, B1856&gt;45),2,AND(B1856&lt;=45,B1856&gt;18),3,B1856&lt;=18,4)</f>
        <v>2</v>
      </c>
      <c r="F1856" cm="1">
        <f t="array" ref="F1856">_xlfn.IFS(C1856&gt;7,4,AND(C1856&lt;=7, C1856&gt;5),3,AND(C1856&lt;=5,C1856&gt;4),2,C1856&lt;=4,1)</f>
        <v>1</v>
      </c>
      <c r="G1856" cm="1">
        <f t="array" ref="G1856">_xlfn.IFS(D1856&gt;4094,4,AND(D1856&lt;=4094, D1856&gt;2784),3,AND(D1856&lt;=2784,D1856&gt;1779),2,D1856&lt;=1779,1)</f>
        <v>1</v>
      </c>
      <c r="H1856">
        <f t="shared" si="28"/>
        <v>211</v>
      </c>
      <c r="I1856" t="str" cm="1">
        <f t="array" ref="I1856">_xlfn.IFS(H1856&gt;411,"Platinum",AND(H1856&lt;=411, H1856&gt;311),"Gold",AND(H1856&lt;=311,H1856&gt;211),"Silver",H1856&lt;=211,"Bronze")</f>
        <v>Bronze</v>
      </c>
      <c r="J1856" t="str" cm="1">
        <f t="array" ref="J1856">_xlfn.IFS(
H1856="444","Champions",
LEFT(H1856,1)="4","Loyal Customers",
MID(H1856,2,1)="4","Potential Loyalists",
LEFT(H1856,1)="3","Promising",
LEFT(H1856,1)="2","Customers Needing Attention",
LEFT(H1856,1)&lt;="2","At Risk",
RIGHT(H1856,1)="4","Can't Lose Them",
TRUE,"Hibernating"
)</f>
        <v>Customers Needing Attention</v>
      </c>
    </row>
    <row r="1857" spans="1:10" x14ac:dyDescent="0.25">
      <c r="A1857" s="3" t="s">
        <v>1873</v>
      </c>
      <c r="B1857">
        <v>130</v>
      </c>
      <c r="C1857">
        <v>4</v>
      </c>
      <c r="D1857">
        <v>2337.9900000000002</v>
      </c>
      <c r="E1857" cm="1">
        <f t="array" ref="E1857">_xlfn.IFS(B1857&gt;87,1,AND(B1857&lt;=87, B1857&gt;45),2,AND(B1857&lt;=45,B1857&gt;18),3,B1857&lt;=18,4)</f>
        <v>1</v>
      </c>
      <c r="F1857" cm="1">
        <f t="array" ref="F1857">_xlfn.IFS(C1857&gt;7,4,AND(C1857&lt;=7, C1857&gt;5),3,AND(C1857&lt;=5,C1857&gt;4),2,C1857&lt;=4,1)</f>
        <v>1</v>
      </c>
      <c r="G1857" cm="1">
        <f t="array" ref="G1857">_xlfn.IFS(D1857&gt;4094,4,AND(D1857&lt;=4094, D1857&gt;2784),3,AND(D1857&lt;=2784,D1857&gt;1779),2,D1857&lt;=1779,1)</f>
        <v>2</v>
      </c>
      <c r="H1857">
        <f t="shared" si="28"/>
        <v>112</v>
      </c>
      <c r="I1857" t="str" cm="1">
        <f t="array" ref="I1857">_xlfn.IFS(H1857&gt;411,"Platinum",AND(H1857&lt;=411, H1857&gt;311),"Gold",AND(H1857&lt;=311,H1857&gt;211),"Silver",H1857&lt;=211,"Bronze")</f>
        <v>Bronze</v>
      </c>
      <c r="J1857" t="str" cm="1">
        <f t="array" ref="J1857">_xlfn.IFS(
H1857="444","Champions",
LEFT(H1857,1)="4","Loyal Customers",
MID(H1857,2,1)="4","Potential Loyalists",
LEFT(H1857,1)="3","Promising",
LEFT(H1857,1)="2","Customers Needing Attention",
LEFT(H1857,1)&lt;="2","At Risk",
RIGHT(H1857,1)="4","Can't Lose Them",
TRUE,"Hibernating"
)</f>
        <v>At Risk</v>
      </c>
    </row>
    <row r="1858" spans="1:10" x14ac:dyDescent="0.25">
      <c r="A1858" s="3" t="s">
        <v>1874</v>
      </c>
      <c r="B1858">
        <v>58</v>
      </c>
      <c r="C1858">
        <v>3</v>
      </c>
      <c r="D1858">
        <v>1311.3899999999999</v>
      </c>
      <c r="E1858" cm="1">
        <f t="array" ref="E1858">_xlfn.IFS(B1858&gt;87,1,AND(B1858&lt;=87, B1858&gt;45),2,AND(B1858&lt;=45,B1858&gt;18),3,B1858&lt;=18,4)</f>
        <v>2</v>
      </c>
      <c r="F1858" cm="1">
        <f t="array" ref="F1858">_xlfn.IFS(C1858&gt;7,4,AND(C1858&lt;=7, C1858&gt;5),3,AND(C1858&lt;=5,C1858&gt;4),2,C1858&lt;=4,1)</f>
        <v>1</v>
      </c>
      <c r="G1858" cm="1">
        <f t="array" ref="G1858">_xlfn.IFS(D1858&gt;4094,4,AND(D1858&lt;=4094, D1858&gt;2784),3,AND(D1858&lt;=2784,D1858&gt;1779),2,D1858&lt;=1779,1)</f>
        <v>1</v>
      </c>
      <c r="H1858">
        <f t="shared" si="28"/>
        <v>211</v>
      </c>
      <c r="I1858" t="str" cm="1">
        <f t="array" ref="I1858">_xlfn.IFS(H1858&gt;411,"Platinum",AND(H1858&lt;=411, H1858&gt;311),"Gold",AND(H1858&lt;=311,H1858&gt;211),"Silver",H1858&lt;=211,"Bronze")</f>
        <v>Bronze</v>
      </c>
      <c r="J1858" t="str" cm="1">
        <f t="array" ref="J1858">_xlfn.IFS(
H1858="444","Champions",
LEFT(H1858,1)="4","Loyal Customers",
MID(H1858,2,1)="4","Potential Loyalists",
LEFT(H1858,1)="3","Promising",
LEFT(H1858,1)="2","Customers Needing Attention",
LEFT(H1858,1)&lt;="2","At Risk",
RIGHT(H1858,1)="4","Can't Lose Them",
TRUE,"Hibernating"
)</f>
        <v>Customers Needing Attention</v>
      </c>
    </row>
    <row r="1859" spans="1:10" x14ac:dyDescent="0.25">
      <c r="A1859" s="3" t="s">
        <v>1875</v>
      </c>
      <c r="B1859">
        <v>100</v>
      </c>
      <c r="C1859">
        <v>7</v>
      </c>
      <c r="D1859">
        <v>3015.83</v>
      </c>
      <c r="E1859" cm="1">
        <f t="array" ref="E1859">_xlfn.IFS(B1859&gt;87,1,AND(B1859&lt;=87, B1859&gt;45),2,AND(B1859&lt;=45,B1859&gt;18),3,B1859&lt;=18,4)</f>
        <v>1</v>
      </c>
      <c r="F1859" cm="1">
        <f t="array" ref="F1859">_xlfn.IFS(C1859&gt;7,4,AND(C1859&lt;=7, C1859&gt;5),3,AND(C1859&lt;=5,C1859&gt;4),2,C1859&lt;=4,1)</f>
        <v>3</v>
      </c>
      <c r="G1859" cm="1">
        <f t="array" ref="G1859">_xlfn.IFS(D1859&gt;4094,4,AND(D1859&lt;=4094, D1859&gt;2784),3,AND(D1859&lt;=2784,D1859&gt;1779),2,D1859&lt;=1779,1)</f>
        <v>3</v>
      </c>
      <c r="H1859">
        <f t="shared" si="28"/>
        <v>133</v>
      </c>
      <c r="I1859" t="str" cm="1">
        <f t="array" ref="I1859">_xlfn.IFS(H1859&gt;411,"Platinum",AND(H1859&lt;=411, H1859&gt;311),"Gold",AND(H1859&lt;=311,H1859&gt;211),"Silver",H1859&lt;=211,"Bronze")</f>
        <v>Bronze</v>
      </c>
      <c r="J1859" t="str" cm="1">
        <f t="array" ref="J1859">_xlfn.IFS(
H1859="444","Champions",
LEFT(H1859,1)="4","Loyal Customers",
MID(H1859,2,1)="4","Potential Loyalists",
LEFT(H1859,1)="3","Promising",
LEFT(H1859,1)="2","Customers Needing Attention",
LEFT(H1859,1)&lt;="2","At Risk",
RIGHT(H1859,1)="4","Can't Lose Them",
TRUE,"Hibernating"
)</f>
        <v>At Risk</v>
      </c>
    </row>
    <row r="1860" spans="1:10" x14ac:dyDescent="0.25">
      <c r="A1860" s="3" t="s">
        <v>1876</v>
      </c>
      <c r="B1860">
        <v>15</v>
      </c>
      <c r="C1860">
        <v>8</v>
      </c>
      <c r="D1860">
        <v>2415.16</v>
      </c>
      <c r="E1860" cm="1">
        <f t="array" ref="E1860">_xlfn.IFS(B1860&gt;87,1,AND(B1860&lt;=87, B1860&gt;45),2,AND(B1860&lt;=45,B1860&gt;18),3,B1860&lt;=18,4)</f>
        <v>4</v>
      </c>
      <c r="F1860" cm="1">
        <f t="array" ref="F1860">_xlfn.IFS(C1860&gt;7,4,AND(C1860&lt;=7, C1860&gt;5),3,AND(C1860&lt;=5,C1860&gt;4),2,C1860&lt;=4,1)</f>
        <v>4</v>
      </c>
      <c r="G1860" cm="1">
        <f t="array" ref="G1860">_xlfn.IFS(D1860&gt;4094,4,AND(D1860&lt;=4094, D1860&gt;2784),3,AND(D1860&lt;=2784,D1860&gt;1779),2,D1860&lt;=1779,1)</f>
        <v>2</v>
      </c>
      <c r="H1860">
        <f t="shared" si="28"/>
        <v>442</v>
      </c>
      <c r="I1860" t="str" cm="1">
        <f t="array" ref="I1860">_xlfn.IFS(H1860&gt;411,"Platinum",AND(H1860&lt;=411, H1860&gt;311),"Gold",AND(H1860&lt;=311,H1860&gt;211),"Silver",H1860&lt;=211,"Bronze")</f>
        <v>Platinum</v>
      </c>
      <c r="J1860" t="str" cm="1">
        <f t="array" ref="J1860">_xlfn.IFS(
H1860="444","Champions",
LEFT(H1860,1)="4","Loyal Customers",
MID(H1860,2,1)="4","Potential Loyalists",
LEFT(H1860,1)="3","Promising",
LEFT(H1860,1)="2","Customers Needing Attention",
LEFT(H1860,1)&lt;="2","At Risk",
RIGHT(H1860,1)="4","Can't Lose Them",
TRUE,"Hibernating"
)</f>
        <v>Loyal Customers</v>
      </c>
    </row>
    <row r="1861" spans="1:10" x14ac:dyDescent="0.25">
      <c r="A1861" s="3" t="s">
        <v>1877</v>
      </c>
      <c r="B1861">
        <v>90</v>
      </c>
      <c r="C1861">
        <v>5</v>
      </c>
      <c r="D1861">
        <v>1142.54</v>
      </c>
      <c r="E1861" cm="1">
        <f t="array" ref="E1861">_xlfn.IFS(B1861&gt;87,1,AND(B1861&lt;=87, B1861&gt;45),2,AND(B1861&lt;=45,B1861&gt;18),3,B1861&lt;=18,4)</f>
        <v>1</v>
      </c>
      <c r="F1861" cm="1">
        <f t="array" ref="F1861">_xlfn.IFS(C1861&gt;7,4,AND(C1861&lt;=7, C1861&gt;5),3,AND(C1861&lt;=5,C1861&gt;4),2,C1861&lt;=4,1)</f>
        <v>2</v>
      </c>
      <c r="G1861" cm="1">
        <f t="array" ref="G1861">_xlfn.IFS(D1861&gt;4094,4,AND(D1861&lt;=4094, D1861&gt;2784),3,AND(D1861&lt;=2784,D1861&gt;1779),2,D1861&lt;=1779,1)</f>
        <v>1</v>
      </c>
      <c r="H1861">
        <f t="shared" ref="H1861:H1924" si="29">(100*E1861)+(10*F1861)+G1861</f>
        <v>121</v>
      </c>
      <c r="I1861" t="str" cm="1">
        <f t="array" ref="I1861">_xlfn.IFS(H1861&gt;411,"Platinum",AND(H1861&lt;=411, H1861&gt;311),"Gold",AND(H1861&lt;=311,H1861&gt;211),"Silver",H1861&lt;=211,"Bronze")</f>
        <v>Bronze</v>
      </c>
      <c r="J1861" t="str" cm="1">
        <f t="array" ref="J1861">_xlfn.IFS(
H1861="444","Champions",
LEFT(H1861,1)="4","Loyal Customers",
MID(H1861,2,1)="4","Potential Loyalists",
LEFT(H1861,1)="3","Promising",
LEFT(H1861,1)="2","Customers Needing Attention",
LEFT(H1861,1)&lt;="2","At Risk",
RIGHT(H1861,1)="4","Can't Lose Them",
TRUE,"Hibernating"
)</f>
        <v>At Risk</v>
      </c>
    </row>
    <row r="1862" spans="1:10" x14ac:dyDescent="0.25">
      <c r="A1862" s="3" t="s">
        <v>1878</v>
      </c>
      <c r="B1862">
        <v>44</v>
      </c>
      <c r="C1862">
        <v>5</v>
      </c>
      <c r="D1862">
        <v>3478.1400000000003</v>
      </c>
      <c r="E1862" cm="1">
        <f t="array" ref="E1862">_xlfn.IFS(B1862&gt;87,1,AND(B1862&lt;=87, B1862&gt;45),2,AND(B1862&lt;=45,B1862&gt;18),3,B1862&lt;=18,4)</f>
        <v>3</v>
      </c>
      <c r="F1862" cm="1">
        <f t="array" ref="F1862">_xlfn.IFS(C1862&gt;7,4,AND(C1862&lt;=7, C1862&gt;5),3,AND(C1862&lt;=5,C1862&gt;4),2,C1862&lt;=4,1)</f>
        <v>2</v>
      </c>
      <c r="G1862" cm="1">
        <f t="array" ref="G1862">_xlfn.IFS(D1862&gt;4094,4,AND(D1862&lt;=4094, D1862&gt;2784),3,AND(D1862&lt;=2784,D1862&gt;1779),2,D1862&lt;=1779,1)</f>
        <v>3</v>
      </c>
      <c r="H1862">
        <f t="shared" si="29"/>
        <v>323</v>
      </c>
      <c r="I1862" t="str" cm="1">
        <f t="array" ref="I1862">_xlfn.IFS(H1862&gt;411,"Platinum",AND(H1862&lt;=411, H1862&gt;311),"Gold",AND(H1862&lt;=311,H1862&gt;211),"Silver",H1862&lt;=211,"Bronze")</f>
        <v>Gold</v>
      </c>
      <c r="J1862" t="str" cm="1">
        <f t="array" ref="J1862">_xlfn.IFS(
H1862="444","Champions",
LEFT(H1862,1)="4","Loyal Customers",
MID(H1862,2,1)="4","Potential Loyalists",
LEFT(H1862,1)="3","Promising",
LEFT(H1862,1)="2","Customers Needing Attention",
LEFT(H1862,1)&lt;="2","At Risk",
RIGHT(H1862,1)="4","Can't Lose Them",
TRUE,"Hibernating"
)</f>
        <v>Promising</v>
      </c>
    </row>
    <row r="1863" spans="1:10" x14ac:dyDescent="0.25">
      <c r="A1863" s="3" t="s">
        <v>1879</v>
      </c>
      <c r="B1863">
        <v>95</v>
      </c>
      <c r="C1863">
        <v>5</v>
      </c>
      <c r="D1863">
        <v>2643.24</v>
      </c>
      <c r="E1863" cm="1">
        <f t="array" ref="E1863">_xlfn.IFS(B1863&gt;87,1,AND(B1863&lt;=87, B1863&gt;45),2,AND(B1863&lt;=45,B1863&gt;18),3,B1863&lt;=18,4)</f>
        <v>1</v>
      </c>
      <c r="F1863" cm="1">
        <f t="array" ref="F1863">_xlfn.IFS(C1863&gt;7,4,AND(C1863&lt;=7, C1863&gt;5),3,AND(C1863&lt;=5,C1863&gt;4),2,C1863&lt;=4,1)</f>
        <v>2</v>
      </c>
      <c r="G1863" cm="1">
        <f t="array" ref="G1863">_xlfn.IFS(D1863&gt;4094,4,AND(D1863&lt;=4094, D1863&gt;2784),3,AND(D1863&lt;=2784,D1863&gt;1779),2,D1863&lt;=1779,1)</f>
        <v>2</v>
      </c>
      <c r="H1863">
        <f t="shared" si="29"/>
        <v>122</v>
      </c>
      <c r="I1863" t="str" cm="1">
        <f t="array" ref="I1863">_xlfn.IFS(H1863&gt;411,"Platinum",AND(H1863&lt;=411, H1863&gt;311),"Gold",AND(H1863&lt;=311,H1863&gt;211),"Silver",H1863&lt;=211,"Bronze")</f>
        <v>Bronze</v>
      </c>
      <c r="J1863" t="str" cm="1">
        <f t="array" ref="J1863">_xlfn.IFS(
H1863="444","Champions",
LEFT(H1863,1)="4","Loyal Customers",
MID(H1863,2,1)="4","Potential Loyalists",
LEFT(H1863,1)="3","Promising",
LEFT(H1863,1)="2","Customers Needing Attention",
LEFT(H1863,1)&lt;="2","At Risk",
RIGHT(H1863,1)="4","Can't Lose Them",
TRUE,"Hibernating"
)</f>
        <v>At Risk</v>
      </c>
    </row>
    <row r="1864" spans="1:10" x14ac:dyDescent="0.25">
      <c r="A1864" s="3" t="s">
        <v>1880</v>
      </c>
      <c r="B1864">
        <v>5</v>
      </c>
      <c r="C1864">
        <v>6</v>
      </c>
      <c r="D1864">
        <v>2943.8799999999997</v>
      </c>
      <c r="E1864" cm="1">
        <f t="array" ref="E1864">_xlfn.IFS(B1864&gt;87,1,AND(B1864&lt;=87, B1864&gt;45),2,AND(B1864&lt;=45,B1864&gt;18),3,B1864&lt;=18,4)</f>
        <v>4</v>
      </c>
      <c r="F1864" cm="1">
        <f t="array" ref="F1864">_xlfn.IFS(C1864&gt;7,4,AND(C1864&lt;=7, C1864&gt;5),3,AND(C1864&lt;=5,C1864&gt;4),2,C1864&lt;=4,1)</f>
        <v>3</v>
      </c>
      <c r="G1864" cm="1">
        <f t="array" ref="G1864">_xlfn.IFS(D1864&gt;4094,4,AND(D1864&lt;=4094, D1864&gt;2784),3,AND(D1864&lt;=2784,D1864&gt;1779),2,D1864&lt;=1779,1)</f>
        <v>3</v>
      </c>
      <c r="H1864">
        <f t="shared" si="29"/>
        <v>433</v>
      </c>
      <c r="I1864" t="str" cm="1">
        <f t="array" ref="I1864">_xlfn.IFS(H1864&gt;411,"Platinum",AND(H1864&lt;=411, H1864&gt;311),"Gold",AND(H1864&lt;=311,H1864&gt;211),"Silver",H1864&lt;=211,"Bronze")</f>
        <v>Platinum</v>
      </c>
      <c r="J1864" t="str" cm="1">
        <f t="array" ref="J1864">_xlfn.IFS(
H1864="444","Champions",
LEFT(H1864,1)="4","Loyal Customers",
MID(H1864,2,1)="4","Potential Loyalists",
LEFT(H1864,1)="3","Promising",
LEFT(H1864,1)="2","Customers Needing Attention",
LEFT(H1864,1)&lt;="2","At Risk",
RIGHT(H1864,1)="4","Can't Lose Them",
TRUE,"Hibernating"
)</f>
        <v>Loyal Customers</v>
      </c>
    </row>
    <row r="1865" spans="1:10" x14ac:dyDescent="0.25">
      <c r="A1865" s="3" t="s">
        <v>1881</v>
      </c>
      <c r="B1865">
        <v>27</v>
      </c>
      <c r="C1865">
        <v>5</v>
      </c>
      <c r="D1865">
        <v>1891.7199999999998</v>
      </c>
      <c r="E1865" cm="1">
        <f t="array" ref="E1865">_xlfn.IFS(B1865&gt;87,1,AND(B1865&lt;=87, B1865&gt;45),2,AND(B1865&lt;=45,B1865&gt;18),3,B1865&lt;=18,4)</f>
        <v>3</v>
      </c>
      <c r="F1865" cm="1">
        <f t="array" ref="F1865">_xlfn.IFS(C1865&gt;7,4,AND(C1865&lt;=7, C1865&gt;5),3,AND(C1865&lt;=5,C1865&gt;4),2,C1865&lt;=4,1)</f>
        <v>2</v>
      </c>
      <c r="G1865" cm="1">
        <f t="array" ref="G1865">_xlfn.IFS(D1865&gt;4094,4,AND(D1865&lt;=4094, D1865&gt;2784),3,AND(D1865&lt;=2784,D1865&gt;1779),2,D1865&lt;=1779,1)</f>
        <v>2</v>
      </c>
      <c r="H1865">
        <f t="shared" si="29"/>
        <v>322</v>
      </c>
      <c r="I1865" t="str" cm="1">
        <f t="array" ref="I1865">_xlfn.IFS(H1865&gt;411,"Platinum",AND(H1865&lt;=411, H1865&gt;311),"Gold",AND(H1865&lt;=311,H1865&gt;211),"Silver",H1865&lt;=211,"Bronze")</f>
        <v>Gold</v>
      </c>
      <c r="J1865" t="str" cm="1">
        <f t="array" ref="J1865">_xlfn.IFS(
H1865="444","Champions",
LEFT(H1865,1)="4","Loyal Customers",
MID(H1865,2,1)="4","Potential Loyalists",
LEFT(H1865,1)="3","Promising",
LEFT(H1865,1)="2","Customers Needing Attention",
LEFT(H1865,1)&lt;="2","At Risk",
RIGHT(H1865,1)="4","Can't Lose Them",
TRUE,"Hibernating"
)</f>
        <v>Promising</v>
      </c>
    </row>
    <row r="1866" spans="1:10" x14ac:dyDescent="0.25">
      <c r="A1866" s="3" t="s">
        <v>1882</v>
      </c>
      <c r="B1866">
        <v>113</v>
      </c>
      <c r="C1866">
        <v>5</v>
      </c>
      <c r="D1866">
        <v>2932.34</v>
      </c>
      <c r="E1866" cm="1">
        <f t="array" ref="E1866">_xlfn.IFS(B1866&gt;87,1,AND(B1866&lt;=87, B1866&gt;45),2,AND(B1866&lt;=45,B1866&gt;18),3,B1866&lt;=18,4)</f>
        <v>1</v>
      </c>
      <c r="F1866" cm="1">
        <f t="array" ref="F1866">_xlfn.IFS(C1866&gt;7,4,AND(C1866&lt;=7, C1866&gt;5),3,AND(C1866&lt;=5,C1866&gt;4),2,C1866&lt;=4,1)</f>
        <v>2</v>
      </c>
      <c r="G1866" cm="1">
        <f t="array" ref="G1866">_xlfn.IFS(D1866&gt;4094,4,AND(D1866&lt;=4094, D1866&gt;2784),3,AND(D1866&lt;=2784,D1866&gt;1779),2,D1866&lt;=1779,1)</f>
        <v>3</v>
      </c>
      <c r="H1866">
        <f t="shared" si="29"/>
        <v>123</v>
      </c>
      <c r="I1866" t="str" cm="1">
        <f t="array" ref="I1866">_xlfn.IFS(H1866&gt;411,"Platinum",AND(H1866&lt;=411, H1866&gt;311),"Gold",AND(H1866&lt;=311,H1866&gt;211),"Silver",H1866&lt;=211,"Bronze")</f>
        <v>Bronze</v>
      </c>
      <c r="J1866" t="str" cm="1">
        <f t="array" ref="J1866">_xlfn.IFS(
H1866="444","Champions",
LEFT(H1866,1)="4","Loyal Customers",
MID(H1866,2,1)="4","Potential Loyalists",
LEFT(H1866,1)="3","Promising",
LEFT(H1866,1)="2","Customers Needing Attention",
LEFT(H1866,1)&lt;="2","At Risk",
RIGHT(H1866,1)="4","Can't Lose Them",
TRUE,"Hibernating"
)</f>
        <v>At Risk</v>
      </c>
    </row>
    <row r="1867" spans="1:10" x14ac:dyDescent="0.25">
      <c r="A1867" s="3" t="s">
        <v>1883</v>
      </c>
      <c r="B1867">
        <v>85</v>
      </c>
      <c r="C1867">
        <v>6</v>
      </c>
      <c r="D1867">
        <v>3337.87</v>
      </c>
      <c r="E1867" cm="1">
        <f t="array" ref="E1867">_xlfn.IFS(B1867&gt;87,1,AND(B1867&lt;=87, B1867&gt;45),2,AND(B1867&lt;=45,B1867&gt;18),3,B1867&lt;=18,4)</f>
        <v>2</v>
      </c>
      <c r="F1867" cm="1">
        <f t="array" ref="F1867">_xlfn.IFS(C1867&gt;7,4,AND(C1867&lt;=7, C1867&gt;5),3,AND(C1867&lt;=5,C1867&gt;4),2,C1867&lt;=4,1)</f>
        <v>3</v>
      </c>
      <c r="G1867" cm="1">
        <f t="array" ref="G1867">_xlfn.IFS(D1867&gt;4094,4,AND(D1867&lt;=4094, D1867&gt;2784),3,AND(D1867&lt;=2784,D1867&gt;1779),2,D1867&lt;=1779,1)</f>
        <v>3</v>
      </c>
      <c r="H1867">
        <f t="shared" si="29"/>
        <v>233</v>
      </c>
      <c r="I1867" t="str" cm="1">
        <f t="array" ref="I1867">_xlfn.IFS(H1867&gt;411,"Platinum",AND(H1867&lt;=411, H1867&gt;311),"Gold",AND(H1867&lt;=311,H1867&gt;211),"Silver",H1867&lt;=211,"Bronze")</f>
        <v>Silver</v>
      </c>
      <c r="J1867" t="str" cm="1">
        <f t="array" ref="J1867">_xlfn.IFS(
H1867="444","Champions",
LEFT(H1867,1)="4","Loyal Customers",
MID(H1867,2,1)="4","Potential Loyalists",
LEFT(H1867,1)="3","Promising",
LEFT(H1867,1)="2","Customers Needing Attention",
LEFT(H1867,1)&lt;="2","At Risk",
RIGHT(H1867,1)="4","Can't Lose Them",
TRUE,"Hibernating"
)</f>
        <v>Customers Needing Attention</v>
      </c>
    </row>
    <row r="1868" spans="1:10" x14ac:dyDescent="0.25">
      <c r="A1868" s="3" t="s">
        <v>1884</v>
      </c>
      <c r="B1868">
        <v>69</v>
      </c>
      <c r="C1868">
        <v>4</v>
      </c>
      <c r="D1868">
        <v>2713.19</v>
      </c>
      <c r="E1868" cm="1">
        <f t="array" ref="E1868">_xlfn.IFS(B1868&gt;87,1,AND(B1868&lt;=87, B1868&gt;45),2,AND(B1868&lt;=45,B1868&gt;18),3,B1868&lt;=18,4)</f>
        <v>2</v>
      </c>
      <c r="F1868" cm="1">
        <f t="array" ref="F1868">_xlfn.IFS(C1868&gt;7,4,AND(C1868&lt;=7, C1868&gt;5),3,AND(C1868&lt;=5,C1868&gt;4),2,C1868&lt;=4,1)</f>
        <v>1</v>
      </c>
      <c r="G1868" cm="1">
        <f t="array" ref="G1868">_xlfn.IFS(D1868&gt;4094,4,AND(D1868&lt;=4094, D1868&gt;2784),3,AND(D1868&lt;=2784,D1868&gt;1779),2,D1868&lt;=1779,1)</f>
        <v>2</v>
      </c>
      <c r="H1868">
        <f t="shared" si="29"/>
        <v>212</v>
      </c>
      <c r="I1868" t="str" cm="1">
        <f t="array" ref="I1868">_xlfn.IFS(H1868&gt;411,"Platinum",AND(H1868&lt;=411, H1868&gt;311),"Gold",AND(H1868&lt;=311,H1868&gt;211),"Silver",H1868&lt;=211,"Bronze")</f>
        <v>Silver</v>
      </c>
      <c r="J1868" t="str" cm="1">
        <f t="array" ref="J1868">_xlfn.IFS(
H1868="444","Champions",
LEFT(H1868,1)="4","Loyal Customers",
MID(H1868,2,1)="4","Potential Loyalists",
LEFT(H1868,1)="3","Promising",
LEFT(H1868,1)="2","Customers Needing Attention",
LEFT(H1868,1)&lt;="2","At Risk",
RIGHT(H1868,1)="4","Can't Lose Them",
TRUE,"Hibernating"
)</f>
        <v>Customers Needing Attention</v>
      </c>
    </row>
    <row r="1869" spans="1:10" x14ac:dyDescent="0.25">
      <c r="A1869" s="3" t="s">
        <v>1885</v>
      </c>
      <c r="B1869">
        <v>16</v>
      </c>
      <c r="C1869">
        <v>8</v>
      </c>
      <c r="D1869">
        <v>3542.3100000000004</v>
      </c>
      <c r="E1869" cm="1">
        <f t="array" ref="E1869">_xlfn.IFS(B1869&gt;87,1,AND(B1869&lt;=87, B1869&gt;45),2,AND(B1869&lt;=45,B1869&gt;18),3,B1869&lt;=18,4)</f>
        <v>4</v>
      </c>
      <c r="F1869" cm="1">
        <f t="array" ref="F1869">_xlfn.IFS(C1869&gt;7,4,AND(C1869&lt;=7, C1869&gt;5),3,AND(C1869&lt;=5,C1869&gt;4),2,C1869&lt;=4,1)</f>
        <v>4</v>
      </c>
      <c r="G1869" cm="1">
        <f t="array" ref="G1869">_xlfn.IFS(D1869&gt;4094,4,AND(D1869&lt;=4094, D1869&gt;2784),3,AND(D1869&lt;=2784,D1869&gt;1779),2,D1869&lt;=1779,1)</f>
        <v>3</v>
      </c>
      <c r="H1869">
        <f t="shared" si="29"/>
        <v>443</v>
      </c>
      <c r="I1869" t="str" cm="1">
        <f t="array" ref="I1869">_xlfn.IFS(H1869&gt;411,"Platinum",AND(H1869&lt;=411, H1869&gt;311),"Gold",AND(H1869&lt;=311,H1869&gt;211),"Silver",H1869&lt;=211,"Bronze")</f>
        <v>Platinum</v>
      </c>
      <c r="J1869" t="str" cm="1">
        <f t="array" ref="J1869">_xlfn.IFS(
H1869="444","Champions",
LEFT(H1869,1)="4","Loyal Customers",
MID(H1869,2,1)="4","Potential Loyalists",
LEFT(H1869,1)="3","Promising",
LEFT(H1869,1)="2","Customers Needing Attention",
LEFT(H1869,1)&lt;="2","At Risk",
RIGHT(H1869,1)="4","Can't Lose Them",
TRUE,"Hibernating"
)</f>
        <v>Loyal Customers</v>
      </c>
    </row>
    <row r="1870" spans="1:10" x14ac:dyDescent="0.25">
      <c r="A1870" s="3" t="s">
        <v>1886</v>
      </c>
      <c r="B1870">
        <v>50</v>
      </c>
      <c r="C1870">
        <v>5</v>
      </c>
      <c r="D1870">
        <v>2561.48</v>
      </c>
      <c r="E1870" cm="1">
        <f t="array" ref="E1870">_xlfn.IFS(B1870&gt;87,1,AND(B1870&lt;=87, B1870&gt;45),2,AND(B1870&lt;=45,B1870&gt;18),3,B1870&lt;=18,4)</f>
        <v>2</v>
      </c>
      <c r="F1870" cm="1">
        <f t="array" ref="F1870">_xlfn.IFS(C1870&gt;7,4,AND(C1870&lt;=7, C1870&gt;5),3,AND(C1870&lt;=5,C1870&gt;4),2,C1870&lt;=4,1)</f>
        <v>2</v>
      </c>
      <c r="G1870" cm="1">
        <f t="array" ref="G1870">_xlfn.IFS(D1870&gt;4094,4,AND(D1870&lt;=4094, D1870&gt;2784),3,AND(D1870&lt;=2784,D1870&gt;1779),2,D1870&lt;=1779,1)</f>
        <v>2</v>
      </c>
      <c r="H1870">
        <f t="shared" si="29"/>
        <v>222</v>
      </c>
      <c r="I1870" t="str" cm="1">
        <f t="array" ref="I1870">_xlfn.IFS(H1870&gt;411,"Platinum",AND(H1870&lt;=411, H1870&gt;311),"Gold",AND(H1870&lt;=311,H1870&gt;211),"Silver",H1870&lt;=211,"Bronze")</f>
        <v>Silver</v>
      </c>
      <c r="J1870" t="str" cm="1">
        <f t="array" ref="J1870">_xlfn.IFS(
H1870="444","Champions",
LEFT(H1870,1)="4","Loyal Customers",
MID(H1870,2,1)="4","Potential Loyalists",
LEFT(H1870,1)="3","Promising",
LEFT(H1870,1)="2","Customers Needing Attention",
LEFT(H1870,1)&lt;="2","At Risk",
RIGHT(H1870,1)="4","Can't Lose Them",
TRUE,"Hibernating"
)</f>
        <v>Customers Needing Attention</v>
      </c>
    </row>
    <row r="1871" spans="1:10" x14ac:dyDescent="0.25">
      <c r="A1871" s="3" t="s">
        <v>1887</v>
      </c>
      <c r="B1871">
        <v>38</v>
      </c>
      <c r="C1871">
        <v>8</v>
      </c>
      <c r="D1871">
        <v>3092.62</v>
      </c>
      <c r="E1871" cm="1">
        <f t="array" ref="E1871">_xlfn.IFS(B1871&gt;87,1,AND(B1871&lt;=87, B1871&gt;45),2,AND(B1871&lt;=45,B1871&gt;18),3,B1871&lt;=18,4)</f>
        <v>3</v>
      </c>
      <c r="F1871" cm="1">
        <f t="array" ref="F1871">_xlfn.IFS(C1871&gt;7,4,AND(C1871&lt;=7, C1871&gt;5),3,AND(C1871&lt;=5,C1871&gt;4),2,C1871&lt;=4,1)</f>
        <v>4</v>
      </c>
      <c r="G1871" cm="1">
        <f t="array" ref="G1871">_xlfn.IFS(D1871&gt;4094,4,AND(D1871&lt;=4094, D1871&gt;2784),3,AND(D1871&lt;=2784,D1871&gt;1779),2,D1871&lt;=1779,1)</f>
        <v>3</v>
      </c>
      <c r="H1871">
        <f t="shared" si="29"/>
        <v>343</v>
      </c>
      <c r="I1871" t="str" cm="1">
        <f t="array" ref="I1871">_xlfn.IFS(H1871&gt;411,"Platinum",AND(H1871&lt;=411, H1871&gt;311),"Gold",AND(H1871&lt;=311,H1871&gt;211),"Silver",H1871&lt;=211,"Bronze")</f>
        <v>Gold</v>
      </c>
      <c r="J1871" t="str" cm="1">
        <f t="array" ref="J1871">_xlfn.IFS(
H1871="444","Champions",
LEFT(H1871,1)="4","Loyal Customers",
MID(H1871,2,1)="4","Potential Loyalists",
LEFT(H1871,1)="3","Promising",
LEFT(H1871,1)="2","Customers Needing Attention",
LEFT(H1871,1)&lt;="2","At Risk",
RIGHT(H1871,1)="4","Can't Lose Them",
TRUE,"Hibernating"
)</f>
        <v>Potential Loyalists</v>
      </c>
    </row>
    <row r="1872" spans="1:10" x14ac:dyDescent="0.25">
      <c r="A1872" s="3" t="s">
        <v>1888</v>
      </c>
      <c r="B1872">
        <v>16</v>
      </c>
      <c r="C1872">
        <v>6</v>
      </c>
      <c r="D1872">
        <v>4760.68</v>
      </c>
      <c r="E1872" cm="1">
        <f t="array" ref="E1872">_xlfn.IFS(B1872&gt;87,1,AND(B1872&lt;=87, B1872&gt;45),2,AND(B1872&lt;=45,B1872&gt;18),3,B1872&lt;=18,4)</f>
        <v>4</v>
      </c>
      <c r="F1872" cm="1">
        <f t="array" ref="F1872">_xlfn.IFS(C1872&gt;7,4,AND(C1872&lt;=7, C1872&gt;5),3,AND(C1872&lt;=5,C1872&gt;4),2,C1872&lt;=4,1)</f>
        <v>3</v>
      </c>
      <c r="G1872" cm="1">
        <f t="array" ref="G1872">_xlfn.IFS(D1872&gt;4094,4,AND(D1872&lt;=4094, D1872&gt;2784),3,AND(D1872&lt;=2784,D1872&gt;1779),2,D1872&lt;=1779,1)</f>
        <v>4</v>
      </c>
      <c r="H1872">
        <f t="shared" si="29"/>
        <v>434</v>
      </c>
      <c r="I1872" t="str" cm="1">
        <f t="array" ref="I1872">_xlfn.IFS(H1872&gt;411,"Platinum",AND(H1872&lt;=411, H1872&gt;311),"Gold",AND(H1872&lt;=311,H1872&gt;211),"Silver",H1872&lt;=211,"Bronze")</f>
        <v>Platinum</v>
      </c>
      <c r="J1872" t="str" cm="1">
        <f t="array" ref="J1872">_xlfn.IFS(
H1872="444","Champions",
LEFT(H1872,1)="4","Loyal Customers",
MID(H1872,2,1)="4","Potential Loyalists",
LEFT(H1872,1)="3","Promising",
LEFT(H1872,1)="2","Customers Needing Attention",
LEFT(H1872,1)&lt;="2","At Risk",
RIGHT(H1872,1)="4","Can't Lose Them",
TRUE,"Hibernating"
)</f>
        <v>Loyal Customers</v>
      </c>
    </row>
    <row r="1873" spans="1:10" x14ac:dyDescent="0.25">
      <c r="A1873" s="3" t="s">
        <v>1889</v>
      </c>
      <c r="B1873">
        <v>38</v>
      </c>
      <c r="C1873">
        <v>9</v>
      </c>
      <c r="D1873">
        <v>6337.4</v>
      </c>
      <c r="E1873" cm="1">
        <f t="array" ref="E1873">_xlfn.IFS(B1873&gt;87,1,AND(B1873&lt;=87, B1873&gt;45),2,AND(B1873&lt;=45,B1873&gt;18),3,B1873&lt;=18,4)</f>
        <v>3</v>
      </c>
      <c r="F1873" cm="1">
        <f t="array" ref="F1873">_xlfn.IFS(C1873&gt;7,4,AND(C1873&lt;=7, C1873&gt;5),3,AND(C1873&lt;=5,C1873&gt;4),2,C1873&lt;=4,1)</f>
        <v>4</v>
      </c>
      <c r="G1873" cm="1">
        <f t="array" ref="G1873">_xlfn.IFS(D1873&gt;4094,4,AND(D1873&lt;=4094, D1873&gt;2784),3,AND(D1873&lt;=2784,D1873&gt;1779),2,D1873&lt;=1779,1)</f>
        <v>4</v>
      </c>
      <c r="H1873">
        <f t="shared" si="29"/>
        <v>344</v>
      </c>
      <c r="I1873" t="str" cm="1">
        <f t="array" ref="I1873">_xlfn.IFS(H1873&gt;411,"Platinum",AND(H1873&lt;=411, H1873&gt;311),"Gold",AND(H1873&lt;=311,H1873&gt;211),"Silver",H1873&lt;=211,"Bronze")</f>
        <v>Gold</v>
      </c>
      <c r="J1873" t="str" cm="1">
        <f t="array" ref="J1873">_xlfn.IFS(
H1873="444","Champions",
LEFT(H1873,1)="4","Loyal Customers",
MID(H1873,2,1)="4","Potential Loyalists",
LEFT(H1873,1)="3","Promising",
LEFT(H1873,1)="2","Customers Needing Attention",
LEFT(H1873,1)&lt;="2","At Risk",
RIGHT(H1873,1)="4","Can't Lose Them",
TRUE,"Hibernating"
)</f>
        <v>Potential Loyalists</v>
      </c>
    </row>
    <row r="1874" spans="1:10" x14ac:dyDescent="0.25">
      <c r="A1874" s="3" t="s">
        <v>1890</v>
      </c>
      <c r="B1874">
        <v>44</v>
      </c>
      <c r="C1874">
        <v>6</v>
      </c>
      <c r="D1874">
        <v>3039.4700000000003</v>
      </c>
      <c r="E1874" cm="1">
        <f t="array" ref="E1874">_xlfn.IFS(B1874&gt;87,1,AND(B1874&lt;=87, B1874&gt;45),2,AND(B1874&lt;=45,B1874&gt;18),3,B1874&lt;=18,4)</f>
        <v>3</v>
      </c>
      <c r="F1874" cm="1">
        <f t="array" ref="F1874">_xlfn.IFS(C1874&gt;7,4,AND(C1874&lt;=7, C1874&gt;5),3,AND(C1874&lt;=5,C1874&gt;4),2,C1874&lt;=4,1)</f>
        <v>3</v>
      </c>
      <c r="G1874" cm="1">
        <f t="array" ref="G1874">_xlfn.IFS(D1874&gt;4094,4,AND(D1874&lt;=4094, D1874&gt;2784),3,AND(D1874&lt;=2784,D1874&gt;1779),2,D1874&lt;=1779,1)</f>
        <v>3</v>
      </c>
      <c r="H1874">
        <f t="shared" si="29"/>
        <v>333</v>
      </c>
      <c r="I1874" t="str" cm="1">
        <f t="array" ref="I1874">_xlfn.IFS(H1874&gt;411,"Platinum",AND(H1874&lt;=411, H1874&gt;311),"Gold",AND(H1874&lt;=311,H1874&gt;211),"Silver",H1874&lt;=211,"Bronze")</f>
        <v>Gold</v>
      </c>
      <c r="J1874" t="str" cm="1">
        <f t="array" ref="J1874">_xlfn.IFS(
H1874="444","Champions",
LEFT(H1874,1)="4","Loyal Customers",
MID(H1874,2,1)="4","Potential Loyalists",
LEFT(H1874,1)="3","Promising",
LEFT(H1874,1)="2","Customers Needing Attention",
LEFT(H1874,1)&lt;="2","At Risk",
RIGHT(H1874,1)="4","Can't Lose Them",
TRUE,"Hibernating"
)</f>
        <v>Promising</v>
      </c>
    </row>
    <row r="1875" spans="1:10" x14ac:dyDescent="0.25">
      <c r="A1875" s="3" t="s">
        <v>1891</v>
      </c>
      <c r="B1875">
        <v>24</v>
      </c>
      <c r="C1875">
        <v>11</v>
      </c>
      <c r="D1875">
        <v>6119.7300000000005</v>
      </c>
      <c r="E1875" cm="1">
        <f t="array" ref="E1875">_xlfn.IFS(B1875&gt;87,1,AND(B1875&lt;=87, B1875&gt;45),2,AND(B1875&lt;=45,B1875&gt;18),3,B1875&lt;=18,4)</f>
        <v>3</v>
      </c>
      <c r="F1875" cm="1">
        <f t="array" ref="F1875">_xlfn.IFS(C1875&gt;7,4,AND(C1875&lt;=7, C1875&gt;5),3,AND(C1875&lt;=5,C1875&gt;4),2,C1875&lt;=4,1)</f>
        <v>4</v>
      </c>
      <c r="G1875" cm="1">
        <f t="array" ref="G1875">_xlfn.IFS(D1875&gt;4094,4,AND(D1875&lt;=4094, D1875&gt;2784),3,AND(D1875&lt;=2784,D1875&gt;1779),2,D1875&lt;=1779,1)</f>
        <v>4</v>
      </c>
      <c r="H1875">
        <f t="shared" si="29"/>
        <v>344</v>
      </c>
      <c r="I1875" t="str" cm="1">
        <f t="array" ref="I1875">_xlfn.IFS(H1875&gt;411,"Platinum",AND(H1875&lt;=411, H1875&gt;311),"Gold",AND(H1875&lt;=311,H1875&gt;211),"Silver",H1875&lt;=211,"Bronze")</f>
        <v>Gold</v>
      </c>
      <c r="J1875" t="str" cm="1">
        <f t="array" ref="J1875">_xlfn.IFS(
H1875="444","Champions",
LEFT(H1875,1)="4","Loyal Customers",
MID(H1875,2,1)="4","Potential Loyalists",
LEFT(H1875,1)="3","Promising",
LEFT(H1875,1)="2","Customers Needing Attention",
LEFT(H1875,1)&lt;="2","At Risk",
RIGHT(H1875,1)="4","Can't Lose Them",
TRUE,"Hibernating"
)</f>
        <v>Potential Loyalists</v>
      </c>
    </row>
    <row r="1876" spans="1:10" x14ac:dyDescent="0.25">
      <c r="A1876" s="3" t="s">
        <v>1892</v>
      </c>
      <c r="B1876">
        <v>17</v>
      </c>
      <c r="C1876">
        <v>7</v>
      </c>
      <c r="D1876">
        <v>3107.24</v>
      </c>
      <c r="E1876" cm="1">
        <f t="array" ref="E1876">_xlfn.IFS(B1876&gt;87,1,AND(B1876&lt;=87, B1876&gt;45),2,AND(B1876&lt;=45,B1876&gt;18),3,B1876&lt;=18,4)</f>
        <v>4</v>
      </c>
      <c r="F1876" cm="1">
        <f t="array" ref="F1876">_xlfn.IFS(C1876&gt;7,4,AND(C1876&lt;=7, C1876&gt;5),3,AND(C1876&lt;=5,C1876&gt;4),2,C1876&lt;=4,1)</f>
        <v>3</v>
      </c>
      <c r="G1876" cm="1">
        <f t="array" ref="G1876">_xlfn.IFS(D1876&gt;4094,4,AND(D1876&lt;=4094, D1876&gt;2784),3,AND(D1876&lt;=2784,D1876&gt;1779),2,D1876&lt;=1779,1)</f>
        <v>3</v>
      </c>
      <c r="H1876">
        <f t="shared" si="29"/>
        <v>433</v>
      </c>
      <c r="I1876" t="str" cm="1">
        <f t="array" ref="I1876">_xlfn.IFS(H1876&gt;411,"Platinum",AND(H1876&lt;=411, H1876&gt;311),"Gold",AND(H1876&lt;=311,H1876&gt;211),"Silver",H1876&lt;=211,"Bronze")</f>
        <v>Platinum</v>
      </c>
      <c r="J1876" t="str" cm="1">
        <f t="array" ref="J1876">_xlfn.IFS(
H1876="444","Champions",
LEFT(H1876,1)="4","Loyal Customers",
MID(H1876,2,1)="4","Potential Loyalists",
LEFT(H1876,1)="3","Promising",
LEFT(H1876,1)="2","Customers Needing Attention",
LEFT(H1876,1)&lt;="2","At Risk",
RIGHT(H1876,1)="4","Can't Lose Them",
TRUE,"Hibernating"
)</f>
        <v>Loyal Customers</v>
      </c>
    </row>
    <row r="1877" spans="1:10" x14ac:dyDescent="0.25">
      <c r="A1877" s="3" t="s">
        <v>1893</v>
      </c>
      <c r="B1877">
        <v>88</v>
      </c>
      <c r="C1877">
        <v>3</v>
      </c>
      <c r="D1877">
        <v>1017.75</v>
      </c>
      <c r="E1877" cm="1">
        <f t="array" ref="E1877">_xlfn.IFS(B1877&gt;87,1,AND(B1877&lt;=87, B1877&gt;45),2,AND(B1877&lt;=45,B1877&gt;18),3,B1877&lt;=18,4)</f>
        <v>1</v>
      </c>
      <c r="F1877" cm="1">
        <f t="array" ref="F1877">_xlfn.IFS(C1877&gt;7,4,AND(C1877&lt;=7, C1877&gt;5),3,AND(C1877&lt;=5,C1877&gt;4),2,C1877&lt;=4,1)</f>
        <v>1</v>
      </c>
      <c r="G1877" cm="1">
        <f t="array" ref="G1877">_xlfn.IFS(D1877&gt;4094,4,AND(D1877&lt;=4094, D1877&gt;2784),3,AND(D1877&lt;=2784,D1877&gt;1779),2,D1877&lt;=1779,1)</f>
        <v>1</v>
      </c>
      <c r="H1877">
        <f t="shared" si="29"/>
        <v>111</v>
      </c>
      <c r="I1877" t="str" cm="1">
        <f t="array" ref="I1877">_xlfn.IFS(H1877&gt;411,"Platinum",AND(H1877&lt;=411, H1877&gt;311),"Gold",AND(H1877&lt;=311,H1877&gt;211),"Silver",H1877&lt;=211,"Bronze")</f>
        <v>Bronze</v>
      </c>
      <c r="J1877" t="str" cm="1">
        <f t="array" ref="J1877">_xlfn.IFS(
H1877="444","Champions",
LEFT(H1877,1)="4","Loyal Customers",
MID(H1877,2,1)="4","Potential Loyalists",
LEFT(H1877,1)="3","Promising",
LEFT(H1877,1)="2","Customers Needing Attention",
LEFT(H1877,1)&lt;="2","At Risk",
RIGHT(H1877,1)="4","Can't Lose Them",
TRUE,"Hibernating"
)</f>
        <v>At Risk</v>
      </c>
    </row>
    <row r="1878" spans="1:10" x14ac:dyDescent="0.25">
      <c r="A1878" s="3" t="s">
        <v>1894</v>
      </c>
      <c r="B1878">
        <v>1</v>
      </c>
      <c r="C1878">
        <v>5</v>
      </c>
      <c r="D1878">
        <v>1614.9599999999998</v>
      </c>
      <c r="E1878" cm="1">
        <f t="array" ref="E1878">_xlfn.IFS(B1878&gt;87,1,AND(B1878&lt;=87, B1878&gt;45),2,AND(B1878&lt;=45,B1878&gt;18),3,B1878&lt;=18,4)</f>
        <v>4</v>
      </c>
      <c r="F1878" cm="1">
        <f t="array" ref="F1878">_xlfn.IFS(C1878&gt;7,4,AND(C1878&lt;=7, C1878&gt;5),3,AND(C1878&lt;=5,C1878&gt;4),2,C1878&lt;=4,1)</f>
        <v>2</v>
      </c>
      <c r="G1878" cm="1">
        <f t="array" ref="G1878">_xlfn.IFS(D1878&gt;4094,4,AND(D1878&lt;=4094, D1878&gt;2784),3,AND(D1878&lt;=2784,D1878&gt;1779),2,D1878&lt;=1779,1)</f>
        <v>1</v>
      </c>
      <c r="H1878">
        <f t="shared" si="29"/>
        <v>421</v>
      </c>
      <c r="I1878" t="str" cm="1">
        <f t="array" ref="I1878">_xlfn.IFS(H1878&gt;411,"Platinum",AND(H1878&lt;=411, H1878&gt;311),"Gold",AND(H1878&lt;=311,H1878&gt;211),"Silver",H1878&lt;=211,"Bronze")</f>
        <v>Platinum</v>
      </c>
      <c r="J1878" t="str" cm="1">
        <f t="array" ref="J1878">_xlfn.IFS(
H1878="444","Champions",
LEFT(H1878,1)="4","Loyal Customers",
MID(H1878,2,1)="4","Potential Loyalists",
LEFT(H1878,1)="3","Promising",
LEFT(H1878,1)="2","Customers Needing Attention",
LEFT(H1878,1)&lt;="2","At Risk",
RIGHT(H1878,1)="4","Can't Lose Them",
TRUE,"Hibernating"
)</f>
        <v>Loyal Customers</v>
      </c>
    </row>
    <row r="1879" spans="1:10" x14ac:dyDescent="0.25">
      <c r="A1879" s="3" t="s">
        <v>1895</v>
      </c>
      <c r="B1879">
        <v>168</v>
      </c>
      <c r="C1879">
        <v>5</v>
      </c>
      <c r="D1879">
        <v>1668.8500000000001</v>
      </c>
      <c r="E1879" cm="1">
        <f t="array" ref="E1879">_xlfn.IFS(B1879&gt;87,1,AND(B1879&lt;=87, B1879&gt;45),2,AND(B1879&lt;=45,B1879&gt;18),3,B1879&lt;=18,4)</f>
        <v>1</v>
      </c>
      <c r="F1879" cm="1">
        <f t="array" ref="F1879">_xlfn.IFS(C1879&gt;7,4,AND(C1879&lt;=7, C1879&gt;5),3,AND(C1879&lt;=5,C1879&gt;4),2,C1879&lt;=4,1)</f>
        <v>2</v>
      </c>
      <c r="G1879" cm="1">
        <f t="array" ref="G1879">_xlfn.IFS(D1879&gt;4094,4,AND(D1879&lt;=4094, D1879&gt;2784),3,AND(D1879&lt;=2784,D1879&gt;1779),2,D1879&lt;=1779,1)</f>
        <v>1</v>
      </c>
      <c r="H1879">
        <f t="shared" si="29"/>
        <v>121</v>
      </c>
      <c r="I1879" t="str" cm="1">
        <f t="array" ref="I1879">_xlfn.IFS(H1879&gt;411,"Platinum",AND(H1879&lt;=411, H1879&gt;311),"Gold",AND(H1879&lt;=311,H1879&gt;211),"Silver",H1879&lt;=211,"Bronze")</f>
        <v>Bronze</v>
      </c>
      <c r="J1879" t="str" cm="1">
        <f t="array" ref="J1879">_xlfn.IFS(
H1879="444","Champions",
LEFT(H1879,1)="4","Loyal Customers",
MID(H1879,2,1)="4","Potential Loyalists",
LEFT(H1879,1)="3","Promising",
LEFT(H1879,1)="2","Customers Needing Attention",
LEFT(H1879,1)&lt;="2","At Risk",
RIGHT(H1879,1)="4","Can't Lose Them",
TRUE,"Hibernating"
)</f>
        <v>At Risk</v>
      </c>
    </row>
    <row r="1880" spans="1:10" x14ac:dyDescent="0.25">
      <c r="A1880" s="3" t="s">
        <v>1896</v>
      </c>
      <c r="B1880">
        <v>109</v>
      </c>
      <c r="C1880">
        <v>4</v>
      </c>
      <c r="D1880">
        <v>1082.1500000000001</v>
      </c>
      <c r="E1880" cm="1">
        <f t="array" ref="E1880">_xlfn.IFS(B1880&gt;87,1,AND(B1880&lt;=87, B1880&gt;45),2,AND(B1880&lt;=45,B1880&gt;18),3,B1880&lt;=18,4)</f>
        <v>1</v>
      </c>
      <c r="F1880" cm="1">
        <f t="array" ref="F1880">_xlfn.IFS(C1880&gt;7,4,AND(C1880&lt;=7, C1880&gt;5),3,AND(C1880&lt;=5,C1880&gt;4),2,C1880&lt;=4,1)</f>
        <v>1</v>
      </c>
      <c r="G1880" cm="1">
        <f t="array" ref="G1880">_xlfn.IFS(D1880&gt;4094,4,AND(D1880&lt;=4094, D1880&gt;2784),3,AND(D1880&lt;=2784,D1880&gt;1779),2,D1880&lt;=1779,1)</f>
        <v>1</v>
      </c>
      <c r="H1880">
        <f t="shared" si="29"/>
        <v>111</v>
      </c>
      <c r="I1880" t="str" cm="1">
        <f t="array" ref="I1880">_xlfn.IFS(H1880&gt;411,"Platinum",AND(H1880&lt;=411, H1880&gt;311),"Gold",AND(H1880&lt;=311,H1880&gt;211),"Silver",H1880&lt;=211,"Bronze")</f>
        <v>Bronze</v>
      </c>
      <c r="J1880" t="str" cm="1">
        <f t="array" ref="J1880">_xlfn.IFS(
H1880="444","Champions",
LEFT(H1880,1)="4","Loyal Customers",
MID(H1880,2,1)="4","Potential Loyalists",
LEFT(H1880,1)="3","Promising",
LEFT(H1880,1)="2","Customers Needing Attention",
LEFT(H1880,1)&lt;="2","At Risk",
RIGHT(H1880,1)="4","Can't Lose Them",
TRUE,"Hibernating"
)</f>
        <v>At Risk</v>
      </c>
    </row>
    <row r="1881" spans="1:10" x14ac:dyDescent="0.25">
      <c r="A1881" s="3" t="s">
        <v>1897</v>
      </c>
      <c r="B1881">
        <v>60</v>
      </c>
      <c r="C1881">
        <v>8</v>
      </c>
      <c r="D1881">
        <v>3088.92</v>
      </c>
      <c r="E1881" cm="1">
        <f t="array" ref="E1881">_xlfn.IFS(B1881&gt;87,1,AND(B1881&lt;=87, B1881&gt;45),2,AND(B1881&lt;=45,B1881&gt;18),3,B1881&lt;=18,4)</f>
        <v>2</v>
      </c>
      <c r="F1881" cm="1">
        <f t="array" ref="F1881">_xlfn.IFS(C1881&gt;7,4,AND(C1881&lt;=7, C1881&gt;5),3,AND(C1881&lt;=5,C1881&gt;4),2,C1881&lt;=4,1)</f>
        <v>4</v>
      </c>
      <c r="G1881" cm="1">
        <f t="array" ref="G1881">_xlfn.IFS(D1881&gt;4094,4,AND(D1881&lt;=4094, D1881&gt;2784),3,AND(D1881&lt;=2784,D1881&gt;1779),2,D1881&lt;=1779,1)</f>
        <v>3</v>
      </c>
      <c r="H1881">
        <f t="shared" si="29"/>
        <v>243</v>
      </c>
      <c r="I1881" t="str" cm="1">
        <f t="array" ref="I1881">_xlfn.IFS(H1881&gt;411,"Platinum",AND(H1881&lt;=411, H1881&gt;311),"Gold",AND(H1881&lt;=311,H1881&gt;211),"Silver",H1881&lt;=211,"Bronze")</f>
        <v>Silver</v>
      </c>
      <c r="J1881" t="str" cm="1">
        <f t="array" ref="J1881">_xlfn.IFS(
H1881="444","Champions",
LEFT(H1881,1)="4","Loyal Customers",
MID(H1881,2,1)="4","Potential Loyalists",
LEFT(H1881,1)="3","Promising",
LEFT(H1881,1)="2","Customers Needing Attention",
LEFT(H1881,1)&lt;="2","At Risk",
RIGHT(H1881,1)="4","Can't Lose Them",
TRUE,"Hibernating"
)</f>
        <v>Potential Loyalists</v>
      </c>
    </row>
    <row r="1882" spans="1:10" x14ac:dyDescent="0.25">
      <c r="A1882" s="3" t="s">
        <v>1898</v>
      </c>
      <c r="B1882">
        <v>40</v>
      </c>
      <c r="C1882">
        <v>3</v>
      </c>
      <c r="D1882">
        <v>854.24</v>
      </c>
      <c r="E1882" cm="1">
        <f t="array" ref="E1882">_xlfn.IFS(B1882&gt;87,1,AND(B1882&lt;=87, B1882&gt;45),2,AND(B1882&lt;=45,B1882&gt;18),3,B1882&lt;=18,4)</f>
        <v>3</v>
      </c>
      <c r="F1882" cm="1">
        <f t="array" ref="F1882">_xlfn.IFS(C1882&gt;7,4,AND(C1882&lt;=7, C1882&gt;5),3,AND(C1882&lt;=5,C1882&gt;4),2,C1882&lt;=4,1)</f>
        <v>1</v>
      </c>
      <c r="G1882" cm="1">
        <f t="array" ref="G1882">_xlfn.IFS(D1882&gt;4094,4,AND(D1882&lt;=4094, D1882&gt;2784),3,AND(D1882&lt;=2784,D1882&gt;1779),2,D1882&lt;=1779,1)</f>
        <v>1</v>
      </c>
      <c r="H1882">
        <f t="shared" si="29"/>
        <v>311</v>
      </c>
      <c r="I1882" t="str" cm="1">
        <f t="array" ref="I1882">_xlfn.IFS(H1882&gt;411,"Platinum",AND(H1882&lt;=411, H1882&gt;311),"Gold",AND(H1882&lt;=311,H1882&gt;211),"Silver",H1882&lt;=211,"Bronze")</f>
        <v>Silver</v>
      </c>
      <c r="J1882" t="str" cm="1">
        <f t="array" ref="J1882">_xlfn.IFS(
H1882="444","Champions",
LEFT(H1882,1)="4","Loyal Customers",
MID(H1882,2,1)="4","Potential Loyalists",
LEFT(H1882,1)="3","Promising",
LEFT(H1882,1)="2","Customers Needing Attention",
LEFT(H1882,1)&lt;="2","At Risk",
RIGHT(H1882,1)="4","Can't Lose Them",
TRUE,"Hibernating"
)</f>
        <v>Promising</v>
      </c>
    </row>
    <row r="1883" spans="1:10" x14ac:dyDescent="0.25">
      <c r="A1883" s="3" t="s">
        <v>1899</v>
      </c>
      <c r="B1883">
        <v>1</v>
      </c>
      <c r="C1883">
        <v>6</v>
      </c>
      <c r="D1883">
        <v>2772.31</v>
      </c>
      <c r="E1883" cm="1">
        <f t="array" ref="E1883">_xlfn.IFS(B1883&gt;87,1,AND(B1883&lt;=87, B1883&gt;45),2,AND(B1883&lt;=45,B1883&gt;18),3,B1883&lt;=18,4)</f>
        <v>4</v>
      </c>
      <c r="F1883" cm="1">
        <f t="array" ref="F1883">_xlfn.IFS(C1883&gt;7,4,AND(C1883&lt;=7, C1883&gt;5),3,AND(C1883&lt;=5,C1883&gt;4),2,C1883&lt;=4,1)</f>
        <v>3</v>
      </c>
      <c r="G1883" cm="1">
        <f t="array" ref="G1883">_xlfn.IFS(D1883&gt;4094,4,AND(D1883&lt;=4094, D1883&gt;2784),3,AND(D1883&lt;=2784,D1883&gt;1779),2,D1883&lt;=1779,1)</f>
        <v>2</v>
      </c>
      <c r="H1883">
        <f t="shared" si="29"/>
        <v>432</v>
      </c>
      <c r="I1883" t="str" cm="1">
        <f t="array" ref="I1883">_xlfn.IFS(H1883&gt;411,"Platinum",AND(H1883&lt;=411, H1883&gt;311),"Gold",AND(H1883&lt;=311,H1883&gt;211),"Silver",H1883&lt;=211,"Bronze")</f>
        <v>Platinum</v>
      </c>
      <c r="J1883" t="str" cm="1">
        <f t="array" ref="J1883">_xlfn.IFS(
H1883="444","Champions",
LEFT(H1883,1)="4","Loyal Customers",
MID(H1883,2,1)="4","Potential Loyalists",
LEFT(H1883,1)="3","Promising",
LEFT(H1883,1)="2","Customers Needing Attention",
LEFT(H1883,1)&lt;="2","At Risk",
RIGHT(H1883,1)="4","Can't Lose Them",
TRUE,"Hibernating"
)</f>
        <v>Loyal Customers</v>
      </c>
    </row>
    <row r="1884" spans="1:10" x14ac:dyDescent="0.25">
      <c r="A1884" s="3" t="s">
        <v>1900</v>
      </c>
      <c r="B1884">
        <v>29</v>
      </c>
      <c r="C1884">
        <v>4</v>
      </c>
      <c r="D1884">
        <v>1536.9</v>
      </c>
      <c r="E1884" cm="1">
        <f t="array" ref="E1884">_xlfn.IFS(B1884&gt;87,1,AND(B1884&lt;=87, B1884&gt;45),2,AND(B1884&lt;=45,B1884&gt;18),3,B1884&lt;=18,4)</f>
        <v>3</v>
      </c>
      <c r="F1884" cm="1">
        <f t="array" ref="F1884">_xlfn.IFS(C1884&gt;7,4,AND(C1884&lt;=7, C1884&gt;5),3,AND(C1884&lt;=5,C1884&gt;4),2,C1884&lt;=4,1)</f>
        <v>1</v>
      </c>
      <c r="G1884" cm="1">
        <f t="array" ref="G1884">_xlfn.IFS(D1884&gt;4094,4,AND(D1884&lt;=4094, D1884&gt;2784),3,AND(D1884&lt;=2784,D1884&gt;1779),2,D1884&lt;=1779,1)</f>
        <v>1</v>
      </c>
      <c r="H1884">
        <f t="shared" si="29"/>
        <v>311</v>
      </c>
      <c r="I1884" t="str" cm="1">
        <f t="array" ref="I1884">_xlfn.IFS(H1884&gt;411,"Platinum",AND(H1884&lt;=411, H1884&gt;311),"Gold",AND(H1884&lt;=311,H1884&gt;211),"Silver",H1884&lt;=211,"Bronze")</f>
        <v>Silver</v>
      </c>
      <c r="J1884" t="str" cm="1">
        <f t="array" ref="J1884">_xlfn.IFS(
H1884="444","Champions",
LEFT(H1884,1)="4","Loyal Customers",
MID(H1884,2,1)="4","Potential Loyalists",
LEFT(H1884,1)="3","Promising",
LEFT(H1884,1)="2","Customers Needing Attention",
LEFT(H1884,1)&lt;="2","At Risk",
RIGHT(H1884,1)="4","Can't Lose Them",
TRUE,"Hibernating"
)</f>
        <v>Promising</v>
      </c>
    </row>
    <row r="1885" spans="1:10" x14ac:dyDescent="0.25">
      <c r="A1885" s="3" t="s">
        <v>1901</v>
      </c>
      <c r="B1885">
        <v>4</v>
      </c>
      <c r="C1885">
        <v>8</v>
      </c>
      <c r="D1885">
        <v>8104.58</v>
      </c>
      <c r="E1885" cm="1">
        <f t="array" ref="E1885">_xlfn.IFS(B1885&gt;87,1,AND(B1885&lt;=87, B1885&gt;45),2,AND(B1885&lt;=45,B1885&gt;18),3,B1885&lt;=18,4)</f>
        <v>4</v>
      </c>
      <c r="F1885" cm="1">
        <f t="array" ref="F1885">_xlfn.IFS(C1885&gt;7,4,AND(C1885&lt;=7, C1885&gt;5),3,AND(C1885&lt;=5,C1885&gt;4),2,C1885&lt;=4,1)</f>
        <v>4</v>
      </c>
      <c r="G1885" cm="1">
        <f t="array" ref="G1885">_xlfn.IFS(D1885&gt;4094,4,AND(D1885&lt;=4094, D1885&gt;2784),3,AND(D1885&lt;=2784,D1885&gt;1779),2,D1885&lt;=1779,1)</f>
        <v>4</v>
      </c>
      <c r="H1885">
        <f t="shared" si="29"/>
        <v>444</v>
      </c>
      <c r="I1885" t="str" cm="1">
        <f t="array" ref="I1885">_xlfn.IFS(H1885&gt;411,"Platinum",AND(H1885&lt;=411, H1885&gt;311),"Gold",AND(H1885&lt;=311,H1885&gt;211),"Silver",H1885&lt;=211,"Bronze")</f>
        <v>Platinum</v>
      </c>
      <c r="J1885" t="str" cm="1">
        <f t="array" ref="J1885">_xlfn.IFS(
H1885="444","Champions",
LEFT(H1885,1)="4","Loyal Customers",
MID(H1885,2,1)="4","Potential Loyalists",
LEFT(H1885,1)="3","Promising",
LEFT(H1885,1)="2","Customers Needing Attention",
LEFT(H1885,1)&lt;="2","At Risk",
RIGHT(H1885,1)="4","Can't Lose Them",
TRUE,"Hibernating"
)</f>
        <v>Loyal Customers</v>
      </c>
    </row>
    <row r="1886" spans="1:10" x14ac:dyDescent="0.25">
      <c r="A1886" s="3" t="s">
        <v>1902</v>
      </c>
      <c r="B1886">
        <v>151</v>
      </c>
      <c r="C1886">
        <v>4</v>
      </c>
      <c r="D1886">
        <v>4142.87</v>
      </c>
      <c r="E1886" cm="1">
        <f t="array" ref="E1886">_xlfn.IFS(B1886&gt;87,1,AND(B1886&lt;=87, B1886&gt;45),2,AND(B1886&lt;=45,B1886&gt;18),3,B1886&lt;=18,4)</f>
        <v>1</v>
      </c>
      <c r="F1886" cm="1">
        <f t="array" ref="F1886">_xlfn.IFS(C1886&gt;7,4,AND(C1886&lt;=7, C1886&gt;5),3,AND(C1886&lt;=5,C1886&gt;4),2,C1886&lt;=4,1)</f>
        <v>1</v>
      </c>
      <c r="G1886" cm="1">
        <f t="array" ref="G1886">_xlfn.IFS(D1886&gt;4094,4,AND(D1886&lt;=4094, D1886&gt;2784),3,AND(D1886&lt;=2784,D1886&gt;1779),2,D1886&lt;=1779,1)</f>
        <v>4</v>
      </c>
      <c r="H1886">
        <f t="shared" si="29"/>
        <v>114</v>
      </c>
      <c r="I1886" t="str" cm="1">
        <f t="array" ref="I1886">_xlfn.IFS(H1886&gt;411,"Platinum",AND(H1886&lt;=411, H1886&gt;311),"Gold",AND(H1886&lt;=311,H1886&gt;211),"Silver",H1886&lt;=211,"Bronze")</f>
        <v>Bronze</v>
      </c>
      <c r="J1886" t="str" cm="1">
        <f t="array" ref="J1886">_xlfn.IFS(
H1886="444","Champions",
LEFT(H1886,1)="4","Loyal Customers",
MID(H1886,2,1)="4","Potential Loyalists",
LEFT(H1886,1)="3","Promising",
LEFT(H1886,1)="2","Customers Needing Attention",
LEFT(H1886,1)&lt;="2","At Risk",
RIGHT(H1886,1)="4","Can't Lose Them",
TRUE,"Hibernating"
)</f>
        <v>At Risk</v>
      </c>
    </row>
    <row r="1887" spans="1:10" x14ac:dyDescent="0.25">
      <c r="A1887" s="3" t="s">
        <v>1903</v>
      </c>
      <c r="B1887">
        <v>33</v>
      </c>
      <c r="C1887">
        <v>7</v>
      </c>
      <c r="D1887">
        <v>4623.16</v>
      </c>
      <c r="E1887" cm="1">
        <f t="array" ref="E1887">_xlfn.IFS(B1887&gt;87,1,AND(B1887&lt;=87, B1887&gt;45),2,AND(B1887&lt;=45,B1887&gt;18),3,B1887&lt;=18,4)</f>
        <v>3</v>
      </c>
      <c r="F1887" cm="1">
        <f t="array" ref="F1887">_xlfn.IFS(C1887&gt;7,4,AND(C1887&lt;=7, C1887&gt;5),3,AND(C1887&lt;=5,C1887&gt;4),2,C1887&lt;=4,1)</f>
        <v>3</v>
      </c>
      <c r="G1887" cm="1">
        <f t="array" ref="G1887">_xlfn.IFS(D1887&gt;4094,4,AND(D1887&lt;=4094, D1887&gt;2784),3,AND(D1887&lt;=2784,D1887&gt;1779),2,D1887&lt;=1779,1)</f>
        <v>4</v>
      </c>
      <c r="H1887">
        <f t="shared" si="29"/>
        <v>334</v>
      </c>
      <c r="I1887" t="str" cm="1">
        <f t="array" ref="I1887">_xlfn.IFS(H1887&gt;411,"Platinum",AND(H1887&lt;=411, H1887&gt;311),"Gold",AND(H1887&lt;=311,H1887&gt;211),"Silver",H1887&lt;=211,"Bronze")</f>
        <v>Gold</v>
      </c>
      <c r="J1887" t="str" cm="1">
        <f t="array" ref="J1887">_xlfn.IFS(
H1887="444","Champions",
LEFT(H1887,1)="4","Loyal Customers",
MID(H1887,2,1)="4","Potential Loyalists",
LEFT(H1887,1)="3","Promising",
LEFT(H1887,1)="2","Customers Needing Attention",
LEFT(H1887,1)&lt;="2","At Risk",
RIGHT(H1887,1)="4","Can't Lose Them",
TRUE,"Hibernating"
)</f>
        <v>Promising</v>
      </c>
    </row>
    <row r="1888" spans="1:10" x14ac:dyDescent="0.25">
      <c r="A1888" s="3" t="s">
        <v>1904</v>
      </c>
      <c r="B1888">
        <v>12</v>
      </c>
      <c r="C1888">
        <v>7</v>
      </c>
      <c r="D1888">
        <v>3987.6499999999996</v>
      </c>
      <c r="E1888" cm="1">
        <f t="array" ref="E1888">_xlfn.IFS(B1888&gt;87,1,AND(B1888&lt;=87, B1888&gt;45),2,AND(B1888&lt;=45,B1888&gt;18),3,B1888&lt;=18,4)</f>
        <v>4</v>
      </c>
      <c r="F1888" cm="1">
        <f t="array" ref="F1888">_xlfn.IFS(C1888&gt;7,4,AND(C1888&lt;=7, C1888&gt;5),3,AND(C1888&lt;=5,C1888&gt;4),2,C1888&lt;=4,1)</f>
        <v>3</v>
      </c>
      <c r="G1888" cm="1">
        <f t="array" ref="G1888">_xlfn.IFS(D1888&gt;4094,4,AND(D1888&lt;=4094, D1888&gt;2784),3,AND(D1888&lt;=2784,D1888&gt;1779),2,D1888&lt;=1779,1)</f>
        <v>3</v>
      </c>
      <c r="H1888">
        <f t="shared" si="29"/>
        <v>433</v>
      </c>
      <c r="I1888" t="str" cm="1">
        <f t="array" ref="I1888">_xlfn.IFS(H1888&gt;411,"Platinum",AND(H1888&lt;=411, H1888&gt;311),"Gold",AND(H1888&lt;=311,H1888&gt;211),"Silver",H1888&lt;=211,"Bronze")</f>
        <v>Platinum</v>
      </c>
      <c r="J1888" t="str" cm="1">
        <f t="array" ref="J1888">_xlfn.IFS(
H1888="444","Champions",
LEFT(H1888,1)="4","Loyal Customers",
MID(H1888,2,1)="4","Potential Loyalists",
LEFT(H1888,1)="3","Promising",
LEFT(H1888,1)="2","Customers Needing Attention",
LEFT(H1888,1)&lt;="2","At Risk",
RIGHT(H1888,1)="4","Can't Lose Them",
TRUE,"Hibernating"
)</f>
        <v>Loyal Customers</v>
      </c>
    </row>
    <row r="1889" spans="1:10" x14ac:dyDescent="0.25">
      <c r="A1889" s="3" t="s">
        <v>1905</v>
      </c>
      <c r="B1889">
        <v>60</v>
      </c>
      <c r="C1889">
        <v>5</v>
      </c>
      <c r="D1889">
        <v>1757.44</v>
      </c>
      <c r="E1889" cm="1">
        <f t="array" ref="E1889">_xlfn.IFS(B1889&gt;87,1,AND(B1889&lt;=87, B1889&gt;45),2,AND(B1889&lt;=45,B1889&gt;18),3,B1889&lt;=18,4)</f>
        <v>2</v>
      </c>
      <c r="F1889" cm="1">
        <f t="array" ref="F1889">_xlfn.IFS(C1889&gt;7,4,AND(C1889&lt;=7, C1889&gt;5),3,AND(C1889&lt;=5,C1889&gt;4),2,C1889&lt;=4,1)</f>
        <v>2</v>
      </c>
      <c r="G1889" cm="1">
        <f t="array" ref="G1889">_xlfn.IFS(D1889&gt;4094,4,AND(D1889&lt;=4094, D1889&gt;2784),3,AND(D1889&lt;=2784,D1889&gt;1779),2,D1889&lt;=1779,1)</f>
        <v>1</v>
      </c>
      <c r="H1889">
        <f t="shared" si="29"/>
        <v>221</v>
      </c>
      <c r="I1889" t="str" cm="1">
        <f t="array" ref="I1889">_xlfn.IFS(H1889&gt;411,"Platinum",AND(H1889&lt;=411, H1889&gt;311),"Gold",AND(H1889&lt;=311,H1889&gt;211),"Silver",H1889&lt;=211,"Bronze")</f>
        <v>Silver</v>
      </c>
      <c r="J1889" t="str" cm="1">
        <f t="array" ref="J1889">_xlfn.IFS(
H1889="444","Champions",
LEFT(H1889,1)="4","Loyal Customers",
MID(H1889,2,1)="4","Potential Loyalists",
LEFT(H1889,1)="3","Promising",
LEFT(H1889,1)="2","Customers Needing Attention",
LEFT(H1889,1)&lt;="2","At Risk",
RIGHT(H1889,1)="4","Can't Lose Them",
TRUE,"Hibernating"
)</f>
        <v>Customers Needing Attention</v>
      </c>
    </row>
    <row r="1890" spans="1:10" x14ac:dyDescent="0.25">
      <c r="A1890" s="3" t="s">
        <v>1906</v>
      </c>
      <c r="B1890">
        <v>143</v>
      </c>
      <c r="C1890">
        <v>7</v>
      </c>
      <c r="D1890">
        <v>3274.2500000000005</v>
      </c>
      <c r="E1890" cm="1">
        <f t="array" ref="E1890">_xlfn.IFS(B1890&gt;87,1,AND(B1890&lt;=87, B1890&gt;45),2,AND(B1890&lt;=45,B1890&gt;18),3,B1890&lt;=18,4)</f>
        <v>1</v>
      </c>
      <c r="F1890" cm="1">
        <f t="array" ref="F1890">_xlfn.IFS(C1890&gt;7,4,AND(C1890&lt;=7, C1890&gt;5),3,AND(C1890&lt;=5,C1890&gt;4),2,C1890&lt;=4,1)</f>
        <v>3</v>
      </c>
      <c r="G1890" cm="1">
        <f t="array" ref="G1890">_xlfn.IFS(D1890&gt;4094,4,AND(D1890&lt;=4094, D1890&gt;2784),3,AND(D1890&lt;=2784,D1890&gt;1779),2,D1890&lt;=1779,1)</f>
        <v>3</v>
      </c>
      <c r="H1890">
        <f t="shared" si="29"/>
        <v>133</v>
      </c>
      <c r="I1890" t="str" cm="1">
        <f t="array" ref="I1890">_xlfn.IFS(H1890&gt;411,"Platinum",AND(H1890&lt;=411, H1890&gt;311),"Gold",AND(H1890&lt;=311,H1890&gt;211),"Silver",H1890&lt;=211,"Bronze")</f>
        <v>Bronze</v>
      </c>
      <c r="J1890" t="str" cm="1">
        <f t="array" ref="J1890">_xlfn.IFS(
H1890="444","Champions",
LEFT(H1890,1)="4","Loyal Customers",
MID(H1890,2,1)="4","Potential Loyalists",
LEFT(H1890,1)="3","Promising",
LEFT(H1890,1)="2","Customers Needing Attention",
LEFT(H1890,1)&lt;="2","At Risk",
RIGHT(H1890,1)="4","Can't Lose Them",
TRUE,"Hibernating"
)</f>
        <v>At Risk</v>
      </c>
    </row>
    <row r="1891" spans="1:10" x14ac:dyDescent="0.25">
      <c r="A1891" s="3" t="s">
        <v>1907</v>
      </c>
      <c r="B1891">
        <v>7</v>
      </c>
      <c r="C1891">
        <v>7</v>
      </c>
      <c r="D1891">
        <v>4625.21</v>
      </c>
      <c r="E1891" cm="1">
        <f t="array" ref="E1891">_xlfn.IFS(B1891&gt;87,1,AND(B1891&lt;=87, B1891&gt;45),2,AND(B1891&lt;=45,B1891&gt;18),3,B1891&lt;=18,4)</f>
        <v>4</v>
      </c>
      <c r="F1891" cm="1">
        <f t="array" ref="F1891">_xlfn.IFS(C1891&gt;7,4,AND(C1891&lt;=7, C1891&gt;5),3,AND(C1891&lt;=5,C1891&gt;4),2,C1891&lt;=4,1)</f>
        <v>3</v>
      </c>
      <c r="G1891" cm="1">
        <f t="array" ref="G1891">_xlfn.IFS(D1891&gt;4094,4,AND(D1891&lt;=4094, D1891&gt;2784),3,AND(D1891&lt;=2784,D1891&gt;1779),2,D1891&lt;=1779,1)</f>
        <v>4</v>
      </c>
      <c r="H1891">
        <f t="shared" si="29"/>
        <v>434</v>
      </c>
      <c r="I1891" t="str" cm="1">
        <f t="array" ref="I1891">_xlfn.IFS(H1891&gt;411,"Platinum",AND(H1891&lt;=411, H1891&gt;311),"Gold",AND(H1891&lt;=311,H1891&gt;211),"Silver",H1891&lt;=211,"Bronze")</f>
        <v>Platinum</v>
      </c>
      <c r="J1891" t="str" cm="1">
        <f t="array" ref="J1891">_xlfn.IFS(
H1891="444","Champions",
LEFT(H1891,1)="4","Loyal Customers",
MID(H1891,2,1)="4","Potential Loyalists",
LEFT(H1891,1)="3","Promising",
LEFT(H1891,1)="2","Customers Needing Attention",
LEFT(H1891,1)&lt;="2","At Risk",
RIGHT(H1891,1)="4","Can't Lose Them",
TRUE,"Hibernating"
)</f>
        <v>Loyal Customers</v>
      </c>
    </row>
    <row r="1892" spans="1:10" x14ac:dyDescent="0.25">
      <c r="A1892" s="3" t="s">
        <v>1908</v>
      </c>
      <c r="B1892">
        <v>71</v>
      </c>
      <c r="C1892">
        <v>4</v>
      </c>
      <c r="D1892">
        <v>1652.12</v>
      </c>
      <c r="E1892" cm="1">
        <f t="array" ref="E1892">_xlfn.IFS(B1892&gt;87,1,AND(B1892&lt;=87, B1892&gt;45),2,AND(B1892&lt;=45,B1892&gt;18),3,B1892&lt;=18,4)</f>
        <v>2</v>
      </c>
      <c r="F1892" cm="1">
        <f t="array" ref="F1892">_xlfn.IFS(C1892&gt;7,4,AND(C1892&lt;=7, C1892&gt;5),3,AND(C1892&lt;=5,C1892&gt;4),2,C1892&lt;=4,1)</f>
        <v>1</v>
      </c>
      <c r="G1892" cm="1">
        <f t="array" ref="G1892">_xlfn.IFS(D1892&gt;4094,4,AND(D1892&lt;=4094, D1892&gt;2784),3,AND(D1892&lt;=2784,D1892&gt;1779),2,D1892&lt;=1779,1)</f>
        <v>1</v>
      </c>
      <c r="H1892">
        <f t="shared" si="29"/>
        <v>211</v>
      </c>
      <c r="I1892" t="str" cm="1">
        <f t="array" ref="I1892">_xlfn.IFS(H1892&gt;411,"Platinum",AND(H1892&lt;=411, H1892&gt;311),"Gold",AND(H1892&lt;=311,H1892&gt;211),"Silver",H1892&lt;=211,"Bronze")</f>
        <v>Bronze</v>
      </c>
      <c r="J1892" t="str" cm="1">
        <f t="array" ref="J1892">_xlfn.IFS(
H1892="444","Champions",
LEFT(H1892,1)="4","Loyal Customers",
MID(H1892,2,1)="4","Potential Loyalists",
LEFT(H1892,1)="3","Promising",
LEFT(H1892,1)="2","Customers Needing Attention",
LEFT(H1892,1)&lt;="2","At Risk",
RIGHT(H1892,1)="4","Can't Lose Them",
TRUE,"Hibernating"
)</f>
        <v>Customers Needing Attention</v>
      </c>
    </row>
    <row r="1893" spans="1:10" x14ac:dyDescent="0.25">
      <c r="A1893" s="3" t="s">
        <v>1909</v>
      </c>
      <c r="B1893">
        <v>52</v>
      </c>
      <c r="C1893">
        <v>9</v>
      </c>
      <c r="D1893">
        <v>4863.4699999999993</v>
      </c>
      <c r="E1893" cm="1">
        <f t="array" ref="E1893">_xlfn.IFS(B1893&gt;87,1,AND(B1893&lt;=87, B1893&gt;45),2,AND(B1893&lt;=45,B1893&gt;18),3,B1893&lt;=18,4)</f>
        <v>2</v>
      </c>
      <c r="F1893" cm="1">
        <f t="array" ref="F1893">_xlfn.IFS(C1893&gt;7,4,AND(C1893&lt;=7, C1893&gt;5),3,AND(C1893&lt;=5,C1893&gt;4),2,C1893&lt;=4,1)</f>
        <v>4</v>
      </c>
      <c r="G1893" cm="1">
        <f t="array" ref="G1893">_xlfn.IFS(D1893&gt;4094,4,AND(D1893&lt;=4094, D1893&gt;2784),3,AND(D1893&lt;=2784,D1893&gt;1779),2,D1893&lt;=1779,1)</f>
        <v>4</v>
      </c>
      <c r="H1893">
        <f t="shared" si="29"/>
        <v>244</v>
      </c>
      <c r="I1893" t="str" cm="1">
        <f t="array" ref="I1893">_xlfn.IFS(H1893&gt;411,"Platinum",AND(H1893&lt;=411, H1893&gt;311),"Gold",AND(H1893&lt;=311,H1893&gt;211),"Silver",H1893&lt;=211,"Bronze")</f>
        <v>Silver</v>
      </c>
      <c r="J1893" t="str" cm="1">
        <f t="array" ref="J1893">_xlfn.IFS(
H1893="444","Champions",
LEFT(H1893,1)="4","Loyal Customers",
MID(H1893,2,1)="4","Potential Loyalists",
LEFT(H1893,1)="3","Promising",
LEFT(H1893,1)="2","Customers Needing Attention",
LEFT(H1893,1)&lt;="2","At Risk",
RIGHT(H1893,1)="4","Can't Lose Them",
TRUE,"Hibernating"
)</f>
        <v>Potential Loyalists</v>
      </c>
    </row>
    <row r="1894" spans="1:10" x14ac:dyDescent="0.25">
      <c r="A1894" s="3" t="s">
        <v>1910</v>
      </c>
      <c r="B1894">
        <v>19</v>
      </c>
      <c r="C1894">
        <v>9</v>
      </c>
      <c r="D1894">
        <v>7613.27</v>
      </c>
      <c r="E1894" cm="1">
        <f t="array" ref="E1894">_xlfn.IFS(B1894&gt;87,1,AND(B1894&lt;=87, B1894&gt;45),2,AND(B1894&lt;=45,B1894&gt;18),3,B1894&lt;=18,4)</f>
        <v>3</v>
      </c>
      <c r="F1894" cm="1">
        <f t="array" ref="F1894">_xlfn.IFS(C1894&gt;7,4,AND(C1894&lt;=7, C1894&gt;5),3,AND(C1894&lt;=5,C1894&gt;4),2,C1894&lt;=4,1)</f>
        <v>4</v>
      </c>
      <c r="G1894" cm="1">
        <f t="array" ref="G1894">_xlfn.IFS(D1894&gt;4094,4,AND(D1894&lt;=4094, D1894&gt;2784),3,AND(D1894&lt;=2784,D1894&gt;1779),2,D1894&lt;=1779,1)</f>
        <v>4</v>
      </c>
      <c r="H1894">
        <f t="shared" si="29"/>
        <v>344</v>
      </c>
      <c r="I1894" t="str" cm="1">
        <f t="array" ref="I1894">_xlfn.IFS(H1894&gt;411,"Platinum",AND(H1894&lt;=411, H1894&gt;311),"Gold",AND(H1894&lt;=311,H1894&gt;211),"Silver",H1894&lt;=211,"Bronze")</f>
        <v>Gold</v>
      </c>
      <c r="J1894" t="str" cm="1">
        <f t="array" ref="J1894">_xlfn.IFS(
H1894="444","Champions",
LEFT(H1894,1)="4","Loyal Customers",
MID(H1894,2,1)="4","Potential Loyalists",
LEFT(H1894,1)="3","Promising",
LEFT(H1894,1)="2","Customers Needing Attention",
LEFT(H1894,1)&lt;="2","At Risk",
RIGHT(H1894,1)="4","Can't Lose Them",
TRUE,"Hibernating"
)</f>
        <v>Potential Loyalists</v>
      </c>
    </row>
    <row r="1895" spans="1:10" x14ac:dyDescent="0.25">
      <c r="A1895" s="3" t="s">
        <v>1911</v>
      </c>
      <c r="B1895">
        <v>19</v>
      </c>
      <c r="C1895">
        <v>7</v>
      </c>
      <c r="D1895">
        <v>3679.59</v>
      </c>
      <c r="E1895" cm="1">
        <f t="array" ref="E1895">_xlfn.IFS(B1895&gt;87,1,AND(B1895&lt;=87, B1895&gt;45),2,AND(B1895&lt;=45,B1895&gt;18),3,B1895&lt;=18,4)</f>
        <v>3</v>
      </c>
      <c r="F1895" cm="1">
        <f t="array" ref="F1895">_xlfn.IFS(C1895&gt;7,4,AND(C1895&lt;=7, C1895&gt;5),3,AND(C1895&lt;=5,C1895&gt;4),2,C1895&lt;=4,1)</f>
        <v>3</v>
      </c>
      <c r="G1895" cm="1">
        <f t="array" ref="G1895">_xlfn.IFS(D1895&gt;4094,4,AND(D1895&lt;=4094, D1895&gt;2784),3,AND(D1895&lt;=2784,D1895&gt;1779),2,D1895&lt;=1779,1)</f>
        <v>3</v>
      </c>
      <c r="H1895">
        <f t="shared" si="29"/>
        <v>333</v>
      </c>
      <c r="I1895" t="str" cm="1">
        <f t="array" ref="I1895">_xlfn.IFS(H1895&gt;411,"Platinum",AND(H1895&lt;=411, H1895&gt;311),"Gold",AND(H1895&lt;=311,H1895&gt;211),"Silver",H1895&lt;=211,"Bronze")</f>
        <v>Gold</v>
      </c>
      <c r="J1895" t="str" cm="1">
        <f t="array" ref="J1895">_xlfn.IFS(
H1895="444","Champions",
LEFT(H1895,1)="4","Loyal Customers",
MID(H1895,2,1)="4","Potential Loyalists",
LEFT(H1895,1)="3","Promising",
LEFT(H1895,1)="2","Customers Needing Attention",
LEFT(H1895,1)&lt;="2","At Risk",
RIGHT(H1895,1)="4","Can't Lose Them",
TRUE,"Hibernating"
)</f>
        <v>Promising</v>
      </c>
    </row>
    <row r="1896" spans="1:10" x14ac:dyDescent="0.25">
      <c r="A1896" s="3" t="s">
        <v>1912</v>
      </c>
      <c r="B1896">
        <v>235</v>
      </c>
      <c r="C1896">
        <v>3</v>
      </c>
      <c r="D1896">
        <v>513.57999999999993</v>
      </c>
      <c r="E1896" cm="1">
        <f t="array" ref="E1896">_xlfn.IFS(B1896&gt;87,1,AND(B1896&lt;=87, B1896&gt;45),2,AND(B1896&lt;=45,B1896&gt;18),3,B1896&lt;=18,4)</f>
        <v>1</v>
      </c>
      <c r="F1896" cm="1">
        <f t="array" ref="F1896">_xlfn.IFS(C1896&gt;7,4,AND(C1896&lt;=7, C1896&gt;5),3,AND(C1896&lt;=5,C1896&gt;4),2,C1896&lt;=4,1)</f>
        <v>1</v>
      </c>
      <c r="G1896" cm="1">
        <f t="array" ref="G1896">_xlfn.IFS(D1896&gt;4094,4,AND(D1896&lt;=4094, D1896&gt;2784),3,AND(D1896&lt;=2784,D1896&gt;1779),2,D1896&lt;=1779,1)</f>
        <v>1</v>
      </c>
      <c r="H1896">
        <f t="shared" si="29"/>
        <v>111</v>
      </c>
      <c r="I1896" t="str" cm="1">
        <f t="array" ref="I1896">_xlfn.IFS(H1896&gt;411,"Platinum",AND(H1896&lt;=411, H1896&gt;311),"Gold",AND(H1896&lt;=311,H1896&gt;211),"Silver",H1896&lt;=211,"Bronze")</f>
        <v>Bronze</v>
      </c>
      <c r="J1896" t="str" cm="1">
        <f t="array" ref="J1896">_xlfn.IFS(
H1896="444","Champions",
LEFT(H1896,1)="4","Loyal Customers",
MID(H1896,2,1)="4","Potential Loyalists",
LEFT(H1896,1)="3","Promising",
LEFT(H1896,1)="2","Customers Needing Attention",
LEFT(H1896,1)&lt;="2","At Risk",
RIGHT(H1896,1)="4","Can't Lose Them",
TRUE,"Hibernating"
)</f>
        <v>At Risk</v>
      </c>
    </row>
    <row r="1897" spans="1:10" x14ac:dyDescent="0.25">
      <c r="A1897" s="3" t="s">
        <v>1913</v>
      </c>
      <c r="B1897">
        <v>2</v>
      </c>
      <c r="C1897">
        <v>8</v>
      </c>
      <c r="D1897">
        <v>5470.7</v>
      </c>
      <c r="E1897" cm="1">
        <f t="array" ref="E1897">_xlfn.IFS(B1897&gt;87,1,AND(B1897&lt;=87, B1897&gt;45),2,AND(B1897&lt;=45,B1897&gt;18),3,B1897&lt;=18,4)</f>
        <v>4</v>
      </c>
      <c r="F1897" cm="1">
        <f t="array" ref="F1897">_xlfn.IFS(C1897&gt;7,4,AND(C1897&lt;=7, C1897&gt;5),3,AND(C1897&lt;=5,C1897&gt;4),2,C1897&lt;=4,1)</f>
        <v>4</v>
      </c>
      <c r="G1897" cm="1">
        <f t="array" ref="G1897">_xlfn.IFS(D1897&gt;4094,4,AND(D1897&lt;=4094, D1897&gt;2784),3,AND(D1897&lt;=2784,D1897&gt;1779),2,D1897&lt;=1779,1)</f>
        <v>4</v>
      </c>
      <c r="H1897">
        <f t="shared" si="29"/>
        <v>444</v>
      </c>
      <c r="I1897" t="str" cm="1">
        <f t="array" ref="I1897">_xlfn.IFS(H1897&gt;411,"Platinum",AND(H1897&lt;=411, H1897&gt;311),"Gold",AND(H1897&lt;=311,H1897&gt;211),"Silver",H1897&lt;=211,"Bronze")</f>
        <v>Platinum</v>
      </c>
      <c r="J1897" t="str" cm="1">
        <f t="array" ref="J1897">_xlfn.IFS(
H1897="444","Champions",
LEFT(H1897,1)="4","Loyal Customers",
MID(H1897,2,1)="4","Potential Loyalists",
LEFT(H1897,1)="3","Promising",
LEFT(H1897,1)="2","Customers Needing Attention",
LEFT(H1897,1)&lt;="2","At Risk",
RIGHT(H1897,1)="4","Can't Lose Them",
TRUE,"Hibernating"
)</f>
        <v>Loyal Customers</v>
      </c>
    </row>
    <row r="1898" spans="1:10" x14ac:dyDescent="0.25">
      <c r="A1898" s="3" t="s">
        <v>1914</v>
      </c>
      <c r="B1898">
        <v>123</v>
      </c>
      <c r="C1898">
        <v>3</v>
      </c>
      <c r="D1898">
        <v>1343.6100000000001</v>
      </c>
      <c r="E1898" cm="1">
        <f t="array" ref="E1898">_xlfn.IFS(B1898&gt;87,1,AND(B1898&lt;=87, B1898&gt;45),2,AND(B1898&lt;=45,B1898&gt;18),3,B1898&lt;=18,4)</f>
        <v>1</v>
      </c>
      <c r="F1898" cm="1">
        <f t="array" ref="F1898">_xlfn.IFS(C1898&gt;7,4,AND(C1898&lt;=7, C1898&gt;5),3,AND(C1898&lt;=5,C1898&gt;4),2,C1898&lt;=4,1)</f>
        <v>1</v>
      </c>
      <c r="G1898" cm="1">
        <f t="array" ref="G1898">_xlfn.IFS(D1898&gt;4094,4,AND(D1898&lt;=4094, D1898&gt;2784),3,AND(D1898&lt;=2784,D1898&gt;1779),2,D1898&lt;=1779,1)</f>
        <v>1</v>
      </c>
      <c r="H1898">
        <f t="shared" si="29"/>
        <v>111</v>
      </c>
      <c r="I1898" t="str" cm="1">
        <f t="array" ref="I1898">_xlfn.IFS(H1898&gt;411,"Platinum",AND(H1898&lt;=411, H1898&gt;311),"Gold",AND(H1898&lt;=311,H1898&gt;211),"Silver",H1898&lt;=211,"Bronze")</f>
        <v>Bronze</v>
      </c>
      <c r="J1898" t="str" cm="1">
        <f t="array" ref="J1898">_xlfn.IFS(
H1898="444","Champions",
LEFT(H1898,1)="4","Loyal Customers",
MID(H1898,2,1)="4","Potential Loyalists",
LEFT(H1898,1)="3","Promising",
LEFT(H1898,1)="2","Customers Needing Attention",
LEFT(H1898,1)&lt;="2","At Risk",
RIGHT(H1898,1)="4","Can't Lose Them",
TRUE,"Hibernating"
)</f>
        <v>At Risk</v>
      </c>
    </row>
    <row r="1899" spans="1:10" x14ac:dyDescent="0.25">
      <c r="A1899" s="3" t="s">
        <v>1915</v>
      </c>
      <c r="B1899">
        <v>43</v>
      </c>
      <c r="C1899">
        <v>3</v>
      </c>
      <c r="D1899">
        <v>1323.22</v>
      </c>
      <c r="E1899" cm="1">
        <f t="array" ref="E1899">_xlfn.IFS(B1899&gt;87,1,AND(B1899&lt;=87, B1899&gt;45),2,AND(B1899&lt;=45,B1899&gt;18),3,B1899&lt;=18,4)</f>
        <v>3</v>
      </c>
      <c r="F1899" cm="1">
        <f t="array" ref="F1899">_xlfn.IFS(C1899&gt;7,4,AND(C1899&lt;=7, C1899&gt;5),3,AND(C1899&lt;=5,C1899&gt;4),2,C1899&lt;=4,1)</f>
        <v>1</v>
      </c>
      <c r="G1899" cm="1">
        <f t="array" ref="G1899">_xlfn.IFS(D1899&gt;4094,4,AND(D1899&lt;=4094, D1899&gt;2784),3,AND(D1899&lt;=2784,D1899&gt;1779),2,D1899&lt;=1779,1)</f>
        <v>1</v>
      </c>
      <c r="H1899">
        <f t="shared" si="29"/>
        <v>311</v>
      </c>
      <c r="I1899" t="str" cm="1">
        <f t="array" ref="I1899">_xlfn.IFS(H1899&gt;411,"Platinum",AND(H1899&lt;=411, H1899&gt;311),"Gold",AND(H1899&lt;=311,H1899&gt;211),"Silver",H1899&lt;=211,"Bronze")</f>
        <v>Silver</v>
      </c>
      <c r="J1899" t="str" cm="1">
        <f t="array" ref="J1899">_xlfn.IFS(
H1899="444","Champions",
LEFT(H1899,1)="4","Loyal Customers",
MID(H1899,2,1)="4","Potential Loyalists",
LEFT(H1899,1)="3","Promising",
LEFT(H1899,1)="2","Customers Needing Attention",
LEFT(H1899,1)&lt;="2","At Risk",
RIGHT(H1899,1)="4","Can't Lose Them",
TRUE,"Hibernating"
)</f>
        <v>Promising</v>
      </c>
    </row>
    <row r="1900" spans="1:10" x14ac:dyDescent="0.25">
      <c r="A1900" s="3" t="s">
        <v>1916</v>
      </c>
      <c r="B1900">
        <v>11</v>
      </c>
      <c r="C1900">
        <v>3</v>
      </c>
      <c r="D1900">
        <v>1879.32</v>
      </c>
      <c r="E1900" cm="1">
        <f t="array" ref="E1900">_xlfn.IFS(B1900&gt;87,1,AND(B1900&lt;=87, B1900&gt;45),2,AND(B1900&lt;=45,B1900&gt;18),3,B1900&lt;=18,4)</f>
        <v>4</v>
      </c>
      <c r="F1900" cm="1">
        <f t="array" ref="F1900">_xlfn.IFS(C1900&gt;7,4,AND(C1900&lt;=7, C1900&gt;5),3,AND(C1900&lt;=5,C1900&gt;4),2,C1900&lt;=4,1)</f>
        <v>1</v>
      </c>
      <c r="G1900" cm="1">
        <f t="array" ref="G1900">_xlfn.IFS(D1900&gt;4094,4,AND(D1900&lt;=4094, D1900&gt;2784),3,AND(D1900&lt;=2784,D1900&gt;1779),2,D1900&lt;=1779,1)</f>
        <v>2</v>
      </c>
      <c r="H1900">
        <f t="shared" si="29"/>
        <v>412</v>
      </c>
      <c r="I1900" t="str" cm="1">
        <f t="array" ref="I1900">_xlfn.IFS(H1900&gt;411,"Platinum",AND(H1900&lt;=411, H1900&gt;311),"Gold",AND(H1900&lt;=311,H1900&gt;211),"Silver",H1900&lt;=211,"Bronze")</f>
        <v>Platinum</v>
      </c>
      <c r="J1900" t="str" cm="1">
        <f t="array" ref="J1900">_xlfn.IFS(
H1900="444","Champions",
LEFT(H1900,1)="4","Loyal Customers",
MID(H1900,2,1)="4","Potential Loyalists",
LEFT(H1900,1)="3","Promising",
LEFT(H1900,1)="2","Customers Needing Attention",
LEFT(H1900,1)&lt;="2","At Risk",
RIGHT(H1900,1)="4","Can't Lose Them",
TRUE,"Hibernating"
)</f>
        <v>Loyal Customers</v>
      </c>
    </row>
    <row r="1901" spans="1:10" x14ac:dyDescent="0.25">
      <c r="A1901" s="3" t="s">
        <v>1917</v>
      </c>
      <c r="B1901">
        <v>2</v>
      </c>
      <c r="C1901">
        <v>4</v>
      </c>
      <c r="D1901">
        <v>2039.87</v>
      </c>
      <c r="E1901" cm="1">
        <f t="array" ref="E1901">_xlfn.IFS(B1901&gt;87,1,AND(B1901&lt;=87, B1901&gt;45),2,AND(B1901&lt;=45,B1901&gt;18),3,B1901&lt;=18,4)</f>
        <v>4</v>
      </c>
      <c r="F1901" cm="1">
        <f t="array" ref="F1901">_xlfn.IFS(C1901&gt;7,4,AND(C1901&lt;=7, C1901&gt;5),3,AND(C1901&lt;=5,C1901&gt;4),2,C1901&lt;=4,1)</f>
        <v>1</v>
      </c>
      <c r="G1901" cm="1">
        <f t="array" ref="G1901">_xlfn.IFS(D1901&gt;4094,4,AND(D1901&lt;=4094, D1901&gt;2784),3,AND(D1901&lt;=2784,D1901&gt;1779),2,D1901&lt;=1779,1)</f>
        <v>2</v>
      </c>
      <c r="H1901">
        <f t="shared" si="29"/>
        <v>412</v>
      </c>
      <c r="I1901" t="str" cm="1">
        <f t="array" ref="I1901">_xlfn.IFS(H1901&gt;411,"Platinum",AND(H1901&lt;=411, H1901&gt;311),"Gold",AND(H1901&lt;=311,H1901&gt;211),"Silver",H1901&lt;=211,"Bronze")</f>
        <v>Platinum</v>
      </c>
      <c r="J1901" t="str" cm="1">
        <f t="array" ref="J1901">_xlfn.IFS(
H1901="444","Champions",
LEFT(H1901,1)="4","Loyal Customers",
MID(H1901,2,1)="4","Potential Loyalists",
LEFT(H1901,1)="3","Promising",
LEFT(H1901,1)="2","Customers Needing Attention",
LEFT(H1901,1)&lt;="2","At Risk",
RIGHT(H1901,1)="4","Can't Lose Them",
TRUE,"Hibernating"
)</f>
        <v>Loyal Customers</v>
      </c>
    </row>
    <row r="1902" spans="1:10" x14ac:dyDescent="0.25">
      <c r="A1902" s="3" t="s">
        <v>1918</v>
      </c>
      <c r="B1902">
        <v>202</v>
      </c>
      <c r="C1902">
        <v>2</v>
      </c>
      <c r="D1902">
        <v>1026.27</v>
      </c>
      <c r="E1902" cm="1">
        <f t="array" ref="E1902">_xlfn.IFS(B1902&gt;87,1,AND(B1902&lt;=87, B1902&gt;45),2,AND(B1902&lt;=45,B1902&gt;18),3,B1902&lt;=18,4)</f>
        <v>1</v>
      </c>
      <c r="F1902" cm="1">
        <f t="array" ref="F1902">_xlfn.IFS(C1902&gt;7,4,AND(C1902&lt;=7, C1902&gt;5),3,AND(C1902&lt;=5,C1902&gt;4),2,C1902&lt;=4,1)</f>
        <v>1</v>
      </c>
      <c r="G1902" cm="1">
        <f t="array" ref="G1902">_xlfn.IFS(D1902&gt;4094,4,AND(D1902&lt;=4094, D1902&gt;2784),3,AND(D1902&lt;=2784,D1902&gt;1779),2,D1902&lt;=1779,1)</f>
        <v>1</v>
      </c>
      <c r="H1902">
        <f t="shared" si="29"/>
        <v>111</v>
      </c>
      <c r="I1902" t="str" cm="1">
        <f t="array" ref="I1902">_xlfn.IFS(H1902&gt;411,"Platinum",AND(H1902&lt;=411, H1902&gt;311),"Gold",AND(H1902&lt;=311,H1902&gt;211),"Silver",H1902&lt;=211,"Bronze")</f>
        <v>Bronze</v>
      </c>
      <c r="J1902" t="str" cm="1">
        <f t="array" ref="J1902">_xlfn.IFS(
H1902="444","Champions",
LEFT(H1902,1)="4","Loyal Customers",
MID(H1902,2,1)="4","Potential Loyalists",
LEFT(H1902,1)="3","Promising",
LEFT(H1902,1)="2","Customers Needing Attention",
LEFT(H1902,1)&lt;="2","At Risk",
RIGHT(H1902,1)="4","Can't Lose Them",
TRUE,"Hibernating"
)</f>
        <v>At Risk</v>
      </c>
    </row>
    <row r="1903" spans="1:10" x14ac:dyDescent="0.25">
      <c r="A1903" s="3" t="s">
        <v>1919</v>
      </c>
      <c r="B1903">
        <v>8</v>
      </c>
      <c r="C1903">
        <v>4</v>
      </c>
      <c r="D1903">
        <v>977.41</v>
      </c>
      <c r="E1903" cm="1">
        <f t="array" ref="E1903">_xlfn.IFS(B1903&gt;87,1,AND(B1903&lt;=87, B1903&gt;45),2,AND(B1903&lt;=45,B1903&gt;18),3,B1903&lt;=18,4)</f>
        <v>4</v>
      </c>
      <c r="F1903" cm="1">
        <f t="array" ref="F1903">_xlfn.IFS(C1903&gt;7,4,AND(C1903&lt;=7, C1903&gt;5),3,AND(C1903&lt;=5,C1903&gt;4),2,C1903&lt;=4,1)</f>
        <v>1</v>
      </c>
      <c r="G1903" cm="1">
        <f t="array" ref="G1903">_xlfn.IFS(D1903&gt;4094,4,AND(D1903&lt;=4094, D1903&gt;2784),3,AND(D1903&lt;=2784,D1903&gt;1779),2,D1903&lt;=1779,1)</f>
        <v>1</v>
      </c>
      <c r="H1903">
        <f t="shared" si="29"/>
        <v>411</v>
      </c>
      <c r="I1903" t="str" cm="1">
        <f t="array" ref="I1903">_xlfn.IFS(H1903&gt;411,"Platinum",AND(H1903&lt;=411, H1903&gt;311),"Gold",AND(H1903&lt;=311,H1903&gt;211),"Silver",H1903&lt;=211,"Bronze")</f>
        <v>Gold</v>
      </c>
      <c r="J1903" t="str" cm="1">
        <f t="array" ref="J1903">_xlfn.IFS(
H1903="444","Champions",
LEFT(H1903,1)="4","Loyal Customers",
MID(H1903,2,1)="4","Potential Loyalists",
LEFT(H1903,1)="3","Promising",
LEFT(H1903,1)="2","Customers Needing Attention",
LEFT(H1903,1)&lt;="2","At Risk",
RIGHT(H1903,1)="4","Can't Lose Them",
TRUE,"Hibernating"
)</f>
        <v>Loyal Customers</v>
      </c>
    </row>
    <row r="1904" spans="1:10" x14ac:dyDescent="0.25">
      <c r="A1904" s="3" t="s">
        <v>1920</v>
      </c>
      <c r="B1904">
        <v>63</v>
      </c>
      <c r="C1904">
        <v>6</v>
      </c>
      <c r="D1904">
        <v>2814.87</v>
      </c>
      <c r="E1904" cm="1">
        <f t="array" ref="E1904">_xlfn.IFS(B1904&gt;87,1,AND(B1904&lt;=87, B1904&gt;45),2,AND(B1904&lt;=45,B1904&gt;18),3,B1904&lt;=18,4)</f>
        <v>2</v>
      </c>
      <c r="F1904" cm="1">
        <f t="array" ref="F1904">_xlfn.IFS(C1904&gt;7,4,AND(C1904&lt;=7, C1904&gt;5),3,AND(C1904&lt;=5,C1904&gt;4),2,C1904&lt;=4,1)</f>
        <v>3</v>
      </c>
      <c r="G1904" cm="1">
        <f t="array" ref="G1904">_xlfn.IFS(D1904&gt;4094,4,AND(D1904&lt;=4094, D1904&gt;2784),3,AND(D1904&lt;=2784,D1904&gt;1779),2,D1904&lt;=1779,1)</f>
        <v>3</v>
      </c>
      <c r="H1904">
        <f t="shared" si="29"/>
        <v>233</v>
      </c>
      <c r="I1904" t="str" cm="1">
        <f t="array" ref="I1904">_xlfn.IFS(H1904&gt;411,"Platinum",AND(H1904&lt;=411, H1904&gt;311),"Gold",AND(H1904&lt;=311,H1904&gt;211),"Silver",H1904&lt;=211,"Bronze")</f>
        <v>Silver</v>
      </c>
      <c r="J1904" t="str" cm="1">
        <f t="array" ref="J1904">_xlfn.IFS(
H1904="444","Champions",
LEFT(H1904,1)="4","Loyal Customers",
MID(H1904,2,1)="4","Potential Loyalists",
LEFT(H1904,1)="3","Promising",
LEFT(H1904,1)="2","Customers Needing Attention",
LEFT(H1904,1)&lt;="2","At Risk",
RIGHT(H1904,1)="4","Can't Lose Them",
TRUE,"Hibernating"
)</f>
        <v>Customers Needing Attention</v>
      </c>
    </row>
    <row r="1905" spans="1:10" x14ac:dyDescent="0.25">
      <c r="A1905" s="3" t="s">
        <v>1921</v>
      </c>
      <c r="B1905">
        <v>16</v>
      </c>
      <c r="C1905">
        <v>6</v>
      </c>
      <c r="D1905">
        <v>4116.13</v>
      </c>
      <c r="E1905" cm="1">
        <f t="array" ref="E1905">_xlfn.IFS(B1905&gt;87,1,AND(B1905&lt;=87, B1905&gt;45),2,AND(B1905&lt;=45,B1905&gt;18),3,B1905&lt;=18,4)</f>
        <v>4</v>
      </c>
      <c r="F1905" cm="1">
        <f t="array" ref="F1905">_xlfn.IFS(C1905&gt;7,4,AND(C1905&lt;=7, C1905&gt;5),3,AND(C1905&lt;=5,C1905&gt;4),2,C1905&lt;=4,1)</f>
        <v>3</v>
      </c>
      <c r="G1905" cm="1">
        <f t="array" ref="G1905">_xlfn.IFS(D1905&gt;4094,4,AND(D1905&lt;=4094, D1905&gt;2784),3,AND(D1905&lt;=2784,D1905&gt;1779),2,D1905&lt;=1779,1)</f>
        <v>4</v>
      </c>
      <c r="H1905">
        <f t="shared" si="29"/>
        <v>434</v>
      </c>
      <c r="I1905" t="str" cm="1">
        <f t="array" ref="I1905">_xlfn.IFS(H1905&gt;411,"Platinum",AND(H1905&lt;=411, H1905&gt;311),"Gold",AND(H1905&lt;=311,H1905&gt;211),"Silver",H1905&lt;=211,"Bronze")</f>
        <v>Platinum</v>
      </c>
      <c r="J1905" t="str" cm="1">
        <f t="array" ref="J1905">_xlfn.IFS(
H1905="444","Champions",
LEFT(H1905,1)="4","Loyal Customers",
MID(H1905,2,1)="4","Potential Loyalists",
LEFT(H1905,1)="3","Promising",
LEFT(H1905,1)="2","Customers Needing Attention",
LEFT(H1905,1)&lt;="2","At Risk",
RIGHT(H1905,1)="4","Can't Lose Them",
TRUE,"Hibernating"
)</f>
        <v>Loyal Customers</v>
      </c>
    </row>
    <row r="1906" spans="1:10" x14ac:dyDescent="0.25">
      <c r="A1906" s="3" t="s">
        <v>1922</v>
      </c>
      <c r="B1906">
        <v>0</v>
      </c>
      <c r="C1906">
        <v>2</v>
      </c>
      <c r="D1906">
        <v>755.30000000000007</v>
      </c>
      <c r="E1906" cm="1">
        <f t="array" ref="E1906">_xlfn.IFS(B1906&gt;87,1,AND(B1906&lt;=87, B1906&gt;45),2,AND(B1906&lt;=45,B1906&gt;18),3,B1906&lt;=18,4)</f>
        <v>4</v>
      </c>
      <c r="F1906" cm="1">
        <f t="array" ref="F1906">_xlfn.IFS(C1906&gt;7,4,AND(C1906&lt;=7, C1906&gt;5),3,AND(C1906&lt;=5,C1906&gt;4),2,C1906&lt;=4,1)</f>
        <v>1</v>
      </c>
      <c r="G1906" cm="1">
        <f t="array" ref="G1906">_xlfn.IFS(D1906&gt;4094,4,AND(D1906&lt;=4094, D1906&gt;2784),3,AND(D1906&lt;=2784,D1906&gt;1779),2,D1906&lt;=1779,1)</f>
        <v>1</v>
      </c>
      <c r="H1906">
        <f t="shared" si="29"/>
        <v>411</v>
      </c>
      <c r="I1906" t="str" cm="1">
        <f t="array" ref="I1906">_xlfn.IFS(H1906&gt;411,"Platinum",AND(H1906&lt;=411, H1906&gt;311),"Gold",AND(H1906&lt;=311,H1906&gt;211),"Silver",H1906&lt;=211,"Bronze")</f>
        <v>Gold</v>
      </c>
      <c r="J1906" t="str" cm="1">
        <f t="array" ref="J1906">_xlfn.IFS(
H1906="444","Champions",
LEFT(H1906,1)="4","Loyal Customers",
MID(H1906,2,1)="4","Potential Loyalists",
LEFT(H1906,1)="3","Promising",
LEFT(H1906,1)="2","Customers Needing Attention",
LEFT(H1906,1)&lt;="2","At Risk",
RIGHT(H1906,1)="4","Can't Lose Them",
TRUE,"Hibernating"
)</f>
        <v>Loyal Customers</v>
      </c>
    </row>
    <row r="1907" spans="1:10" x14ac:dyDescent="0.25">
      <c r="A1907" s="3" t="s">
        <v>1923</v>
      </c>
      <c r="B1907">
        <v>8</v>
      </c>
      <c r="C1907">
        <v>5</v>
      </c>
      <c r="D1907">
        <v>1252.46</v>
      </c>
      <c r="E1907" cm="1">
        <f t="array" ref="E1907">_xlfn.IFS(B1907&gt;87,1,AND(B1907&lt;=87, B1907&gt;45),2,AND(B1907&lt;=45,B1907&gt;18),3,B1907&lt;=18,4)</f>
        <v>4</v>
      </c>
      <c r="F1907" cm="1">
        <f t="array" ref="F1907">_xlfn.IFS(C1907&gt;7,4,AND(C1907&lt;=7, C1907&gt;5),3,AND(C1907&lt;=5,C1907&gt;4),2,C1907&lt;=4,1)</f>
        <v>2</v>
      </c>
      <c r="G1907" cm="1">
        <f t="array" ref="G1907">_xlfn.IFS(D1907&gt;4094,4,AND(D1907&lt;=4094, D1907&gt;2784),3,AND(D1907&lt;=2784,D1907&gt;1779),2,D1907&lt;=1779,1)</f>
        <v>1</v>
      </c>
      <c r="H1907">
        <f t="shared" si="29"/>
        <v>421</v>
      </c>
      <c r="I1907" t="str" cm="1">
        <f t="array" ref="I1907">_xlfn.IFS(H1907&gt;411,"Platinum",AND(H1907&lt;=411, H1907&gt;311),"Gold",AND(H1907&lt;=311,H1907&gt;211),"Silver",H1907&lt;=211,"Bronze")</f>
        <v>Platinum</v>
      </c>
      <c r="J1907" t="str" cm="1">
        <f t="array" ref="J1907">_xlfn.IFS(
H1907="444","Champions",
LEFT(H1907,1)="4","Loyal Customers",
MID(H1907,2,1)="4","Potential Loyalists",
LEFT(H1907,1)="3","Promising",
LEFT(H1907,1)="2","Customers Needing Attention",
LEFT(H1907,1)&lt;="2","At Risk",
RIGHT(H1907,1)="4","Can't Lose Them",
TRUE,"Hibernating"
)</f>
        <v>Loyal Customers</v>
      </c>
    </row>
    <row r="1908" spans="1:10" x14ac:dyDescent="0.25">
      <c r="A1908" s="3" t="s">
        <v>1924</v>
      </c>
      <c r="B1908">
        <v>104</v>
      </c>
      <c r="C1908">
        <v>5</v>
      </c>
      <c r="D1908">
        <v>3221.8100000000004</v>
      </c>
      <c r="E1908" cm="1">
        <f t="array" ref="E1908">_xlfn.IFS(B1908&gt;87,1,AND(B1908&lt;=87, B1908&gt;45),2,AND(B1908&lt;=45,B1908&gt;18),3,B1908&lt;=18,4)</f>
        <v>1</v>
      </c>
      <c r="F1908" cm="1">
        <f t="array" ref="F1908">_xlfn.IFS(C1908&gt;7,4,AND(C1908&lt;=7, C1908&gt;5),3,AND(C1908&lt;=5,C1908&gt;4),2,C1908&lt;=4,1)</f>
        <v>2</v>
      </c>
      <c r="G1908" cm="1">
        <f t="array" ref="G1908">_xlfn.IFS(D1908&gt;4094,4,AND(D1908&lt;=4094, D1908&gt;2784),3,AND(D1908&lt;=2784,D1908&gt;1779),2,D1908&lt;=1779,1)</f>
        <v>3</v>
      </c>
      <c r="H1908">
        <f t="shared" si="29"/>
        <v>123</v>
      </c>
      <c r="I1908" t="str" cm="1">
        <f t="array" ref="I1908">_xlfn.IFS(H1908&gt;411,"Platinum",AND(H1908&lt;=411, H1908&gt;311),"Gold",AND(H1908&lt;=311,H1908&gt;211),"Silver",H1908&lt;=211,"Bronze")</f>
        <v>Bronze</v>
      </c>
      <c r="J1908" t="str" cm="1">
        <f t="array" ref="J1908">_xlfn.IFS(
H1908="444","Champions",
LEFT(H1908,1)="4","Loyal Customers",
MID(H1908,2,1)="4","Potential Loyalists",
LEFT(H1908,1)="3","Promising",
LEFT(H1908,1)="2","Customers Needing Attention",
LEFT(H1908,1)&lt;="2","At Risk",
RIGHT(H1908,1)="4","Can't Lose Them",
TRUE,"Hibernating"
)</f>
        <v>At Risk</v>
      </c>
    </row>
    <row r="1909" spans="1:10" x14ac:dyDescent="0.25">
      <c r="A1909" s="3" t="s">
        <v>1925</v>
      </c>
      <c r="B1909">
        <v>143</v>
      </c>
      <c r="C1909">
        <v>4</v>
      </c>
      <c r="D1909">
        <v>1036.05</v>
      </c>
      <c r="E1909" cm="1">
        <f t="array" ref="E1909">_xlfn.IFS(B1909&gt;87,1,AND(B1909&lt;=87, B1909&gt;45),2,AND(B1909&lt;=45,B1909&gt;18),3,B1909&lt;=18,4)</f>
        <v>1</v>
      </c>
      <c r="F1909" cm="1">
        <f t="array" ref="F1909">_xlfn.IFS(C1909&gt;7,4,AND(C1909&lt;=7, C1909&gt;5),3,AND(C1909&lt;=5,C1909&gt;4),2,C1909&lt;=4,1)</f>
        <v>1</v>
      </c>
      <c r="G1909" cm="1">
        <f t="array" ref="G1909">_xlfn.IFS(D1909&gt;4094,4,AND(D1909&lt;=4094, D1909&gt;2784),3,AND(D1909&lt;=2784,D1909&gt;1779),2,D1909&lt;=1779,1)</f>
        <v>1</v>
      </c>
      <c r="H1909">
        <f t="shared" si="29"/>
        <v>111</v>
      </c>
      <c r="I1909" t="str" cm="1">
        <f t="array" ref="I1909">_xlfn.IFS(H1909&gt;411,"Platinum",AND(H1909&lt;=411, H1909&gt;311),"Gold",AND(H1909&lt;=311,H1909&gt;211),"Silver",H1909&lt;=211,"Bronze")</f>
        <v>Bronze</v>
      </c>
      <c r="J1909" t="str" cm="1">
        <f t="array" ref="J1909">_xlfn.IFS(
H1909="444","Champions",
LEFT(H1909,1)="4","Loyal Customers",
MID(H1909,2,1)="4","Potential Loyalists",
LEFT(H1909,1)="3","Promising",
LEFT(H1909,1)="2","Customers Needing Attention",
LEFT(H1909,1)&lt;="2","At Risk",
RIGHT(H1909,1)="4","Can't Lose Them",
TRUE,"Hibernating"
)</f>
        <v>At Risk</v>
      </c>
    </row>
    <row r="1910" spans="1:10" x14ac:dyDescent="0.25">
      <c r="A1910" s="3" t="s">
        <v>1926</v>
      </c>
      <c r="B1910">
        <v>41</v>
      </c>
      <c r="C1910">
        <v>9</v>
      </c>
      <c r="D1910">
        <v>4465.46</v>
      </c>
      <c r="E1910" cm="1">
        <f t="array" ref="E1910">_xlfn.IFS(B1910&gt;87,1,AND(B1910&lt;=87, B1910&gt;45),2,AND(B1910&lt;=45,B1910&gt;18),3,B1910&lt;=18,4)</f>
        <v>3</v>
      </c>
      <c r="F1910" cm="1">
        <f t="array" ref="F1910">_xlfn.IFS(C1910&gt;7,4,AND(C1910&lt;=7, C1910&gt;5),3,AND(C1910&lt;=5,C1910&gt;4),2,C1910&lt;=4,1)</f>
        <v>4</v>
      </c>
      <c r="G1910" cm="1">
        <f t="array" ref="G1910">_xlfn.IFS(D1910&gt;4094,4,AND(D1910&lt;=4094, D1910&gt;2784),3,AND(D1910&lt;=2784,D1910&gt;1779),2,D1910&lt;=1779,1)</f>
        <v>4</v>
      </c>
      <c r="H1910">
        <f t="shared" si="29"/>
        <v>344</v>
      </c>
      <c r="I1910" t="str" cm="1">
        <f t="array" ref="I1910">_xlfn.IFS(H1910&gt;411,"Platinum",AND(H1910&lt;=411, H1910&gt;311),"Gold",AND(H1910&lt;=311,H1910&gt;211),"Silver",H1910&lt;=211,"Bronze")</f>
        <v>Gold</v>
      </c>
      <c r="J1910" t="str" cm="1">
        <f t="array" ref="J1910">_xlfn.IFS(
H1910="444","Champions",
LEFT(H1910,1)="4","Loyal Customers",
MID(H1910,2,1)="4","Potential Loyalists",
LEFT(H1910,1)="3","Promising",
LEFT(H1910,1)="2","Customers Needing Attention",
LEFT(H1910,1)&lt;="2","At Risk",
RIGHT(H1910,1)="4","Can't Lose Them",
TRUE,"Hibernating"
)</f>
        <v>Potential Loyalists</v>
      </c>
    </row>
    <row r="1911" spans="1:10" x14ac:dyDescent="0.25">
      <c r="A1911" s="3" t="s">
        <v>1927</v>
      </c>
      <c r="B1911">
        <v>221</v>
      </c>
      <c r="C1911">
        <v>6</v>
      </c>
      <c r="D1911">
        <v>3484.03</v>
      </c>
      <c r="E1911" cm="1">
        <f t="array" ref="E1911">_xlfn.IFS(B1911&gt;87,1,AND(B1911&lt;=87, B1911&gt;45),2,AND(B1911&lt;=45,B1911&gt;18),3,B1911&lt;=18,4)</f>
        <v>1</v>
      </c>
      <c r="F1911" cm="1">
        <f t="array" ref="F1911">_xlfn.IFS(C1911&gt;7,4,AND(C1911&lt;=7, C1911&gt;5),3,AND(C1911&lt;=5,C1911&gt;4),2,C1911&lt;=4,1)</f>
        <v>3</v>
      </c>
      <c r="G1911" cm="1">
        <f t="array" ref="G1911">_xlfn.IFS(D1911&gt;4094,4,AND(D1911&lt;=4094, D1911&gt;2784),3,AND(D1911&lt;=2784,D1911&gt;1779),2,D1911&lt;=1779,1)</f>
        <v>3</v>
      </c>
      <c r="H1911">
        <f t="shared" si="29"/>
        <v>133</v>
      </c>
      <c r="I1911" t="str" cm="1">
        <f t="array" ref="I1911">_xlfn.IFS(H1911&gt;411,"Platinum",AND(H1911&lt;=411, H1911&gt;311),"Gold",AND(H1911&lt;=311,H1911&gt;211),"Silver",H1911&lt;=211,"Bronze")</f>
        <v>Bronze</v>
      </c>
      <c r="J1911" t="str" cm="1">
        <f t="array" ref="J1911">_xlfn.IFS(
H1911="444","Champions",
LEFT(H1911,1)="4","Loyal Customers",
MID(H1911,2,1)="4","Potential Loyalists",
LEFT(H1911,1)="3","Promising",
LEFT(H1911,1)="2","Customers Needing Attention",
LEFT(H1911,1)&lt;="2","At Risk",
RIGHT(H1911,1)="4","Can't Lose Them",
TRUE,"Hibernating"
)</f>
        <v>At Risk</v>
      </c>
    </row>
    <row r="1912" spans="1:10" x14ac:dyDescent="0.25">
      <c r="A1912" s="3" t="s">
        <v>1928</v>
      </c>
      <c r="B1912">
        <v>10</v>
      </c>
      <c r="C1912">
        <v>3</v>
      </c>
      <c r="D1912">
        <v>1101.08</v>
      </c>
      <c r="E1912" cm="1">
        <f t="array" ref="E1912">_xlfn.IFS(B1912&gt;87,1,AND(B1912&lt;=87, B1912&gt;45),2,AND(B1912&lt;=45,B1912&gt;18),3,B1912&lt;=18,4)</f>
        <v>4</v>
      </c>
      <c r="F1912" cm="1">
        <f t="array" ref="F1912">_xlfn.IFS(C1912&gt;7,4,AND(C1912&lt;=7, C1912&gt;5),3,AND(C1912&lt;=5,C1912&gt;4),2,C1912&lt;=4,1)</f>
        <v>1</v>
      </c>
      <c r="G1912" cm="1">
        <f t="array" ref="G1912">_xlfn.IFS(D1912&gt;4094,4,AND(D1912&lt;=4094, D1912&gt;2784),3,AND(D1912&lt;=2784,D1912&gt;1779),2,D1912&lt;=1779,1)</f>
        <v>1</v>
      </c>
      <c r="H1912">
        <f t="shared" si="29"/>
        <v>411</v>
      </c>
      <c r="I1912" t="str" cm="1">
        <f t="array" ref="I1912">_xlfn.IFS(H1912&gt;411,"Platinum",AND(H1912&lt;=411, H1912&gt;311),"Gold",AND(H1912&lt;=311,H1912&gt;211),"Silver",H1912&lt;=211,"Bronze")</f>
        <v>Gold</v>
      </c>
      <c r="J1912" t="str" cm="1">
        <f t="array" ref="J1912">_xlfn.IFS(
H1912="444","Champions",
LEFT(H1912,1)="4","Loyal Customers",
MID(H1912,2,1)="4","Potential Loyalists",
LEFT(H1912,1)="3","Promising",
LEFT(H1912,1)="2","Customers Needing Attention",
LEFT(H1912,1)&lt;="2","At Risk",
RIGHT(H1912,1)="4","Can't Lose Them",
TRUE,"Hibernating"
)</f>
        <v>Loyal Customers</v>
      </c>
    </row>
    <row r="1913" spans="1:10" x14ac:dyDescent="0.25">
      <c r="A1913" s="3" t="s">
        <v>1929</v>
      </c>
      <c r="B1913">
        <v>91</v>
      </c>
      <c r="C1913">
        <v>7</v>
      </c>
      <c r="D1913">
        <v>3842.0699999999997</v>
      </c>
      <c r="E1913" cm="1">
        <f t="array" ref="E1913">_xlfn.IFS(B1913&gt;87,1,AND(B1913&lt;=87, B1913&gt;45),2,AND(B1913&lt;=45,B1913&gt;18),3,B1913&lt;=18,4)</f>
        <v>1</v>
      </c>
      <c r="F1913" cm="1">
        <f t="array" ref="F1913">_xlfn.IFS(C1913&gt;7,4,AND(C1913&lt;=7, C1913&gt;5),3,AND(C1913&lt;=5,C1913&gt;4),2,C1913&lt;=4,1)</f>
        <v>3</v>
      </c>
      <c r="G1913" cm="1">
        <f t="array" ref="G1913">_xlfn.IFS(D1913&gt;4094,4,AND(D1913&lt;=4094, D1913&gt;2784),3,AND(D1913&lt;=2784,D1913&gt;1779),2,D1913&lt;=1779,1)</f>
        <v>3</v>
      </c>
      <c r="H1913">
        <f t="shared" si="29"/>
        <v>133</v>
      </c>
      <c r="I1913" t="str" cm="1">
        <f t="array" ref="I1913">_xlfn.IFS(H1913&gt;411,"Platinum",AND(H1913&lt;=411, H1913&gt;311),"Gold",AND(H1913&lt;=311,H1913&gt;211),"Silver",H1913&lt;=211,"Bronze")</f>
        <v>Bronze</v>
      </c>
      <c r="J1913" t="str" cm="1">
        <f t="array" ref="J1913">_xlfn.IFS(
H1913="444","Champions",
LEFT(H1913,1)="4","Loyal Customers",
MID(H1913,2,1)="4","Potential Loyalists",
LEFT(H1913,1)="3","Promising",
LEFT(H1913,1)="2","Customers Needing Attention",
LEFT(H1913,1)&lt;="2","At Risk",
RIGHT(H1913,1)="4","Can't Lose Them",
TRUE,"Hibernating"
)</f>
        <v>At Risk</v>
      </c>
    </row>
    <row r="1914" spans="1:10" x14ac:dyDescent="0.25">
      <c r="A1914" s="3" t="s">
        <v>1930</v>
      </c>
      <c r="B1914">
        <v>148</v>
      </c>
      <c r="C1914">
        <v>5</v>
      </c>
      <c r="D1914">
        <v>902.04</v>
      </c>
      <c r="E1914" cm="1">
        <f t="array" ref="E1914">_xlfn.IFS(B1914&gt;87,1,AND(B1914&lt;=87, B1914&gt;45),2,AND(B1914&lt;=45,B1914&gt;18),3,B1914&lt;=18,4)</f>
        <v>1</v>
      </c>
      <c r="F1914" cm="1">
        <f t="array" ref="F1914">_xlfn.IFS(C1914&gt;7,4,AND(C1914&lt;=7, C1914&gt;5),3,AND(C1914&lt;=5,C1914&gt;4),2,C1914&lt;=4,1)</f>
        <v>2</v>
      </c>
      <c r="G1914" cm="1">
        <f t="array" ref="G1914">_xlfn.IFS(D1914&gt;4094,4,AND(D1914&lt;=4094, D1914&gt;2784),3,AND(D1914&lt;=2784,D1914&gt;1779),2,D1914&lt;=1779,1)</f>
        <v>1</v>
      </c>
      <c r="H1914">
        <f t="shared" si="29"/>
        <v>121</v>
      </c>
      <c r="I1914" t="str" cm="1">
        <f t="array" ref="I1914">_xlfn.IFS(H1914&gt;411,"Platinum",AND(H1914&lt;=411, H1914&gt;311),"Gold",AND(H1914&lt;=311,H1914&gt;211),"Silver",H1914&lt;=211,"Bronze")</f>
        <v>Bronze</v>
      </c>
      <c r="J1914" t="str" cm="1">
        <f t="array" ref="J1914">_xlfn.IFS(
H1914="444","Champions",
LEFT(H1914,1)="4","Loyal Customers",
MID(H1914,2,1)="4","Potential Loyalists",
LEFT(H1914,1)="3","Promising",
LEFT(H1914,1)="2","Customers Needing Attention",
LEFT(H1914,1)&lt;="2","At Risk",
RIGHT(H1914,1)="4","Can't Lose Them",
TRUE,"Hibernating"
)</f>
        <v>At Risk</v>
      </c>
    </row>
    <row r="1915" spans="1:10" x14ac:dyDescent="0.25">
      <c r="A1915" s="3" t="s">
        <v>1931</v>
      </c>
      <c r="B1915">
        <v>114</v>
      </c>
      <c r="C1915">
        <v>2</v>
      </c>
      <c r="D1915">
        <v>1655.4199999999998</v>
      </c>
      <c r="E1915" cm="1">
        <f t="array" ref="E1915">_xlfn.IFS(B1915&gt;87,1,AND(B1915&lt;=87, B1915&gt;45),2,AND(B1915&lt;=45,B1915&gt;18),3,B1915&lt;=18,4)</f>
        <v>1</v>
      </c>
      <c r="F1915" cm="1">
        <f t="array" ref="F1915">_xlfn.IFS(C1915&gt;7,4,AND(C1915&lt;=7, C1915&gt;5),3,AND(C1915&lt;=5,C1915&gt;4),2,C1915&lt;=4,1)</f>
        <v>1</v>
      </c>
      <c r="G1915" cm="1">
        <f t="array" ref="G1915">_xlfn.IFS(D1915&gt;4094,4,AND(D1915&lt;=4094, D1915&gt;2784),3,AND(D1915&lt;=2784,D1915&gt;1779),2,D1915&lt;=1779,1)</f>
        <v>1</v>
      </c>
      <c r="H1915">
        <f t="shared" si="29"/>
        <v>111</v>
      </c>
      <c r="I1915" t="str" cm="1">
        <f t="array" ref="I1915">_xlfn.IFS(H1915&gt;411,"Platinum",AND(H1915&lt;=411, H1915&gt;311),"Gold",AND(H1915&lt;=311,H1915&gt;211),"Silver",H1915&lt;=211,"Bronze")</f>
        <v>Bronze</v>
      </c>
      <c r="J1915" t="str" cm="1">
        <f t="array" ref="J1915">_xlfn.IFS(
H1915="444","Champions",
LEFT(H1915,1)="4","Loyal Customers",
MID(H1915,2,1)="4","Potential Loyalists",
LEFT(H1915,1)="3","Promising",
LEFT(H1915,1)="2","Customers Needing Attention",
LEFT(H1915,1)&lt;="2","At Risk",
RIGHT(H1915,1)="4","Can't Lose Them",
TRUE,"Hibernating"
)</f>
        <v>At Risk</v>
      </c>
    </row>
    <row r="1916" spans="1:10" x14ac:dyDescent="0.25">
      <c r="A1916" s="3" t="s">
        <v>1932</v>
      </c>
      <c r="B1916">
        <v>73</v>
      </c>
      <c r="C1916">
        <v>6</v>
      </c>
      <c r="D1916">
        <v>1950.5200000000002</v>
      </c>
      <c r="E1916" cm="1">
        <f t="array" ref="E1916">_xlfn.IFS(B1916&gt;87,1,AND(B1916&lt;=87, B1916&gt;45),2,AND(B1916&lt;=45,B1916&gt;18),3,B1916&lt;=18,4)</f>
        <v>2</v>
      </c>
      <c r="F1916" cm="1">
        <f t="array" ref="F1916">_xlfn.IFS(C1916&gt;7,4,AND(C1916&lt;=7, C1916&gt;5),3,AND(C1916&lt;=5,C1916&gt;4),2,C1916&lt;=4,1)</f>
        <v>3</v>
      </c>
      <c r="G1916" cm="1">
        <f t="array" ref="G1916">_xlfn.IFS(D1916&gt;4094,4,AND(D1916&lt;=4094, D1916&gt;2784),3,AND(D1916&lt;=2784,D1916&gt;1779),2,D1916&lt;=1779,1)</f>
        <v>2</v>
      </c>
      <c r="H1916">
        <f t="shared" si="29"/>
        <v>232</v>
      </c>
      <c r="I1916" t="str" cm="1">
        <f t="array" ref="I1916">_xlfn.IFS(H1916&gt;411,"Platinum",AND(H1916&lt;=411, H1916&gt;311),"Gold",AND(H1916&lt;=311,H1916&gt;211),"Silver",H1916&lt;=211,"Bronze")</f>
        <v>Silver</v>
      </c>
      <c r="J1916" t="str" cm="1">
        <f t="array" ref="J1916">_xlfn.IFS(
H1916="444","Champions",
LEFT(H1916,1)="4","Loyal Customers",
MID(H1916,2,1)="4","Potential Loyalists",
LEFT(H1916,1)="3","Promising",
LEFT(H1916,1)="2","Customers Needing Attention",
LEFT(H1916,1)&lt;="2","At Risk",
RIGHT(H1916,1)="4","Can't Lose Them",
TRUE,"Hibernating"
)</f>
        <v>Customers Needing Attention</v>
      </c>
    </row>
    <row r="1917" spans="1:10" x14ac:dyDescent="0.25">
      <c r="A1917" s="3" t="s">
        <v>1933</v>
      </c>
      <c r="B1917">
        <v>40</v>
      </c>
      <c r="C1917">
        <v>8</v>
      </c>
      <c r="D1917">
        <v>6591</v>
      </c>
      <c r="E1917" cm="1">
        <f t="array" ref="E1917">_xlfn.IFS(B1917&gt;87,1,AND(B1917&lt;=87, B1917&gt;45),2,AND(B1917&lt;=45,B1917&gt;18),3,B1917&lt;=18,4)</f>
        <v>3</v>
      </c>
      <c r="F1917" cm="1">
        <f t="array" ref="F1917">_xlfn.IFS(C1917&gt;7,4,AND(C1917&lt;=7, C1917&gt;5),3,AND(C1917&lt;=5,C1917&gt;4),2,C1917&lt;=4,1)</f>
        <v>4</v>
      </c>
      <c r="G1917" cm="1">
        <f t="array" ref="G1917">_xlfn.IFS(D1917&gt;4094,4,AND(D1917&lt;=4094, D1917&gt;2784),3,AND(D1917&lt;=2784,D1917&gt;1779),2,D1917&lt;=1779,1)</f>
        <v>4</v>
      </c>
      <c r="H1917">
        <f t="shared" si="29"/>
        <v>344</v>
      </c>
      <c r="I1917" t="str" cm="1">
        <f t="array" ref="I1917">_xlfn.IFS(H1917&gt;411,"Platinum",AND(H1917&lt;=411, H1917&gt;311),"Gold",AND(H1917&lt;=311,H1917&gt;211),"Silver",H1917&lt;=211,"Bronze")</f>
        <v>Gold</v>
      </c>
      <c r="J1917" t="str" cm="1">
        <f t="array" ref="J1917">_xlfn.IFS(
H1917="444","Champions",
LEFT(H1917,1)="4","Loyal Customers",
MID(H1917,2,1)="4","Potential Loyalists",
LEFT(H1917,1)="3","Promising",
LEFT(H1917,1)="2","Customers Needing Attention",
LEFT(H1917,1)&lt;="2","At Risk",
RIGHT(H1917,1)="4","Can't Lose Them",
TRUE,"Hibernating"
)</f>
        <v>Potential Loyalists</v>
      </c>
    </row>
    <row r="1918" spans="1:10" x14ac:dyDescent="0.25">
      <c r="A1918" s="3" t="s">
        <v>1934</v>
      </c>
      <c r="B1918">
        <v>142</v>
      </c>
      <c r="C1918">
        <v>4</v>
      </c>
      <c r="D1918">
        <v>1980.71</v>
      </c>
      <c r="E1918" cm="1">
        <f t="array" ref="E1918">_xlfn.IFS(B1918&gt;87,1,AND(B1918&lt;=87, B1918&gt;45),2,AND(B1918&lt;=45,B1918&gt;18),3,B1918&lt;=18,4)</f>
        <v>1</v>
      </c>
      <c r="F1918" cm="1">
        <f t="array" ref="F1918">_xlfn.IFS(C1918&gt;7,4,AND(C1918&lt;=7, C1918&gt;5),3,AND(C1918&lt;=5,C1918&gt;4),2,C1918&lt;=4,1)</f>
        <v>1</v>
      </c>
      <c r="G1918" cm="1">
        <f t="array" ref="G1918">_xlfn.IFS(D1918&gt;4094,4,AND(D1918&lt;=4094, D1918&gt;2784),3,AND(D1918&lt;=2784,D1918&gt;1779),2,D1918&lt;=1779,1)</f>
        <v>2</v>
      </c>
      <c r="H1918">
        <f t="shared" si="29"/>
        <v>112</v>
      </c>
      <c r="I1918" t="str" cm="1">
        <f t="array" ref="I1918">_xlfn.IFS(H1918&gt;411,"Platinum",AND(H1918&lt;=411, H1918&gt;311),"Gold",AND(H1918&lt;=311,H1918&gt;211),"Silver",H1918&lt;=211,"Bronze")</f>
        <v>Bronze</v>
      </c>
      <c r="J1918" t="str" cm="1">
        <f t="array" ref="J1918">_xlfn.IFS(
H1918="444","Champions",
LEFT(H1918,1)="4","Loyal Customers",
MID(H1918,2,1)="4","Potential Loyalists",
LEFT(H1918,1)="3","Promising",
LEFT(H1918,1)="2","Customers Needing Attention",
LEFT(H1918,1)&lt;="2","At Risk",
RIGHT(H1918,1)="4","Can't Lose Them",
TRUE,"Hibernating"
)</f>
        <v>At Risk</v>
      </c>
    </row>
    <row r="1919" spans="1:10" x14ac:dyDescent="0.25">
      <c r="A1919" s="3" t="s">
        <v>1935</v>
      </c>
      <c r="B1919">
        <v>176</v>
      </c>
      <c r="C1919">
        <v>4</v>
      </c>
      <c r="D1919">
        <v>353.35</v>
      </c>
      <c r="E1919" cm="1">
        <f t="array" ref="E1919">_xlfn.IFS(B1919&gt;87,1,AND(B1919&lt;=87, B1919&gt;45),2,AND(B1919&lt;=45,B1919&gt;18),3,B1919&lt;=18,4)</f>
        <v>1</v>
      </c>
      <c r="F1919" cm="1">
        <f t="array" ref="F1919">_xlfn.IFS(C1919&gt;7,4,AND(C1919&lt;=7, C1919&gt;5),3,AND(C1919&lt;=5,C1919&gt;4),2,C1919&lt;=4,1)</f>
        <v>1</v>
      </c>
      <c r="G1919" cm="1">
        <f t="array" ref="G1919">_xlfn.IFS(D1919&gt;4094,4,AND(D1919&lt;=4094, D1919&gt;2784),3,AND(D1919&lt;=2784,D1919&gt;1779),2,D1919&lt;=1779,1)</f>
        <v>1</v>
      </c>
      <c r="H1919">
        <f t="shared" si="29"/>
        <v>111</v>
      </c>
      <c r="I1919" t="str" cm="1">
        <f t="array" ref="I1919">_xlfn.IFS(H1919&gt;411,"Platinum",AND(H1919&lt;=411, H1919&gt;311),"Gold",AND(H1919&lt;=311,H1919&gt;211),"Silver",H1919&lt;=211,"Bronze")</f>
        <v>Bronze</v>
      </c>
      <c r="J1919" t="str" cm="1">
        <f t="array" ref="J1919">_xlfn.IFS(
H1919="444","Champions",
LEFT(H1919,1)="4","Loyal Customers",
MID(H1919,2,1)="4","Potential Loyalists",
LEFT(H1919,1)="3","Promising",
LEFT(H1919,1)="2","Customers Needing Attention",
LEFT(H1919,1)&lt;="2","At Risk",
RIGHT(H1919,1)="4","Can't Lose Them",
TRUE,"Hibernating"
)</f>
        <v>At Risk</v>
      </c>
    </row>
    <row r="1920" spans="1:10" x14ac:dyDescent="0.25">
      <c r="A1920" s="3" t="s">
        <v>1936</v>
      </c>
      <c r="B1920">
        <v>27</v>
      </c>
      <c r="C1920">
        <v>9</v>
      </c>
      <c r="D1920">
        <v>5184.97</v>
      </c>
      <c r="E1920" cm="1">
        <f t="array" ref="E1920">_xlfn.IFS(B1920&gt;87,1,AND(B1920&lt;=87, B1920&gt;45),2,AND(B1920&lt;=45,B1920&gt;18),3,B1920&lt;=18,4)</f>
        <v>3</v>
      </c>
      <c r="F1920" cm="1">
        <f t="array" ref="F1920">_xlfn.IFS(C1920&gt;7,4,AND(C1920&lt;=7, C1920&gt;5),3,AND(C1920&lt;=5,C1920&gt;4),2,C1920&lt;=4,1)</f>
        <v>4</v>
      </c>
      <c r="G1920" cm="1">
        <f t="array" ref="G1920">_xlfn.IFS(D1920&gt;4094,4,AND(D1920&lt;=4094, D1920&gt;2784),3,AND(D1920&lt;=2784,D1920&gt;1779),2,D1920&lt;=1779,1)</f>
        <v>4</v>
      </c>
      <c r="H1920">
        <f t="shared" si="29"/>
        <v>344</v>
      </c>
      <c r="I1920" t="str" cm="1">
        <f t="array" ref="I1920">_xlfn.IFS(H1920&gt;411,"Platinum",AND(H1920&lt;=411, H1920&gt;311),"Gold",AND(H1920&lt;=311,H1920&gt;211),"Silver",H1920&lt;=211,"Bronze")</f>
        <v>Gold</v>
      </c>
      <c r="J1920" t="str" cm="1">
        <f t="array" ref="J1920">_xlfn.IFS(
H1920="444","Champions",
LEFT(H1920,1)="4","Loyal Customers",
MID(H1920,2,1)="4","Potential Loyalists",
LEFT(H1920,1)="3","Promising",
LEFT(H1920,1)="2","Customers Needing Attention",
LEFT(H1920,1)&lt;="2","At Risk",
RIGHT(H1920,1)="4","Can't Lose Them",
TRUE,"Hibernating"
)</f>
        <v>Potential Loyalists</v>
      </c>
    </row>
    <row r="1921" spans="1:10" x14ac:dyDescent="0.25">
      <c r="A1921" s="3" t="s">
        <v>1937</v>
      </c>
      <c r="B1921">
        <v>49</v>
      </c>
      <c r="C1921">
        <v>5</v>
      </c>
      <c r="D1921">
        <v>4757.21</v>
      </c>
      <c r="E1921" cm="1">
        <f t="array" ref="E1921">_xlfn.IFS(B1921&gt;87,1,AND(B1921&lt;=87, B1921&gt;45),2,AND(B1921&lt;=45,B1921&gt;18),3,B1921&lt;=18,4)</f>
        <v>2</v>
      </c>
      <c r="F1921" cm="1">
        <f t="array" ref="F1921">_xlfn.IFS(C1921&gt;7,4,AND(C1921&lt;=7, C1921&gt;5),3,AND(C1921&lt;=5,C1921&gt;4),2,C1921&lt;=4,1)</f>
        <v>2</v>
      </c>
      <c r="G1921" cm="1">
        <f t="array" ref="G1921">_xlfn.IFS(D1921&gt;4094,4,AND(D1921&lt;=4094, D1921&gt;2784),3,AND(D1921&lt;=2784,D1921&gt;1779),2,D1921&lt;=1779,1)</f>
        <v>4</v>
      </c>
      <c r="H1921">
        <f t="shared" si="29"/>
        <v>224</v>
      </c>
      <c r="I1921" t="str" cm="1">
        <f t="array" ref="I1921">_xlfn.IFS(H1921&gt;411,"Platinum",AND(H1921&lt;=411, H1921&gt;311),"Gold",AND(H1921&lt;=311,H1921&gt;211),"Silver",H1921&lt;=211,"Bronze")</f>
        <v>Silver</v>
      </c>
      <c r="J1921" t="str" cm="1">
        <f t="array" ref="J1921">_xlfn.IFS(
H1921="444","Champions",
LEFT(H1921,1)="4","Loyal Customers",
MID(H1921,2,1)="4","Potential Loyalists",
LEFT(H1921,1)="3","Promising",
LEFT(H1921,1)="2","Customers Needing Attention",
LEFT(H1921,1)&lt;="2","At Risk",
RIGHT(H1921,1)="4","Can't Lose Them",
TRUE,"Hibernating"
)</f>
        <v>Customers Needing Attention</v>
      </c>
    </row>
    <row r="1922" spans="1:10" x14ac:dyDescent="0.25">
      <c r="A1922" s="3" t="s">
        <v>1938</v>
      </c>
      <c r="B1922">
        <v>7</v>
      </c>
      <c r="C1922">
        <v>8</v>
      </c>
      <c r="D1922">
        <v>4054.5899999999992</v>
      </c>
      <c r="E1922" cm="1">
        <f t="array" ref="E1922">_xlfn.IFS(B1922&gt;87,1,AND(B1922&lt;=87, B1922&gt;45),2,AND(B1922&lt;=45,B1922&gt;18),3,B1922&lt;=18,4)</f>
        <v>4</v>
      </c>
      <c r="F1922" cm="1">
        <f t="array" ref="F1922">_xlfn.IFS(C1922&gt;7,4,AND(C1922&lt;=7, C1922&gt;5),3,AND(C1922&lt;=5,C1922&gt;4),2,C1922&lt;=4,1)</f>
        <v>4</v>
      </c>
      <c r="G1922" cm="1">
        <f t="array" ref="G1922">_xlfn.IFS(D1922&gt;4094,4,AND(D1922&lt;=4094, D1922&gt;2784),3,AND(D1922&lt;=2784,D1922&gt;1779),2,D1922&lt;=1779,1)</f>
        <v>3</v>
      </c>
      <c r="H1922">
        <f t="shared" si="29"/>
        <v>443</v>
      </c>
      <c r="I1922" t="str" cm="1">
        <f t="array" ref="I1922">_xlfn.IFS(H1922&gt;411,"Platinum",AND(H1922&lt;=411, H1922&gt;311),"Gold",AND(H1922&lt;=311,H1922&gt;211),"Silver",H1922&lt;=211,"Bronze")</f>
        <v>Platinum</v>
      </c>
      <c r="J1922" t="str" cm="1">
        <f t="array" ref="J1922">_xlfn.IFS(
H1922="444","Champions",
LEFT(H1922,1)="4","Loyal Customers",
MID(H1922,2,1)="4","Potential Loyalists",
LEFT(H1922,1)="3","Promising",
LEFT(H1922,1)="2","Customers Needing Attention",
LEFT(H1922,1)&lt;="2","At Risk",
RIGHT(H1922,1)="4","Can't Lose Them",
TRUE,"Hibernating"
)</f>
        <v>Loyal Customers</v>
      </c>
    </row>
    <row r="1923" spans="1:10" x14ac:dyDescent="0.25">
      <c r="A1923" s="3" t="s">
        <v>1939</v>
      </c>
      <c r="B1923">
        <v>6</v>
      </c>
      <c r="C1923">
        <v>6</v>
      </c>
      <c r="D1923">
        <v>5280.35</v>
      </c>
      <c r="E1923" cm="1">
        <f t="array" ref="E1923">_xlfn.IFS(B1923&gt;87,1,AND(B1923&lt;=87, B1923&gt;45),2,AND(B1923&lt;=45,B1923&gt;18),3,B1923&lt;=18,4)</f>
        <v>4</v>
      </c>
      <c r="F1923" cm="1">
        <f t="array" ref="F1923">_xlfn.IFS(C1923&gt;7,4,AND(C1923&lt;=7, C1923&gt;5),3,AND(C1923&lt;=5,C1923&gt;4),2,C1923&lt;=4,1)</f>
        <v>3</v>
      </c>
      <c r="G1923" cm="1">
        <f t="array" ref="G1923">_xlfn.IFS(D1923&gt;4094,4,AND(D1923&lt;=4094, D1923&gt;2784),3,AND(D1923&lt;=2784,D1923&gt;1779),2,D1923&lt;=1779,1)</f>
        <v>4</v>
      </c>
      <c r="H1923">
        <f t="shared" si="29"/>
        <v>434</v>
      </c>
      <c r="I1923" t="str" cm="1">
        <f t="array" ref="I1923">_xlfn.IFS(H1923&gt;411,"Platinum",AND(H1923&lt;=411, H1923&gt;311),"Gold",AND(H1923&lt;=311,H1923&gt;211),"Silver",H1923&lt;=211,"Bronze")</f>
        <v>Platinum</v>
      </c>
      <c r="J1923" t="str" cm="1">
        <f t="array" ref="J1923">_xlfn.IFS(
H1923="444","Champions",
LEFT(H1923,1)="4","Loyal Customers",
MID(H1923,2,1)="4","Potential Loyalists",
LEFT(H1923,1)="3","Promising",
LEFT(H1923,1)="2","Customers Needing Attention",
LEFT(H1923,1)&lt;="2","At Risk",
RIGHT(H1923,1)="4","Can't Lose Them",
TRUE,"Hibernating"
)</f>
        <v>Loyal Customers</v>
      </c>
    </row>
    <row r="1924" spans="1:10" x14ac:dyDescent="0.25">
      <c r="A1924" s="3" t="s">
        <v>1940</v>
      </c>
      <c r="B1924">
        <v>28</v>
      </c>
      <c r="C1924">
        <v>10</v>
      </c>
      <c r="D1924">
        <v>6519.24</v>
      </c>
      <c r="E1924" cm="1">
        <f t="array" ref="E1924">_xlfn.IFS(B1924&gt;87,1,AND(B1924&lt;=87, B1924&gt;45),2,AND(B1924&lt;=45,B1924&gt;18),3,B1924&lt;=18,4)</f>
        <v>3</v>
      </c>
      <c r="F1924" cm="1">
        <f t="array" ref="F1924">_xlfn.IFS(C1924&gt;7,4,AND(C1924&lt;=7, C1924&gt;5),3,AND(C1924&lt;=5,C1924&gt;4),2,C1924&lt;=4,1)</f>
        <v>4</v>
      </c>
      <c r="G1924" cm="1">
        <f t="array" ref="G1924">_xlfn.IFS(D1924&gt;4094,4,AND(D1924&lt;=4094, D1924&gt;2784),3,AND(D1924&lt;=2784,D1924&gt;1779),2,D1924&lt;=1779,1)</f>
        <v>4</v>
      </c>
      <c r="H1924">
        <f t="shared" si="29"/>
        <v>344</v>
      </c>
      <c r="I1924" t="str" cm="1">
        <f t="array" ref="I1924">_xlfn.IFS(H1924&gt;411,"Platinum",AND(H1924&lt;=411, H1924&gt;311),"Gold",AND(H1924&lt;=311,H1924&gt;211),"Silver",H1924&lt;=211,"Bronze")</f>
        <v>Gold</v>
      </c>
      <c r="J1924" t="str" cm="1">
        <f t="array" ref="J1924">_xlfn.IFS(
H1924="444","Champions",
LEFT(H1924,1)="4","Loyal Customers",
MID(H1924,2,1)="4","Potential Loyalists",
LEFT(H1924,1)="3","Promising",
LEFT(H1924,1)="2","Customers Needing Attention",
LEFT(H1924,1)&lt;="2","At Risk",
RIGHT(H1924,1)="4","Can't Lose Them",
TRUE,"Hibernating"
)</f>
        <v>Potential Loyalists</v>
      </c>
    </row>
    <row r="1925" spans="1:10" x14ac:dyDescent="0.25">
      <c r="A1925" s="3" t="s">
        <v>1941</v>
      </c>
      <c r="B1925">
        <v>4</v>
      </c>
      <c r="C1925">
        <v>7</v>
      </c>
      <c r="D1925">
        <v>1604.23</v>
      </c>
      <c r="E1925" cm="1">
        <f t="array" ref="E1925">_xlfn.IFS(B1925&gt;87,1,AND(B1925&lt;=87, B1925&gt;45),2,AND(B1925&lt;=45,B1925&gt;18),3,B1925&lt;=18,4)</f>
        <v>4</v>
      </c>
      <c r="F1925" cm="1">
        <f t="array" ref="F1925">_xlfn.IFS(C1925&gt;7,4,AND(C1925&lt;=7, C1925&gt;5),3,AND(C1925&lt;=5,C1925&gt;4),2,C1925&lt;=4,1)</f>
        <v>3</v>
      </c>
      <c r="G1925" cm="1">
        <f t="array" ref="G1925">_xlfn.IFS(D1925&gt;4094,4,AND(D1925&lt;=4094, D1925&gt;2784),3,AND(D1925&lt;=2784,D1925&gt;1779),2,D1925&lt;=1779,1)</f>
        <v>1</v>
      </c>
      <c r="H1925">
        <f t="shared" ref="H1925:H1988" si="30">(100*E1925)+(10*F1925)+G1925</f>
        <v>431</v>
      </c>
      <c r="I1925" t="str" cm="1">
        <f t="array" ref="I1925">_xlfn.IFS(H1925&gt;411,"Platinum",AND(H1925&lt;=411, H1925&gt;311),"Gold",AND(H1925&lt;=311,H1925&gt;211),"Silver",H1925&lt;=211,"Bronze")</f>
        <v>Platinum</v>
      </c>
      <c r="J1925" t="str" cm="1">
        <f t="array" ref="J1925">_xlfn.IFS(
H1925="444","Champions",
LEFT(H1925,1)="4","Loyal Customers",
MID(H1925,2,1)="4","Potential Loyalists",
LEFT(H1925,1)="3","Promising",
LEFT(H1925,1)="2","Customers Needing Attention",
LEFT(H1925,1)&lt;="2","At Risk",
RIGHT(H1925,1)="4","Can't Lose Them",
TRUE,"Hibernating"
)</f>
        <v>Loyal Customers</v>
      </c>
    </row>
    <row r="1926" spans="1:10" x14ac:dyDescent="0.25">
      <c r="A1926" s="3" t="s">
        <v>1942</v>
      </c>
      <c r="B1926">
        <v>3</v>
      </c>
      <c r="C1926">
        <v>4</v>
      </c>
      <c r="D1926">
        <v>1513.52</v>
      </c>
      <c r="E1926" cm="1">
        <f t="array" ref="E1926">_xlfn.IFS(B1926&gt;87,1,AND(B1926&lt;=87, B1926&gt;45),2,AND(B1926&lt;=45,B1926&gt;18),3,B1926&lt;=18,4)</f>
        <v>4</v>
      </c>
      <c r="F1926" cm="1">
        <f t="array" ref="F1926">_xlfn.IFS(C1926&gt;7,4,AND(C1926&lt;=7, C1926&gt;5),3,AND(C1926&lt;=5,C1926&gt;4),2,C1926&lt;=4,1)</f>
        <v>1</v>
      </c>
      <c r="G1926" cm="1">
        <f t="array" ref="G1926">_xlfn.IFS(D1926&gt;4094,4,AND(D1926&lt;=4094, D1926&gt;2784),3,AND(D1926&lt;=2784,D1926&gt;1779),2,D1926&lt;=1779,1)</f>
        <v>1</v>
      </c>
      <c r="H1926">
        <f t="shared" si="30"/>
        <v>411</v>
      </c>
      <c r="I1926" t="str" cm="1">
        <f t="array" ref="I1926">_xlfn.IFS(H1926&gt;411,"Platinum",AND(H1926&lt;=411, H1926&gt;311),"Gold",AND(H1926&lt;=311,H1926&gt;211),"Silver",H1926&lt;=211,"Bronze")</f>
        <v>Gold</v>
      </c>
      <c r="J1926" t="str" cm="1">
        <f t="array" ref="J1926">_xlfn.IFS(
H1926="444","Champions",
LEFT(H1926,1)="4","Loyal Customers",
MID(H1926,2,1)="4","Potential Loyalists",
LEFT(H1926,1)="3","Promising",
LEFT(H1926,1)="2","Customers Needing Attention",
LEFT(H1926,1)&lt;="2","At Risk",
RIGHT(H1926,1)="4","Can't Lose Them",
TRUE,"Hibernating"
)</f>
        <v>Loyal Customers</v>
      </c>
    </row>
    <row r="1927" spans="1:10" x14ac:dyDescent="0.25">
      <c r="A1927" s="3" t="s">
        <v>1943</v>
      </c>
      <c r="B1927">
        <v>16</v>
      </c>
      <c r="C1927">
        <v>9</v>
      </c>
      <c r="D1927">
        <v>2787.95</v>
      </c>
      <c r="E1927" cm="1">
        <f t="array" ref="E1927">_xlfn.IFS(B1927&gt;87,1,AND(B1927&lt;=87, B1927&gt;45),2,AND(B1927&lt;=45,B1927&gt;18),3,B1927&lt;=18,4)</f>
        <v>4</v>
      </c>
      <c r="F1927" cm="1">
        <f t="array" ref="F1927">_xlfn.IFS(C1927&gt;7,4,AND(C1927&lt;=7, C1927&gt;5),3,AND(C1927&lt;=5,C1927&gt;4),2,C1927&lt;=4,1)</f>
        <v>4</v>
      </c>
      <c r="G1927" cm="1">
        <f t="array" ref="G1927">_xlfn.IFS(D1927&gt;4094,4,AND(D1927&lt;=4094, D1927&gt;2784),3,AND(D1927&lt;=2784,D1927&gt;1779),2,D1927&lt;=1779,1)</f>
        <v>3</v>
      </c>
      <c r="H1927">
        <f t="shared" si="30"/>
        <v>443</v>
      </c>
      <c r="I1927" t="str" cm="1">
        <f t="array" ref="I1927">_xlfn.IFS(H1927&gt;411,"Platinum",AND(H1927&lt;=411, H1927&gt;311),"Gold",AND(H1927&lt;=311,H1927&gt;211),"Silver",H1927&lt;=211,"Bronze")</f>
        <v>Platinum</v>
      </c>
      <c r="J1927" t="str" cm="1">
        <f t="array" ref="J1927">_xlfn.IFS(
H1927="444","Champions",
LEFT(H1927,1)="4","Loyal Customers",
MID(H1927,2,1)="4","Potential Loyalists",
LEFT(H1927,1)="3","Promising",
LEFT(H1927,1)="2","Customers Needing Attention",
LEFT(H1927,1)&lt;="2","At Risk",
RIGHT(H1927,1)="4","Can't Lose Them",
TRUE,"Hibernating"
)</f>
        <v>Loyal Customers</v>
      </c>
    </row>
    <row r="1928" spans="1:10" x14ac:dyDescent="0.25">
      <c r="A1928" s="3" t="s">
        <v>1944</v>
      </c>
      <c r="B1928">
        <v>28</v>
      </c>
      <c r="C1928">
        <v>10</v>
      </c>
      <c r="D1928">
        <v>7827.4100000000008</v>
      </c>
      <c r="E1928" cm="1">
        <f t="array" ref="E1928">_xlfn.IFS(B1928&gt;87,1,AND(B1928&lt;=87, B1928&gt;45),2,AND(B1928&lt;=45,B1928&gt;18),3,B1928&lt;=18,4)</f>
        <v>3</v>
      </c>
      <c r="F1928" cm="1">
        <f t="array" ref="F1928">_xlfn.IFS(C1928&gt;7,4,AND(C1928&lt;=7, C1928&gt;5),3,AND(C1928&lt;=5,C1928&gt;4),2,C1928&lt;=4,1)</f>
        <v>4</v>
      </c>
      <c r="G1928" cm="1">
        <f t="array" ref="G1928">_xlfn.IFS(D1928&gt;4094,4,AND(D1928&lt;=4094, D1928&gt;2784),3,AND(D1928&lt;=2784,D1928&gt;1779),2,D1928&lt;=1779,1)</f>
        <v>4</v>
      </c>
      <c r="H1928">
        <f t="shared" si="30"/>
        <v>344</v>
      </c>
      <c r="I1928" t="str" cm="1">
        <f t="array" ref="I1928">_xlfn.IFS(H1928&gt;411,"Platinum",AND(H1928&lt;=411, H1928&gt;311),"Gold",AND(H1928&lt;=311,H1928&gt;211),"Silver",H1928&lt;=211,"Bronze")</f>
        <v>Gold</v>
      </c>
      <c r="J1928" t="str" cm="1">
        <f t="array" ref="J1928">_xlfn.IFS(
H1928="444","Champions",
LEFT(H1928,1)="4","Loyal Customers",
MID(H1928,2,1)="4","Potential Loyalists",
LEFT(H1928,1)="3","Promising",
LEFT(H1928,1)="2","Customers Needing Attention",
LEFT(H1928,1)&lt;="2","At Risk",
RIGHT(H1928,1)="4","Can't Lose Them",
TRUE,"Hibernating"
)</f>
        <v>Potential Loyalists</v>
      </c>
    </row>
    <row r="1929" spans="1:10" x14ac:dyDescent="0.25">
      <c r="A1929" s="3" t="s">
        <v>1945</v>
      </c>
      <c r="B1929">
        <v>55</v>
      </c>
      <c r="C1929">
        <v>3</v>
      </c>
      <c r="D1929">
        <v>999.03</v>
      </c>
      <c r="E1929" cm="1">
        <f t="array" ref="E1929">_xlfn.IFS(B1929&gt;87,1,AND(B1929&lt;=87, B1929&gt;45),2,AND(B1929&lt;=45,B1929&gt;18),3,B1929&lt;=18,4)</f>
        <v>2</v>
      </c>
      <c r="F1929" cm="1">
        <f t="array" ref="F1929">_xlfn.IFS(C1929&gt;7,4,AND(C1929&lt;=7, C1929&gt;5),3,AND(C1929&lt;=5,C1929&gt;4),2,C1929&lt;=4,1)</f>
        <v>1</v>
      </c>
      <c r="G1929" cm="1">
        <f t="array" ref="G1929">_xlfn.IFS(D1929&gt;4094,4,AND(D1929&lt;=4094, D1929&gt;2784),3,AND(D1929&lt;=2784,D1929&gt;1779),2,D1929&lt;=1779,1)</f>
        <v>1</v>
      </c>
      <c r="H1929">
        <f t="shared" si="30"/>
        <v>211</v>
      </c>
      <c r="I1929" t="str" cm="1">
        <f t="array" ref="I1929">_xlfn.IFS(H1929&gt;411,"Platinum",AND(H1929&lt;=411, H1929&gt;311),"Gold",AND(H1929&lt;=311,H1929&gt;211),"Silver",H1929&lt;=211,"Bronze")</f>
        <v>Bronze</v>
      </c>
      <c r="J1929" t="str" cm="1">
        <f t="array" ref="J1929">_xlfn.IFS(
H1929="444","Champions",
LEFT(H1929,1)="4","Loyal Customers",
MID(H1929,2,1)="4","Potential Loyalists",
LEFT(H1929,1)="3","Promising",
LEFT(H1929,1)="2","Customers Needing Attention",
LEFT(H1929,1)&lt;="2","At Risk",
RIGHT(H1929,1)="4","Can't Lose Them",
TRUE,"Hibernating"
)</f>
        <v>Customers Needing Attention</v>
      </c>
    </row>
    <row r="1930" spans="1:10" x14ac:dyDescent="0.25">
      <c r="A1930" s="3" t="s">
        <v>1946</v>
      </c>
      <c r="B1930">
        <v>148</v>
      </c>
      <c r="C1930">
        <v>2</v>
      </c>
      <c r="D1930">
        <v>836.04000000000008</v>
      </c>
      <c r="E1930" cm="1">
        <f t="array" ref="E1930">_xlfn.IFS(B1930&gt;87,1,AND(B1930&lt;=87, B1930&gt;45),2,AND(B1930&lt;=45,B1930&gt;18),3,B1930&lt;=18,4)</f>
        <v>1</v>
      </c>
      <c r="F1930" cm="1">
        <f t="array" ref="F1930">_xlfn.IFS(C1930&gt;7,4,AND(C1930&lt;=7, C1930&gt;5),3,AND(C1930&lt;=5,C1930&gt;4),2,C1930&lt;=4,1)</f>
        <v>1</v>
      </c>
      <c r="G1930" cm="1">
        <f t="array" ref="G1930">_xlfn.IFS(D1930&gt;4094,4,AND(D1930&lt;=4094, D1930&gt;2784),3,AND(D1930&lt;=2784,D1930&gt;1779),2,D1930&lt;=1779,1)</f>
        <v>1</v>
      </c>
      <c r="H1930">
        <f t="shared" si="30"/>
        <v>111</v>
      </c>
      <c r="I1930" t="str" cm="1">
        <f t="array" ref="I1930">_xlfn.IFS(H1930&gt;411,"Platinum",AND(H1930&lt;=411, H1930&gt;311),"Gold",AND(H1930&lt;=311,H1930&gt;211),"Silver",H1930&lt;=211,"Bronze")</f>
        <v>Bronze</v>
      </c>
      <c r="J1930" t="str" cm="1">
        <f t="array" ref="J1930">_xlfn.IFS(
H1930="444","Champions",
LEFT(H1930,1)="4","Loyal Customers",
MID(H1930,2,1)="4","Potential Loyalists",
LEFT(H1930,1)="3","Promising",
LEFT(H1930,1)="2","Customers Needing Attention",
LEFT(H1930,1)&lt;="2","At Risk",
RIGHT(H1930,1)="4","Can't Lose Them",
TRUE,"Hibernating"
)</f>
        <v>At Risk</v>
      </c>
    </row>
    <row r="1931" spans="1:10" x14ac:dyDescent="0.25">
      <c r="A1931" s="3" t="s">
        <v>1947</v>
      </c>
      <c r="B1931">
        <v>42</v>
      </c>
      <c r="C1931">
        <v>5</v>
      </c>
      <c r="D1931">
        <v>2449.81</v>
      </c>
      <c r="E1931" cm="1">
        <f t="array" ref="E1931">_xlfn.IFS(B1931&gt;87,1,AND(B1931&lt;=87, B1931&gt;45),2,AND(B1931&lt;=45,B1931&gt;18),3,B1931&lt;=18,4)</f>
        <v>3</v>
      </c>
      <c r="F1931" cm="1">
        <f t="array" ref="F1931">_xlfn.IFS(C1931&gt;7,4,AND(C1931&lt;=7, C1931&gt;5),3,AND(C1931&lt;=5,C1931&gt;4),2,C1931&lt;=4,1)</f>
        <v>2</v>
      </c>
      <c r="G1931" cm="1">
        <f t="array" ref="G1931">_xlfn.IFS(D1931&gt;4094,4,AND(D1931&lt;=4094, D1931&gt;2784),3,AND(D1931&lt;=2784,D1931&gt;1779),2,D1931&lt;=1779,1)</f>
        <v>2</v>
      </c>
      <c r="H1931">
        <f t="shared" si="30"/>
        <v>322</v>
      </c>
      <c r="I1931" t="str" cm="1">
        <f t="array" ref="I1931">_xlfn.IFS(H1931&gt;411,"Platinum",AND(H1931&lt;=411, H1931&gt;311),"Gold",AND(H1931&lt;=311,H1931&gt;211),"Silver",H1931&lt;=211,"Bronze")</f>
        <v>Gold</v>
      </c>
      <c r="J1931" t="str" cm="1">
        <f t="array" ref="J1931">_xlfn.IFS(
H1931="444","Champions",
LEFT(H1931,1)="4","Loyal Customers",
MID(H1931,2,1)="4","Potential Loyalists",
LEFT(H1931,1)="3","Promising",
LEFT(H1931,1)="2","Customers Needing Attention",
LEFT(H1931,1)&lt;="2","At Risk",
RIGHT(H1931,1)="4","Can't Lose Them",
TRUE,"Hibernating"
)</f>
        <v>Promising</v>
      </c>
    </row>
    <row r="1932" spans="1:10" x14ac:dyDescent="0.25">
      <c r="A1932" s="3" t="s">
        <v>1948</v>
      </c>
      <c r="B1932">
        <v>5</v>
      </c>
      <c r="C1932">
        <v>9</v>
      </c>
      <c r="D1932">
        <v>5371.5700000000006</v>
      </c>
      <c r="E1932" cm="1">
        <f t="array" ref="E1932">_xlfn.IFS(B1932&gt;87,1,AND(B1932&lt;=87, B1932&gt;45),2,AND(B1932&lt;=45,B1932&gt;18),3,B1932&lt;=18,4)</f>
        <v>4</v>
      </c>
      <c r="F1932" cm="1">
        <f t="array" ref="F1932">_xlfn.IFS(C1932&gt;7,4,AND(C1932&lt;=7, C1932&gt;5),3,AND(C1932&lt;=5,C1932&gt;4),2,C1932&lt;=4,1)</f>
        <v>4</v>
      </c>
      <c r="G1932" cm="1">
        <f t="array" ref="G1932">_xlfn.IFS(D1932&gt;4094,4,AND(D1932&lt;=4094, D1932&gt;2784),3,AND(D1932&lt;=2784,D1932&gt;1779),2,D1932&lt;=1779,1)</f>
        <v>4</v>
      </c>
      <c r="H1932">
        <f t="shared" si="30"/>
        <v>444</v>
      </c>
      <c r="I1932" t="str" cm="1">
        <f t="array" ref="I1932">_xlfn.IFS(H1932&gt;411,"Platinum",AND(H1932&lt;=411, H1932&gt;311),"Gold",AND(H1932&lt;=311,H1932&gt;211),"Silver",H1932&lt;=211,"Bronze")</f>
        <v>Platinum</v>
      </c>
      <c r="J1932" t="str" cm="1">
        <f t="array" ref="J1932">_xlfn.IFS(
H1932="444","Champions",
LEFT(H1932,1)="4","Loyal Customers",
MID(H1932,2,1)="4","Potential Loyalists",
LEFT(H1932,1)="3","Promising",
LEFT(H1932,1)="2","Customers Needing Attention",
LEFT(H1932,1)&lt;="2","At Risk",
RIGHT(H1932,1)="4","Can't Lose Them",
TRUE,"Hibernating"
)</f>
        <v>Loyal Customers</v>
      </c>
    </row>
    <row r="1933" spans="1:10" x14ac:dyDescent="0.25">
      <c r="A1933" s="3" t="s">
        <v>1949</v>
      </c>
      <c r="B1933">
        <v>59</v>
      </c>
      <c r="C1933">
        <v>4</v>
      </c>
      <c r="D1933">
        <v>1177.21</v>
      </c>
      <c r="E1933" cm="1">
        <f t="array" ref="E1933">_xlfn.IFS(B1933&gt;87,1,AND(B1933&lt;=87, B1933&gt;45),2,AND(B1933&lt;=45,B1933&gt;18),3,B1933&lt;=18,4)</f>
        <v>2</v>
      </c>
      <c r="F1933" cm="1">
        <f t="array" ref="F1933">_xlfn.IFS(C1933&gt;7,4,AND(C1933&lt;=7, C1933&gt;5),3,AND(C1933&lt;=5,C1933&gt;4),2,C1933&lt;=4,1)</f>
        <v>1</v>
      </c>
      <c r="G1933" cm="1">
        <f t="array" ref="G1933">_xlfn.IFS(D1933&gt;4094,4,AND(D1933&lt;=4094, D1933&gt;2784),3,AND(D1933&lt;=2784,D1933&gt;1779),2,D1933&lt;=1779,1)</f>
        <v>1</v>
      </c>
      <c r="H1933">
        <f t="shared" si="30"/>
        <v>211</v>
      </c>
      <c r="I1933" t="str" cm="1">
        <f t="array" ref="I1933">_xlfn.IFS(H1933&gt;411,"Platinum",AND(H1933&lt;=411, H1933&gt;311),"Gold",AND(H1933&lt;=311,H1933&gt;211),"Silver",H1933&lt;=211,"Bronze")</f>
        <v>Bronze</v>
      </c>
      <c r="J1933" t="str" cm="1">
        <f t="array" ref="J1933">_xlfn.IFS(
H1933="444","Champions",
LEFT(H1933,1)="4","Loyal Customers",
MID(H1933,2,1)="4","Potential Loyalists",
LEFT(H1933,1)="3","Promising",
LEFT(H1933,1)="2","Customers Needing Attention",
LEFT(H1933,1)&lt;="2","At Risk",
RIGHT(H1933,1)="4","Can't Lose Them",
TRUE,"Hibernating"
)</f>
        <v>Customers Needing Attention</v>
      </c>
    </row>
    <row r="1934" spans="1:10" x14ac:dyDescent="0.25">
      <c r="A1934" s="3" t="s">
        <v>1950</v>
      </c>
      <c r="B1934">
        <v>242</v>
      </c>
      <c r="C1934">
        <v>2</v>
      </c>
      <c r="D1934">
        <v>456.41999999999996</v>
      </c>
      <c r="E1934" cm="1">
        <f t="array" ref="E1934">_xlfn.IFS(B1934&gt;87,1,AND(B1934&lt;=87, B1934&gt;45),2,AND(B1934&lt;=45,B1934&gt;18),3,B1934&lt;=18,4)</f>
        <v>1</v>
      </c>
      <c r="F1934" cm="1">
        <f t="array" ref="F1934">_xlfn.IFS(C1934&gt;7,4,AND(C1934&lt;=7, C1934&gt;5),3,AND(C1934&lt;=5,C1934&gt;4),2,C1934&lt;=4,1)</f>
        <v>1</v>
      </c>
      <c r="G1934" cm="1">
        <f t="array" ref="G1934">_xlfn.IFS(D1934&gt;4094,4,AND(D1934&lt;=4094, D1934&gt;2784),3,AND(D1934&lt;=2784,D1934&gt;1779),2,D1934&lt;=1779,1)</f>
        <v>1</v>
      </c>
      <c r="H1934">
        <f t="shared" si="30"/>
        <v>111</v>
      </c>
      <c r="I1934" t="str" cm="1">
        <f t="array" ref="I1934">_xlfn.IFS(H1934&gt;411,"Platinum",AND(H1934&lt;=411, H1934&gt;311),"Gold",AND(H1934&lt;=311,H1934&gt;211),"Silver",H1934&lt;=211,"Bronze")</f>
        <v>Bronze</v>
      </c>
      <c r="J1934" t="str" cm="1">
        <f t="array" ref="J1934">_xlfn.IFS(
H1934="444","Champions",
LEFT(H1934,1)="4","Loyal Customers",
MID(H1934,2,1)="4","Potential Loyalists",
LEFT(H1934,1)="3","Promising",
LEFT(H1934,1)="2","Customers Needing Attention",
LEFT(H1934,1)&lt;="2","At Risk",
RIGHT(H1934,1)="4","Can't Lose Them",
TRUE,"Hibernating"
)</f>
        <v>At Risk</v>
      </c>
    </row>
    <row r="1935" spans="1:10" x14ac:dyDescent="0.25">
      <c r="A1935" s="3" t="s">
        <v>1951</v>
      </c>
      <c r="B1935">
        <v>149</v>
      </c>
      <c r="C1935">
        <v>4</v>
      </c>
      <c r="D1935">
        <v>790.06</v>
      </c>
      <c r="E1935" cm="1">
        <f t="array" ref="E1935">_xlfn.IFS(B1935&gt;87,1,AND(B1935&lt;=87, B1935&gt;45),2,AND(B1935&lt;=45,B1935&gt;18),3,B1935&lt;=18,4)</f>
        <v>1</v>
      </c>
      <c r="F1935" cm="1">
        <f t="array" ref="F1935">_xlfn.IFS(C1935&gt;7,4,AND(C1935&lt;=7, C1935&gt;5),3,AND(C1935&lt;=5,C1935&gt;4),2,C1935&lt;=4,1)</f>
        <v>1</v>
      </c>
      <c r="G1935" cm="1">
        <f t="array" ref="G1935">_xlfn.IFS(D1935&gt;4094,4,AND(D1935&lt;=4094, D1935&gt;2784),3,AND(D1935&lt;=2784,D1935&gt;1779),2,D1935&lt;=1779,1)</f>
        <v>1</v>
      </c>
      <c r="H1935">
        <f t="shared" si="30"/>
        <v>111</v>
      </c>
      <c r="I1935" t="str" cm="1">
        <f t="array" ref="I1935">_xlfn.IFS(H1935&gt;411,"Platinum",AND(H1935&lt;=411, H1935&gt;311),"Gold",AND(H1935&lt;=311,H1935&gt;211),"Silver",H1935&lt;=211,"Bronze")</f>
        <v>Bronze</v>
      </c>
      <c r="J1935" t="str" cm="1">
        <f t="array" ref="J1935">_xlfn.IFS(
H1935="444","Champions",
LEFT(H1935,1)="4","Loyal Customers",
MID(H1935,2,1)="4","Potential Loyalists",
LEFT(H1935,1)="3","Promising",
LEFT(H1935,1)="2","Customers Needing Attention",
LEFT(H1935,1)&lt;="2","At Risk",
RIGHT(H1935,1)="4","Can't Lose Them",
TRUE,"Hibernating"
)</f>
        <v>At Risk</v>
      </c>
    </row>
    <row r="1936" spans="1:10" x14ac:dyDescent="0.25">
      <c r="A1936" s="3" t="s">
        <v>1952</v>
      </c>
      <c r="B1936">
        <v>26</v>
      </c>
      <c r="C1936">
        <v>8</v>
      </c>
      <c r="D1936">
        <v>4905.53</v>
      </c>
      <c r="E1936" cm="1">
        <f t="array" ref="E1936">_xlfn.IFS(B1936&gt;87,1,AND(B1936&lt;=87, B1936&gt;45),2,AND(B1936&lt;=45,B1936&gt;18),3,B1936&lt;=18,4)</f>
        <v>3</v>
      </c>
      <c r="F1936" cm="1">
        <f t="array" ref="F1936">_xlfn.IFS(C1936&gt;7,4,AND(C1936&lt;=7, C1936&gt;5),3,AND(C1936&lt;=5,C1936&gt;4),2,C1936&lt;=4,1)</f>
        <v>4</v>
      </c>
      <c r="G1936" cm="1">
        <f t="array" ref="G1936">_xlfn.IFS(D1936&gt;4094,4,AND(D1936&lt;=4094, D1936&gt;2784),3,AND(D1936&lt;=2784,D1936&gt;1779),2,D1936&lt;=1779,1)</f>
        <v>4</v>
      </c>
      <c r="H1936">
        <f t="shared" si="30"/>
        <v>344</v>
      </c>
      <c r="I1936" t="str" cm="1">
        <f t="array" ref="I1936">_xlfn.IFS(H1936&gt;411,"Platinum",AND(H1936&lt;=411, H1936&gt;311),"Gold",AND(H1936&lt;=311,H1936&gt;211),"Silver",H1936&lt;=211,"Bronze")</f>
        <v>Gold</v>
      </c>
      <c r="J1936" t="str" cm="1">
        <f t="array" ref="J1936">_xlfn.IFS(
H1936="444","Champions",
LEFT(H1936,1)="4","Loyal Customers",
MID(H1936,2,1)="4","Potential Loyalists",
LEFT(H1936,1)="3","Promising",
LEFT(H1936,1)="2","Customers Needing Attention",
LEFT(H1936,1)&lt;="2","At Risk",
RIGHT(H1936,1)="4","Can't Lose Them",
TRUE,"Hibernating"
)</f>
        <v>Potential Loyalists</v>
      </c>
    </row>
    <row r="1937" spans="1:10" x14ac:dyDescent="0.25">
      <c r="A1937" s="3" t="s">
        <v>1953</v>
      </c>
      <c r="B1937">
        <v>19</v>
      </c>
      <c r="C1937">
        <v>2</v>
      </c>
      <c r="D1937">
        <v>1246.79</v>
      </c>
      <c r="E1937" cm="1">
        <f t="array" ref="E1937">_xlfn.IFS(B1937&gt;87,1,AND(B1937&lt;=87, B1937&gt;45),2,AND(B1937&lt;=45,B1937&gt;18),3,B1937&lt;=18,4)</f>
        <v>3</v>
      </c>
      <c r="F1937" cm="1">
        <f t="array" ref="F1937">_xlfn.IFS(C1937&gt;7,4,AND(C1937&lt;=7, C1937&gt;5),3,AND(C1937&lt;=5,C1937&gt;4),2,C1937&lt;=4,1)</f>
        <v>1</v>
      </c>
      <c r="G1937" cm="1">
        <f t="array" ref="G1937">_xlfn.IFS(D1937&gt;4094,4,AND(D1937&lt;=4094, D1937&gt;2784),3,AND(D1937&lt;=2784,D1937&gt;1779),2,D1937&lt;=1779,1)</f>
        <v>1</v>
      </c>
      <c r="H1937">
        <f t="shared" si="30"/>
        <v>311</v>
      </c>
      <c r="I1937" t="str" cm="1">
        <f t="array" ref="I1937">_xlfn.IFS(H1937&gt;411,"Platinum",AND(H1937&lt;=411, H1937&gt;311),"Gold",AND(H1937&lt;=311,H1937&gt;211),"Silver",H1937&lt;=211,"Bronze")</f>
        <v>Silver</v>
      </c>
      <c r="J1937" t="str" cm="1">
        <f t="array" ref="J1937">_xlfn.IFS(
H1937="444","Champions",
LEFT(H1937,1)="4","Loyal Customers",
MID(H1937,2,1)="4","Potential Loyalists",
LEFT(H1937,1)="3","Promising",
LEFT(H1937,1)="2","Customers Needing Attention",
LEFT(H1937,1)&lt;="2","At Risk",
RIGHT(H1937,1)="4","Can't Lose Them",
TRUE,"Hibernating"
)</f>
        <v>Promising</v>
      </c>
    </row>
    <row r="1938" spans="1:10" x14ac:dyDescent="0.25">
      <c r="A1938" s="3" t="s">
        <v>1954</v>
      </c>
      <c r="B1938">
        <v>95</v>
      </c>
      <c r="C1938">
        <v>3</v>
      </c>
      <c r="D1938">
        <v>2031.17</v>
      </c>
      <c r="E1938" cm="1">
        <f t="array" ref="E1938">_xlfn.IFS(B1938&gt;87,1,AND(B1938&lt;=87, B1938&gt;45),2,AND(B1938&lt;=45,B1938&gt;18),3,B1938&lt;=18,4)</f>
        <v>1</v>
      </c>
      <c r="F1938" cm="1">
        <f t="array" ref="F1938">_xlfn.IFS(C1938&gt;7,4,AND(C1938&lt;=7, C1938&gt;5),3,AND(C1938&lt;=5,C1938&gt;4),2,C1938&lt;=4,1)</f>
        <v>1</v>
      </c>
      <c r="G1938" cm="1">
        <f t="array" ref="G1938">_xlfn.IFS(D1938&gt;4094,4,AND(D1938&lt;=4094, D1938&gt;2784),3,AND(D1938&lt;=2784,D1938&gt;1779),2,D1938&lt;=1779,1)</f>
        <v>2</v>
      </c>
      <c r="H1938">
        <f t="shared" si="30"/>
        <v>112</v>
      </c>
      <c r="I1938" t="str" cm="1">
        <f t="array" ref="I1938">_xlfn.IFS(H1938&gt;411,"Platinum",AND(H1938&lt;=411, H1938&gt;311),"Gold",AND(H1938&lt;=311,H1938&gt;211),"Silver",H1938&lt;=211,"Bronze")</f>
        <v>Bronze</v>
      </c>
      <c r="J1938" t="str" cm="1">
        <f t="array" ref="J1938">_xlfn.IFS(
H1938="444","Champions",
LEFT(H1938,1)="4","Loyal Customers",
MID(H1938,2,1)="4","Potential Loyalists",
LEFT(H1938,1)="3","Promising",
LEFT(H1938,1)="2","Customers Needing Attention",
LEFT(H1938,1)&lt;="2","At Risk",
RIGHT(H1938,1)="4","Can't Lose Them",
TRUE,"Hibernating"
)</f>
        <v>At Risk</v>
      </c>
    </row>
    <row r="1939" spans="1:10" x14ac:dyDescent="0.25">
      <c r="A1939" s="3" t="s">
        <v>1955</v>
      </c>
      <c r="B1939">
        <v>46</v>
      </c>
      <c r="C1939">
        <v>2</v>
      </c>
      <c r="D1939">
        <v>1428.62</v>
      </c>
      <c r="E1939" cm="1">
        <f t="array" ref="E1939">_xlfn.IFS(B1939&gt;87,1,AND(B1939&lt;=87, B1939&gt;45),2,AND(B1939&lt;=45,B1939&gt;18),3,B1939&lt;=18,4)</f>
        <v>2</v>
      </c>
      <c r="F1939" cm="1">
        <f t="array" ref="F1939">_xlfn.IFS(C1939&gt;7,4,AND(C1939&lt;=7, C1939&gt;5),3,AND(C1939&lt;=5,C1939&gt;4),2,C1939&lt;=4,1)</f>
        <v>1</v>
      </c>
      <c r="G1939" cm="1">
        <f t="array" ref="G1939">_xlfn.IFS(D1939&gt;4094,4,AND(D1939&lt;=4094, D1939&gt;2784),3,AND(D1939&lt;=2784,D1939&gt;1779),2,D1939&lt;=1779,1)</f>
        <v>1</v>
      </c>
      <c r="H1939">
        <f t="shared" si="30"/>
        <v>211</v>
      </c>
      <c r="I1939" t="str" cm="1">
        <f t="array" ref="I1939">_xlfn.IFS(H1939&gt;411,"Platinum",AND(H1939&lt;=411, H1939&gt;311),"Gold",AND(H1939&lt;=311,H1939&gt;211),"Silver",H1939&lt;=211,"Bronze")</f>
        <v>Bronze</v>
      </c>
      <c r="J1939" t="str" cm="1">
        <f t="array" ref="J1939">_xlfn.IFS(
H1939="444","Champions",
LEFT(H1939,1)="4","Loyal Customers",
MID(H1939,2,1)="4","Potential Loyalists",
LEFT(H1939,1)="3","Promising",
LEFT(H1939,1)="2","Customers Needing Attention",
LEFT(H1939,1)&lt;="2","At Risk",
RIGHT(H1939,1)="4","Can't Lose Them",
TRUE,"Hibernating"
)</f>
        <v>Customers Needing Attention</v>
      </c>
    </row>
    <row r="1940" spans="1:10" x14ac:dyDescent="0.25">
      <c r="A1940" s="3" t="s">
        <v>1956</v>
      </c>
      <c r="B1940">
        <v>125</v>
      </c>
      <c r="C1940">
        <v>3</v>
      </c>
      <c r="D1940">
        <v>1264.73</v>
      </c>
      <c r="E1940" cm="1">
        <f t="array" ref="E1940">_xlfn.IFS(B1940&gt;87,1,AND(B1940&lt;=87, B1940&gt;45),2,AND(B1940&lt;=45,B1940&gt;18),3,B1940&lt;=18,4)</f>
        <v>1</v>
      </c>
      <c r="F1940" cm="1">
        <f t="array" ref="F1940">_xlfn.IFS(C1940&gt;7,4,AND(C1940&lt;=7, C1940&gt;5),3,AND(C1940&lt;=5,C1940&gt;4),2,C1940&lt;=4,1)</f>
        <v>1</v>
      </c>
      <c r="G1940" cm="1">
        <f t="array" ref="G1940">_xlfn.IFS(D1940&gt;4094,4,AND(D1940&lt;=4094, D1940&gt;2784),3,AND(D1940&lt;=2784,D1940&gt;1779),2,D1940&lt;=1779,1)</f>
        <v>1</v>
      </c>
      <c r="H1940">
        <f t="shared" si="30"/>
        <v>111</v>
      </c>
      <c r="I1940" t="str" cm="1">
        <f t="array" ref="I1940">_xlfn.IFS(H1940&gt;411,"Platinum",AND(H1940&lt;=411, H1940&gt;311),"Gold",AND(H1940&lt;=311,H1940&gt;211),"Silver",H1940&lt;=211,"Bronze")</f>
        <v>Bronze</v>
      </c>
      <c r="J1940" t="str" cm="1">
        <f t="array" ref="J1940">_xlfn.IFS(
H1940="444","Champions",
LEFT(H1940,1)="4","Loyal Customers",
MID(H1940,2,1)="4","Potential Loyalists",
LEFT(H1940,1)="3","Promising",
LEFT(H1940,1)="2","Customers Needing Attention",
LEFT(H1940,1)&lt;="2","At Risk",
RIGHT(H1940,1)="4","Can't Lose Them",
TRUE,"Hibernating"
)</f>
        <v>At Risk</v>
      </c>
    </row>
    <row r="1941" spans="1:10" x14ac:dyDescent="0.25">
      <c r="A1941" s="3" t="s">
        <v>1957</v>
      </c>
      <c r="B1941">
        <v>267</v>
      </c>
      <c r="C1941">
        <v>2</v>
      </c>
      <c r="D1941">
        <v>2772.1</v>
      </c>
      <c r="E1941" cm="1">
        <f t="array" ref="E1941">_xlfn.IFS(B1941&gt;87,1,AND(B1941&lt;=87, B1941&gt;45),2,AND(B1941&lt;=45,B1941&gt;18),3,B1941&lt;=18,4)</f>
        <v>1</v>
      </c>
      <c r="F1941" cm="1">
        <f t="array" ref="F1941">_xlfn.IFS(C1941&gt;7,4,AND(C1941&lt;=7, C1941&gt;5),3,AND(C1941&lt;=5,C1941&gt;4),2,C1941&lt;=4,1)</f>
        <v>1</v>
      </c>
      <c r="G1941" cm="1">
        <f t="array" ref="G1941">_xlfn.IFS(D1941&gt;4094,4,AND(D1941&lt;=4094, D1941&gt;2784),3,AND(D1941&lt;=2784,D1941&gt;1779),2,D1941&lt;=1779,1)</f>
        <v>2</v>
      </c>
      <c r="H1941">
        <f t="shared" si="30"/>
        <v>112</v>
      </c>
      <c r="I1941" t="str" cm="1">
        <f t="array" ref="I1941">_xlfn.IFS(H1941&gt;411,"Platinum",AND(H1941&lt;=411, H1941&gt;311),"Gold",AND(H1941&lt;=311,H1941&gt;211),"Silver",H1941&lt;=211,"Bronze")</f>
        <v>Bronze</v>
      </c>
      <c r="J1941" t="str" cm="1">
        <f t="array" ref="J1941">_xlfn.IFS(
H1941="444","Champions",
LEFT(H1941,1)="4","Loyal Customers",
MID(H1941,2,1)="4","Potential Loyalists",
LEFT(H1941,1)="3","Promising",
LEFT(H1941,1)="2","Customers Needing Attention",
LEFT(H1941,1)&lt;="2","At Risk",
RIGHT(H1941,1)="4","Can't Lose Them",
TRUE,"Hibernating"
)</f>
        <v>At Risk</v>
      </c>
    </row>
    <row r="1942" spans="1:10" x14ac:dyDescent="0.25">
      <c r="A1942" s="3" t="s">
        <v>1958</v>
      </c>
      <c r="B1942">
        <v>8</v>
      </c>
      <c r="C1942">
        <v>3</v>
      </c>
      <c r="D1942">
        <v>2316.34</v>
      </c>
      <c r="E1942" cm="1">
        <f t="array" ref="E1942">_xlfn.IFS(B1942&gt;87,1,AND(B1942&lt;=87, B1942&gt;45),2,AND(B1942&lt;=45,B1942&gt;18),3,B1942&lt;=18,4)</f>
        <v>4</v>
      </c>
      <c r="F1942" cm="1">
        <f t="array" ref="F1942">_xlfn.IFS(C1942&gt;7,4,AND(C1942&lt;=7, C1942&gt;5),3,AND(C1942&lt;=5,C1942&gt;4),2,C1942&lt;=4,1)</f>
        <v>1</v>
      </c>
      <c r="G1942" cm="1">
        <f t="array" ref="G1942">_xlfn.IFS(D1942&gt;4094,4,AND(D1942&lt;=4094, D1942&gt;2784),3,AND(D1942&lt;=2784,D1942&gt;1779),2,D1942&lt;=1779,1)</f>
        <v>2</v>
      </c>
      <c r="H1942">
        <f t="shared" si="30"/>
        <v>412</v>
      </c>
      <c r="I1942" t="str" cm="1">
        <f t="array" ref="I1942">_xlfn.IFS(H1942&gt;411,"Platinum",AND(H1942&lt;=411, H1942&gt;311),"Gold",AND(H1942&lt;=311,H1942&gt;211),"Silver",H1942&lt;=211,"Bronze")</f>
        <v>Platinum</v>
      </c>
      <c r="J1942" t="str" cm="1">
        <f t="array" ref="J1942">_xlfn.IFS(
H1942="444","Champions",
LEFT(H1942,1)="4","Loyal Customers",
MID(H1942,2,1)="4","Potential Loyalists",
LEFT(H1942,1)="3","Promising",
LEFT(H1942,1)="2","Customers Needing Attention",
LEFT(H1942,1)&lt;="2","At Risk",
RIGHT(H1942,1)="4","Can't Lose Them",
TRUE,"Hibernating"
)</f>
        <v>Loyal Customers</v>
      </c>
    </row>
    <row r="1943" spans="1:10" x14ac:dyDescent="0.25">
      <c r="A1943" s="3" t="s">
        <v>1959</v>
      </c>
      <c r="B1943">
        <v>14</v>
      </c>
      <c r="C1943">
        <v>9</v>
      </c>
      <c r="D1943">
        <v>6371.15</v>
      </c>
      <c r="E1943" cm="1">
        <f t="array" ref="E1943">_xlfn.IFS(B1943&gt;87,1,AND(B1943&lt;=87, B1943&gt;45),2,AND(B1943&lt;=45,B1943&gt;18),3,B1943&lt;=18,4)</f>
        <v>4</v>
      </c>
      <c r="F1943" cm="1">
        <f t="array" ref="F1943">_xlfn.IFS(C1943&gt;7,4,AND(C1943&lt;=7, C1943&gt;5),3,AND(C1943&lt;=5,C1943&gt;4),2,C1943&lt;=4,1)</f>
        <v>4</v>
      </c>
      <c r="G1943" cm="1">
        <f t="array" ref="G1943">_xlfn.IFS(D1943&gt;4094,4,AND(D1943&lt;=4094, D1943&gt;2784),3,AND(D1943&lt;=2784,D1943&gt;1779),2,D1943&lt;=1779,1)</f>
        <v>4</v>
      </c>
      <c r="H1943">
        <f t="shared" si="30"/>
        <v>444</v>
      </c>
      <c r="I1943" t="str" cm="1">
        <f t="array" ref="I1943">_xlfn.IFS(H1943&gt;411,"Platinum",AND(H1943&lt;=411, H1943&gt;311),"Gold",AND(H1943&lt;=311,H1943&gt;211),"Silver",H1943&lt;=211,"Bronze")</f>
        <v>Platinum</v>
      </c>
      <c r="J1943" t="str" cm="1">
        <f t="array" ref="J1943">_xlfn.IFS(
H1943="444","Champions",
LEFT(H1943,1)="4","Loyal Customers",
MID(H1943,2,1)="4","Potential Loyalists",
LEFT(H1943,1)="3","Promising",
LEFT(H1943,1)="2","Customers Needing Attention",
LEFT(H1943,1)&lt;="2","At Risk",
RIGHT(H1943,1)="4","Can't Lose Them",
TRUE,"Hibernating"
)</f>
        <v>Loyal Customers</v>
      </c>
    </row>
    <row r="1944" spans="1:10" x14ac:dyDescent="0.25">
      <c r="A1944" s="3" t="s">
        <v>1960</v>
      </c>
      <c r="B1944">
        <v>6</v>
      </c>
      <c r="C1944">
        <v>4</v>
      </c>
      <c r="D1944">
        <v>2059.83</v>
      </c>
      <c r="E1944" cm="1">
        <f t="array" ref="E1944">_xlfn.IFS(B1944&gt;87,1,AND(B1944&lt;=87, B1944&gt;45),2,AND(B1944&lt;=45,B1944&gt;18),3,B1944&lt;=18,4)</f>
        <v>4</v>
      </c>
      <c r="F1944" cm="1">
        <f t="array" ref="F1944">_xlfn.IFS(C1944&gt;7,4,AND(C1944&lt;=7, C1944&gt;5),3,AND(C1944&lt;=5,C1944&gt;4),2,C1944&lt;=4,1)</f>
        <v>1</v>
      </c>
      <c r="G1944" cm="1">
        <f t="array" ref="G1944">_xlfn.IFS(D1944&gt;4094,4,AND(D1944&lt;=4094, D1944&gt;2784),3,AND(D1944&lt;=2784,D1944&gt;1779),2,D1944&lt;=1779,1)</f>
        <v>2</v>
      </c>
      <c r="H1944">
        <f t="shared" si="30"/>
        <v>412</v>
      </c>
      <c r="I1944" t="str" cm="1">
        <f t="array" ref="I1944">_xlfn.IFS(H1944&gt;411,"Platinum",AND(H1944&lt;=411, H1944&gt;311),"Gold",AND(H1944&lt;=311,H1944&gt;211),"Silver",H1944&lt;=211,"Bronze")</f>
        <v>Platinum</v>
      </c>
      <c r="J1944" t="str" cm="1">
        <f t="array" ref="J1944">_xlfn.IFS(
H1944="444","Champions",
LEFT(H1944,1)="4","Loyal Customers",
MID(H1944,2,1)="4","Potential Loyalists",
LEFT(H1944,1)="3","Promising",
LEFT(H1944,1)="2","Customers Needing Attention",
LEFT(H1944,1)&lt;="2","At Risk",
RIGHT(H1944,1)="4","Can't Lose Them",
TRUE,"Hibernating"
)</f>
        <v>Loyal Customers</v>
      </c>
    </row>
    <row r="1945" spans="1:10" x14ac:dyDescent="0.25">
      <c r="A1945" s="3" t="s">
        <v>1961</v>
      </c>
      <c r="B1945">
        <v>34</v>
      </c>
      <c r="C1945">
        <v>1</v>
      </c>
      <c r="D1945">
        <v>327.98</v>
      </c>
      <c r="E1945" cm="1">
        <f t="array" ref="E1945">_xlfn.IFS(B1945&gt;87,1,AND(B1945&lt;=87, B1945&gt;45),2,AND(B1945&lt;=45,B1945&gt;18),3,B1945&lt;=18,4)</f>
        <v>3</v>
      </c>
      <c r="F1945" cm="1">
        <f t="array" ref="F1945">_xlfn.IFS(C1945&gt;7,4,AND(C1945&lt;=7, C1945&gt;5),3,AND(C1945&lt;=5,C1945&gt;4),2,C1945&lt;=4,1)</f>
        <v>1</v>
      </c>
      <c r="G1945" cm="1">
        <f t="array" ref="G1945">_xlfn.IFS(D1945&gt;4094,4,AND(D1945&lt;=4094, D1945&gt;2784),3,AND(D1945&lt;=2784,D1945&gt;1779),2,D1945&lt;=1779,1)</f>
        <v>1</v>
      </c>
      <c r="H1945">
        <f t="shared" si="30"/>
        <v>311</v>
      </c>
      <c r="I1945" t="str" cm="1">
        <f t="array" ref="I1945">_xlfn.IFS(H1945&gt;411,"Platinum",AND(H1945&lt;=411, H1945&gt;311),"Gold",AND(H1945&lt;=311,H1945&gt;211),"Silver",H1945&lt;=211,"Bronze")</f>
        <v>Silver</v>
      </c>
      <c r="J1945" t="str" cm="1">
        <f t="array" ref="J1945">_xlfn.IFS(
H1945="444","Champions",
LEFT(H1945,1)="4","Loyal Customers",
MID(H1945,2,1)="4","Potential Loyalists",
LEFT(H1945,1)="3","Promising",
LEFT(H1945,1)="2","Customers Needing Attention",
LEFT(H1945,1)&lt;="2","At Risk",
RIGHT(H1945,1)="4","Can't Lose Them",
TRUE,"Hibernating"
)</f>
        <v>Promising</v>
      </c>
    </row>
    <row r="1946" spans="1:10" x14ac:dyDescent="0.25">
      <c r="A1946" s="3" t="s">
        <v>1962</v>
      </c>
      <c r="B1946">
        <v>132</v>
      </c>
      <c r="C1946">
        <v>6</v>
      </c>
      <c r="D1946">
        <v>4126.5999999999995</v>
      </c>
      <c r="E1946" cm="1">
        <f t="array" ref="E1946">_xlfn.IFS(B1946&gt;87,1,AND(B1946&lt;=87, B1946&gt;45),2,AND(B1946&lt;=45,B1946&gt;18),3,B1946&lt;=18,4)</f>
        <v>1</v>
      </c>
      <c r="F1946" cm="1">
        <f t="array" ref="F1946">_xlfn.IFS(C1946&gt;7,4,AND(C1946&lt;=7, C1946&gt;5),3,AND(C1946&lt;=5,C1946&gt;4),2,C1946&lt;=4,1)</f>
        <v>3</v>
      </c>
      <c r="G1946" cm="1">
        <f t="array" ref="G1946">_xlfn.IFS(D1946&gt;4094,4,AND(D1946&lt;=4094, D1946&gt;2784),3,AND(D1946&lt;=2784,D1946&gt;1779),2,D1946&lt;=1779,1)</f>
        <v>4</v>
      </c>
      <c r="H1946">
        <f t="shared" si="30"/>
        <v>134</v>
      </c>
      <c r="I1946" t="str" cm="1">
        <f t="array" ref="I1946">_xlfn.IFS(H1946&gt;411,"Platinum",AND(H1946&lt;=411, H1946&gt;311),"Gold",AND(H1946&lt;=311,H1946&gt;211),"Silver",H1946&lt;=211,"Bronze")</f>
        <v>Bronze</v>
      </c>
      <c r="J1946" t="str" cm="1">
        <f t="array" ref="J1946">_xlfn.IFS(
H1946="444","Champions",
LEFT(H1946,1)="4","Loyal Customers",
MID(H1946,2,1)="4","Potential Loyalists",
LEFT(H1946,1)="3","Promising",
LEFT(H1946,1)="2","Customers Needing Attention",
LEFT(H1946,1)&lt;="2","At Risk",
RIGHT(H1946,1)="4","Can't Lose Them",
TRUE,"Hibernating"
)</f>
        <v>At Risk</v>
      </c>
    </row>
    <row r="1947" spans="1:10" x14ac:dyDescent="0.25">
      <c r="A1947" s="3" t="s">
        <v>1963</v>
      </c>
      <c r="B1947">
        <v>42</v>
      </c>
      <c r="C1947">
        <v>11</v>
      </c>
      <c r="D1947">
        <v>5964.0499999999993</v>
      </c>
      <c r="E1947" cm="1">
        <f t="array" ref="E1947">_xlfn.IFS(B1947&gt;87,1,AND(B1947&lt;=87, B1947&gt;45),2,AND(B1947&lt;=45,B1947&gt;18),3,B1947&lt;=18,4)</f>
        <v>3</v>
      </c>
      <c r="F1947" cm="1">
        <f t="array" ref="F1947">_xlfn.IFS(C1947&gt;7,4,AND(C1947&lt;=7, C1947&gt;5),3,AND(C1947&lt;=5,C1947&gt;4),2,C1947&lt;=4,1)</f>
        <v>4</v>
      </c>
      <c r="G1947" cm="1">
        <f t="array" ref="G1947">_xlfn.IFS(D1947&gt;4094,4,AND(D1947&lt;=4094, D1947&gt;2784),3,AND(D1947&lt;=2784,D1947&gt;1779),2,D1947&lt;=1779,1)</f>
        <v>4</v>
      </c>
      <c r="H1947">
        <f t="shared" si="30"/>
        <v>344</v>
      </c>
      <c r="I1947" t="str" cm="1">
        <f t="array" ref="I1947">_xlfn.IFS(H1947&gt;411,"Platinum",AND(H1947&lt;=411, H1947&gt;311),"Gold",AND(H1947&lt;=311,H1947&gt;211),"Silver",H1947&lt;=211,"Bronze")</f>
        <v>Gold</v>
      </c>
      <c r="J1947" t="str" cm="1">
        <f t="array" ref="J1947">_xlfn.IFS(
H1947="444","Champions",
LEFT(H1947,1)="4","Loyal Customers",
MID(H1947,2,1)="4","Potential Loyalists",
LEFT(H1947,1)="3","Promising",
LEFT(H1947,1)="2","Customers Needing Attention",
LEFT(H1947,1)&lt;="2","At Risk",
RIGHT(H1947,1)="4","Can't Lose Them",
TRUE,"Hibernating"
)</f>
        <v>Potential Loyalists</v>
      </c>
    </row>
    <row r="1948" spans="1:10" x14ac:dyDescent="0.25">
      <c r="A1948" s="3" t="s">
        <v>1964</v>
      </c>
      <c r="B1948">
        <v>3</v>
      </c>
      <c r="C1948">
        <v>8</v>
      </c>
      <c r="D1948">
        <v>3819.8100000000004</v>
      </c>
      <c r="E1948" cm="1">
        <f t="array" ref="E1948">_xlfn.IFS(B1948&gt;87,1,AND(B1948&lt;=87, B1948&gt;45),2,AND(B1948&lt;=45,B1948&gt;18),3,B1948&lt;=18,4)</f>
        <v>4</v>
      </c>
      <c r="F1948" cm="1">
        <f t="array" ref="F1948">_xlfn.IFS(C1948&gt;7,4,AND(C1948&lt;=7, C1948&gt;5),3,AND(C1948&lt;=5,C1948&gt;4),2,C1948&lt;=4,1)</f>
        <v>4</v>
      </c>
      <c r="G1948" cm="1">
        <f t="array" ref="G1948">_xlfn.IFS(D1948&gt;4094,4,AND(D1948&lt;=4094, D1948&gt;2784),3,AND(D1948&lt;=2784,D1948&gt;1779),2,D1948&lt;=1779,1)</f>
        <v>3</v>
      </c>
      <c r="H1948">
        <f t="shared" si="30"/>
        <v>443</v>
      </c>
      <c r="I1948" t="str" cm="1">
        <f t="array" ref="I1948">_xlfn.IFS(H1948&gt;411,"Platinum",AND(H1948&lt;=411, H1948&gt;311),"Gold",AND(H1948&lt;=311,H1948&gt;211),"Silver",H1948&lt;=211,"Bronze")</f>
        <v>Platinum</v>
      </c>
      <c r="J1948" t="str" cm="1">
        <f t="array" ref="J1948">_xlfn.IFS(
H1948="444","Champions",
LEFT(H1948,1)="4","Loyal Customers",
MID(H1948,2,1)="4","Potential Loyalists",
LEFT(H1948,1)="3","Promising",
LEFT(H1948,1)="2","Customers Needing Attention",
LEFT(H1948,1)&lt;="2","At Risk",
RIGHT(H1948,1)="4","Can't Lose Them",
TRUE,"Hibernating"
)</f>
        <v>Loyal Customers</v>
      </c>
    </row>
    <row r="1949" spans="1:10" x14ac:dyDescent="0.25">
      <c r="A1949" s="3" t="s">
        <v>1965</v>
      </c>
      <c r="B1949">
        <v>12</v>
      </c>
      <c r="C1949">
        <v>4</v>
      </c>
      <c r="D1949">
        <v>3250.7200000000003</v>
      </c>
      <c r="E1949" cm="1">
        <f t="array" ref="E1949">_xlfn.IFS(B1949&gt;87,1,AND(B1949&lt;=87, B1949&gt;45),2,AND(B1949&lt;=45,B1949&gt;18),3,B1949&lt;=18,4)</f>
        <v>4</v>
      </c>
      <c r="F1949" cm="1">
        <f t="array" ref="F1949">_xlfn.IFS(C1949&gt;7,4,AND(C1949&lt;=7, C1949&gt;5),3,AND(C1949&lt;=5,C1949&gt;4),2,C1949&lt;=4,1)</f>
        <v>1</v>
      </c>
      <c r="G1949" cm="1">
        <f t="array" ref="G1949">_xlfn.IFS(D1949&gt;4094,4,AND(D1949&lt;=4094, D1949&gt;2784),3,AND(D1949&lt;=2784,D1949&gt;1779),2,D1949&lt;=1779,1)</f>
        <v>3</v>
      </c>
      <c r="H1949">
        <f t="shared" si="30"/>
        <v>413</v>
      </c>
      <c r="I1949" t="str" cm="1">
        <f t="array" ref="I1949">_xlfn.IFS(H1949&gt;411,"Platinum",AND(H1949&lt;=411, H1949&gt;311),"Gold",AND(H1949&lt;=311,H1949&gt;211),"Silver",H1949&lt;=211,"Bronze")</f>
        <v>Platinum</v>
      </c>
      <c r="J1949" t="str" cm="1">
        <f t="array" ref="J1949">_xlfn.IFS(
H1949="444","Champions",
LEFT(H1949,1)="4","Loyal Customers",
MID(H1949,2,1)="4","Potential Loyalists",
LEFT(H1949,1)="3","Promising",
LEFT(H1949,1)="2","Customers Needing Attention",
LEFT(H1949,1)&lt;="2","At Risk",
RIGHT(H1949,1)="4","Can't Lose Them",
TRUE,"Hibernating"
)</f>
        <v>Loyal Customers</v>
      </c>
    </row>
    <row r="1950" spans="1:10" x14ac:dyDescent="0.25">
      <c r="A1950" s="3" t="s">
        <v>1966</v>
      </c>
      <c r="B1950">
        <v>67</v>
      </c>
      <c r="C1950">
        <v>11</v>
      </c>
      <c r="D1950">
        <v>5203.18</v>
      </c>
      <c r="E1950" cm="1">
        <f t="array" ref="E1950">_xlfn.IFS(B1950&gt;87,1,AND(B1950&lt;=87, B1950&gt;45),2,AND(B1950&lt;=45,B1950&gt;18),3,B1950&lt;=18,4)</f>
        <v>2</v>
      </c>
      <c r="F1950" cm="1">
        <f t="array" ref="F1950">_xlfn.IFS(C1950&gt;7,4,AND(C1950&lt;=7, C1950&gt;5),3,AND(C1950&lt;=5,C1950&gt;4),2,C1950&lt;=4,1)</f>
        <v>4</v>
      </c>
      <c r="G1950" cm="1">
        <f t="array" ref="G1950">_xlfn.IFS(D1950&gt;4094,4,AND(D1950&lt;=4094, D1950&gt;2784),3,AND(D1950&lt;=2784,D1950&gt;1779),2,D1950&lt;=1779,1)</f>
        <v>4</v>
      </c>
      <c r="H1950">
        <f t="shared" si="30"/>
        <v>244</v>
      </c>
      <c r="I1950" t="str" cm="1">
        <f t="array" ref="I1950">_xlfn.IFS(H1950&gt;411,"Platinum",AND(H1950&lt;=411, H1950&gt;311),"Gold",AND(H1950&lt;=311,H1950&gt;211),"Silver",H1950&lt;=211,"Bronze")</f>
        <v>Silver</v>
      </c>
      <c r="J1950" t="str" cm="1">
        <f t="array" ref="J1950">_xlfn.IFS(
H1950="444","Champions",
LEFT(H1950,1)="4","Loyal Customers",
MID(H1950,2,1)="4","Potential Loyalists",
LEFT(H1950,1)="3","Promising",
LEFT(H1950,1)="2","Customers Needing Attention",
LEFT(H1950,1)&lt;="2","At Risk",
RIGHT(H1950,1)="4","Can't Lose Them",
TRUE,"Hibernating"
)</f>
        <v>Potential Loyalists</v>
      </c>
    </row>
    <row r="1951" spans="1:10" x14ac:dyDescent="0.25">
      <c r="A1951" s="3" t="s">
        <v>1967</v>
      </c>
      <c r="B1951">
        <v>186</v>
      </c>
      <c r="C1951">
        <v>3</v>
      </c>
      <c r="D1951">
        <v>3273.01</v>
      </c>
      <c r="E1951" cm="1">
        <f t="array" ref="E1951">_xlfn.IFS(B1951&gt;87,1,AND(B1951&lt;=87, B1951&gt;45),2,AND(B1951&lt;=45,B1951&gt;18),3,B1951&lt;=18,4)</f>
        <v>1</v>
      </c>
      <c r="F1951" cm="1">
        <f t="array" ref="F1951">_xlfn.IFS(C1951&gt;7,4,AND(C1951&lt;=7, C1951&gt;5),3,AND(C1951&lt;=5,C1951&gt;4),2,C1951&lt;=4,1)</f>
        <v>1</v>
      </c>
      <c r="G1951" cm="1">
        <f t="array" ref="G1951">_xlfn.IFS(D1951&gt;4094,4,AND(D1951&lt;=4094, D1951&gt;2784),3,AND(D1951&lt;=2784,D1951&gt;1779),2,D1951&lt;=1779,1)</f>
        <v>3</v>
      </c>
      <c r="H1951">
        <f t="shared" si="30"/>
        <v>113</v>
      </c>
      <c r="I1951" t="str" cm="1">
        <f t="array" ref="I1951">_xlfn.IFS(H1951&gt;411,"Platinum",AND(H1951&lt;=411, H1951&gt;311),"Gold",AND(H1951&lt;=311,H1951&gt;211),"Silver",H1951&lt;=211,"Bronze")</f>
        <v>Bronze</v>
      </c>
      <c r="J1951" t="str" cm="1">
        <f t="array" ref="J1951">_xlfn.IFS(
H1951="444","Champions",
LEFT(H1951,1)="4","Loyal Customers",
MID(H1951,2,1)="4","Potential Loyalists",
LEFT(H1951,1)="3","Promising",
LEFT(H1951,1)="2","Customers Needing Attention",
LEFT(H1951,1)&lt;="2","At Risk",
RIGHT(H1951,1)="4","Can't Lose Them",
TRUE,"Hibernating"
)</f>
        <v>At Risk</v>
      </c>
    </row>
    <row r="1952" spans="1:10" x14ac:dyDescent="0.25">
      <c r="A1952" s="3" t="s">
        <v>1968</v>
      </c>
      <c r="B1952">
        <v>28</v>
      </c>
      <c r="C1952">
        <v>12</v>
      </c>
      <c r="D1952">
        <v>4904.13</v>
      </c>
      <c r="E1952" cm="1">
        <f t="array" ref="E1952">_xlfn.IFS(B1952&gt;87,1,AND(B1952&lt;=87, B1952&gt;45),2,AND(B1952&lt;=45,B1952&gt;18),3,B1952&lt;=18,4)</f>
        <v>3</v>
      </c>
      <c r="F1952" cm="1">
        <f t="array" ref="F1952">_xlfn.IFS(C1952&gt;7,4,AND(C1952&lt;=7, C1952&gt;5),3,AND(C1952&lt;=5,C1952&gt;4),2,C1952&lt;=4,1)</f>
        <v>4</v>
      </c>
      <c r="G1952" cm="1">
        <f t="array" ref="G1952">_xlfn.IFS(D1952&gt;4094,4,AND(D1952&lt;=4094, D1952&gt;2784),3,AND(D1952&lt;=2784,D1952&gt;1779),2,D1952&lt;=1779,1)</f>
        <v>4</v>
      </c>
      <c r="H1952">
        <f t="shared" si="30"/>
        <v>344</v>
      </c>
      <c r="I1952" t="str" cm="1">
        <f t="array" ref="I1952">_xlfn.IFS(H1952&gt;411,"Platinum",AND(H1952&lt;=411, H1952&gt;311),"Gold",AND(H1952&lt;=311,H1952&gt;211),"Silver",H1952&lt;=211,"Bronze")</f>
        <v>Gold</v>
      </c>
      <c r="J1952" t="str" cm="1">
        <f t="array" ref="J1952">_xlfn.IFS(
H1952="444","Champions",
LEFT(H1952,1)="4","Loyal Customers",
MID(H1952,2,1)="4","Potential Loyalists",
LEFT(H1952,1)="3","Promising",
LEFT(H1952,1)="2","Customers Needing Attention",
LEFT(H1952,1)&lt;="2","At Risk",
RIGHT(H1952,1)="4","Can't Lose Them",
TRUE,"Hibernating"
)</f>
        <v>Potential Loyalists</v>
      </c>
    </row>
    <row r="1953" spans="1:10" x14ac:dyDescent="0.25">
      <c r="A1953" s="3" t="s">
        <v>1969</v>
      </c>
      <c r="B1953">
        <v>56</v>
      </c>
      <c r="C1953">
        <v>3</v>
      </c>
      <c r="D1953">
        <v>380.7</v>
      </c>
      <c r="E1953" cm="1">
        <f t="array" ref="E1953">_xlfn.IFS(B1953&gt;87,1,AND(B1953&lt;=87, B1953&gt;45),2,AND(B1953&lt;=45,B1953&gt;18),3,B1953&lt;=18,4)</f>
        <v>2</v>
      </c>
      <c r="F1953" cm="1">
        <f t="array" ref="F1953">_xlfn.IFS(C1953&gt;7,4,AND(C1953&lt;=7, C1953&gt;5),3,AND(C1953&lt;=5,C1953&gt;4),2,C1953&lt;=4,1)</f>
        <v>1</v>
      </c>
      <c r="G1953" cm="1">
        <f t="array" ref="G1953">_xlfn.IFS(D1953&gt;4094,4,AND(D1953&lt;=4094, D1953&gt;2784),3,AND(D1953&lt;=2784,D1953&gt;1779),2,D1953&lt;=1779,1)</f>
        <v>1</v>
      </c>
      <c r="H1953">
        <f t="shared" si="30"/>
        <v>211</v>
      </c>
      <c r="I1953" t="str" cm="1">
        <f t="array" ref="I1953">_xlfn.IFS(H1953&gt;411,"Platinum",AND(H1953&lt;=411, H1953&gt;311),"Gold",AND(H1953&lt;=311,H1953&gt;211),"Silver",H1953&lt;=211,"Bronze")</f>
        <v>Bronze</v>
      </c>
      <c r="J1953" t="str" cm="1">
        <f t="array" ref="J1953">_xlfn.IFS(
H1953="444","Champions",
LEFT(H1953,1)="4","Loyal Customers",
MID(H1953,2,1)="4","Potential Loyalists",
LEFT(H1953,1)="3","Promising",
LEFT(H1953,1)="2","Customers Needing Attention",
LEFT(H1953,1)&lt;="2","At Risk",
RIGHT(H1953,1)="4","Can't Lose Them",
TRUE,"Hibernating"
)</f>
        <v>Customers Needing Attention</v>
      </c>
    </row>
    <row r="1954" spans="1:10" x14ac:dyDescent="0.25">
      <c r="A1954" s="3" t="s">
        <v>1970</v>
      </c>
      <c r="B1954">
        <v>144</v>
      </c>
      <c r="C1954">
        <v>3</v>
      </c>
      <c r="D1954">
        <v>3030.83</v>
      </c>
      <c r="E1954" cm="1">
        <f t="array" ref="E1954">_xlfn.IFS(B1954&gt;87,1,AND(B1954&lt;=87, B1954&gt;45),2,AND(B1954&lt;=45,B1954&gt;18),3,B1954&lt;=18,4)</f>
        <v>1</v>
      </c>
      <c r="F1954" cm="1">
        <f t="array" ref="F1954">_xlfn.IFS(C1954&gt;7,4,AND(C1954&lt;=7, C1954&gt;5),3,AND(C1954&lt;=5,C1954&gt;4),2,C1954&lt;=4,1)</f>
        <v>1</v>
      </c>
      <c r="G1954" cm="1">
        <f t="array" ref="G1954">_xlfn.IFS(D1954&gt;4094,4,AND(D1954&lt;=4094, D1954&gt;2784),3,AND(D1954&lt;=2784,D1954&gt;1779),2,D1954&lt;=1779,1)</f>
        <v>3</v>
      </c>
      <c r="H1954">
        <f t="shared" si="30"/>
        <v>113</v>
      </c>
      <c r="I1954" t="str" cm="1">
        <f t="array" ref="I1954">_xlfn.IFS(H1954&gt;411,"Platinum",AND(H1954&lt;=411, H1954&gt;311),"Gold",AND(H1954&lt;=311,H1954&gt;211),"Silver",H1954&lt;=211,"Bronze")</f>
        <v>Bronze</v>
      </c>
      <c r="J1954" t="str" cm="1">
        <f t="array" ref="J1954">_xlfn.IFS(
H1954="444","Champions",
LEFT(H1954,1)="4","Loyal Customers",
MID(H1954,2,1)="4","Potential Loyalists",
LEFT(H1954,1)="3","Promising",
LEFT(H1954,1)="2","Customers Needing Attention",
LEFT(H1954,1)&lt;="2","At Risk",
RIGHT(H1954,1)="4","Can't Lose Them",
TRUE,"Hibernating"
)</f>
        <v>At Risk</v>
      </c>
    </row>
    <row r="1955" spans="1:10" x14ac:dyDescent="0.25">
      <c r="A1955" s="3" t="s">
        <v>1971</v>
      </c>
      <c r="B1955">
        <v>15</v>
      </c>
      <c r="C1955">
        <v>4</v>
      </c>
      <c r="D1955">
        <v>670.15</v>
      </c>
      <c r="E1955" cm="1">
        <f t="array" ref="E1955">_xlfn.IFS(B1955&gt;87,1,AND(B1955&lt;=87, B1955&gt;45),2,AND(B1955&lt;=45,B1955&gt;18),3,B1955&lt;=18,4)</f>
        <v>4</v>
      </c>
      <c r="F1955" cm="1">
        <f t="array" ref="F1955">_xlfn.IFS(C1955&gt;7,4,AND(C1955&lt;=7, C1955&gt;5),3,AND(C1955&lt;=5,C1955&gt;4),2,C1955&lt;=4,1)</f>
        <v>1</v>
      </c>
      <c r="G1955" cm="1">
        <f t="array" ref="G1955">_xlfn.IFS(D1955&gt;4094,4,AND(D1955&lt;=4094, D1955&gt;2784),3,AND(D1955&lt;=2784,D1955&gt;1779),2,D1955&lt;=1779,1)</f>
        <v>1</v>
      </c>
      <c r="H1955">
        <f t="shared" si="30"/>
        <v>411</v>
      </c>
      <c r="I1955" t="str" cm="1">
        <f t="array" ref="I1955">_xlfn.IFS(H1955&gt;411,"Platinum",AND(H1955&lt;=411, H1955&gt;311),"Gold",AND(H1955&lt;=311,H1955&gt;211),"Silver",H1955&lt;=211,"Bronze")</f>
        <v>Gold</v>
      </c>
      <c r="J1955" t="str" cm="1">
        <f t="array" ref="J1955">_xlfn.IFS(
H1955="444","Champions",
LEFT(H1955,1)="4","Loyal Customers",
MID(H1955,2,1)="4","Potential Loyalists",
LEFT(H1955,1)="3","Promising",
LEFT(H1955,1)="2","Customers Needing Attention",
LEFT(H1955,1)&lt;="2","At Risk",
RIGHT(H1955,1)="4","Can't Lose Them",
TRUE,"Hibernating"
)</f>
        <v>Loyal Customers</v>
      </c>
    </row>
    <row r="1956" spans="1:10" x14ac:dyDescent="0.25">
      <c r="A1956" s="3" t="s">
        <v>1972</v>
      </c>
      <c r="B1956">
        <v>110</v>
      </c>
      <c r="C1956">
        <v>5</v>
      </c>
      <c r="D1956">
        <v>3775.9</v>
      </c>
      <c r="E1956" cm="1">
        <f t="array" ref="E1956">_xlfn.IFS(B1956&gt;87,1,AND(B1956&lt;=87, B1956&gt;45),2,AND(B1956&lt;=45,B1956&gt;18),3,B1956&lt;=18,4)</f>
        <v>1</v>
      </c>
      <c r="F1956" cm="1">
        <f t="array" ref="F1956">_xlfn.IFS(C1956&gt;7,4,AND(C1956&lt;=7, C1956&gt;5),3,AND(C1956&lt;=5,C1956&gt;4),2,C1956&lt;=4,1)</f>
        <v>2</v>
      </c>
      <c r="G1956" cm="1">
        <f t="array" ref="G1956">_xlfn.IFS(D1956&gt;4094,4,AND(D1956&lt;=4094, D1956&gt;2784),3,AND(D1956&lt;=2784,D1956&gt;1779),2,D1956&lt;=1779,1)</f>
        <v>3</v>
      </c>
      <c r="H1956">
        <f t="shared" si="30"/>
        <v>123</v>
      </c>
      <c r="I1956" t="str" cm="1">
        <f t="array" ref="I1956">_xlfn.IFS(H1956&gt;411,"Platinum",AND(H1956&lt;=411, H1956&gt;311),"Gold",AND(H1956&lt;=311,H1956&gt;211),"Silver",H1956&lt;=211,"Bronze")</f>
        <v>Bronze</v>
      </c>
      <c r="J1956" t="str" cm="1">
        <f t="array" ref="J1956">_xlfn.IFS(
H1956="444","Champions",
LEFT(H1956,1)="4","Loyal Customers",
MID(H1956,2,1)="4","Potential Loyalists",
LEFT(H1956,1)="3","Promising",
LEFT(H1956,1)="2","Customers Needing Attention",
LEFT(H1956,1)&lt;="2","At Risk",
RIGHT(H1956,1)="4","Can't Lose Them",
TRUE,"Hibernating"
)</f>
        <v>At Risk</v>
      </c>
    </row>
    <row r="1957" spans="1:10" x14ac:dyDescent="0.25">
      <c r="A1957" s="3" t="s">
        <v>1973</v>
      </c>
      <c r="B1957">
        <v>3</v>
      </c>
      <c r="C1957">
        <v>6</v>
      </c>
      <c r="D1957">
        <v>1107.95</v>
      </c>
      <c r="E1957" cm="1">
        <f t="array" ref="E1957">_xlfn.IFS(B1957&gt;87,1,AND(B1957&lt;=87, B1957&gt;45),2,AND(B1957&lt;=45,B1957&gt;18),3,B1957&lt;=18,4)</f>
        <v>4</v>
      </c>
      <c r="F1957" cm="1">
        <f t="array" ref="F1957">_xlfn.IFS(C1957&gt;7,4,AND(C1957&lt;=7, C1957&gt;5),3,AND(C1957&lt;=5,C1957&gt;4),2,C1957&lt;=4,1)</f>
        <v>3</v>
      </c>
      <c r="G1957" cm="1">
        <f t="array" ref="G1957">_xlfn.IFS(D1957&gt;4094,4,AND(D1957&lt;=4094, D1957&gt;2784),3,AND(D1957&lt;=2784,D1957&gt;1779),2,D1957&lt;=1779,1)</f>
        <v>1</v>
      </c>
      <c r="H1957">
        <f t="shared" si="30"/>
        <v>431</v>
      </c>
      <c r="I1957" t="str" cm="1">
        <f t="array" ref="I1957">_xlfn.IFS(H1957&gt;411,"Platinum",AND(H1957&lt;=411, H1957&gt;311),"Gold",AND(H1957&lt;=311,H1957&gt;211),"Silver",H1957&lt;=211,"Bronze")</f>
        <v>Platinum</v>
      </c>
      <c r="J1957" t="str" cm="1">
        <f t="array" ref="J1957">_xlfn.IFS(
H1957="444","Champions",
LEFT(H1957,1)="4","Loyal Customers",
MID(H1957,2,1)="4","Potential Loyalists",
LEFT(H1957,1)="3","Promising",
LEFT(H1957,1)="2","Customers Needing Attention",
LEFT(H1957,1)&lt;="2","At Risk",
RIGHT(H1957,1)="4","Can't Lose Them",
TRUE,"Hibernating"
)</f>
        <v>Loyal Customers</v>
      </c>
    </row>
    <row r="1958" spans="1:10" x14ac:dyDescent="0.25">
      <c r="A1958" s="3" t="s">
        <v>1974</v>
      </c>
      <c r="B1958">
        <v>31</v>
      </c>
      <c r="C1958">
        <v>4</v>
      </c>
      <c r="D1958">
        <v>1617.9599999999998</v>
      </c>
      <c r="E1958" cm="1">
        <f t="array" ref="E1958">_xlfn.IFS(B1958&gt;87,1,AND(B1958&lt;=87, B1958&gt;45),2,AND(B1958&lt;=45,B1958&gt;18),3,B1958&lt;=18,4)</f>
        <v>3</v>
      </c>
      <c r="F1958" cm="1">
        <f t="array" ref="F1958">_xlfn.IFS(C1958&gt;7,4,AND(C1958&lt;=7, C1958&gt;5),3,AND(C1958&lt;=5,C1958&gt;4),2,C1958&lt;=4,1)</f>
        <v>1</v>
      </c>
      <c r="G1958" cm="1">
        <f t="array" ref="G1958">_xlfn.IFS(D1958&gt;4094,4,AND(D1958&lt;=4094, D1958&gt;2784),3,AND(D1958&lt;=2784,D1958&gt;1779),2,D1958&lt;=1779,1)</f>
        <v>1</v>
      </c>
      <c r="H1958">
        <f t="shared" si="30"/>
        <v>311</v>
      </c>
      <c r="I1958" t="str" cm="1">
        <f t="array" ref="I1958">_xlfn.IFS(H1958&gt;411,"Platinum",AND(H1958&lt;=411, H1958&gt;311),"Gold",AND(H1958&lt;=311,H1958&gt;211),"Silver",H1958&lt;=211,"Bronze")</f>
        <v>Silver</v>
      </c>
      <c r="J1958" t="str" cm="1">
        <f t="array" ref="J1958">_xlfn.IFS(
H1958="444","Champions",
LEFT(H1958,1)="4","Loyal Customers",
MID(H1958,2,1)="4","Potential Loyalists",
LEFT(H1958,1)="3","Promising",
LEFT(H1958,1)="2","Customers Needing Attention",
LEFT(H1958,1)&lt;="2","At Risk",
RIGHT(H1958,1)="4","Can't Lose Them",
TRUE,"Hibernating"
)</f>
        <v>Promising</v>
      </c>
    </row>
    <row r="1959" spans="1:10" x14ac:dyDescent="0.25">
      <c r="A1959" s="3" t="s">
        <v>1975</v>
      </c>
      <c r="B1959">
        <v>7</v>
      </c>
      <c r="C1959">
        <v>9</v>
      </c>
      <c r="D1959">
        <v>5082.0200000000004</v>
      </c>
      <c r="E1959" cm="1">
        <f t="array" ref="E1959">_xlfn.IFS(B1959&gt;87,1,AND(B1959&lt;=87, B1959&gt;45),2,AND(B1959&lt;=45,B1959&gt;18),3,B1959&lt;=18,4)</f>
        <v>4</v>
      </c>
      <c r="F1959" cm="1">
        <f t="array" ref="F1959">_xlfn.IFS(C1959&gt;7,4,AND(C1959&lt;=7, C1959&gt;5),3,AND(C1959&lt;=5,C1959&gt;4),2,C1959&lt;=4,1)</f>
        <v>4</v>
      </c>
      <c r="G1959" cm="1">
        <f t="array" ref="G1959">_xlfn.IFS(D1959&gt;4094,4,AND(D1959&lt;=4094, D1959&gt;2784),3,AND(D1959&lt;=2784,D1959&gt;1779),2,D1959&lt;=1779,1)</f>
        <v>4</v>
      </c>
      <c r="H1959">
        <f t="shared" si="30"/>
        <v>444</v>
      </c>
      <c r="I1959" t="str" cm="1">
        <f t="array" ref="I1959">_xlfn.IFS(H1959&gt;411,"Platinum",AND(H1959&lt;=411, H1959&gt;311),"Gold",AND(H1959&lt;=311,H1959&gt;211),"Silver",H1959&lt;=211,"Bronze")</f>
        <v>Platinum</v>
      </c>
      <c r="J1959" t="str" cm="1">
        <f t="array" ref="J1959">_xlfn.IFS(
H1959="444","Champions",
LEFT(H1959,1)="4","Loyal Customers",
MID(H1959,2,1)="4","Potential Loyalists",
LEFT(H1959,1)="3","Promising",
LEFT(H1959,1)="2","Customers Needing Attention",
LEFT(H1959,1)&lt;="2","At Risk",
RIGHT(H1959,1)="4","Can't Lose Them",
TRUE,"Hibernating"
)</f>
        <v>Loyal Customers</v>
      </c>
    </row>
    <row r="1960" spans="1:10" x14ac:dyDescent="0.25">
      <c r="A1960" s="3" t="s">
        <v>1976</v>
      </c>
      <c r="B1960">
        <v>16</v>
      </c>
      <c r="C1960">
        <v>9</v>
      </c>
      <c r="D1960">
        <v>8019.9800000000005</v>
      </c>
      <c r="E1960" cm="1">
        <f t="array" ref="E1960">_xlfn.IFS(B1960&gt;87,1,AND(B1960&lt;=87, B1960&gt;45),2,AND(B1960&lt;=45,B1960&gt;18),3,B1960&lt;=18,4)</f>
        <v>4</v>
      </c>
      <c r="F1960" cm="1">
        <f t="array" ref="F1960">_xlfn.IFS(C1960&gt;7,4,AND(C1960&lt;=7, C1960&gt;5),3,AND(C1960&lt;=5,C1960&gt;4),2,C1960&lt;=4,1)</f>
        <v>4</v>
      </c>
      <c r="G1960" cm="1">
        <f t="array" ref="G1960">_xlfn.IFS(D1960&gt;4094,4,AND(D1960&lt;=4094, D1960&gt;2784),3,AND(D1960&lt;=2784,D1960&gt;1779),2,D1960&lt;=1779,1)</f>
        <v>4</v>
      </c>
      <c r="H1960">
        <f t="shared" si="30"/>
        <v>444</v>
      </c>
      <c r="I1960" t="str" cm="1">
        <f t="array" ref="I1960">_xlfn.IFS(H1960&gt;411,"Platinum",AND(H1960&lt;=411, H1960&gt;311),"Gold",AND(H1960&lt;=311,H1960&gt;211),"Silver",H1960&lt;=211,"Bronze")</f>
        <v>Platinum</v>
      </c>
      <c r="J1960" t="str" cm="1">
        <f t="array" ref="J1960">_xlfn.IFS(
H1960="444","Champions",
LEFT(H1960,1)="4","Loyal Customers",
MID(H1960,2,1)="4","Potential Loyalists",
LEFT(H1960,1)="3","Promising",
LEFT(H1960,1)="2","Customers Needing Attention",
LEFT(H1960,1)&lt;="2","At Risk",
RIGHT(H1960,1)="4","Can't Lose Them",
TRUE,"Hibernating"
)</f>
        <v>Loyal Customers</v>
      </c>
    </row>
    <row r="1961" spans="1:10" x14ac:dyDescent="0.25">
      <c r="A1961" s="3" t="s">
        <v>1977</v>
      </c>
      <c r="B1961">
        <v>19</v>
      </c>
      <c r="C1961">
        <v>9</v>
      </c>
      <c r="D1961">
        <v>2910.2000000000003</v>
      </c>
      <c r="E1961" cm="1">
        <f t="array" ref="E1961">_xlfn.IFS(B1961&gt;87,1,AND(B1961&lt;=87, B1961&gt;45),2,AND(B1961&lt;=45,B1961&gt;18),3,B1961&lt;=18,4)</f>
        <v>3</v>
      </c>
      <c r="F1961" cm="1">
        <f t="array" ref="F1961">_xlfn.IFS(C1961&gt;7,4,AND(C1961&lt;=7, C1961&gt;5),3,AND(C1961&lt;=5,C1961&gt;4),2,C1961&lt;=4,1)</f>
        <v>4</v>
      </c>
      <c r="G1961" cm="1">
        <f t="array" ref="G1961">_xlfn.IFS(D1961&gt;4094,4,AND(D1961&lt;=4094, D1961&gt;2784),3,AND(D1961&lt;=2784,D1961&gt;1779),2,D1961&lt;=1779,1)</f>
        <v>3</v>
      </c>
      <c r="H1961">
        <f t="shared" si="30"/>
        <v>343</v>
      </c>
      <c r="I1961" t="str" cm="1">
        <f t="array" ref="I1961">_xlfn.IFS(H1961&gt;411,"Platinum",AND(H1961&lt;=411, H1961&gt;311),"Gold",AND(H1961&lt;=311,H1961&gt;211),"Silver",H1961&lt;=211,"Bronze")</f>
        <v>Gold</v>
      </c>
      <c r="J1961" t="str" cm="1">
        <f t="array" ref="J1961">_xlfn.IFS(
H1961="444","Champions",
LEFT(H1961,1)="4","Loyal Customers",
MID(H1961,2,1)="4","Potential Loyalists",
LEFT(H1961,1)="3","Promising",
LEFT(H1961,1)="2","Customers Needing Attention",
LEFT(H1961,1)&lt;="2","At Risk",
RIGHT(H1961,1)="4","Can't Lose Them",
TRUE,"Hibernating"
)</f>
        <v>Potential Loyalists</v>
      </c>
    </row>
    <row r="1962" spans="1:10" x14ac:dyDescent="0.25">
      <c r="A1962" s="3" t="s">
        <v>1978</v>
      </c>
      <c r="B1962">
        <v>51</v>
      </c>
      <c r="C1962">
        <v>4</v>
      </c>
      <c r="D1962">
        <v>593.55999999999995</v>
      </c>
      <c r="E1962" cm="1">
        <f t="array" ref="E1962">_xlfn.IFS(B1962&gt;87,1,AND(B1962&lt;=87, B1962&gt;45),2,AND(B1962&lt;=45,B1962&gt;18),3,B1962&lt;=18,4)</f>
        <v>2</v>
      </c>
      <c r="F1962" cm="1">
        <f t="array" ref="F1962">_xlfn.IFS(C1962&gt;7,4,AND(C1962&lt;=7, C1962&gt;5),3,AND(C1962&lt;=5,C1962&gt;4),2,C1962&lt;=4,1)</f>
        <v>1</v>
      </c>
      <c r="G1962" cm="1">
        <f t="array" ref="G1962">_xlfn.IFS(D1962&gt;4094,4,AND(D1962&lt;=4094, D1962&gt;2784),3,AND(D1962&lt;=2784,D1962&gt;1779),2,D1962&lt;=1779,1)</f>
        <v>1</v>
      </c>
      <c r="H1962">
        <f t="shared" si="30"/>
        <v>211</v>
      </c>
      <c r="I1962" t="str" cm="1">
        <f t="array" ref="I1962">_xlfn.IFS(H1962&gt;411,"Platinum",AND(H1962&lt;=411, H1962&gt;311),"Gold",AND(H1962&lt;=311,H1962&gt;211),"Silver",H1962&lt;=211,"Bronze")</f>
        <v>Bronze</v>
      </c>
      <c r="J1962" t="str" cm="1">
        <f t="array" ref="J1962">_xlfn.IFS(
H1962="444","Champions",
LEFT(H1962,1)="4","Loyal Customers",
MID(H1962,2,1)="4","Potential Loyalists",
LEFT(H1962,1)="3","Promising",
LEFT(H1962,1)="2","Customers Needing Attention",
LEFT(H1962,1)&lt;="2","At Risk",
RIGHT(H1962,1)="4","Can't Lose Them",
TRUE,"Hibernating"
)</f>
        <v>Customers Needing Attention</v>
      </c>
    </row>
    <row r="1963" spans="1:10" x14ac:dyDescent="0.25">
      <c r="A1963" s="3" t="s">
        <v>1979</v>
      </c>
      <c r="B1963">
        <v>46</v>
      </c>
      <c r="C1963">
        <v>6</v>
      </c>
      <c r="D1963">
        <v>2995.1800000000003</v>
      </c>
      <c r="E1963" cm="1">
        <f t="array" ref="E1963">_xlfn.IFS(B1963&gt;87,1,AND(B1963&lt;=87, B1963&gt;45),2,AND(B1963&lt;=45,B1963&gt;18),3,B1963&lt;=18,4)</f>
        <v>2</v>
      </c>
      <c r="F1963" cm="1">
        <f t="array" ref="F1963">_xlfn.IFS(C1963&gt;7,4,AND(C1963&lt;=7, C1963&gt;5),3,AND(C1963&lt;=5,C1963&gt;4),2,C1963&lt;=4,1)</f>
        <v>3</v>
      </c>
      <c r="G1963" cm="1">
        <f t="array" ref="G1963">_xlfn.IFS(D1963&gt;4094,4,AND(D1963&lt;=4094, D1963&gt;2784),3,AND(D1963&lt;=2784,D1963&gt;1779),2,D1963&lt;=1779,1)</f>
        <v>3</v>
      </c>
      <c r="H1963">
        <f t="shared" si="30"/>
        <v>233</v>
      </c>
      <c r="I1963" t="str" cm="1">
        <f t="array" ref="I1963">_xlfn.IFS(H1963&gt;411,"Platinum",AND(H1963&lt;=411, H1963&gt;311),"Gold",AND(H1963&lt;=311,H1963&gt;211),"Silver",H1963&lt;=211,"Bronze")</f>
        <v>Silver</v>
      </c>
      <c r="J1963" t="str" cm="1">
        <f t="array" ref="J1963">_xlfn.IFS(
H1963="444","Champions",
LEFT(H1963,1)="4","Loyal Customers",
MID(H1963,2,1)="4","Potential Loyalists",
LEFT(H1963,1)="3","Promising",
LEFT(H1963,1)="2","Customers Needing Attention",
LEFT(H1963,1)&lt;="2","At Risk",
RIGHT(H1963,1)="4","Can't Lose Them",
TRUE,"Hibernating"
)</f>
        <v>Customers Needing Attention</v>
      </c>
    </row>
    <row r="1964" spans="1:10" x14ac:dyDescent="0.25">
      <c r="A1964" s="3" t="s">
        <v>1980</v>
      </c>
      <c r="B1964">
        <v>47</v>
      </c>
      <c r="C1964">
        <v>6</v>
      </c>
      <c r="D1964">
        <v>6233.3</v>
      </c>
      <c r="E1964" cm="1">
        <f t="array" ref="E1964">_xlfn.IFS(B1964&gt;87,1,AND(B1964&lt;=87, B1964&gt;45),2,AND(B1964&lt;=45,B1964&gt;18),3,B1964&lt;=18,4)</f>
        <v>2</v>
      </c>
      <c r="F1964" cm="1">
        <f t="array" ref="F1964">_xlfn.IFS(C1964&gt;7,4,AND(C1964&lt;=7, C1964&gt;5),3,AND(C1964&lt;=5,C1964&gt;4),2,C1964&lt;=4,1)</f>
        <v>3</v>
      </c>
      <c r="G1964" cm="1">
        <f t="array" ref="G1964">_xlfn.IFS(D1964&gt;4094,4,AND(D1964&lt;=4094, D1964&gt;2784),3,AND(D1964&lt;=2784,D1964&gt;1779),2,D1964&lt;=1779,1)</f>
        <v>4</v>
      </c>
      <c r="H1964">
        <f t="shared" si="30"/>
        <v>234</v>
      </c>
      <c r="I1964" t="str" cm="1">
        <f t="array" ref="I1964">_xlfn.IFS(H1964&gt;411,"Platinum",AND(H1964&lt;=411, H1964&gt;311),"Gold",AND(H1964&lt;=311,H1964&gt;211),"Silver",H1964&lt;=211,"Bronze")</f>
        <v>Silver</v>
      </c>
      <c r="J1964" t="str" cm="1">
        <f t="array" ref="J1964">_xlfn.IFS(
H1964="444","Champions",
LEFT(H1964,1)="4","Loyal Customers",
MID(H1964,2,1)="4","Potential Loyalists",
LEFT(H1964,1)="3","Promising",
LEFT(H1964,1)="2","Customers Needing Attention",
LEFT(H1964,1)&lt;="2","At Risk",
RIGHT(H1964,1)="4","Can't Lose Them",
TRUE,"Hibernating"
)</f>
        <v>Customers Needing Attention</v>
      </c>
    </row>
    <row r="1965" spans="1:10" x14ac:dyDescent="0.25">
      <c r="A1965" s="3" t="s">
        <v>1981</v>
      </c>
      <c r="B1965">
        <v>48</v>
      </c>
      <c r="C1965">
        <v>3</v>
      </c>
      <c r="D1965">
        <v>803.97</v>
      </c>
      <c r="E1965" cm="1">
        <f t="array" ref="E1965">_xlfn.IFS(B1965&gt;87,1,AND(B1965&lt;=87, B1965&gt;45),2,AND(B1965&lt;=45,B1965&gt;18),3,B1965&lt;=18,4)</f>
        <v>2</v>
      </c>
      <c r="F1965" cm="1">
        <f t="array" ref="F1965">_xlfn.IFS(C1965&gt;7,4,AND(C1965&lt;=7, C1965&gt;5),3,AND(C1965&lt;=5,C1965&gt;4),2,C1965&lt;=4,1)</f>
        <v>1</v>
      </c>
      <c r="G1965" cm="1">
        <f t="array" ref="G1965">_xlfn.IFS(D1965&gt;4094,4,AND(D1965&lt;=4094, D1965&gt;2784),3,AND(D1965&lt;=2784,D1965&gt;1779),2,D1965&lt;=1779,1)</f>
        <v>1</v>
      </c>
      <c r="H1965">
        <f t="shared" si="30"/>
        <v>211</v>
      </c>
      <c r="I1965" t="str" cm="1">
        <f t="array" ref="I1965">_xlfn.IFS(H1965&gt;411,"Platinum",AND(H1965&lt;=411, H1965&gt;311),"Gold",AND(H1965&lt;=311,H1965&gt;211),"Silver",H1965&lt;=211,"Bronze")</f>
        <v>Bronze</v>
      </c>
      <c r="J1965" t="str" cm="1">
        <f t="array" ref="J1965">_xlfn.IFS(
H1965="444","Champions",
LEFT(H1965,1)="4","Loyal Customers",
MID(H1965,2,1)="4","Potential Loyalists",
LEFT(H1965,1)="3","Promising",
LEFT(H1965,1)="2","Customers Needing Attention",
LEFT(H1965,1)&lt;="2","At Risk",
RIGHT(H1965,1)="4","Can't Lose Them",
TRUE,"Hibernating"
)</f>
        <v>Customers Needing Attention</v>
      </c>
    </row>
    <row r="1966" spans="1:10" x14ac:dyDescent="0.25">
      <c r="A1966" s="3" t="s">
        <v>1982</v>
      </c>
      <c r="B1966">
        <v>23</v>
      </c>
      <c r="C1966">
        <v>6</v>
      </c>
      <c r="D1966">
        <v>3420.58</v>
      </c>
      <c r="E1966" cm="1">
        <f t="array" ref="E1966">_xlfn.IFS(B1966&gt;87,1,AND(B1966&lt;=87, B1966&gt;45),2,AND(B1966&lt;=45,B1966&gt;18),3,B1966&lt;=18,4)</f>
        <v>3</v>
      </c>
      <c r="F1966" cm="1">
        <f t="array" ref="F1966">_xlfn.IFS(C1966&gt;7,4,AND(C1966&lt;=7, C1966&gt;5),3,AND(C1966&lt;=5,C1966&gt;4),2,C1966&lt;=4,1)</f>
        <v>3</v>
      </c>
      <c r="G1966" cm="1">
        <f t="array" ref="G1966">_xlfn.IFS(D1966&gt;4094,4,AND(D1966&lt;=4094, D1966&gt;2784),3,AND(D1966&lt;=2784,D1966&gt;1779),2,D1966&lt;=1779,1)</f>
        <v>3</v>
      </c>
      <c r="H1966">
        <f t="shared" si="30"/>
        <v>333</v>
      </c>
      <c r="I1966" t="str" cm="1">
        <f t="array" ref="I1966">_xlfn.IFS(H1966&gt;411,"Platinum",AND(H1966&lt;=411, H1966&gt;311),"Gold",AND(H1966&lt;=311,H1966&gt;211),"Silver",H1966&lt;=211,"Bronze")</f>
        <v>Gold</v>
      </c>
      <c r="J1966" t="str" cm="1">
        <f t="array" ref="J1966">_xlfn.IFS(
H1966="444","Champions",
LEFT(H1966,1)="4","Loyal Customers",
MID(H1966,2,1)="4","Potential Loyalists",
LEFT(H1966,1)="3","Promising",
LEFT(H1966,1)="2","Customers Needing Attention",
LEFT(H1966,1)&lt;="2","At Risk",
RIGHT(H1966,1)="4","Can't Lose Them",
TRUE,"Hibernating"
)</f>
        <v>Promising</v>
      </c>
    </row>
    <row r="1967" spans="1:10" x14ac:dyDescent="0.25">
      <c r="A1967" s="3" t="s">
        <v>1983</v>
      </c>
      <c r="B1967">
        <v>46</v>
      </c>
      <c r="C1967">
        <v>6</v>
      </c>
      <c r="D1967">
        <v>4177.84</v>
      </c>
      <c r="E1967" cm="1">
        <f t="array" ref="E1967">_xlfn.IFS(B1967&gt;87,1,AND(B1967&lt;=87, B1967&gt;45),2,AND(B1967&lt;=45,B1967&gt;18),3,B1967&lt;=18,4)</f>
        <v>2</v>
      </c>
      <c r="F1967" cm="1">
        <f t="array" ref="F1967">_xlfn.IFS(C1967&gt;7,4,AND(C1967&lt;=7, C1967&gt;5),3,AND(C1967&lt;=5,C1967&gt;4),2,C1967&lt;=4,1)</f>
        <v>3</v>
      </c>
      <c r="G1967" cm="1">
        <f t="array" ref="G1967">_xlfn.IFS(D1967&gt;4094,4,AND(D1967&lt;=4094, D1967&gt;2784),3,AND(D1967&lt;=2784,D1967&gt;1779),2,D1967&lt;=1779,1)</f>
        <v>4</v>
      </c>
      <c r="H1967">
        <f t="shared" si="30"/>
        <v>234</v>
      </c>
      <c r="I1967" t="str" cm="1">
        <f t="array" ref="I1967">_xlfn.IFS(H1967&gt;411,"Platinum",AND(H1967&lt;=411, H1967&gt;311),"Gold",AND(H1967&lt;=311,H1967&gt;211),"Silver",H1967&lt;=211,"Bronze")</f>
        <v>Silver</v>
      </c>
      <c r="J1967" t="str" cm="1">
        <f t="array" ref="J1967">_xlfn.IFS(
H1967="444","Champions",
LEFT(H1967,1)="4","Loyal Customers",
MID(H1967,2,1)="4","Potential Loyalists",
LEFT(H1967,1)="3","Promising",
LEFT(H1967,1)="2","Customers Needing Attention",
LEFT(H1967,1)&lt;="2","At Risk",
RIGHT(H1967,1)="4","Can't Lose Them",
TRUE,"Hibernating"
)</f>
        <v>Customers Needing Attention</v>
      </c>
    </row>
    <row r="1968" spans="1:10" x14ac:dyDescent="0.25">
      <c r="A1968" s="3" t="s">
        <v>1984</v>
      </c>
      <c r="B1968">
        <v>21</v>
      </c>
      <c r="C1968">
        <v>3</v>
      </c>
      <c r="D1968">
        <v>1757.29</v>
      </c>
      <c r="E1968" cm="1">
        <f t="array" ref="E1968">_xlfn.IFS(B1968&gt;87,1,AND(B1968&lt;=87, B1968&gt;45),2,AND(B1968&lt;=45,B1968&gt;18),3,B1968&lt;=18,4)</f>
        <v>3</v>
      </c>
      <c r="F1968" cm="1">
        <f t="array" ref="F1968">_xlfn.IFS(C1968&gt;7,4,AND(C1968&lt;=7, C1968&gt;5),3,AND(C1968&lt;=5,C1968&gt;4),2,C1968&lt;=4,1)</f>
        <v>1</v>
      </c>
      <c r="G1968" cm="1">
        <f t="array" ref="G1968">_xlfn.IFS(D1968&gt;4094,4,AND(D1968&lt;=4094, D1968&gt;2784),3,AND(D1968&lt;=2784,D1968&gt;1779),2,D1968&lt;=1779,1)</f>
        <v>1</v>
      </c>
      <c r="H1968">
        <f t="shared" si="30"/>
        <v>311</v>
      </c>
      <c r="I1968" t="str" cm="1">
        <f t="array" ref="I1968">_xlfn.IFS(H1968&gt;411,"Platinum",AND(H1968&lt;=411, H1968&gt;311),"Gold",AND(H1968&lt;=311,H1968&gt;211),"Silver",H1968&lt;=211,"Bronze")</f>
        <v>Silver</v>
      </c>
      <c r="J1968" t="str" cm="1">
        <f t="array" ref="J1968">_xlfn.IFS(
H1968="444","Champions",
LEFT(H1968,1)="4","Loyal Customers",
MID(H1968,2,1)="4","Potential Loyalists",
LEFT(H1968,1)="3","Promising",
LEFT(H1968,1)="2","Customers Needing Attention",
LEFT(H1968,1)&lt;="2","At Risk",
RIGHT(H1968,1)="4","Can't Lose Them",
TRUE,"Hibernating"
)</f>
        <v>Promising</v>
      </c>
    </row>
    <row r="1969" spans="1:10" x14ac:dyDescent="0.25">
      <c r="A1969" s="3" t="s">
        <v>1985</v>
      </c>
      <c r="B1969">
        <v>30</v>
      </c>
      <c r="C1969">
        <v>9</v>
      </c>
      <c r="D1969">
        <v>10028.800000000001</v>
      </c>
      <c r="E1969" cm="1">
        <f t="array" ref="E1969">_xlfn.IFS(B1969&gt;87,1,AND(B1969&lt;=87, B1969&gt;45),2,AND(B1969&lt;=45,B1969&gt;18),3,B1969&lt;=18,4)</f>
        <v>3</v>
      </c>
      <c r="F1969" cm="1">
        <f t="array" ref="F1969">_xlfn.IFS(C1969&gt;7,4,AND(C1969&lt;=7, C1969&gt;5),3,AND(C1969&lt;=5,C1969&gt;4),2,C1969&lt;=4,1)</f>
        <v>4</v>
      </c>
      <c r="G1969" cm="1">
        <f t="array" ref="G1969">_xlfn.IFS(D1969&gt;4094,4,AND(D1969&lt;=4094, D1969&gt;2784),3,AND(D1969&lt;=2784,D1969&gt;1779),2,D1969&lt;=1779,1)</f>
        <v>4</v>
      </c>
      <c r="H1969">
        <f t="shared" si="30"/>
        <v>344</v>
      </c>
      <c r="I1969" t="str" cm="1">
        <f t="array" ref="I1969">_xlfn.IFS(H1969&gt;411,"Platinum",AND(H1969&lt;=411, H1969&gt;311),"Gold",AND(H1969&lt;=311,H1969&gt;211),"Silver",H1969&lt;=211,"Bronze")</f>
        <v>Gold</v>
      </c>
      <c r="J1969" t="str" cm="1">
        <f t="array" ref="J1969">_xlfn.IFS(
H1969="444","Champions",
LEFT(H1969,1)="4","Loyal Customers",
MID(H1969,2,1)="4","Potential Loyalists",
LEFT(H1969,1)="3","Promising",
LEFT(H1969,1)="2","Customers Needing Attention",
LEFT(H1969,1)&lt;="2","At Risk",
RIGHT(H1969,1)="4","Can't Lose Them",
TRUE,"Hibernating"
)</f>
        <v>Potential Loyalists</v>
      </c>
    </row>
    <row r="1970" spans="1:10" x14ac:dyDescent="0.25">
      <c r="A1970" s="3" t="s">
        <v>1986</v>
      </c>
      <c r="B1970">
        <v>44</v>
      </c>
      <c r="C1970">
        <v>5</v>
      </c>
      <c r="D1970">
        <v>4754.2</v>
      </c>
      <c r="E1970" cm="1">
        <f t="array" ref="E1970">_xlfn.IFS(B1970&gt;87,1,AND(B1970&lt;=87, B1970&gt;45),2,AND(B1970&lt;=45,B1970&gt;18),3,B1970&lt;=18,4)</f>
        <v>3</v>
      </c>
      <c r="F1970" cm="1">
        <f t="array" ref="F1970">_xlfn.IFS(C1970&gt;7,4,AND(C1970&lt;=7, C1970&gt;5),3,AND(C1970&lt;=5,C1970&gt;4),2,C1970&lt;=4,1)</f>
        <v>2</v>
      </c>
      <c r="G1970" cm="1">
        <f t="array" ref="G1970">_xlfn.IFS(D1970&gt;4094,4,AND(D1970&lt;=4094, D1970&gt;2784),3,AND(D1970&lt;=2784,D1970&gt;1779),2,D1970&lt;=1779,1)</f>
        <v>4</v>
      </c>
      <c r="H1970">
        <f t="shared" si="30"/>
        <v>324</v>
      </c>
      <c r="I1970" t="str" cm="1">
        <f t="array" ref="I1970">_xlfn.IFS(H1970&gt;411,"Platinum",AND(H1970&lt;=411, H1970&gt;311),"Gold",AND(H1970&lt;=311,H1970&gt;211),"Silver",H1970&lt;=211,"Bronze")</f>
        <v>Gold</v>
      </c>
      <c r="J1970" t="str" cm="1">
        <f t="array" ref="J1970">_xlfn.IFS(
H1970="444","Champions",
LEFT(H1970,1)="4","Loyal Customers",
MID(H1970,2,1)="4","Potential Loyalists",
LEFT(H1970,1)="3","Promising",
LEFT(H1970,1)="2","Customers Needing Attention",
LEFT(H1970,1)&lt;="2","At Risk",
RIGHT(H1970,1)="4","Can't Lose Them",
TRUE,"Hibernating"
)</f>
        <v>Promising</v>
      </c>
    </row>
    <row r="1971" spans="1:10" x14ac:dyDescent="0.25">
      <c r="A1971" s="3" t="s">
        <v>1987</v>
      </c>
      <c r="B1971">
        <v>25</v>
      </c>
      <c r="C1971">
        <v>5</v>
      </c>
      <c r="D1971">
        <v>2446.2099999999996</v>
      </c>
      <c r="E1971" cm="1">
        <f t="array" ref="E1971">_xlfn.IFS(B1971&gt;87,1,AND(B1971&lt;=87, B1971&gt;45),2,AND(B1971&lt;=45,B1971&gt;18),3,B1971&lt;=18,4)</f>
        <v>3</v>
      </c>
      <c r="F1971" cm="1">
        <f t="array" ref="F1971">_xlfn.IFS(C1971&gt;7,4,AND(C1971&lt;=7, C1971&gt;5),3,AND(C1971&lt;=5,C1971&gt;4),2,C1971&lt;=4,1)</f>
        <v>2</v>
      </c>
      <c r="G1971" cm="1">
        <f t="array" ref="G1971">_xlfn.IFS(D1971&gt;4094,4,AND(D1971&lt;=4094, D1971&gt;2784),3,AND(D1971&lt;=2784,D1971&gt;1779),2,D1971&lt;=1779,1)</f>
        <v>2</v>
      </c>
      <c r="H1971">
        <f t="shared" si="30"/>
        <v>322</v>
      </c>
      <c r="I1971" t="str" cm="1">
        <f t="array" ref="I1971">_xlfn.IFS(H1971&gt;411,"Platinum",AND(H1971&lt;=411, H1971&gt;311),"Gold",AND(H1971&lt;=311,H1971&gt;211),"Silver",H1971&lt;=211,"Bronze")</f>
        <v>Gold</v>
      </c>
      <c r="J1971" t="str" cm="1">
        <f t="array" ref="J1971">_xlfn.IFS(
H1971="444","Champions",
LEFT(H1971,1)="4","Loyal Customers",
MID(H1971,2,1)="4","Potential Loyalists",
LEFT(H1971,1)="3","Promising",
LEFT(H1971,1)="2","Customers Needing Attention",
LEFT(H1971,1)&lt;="2","At Risk",
RIGHT(H1971,1)="4","Can't Lose Them",
TRUE,"Hibernating"
)</f>
        <v>Promising</v>
      </c>
    </row>
    <row r="1972" spans="1:10" x14ac:dyDescent="0.25">
      <c r="A1972" s="3" t="s">
        <v>1988</v>
      </c>
      <c r="B1972">
        <v>4</v>
      </c>
      <c r="C1972">
        <v>4</v>
      </c>
      <c r="D1972">
        <v>2293.13</v>
      </c>
      <c r="E1972" cm="1">
        <f t="array" ref="E1972">_xlfn.IFS(B1972&gt;87,1,AND(B1972&lt;=87, B1972&gt;45),2,AND(B1972&lt;=45,B1972&gt;18),3,B1972&lt;=18,4)</f>
        <v>4</v>
      </c>
      <c r="F1972" cm="1">
        <f t="array" ref="F1972">_xlfn.IFS(C1972&gt;7,4,AND(C1972&lt;=7, C1972&gt;5),3,AND(C1972&lt;=5,C1972&gt;4),2,C1972&lt;=4,1)</f>
        <v>1</v>
      </c>
      <c r="G1972" cm="1">
        <f t="array" ref="G1972">_xlfn.IFS(D1972&gt;4094,4,AND(D1972&lt;=4094, D1972&gt;2784),3,AND(D1972&lt;=2784,D1972&gt;1779),2,D1972&lt;=1779,1)</f>
        <v>2</v>
      </c>
      <c r="H1972">
        <f t="shared" si="30"/>
        <v>412</v>
      </c>
      <c r="I1972" t="str" cm="1">
        <f t="array" ref="I1972">_xlfn.IFS(H1972&gt;411,"Platinum",AND(H1972&lt;=411, H1972&gt;311),"Gold",AND(H1972&lt;=311,H1972&gt;211),"Silver",H1972&lt;=211,"Bronze")</f>
        <v>Platinum</v>
      </c>
      <c r="J1972" t="str" cm="1">
        <f t="array" ref="J1972">_xlfn.IFS(
H1972="444","Champions",
LEFT(H1972,1)="4","Loyal Customers",
MID(H1972,2,1)="4","Potential Loyalists",
LEFT(H1972,1)="3","Promising",
LEFT(H1972,1)="2","Customers Needing Attention",
LEFT(H1972,1)&lt;="2","At Risk",
RIGHT(H1972,1)="4","Can't Lose Them",
TRUE,"Hibernating"
)</f>
        <v>Loyal Customers</v>
      </c>
    </row>
    <row r="1973" spans="1:10" x14ac:dyDescent="0.25">
      <c r="A1973" s="3" t="s">
        <v>1989</v>
      </c>
      <c r="B1973">
        <v>84</v>
      </c>
      <c r="C1973">
        <v>5</v>
      </c>
      <c r="D1973">
        <v>1542.6799999999998</v>
      </c>
      <c r="E1973" cm="1">
        <f t="array" ref="E1973">_xlfn.IFS(B1973&gt;87,1,AND(B1973&lt;=87, B1973&gt;45),2,AND(B1973&lt;=45,B1973&gt;18),3,B1973&lt;=18,4)</f>
        <v>2</v>
      </c>
      <c r="F1973" cm="1">
        <f t="array" ref="F1973">_xlfn.IFS(C1973&gt;7,4,AND(C1973&lt;=7, C1973&gt;5),3,AND(C1973&lt;=5,C1973&gt;4),2,C1973&lt;=4,1)</f>
        <v>2</v>
      </c>
      <c r="G1973" cm="1">
        <f t="array" ref="G1973">_xlfn.IFS(D1973&gt;4094,4,AND(D1973&lt;=4094, D1973&gt;2784),3,AND(D1973&lt;=2784,D1973&gt;1779),2,D1973&lt;=1779,1)</f>
        <v>1</v>
      </c>
      <c r="H1973">
        <f t="shared" si="30"/>
        <v>221</v>
      </c>
      <c r="I1973" t="str" cm="1">
        <f t="array" ref="I1973">_xlfn.IFS(H1973&gt;411,"Platinum",AND(H1973&lt;=411, H1973&gt;311),"Gold",AND(H1973&lt;=311,H1973&gt;211),"Silver",H1973&lt;=211,"Bronze")</f>
        <v>Silver</v>
      </c>
      <c r="J1973" t="str" cm="1">
        <f t="array" ref="J1973">_xlfn.IFS(
H1973="444","Champions",
LEFT(H1973,1)="4","Loyal Customers",
MID(H1973,2,1)="4","Potential Loyalists",
LEFT(H1973,1)="3","Promising",
LEFT(H1973,1)="2","Customers Needing Attention",
LEFT(H1973,1)&lt;="2","At Risk",
RIGHT(H1973,1)="4","Can't Lose Them",
TRUE,"Hibernating"
)</f>
        <v>Customers Needing Attention</v>
      </c>
    </row>
    <row r="1974" spans="1:10" x14ac:dyDescent="0.25">
      <c r="A1974" s="3" t="s">
        <v>1990</v>
      </c>
      <c r="B1974">
        <v>12</v>
      </c>
      <c r="C1974">
        <v>6</v>
      </c>
      <c r="D1974">
        <v>1922.19</v>
      </c>
      <c r="E1974" cm="1">
        <f t="array" ref="E1974">_xlfn.IFS(B1974&gt;87,1,AND(B1974&lt;=87, B1974&gt;45),2,AND(B1974&lt;=45,B1974&gt;18),3,B1974&lt;=18,4)</f>
        <v>4</v>
      </c>
      <c r="F1974" cm="1">
        <f t="array" ref="F1974">_xlfn.IFS(C1974&gt;7,4,AND(C1974&lt;=7, C1974&gt;5),3,AND(C1974&lt;=5,C1974&gt;4),2,C1974&lt;=4,1)</f>
        <v>3</v>
      </c>
      <c r="G1974" cm="1">
        <f t="array" ref="G1974">_xlfn.IFS(D1974&gt;4094,4,AND(D1974&lt;=4094, D1974&gt;2784),3,AND(D1974&lt;=2784,D1974&gt;1779),2,D1974&lt;=1779,1)</f>
        <v>2</v>
      </c>
      <c r="H1974">
        <f t="shared" si="30"/>
        <v>432</v>
      </c>
      <c r="I1974" t="str" cm="1">
        <f t="array" ref="I1974">_xlfn.IFS(H1974&gt;411,"Platinum",AND(H1974&lt;=411, H1974&gt;311),"Gold",AND(H1974&lt;=311,H1974&gt;211),"Silver",H1974&lt;=211,"Bronze")</f>
        <v>Platinum</v>
      </c>
      <c r="J1974" t="str" cm="1">
        <f t="array" ref="J1974">_xlfn.IFS(
H1974="444","Champions",
LEFT(H1974,1)="4","Loyal Customers",
MID(H1974,2,1)="4","Potential Loyalists",
LEFT(H1974,1)="3","Promising",
LEFT(H1974,1)="2","Customers Needing Attention",
LEFT(H1974,1)&lt;="2","At Risk",
RIGHT(H1974,1)="4","Can't Lose Them",
TRUE,"Hibernating"
)</f>
        <v>Loyal Customers</v>
      </c>
    </row>
    <row r="1975" spans="1:10" x14ac:dyDescent="0.25">
      <c r="A1975" s="3" t="s">
        <v>1991</v>
      </c>
      <c r="B1975">
        <v>46</v>
      </c>
      <c r="C1975">
        <v>3</v>
      </c>
      <c r="D1975">
        <v>683.37</v>
      </c>
      <c r="E1975" cm="1">
        <f t="array" ref="E1975">_xlfn.IFS(B1975&gt;87,1,AND(B1975&lt;=87, B1975&gt;45),2,AND(B1975&lt;=45,B1975&gt;18),3,B1975&lt;=18,4)</f>
        <v>2</v>
      </c>
      <c r="F1975" cm="1">
        <f t="array" ref="F1975">_xlfn.IFS(C1975&gt;7,4,AND(C1975&lt;=7, C1975&gt;5),3,AND(C1975&lt;=5,C1975&gt;4),2,C1975&lt;=4,1)</f>
        <v>1</v>
      </c>
      <c r="G1975" cm="1">
        <f t="array" ref="G1975">_xlfn.IFS(D1975&gt;4094,4,AND(D1975&lt;=4094, D1975&gt;2784),3,AND(D1975&lt;=2784,D1975&gt;1779),2,D1975&lt;=1779,1)</f>
        <v>1</v>
      </c>
      <c r="H1975">
        <f t="shared" si="30"/>
        <v>211</v>
      </c>
      <c r="I1975" t="str" cm="1">
        <f t="array" ref="I1975">_xlfn.IFS(H1975&gt;411,"Platinum",AND(H1975&lt;=411, H1975&gt;311),"Gold",AND(H1975&lt;=311,H1975&gt;211),"Silver",H1975&lt;=211,"Bronze")</f>
        <v>Bronze</v>
      </c>
      <c r="J1975" t="str" cm="1">
        <f t="array" ref="J1975">_xlfn.IFS(
H1975="444","Champions",
LEFT(H1975,1)="4","Loyal Customers",
MID(H1975,2,1)="4","Potential Loyalists",
LEFT(H1975,1)="3","Promising",
LEFT(H1975,1)="2","Customers Needing Attention",
LEFT(H1975,1)&lt;="2","At Risk",
RIGHT(H1975,1)="4","Can't Lose Them",
TRUE,"Hibernating"
)</f>
        <v>Customers Needing Attention</v>
      </c>
    </row>
    <row r="1976" spans="1:10" x14ac:dyDescent="0.25">
      <c r="A1976" s="3" t="s">
        <v>1992</v>
      </c>
      <c r="B1976">
        <v>103</v>
      </c>
      <c r="C1976">
        <v>6</v>
      </c>
      <c r="D1976">
        <v>3307.11</v>
      </c>
      <c r="E1976" cm="1">
        <f t="array" ref="E1976">_xlfn.IFS(B1976&gt;87,1,AND(B1976&lt;=87, B1976&gt;45),2,AND(B1976&lt;=45,B1976&gt;18),3,B1976&lt;=18,4)</f>
        <v>1</v>
      </c>
      <c r="F1976" cm="1">
        <f t="array" ref="F1976">_xlfn.IFS(C1976&gt;7,4,AND(C1976&lt;=7, C1976&gt;5),3,AND(C1976&lt;=5,C1976&gt;4),2,C1976&lt;=4,1)</f>
        <v>3</v>
      </c>
      <c r="G1976" cm="1">
        <f t="array" ref="G1976">_xlfn.IFS(D1976&gt;4094,4,AND(D1976&lt;=4094, D1976&gt;2784),3,AND(D1976&lt;=2784,D1976&gt;1779),2,D1976&lt;=1779,1)</f>
        <v>3</v>
      </c>
      <c r="H1976">
        <f t="shared" si="30"/>
        <v>133</v>
      </c>
      <c r="I1976" t="str" cm="1">
        <f t="array" ref="I1976">_xlfn.IFS(H1976&gt;411,"Platinum",AND(H1976&lt;=411, H1976&gt;311),"Gold",AND(H1976&lt;=311,H1976&gt;211),"Silver",H1976&lt;=211,"Bronze")</f>
        <v>Bronze</v>
      </c>
      <c r="J1976" t="str" cm="1">
        <f t="array" ref="J1976">_xlfn.IFS(
H1976="444","Champions",
LEFT(H1976,1)="4","Loyal Customers",
MID(H1976,2,1)="4","Potential Loyalists",
LEFT(H1976,1)="3","Promising",
LEFT(H1976,1)="2","Customers Needing Attention",
LEFT(H1976,1)&lt;="2","At Risk",
RIGHT(H1976,1)="4","Can't Lose Them",
TRUE,"Hibernating"
)</f>
        <v>At Risk</v>
      </c>
    </row>
    <row r="1977" spans="1:10" x14ac:dyDescent="0.25">
      <c r="A1977" s="3" t="s">
        <v>1993</v>
      </c>
      <c r="B1977">
        <v>9</v>
      </c>
      <c r="C1977">
        <v>5</v>
      </c>
      <c r="D1977">
        <v>3348.4700000000003</v>
      </c>
      <c r="E1977" cm="1">
        <f t="array" ref="E1977">_xlfn.IFS(B1977&gt;87,1,AND(B1977&lt;=87, B1977&gt;45),2,AND(B1977&lt;=45,B1977&gt;18),3,B1977&lt;=18,4)</f>
        <v>4</v>
      </c>
      <c r="F1977" cm="1">
        <f t="array" ref="F1977">_xlfn.IFS(C1977&gt;7,4,AND(C1977&lt;=7, C1977&gt;5),3,AND(C1977&lt;=5,C1977&gt;4),2,C1977&lt;=4,1)</f>
        <v>2</v>
      </c>
      <c r="G1977" cm="1">
        <f t="array" ref="G1977">_xlfn.IFS(D1977&gt;4094,4,AND(D1977&lt;=4094, D1977&gt;2784),3,AND(D1977&lt;=2784,D1977&gt;1779),2,D1977&lt;=1779,1)</f>
        <v>3</v>
      </c>
      <c r="H1977">
        <f t="shared" si="30"/>
        <v>423</v>
      </c>
      <c r="I1977" t="str" cm="1">
        <f t="array" ref="I1977">_xlfn.IFS(H1977&gt;411,"Platinum",AND(H1977&lt;=411, H1977&gt;311),"Gold",AND(H1977&lt;=311,H1977&gt;211),"Silver",H1977&lt;=211,"Bronze")</f>
        <v>Platinum</v>
      </c>
      <c r="J1977" t="str" cm="1">
        <f t="array" ref="J1977">_xlfn.IFS(
H1977="444","Champions",
LEFT(H1977,1)="4","Loyal Customers",
MID(H1977,2,1)="4","Potential Loyalists",
LEFT(H1977,1)="3","Promising",
LEFT(H1977,1)="2","Customers Needing Attention",
LEFT(H1977,1)&lt;="2","At Risk",
RIGHT(H1977,1)="4","Can't Lose Them",
TRUE,"Hibernating"
)</f>
        <v>Loyal Customers</v>
      </c>
    </row>
    <row r="1978" spans="1:10" x14ac:dyDescent="0.25">
      <c r="A1978" s="3" t="s">
        <v>1994</v>
      </c>
      <c r="B1978">
        <v>11</v>
      </c>
      <c r="C1978">
        <v>5</v>
      </c>
      <c r="D1978">
        <v>3277.5800000000004</v>
      </c>
      <c r="E1978" cm="1">
        <f t="array" ref="E1978">_xlfn.IFS(B1978&gt;87,1,AND(B1978&lt;=87, B1978&gt;45),2,AND(B1978&lt;=45,B1978&gt;18),3,B1978&lt;=18,4)</f>
        <v>4</v>
      </c>
      <c r="F1978" cm="1">
        <f t="array" ref="F1978">_xlfn.IFS(C1978&gt;7,4,AND(C1978&lt;=7, C1978&gt;5),3,AND(C1978&lt;=5,C1978&gt;4),2,C1978&lt;=4,1)</f>
        <v>2</v>
      </c>
      <c r="G1978" cm="1">
        <f t="array" ref="G1978">_xlfn.IFS(D1978&gt;4094,4,AND(D1978&lt;=4094, D1978&gt;2784),3,AND(D1978&lt;=2784,D1978&gt;1779),2,D1978&lt;=1779,1)</f>
        <v>3</v>
      </c>
      <c r="H1978">
        <f t="shared" si="30"/>
        <v>423</v>
      </c>
      <c r="I1978" t="str" cm="1">
        <f t="array" ref="I1978">_xlfn.IFS(H1978&gt;411,"Platinum",AND(H1978&lt;=411, H1978&gt;311),"Gold",AND(H1978&lt;=311,H1978&gt;211),"Silver",H1978&lt;=211,"Bronze")</f>
        <v>Platinum</v>
      </c>
      <c r="J1978" t="str" cm="1">
        <f t="array" ref="J1978">_xlfn.IFS(
H1978="444","Champions",
LEFT(H1978,1)="4","Loyal Customers",
MID(H1978,2,1)="4","Potential Loyalists",
LEFT(H1978,1)="3","Promising",
LEFT(H1978,1)="2","Customers Needing Attention",
LEFT(H1978,1)&lt;="2","At Risk",
RIGHT(H1978,1)="4","Can't Lose Them",
TRUE,"Hibernating"
)</f>
        <v>Loyal Customers</v>
      </c>
    </row>
    <row r="1979" spans="1:10" x14ac:dyDescent="0.25">
      <c r="A1979" s="3" t="s">
        <v>1995</v>
      </c>
      <c r="B1979">
        <v>248</v>
      </c>
      <c r="C1979">
        <v>1</v>
      </c>
      <c r="D1979">
        <v>827.16</v>
      </c>
      <c r="E1979" cm="1">
        <f t="array" ref="E1979">_xlfn.IFS(B1979&gt;87,1,AND(B1979&lt;=87, B1979&gt;45),2,AND(B1979&lt;=45,B1979&gt;18),3,B1979&lt;=18,4)</f>
        <v>1</v>
      </c>
      <c r="F1979" cm="1">
        <f t="array" ref="F1979">_xlfn.IFS(C1979&gt;7,4,AND(C1979&lt;=7, C1979&gt;5),3,AND(C1979&lt;=5,C1979&gt;4),2,C1979&lt;=4,1)</f>
        <v>1</v>
      </c>
      <c r="G1979" cm="1">
        <f t="array" ref="G1979">_xlfn.IFS(D1979&gt;4094,4,AND(D1979&lt;=4094, D1979&gt;2784),3,AND(D1979&lt;=2784,D1979&gt;1779),2,D1979&lt;=1779,1)</f>
        <v>1</v>
      </c>
      <c r="H1979">
        <f t="shared" si="30"/>
        <v>111</v>
      </c>
      <c r="I1979" t="str" cm="1">
        <f t="array" ref="I1979">_xlfn.IFS(H1979&gt;411,"Platinum",AND(H1979&lt;=411, H1979&gt;311),"Gold",AND(H1979&lt;=311,H1979&gt;211),"Silver",H1979&lt;=211,"Bronze")</f>
        <v>Bronze</v>
      </c>
      <c r="J1979" t="str" cm="1">
        <f t="array" ref="J1979">_xlfn.IFS(
H1979="444","Champions",
LEFT(H1979,1)="4","Loyal Customers",
MID(H1979,2,1)="4","Potential Loyalists",
LEFT(H1979,1)="3","Promising",
LEFT(H1979,1)="2","Customers Needing Attention",
LEFT(H1979,1)&lt;="2","At Risk",
RIGHT(H1979,1)="4","Can't Lose Them",
TRUE,"Hibernating"
)</f>
        <v>At Risk</v>
      </c>
    </row>
    <row r="1980" spans="1:10" x14ac:dyDescent="0.25">
      <c r="A1980" s="3" t="s">
        <v>1996</v>
      </c>
      <c r="B1980">
        <v>2</v>
      </c>
      <c r="C1980">
        <v>5</v>
      </c>
      <c r="D1980">
        <v>3092.12</v>
      </c>
      <c r="E1980" cm="1">
        <f t="array" ref="E1980">_xlfn.IFS(B1980&gt;87,1,AND(B1980&lt;=87, B1980&gt;45),2,AND(B1980&lt;=45,B1980&gt;18),3,B1980&lt;=18,4)</f>
        <v>4</v>
      </c>
      <c r="F1980" cm="1">
        <f t="array" ref="F1980">_xlfn.IFS(C1980&gt;7,4,AND(C1980&lt;=7, C1980&gt;5),3,AND(C1980&lt;=5,C1980&gt;4),2,C1980&lt;=4,1)</f>
        <v>2</v>
      </c>
      <c r="G1980" cm="1">
        <f t="array" ref="G1980">_xlfn.IFS(D1980&gt;4094,4,AND(D1980&lt;=4094, D1980&gt;2784),3,AND(D1980&lt;=2784,D1980&gt;1779),2,D1980&lt;=1779,1)</f>
        <v>3</v>
      </c>
      <c r="H1980">
        <f t="shared" si="30"/>
        <v>423</v>
      </c>
      <c r="I1980" t="str" cm="1">
        <f t="array" ref="I1980">_xlfn.IFS(H1980&gt;411,"Platinum",AND(H1980&lt;=411, H1980&gt;311),"Gold",AND(H1980&lt;=311,H1980&gt;211),"Silver",H1980&lt;=211,"Bronze")</f>
        <v>Platinum</v>
      </c>
      <c r="J1980" t="str" cm="1">
        <f t="array" ref="J1980">_xlfn.IFS(
H1980="444","Champions",
LEFT(H1980,1)="4","Loyal Customers",
MID(H1980,2,1)="4","Potential Loyalists",
LEFT(H1980,1)="3","Promising",
LEFT(H1980,1)="2","Customers Needing Attention",
LEFT(H1980,1)&lt;="2","At Risk",
RIGHT(H1980,1)="4","Can't Lose Them",
TRUE,"Hibernating"
)</f>
        <v>Loyal Customers</v>
      </c>
    </row>
    <row r="1981" spans="1:10" x14ac:dyDescent="0.25">
      <c r="A1981" s="3" t="s">
        <v>1997</v>
      </c>
      <c r="B1981">
        <v>73</v>
      </c>
      <c r="C1981">
        <v>4</v>
      </c>
      <c r="D1981">
        <v>1289.3499999999999</v>
      </c>
      <c r="E1981" cm="1">
        <f t="array" ref="E1981">_xlfn.IFS(B1981&gt;87,1,AND(B1981&lt;=87, B1981&gt;45),2,AND(B1981&lt;=45,B1981&gt;18),3,B1981&lt;=18,4)</f>
        <v>2</v>
      </c>
      <c r="F1981" cm="1">
        <f t="array" ref="F1981">_xlfn.IFS(C1981&gt;7,4,AND(C1981&lt;=7, C1981&gt;5),3,AND(C1981&lt;=5,C1981&gt;4),2,C1981&lt;=4,1)</f>
        <v>1</v>
      </c>
      <c r="G1981" cm="1">
        <f t="array" ref="G1981">_xlfn.IFS(D1981&gt;4094,4,AND(D1981&lt;=4094, D1981&gt;2784),3,AND(D1981&lt;=2784,D1981&gt;1779),2,D1981&lt;=1779,1)</f>
        <v>1</v>
      </c>
      <c r="H1981">
        <f t="shared" si="30"/>
        <v>211</v>
      </c>
      <c r="I1981" t="str" cm="1">
        <f t="array" ref="I1981">_xlfn.IFS(H1981&gt;411,"Platinum",AND(H1981&lt;=411, H1981&gt;311),"Gold",AND(H1981&lt;=311,H1981&gt;211),"Silver",H1981&lt;=211,"Bronze")</f>
        <v>Bronze</v>
      </c>
      <c r="J1981" t="str" cm="1">
        <f t="array" ref="J1981">_xlfn.IFS(
H1981="444","Champions",
LEFT(H1981,1)="4","Loyal Customers",
MID(H1981,2,1)="4","Potential Loyalists",
LEFT(H1981,1)="3","Promising",
LEFT(H1981,1)="2","Customers Needing Attention",
LEFT(H1981,1)&lt;="2","At Risk",
RIGHT(H1981,1)="4","Can't Lose Them",
TRUE,"Hibernating"
)</f>
        <v>Customers Needing Attention</v>
      </c>
    </row>
    <row r="1982" spans="1:10" x14ac:dyDescent="0.25">
      <c r="A1982" s="3" t="s">
        <v>1998</v>
      </c>
      <c r="B1982">
        <v>170</v>
      </c>
      <c r="C1982">
        <v>5</v>
      </c>
      <c r="D1982">
        <v>3450.8300000000004</v>
      </c>
      <c r="E1982" cm="1">
        <f t="array" ref="E1982">_xlfn.IFS(B1982&gt;87,1,AND(B1982&lt;=87, B1982&gt;45),2,AND(B1982&lt;=45,B1982&gt;18),3,B1982&lt;=18,4)</f>
        <v>1</v>
      </c>
      <c r="F1982" cm="1">
        <f t="array" ref="F1982">_xlfn.IFS(C1982&gt;7,4,AND(C1982&lt;=7, C1982&gt;5),3,AND(C1982&lt;=5,C1982&gt;4),2,C1982&lt;=4,1)</f>
        <v>2</v>
      </c>
      <c r="G1982" cm="1">
        <f t="array" ref="G1982">_xlfn.IFS(D1982&gt;4094,4,AND(D1982&lt;=4094, D1982&gt;2784),3,AND(D1982&lt;=2784,D1982&gt;1779),2,D1982&lt;=1779,1)</f>
        <v>3</v>
      </c>
      <c r="H1982">
        <f t="shared" si="30"/>
        <v>123</v>
      </c>
      <c r="I1982" t="str" cm="1">
        <f t="array" ref="I1982">_xlfn.IFS(H1982&gt;411,"Platinum",AND(H1982&lt;=411, H1982&gt;311),"Gold",AND(H1982&lt;=311,H1982&gt;211),"Silver",H1982&lt;=211,"Bronze")</f>
        <v>Bronze</v>
      </c>
      <c r="J1982" t="str" cm="1">
        <f t="array" ref="J1982">_xlfn.IFS(
H1982="444","Champions",
LEFT(H1982,1)="4","Loyal Customers",
MID(H1982,2,1)="4","Potential Loyalists",
LEFT(H1982,1)="3","Promising",
LEFT(H1982,1)="2","Customers Needing Attention",
LEFT(H1982,1)&lt;="2","At Risk",
RIGHT(H1982,1)="4","Can't Lose Them",
TRUE,"Hibernating"
)</f>
        <v>At Risk</v>
      </c>
    </row>
    <row r="1983" spans="1:10" x14ac:dyDescent="0.25">
      <c r="A1983" s="3" t="s">
        <v>1999</v>
      </c>
      <c r="B1983">
        <v>73</v>
      </c>
      <c r="C1983">
        <v>11</v>
      </c>
      <c r="D1983">
        <v>2757.77</v>
      </c>
      <c r="E1983" cm="1">
        <f t="array" ref="E1983">_xlfn.IFS(B1983&gt;87,1,AND(B1983&lt;=87, B1983&gt;45),2,AND(B1983&lt;=45,B1983&gt;18),3,B1983&lt;=18,4)</f>
        <v>2</v>
      </c>
      <c r="F1983" cm="1">
        <f t="array" ref="F1983">_xlfn.IFS(C1983&gt;7,4,AND(C1983&lt;=7, C1983&gt;5),3,AND(C1983&lt;=5,C1983&gt;4),2,C1983&lt;=4,1)</f>
        <v>4</v>
      </c>
      <c r="G1983" cm="1">
        <f t="array" ref="G1983">_xlfn.IFS(D1983&gt;4094,4,AND(D1983&lt;=4094, D1983&gt;2784),3,AND(D1983&lt;=2784,D1983&gt;1779),2,D1983&lt;=1779,1)</f>
        <v>2</v>
      </c>
      <c r="H1983">
        <f t="shared" si="30"/>
        <v>242</v>
      </c>
      <c r="I1983" t="str" cm="1">
        <f t="array" ref="I1983">_xlfn.IFS(H1983&gt;411,"Platinum",AND(H1983&lt;=411, H1983&gt;311),"Gold",AND(H1983&lt;=311,H1983&gt;211),"Silver",H1983&lt;=211,"Bronze")</f>
        <v>Silver</v>
      </c>
      <c r="J1983" t="str" cm="1">
        <f t="array" ref="J1983">_xlfn.IFS(
H1983="444","Champions",
LEFT(H1983,1)="4","Loyal Customers",
MID(H1983,2,1)="4","Potential Loyalists",
LEFT(H1983,1)="3","Promising",
LEFT(H1983,1)="2","Customers Needing Attention",
LEFT(H1983,1)&lt;="2","At Risk",
RIGHT(H1983,1)="4","Can't Lose Them",
TRUE,"Hibernating"
)</f>
        <v>Potential Loyalists</v>
      </c>
    </row>
    <row r="1984" spans="1:10" x14ac:dyDescent="0.25">
      <c r="A1984" s="3" t="s">
        <v>2000</v>
      </c>
      <c r="B1984">
        <v>74</v>
      </c>
      <c r="C1984">
        <v>3</v>
      </c>
      <c r="D1984">
        <v>1075.06</v>
      </c>
      <c r="E1984" cm="1">
        <f t="array" ref="E1984">_xlfn.IFS(B1984&gt;87,1,AND(B1984&lt;=87, B1984&gt;45),2,AND(B1984&lt;=45,B1984&gt;18),3,B1984&lt;=18,4)</f>
        <v>2</v>
      </c>
      <c r="F1984" cm="1">
        <f t="array" ref="F1984">_xlfn.IFS(C1984&gt;7,4,AND(C1984&lt;=7, C1984&gt;5),3,AND(C1984&lt;=5,C1984&gt;4),2,C1984&lt;=4,1)</f>
        <v>1</v>
      </c>
      <c r="G1984" cm="1">
        <f t="array" ref="G1984">_xlfn.IFS(D1984&gt;4094,4,AND(D1984&lt;=4094, D1984&gt;2784),3,AND(D1984&lt;=2784,D1984&gt;1779),2,D1984&lt;=1779,1)</f>
        <v>1</v>
      </c>
      <c r="H1984">
        <f t="shared" si="30"/>
        <v>211</v>
      </c>
      <c r="I1984" t="str" cm="1">
        <f t="array" ref="I1984">_xlfn.IFS(H1984&gt;411,"Platinum",AND(H1984&lt;=411, H1984&gt;311),"Gold",AND(H1984&lt;=311,H1984&gt;211),"Silver",H1984&lt;=211,"Bronze")</f>
        <v>Bronze</v>
      </c>
      <c r="J1984" t="str" cm="1">
        <f t="array" ref="J1984">_xlfn.IFS(
H1984="444","Champions",
LEFT(H1984,1)="4","Loyal Customers",
MID(H1984,2,1)="4","Potential Loyalists",
LEFT(H1984,1)="3","Promising",
LEFT(H1984,1)="2","Customers Needing Attention",
LEFT(H1984,1)&lt;="2","At Risk",
RIGHT(H1984,1)="4","Can't Lose Them",
TRUE,"Hibernating"
)</f>
        <v>Customers Needing Attention</v>
      </c>
    </row>
    <row r="1985" spans="1:10" x14ac:dyDescent="0.25">
      <c r="A1985" s="3" t="s">
        <v>2001</v>
      </c>
      <c r="B1985">
        <v>45</v>
      </c>
      <c r="C1985">
        <v>6</v>
      </c>
      <c r="D1985">
        <v>3411.62</v>
      </c>
      <c r="E1985" cm="1">
        <f t="array" ref="E1985">_xlfn.IFS(B1985&gt;87,1,AND(B1985&lt;=87, B1985&gt;45),2,AND(B1985&lt;=45,B1985&gt;18),3,B1985&lt;=18,4)</f>
        <v>3</v>
      </c>
      <c r="F1985" cm="1">
        <f t="array" ref="F1985">_xlfn.IFS(C1985&gt;7,4,AND(C1985&lt;=7, C1985&gt;5),3,AND(C1985&lt;=5,C1985&gt;4),2,C1985&lt;=4,1)</f>
        <v>3</v>
      </c>
      <c r="G1985" cm="1">
        <f t="array" ref="G1985">_xlfn.IFS(D1985&gt;4094,4,AND(D1985&lt;=4094, D1985&gt;2784),3,AND(D1985&lt;=2784,D1985&gt;1779),2,D1985&lt;=1779,1)</f>
        <v>3</v>
      </c>
      <c r="H1985">
        <f t="shared" si="30"/>
        <v>333</v>
      </c>
      <c r="I1985" t="str" cm="1">
        <f t="array" ref="I1985">_xlfn.IFS(H1985&gt;411,"Platinum",AND(H1985&lt;=411, H1985&gt;311),"Gold",AND(H1985&lt;=311,H1985&gt;211),"Silver",H1985&lt;=211,"Bronze")</f>
        <v>Gold</v>
      </c>
      <c r="J1985" t="str" cm="1">
        <f t="array" ref="J1985">_xlfn.IFS(
H1985="444","Champions",
LEFT(H1985,1)="4","Loyal Customers",
MID(H1985,2,1)="4","Potential Loyalists",
LEFT(H1985,1)="3","Promising",
LEFT(H1985,1)="2","Customers Needing Attention",
LEFT(H1985,1)&lt;="2","At Risk",
RIGHT(H1985,1)="4","Can't Lose Them",
TRUE,"Hibernating"
)</f>
        <v>Promising</v>
      </c>
    </row>
    <row r="1986" spans="1:10" x14ac:dyDescent="0.25">
      <c r="A1986" s="3" t="s">
        <v>2002</v>
      </c>
      <c r="B1986">
        <v>3</v>
      </c>
      <c r="C1986">
        <v>6</v>
      </c>
      <c r="D1986">
        <v>2718.2899999999995</v>
      </c>
      <c r="E1986" cm="1">
        <f t="array" ref="E1986">_xlfn.IFS(B1986&gt;87,1,AND(B1986&lt;=87, B1986&gt;45),2,AND(B1986&lt;=45,B1986&gt;18),3,B1986&lt;=18,4)</f>
        <v>4</v>
      </c>
      <c r="F1986" cm="1">
        <f t="array" ref="F1986">_xlfn.IFS(C1986&gt;7,4,AND(C1986&lt;=7, C1986&gt;5),3,AND(C1986&lt;=5,C1986&gt;4),2,C1986&lt;=4,1)</f>
        <v>3</v>
      </c>
      <c r="G1986" cm="1">
        <f t="array" ref="G1986">_xlfn.IFS(D1986&gt;4094,4,AND(D1986&lt;=4094, D1986&gt;2784),3,AND(D1986&lt;=2784,D1986&gt;1779),2,D1986&lt;=1779,1)</f>
        <v>2</v>
      </c>
      <c r="H1986">
        <f t="shared" si="30"/>
        <v>432</v>
      </c>
      <c r="I1986" t="str" cm="1">
        <f t="array" ref="I1986">_xlfn.IFS(H1986&gt;411,"Platinum",AND(H1986&lt;=411, H1986&gt;311),"Gold",AND(H1986&lt;=311,H1986&gt;211),"Silver",H1986&lt;=211,"Bronze")</f>
        <v>Platinum</v>
      </c>
      <c r="J1986" t="str" cm="1">
        <f t="array" ref="J1986">_xlfn.IFS(
H1986="444","Champions",
LEFT(H1986,1)="4","Loyal Customers",
MID(H1986,2,1)="4","Potential Loyalists",
LEFT(H1986,1)="3","Promising",
LEFT(H1986,1)="2","Customers Needing Attention",
LEFT(H1986,1)&lt;="2","At Risk",
RIGHT(H1986,1)="4","Can't Lose Them",
TRUE,"Hibernating"
)</f>
        <v>Loyal Customers</v>
      </c>
    </row>
    <row r="1987" spans="1:10" x14ac:dyDescent="0.25">
      <c r="A1987" s="3" t="s">
        <v>2003</v>
      </c>
      <c r="B1987">
        <v>37</v>
      </c>
      <c r="C1987">
        <v>6</v>
      </c>
      <c r="D1987">
        <v>6153</v>
      </c>
      <c r="E1987" cm="1">
        <f t="array" ref="E1987">_xlfn.IFS(B1987&gt;87,1,AND(B1987&lt;=87, B1987&gt;45),2,AND(B1987&lt;=45,B1987&gt;18),3,B1987&lt;=18,4)</f>
        <v>3</v>
      </c>
      <c r="F1987" cm="1">
        <f t="array" ref="F1987">_xlfn.IFS(C1987&gt;7,4,AND(C1987&lt;=7, C1987&gt;5),3,AND(C1987&lt;=5,C1987&gt;4),2,C1987&lt;=4,1)</f>
        <v>3</v>
      </c>
      <c r="G1987" cm="1">
        <f t="array" ref="G1987">_xlfn.IFS(D1987&gt;4094,4,AND(D1987&lt;=4094, D1987&gt;2784),3,AND(D1987&lt;=2784,D1987&gt;1779),2,D1987&lt;=1779,1)</f>
        <v>4</v>
      </c>
      <c r="H1987">
        <f t="shared" si="30"/>
        <v>334</v>
      </c>
      <c r="I1987" t="str" cm="1">
        <f t="array" ref="I1987">_xlfn.IFS(H1987&gt;411,"Platinum",AND(H1987&lt;=411, H1987&gt;311),"Gold",AND(H1987&lt;=311,H1987&gt;211),"Silver",H1987&lt;=211,"Bronze")</f>
        <v>Gold</v>
      </c>
      <c r="J1987" t="str" cm="1">
        <f t="array" ref="J1987">_xlfn.IFS(
H1987="444","Champions",
LEFT(H1987,1)="4","Loyal Customers",
MID(H1987,2,1)="4","Potential Loyalists",
LEFT(H1987,1)="3","Promising",
LEFT(H1987,1)="2","Customers Needing Attention",
LEFT(H1987,1)&lt;="2","At Risk",
RIGHT(H1987,1)="4","Can't Lose Them",
TRUE,"Hibernating"
)</f>
        <v>Promising</v>
      </c>
    </row>
    <row r="1988" spans="1:10" x14ac:dyDescent="0.25">
      <c r="A1988" s="3" t="s">
        <v>2004</v>
      </c>
      <c r="B1988">
        <v>44</v>
      </c>
      <c r="C1988">
        <v>11</v>
      </c>
      <c r="D1988">
        <v>9061.4699999999993</v>
      </c>
      <c r="E1988" cm="1">
        <f t="array" ref="E1988">_xlfn.IFS(B1988&gt;87,1,AND(B1988&lt;=87, B1988&gt;45),2,AND(B1988&lt;=45,B1988&gt;18),3,B1988&lt;=18,4)</f>
        <v>3</v>
      </c>
      <c r="F1988" cm="1">
        <f t="array" ref="F1988">_xlfn.IFS(C1988&gt;7,4,AND(C1988&lt;=7, C1988&gt;5),3,AND(C1988&lt;=5,C1988&gt;4),2,C1988&lt;=4,1)</f>
        <v>4</v>
      </c>
      <c r="G1988" cm="1">
        <f t="array" ref="G1988">_xlfn.IFS(D1988&gt;4094,4,AND(D1988&lt;=4094, D1988&gt;2784),3,AND(D1988&lt;=2784,D1988&gt;1779),2,D1988&lt;=1779,1)</f>
        <v>4</v>
      </c>
      <c r="H1988">
        <f t="shared" si="30"/>
        <v>344</v>
      </c>
      <c r="I1988" t="str" cm="1">
        <f t="array" ref="I1988">_xlfn.IFS(H1988&gt;411,"Platinum",AND(H1988&lt;=411, H1988&gt;311),"Gold",AND(H1988&lt;=311,H1988&gt;211),"Silver",H1988&lt;=211,"Bronze")</f>
        <v>Gold</v>
      </c>
      <c r="J1988" t="str" cm="1">
        <f t="array" ref="J1988">_xlfn.IFS(
H1988="444","Champions",
LEFT(H1988,1)="4","Loyal Customers",
MID(H1988,2,1)="4","Potential Loyalists",
LEFT(H1988,1)="3","Promising",
LEFT(H1988,1)="2","Customers Needing Attention",
LEFT(H1988,1)&lt;="2","At Risk",
RIGHT(H1988,1)="4","Can't Lose Them",
TRUE,"Hibernating"
)</f>
        <v>Potential Loyalists</v>
      </c>
    </row>
    <row r="1989" spans="1:10" x14ac:dyDescent="0.25">
      <c r="A1989" s="3" t="s">
        <v>2005</v>
      </c>
      <c r="B1989">
        <v>24</v>
      </c>
      <c r="C1989">
        <v>2</v>
      </c>
      <c r="D1989">
        <v>549.09</v>
      </c>
      <c r="E1989" cm="1">
        <f t="array" ref="E1989">_xlfn.IFS(B1989&gt;87,1,AND(B1989&lt;=87, B1989&gt;45),2,AND(B1989&lt;=45,B1989&gt;18),3,B1989&lt;=18,4)</f>
        <v>3</v>
      </c>
      <c r="F1989" cm="1">
        <f t="array" ref="F1989">_xlfn.IFS(C1989&gt;7,4,AND(C1989&lt;=7, C1989&gt;5),3,AND(C1989&lt;=5,C1989&gt;4),2,C1989&lt;=4,1)</f>
        <v>1</v>
      </c>
      <c r="G1989" cm="1">
        <f t="array" ref="G1989">_xlfn.IFS(D1989&gt;4094,4,AND(D1989&lt;=4094, D1989&gt;2784),3,AND(D1989&lt;=2784,D1989&gt;1779),2,D1989&lt;=1779,1)</f>
        <v>1</v>
      </c>
      <c r="H1989">
        <f t="shared" ref="H1989:H2052" si="31">(100*E1989)+(10*F1989)+G1989</f>
        <v>311</v>
      </c>
      <c r="I1989" t="str" cm="1">
        <f t="array" ref="I1989">_xlfn.IFS(H1989&gt;411,"Platinum",AND(H1989&lt;=411, H1989&gt;311),"Gold",AND(H1989&lt;=311,H1989&gt;211),"Silver",H1989&lt;=211,"Bronze")</f>
        <v>Silver</v>
      </c>
      <c r="J1989" t="str" cm="1">
        <f t="array" ref="J1989">_xlfn.IFS(
H1989="444","Champions",
LEFT(H1989,1)="4","Loyal Customers",
MID(H1989,2,1)="4","Potential Loyalists",
LEFT(H1989,1)="3","Promising",
LEFT(H1989,1)="2","Customers Needing Attention",
LEFT(H1989,1)&lt;="2","At Risk",
RIGHT(H1989,1)="4","Can't Lose Them",
TRUE,"Hibernating"
)</f>
        <v>Promising</v>
      </c>
    </row>
    <row r="1990" spans="1:10" x14ac:dyDescent="0.25">
      <c r="A1990" s="3" t="s">
        <v>2006</v>
      </c>
      <c r="B1990">
        <v>14</v>
      </c>
      <c r="C1990">
        <v>6</v>
      </c>
      <c r="D1990">
        <v>2455.9300000000003</v>
      </c>
      <c r="E1990" cm="1">
        <f t="array" ref="E1990">_xlfn.IFS(B1990&gt;87,1,AND(B1990&lt;=87, B1990&gt;45),2,AND(B1990&lt;=45,B1990&gt;18),3,B1990&lt;=18,4)</f>
        <v>4</v>
      </c>
      <c r="F1990" cm="1">
        <f t="array" ref="F1990">_xlfn.IFS(C1990&gt;7,4,AND(C1990&lt;=7, C1990&gt;5),3,AND(C1990&lt;=5,C1990&gt;4),2,C1990&lt;=4,1)</f>
        <v>3</v>
      </c>
      <c r="G1990" cm="1">
        <f t="array" ref="G1990">_xlfn.IFS(D1990&gt;4094,4,AND(D1990&lt;=4094, D1990&gt;2784),3,AND(D1990&lt;=2784,D1990&gt;1779),2,D1990&lt;=1779,1)</f>
        <v>2</v>
      </c>
      <c r="H1990">
        <f t="shared" si="31"/>
        <v>432</v>
      </c>
      <c r="I1990" t="str" cm="1">
        <f t="array" ref="I1990">_xlfn.IFS(H1990&gt;411,"Platinum",AND(H1990&lt;=411, H1990&gt;311),"Gold",AND(H1990&lt;=311,H1990&gt;211),"Silver",H1990&lt;=211,"Bronze")</f>
        <v>Platinum</v>
      </c>
      <c r="J1990" t="str" cm="1">
        <f t="array" ref="J1990">_xlfn.IFS(
H1990="444","Champions",
LEFT(H1990,1)="4","Loyal Customers",
MID(H1990,2,1)="4","Potential Loyalists",
LEFT(H1990,1)="3","Promising",
LEFT(H1990,1)="2","Customers Needing Attention",
LEFT(H1990,1)&lt;="2","At Risk",
RIGHT(H1990,1)="4","Can't Lose Them",
TRUE,"Hibernating"
)</f>
        <v>Loyal Customers</v>
      </c>
    </row>
    <row r="1991" spans="1:10" x14ac:dyDescent="0.25">
      <c r="A1991" s="3" t="s">
        <v>2007</v>
      </c>
      <c r="B1991">
        <v>77</v>
      </c>
      <c r="C1991">
        <v>3</v>
      </c>
      <c r="D1991">
        <v>903.66000000000008</v>
      </c>
      <c r="E1991" cm="1">
        <f t="array" ref="E1991">_xlfn.IFS(B1991&gt;87,1,AND(B1991&lt;=87, B1991&gt;45),2,AND(B1991&lt;=45,B1991&gt;18),3,B1991&lt;=18,4)</f>
        <v>2</v>
      </c>
      <c r="F1991" cm="1">
        <f t="array" ref="F1991">_xlfn.IFS(C1991&gt;7,4,AND(C1991&lt;=7, C1991&gt;5),3,AND(C1991&lt;=5,C1991&gt;4),2,C1991&lt;=4,1)</f>
        <v>1</v>
      </c>
      <c r="G1991" cm="1">
        <f t="array" ref="G1991">_xlfn.IFS(D1991&gt;4094,4,AND(D1991&lt;=4094, D1991&gt;2784),3,AND(D1991&lt;=2784,D1991&gt;1779),2,D1991&lt;=1779,1)</f>
        <v>1</v>
      </c>
      <c r="H1991">
        <f t="shared" si="31"/>
        <v>211</v>
      </c>
      <c r="I1991" t="str" cm="1">
        <f t="array" ref="I1991">_xlfn.IFS(H1991&gt;411,"Platinum",AND(H1991&lt;=411, H1991&gt;311),"Gold",AND(H1991&lt;=311,H1991&gt;211),"Silver",H1991&lt;=211,"Bronze")</f>
        <v>Bronze</v>
      </c>
      <c r="J1991" t="str" cm="1">
        <f t="array" ref="J1991">_xlfn.IFS(
H1991="444","Champions",
LEFT(H1991,1)="4","Loyal Customers",
MID(H1991,2,1)="4","Potential Loyalists",
LEFT(H1991,1)="3","Promising",
LEFT(H1991,1)="2","Customers Needing Attention",
LEFT(H1991,1)&lt;="2","At Risk",
RIGHT(H1991,1)="4","Can't Lose Them",
TRUE,"Hibernating"
)</f>
        <v>Customers Needing Attention</v>
      </c>
    </row>
    <row r="1992" spans="1:10" x14ac:dyDescent="0.25">
      <c r="A1992" s="3" t="s">
        <v>2008</v>
      </c>
      <c r="B1992">
        <v>14</v>
      </c>
      <c r="C1992">
        <v>6</v>
      </c>
      <c r="D1992">
        <v>5887.66</v>
      </c>
      <c r="E1992" cm="1">
        <f t="array" ref="E1992">_xlfn.IFS(B1992&gt;87,1,AND(B1992&lt;=87, B1992&gt;45),2,AND(B1992&lt;=45,B1992&gt;18),3,B1992&lt;=18,4)</f>
        <v>4</v>
      </c>
      <c r="F1992" cm="1">
        <f t="array" ref="F1992">_xlfn.IFS(C1992&gt;7,4,AND(C1992&lt;=7, C1992&gt;5),3,AND(C1992&lt;=5,C1992&gt;4),2,C1992&lt;=4,1)</f>
        <v>3</v>
      </c>
      <c r="G1992" cm="1">
        <f t="array" ref="G1992">_xlfn.IFS(D1992&gt;4094,4,AND(D1992&lt;=4094, D1992&gt;2784),3,AND(D1992&lt;=2784,D1992&gt;1779),2,D1992&lt;=1779,1)</f>
        <v>4</v>
      </c>
      <c r="H1992">
        <f t="shared" si="31"/>
        <v>434</v>
      </c>
      <c r="I1992" t="str" cm="1">
        <f t="array" ref="I1992">_xlfn.IFS(H1992&gt;411,"Platinum",AND(H1992&lt;=411, H1992&gt;311),"Gold",AND(H1992&lt;=311,H1992&gt;211),"Silver",H1992&lt;=211,"Bronze")</f>
        <v>Platinum</v>
      </c>
      <c r="J1992" t="str" cm="1">
        <f t="array" ref="J1992">_xlfn.IFS(
H1992="444","Champions",
LEFT(H1992,1)="4","Loyal Customers",
MID(H1992,2,1)="4","Potential Loyalists",
LEFT(H1992,1)="3","Promising",
LEFT(H1992,1)="2","Customers Needing Attention",
LEFT(H1992,1)&lt;="2","At Risk",
RIGHT(H1992,1)="4","Can't Lose Them",
TRUE,"Hibernating"
)</f>
        <v>Loyal Customers</v>
      </c>
    </row>
    <row r="1993" spans="1:10" x14ac:dyDescent="0.25">
      <c r="A1993" s="3" t="s">
        <v>2009</v>
      </c>
      <c r="B1993">
        <v>218</v>
      </c>
      <c r="C1993">
        <v>3</v>
      </c>
      <c r="D1993">
        <v>1888.83</v>
      </c>
      <c r="E1993" cm="1">
        <f t="array" ref="E1993">_xlfn.IFS(B1993&gt;87,1,AND(B1993&lt;=87, B1993&gt;45),2,AND(B1993&lt;=45,B1993&gt;18),3,B1993&lt;=18,4)</f>
        <v>1</v>
      </c>
      <c r="F1993" cm="1">
        <f t="array" ref="F1993">_xlfn.IFS(C1993&gt;7,4,AND(C1993&lt;=7, C1993&gt;5),3,AND(C1993&lt;=5,C1993&gt;4),2,C1993&lt;=4,1)</f>
        <v>1</v>
      </c>
      <c r="G1993" cm="1">
        <f t="array" ref="G1993">_xlfn.IFS(D1993&gt;4094,4,AND(D1993&lt;=4094, D1993&gt;2784),3,AND(D1993&lt;=2784,D1993&gt;1779),2,D1993&lt;=1779,1)</f>
        <v>2</v>
      </c>
      <c r="H1993">
        <f t="shared" si="31"/>
        <v>112</v>
      </c>
      <c r="I1993" t="str" cm="1">
        <f t="array" ref="I1993">_xlfn.IFS(H1993&gt;411,"Platinum",AND(H1993&lt;=411, H1993&gt;311),"Gold",AND(H1993&lt;=311,H1993&gt;211),"Silver",H1993&lt;=211,"Bronze")</f>
        <v>Bronze</v>
      </c>
      <c r="J1993" t="str" cm="1">
        <f t="array" ref="J1993">_xlfn.IFS(
H1993="444","Champions",
LEFT(H1993,1)="4","Loyal Customers",
MID(H1993,2,1)="4","Potential Loyalists",
LEFT(H1993,1)="3","Promising",
LEFT(H1993,1)="2","Customers Needing Attention",
LEFT(H1993,1)&lt;="2","At Risk",
RIGHT(H1993,1)="4","Can't Lose Them",
TRUE,"Hibernating"
)</f>
        <v>At Risk</v>
      </c>
    </row>
    <row r="1994" spans="1:10" x14ac:dyDescent="0.25">
      <c r="A1994" s="3" t="s">
        <v>2010</v>
      </c>
      <c r="B1994">
        <v>34</v>
      </c>
      <c r="C1994">
        <v>7</v>
      </c>
      <c r="D1994">
        <v>3730.3800000000006</v>
      </c>
      <c r="E1994" cm="1">
        <f t="array" ref="E1994">_xlfn.IFS(B1994&gt;87,1,AND(B1994&lt;=87, B1994&gt;45),2,AND(B1994&lt;=45,B1994&gt;18),3,B1994&lt;=18,4)</f>
        <v>3</v>
      </c>
      <c r="F1994" cm="1">
        <f t="array" ref="F1994">_xlfn.IFS(C1994&gt;7,4,AND(C1994&lt;=7, C1994&gt;5),3,AND(C1994&lt;=5,C1994&gt;4),2,C1994&lt;=4,1)</f>
        <v>3</v>
      </c>
      <c r="G1994" cm="1">
        <f t="array" ref="G1994">_xlfn.IFS(D1994&gt;4094,4,AND(D1994&lt;=4094, D1994&gt;2784),3,AND(D1994&lt;=2784,D1994&gt;1779),2,D1994&lt;=1779,1)</f>
        <v>3</v>
      </c>
      <c r="H1994">
        <f t="shared" si="31"/>
        <v>333</v>
      </c>
      <c r="I1994" t="str" cm="1">
        <f t="array" ref="I1994">_xlfn.IFS(H1994&gt;411,"Platinum",AND(H1994&lt;=411, H1994&gt;311),"Gold",AND(H1994&lt;=311,H1994&gt;211),"Silver",H1994&lt;=211,"Bronze")</f>
        <v>Gold</v>
      </c>
      <c r="J1994" t="str" cm="1">
        <f t="array" ref="J1994">_xlfn.IFS(
H1994="444","Champions",
LEFT(H1994,1)="4","Loyal Customers",
MID(H1994,2,1)="4","Potential Loyalists",
LEFT(H1994,1)="3","Promising",
LEFT(H1994,1)="2","Customers Needing Attention",
LEFT(H1994,1)&lt;="2","At Risk",
RIGHT(H1994,1)="4","Can't Lose Them",
TRUE,"Hibernating"
)</f>
        <v>Promising</v>
      </c>
    </row>
    <row r="1995" spans="1:10" x14ac:dyDescent="0.25">
      <c r="A1995" s="3" t="s">
        <v>2011</v>
      </c>
      <c r="B1995">
        <v>5</v>
      </c>
      <c r="C1995">
        <v>7</v>
      </c>
      <c r="D1995">
        <v>6417.0599999999995</v>
      </c>
      <c r="E1995" cm="1">
        <f t="array" ref="E1995">_xlfn.IFS(B1995&gt;87,1,AND(B1995&lt;=87, B1995&gt;45),2,AND(B1995&lt;=45,B1995&gt;18),3,B1995&lt;=18,4)</f>
        <v>4</v>
      </c>
      <c r="F1995" cm="1">
        <f t="array" ref="F1995">_xlfn.IFS(C1995&gt;7,4,AND(C1995&lt;=7, C1995&gt;5),3,AND(C1995&lt;=5,C1995&gt;4),2,C1995&lt;=4,1)</f>
        <v>3</v>
      </c>
      <c r="G1995" cm="1">
        <f t="array" ref="G1995">_xlfn.IFS(D1995&gt;4094,4,AND(D1995&lt;=4094, D1995&gt;2784),3,AND(D1995&lt;=2784,D1995&gt;1779),2,D1995&lt;=1779,1)</f>
        <v>4</v>
      </c>
      <c r="H1995">
        <f t="shared" si="31"/>
        <v>434</v>
      </c>
      <c r="I1995" t="str" cm="1">
        <f t="array" ref="I1995">_xlfn.IFS(H1995&gt;411,"Platinum",AND(H1995&lt;=411, H1995&gt;311),"Gold",AND(H1995&lt;=311,H1995&gt;211),"Silver",H1995&lt;=211,"Bronze")</f>
        <v>Platinum</v>
      </c>
      <c r="J1995" t="str" cm="1">
        <f t="array" ref="J1995">_xlfn.IFS(
H1995="444","Champions",
LEFT(H1995,1)="4","Loyal Customers",
MID(H1995,2,1)="4","Potential Loyalists",
LEFT(H1995,1)="3","Promising",
LEFT(H1995,1)="2","Customers Needing Attention",
LEFT(H1995,1)&lt;="2","At Risk",
RIGHT(H1995,1)="4","Can't Lose Them",
TRUE,"Hibernating"
)</f>
        <v>Loyal Customers</v>
      </c>
    </row>
    <row r="1996" spans="1:10" x14ac:dyDescent="0.25">
      <c r="A1996" s="3" t="s">
        <v>2012</v>
      </c>
      <c r="B1996">
        <v>225</v>
      </c>
      <c r="C1996">
        <v>2</v>
      </c>
      <c r="D1996">
        <v>1208.31</v>
      </c>
      <c r="E1996" cm="1">
        <f t="array" ref="E1996">_xlfn.IFS(B1996&gt;87,1,AND(B1996&lt;=87, B1996&gt;45),2,AND(B1996&lt;=45,B1996&gt;18),3,B1996&lt;=18,4)</f>
        <v>1</v>
      </c>
      <c r="F1996" cm="1">
        <f t="array" ref="F1996">_xlfn.IFS(C1996&gt;7,4,AND(C1996&lt;=7, C1996&gt;5),3,AND(C1996&lt;=5,C1996&gt;4),2,C1996&lt;=4,1)</f>
        <v>1</v>
      </c>
      <c r="G1996" cm="1">
        <f t="array" ref="G1996">_xlfn.IFS(D1996&gt;4094,4,AND(D1996&lt;=4094, D1996&gt;2784),3,AND(D1996&lt;=2784,D1996&gt;1779),2,D1996&lt;=1779,1)</f>
        <v>1</v>
      </c>
      <c r="H1996">
        <f t="shared" si="31"/>
        <v>111</v>
      </c>
      <c r="I1996" t="str" cm="1">
        <f t="array" ref="I1996">_xlfn.IFS(H1996&gt;411,"Platinum",AND(H1996&lt;=411, H1996&gt;311),"Gold",AND(H1996&lt;=311,H1996&gt;211),"Silver",H1996&lt;=211,"Bronze")</f>
        <v>Bronze</v>
      </c>
      <c r="J1996" t="str" cm="1">
        <f t="array" ref="J1996">_xlfn.IFS(
H1996="444","Champions",
LEFT(H1996,1)="4","Loyal Customers",
MID(H1996,2,1)="4","Potential Loyalists",
LEFT(H1996,1)="3","Promising",
LEFT(H1996,1)="2","Customers Needing Attention",
LEFT(H1996,1)&lt;="2","At Risk",
RIGHT(H1996,1)="4","Can't Lose Them",
TRUE,"Hibernating"
)</f>
        <v>At Risk</v>
      </c>
    </row>
    <row r="1997" spans="1:10" x14ac:dyDescent="0.25">
      <c r="A1997" s="3" t="s">
        <v>2013</v>
      </c>
      <c r="B1997">
        <v>8</v>
      </c>
      <c r="C1997">
        <v>7</v>
      </c>
      <c r="D1997">
        <v>3816.43</v>
      </c>
      <c r="E1997" cm="1">
        <f t="array" ref="E1997">_xlfn.IFS(B1997&gt;87,1,AND(B1997&lt;=87, B1997&gt;45),2,AND(B1997&lt;=45,B1997&gt;18),3,B1997&lt;=18,4)</f>
        <v>4</v>
      </c>
      <c r="F1997" cm="1">
        <f t="array" ref="F1997">_xlfn.IFS(C1997&gt;7,4,AND(C1997&lt;=7, C1997&gt;5),3,AND(C1997&lt;=5,C1997&gt;4),2,C1997&lt;=4,1)</f>
        <v>3</v>
      </c>
      <c r="G1997" cm="1">
        <f t="array" ref="G1997">_xlfn.IFS(D1997&gt;4094,4,AND(D1997&lt;=4094, D1997&gt;2784),3,AND(D1997&lt;=2784,D1997&gt;1779),2,D1997&lt;=1779,1)</f>
        <v>3</v>
      </c>
      <c r="H1997">
        <f t="shared" si="31"/>
        <v>433</v>
      </c>
      <c r="I1997" t="str" cm="1">
        <f t="array" ref="I1997">_xlfn.IFS(H1997&gt;411,"Platinum",AND(H1997&lt;=411, H1997&gt;311),"Gold",AND(H1997&lt;=311,H1997&gt;211),"Silver",H1997&lt;=211,"Bronze")</f>
        <v>Platinum</v>
      </c>
      <c r="J1997" t="str" cm="1">
        <f t="array" ref="J1997">_xlfn.IFS(
H1997="444","Champions",
LEFT(H1997,1)="4","Loyal Customers",
MID(H1997,2,1)="4","Potential Loyalists",
LEFT(H1997,1)="3","Promising",
LEFT(H1997,1)="2","Customers Needing Attention",
LEFT(H1997,1)&lt;="2","At Risk",
RIGHT(H1997,1)="4","Can't Lose Them",
TRUE,"Hibernating"
)</f>
        <v>Loyal Customers</v>
      </c>
    </row>
    <row r="1998" spans="1:10" x14ac:dyDescent="0.25">
      <c r="A1998" s="3" t="s">
        <v>2014</v>
      </c>
      <c r="B1998">
        <v>75</v>
      </c>
      <c r="C1998">
        <v>6</v>
      </c>
      <c r="D1998">
        <v>1112.73</v>
      </c>
      <c r="E1998" cm="1">
        <f t="array" ref="E1998">_xlfn.IFS(B1998&gt;87,1,AND(B1998&lt;=87, B1998&gt;45),2,AND(B1998&lt;=45,B1998&gt;18),3,B1998&lt;=18,4)</f>
        <v>2</v>
      </c>
      <c r="F1998" cm="1">
        <f t="array" ref="F1998">_xlfn.IFS(C1998&gt;7,4,AND(C1998&lt;=7, C1998&gt;5),3,AND(C1998&lt;=5,C1998&gt;4),2,C1998&lt;=4,1)</f>
        <v>3</v>
      </c>
      <c r="G1998" cm="1">
        <f t="array" ref="G1998">_xlfn.IFS(D1998&gt;4094,4,AND(D1998&lt;=4094, D1998&gt;2784),3,AND(D1998&lt;=2784,D1998&gt;1779),2,D1998&lt;=1779,1)</f>
        <v>1</v>
      </c>
      <c r="H1998">
        <f t="shared" si="31"/>
        <v>231</v>
      </c>
      <c r="I1998" t="str" cm="1">
        <f t="array" ref="I1998">_xlfn.IFS(H1998&gt;411,"Platinum",AND(H1998&lt;=411, H1998&gt;311),"Gold",AND(H1998&lt;=311,H1998&gt;211),"Silver",H1998&lt;=211,"Bronze")</f>
        <v>Silver</v>
      </c>
      <c r="J1998" t="str" cm="1">
        <f t="array" ref="J1998">_xlfn.IFS(
H1998="444","Champions",
LEFT(H1998,1)="4","Loyal Customers",
MID(H1998,2,1)="4","Potential Loyalists",
LEFT(H1998,1)="3","Promising",
LEFT(H1998,1)="2","Customers Needing Attention",
LEFT(H1998,1)&lt;="2","At Risk",
RIGHT(H1998,1)="4","Can't Lose Them",
TRUE,"Hibernating"
)</f>
        <v>Customers Needing Attention</v>
      </c>
    </row>
    <row r="1999" spans="1:10" x14ac:dyDescent="0.25">
      <c r="A1999" s="3" t="s">
        <v>2015</v>
      </c>
      <c r="B1999">
        <v>154</v>
      </c>
      <c r="C1999">
        <v>5</v>
      </c>
      <c r="D1999">
        <v>799.85</v>
      </c>
      <c r="E1999" cm="1">
        <f t="array" ref="E1999">_xlfn.IFS(B1999&gt;87,1,AND(B1999&lt;=87, B1999&gt;45),2,AND(B1999&lt;=45,B1999&gt;18),3,B1999&lt;=18,4)</f>
        <v>1</v>
      </c>
      <c r="F1999" cm="1">
        <f t="array" ref="F1999">_xlfn.IFS(C1999&gt;7,4,AND(C1999&lt;=7, C1999&gt;5),3,AND(C1999&lt;=5,C1999&gt;4),2,C1999&lt;=4,1)</f>
        <v>2</v>
      </c>
      <c r="G1999" cm="1">
        <f t="array" ref="G1999">_xlfn.IFS(D1999&gt;4094,4,AND(D1999&lt;=4094, D1999&gt;2784),3,AND(D1999&lt;=2784,D1999&gt;1779),2,D1999&lt;=1779,1)</f>
        <v>1</v>
      </c>
      <c r="H1999">
        <f t="shared" si="31"/>
        <v>121</v>
      </c>
      <c r="I1999" t="str" cm="1">
        <f t="array" ref="I1999">_xlfn.IFS(H1999&gt;411,"Platinum",AND(H1999&lt;=411, H1999&gt;311),"Gold",AND(H1999&lt;=311,H1999&gt;211),"Silver",H1999&lt;=211,"Bronze")</f>
        <v>Bronze</v>
      </c>
      <c r="J1999" t="str" cm="1">
        <f t="array" ref="J1999">_xlfn.IFS(
H1999="444","Champions",
LEFT(H1999,1)="4","Loyal Customers",
MID(H1999,2,1)="4","Potential Loyalists",
LEFT(H1999,1)="3","Promising",
LEFT(H1999,1)="2","Customers Needing Attention",
LEFT(H1999,1)&lt;="2","At Risk",
RIGHT(H1999,1)="4","Can't Lose Them",
TRUE,"Hibernating"
)</f>
        <v>At Risk</v>
      </c>
    </row>
    <row r="2000" spans="1:10" x14ac:dyDescent="0.25">
      <c r="A2000" s="3" t="s">
        <v>2016</v>
      </c>
      <c r="B2000">
        <v>29</v>
      </c>
      <c r="C2000">
        <v>8</v>
      </c>
      <c r="D2000">
        <v>5460.14</v>
      </c>
      <c r="E2000" cm="1">
        <f t="array" ref="E2000">_xlfn.IFS(B2000&gt;87,1,AND(B2000&lt;=87, B2000&gt;45),2,AND(B2000&lt;=45,B2000&gt;18),3,B2000&lt;=18,4)</f>
        <v>3</v>
      </c>
      <c r="F2000" cm="1">
        <f t="array" ref="F2000">_xlfn.IFS(C2000&gt;7,4,AND(C2000&lt;=7, C2000&gt;5),3,AND(C2000&lt;=5,C2000&gt;4),2,C2000&lt;=4,1)</f>
        <v>4</v>
      </c>
      <c r="G2000" cm="1">
        <f t="array" ref="G2000">_xlfn.IFS(D2000&gt;4094,4,AND(D2000&lt;=4094, D2000&gt;2784),3,AND(D2000&lt;=2784,D2000&gt;1779),2,D2000&lt;=1779,1)</f>
        <v>4</v>
      </c>
      <c r="H2000">
        <f t="shared" si="31"/>
        <v>344</v>
      </c>
      <c r="I2000" t="str" cm="1">
        <f t="array" ref="I2000">_xlfn.IFS(H2000&gt;411,"Platinum",AND(H2000&lt;=411, H2000&gt;311),"Gold",AND(H2000&lt;=311,H2000&gt;211),"Silver",H2000&lt;=211,"Bronze")</f>
        <v>Gold</v>
      </c>
      <c r="J2000" t="str" cm="1">
        <f t="array" ref="J2000">_xlfn.IFS(
H2000="444","Champions",
LEFT(H2000,1)="4","Loyal Customers",
MID(H2000,2,1)="4","Potential Loyalists",
LEFT(H2000,1)="3","Promising",
LEFT(H2000,1)="2","Customers Needing Attention",
LEFT(H2000,1)&lt;="2","At Risk",
RIGHT(H2000,1)="4","Can't Lose Them",
TRUE,"Hibernating"
)</f>
        <v>Potential Loyalists</v>
      </c>
    </row>
    <row r="2001" spans="1:10" x14ac:dyDescent="0.25">
      <c r="A2001" s="3" t="s">
        <v>2017</v>
      </c>
      <c r="B2001">
        <v>83</v>
      </c>
      <c r="C2001">
        <v>6</v>
      </c>
      <c r="D2001">
        <v>3366.5599999999995</v>
      </c>
      <c r="E2001" cm="1">
        <f t="array" ref="E2001">_xlfn.IFS(B2001&gt;87,1,AND(B2001&lt;=87, B2001&gt;45),2,AND(B2001&lt;=45,B2001&gt;18),3,B2001&lt;=18,4)</f>
        <v>2</v>
      </c>
      <c r="F2001" cm="1">
        <f t="array" ref="F2001">_xlfn.IFS(C2001&gt;7,4,AND(C2001&lt;=7, C2001&gt;5),3,AND(C2001&lt;=5,C2001&gt;4),2,C2001&lt;=4,1)</f>
        <v>3</v>
      </c>
      <c r="G2001" cm="1">
        <f t="array" ref="G2001">_xlfn.IFS(D2001&gt;4094,4,AND(D2001&lt;=4094, D2001&gt;2784),3,AND(D2001&lt;=2784,D2001&gt;1779),2,D2001&lt;=1779,1)</f>
        <v>3</v>
      </c>
      <c r="H2001">
        <f t="shared" si="31"/>
        <v>233</v>
      </c>
      <c r="I2001" t="str" cm="1">
        <f t="array" ref="I2001">_xlfn.IFS(H2001&gt;411,"Platinum",AND(H2001&lt;=411, H2001&gt;311),"Gold",AND(H2001&lt;=311,H2001&gt;211),"Silver",H2001&lt;=211,"Bronze")</f>
        <v>Silver</v>
      </c>
      <c r="J2001" t="str" cm="1">
        <f t="array" ref="J2001">_xlfn.IFS(
H2001="444","Champions",
LEFT(H2001,1)="4","Loyal Customers",
MID(H2001,2,1)="4","Potential Loyalists",
LEFT(H2001,1)="3","Promising",
LEFT(H2001,1)="2","Customers Needing Attention",
LEFT(H2001,1)&lt;="2","At Risk",
RIGHT(H2001,1)="4","Can't Lose Them",
TRUE,"Hibernating"
)</f>
        <v>Customers Needing Attention</v>
      </c>
    </row>
    <row r="2002" spans="1:10" x14ac:dyDescent="0.25">
      <c r="A2002" s="3" t="s">
        <v>2018</v>
      </c>
      <c r="B2002">
        <v>43</v>
      </c>
      <c r="C2002">
        <v>10</v>
      </c>
      <c r="D2002">
        <v>6304.71</v>
      </c>
      <c r="E2002" cm="1">
        <f t="array" ref="E2002">_xlfn.IFS(B2002&gt;87,1,AND(B2002&lt;=87, B2002&gt;45),2,AND(B2002&lt;=45,B2002&gt;18),3,B2002&lt;=18,4)</f>
        <v>3</v>
      </c>
      <c r="F2002" cm="1">
        <f t="array" ref="F2002">_xlfn.IFS(C2002&gt;7,4,AND(C2002&lt;=7, C2002&gt;5),3,AND(C2002&lt;=5,C2002&gt;4),2,C2002&lt;=4,1)</f>
        <v>4</v>
      </c>
      <c r="G2002" cm="1">
        <f t="array" ref="G2002">_xlfn.IFS(D2002&gt;4094,4,AND(D2002&lt;=4094, D2002&gt;2784),3,AND(D2002&lt;=2784,D2002&gt;1779),2,D2002&lt;=1779,1)</f>
        <v>4</v>
      </c>
      <c r="H2002">
        <f t="shared" si="31"/>
        <v>344</v>
      </c>
      <c r="I2002" t="str" cm="1">
        <f t="array" ref="I2002">_xlfn.IFS(H2002&gt;411,"Platinum",AND(H2002&lt;=411, H2002&gt;311),"Gold",AND(H2002&lt;=311,H2002&gt;211),"Silver",H2002&lt;=211,"Bronze")</f>
        <v>Gold</v>
      </c>
      <c r="J2002" t="str" cm="1">
        <f t="array" ref="J2002">_xlfn.IFS(
H2002="444","Champions",
LEFT(H2002,1)="4","Loyal Customers",
MID(H2002,2,1)="4","Potential Loyalists",
LEFT(H2002,1)="3","Promising",
LEFT(H2002,1)="2","Customers Needing Attention",
LEFT(H2002,1)&lt;="2","At Risk",
RIGHT(H2002,1)="4","Can't Lose Them",
TRUE,"Hibernating"
)</f>
        <v>Potential Loyalists</v>
      </c>
    </row>
    <row r="2003" spans="1:10" x14ac:dyDescent="0.25">
      <c r="A2003" s="3" t="s">
        <v>2019</v>
      </c>
      <c r="B2003">
        <v>41</v>
      </c>
      <c r="C2003">
        <v>5</v>
      </c>
      <c r="D2003">
        <v>352.23</v>
      </c>
      <c r="E2003" cm="1">
        <f t="array" ref="E2003">_xlfn.IFS(B2003&gt;87,1,AND(B2003&lt;=87, B2003&gt;45),2,AND(B2003&lt;=45,B2003&gt;18),3,B2003&lt;=18,4)</f>
        <v>3</v>
      </c>
      <c r="F2003" cm="1">
        <f t="array" ref="F2003">_xlfn.IFS(C2003&gt;7,4,AND(C2003&lt;=7, C2003&gt;5),3,AND(C2003&lt;=5,C2003&gt;4),2,C2003&lt;=4,1)</f>
        <v>2</v>
      </c>
      <c r="G2003" cm="1">
        <f t="array" ref="G2003">_xlfn.IFS(D2003&gt;4094,4,AND(D2003&lt;=4094, D2003&gt;2784),3,AND(D2003&lt;=2784,D2003&gt;1779),2,D2003&lt;=1779,1)</f>
        <v>1</v>
      </c>
      <c r="H2003">
        <f t="shared" si="31"/>
        <v>321</v>
      </c>
      <c r="I2003" t="str" cm="1">
        <f t="array" ref="I2003">_xlfn.IFS(H2003&gt;411,"Platinum",AND(H2003&lt;=411, H2003&gt;311),"Gold",AND(H2003&lt;=311,H2003&gt;211),"Silver",H2003&lt;=211,"Bronze")</f>
        <v>Gold</v>
      </c>
      <c r="J2003" t="str" cm="1">
        <f t="array" ref="J2003">_xlfn.IFS(
H2003="444","Champions",
LEFT(H2003,1)="4","Loyal Customers",
MID(H2003,2,1)="4","Potential Loyalists",
LEFT(H2003,1)="3","Promising",
LEFT(H2003,1)="2","Customers Needing Attention",
LEFT(H2003,1)&lt;="2","At Risk",
RIGHT(H2003,1)="4","Can't Lose Them",
TRUE,"Hibernating"
)</f>
        <v>Promising</v>
      </c>
    </row>
    <row r="2004" spans="1:10" x14ac:dyDescent="0.25">
      <c r="A2004" s="3" t="s">
        <v>2020</v>
      </c>
      <c r="B2004">
        <v>22</v>
      </c>
      <c r="C2004">
        <v>4</v>
      </c>
      <c r="D2004">
        <v>1399.88</v>
      </c>
      <c r="E2004" cm="1">
        <f t="array" ref="E2004">_xlfn.IFS(B2004&gt;87,1,AND(B2004&lt;=87, B2004&gt;45),2,AND(B2004&lt;=45,B2004&gt;18),3,B2004&lt;=18,4)</f>
        <v>3</v>
      </c>
      <c r="F2004" cm="1">
        <f t="array" ref="F2004">_xlfn.IFS(C2004&gt;7,4,AND(C2004&lt;=7, C2004&gt;5),3,AND(C2004&lt;=5,C2004&gt;4),2,C2004&lt;=4,1)</f>
        <v>1</v>
      </c>
      <c r="G2004" cm="1">
        <f t="array" ref="G2004">_xlfn.IFS(D2004&gt;4094,4,AND(D2004&lt;=4094, D2004&gt;2784),3,AND(D2004&lt;=2784,D2004&gt;1779),2,D2004&lt;=1779,1)</f>
        <v>1</v>
      </c>
      <c r="H2004">
        <f t="shared" si="31"/>
        <v>311</v>
      </c>
      <c r="I2004" t="str" cm="1">
        <f t="array" ref="I2004">_xlfn.IFS(H2004&gt;411,"Platinum",AND(H2004&lt;=411, H2004&gt;311),"Gold",AND(H2004&lt;=311,H2004&gt;211),"Silver",H2004&lt;=211,"Bronze")</f>
        <v>Silver</v>
      </c>
      <c r="J2004" t="str" cm="1">
        <f t="array" ref="J2004">_xlfn.IFS(
H2004="444","Champions",
LEFT(H2004,1)="4","Loyal Customers",
MID(H2004,2,1)="4","Potential Loyalists",
LEFT(H2004,1)="3","Promising",
LEFT(H2004,1)="2","Customers Needing Attention",
LEFT(H2004,1)&lt;="2","At Risk",
RIGHT(H2004,1)="4","Can't Lose Them",
TRUE,"Hibernating"
)</f>
        <v>Promising</v>
      </c>
    </row>
    <row r="2005" spans="1:10" x14ac:dyDescent="0.25">
      <c r="A2005" s="3" t="s">
        <v>2021</v>
      </c>
      <c r="B2005">
        <v>172</v>
      </c>
      <c r="C2005">
        <v>3</v>
      </c>
      <c r="D2005">
        <v>456.18</v>
      </c>
      <c r="E2005" cm="1">
        <f t="array" ref="E2005">_xlfn.IFS(B2005&gt;87,1,AND(B2005&lt;=87, B2005&gt;45),2,AND(B2005&lt;=45,B2005&gt;18),3,B2005&lt;=18,4)</f>
        <v>1</v>
      </c>
      <c r="F2005" cm="1">
        <f t="array" ref="F2005">_xlfn.IFS(C2005&gt;7,4,AND(C2005&lt;=7, C2005&gt;5),3,AND(C2005&lt;=5,C2005&gt;4),2,C2005&lt;=4,1)</f>
        <v>1</v>
      </c>
      <c r="G2005" cm="1">
        <f t="array" ref="G2005">_xlfn.IFS(D2005&gt;4094,4,AND(D2005&lt;=4094, D2005&gt;2784),3,AND(D2005&lt;=2784,D2005&gt;1779),2,D2005&lt;=1779,1)</f>
        <v>1</v>
      </c>
      <c r="H2005">
        <f t="shared" si="31"/>
        <v>111</v>
      </c>
      <c r="I2005" t="str" cm="1">
        <f t="array" ref="I2005">_xlfn.IFS(H2005&gt;411,"Platinum",AND(H2005&lt;=411, H2005&gt;311),"Gold",AND(H2005&lt;=311,H2005&gt;211),"Silver",H2005&lt;=211,"Bronze")</f>
        <v>Bronze</v>
      </c>
      <c r="J2005" t="str" cm="1">
        <f t="array" ref="J2005">_xlfn.IFS(
H2005="444","Champions",
LEFT(H2005,1)="4","Loyal Customers",
MID(H2005,2,1)="4","Potential Loyalists",
LEFT(H2005,1)="3","Promising",
LEFT(H2005,1)="2","Customers Needing Attention",
LEFT(H2005,1)&lt;="2","At Risk",
RIGHT(H2005,1)="4","Can't Lose Them",
TRUE,"Hibernating"
)</f>
        <v>At Risk</v>
      </c>
    </row>
    <row r="2006" spans="1:10" x14ac:dyDescent="0.25">
      <c r="A2006" s="3" t="s">
        <v>2022</v>
      </c>
      <c r="B2006">
        <v>30</v>
      </c>
      <c r="C2006">
        <v>6</v>
      </c>
      <c r="D2006">
        <v>2743.41</v>
      </c>
      <c r="E2006" cm="1">
        <f t="array" ref="E2006">_xlfn.IFS(B2006&gt;87,1,AND(B2006&lt;=87, B2006&gt;45),2,AND(B2006&lt;=45,B2006&gt;18),3,B2006&lt;=18,4)</f>
        <v>3</v>
      </c>
      <c r="F2006" cm="1">
        <f t="array" ref="F2006">_xlfn.IFS(C2006&gt;7,4,AND(C2006&lt;=7, C2006&gt;5),3,AND(C2006&lt;=5,C2006&gt;4),2,C2006&lt;=4,1)</f>
        <v>3</v>
      </c>
      <c r="G2006" cm="1">
        <f t="array" ref="G2006">_xlfn.IFS(D2006&gt;4094,4,AND(D2006&lt;=4094, D2006&gt;2784),3,AND(D2006&lt;=2784,D2006&gt;1779),2,D2006&lt;=1779,1)</f>
        <v>2</v>
      </c>
      <c r="H2006">
        <f t="shared" si="31"/>
        <v>332</v>
      </c>
      <c r="I2006" t="str" cm="1">
        <f t="array" ref="I2006">_xlfn.IFS(H2006&gt;411,"Platinum",AND(H2006&lt;=411, H2006&gt;311),"Gold",AND(H2006&lt;=311,H2006&gt;211),"Silver",H2006&lt;=211,"Bronze")</f>
        <v>Gold</v>
      </c>
      <c r="J2006" t="str" cm="1">
        <f t="array" ref="J2006">_xlfn.IFS(
H2006="444","Champions",
LEFT(H2006,1)="4","Loyal Customers",
MID(H2006,2,1)="4","Potential Loyalists",
LEFT(H2006,1)="3","Promising",
LEFT(H2006,1)="2","Customers Needing Attention",
LEFT(H2006,1)&lt;="2","At Risk",
RIGHT(H2006,1)="4","Can't Lose Them",
TRUE,"Hibernating"
)</f>
        <v>Promising</v>
      </c>
    </row>
    <row r="2007" spans="1:10" x14ac:dyDescent="0.25">
      <c r="A2007" s="3" t="s">
        <v>2023</v>
      </c>
      <c r="B2007">
        <v>58</v>
      </c>
      <c r="C2007">
        <v>7</v>
      </c>
      <c r="D2007">
        <v>3495.92</v>
      </c>
      <c r="E2007" cm="1">
        <f t="array" ref="E2007">_xlfn.IFS(B2007&gt;87,1,AND(B2007&lt;=87, B2007&gt;45),2,AND(B2007&lt;=45,B2007&gt;18),3,B2007&lt;=18,4)</f>
        <v>2</v>
      </c>
      <c r="F2007" cm="1">
        <f t="array" ref="F2007">_xlfn.IFS(C2007&gt;7,4,AND(C2007&lt;=7, C2007&gt;5),3,AND(C2007&lt;=5,C2007&gt;4),2,C2007&lt;=4,1)</f>
        <v>3</v>
      </c>
      <c r="G2007" cm="1">
        <f t="array" ref="G2007">_xlfn.IFS(D2007&gt;4094,4,AND(D2007&lt;=4094, D2007&gt;2784),3,AND(D2007&lt;=2784,D2007&gt;1779),2,D2007&lt;=1779,1)</f>
        <v>3</v>
      </c>
      <c r="H2007">
        <f t="shared" si="31"/>
        <v>233</v>
      </c>
      <c r="I2007" t="str" cm="1">
        <f t="array" ref="I2007">_xlfn.IFS(H2007&gt;411,"Platinum",AND(H2007&lt;=411, H2007&gt;311),"Gold",AND(H2007&lt;=311,H2007&gt;211),"Silver",H2007&lt;=211,"Bronze")</f>
        <v>Silver</v>
      </c>
      <c r="J2007" t="str" cm="1">
        <f t="array" ref="J2007">_xlfn.IFS(
H2007="444","Champions",
LEFT(H2007,1)="4","Loyal Customers",
MID(H2007,2,1)="4","Potential Loyalists",
LEFT(H2007,1)="3","Promising",
LEFT(H2007,1)="2","Customers Needing Attention",
LEFT(H2007,1)&lt;="2","At Risk",
RIGHT(H2007,1)="4","Can't Lose Them",
TRUE,"Hibernating"
)</f>
        <v>Customers Needing Attention</v>
      </c>
    </row>
    <row r="2008" spans="1:10" x14ac:dyDescent="0.25">
      <c r="A2008" s="3" t="s">
        <v>2024</v>
      </c>
      <c r="B2008">
        <v>3</v>
      </c>
      <c r="C2008">
        <v>5</v>
      </c>
      <c r="D2008">
        <v>4721.49</v>
      </c>
      <c r="E2008" cm="1">
        <f t="array" ref="E2008">_xlfn.IFS(B2008&gt;87,1,AND(B2008&lt;=87, B2008&gt;45),2,AND(B2008&lt;=45,B2008&gt;18),3,B2008&lt;=18,4)</f>
        <v>4</v>
      </c>
      <c r="F2008" cm="1">
        <f t="array" ref="F2008">_xlfn.IFS(C2008&gt;7,4,AND(C2008&lt;=7, C2008&gt;5),3,AND(C2008&lt;=5,C2008&gt;4),2,C2008&lt;=4,1)</f>
        <v>2</v>
      </c>
      <c r="G2008" cm="1">
        <f t="array" ref="G2008">_xlfn.IFS(D2008&gt;4094,4,AND(D2008&lt;=4094, D2008&gt;2784),3,AND(D2008&lt;=2784,D2008&gt;1779),2,D2008&lt;=1779,1)</f>
        <v>4</v>
      </c>
      <c r="H2008">
        <f t="shared" si="31"/>
        <v>424</v>
      </c>
      <c r="I2008" t="str" cm="1">
        <f t="array" ref="I2008">_xlfn.IFS(H2008&gt;411,"Platinum",AND(H2008&lt;=411, H2008&gt;311),"Gold",AND(H2008&lt;=311,H2008&gt;211),"Silver",H2008&lt;=211,"Bronze")</f>
        <v>Platinum</v>
      </c>
      <c r="J2008" t="str" cm="1">
        <f t="array" ref="J2008">_xlfn.IFS(
H2008="444","Champions",
LEFT(H2008,1)="4","Loyal Customers",
MID(H2008,2,1)="4","Potential Loyalists",
LEFT(H2008,1)="3","Promising",
LEFT(H2008,1)="2","Customers Needing Attention",
LEFT(H2008,1)&lt;="2","At Risk",
RIGHT(H2008,1)="4","Can't Lose Them",
TRUE,"Hibernating"
)</f>
        <v>Loyal Customers</v>
      </c>
    </row>
    <row r="2009" spans="1:10" x14ac:dyDescent="0.25">
      <c r="A2009" s="3" t="s">
        <v>2025</v>
      </c>
      <c r="B2009">
        <v>68</v>
      </c>
      <c r="C2009">
        <v>8</v>
      </c>
      <c r="D2009">
        <v>3420.13</v>
      </c>
      <c r="E2009" cm="1">
        <f t="array" ref="E2009">_xlfn.IFS(B2009&gt;87,1,AND(B2009&lt;=87, B2009&gt;45),2,AND(B2009&lt;=45,B2009&gt;18),3,B2009&lt;=18,4)</f>
        <v>2</v>
      </c>
      <c r="F2009" cm="1">
        <f t="array" ref="F2009">_xlfn.IFS(C2009&gt;7,4,AND(C2009&lt;=7, C2009&gt;5),3,AND(C2009&lt;=5,C2009&gt;4),2,C2009&lt;=4,1)</f>
        <v>4</v>
      </c>
      <c r="G2009" cm="1">
        <f t="array" ref="G2009">_xlfn.IFS(D2009&gt;4094,4,AND(D2009&lt;=4094, D2009&gt;2784),3,AND(D2009&lt;=2784,D2009&gt;1779),2,D2009&lt;=1779,1)</f>
        <v>3</v>
      </c>
      <c r="H2009">
        <f t="shared" si="31"/>
        <v>243</v>
      </c>
      <c r="I2009" t="str" cm="1">
        <f t="array" ref="I2009">_xlfn.IFS(H2009&gt;411,"Platinum",AND(H2009&lt;=411, H2009&gt;311),"Gold",AND(H2009&lt;=311,H2009&gt;211),"Silver",H2009&lt;=211,"Bronze")</f>
        <v>Silver</v>
      </c>
      <c r="J2009" t="str" cm="1">
        <f t="array" ref="J2009">_xlfn.IFS(
H2009="444","Champions",
LEFT(H2009,1)="4","Loyal Customers",
MID(H2009,2,1)="4","Potential Loyalists",
LEFT(H2009,1)="3","Promising",
LEFT(H2009,1)="2","Customers Needing Attention",
LEFT(H2009,1)&lt;="2","At Risk",
RIGHT(H2009,1)="4","Can't Lose Them",
TRUE,"Hibernating"
)</f>
        <v>Potential Loyalists</v>
      </c>
    </row>
    <row r="2010" spans="1:10" x14ac:dyDescent="0.25">
      <c r="A2010" s="3" t="s">
        <v>2026</v>
      </c>
      <c r="B2010">
        <v>353</v>
      </c>
      <c r="C2010">
        <v>1</v>
      </c>
      <c r="D2010">
        <v>133.78</v>
      </c>
      <c r="E2010" cm="1">
        <f t="array" ref="E2010">_xlfn.IFS(B2010&gt;87,1,AND(B2010&lt;=87, B2010&gt;45),2,AND(B2010&lt;=45,B2010&gt;18),3,B2010&lt;=18,4)</f>
        <v>1</v>
      </c>
      <c r="F2010" cm="1">
        <f t="array" ref="F2010">_xlfn.IFS(C2010&gt;7,4,AND(C2010&lt;=7, C2010&gt;5),3,AND(C2010&lt;=5,C2010&gt;4),2,C2010&lt;=4,1)</f>
        <v>1</v>
      </c>
      <c r="G2010" cm="1">
        <f t="array" ref="G2010">_xlfn.IFS(D2010&gt;4094,4,AND(D2010&lt;=4094, D2010&gt;2784),3,AND(D2010&lt;=2784,D2010&gt;1779),2,D2010&lt;=1779,1)</f>
        <v>1</v>
      </c>
      <c r="H2010">
        <f t="shared" si="31"/>
        <v>111</v>
      </c>
      <c r="I2010" t="str" cm="1">
        <f t="array" ref="I2010">_xlfn.IFS(H2010&gt;411,"Platinum",AND(H2010&lt;=411, H2010&gt;311),"Gold",AND(H2010&lt;=311,H2010&gt;211),"Silver",H2010&lt;=211,"Bronze")</f>
        <v>Bronze</v>
      </c>
      <c r="J2010" t="str" cm="1">
        <f t="array" ref="J2010">_xlfn.IFS(
H2010="444","Champions",
LEFT(H2010,1)="4","Loyal Customers",
MID(H2010,2,1)="4","Potential Loyalists",
LEFT(H2010,1)="3","Promising",
LEFT(H2010,1)="2","Customers Needing Attention",
LEFT(H2010,1)&lt;="2","At Risk",
RIGHT(H2010,1)="4","Can't Lose Them",
TRUE,"Hibernating"
)</f>
        <v>At Risk</v>
      </c>
    </row>
    <row r="2011" spans="1:10" x14ac:dyDescent="0.25">
      <c r="A2011" s="3" t="s">
        <v>2027</v>
      </c>
      <c r="B2011">
        <v>6</v>
      </c>
      <c r="C2011">
        <v>5</v>
      </c>
      <c r="D2011">
        <v>5190.9100000000008</v>
      </c>
      <c r="E2011" cm="1">
        <f t="array" ref="E2011">_xlfn.IFS(B2011&gt;87,1,AND(B2011&lt;=87, B2011&gt;45),2,AND(B2011&lt;=45,B2011&gt;18),3,B2011&lt;=18,4)</f>
        <v>4</v>
      </c>
      <c r="F2011" cm="1">
        <f t="array" ref="F2011">_xlfn.IFS(C2011&gt;7,4,AND(C2011&lt;=7, C2011&gt;5),3,AND(C2011&lt;=5,C2011&gt;4),2,C2011&lt;=4,1)</f>
        <v>2</v>
      </c>
      <c r="G2011" cm="1">
        <f t="array" ref="G2011">_xlfn.IFS(D2011&gt;4094,4,AND(D2011&lt;=4094, D2011&gt;2784),3,AND(D2011&lt;=2784,D2011&gt;1779),2,D2011&lt;=1779,1)</f>
        <v>4</v>
      </c>
      <c r="H2011">
        <f t="shared" si="31"/>
        <v>424</v>
      </c>
      <c r="I2011" t="str" cm="1">
        <f t="array" ref="I2011">_xlfn.IFS(H2011&gt;411,"Platinum",AND(H2011&lt;=411, H2011&gt;311),"Gold",AND(H2011&lt;=311,H2011&gt;211),"Silver",H2011&lt;=211,"Bronze")</f>
        <v>Platinum</v>
      </c>
      <c r="J2011" t="str" cm="1">
        <f t="array" ref="J2011">_xlfn.IFS(
H2011="444","Champions",
LEFT(H2011,1)="4","Loyal Customers",
MID(H2011,2,1)="4","Potential Loyalists",
LEFT(H2011,1)="3","Promising",
LEFT(H2011,1)="2","Customers Needing Attention",
LEFT(H2011,1)&lt;="2","At Risk",
RIGHT(H2011,1)="4","Can't Lose Them",
TRUE,"Hibernating"
)</f>
        <v>Loyal Customers</v>
      </c>
    </row>
    <row r="2012" spans="1:10" x14ac:dyDescent="0.25">
      <c r="A2012" s="3" t="s">
        <v>2028</v>
      </c>
      <c r="B2012">
        <v>83</v>
      </c>
      <c r="C2012">
        <v>3</v>
      </c>
      <c r="D2012">
        <v>1182.96</v>
      </c>
      <c r="E2012" cm="1">
        <f t="array" ref="E2012">_xlfn.IFS(B2012&gt;87,1,AND(B2012&lt;=87, B2012&gt;45),2,AND(B2012&lt;=45,B2012&gt;18),3,B2012&lt;=18,4)</f>
        <v>2</v>
      </c>
      <c r="F2012" cm="1">
        <f t="array" ref="F2012">_xlfn.IFS(C2012&gt;7,4,AND(C2012&lt;=7, C2012&gt;5),3,AND(C2012&lt;=5,C2012&gt;4),2,C2012&lt;=4,1)</f>
        <v>1</v>
      </c>
      <c r="G2012" cm="1">
        <f t="array" ref="G2012">_xlfn.IFS(D2012&gt;4094,4,AND(D2012&lt;=4094, D2012&gt;2784),3,AND(D2012&lt;=2784,D2012&gt;1779),2,D2012&lt;=1779,1)</f>
        <v>1</v>
      </c>
      <c r="H2012">
        <f t="shared" si="31"/>
        <v>211</v>
      </c>
      <c r="I2012" t="str" cm="1">
        <f t="array" ref="I2012">_xlfn.IFS(H2012&gt;411,"Platinum",AND(H2012&lt;=411, H2012&gt;311),"Gold",AND(H2012&lt;=311,H2012&gt;211),"Silver",H2012&lt;=211,"Bronze")</f>
        <v>Bronze</v>
      </c>
      <c r="J2012" t="str" cm="1">
        <f t="array" ref="J2012">_xlfn.IFS(
H2012="444","Champions",
LEFT(H2012,1)="4","Loyal Customers",
MID(H2012,2,1)="4","Potential Loyalists",
LEFT(H2012,1)="3","Promising",
LEFT(H2012,1)="2","Customers Needing Attention",
LEFT(H2012,1)&lt;="2","At Risk",
RIGHT(H2012,1)="4","Can't Lose Them",
TRUE,"Hibernating"
)</f>
        <v>Customers Needing Attention</v>
      </c>
    </row>
    <row r="2013" spans="1:10" x14ac:dyDescent="0.25">
      <c r="A2013" s="3" t="s">
        <v>2029</v>
      </c>
      <c r="B2013">
        <v>9</v>
      </c>
      <c r="C2013">
        <v>4</v>
      </c>
      <c r="D2013">
        <v>2233.67</v>
      </c>
      <c r="E2013" cm="1">
        <f t="array" ref="E2013">_xlfn.IFS(B2013&gt;87,1,AND(B2013&lt;=87, B2013&gt;45),2,AND(B2013&lt;=45,B2013&gt;18),3,B2013&lt;=18,4)</f>
        <v>4</v>
      </c>
      <c r="F2013" cm="1">
        <f t="array" ref="F2013">_xlfn.IFS(C2013&gt;7,4,AND(C2013&lt;=7, C2013&gt;5),3,AND(C2013&lt;=5,C2013&gt;4),2,C2013&lt;=4,1)</f>
        <v>1</v>
      </c>
      <c r="G2013" cm="1">
        <f t="array" ref="G2013">_xlfn.IFS(D2013&gt;4094,4,AND(D2013&lt;=4094, D2013&gt;2784),3,AND(D2013&lt;=2784,D2013&gt;1779),2,D2013&lt;=1779,1)</f>
        <v>2</v>
      </c>
      <c r="H2013">
        <f t="shared" si="31"/>
        <v>412</v>
      </c>
      <c r="I2013" t="str" cm="1">
        <f t="array" ref="I2013">_xlfn.IFS(H2013&gt;411,"Platinum",AND(H2013&lt;=411, H2013&gt;311),"Gold",AND(H2013&lt;=311,H2013&gt;211),"Silver",H2013&lt;=211,"Bronze")</f>
        <v>Platinum</v>
      </c>
      <c r="J2013" t="str" cm="1">
        <f t="array" ref="J2013">_xlfn.IFS(
H2013="444","Champions",
LEFT(H2013,1)="4","Loyal Customers",
MID(H2013,2,1)="4","Potential Loyalists",
LEFT(H2013,1)="3","Promising",
LEFT(H2013,1)="2","Customers Needing Attention",
LEFT(H2013,1)&lt;="2","At Risk",
RIGHT(H2013,1)="4","Can't Lose Them",
TRUE,"Hibernating"
)</f>
        <v>Loyal Customers</v>
      </c>
    </row>
    <row r="2014" spans="1:10" x14ac:dyDescent="0.25">
      <c r="A2014" s="3" t="s">
        <v>2030</v>
      </c>
      <c r="B2014">
        <v>62</v>
      </c>
      <c r="C2014">
        <v>6</v>
      </c>
      <c r="D2014">
        <v>1185.76</v>
      </c>
      <c r="E2014" cm="1">
        <f t="array" ref="E2014">_xlfn.IFS(B2014&gt;87,1,AND(B2014&lt;=87, B2014&gt;45),2,AND(B2014&lt;=45,B2014&gt;18),3,B2014&lt;=18,4)</f>
        <v>2</v>
      </c>
      <c r="F2014" cm="1">
        <f t="array" ref="F2014">_xlfn.IFS(C2014&gt;7,4,AND(C2014&lt;=7, C2014&gt;5),3,AND(C2014&lt;=5,C2014&gt;4),2,C2014&lt;=4,1)</f>
        <v>3</v>
      </c>
      <c r="G2014" cm="1">
        <f t="array" ref="G2014">_xlfn.IFS(D2014&gt;4094,4,AND(D2014&lt;=4094, D2014&gt;2784),3,AND(D2014&lt;=2784,D2014&gt;1779),2,D2014&lt;=1779,1)</f>
        <v>1</v>
      </c>
      <c r="H2014">
        <f t="shared" si="31"/>
        <v>231</v>
      </c>
      <c r="I2014" t="str" cm="1">
        <f t="array" ref="I2014">_xlfn.IFS(H2014&gt;411,"Platinum",AND(H2014&lt;=411, H2014&gt;311),"Gold",AND(H2014&lt;=311,H2014&gt;211),"Silver",H2014&lt;=211,"Bronze")</f>
        <v>Silver</v>
      </c>
      <c r="J2014" t="str" cm="1">
        <f t="array" ref="J2014">_xlfn.IFS(
H2014="444","Champions",
LEFT(H2014,1)="4","Loyal Customers",
MID(H2014,2,1)="4","Potential Loyalists",
LEFT(H2014,1)="3","Promising",
LEFT(H2014,1)="2","Customers Needing Attention",
LEFT(H2014,1)&lt;="2","At Risk",
RIGHT(H2014,1)="4","Can't Lose Them",
TRUE,"Hibernating"
)</f>
        <v>Customers Needing Attention</v>
      </c>
    </row>
    <row r="2015" spans="1:10" x14ac:dyDescent="0.25">
      <c r="A2015" s="3" t="s">
        <v>2031</v>
      </c>
      <c r="B2015">
        <v>25</v>
      </c>
      <c r="C2015">
        <v>5</v>
      </c>
      <c r="D2015">
        <v>2448.48</v>
      </c>
      <c r="E2015" cm="1">
        <f t="array" ref="E2015">_xlfn.IFS(B2015&gt;87,1,AND(B2015&lt;=87, B2015&gt;45),2,AND(B2015&lt;=45,B2015&gt;18),3,B2015&lt;=18,4)</f>
        <v>3</v>
      </c>
      <c r="F2015" cm="1">
        <f t="array" ref="F2015">_xlfn.IFS(C2015&gt;7,4,AND(C2015&lt;=7, C2015&gt;5),3,AND(C2015&lt;=5,C2015&gt;4),2,C2015&lt;=4,1)</f>
        <v>2</v>
      </c>
      <c r="G2015" cm="1">
        <f t="array" ref="G2015">_xlfn.IFS(D2015&gt;4094,4,AND(D2015&lt;=4094, D2015&gt;2784),3,AND(D2015&lt;=2784,D2015&gt;1779),2,D2015&lt;=1779,1)</f>
        <v>2</v>
      </c>
      <c r="H2015">
        <f t="shared" si="31"/>
        <v>322</v>
      </c>
      <c r="I2015" t="str" cm="1">
        <f t="array" ref="I2015">_xlfn.IFS(H2015&gt;411,"Platinum",AND(H2015&lt;=411, H2015&gt;311),"Gold",AND(H2015&lt;=311,H2015&gt;211),"Silver",H2015&lt;=211,"Bronze")</f>
        <v>Gold</v>
      </c>
      <c r="J2015" t="str" cm="1">
        <f t="array" ref="J2015">_xlfn.IFS(
H2015="444","Champions",
LEFT(H2015,1)="4","Loyal Customers",
MID(H2015,2,1)="4","Potential Loyalists",
LEFT(H2015,1)="3","Promising",
LEFT(H2015,1)="2","Customers Needing Attention",
LEFT(H2015,1)&lt;="2","At Risk",
RIGHT(H2015,1)="4","Can't Lose Them",
TRUE,"Hibernating"
)</f>
        <v>Promising</v>
      </c>
    </row>
    <row r="2016" spans="1:10" x14ac:dyDescent="0.25">
      <c r="A2016" s="3" t="s">
        <v>2032</v>
      </c>
      <c r="B2016">
        <v>87</v>
      </c>
      <c r="C2016">
        <v>6</v>
      </c>
      <c r="D2016">
        <v>4558.55</v>
      </c>
      <c r="E2016" cm="1">
        <f t="array" ref="E2016">_xlfn.IFS(B2016&gt;87,1,AND(B2016&lt;=87, B2016&gt;45),2,AND(B2016&lt;=45,B2016&gt;18),3,B2016&lt;=18,4)</f>
        <v>2</v>
      </c>
      <c r="F2016" cm="1">
        <f t="array" ref="F2016">_xlfn.IFS(C2016&gt;7,4,AND(C2016&lt;=7, C2016&gt;5),3,AND(C2016&lt;=5,C2016&gt;4),2,C2016&lt;=4,1)</f>
        <v>3</v>
      </c>
      <c r="G2016" cm="1">
        <f t="array" ref="G2016">_xlfn.IFS(D2016&gt;4094,4,AND(D2016&lt;=4094, D2016&gt;2784),3,AND(D2016&lt;=2784,D2016&gt;1779),2,D2016&lt;=1779,1)</f>
        <v>4</v>
      </c>
      <c r="H2016">
        <f t="shared" si="31"/>
        <v>234</v>
      </c>
      <c r="I2016" t="str" cm="1">
        <f t="array" ref="I2016">_xlfn.IFS(H2016&gt;411,"Platinum",AND(H2016&lt;=411, H2016&gt;311),"Gold",AND(H2016&lt;=311,H2016&gt;211),"Silver",H2016&lt;=211,"Bronze")</f>
        <v>Silver</v>
      </c>
      <c r="J2016" t="str" cm="1">
        <f t="array" ref="J2016">_xlfn.IFS(
H2016="444","Champions",
LEFT(H2016,1)="4","Loyal Customers",
MID(H2016,2,1)="4","Potential Loyalists",
LEFT(H2016,1)="3","Promising",
LEFT(H2016,1)="2","Customers Needing Attention",
LEFT(H2016,1)&lt;="2","At Risk",
RIGHT(H2016,1)="4","Can't Lose Them",
TRUE,"Hibernating"
)</f>
        <v>Customers Needing Attention</v>
      </c>
    </row>
    <row r="2017" spans="1:10" x14ac:dyDescent="0.25">
      <c r="A2017" s="3" t="s">
        <v>2033</v>
      </c>
      <c r="B2017">
        <v>204</v>
      </c>
      <c r="C2017">
        <v>4</v>
      </c>
      <c r="D2017">
        <v>2395.4299999999998</v>
      </c>
      <c r="E2017" cm="1">
        <f t="array" ref="E2017">_xlfn.IFS(B2017&gt;87,1,AND(B2017&lt;=87, B2017&gt;45),2,AND(B2017&lt;=45,B2017&gt;18),3,B2017&lt;=18,4)</f>
        <v>1</v>
      </c>
      <c r="F2017" cm="1">
        <f t="array" ref="F2017">_xlfn.IFS(C2017&gt;7,4,AND(C2017&lt;=7, C2017&gt;5),3,AND(C2017&lt;=5,C2017&gt;4),2,C2017&lt;=4,1)</f>
        <v>1</v>
      </c>
      <c r="G2017" cm="1">
        <f t="array" ref="G2017">_xlfn.IFS(D2017&gt;4094,4,AND(D2017&lt;=4094, D2017&gt;2784),3,AND(D2017&lt;=2784,D2017&gt;1779),2,D2017&lt;=1779,1)</f>
        <v>2</v>
      </c>
      <c r="H2017">
        <f t="shared" si="31"/>
        <v>112</v>
      </c>
      <c r="I2017" t="str" cm="1">
        <f t="array" ref="I2017">_xlfn.IFS(H2017&gt;411,"Platinum",AND(H2017&lt;=411, H2017&gt;311),"Gold",AND(H2017&lt;=311,H2017&gt;211),"Silver",H2017&lt;=211,"Bronze")</f>
        <v>Bronze</v>
      </c>
      <c r="J2017" t="str" cm="1">
        <f t="array" ref="J2017">_xlfn.IFS(
H2017="444","Champions",
LEFT(H2017,1)="4","Loyal Customers",
MID(H2017,2,1)="4","Potential Loyalists",
LEFT(H2017,1)="3","Promising",
LEFT(H2017,1)="2","Customers Needing Attention",
LEFT(H2017,1)&lt;="2","At Risk",
RIGHT(H2017,1)="4","Can't Lose Them",
TRUE,"Hibernating"
)</f>
        <v>At Risk</v>
      </c>
    </row>
    <row r="2018" spans="1:10" x14ac:dyDescent="0.25">
      <c r="A2018" s="3" t="s">
        <v>2034</v>
      </c>
      <c r="B2018">
        <v>13</v>
      </c>
      <c r="C2018">
        <v>4</v>
      </c>
      <c r="D2018">
        <v>3232.82</v>
      </c>
      <c r="E2018" cm="1">
        <f t="array" ref="E2018">_xlfn.IFS(B2018&gt;87,1,AND(B2018&lt;=87, B2018&gt;45),2,AND(B2018&lt;=45,B2018&gt;18),3,B2018&lt;=18,4)</f>
        <v>4</v>
      </c>
      <c r="F2018" cm="1">
        <f t="array" ref="F2018">_xlfn.IFS(C2018&gt;7,4,AND(C2018&lt;=7, C2018&gt;5),3,AND(C2018&lt;=5,C2018&gt;4),2,C2018&lt;=4,1)</f>
        <v>1</v>
      </c>
      <c r="G2018" cm="1">
        <f t="array" ref="G2018">_xlfn.IFS(D2018&gt;4094,4,AND(D2018&lt;=4094, D2018&gt;2784),3,AND(D2018&lt;=2784,D2018&gt;1779),2,D2018&lt;=1779,1)</f>
        <v>3</v>
      </c>
      <c r="H2018">
        <f t="shared" si="31"/>
        <v>413</v>
      </c>
      <c r="I2018" t="str" cm="1">
        <f t="array" ref="I2018">_xlfn.IFS(H2018&gt;411,"Platinum",AND(H2018&lt;=411, H2018&gt;311),"Gold",AND(H2018&lt;=311,H2018&gt;211),"Silver",H2018&lt;=211,"Bronze")</f>
        <v>Platinum</v>
      </c>
      <c r="J2018" t="str" cm="1">
        <f t="array" ref="J2018">_xlfn.IFS(
H2018="444","Champions",
LEFT(H2018,1)="4","Loyal Customers",
MID(H2018,2,1)="4","Potential Loyalists",
LEFT(H2018,1)="3","Promising",
LEFT(H2018,1)="2","Customers Needing Attention",
LEFT(H2018,1)&lt;="2","At Risk",
RIGHT(H2018,1)="4","Can't Lose Them",
TRUE,"Hibernating"
)</f>
        <v>Loyal Customers</v>
      </c>
    </row>
    <row r="2019" spans="1:10" x14ac:dyDescent="0.25">
      <c r="A2019" s="3" t="s">
        <v>2035</v>
      </c>
      <c r="B2019">
        <v>27</v>
      </c>
      <c r="C2019">
        <v>9</v>
      </c>
      <c r="D2019">
        <v>4895.82</v>
      </c>
      <c r="E2019" cm="1">
        <f t="array" ref="E2019">_xlfn.IFS(B2019&gt;87,1,AND(B2019&lt;=87, B2019&gt;45),2,AND(B2019&lt;=45,B2019&gt;18),3,B2019&lt;=18,4)</f>
        <v>3</v>
      </c>
      <c r="F2019" cm="1">
        <f t="array" ref="F2019">_xlfn.IFS(C2019&gt;7,4,AND(C2019&lt;=7, C2019&gt;5),3,AND(C2019&lt;=5,C2019&gt;4),2,C2019&lt;=4,1)</f>
        <v>4</v>
      </c>
      <c r="G2019" cm="1">
        <f t="array" ref="G2019">_xlfn.IFS(D2019&gt;4094,4,AND(D2019&lt;=4094, D2019&gt;2784),3,AND(D2019&lt;=2784,D2019&gt;1779),2,D2019&lt;=1779,1)</f>
        <v>4</v>
      </c>
      <c r="H2019">
        <f t="shared" si="31"/>
        <v>344</v>
      </c>
      <c r="I2019" t="str" cm="1">
        <f t="array" ref="I2019">_xlfn.IFS(H2019&gt;411,"Platinum",AND(H2019&lt;=411, H2019&gt;311),"Gold",AND(H2019&lt;=311,H2019&gt;211),"Silver",H2019&lt;=211,"Bronze")</f>
        <v>Gold</v>
      </c>
      <c r="J2019" t="str" cm="1">
        <f t="array" ref="J2019">_xlfn.IFS(
H2019="444","Champions",
LEFT(H2019,1)="4","Loyal Customers",
MID(H2019,2,1)="4","Potential Loyalists",
LEFT(H2019,1)="3","Promising",
LEFT(H2019,1)="2","Customers Needing Attention",
LEFT(H2019,1)&lt;="2","At Risk",
RIGHT(H2019,1)="4","Can't Lose Them",
TRUE,"Hibernating"
)</f>
        <v>Potential Loyalists</v>
      </c>
    </row>
    <row r="2020" spans="1:10" x14ac:dyDescent="0.25">
      <c r="A2020" s="3" t="s">
        <v>2036</v>
      </c>
      <c r="B2020">
        <v>8</v>
      </c>
      <c r="C2020">
        <v>10</v>
      </c>
      <c r="D2020">
        <v>5878.47</v>
      </c>
      <c r="E2020" cm="1">
        <f t="array" ref="E2020">_xlfn.IFS(B2020&gt;87,1,AND(B2020&lt;=87, B2020&gt;45),2,AND(B2020&lt;=45,B2020&gt;18),3,B2020&lt;=18,4)</f>
        <v>4</v>
      </c>
      <c r="F2020" cm="1">
        <f t="array" ref="F2020">_xlfn.IFS(C2020&gt;7,4,AND(C2020&lt;=7, C2020&gt;5),3,AND(C2020&lt;=5,C2020&gt;4),2,C2020&lt;=4,1)</f>
        <v>4</v>
      </c>
      <c r="G2020" cm="1">
        <f t="array" ref="G2020">_xlfn.IFS(D2020&gt;4094,4,AND(D2020&lt;=4094, D2020&gt;2784),3,AND(D2020&lt;=2784,D2020&gt;1779),2,D2020&lt;=1779,1)</f>
        <v>4</v>
      </c>
      <c r="H2020">
        <f t="shared" si="31"/>
        <v>444</v>
      </c>
      <c r="I2020" t="str" cm="1">
        <f t="array" ref="I2020">_xlfn.IFS(H2020&gt;411,"Platinum",AND(H2020&lt;=411, H2020&gt;311),"Gold",AND(H2020&lt;=311,H2020&gt;211),"Silver",H2020&lt;=211,"Bronze")</f>
        <v>Platinum</v>
      </c>
      <c r="J2020" t="str" cm="1">
        <f t="array" ref="J2020">_xlfn.IFS(
H2020="444","Champions",
LEFT(H2020,1)="4","Loyal Customers",
MID(H2020,2,1)="4","Potential Loyalists",
LEFT(H2020,1)="3","Promising",
LEFT(H2020,1)="2","Customers Needing Attention",
LEFT(H2020,1)&lt;="2","At Risk",
RIGHT(H2020,1)="4","Can't Lose Them",
TRUE,"Hibernating"
)</f>
        <v>Loyal Customers</v>
      </c>
    </row>
    <row r="2021" spans="1:10" x14ac:dyDescent="0.25">
      <c r="A2021" s="3" t="s">
        <v>2037</v>
      </c>
      <c r="B2021">
        <v>15</v>
      </c>
      <c r="C2021">
        <v>3</v>
      </c>
      <c r="D2021">
        <v>1616.56</v>
      </c>
      <c r="E2021" cm="1">
        <f t="array" ref="E2021">_xlfn.IFS(B2021&gt;87,1,AND(B2021&lt;=87, B2021&gt;45),2,AND(B2021&lt;=45,B2021&gt;18),3,B2021&lt;=18,4)</f>
        <v>4</v>
      </c>
      <c r="F2021" cm="1">
        <f t="array" ref="F2021">_xlfn.IFS(C2021&gt;7,4,AND(C2021&lt;=7, C2021&gt;5),3,AND(C2021&lt;=5,C2021&gt;4),2,C2021&lt;=4,1)</f>
        <v>1</v>
      </c>
      <c r="G2021" cm="1">
        <f t="array" ref="G2021">_xlfn.IFS(D2021&gt;4094,4,AND(D2021&lt;=4094, D2021&gt;2784),3,AND(D2021&lt;=2784,D2021&gt;1779),2,D2021&lt;=1779,1)</f>
        <v>1</v>
      </c>
      <c r="H2021">
        <f t="shared" si="31"/>
        <v>411</v>
      </c>
      <c r="I2021" t="str" cm="1">
        <f t="array" ref="I2021">_xlfn.IFS(H2021&gt;411,"Platinum",AND(H2021&lt;=411, H2021&gt;311),"Gold",AND(H2021&lt;=311,H2021&gt;211),"Silver",H2021&lt;=211,"Bronze")</f>
        <v>Gold</v>
      </c>
      <c r="J2021" t="str" cm="1">
        <f t="array" ref="J2021">_xlfn.IFS(
H2021="444","Champions",
LEFT(H2021,1)="4","Loyal Customers",
MID(H2021,2,1)="4","Potential Loyalists",
LEFT(H2021,1)="3","Promising",
LEFT(H2021,1)="2","Customers Needing Attention",
LEFT(H2021,1)&lt;="2","At Risk",
RIGHT(H2021,1)="4","Can't Lose Them",
TRUE,"Hibernating"
)</f>
        <v>Loyal Customers</v>
      </c>
    </row>
    <row r="2022" spans="1:10" x14ac:dyDescent="0.25">
      <c r="A2022" s="3" t="s">
        <v>2038</v>
      </c>
      <c r="B2022">
        <v>99</v>
      </c>
      <c r="C2022">
        <v>4</v>
      </c>
      <c r="D2022">
        <v>3700.7799999999997</v>
      </c>
      <c r="E2022" cm="1">
        <f t="array" ref="E2022">_xlfn.IFS(B2022&gt;87,1,AND(B2022&lt;=87, B2022&gt;45),2,AND(B2022&lt;=45,B2022&gt;18),3,B2022&lt;=18,4)</f>
        <v>1</v>
      </c>
      <c r="F2022" cm="1">
        <f t="array" ref="F2022">_xlfn.IFS(C2022&gt;7,4,AND(C2022&lt;=7, C2022&gt;5),3,AND(C2022&lt;=5,C2022&gt;4),2,C2022&lt;=4,1)</f>
        <v>1</v>
      </c>
      <c r="G2022" cm="1">
        <f t="array" ref="G2022">_xlfn.IFS(D2022&gt;4094,4,AND(D2022&lt;=4094, D2022&gt;2784),3,AND(D2022&lt;=2784,D2022&gt;1779),2,D2022&lt;=1779,1)</f>
        <v>3</v>
      </c>
      <c r="H2022">
        <f t="shared" si="31"/>
        <v>113</v>
      </c>
      <c r="I2022" t="str" cm="1">
        <f t="array" ref="I2022">_xlfn.IFS(H2022&gt;411,"Platinum",AND(H2022&lt;=411, H2022&gt;311),"Gold",AND(H2022&lt;=311,H2022&gt;211),"Silver",H2022&lt;=211,"Bronze")</f>
        <v>Bronze</v>
      </c>
      <c r="J2022" t="str" cm="1">
        <f t="array" ref="J2022">_xlfn.IFS(
H2022="444","Champions",
LEFT(H2022,1)="4","Loyal Customers",
MID(H2022,2,1)="4","Potential Loyalists",
LEFT(H2022,1)="3","Promising",
LEFT(H2022,1)="2","Customers Needing Attention",
LEFT(H2022,1)&lt;="2","At Risk",
RIGHT(H2022,1)="4","Can't Lose Them",
TRUE,"Hibernating"
)</f>
        <v>At Risk</v>
      </c>
    </row>
    <row r="2023" spans="1:10" x14ac:dyDescent="0.25">
      <c r="A2023" s="3" t="s">
        <v>2039</v>
      </c>
      <c r="B2023">
        <v>162</v>
      </c>
      <c r="C2023">
        <v>4</v>
      </c>
      <c r="D2023">
        <v>2500.3100000000004</v>
      </c>
      <c r="E2023" cm="1">
        <f t="array" ref="E2023">_xlfn.IFS(B2023&gt;87,1,AND(B2023&lt;=87, B2023&gt;45),2,AND(B2023&lt;=45,B2023&gt;18),3,B2023&lt;=18,4)</f>
        <v>1</v>
      </c>
      <c r="F2023" cm="1">
        <f t="array" ref="F2023">_xlfn.IFS(C2023&gt;7,4,AND(C2023&lt;=7, C2023&gt;5),3,AND(C2023&lt;=5,C2023&gt;4),2,C2023&lt;=4,1)</f>
        <v>1</v>
      </c>
      <c r="G2023" cm="1">
        <f t="array" ref="G2023">_xlfn.IFS(D2023&gt;4094,4,AND(D2023&lt;=4094, D2023&gt;2784),3,AND(D2023&lt;=2784,D2023&gt;1779),2,D2023&lt;=1779,1)</f>
        <v>2</v>
      </c>
      <c r="H2023">
        <f t="shared" si="31"/>
        <v>112</v>
      </c>
      <c r="I2023" t="str" cm="1">
        <f t="array" ref="I2023">_xlfn.IFS(H2023&gt;411,"Platinum",AND(H2023&lt;=411, H2023&gt;311),"Gold",AND(H2023&lt;=311,H2023&gt;211),"Silver",H2023&lt;=211,"Bronze")</f>
        <v>Bronze</v>
      </c>
      <c r="J2023" t="str" cm="1">
        <f t="array" ref="J2023">_xlfn.IFS(
H2023="444","Champions",
LEFT(H2023,1)="4","Loyal Customers",
MID(H2023,2,1)="4","Potential Loyalists",
LEFT(H2023,1)="3","Promising",
LEFT(H2023,1)="2","Customers Needing Attention",
LEFT(H2023,1)&lt;="2","At Risk",
RIGHT(H2023,1)="4","Can't Lose Them",
TRUE,"Hibernating"
)</f>
        <v>At Risk</v>
      </c>
    </row>
    <row r="2024" spans="1:10" x14ac:dyDescent="0.25">
      <c r="A2024" s="3" t="s">
        <v>2040</v>
      </c>
      <c r="B2024">
        <v>69</v>
      </c>
      <c r="C2024">
        <v>2</v>
      </c>
      <c r="D2024">
        <v>624.15000000000009</v>
      </c>
      <c r="E2024" cm="1">
        <f t="array" ref="E2024">_xlfn.IFS(B2024&gt;87,1,AND(B2024&lt;=87, B2024&gt;45),2,AND(B2024&lt;=45,B2024&gt;18),3,B2024&lt;=18,4)</f>
        <v>2</v>
      </c>
      <c r="F2024" cm="1">
        <f t="array" ref="F2024">_xlfn.IFS(C2024&gt;7,4,AND(C2024&lt;=7, C2024&gt;5),3,AND(C2024&lt;=5,C2024&gt;4),2,C2024&lt;=4,1)</f>
        <v>1</v>
      </c>
      <c r="G2024" cm="1">
        <f t="array" ref="G2024">_xlfn.IFS(D2024&gt;4094,4,AND(D2024&lt;=4094, D2024&gt;2784),3,AND(D2024&lt;=2784,D2024&gt;1779),2,D2024&lt;=1779,1)</f>
        <v>1</v>
      </c>
      <c r="H2024">
        <f t="shared" si="31"/>
        <v>211</v>
      </c>
      <c r="I2024" t="str" cm="1">
        <f t="array" ref="I2024">_xlfn.IFS(H2024&gt;411,"Platinum",AND(H2024&lt;=411, H2024&gt;311),"Gold",AND(H2024&lt;=311,H2024&gt;211),"Silver",H2024&lt;=211,"Bronze")</f>
        <v>Bronze</v>
      </c>
      <c r="J2024" t="str" cm="1">
        <f t="array" ref="J2024">_xlfn.IFS(
H2024="444","Champions",
LEFT(H2024,1)="4","Loyal Customers",
MID(H2024,2,1)="4","Potential Loyalists",
LEFT(H2024,1)="3","Promising",
LEFT(H2024,1)="2","Customers Needing Attention",
LEFT(H2024,1)&lt;="2","At Risk",
RIGHT(H2024,1)="4","Can't Lose Them",
TRUE,"Hibernating"
)</f>
        <v>Customers Needing Attention</v>
      </c>
    </row>
    <row r="2025" spans="1:10" x14ac:dyDescent="0.25">
      <c r="A2025" s="3" t="s">
        <v>2041</v>
      </c>
      <c r="B2025">
        <v>58</v>
      </c>
      <c r="C2025">
        <v>7</v>
      </c>
      <c r="D2025">
        <v>4695.9399999999996</v>
      </c>
      <c r="E2025" cm="1">
        <f t="array" ref="E2025">_xlfn.IFS(B2025&gt;87,1,AND(B2025&lt;=87, B2025&gt;45),2,AND(B2025&lt;=45,B2025&gt;18),3,B2025&lt;=18,4)</f>
        <v>2</v>
      </c>
      <c r="F2025" cm="1">
        <f t="array" ref="F2025">_xlfn.IFS(C2025&gt;7,4,AND(C2025&lt;=7, C2025&gt;5),3,AND(C2025&lt;=5,C2025&gt;4),2,C2025&lt;=4,1)</f>
        <v>3</v>
      </c>
      <c r="G2025" cm="1">
        <f t="array" ref="G2025">_xlfn.IFS(D2025&gt;4094,4,AND(D2025&lt;=4094, D2025&gt;2784),3,AND(D2025&lt;=2784,D2025&gt;1779),2,D2025&lt;=1779,1)</f>
        <v>4</v>
      </c>
      <c r="H2025">
        <f t="shared" si="31"/>
        <v>234</v>
      </c>
      <c r="I2025" t="str" cm="1">
        <f t="array" ref="I2025">_xlfn.IFS(H2025&gt;411,"Platinum",AND(H2025&lt;=411, H2025&gt;311),"Gold",AND(H2025&lt;=311,H2025&gt;211),"Silver",H2025&lt;=211,"Bronze")</f>
        <v>Silver</v>
      </c>
      <c r="J2025" t="str" cm="1">
        <f t="array" ref="J2025">_xlfn.IFS(
H2025="444","Champions",
LEFT(H2025,1)="4","Loyal Customers",
MID(H2025,2,1)="4","Potential Loyalists",
LEFT(H2025,1)="3","Promising",
LEFT(H2025,1)="2","Customers Needing Attention",
LEFT(H2025,1)&lt;="2","At Risk",
RIGHT(H2025,1)="4","Can't Lose Them",
TRUE,"Hibernating"
)</f>
        <v>Customers Needing Attention</v>
      </c>
    </row>
    <row r="2026" spans="1:10" x14ac:dyDescent="0.25">
      <c r="A2026" s="3" t="s">
        <v>2042</v>
      </c>
      <c r="B2026">
        <v>51</v>
      </c>
      <c r="C2026">
        <v>5</v>
      </c>
      <c r="D2026">
        <v>1471.9099999999999</v>
      </c>
      <c r="E2026" cm="1">
        <f t="array" ref="E2026">_xlfn.IFS(B2026&gt;87,1,AND(B2026&lt;=87, B2026&gt;45),2,AND(B2026&lt;=45,B2026&gt;18),3,B2026&lt;=18,4)</f>
        <v>2</v>
      </c>
      <c r="F2026" cm="1">
        <f t="array" ref="F2026">_xlfn.IFS(C2026&gt;7,4,AND(C2026&lt;=7, C2026&gt;5),3,AND(C2026&lt;=5,C2026&gt;4),2,C2026&lt;=4,1)</f>
        <v>2</v>
      </c>
      <c r="G2026" cm="1">
        <f t="array" ref="G2026">_xlfn.IFS(D2026&gt;4094,4,AND(D2026&lt;=4094, D2026&gt;2784),3,AND(D2026&lt;=2784,D2026&gt;1779),2,D2026&lt;=1779,1)</f>
        <v>1</v>
      </c>
      <c r="H2026">
        <f t="shared" si="31"/>
        <v>221</v>
      </c>
      <c r="I2026" t="str" cm="1">
        <f t="array" ref="I2026">_xlfn.IFS(H2026&gt;411,"Platinum",AND(H2026&lt;=411, H2026&gt;311),"Gold",AND(H2026&lt;=311,H2026&gt;211),"Silver",H2026&lt;=211,"Bronze")</f>
        <v>Silver</v>
      </c>
      <c r="J2026" t="str" cm="1">
        <f t="array" ref="J2026">_xlfn.IFS(
H2026="444","Champions",
LEFT(H2026,1)="4","Loyal Customers",
MID(H2026,2,1)="4","Potential Loyalists",
LEFT(H2026,1)="3","Promising",
LEFT(H2026,1)="2","Customers Needing Attention",
LEFT(H2026,1)&lt;="2","At Risk",
RIGHT(H2026,1)="4","Can't Lose Them",
TRUE,"Hibernating"
)</f>
        <v>Customers Needing Attention</v>
      </c>
    </row>
    <row r="2027" spans="1:10" x14ac:dyDescent="0.25">
      <c r="A2027" s="3" t="s">
        <v>2043</v>
      </c>
      <c r="B2027">
        <v>11</v>
      </c>
      <c r="C2027">
        <v>8</v>
      </c>
      <c r="D2027">
        <v>5340.2899999999991</v>
      </c>
      <c r="E2027" cm="1">
        <f t="array" ref="E2027">_xlfn.IFS(B2027&gt;87,1,AND(B2027&lt;=87, B2027&gt;45),2,AND(B2027&lt;=45,B2027&gt;18),3,B2027&lt;=18,4)</f>
        <v>4</v>
      </c>
      <c r="F2027" cm="1">
        <f t="array" ref="F2027">_xlfn.IFS(C2027&gt;7,4,AND(C2027&lt;=7, C2027&gt;5),3,AND(C2027&lt;=5,C2027&gt;4),2,C2027&lt;=4,1)</f>
        <v>4</v>
      </c>
      <c r="G2027" cm="1">
        <f t="array" ref="G2027">_xlfn.IFS(D2027&gt;4094,4,AND(D2027&lt;=4094, D2027&gt;2784),3,AND(D2027&lt;=2784,D2027&gt;1779),2,D2027&lt;=1779,1)</f>
        <v>4</v>
      </c>
      <c r="H2027">
        <f t="shared" si="31"/>
        <v>444</v>
      </c>
      <c r="I2027" t="str" cm="1">
        <f t="array" ref="I2027">_xlfn.IFS(H2027&gt;411,"Platinum",AND(H2027&lt;=411, H2027&gt;311),"Gold",AND(H2027&lt;=311,H2027&gt;211),"Silver",H2027&lt;=211,"Bronze")</f>
        <v>Platinum</v>
      </c>
      <c r="J2027" t="str" cm="1">
        <f t="array" ref="J2027">_xlfn.IFS(
H2027="444","Champions",
LEFT(H2027,1)="4","Loyal Customers",
MID(H2027,2,1)="4","Potential Loyalists",
LEFT(H2027,1)="3","Promising",
LEFT(H2027,1)="2","Customers Needing Attention",
LEFT(H2027,1)&lt;="2","At Risk",
RIGHT(H2027,1)="4","Can't Lose Them",
TRUE,"Hibernating"
)</f>
        <v>Loyal Customers</v>
      </c>
    </row>
    <row r="2028" spans="1:10" x14ac:dyDescent="0.25">
      <c r="A2028" s="3" t="s">
        <v>2044</v>
      </c>
      <c r="B2028">
        <v>12</v>
      </c>
      <c r="C2028">
        <v>4</v>
      </c>
      <c r="D2028">
        <v>1636.08</v>
      </c>
      <c r="E2028" cm="1">
        <f t="array" ref="E2028">_xlfn.IFS(B2028&gt;87,1,AND(B2028&lt;=87, B2028&gt;45),2,AND(B2028&lt;=45,B2028&gt;18),3,B2028&lt;=18,4)</f>
        <v>4</v>
      </c>
      <c r="F2028" cm="1">
        <f t="array" ref="F2028">_xlfn.IFS(C2028&gt;7,4,AND(C2028&lt;=7, C2028&gt;5),3,AND(C2028&lt;=5,C2028&gt;4),2,C2028&lt;=4,1)</f>
        <v>1</v>
      </c>
      <c r="G2028" cm="1">
        <f t="array" ref="G2028">_xlfn.IFS(D2028&gt;4094,4,AND(D2028&lt;=4094, D2028&gt;2784),3,AND(D2028&lt;=2784,D2028&gt;1779),2,D2028&lt;=1779,1)</f>
        <v>1</v>
      </c>
      <c r="H2028">
        <f t="shared" si="31"/>
        <v>411</v>
      </c>
      <c r="I2028" t="str" cm="1">
        <f t="array" ref="I2028">_xlfn.IFS(H2028&gt;411,"Platinum",AND(H2028&lt;=411, H2028&gt;311),"Gold",AND(H2028&lt;=311,H2028&gt;211),"Silver",H2028&lt;=211,"Bronze")</f>
        <v>Gold</v>
      </c>
      <c r="J2028" t="str" cm="1">
        <f t="array" ref="J2028">_xlfn.IFS(
H2028="444","Champions",
LEFT(H2028,1)="4","Loyal Customers",
MID(H2028,2,1)="4","Potential Loyalists",
LEFT(H2028,1)="3","Promising",
LEFT(H2028,1)="2","Customers Needing Attention",
LEFT(H2028,1)&lt;="2","At Risk",
RIGHT(H2028,1)="4","Can't Lose Them",
TRUE,"Hibernating"
)</f>
        <v>Loyal Customers</v>
      </c>
    </row>
    <row r="2029" spans="1:10" x14ac:dyDescent="0.25">
      <c r="A2029" s="3" t="s">
        <v>2045</v>
      </c>
      <c r="B2029">
        <v>122</v>
      </c>
      <c r="C2029">
        <v>6</v>
      </c>
      <c r="D2029">
        <v>5278.02</v>
      </c>
      <c r="E2029" cm="1">
        <f t="array" ref="E2029">_xlfn.IFS(B2029&gt;87,1,AND(B2029&lt;=87, B2029&gt;45),2,AND(B2029&lt;=45,B2029&gt;18),3,B2029&lt;=18,4)</f>
        <v>1</v>
      </c>
      <c r="F2029" cm="1">
        <f t="array" ref="F2029">_xlfn.IFS(C2029&gt;7,4,AND(C2029&lt;=7, C2029&gt;5),3,AND(C2029&lt;=5,C2029&gt;4),2,C2029&lt;=4,1)</f>
        <v>3</v>
      </c>
      <c r="G2029" cm="1">
        <f t="array" ref="G2029">_xlfn.IFS(D2029&gt;4094,4,AND(D2029&lt;=4094, D2029&gt;2784),3,AND(D2029&lt;=2784,D2029&gt;1779),2,D2029&lt;=1779,1)</f>
        <v>4</v>
      </c>
      <c r="H2029">
        <f t="shared" si="31"/>
        <v>134</v>
      </c>
      <c r="I2029" t="str" cm="1">
        <f t="array" ref="I2029">_xlfn.IFS(H2029&gt;411,"Platinum",AND(H2029&lt;=411, H2029&gt;311),"Gold",AND(H2029&lt;=311,H2029&gt;211),"Silver",H2029&lt;=211,"Bronze")</f>
        <v>Bronze</v>
      </c>
      <c r="J2029" t="str" cm="1">
        <f t="array" ref="J2029">_xlfn.IFS(
H2029="444","Champions",
LEFT(H2029,1)="4","Loyal Customers",
MID(H2029,2,1)="4","Potential Loyalists",
LEFT(H2029,1)="3","Promising",
LEFT(H2029,1)="2","Customers Needing Attention",
LEFT(H2029,1)&lt;="2","At Risk",
RIGHT(H2029,1)="4","Can't Lose Them",
TRUE,"Hibernating"
)</f>
        <v>At Risk</v>
      </c>
    </row>
    <row r="2030" spans="1:10" x14ac:dyDescent="0.25">
      <c r="A2030" s="3" t="s">
        <v>2046</v>
      </c>
      <c r="B2030">
        <v>112</v>
      </c>
      <c r="C2030">
        <v>4</v>
      </c>
      <c r="D2030">
        <v>1854.5299999999997</v>
      </c>
      <c r="E2030" cm="1">
        <f t="array" ref="E2030">_xlfn.IFS(B2030&gt;87,1,AND(B2030&lt;=87, B2030&gt;45),2,AND(B2030&lt;=45,B2030&gt;18),3,B2030&lt;=18,4)</f>
        <v>1</v>
      </c>
      <c r="F2030" cm="1">
        <f t="array" ref="F2030">_xlfn.IFS(C2030&gt;7,4,AND(C2030&lt;=7, C2030&gt;5),3,AND(C2030&lt;=5,C2030&gt;4),2,C2030&lt;=4,1)</f>
        <v>1</v>
      </c>
      <c r="G2030" cm="1">
        <f t="array" ref="G2030">_xlfn.IFS(D2030&gt;4094,4,AND(D2030&lt;=4094, D2030&gt;2784),3,AND(D2030&lt;=2784,D2030&gt;1779),2,D2030&lt;=1779,1)</f>
        <v>2</v>
      </c>
      <c r="H2030">
        <f t="shared" si="31"/>
        <v>112</v>
      </c>
      <c r="I2030" t="str" cm="1">
        <f t="array" ref="I2030">_xlfn.IFS(H2030&gt;411,"Platinum",AND(H2030&lt;=411, H2030&gt;311),"Gold",AND(H2030&lt;=311,H2030&gt;211),"Silver",H2030&lt;=211,"Bronze")</f>
        <v>Bronze</v>
      </c>
      <c r="J2030" t="str" cm="1">
        <f t="array" ref="J2030">_xlfn.IFS(
H2030="444","Champions",
LEFT(H2030,1)="4","Loyal Customers",
MID(H2030,2,1)="4","Potential Loyalists",
LEFT(H2030,1)="3","Promising",
LEFT(H2030,1)="2","Customers Needing Attention",
LEFT(H2030,1)&lt;="2","At Risk",
RIGHT(H2030,1)="4","Can't Lose Them",
TRUE,"Hibernating"
)</f>
        <v>At Risk</v>
      </c>
    </row>
    <row r="2031" spans="1:10" x14ac:dyDescent="0.25">
      <c r="A2031" s="3" t="s">
        <v>2047</v>
      </c>
      <c r="B2031">
        <v>11</v>
      </c>
      <c r="C2031">
        <v>12</v>
      </c>
      <c r="D2031">
        <v>6755.1599999999989</v>
      </c>
      <c r="E2031" cm="1">
        <f t="array" ref="E2031">_xlfn.IFS(B2031&gt;87,1,AND(B2031&lt;=87, B2031&gt;45),2,AND(B2031&lt;=45,B2031&gt;18),3,B2031&lt;=18,4)</f>
        <v>4</v>
      </c>
      <c r="F2031" cm="1">
        <f t="array" ref="F2031">_xlfn.IFS(C2031&gt;7,4,AND(C2031&lt;=7, C2031&gt;5),3,AND(C2031&lt;=5,C2031&gt;4),2,C2031&lt;=4,1)</f>
        <v>4</v>
      </c>
      <c r="G2031" cm="1">
        <f t="array" ref="G2031">_xlfn.IFS(D2031&gt;4094,4,AND(D2031&lt;=4094, D2031&gt;2784),3,AND(D2031&lt;=2784,D2031&gt;1779),2,D2031&lt;=1779,1)</f>
        <v>4</v>
      </c>
      <c r="H2031">
        <f t="shared" si="31"/>
        <v>444</v>
      </c>
      <c r="I2031" t="str" cm="1">
        <f t="array" ref="I2031">_xlfn.IFS(H2031&gt;411,"Platinum",AND(H2031&lt;=411, H2031&gt;311),"Gold",AND(H2031&lt;=311,H2031&gt;211),"Silver",H2031&lt;=211,"Bronze")</f>
        <v>Platinum</v>
      </c>
      <c r="J2031" t="str" cm="1">
        <f t="array" ref="J2031">_xlfn.IFS(
H2031="444","Champions",
LEFT(H2031,1)="4","Loyal Customers",
MID(H2031,2,1)="4","Potential Loyalists",
LEFT(H2031,1)="3","Promising",
LEFT(H2031,1)="2","Customers Needing Attention",
LEFT(H2031,1)&lt;="2","At Risk",
RIGHT(H2031,1)="4","Can't Lose Them",
TRUE,"Hibernating"
)</f>
        <v>Loyal Customers</v>
      </c>
    </row>
    <row r="2032" spans="1:10" x14ac:dyDescent="0.25">
      <c r="A2032" s="3" t="s">
        <v>2048</v>
      </c>
      <c r="B2032">
        <v>107</v>
      </c>
      <c r="C2032">
        <v>5</v>
      </c>
      <c r="D2032">
        <v>2208.89</v>
      </c>
      <c r="E2032" cm="1">
        <f t="array" ref="E2032">_xlfn.IFS(B2032&gt;87,1,AND(B2032&lt;=87, B2032&gt;45),2,AND(B2032&lt;=45,B2032&gt;18),3,B2032&lt;=18,4)</f>
        <v>1</v>
      </c>
      <c r="F2032" cm="1">
        <f t="array" ref="F2032">_xlfn.IFS(C2032&gt;7,4,AND(C2032&lt;=7, C2032&gt;5),3,AND(C2032&lt;=5,C2032&gt;4),2,C2032&lt;=4,1)</f>
        <v>2</v>
      </c>
      <c r="G2032" cm="1">
        <f t="array" ref="G2032">_xlfn.IFS(D2032&gt;4094,4,AND(D2032&lt;=4094, D2032&gt;2784),3,AND(D2032&lt;=2784,D2032&gt;1779),2,D2032&lt;=1779,1)</f>
        <v>2</v>
      </c>
      <c r="H2032">
        <f t="shared" si="31"/>
        <v>122</v>
      </c>
      <c r="I2032" t="str" cm="1">
        <f t="array" ref="I2032">_xlfn.IFS(H2032&gt;411,"Platinum",AND(H2032&lt;=411, H2032&gt;311),"Gold",AND(H2032&lt;=311,H2032&gt;211),"Silver",H2032&lt;=211,"Bronze")</f>
        <v>Bronze</v>
      </c>
      <c r="J2032" t="str" cm="1">
        <f t="array" ref="J2032">_xlfn.IFS(
H2032="444","Champions",
LEFT(H2032,1)="4","Loyal Customers",
MID(H2032,2,1)="4","Potential Loyalists",
LEFT(H2032,1)="3","Promising",
LEFT(H2032,1)="2","Customers Needing Attention",
LEFT(H2032,1)&lt;="2","At Risk",
RIGHT(H2032,1)="4","Can't Lose Them",
TRUE,"Hibernating"
)</f>
        <v>At Risk</v>
      </c>
    </row>
    <row r="2033" spans="1:10" x14ac:dyDescent="0.25">
      <c r="A2033" s="3" t="s">
        <v>2049</v>
      </c>
      <c r="B2033">
        <v>115</v>
      </c>
      <c r="C2033">
        <v>2</v>
      </c>
      <c r="D2033">
        <v>262.52999999999997</v>
      </c>
      <c r="E2033" cm="1">
        <f t="array" ref="E2033">_xlfn.IFS(B2033&gt;87,1,AND(B2033&lt;=87, B2033&gt;45),2,AND(B2033&lt;=45,B2033&gt;18),3,B2033&lt;=18,4)</f>
        <v>1</v>
      </c>
      <c r="F2033" cm="1">
        <f t="array" ref="F2033">_xlfn.IFS(C2033&gt;7,4,AND(C2033&lt;=7, C2033&gt;5),3,AND(C2033&lt;=5,C2033&gt;4),2,C2033&lt;=4,1)</f>
        <v>1</v>
      </c>
      <c r="G2033" cm="1">
        <f t="array" ref="G2033">_xlfn.IFS(D2033&gt;4094,4,AND(D2033&lt;=4094, D2033&gt;2784),3,AND(D2033&lt;=2784,D2033&gt;1779),2,D2033&lt;=1779,1)</f>
        <v>1</v>
      </c>
      <c r="H2033">
        <f t="shared" si="31"/>
        <v>111</v>
      </c>
      <c r="I2033" t="str" cm="1">
        <f t="array" ref="I2033">_xlfn.IFS(H2033&gt;411,"Platinum",AND(H2033&lt;=411, H2033&gt;311),"Gold",AND(H2033&lt;=311,H2033&gt;211),"Silver",H2033&lt;=211,"Bronze")</f>
        <v>Bronze</v>
      </c>
      <c r="J2033" t="str" cm="1">
        <f t="array" ref="J2033">_xlfn.IFS(
H2033="444","Champions",
LEFT(H2033,1)="4","Loyal Customers",
MID(H2033,2,1)="4","Potential Loyalists",
LEFT(H2033,1)="3","Promising",
LEFT(H2033,1)="2","Customers Needing Attention",
LEFT(H2033,1)&lt;="2","At Risk",
RIGHT(H2033,1)="4","Can't Lose Them",
TRUE,"Hibernating"
)</f>
        <v>At Risk</v>
      </c>
    </row>
    <row r="2034" spans="1:10" x14ac:dyDescent="0.25">
      <c r="A2034" s="3" t="s">
        <v>2050</v>
      </c>
      <c r="B2034">
        <v>144</v>
      </c>
      <c r="C2034">
        <v>2</v>
      </c>
      <c r="D2034">
        <v>1747.08</v>
      </c>
      <c r="E2034" cm="1">
        <f t="array" ref="E2034">_xlfn.IFS(B2034&gt;87,1,AND(B2034&lt;=87, B2034&gt;45),2,AND(B2034&lt;=45,B2034&gt;18),3,B2034&lt;=18,4)</f>
        <v>1</v>
      </c>
      <c r="F2034" cm="1">
        <f t="array" ref="F2034">_xlfn.IFS(C2034&gt;7,4,AND(C2034&lt;=7, C2034&gt;5),3,AND(C2034&lt;=5,C2034&gt;4),2,C2034&lt;=4,1)</f>
        <v>1</v>
      </c>
      <c r="G2034" cm="1">
        <f t="array" ref="G2034">_xlfn.IFS(D2034&gt;4094,4,AND(D2034&lt;=4094, D2034&gt;2784),3,AND(D2034&lt;=2784,D2034&gt;1779),2,D2034&lt;=1779,1)</f>
        <v>1</v>
      </c>
      <c r="H2034">
        <f t="shared" si="31"/>
        <v>111</v>
      </c>
      <c r="I2034" t="str" cm="1">
        <f t="array" ref="I2034">_xlfn.IFS(H2034&gt;411,"Platinum",AND(H2034&lt;=411, H2034&gt;311),"Gold",AND(H2034&lt;=311,H2034&gt;211),"Silver",H2034&lt;=211,"Bronze")</f>
        <v>Bronze</v>
      </c>
      <c r="J2034" t="str" cm="1">
        <f t="array" ref="J2034">_xlfn.IFS(
H2034="444","Champions",
LEFT(H2034,1)="4","Loyal Customers",
MID(H2034,2,1)="4","Potential Loyalists",
LEFT(H2034,1)="3","Promising",
LEFT(H2034,1)="2","Customers Needing Attention",
LEFT(H2034,1)&lt;="2","At Risk",
RIGHT(H2034,1)="4","Can't Lose Them",
TRUE,"Hibernating"
)</f>
        <v>At Risk</v>
      </c>
    </row>
    <row r="2035" spans="1:10" x14ac:dyDescent="0.25">
      <c r="A2035" s="3" t="s">
        <v>2051</v>
      </c>
      <c r="B2035">
        <v>91</v>
      </c>
      <c r="C2035">
        <v>5</v>
      </c>
      <c r="D2035">
        <v>4792.79</v>
      </c>
      <c r="E2035" cm="1">
        <f t="array" ref="E2035">_xlfn.IFS(B2035&gt;87,1,AND(B2035&lt;=87, B2035&gt;45),2,AND(B2035&lt;=45,B2035&gt;18),3,B2035&lt;=18,4)</f>
        <v>1</v>
      </c>
      <c r="F2035" cm="1">
        <f t="array" ref="F2035">_xlfn.IFS(C2035&gt;7,4,AND(C2035&lt;=7, C2035&gt;5),3,AND(C2035&lt;=5,C2035&gt;4),2,C2035&lt;=4,1)</f>
        <v>2</v>
      </c>
      <c r="G2035" cm="1">
        <f t="array" ref="G2035">_xlfn.IFS(D2035&gt;4094,4,AND(D2035&lt;=4094, D2035&gt;2784),3,AND(D2035&lt;=2784,D2035&gt;1779),2,D2035&lt;=1779,1)</f>
        <v>4</v>
      </c>
      <c r="H2035">
        <f t="shared" si="31"/>
        <v>124</v>
      </c>
      <c r="I2035" t="str" cm="1">
        <f t="array" ref="I2035">_xlfn.IFS(H2035&gt;411,"Platinum",AND(H2035&lt;=411, H2035&gt;311),"Gold",AND(H2035&lt;=311,H2035&gt;211),"Silver",H2035&lt;=211,"Bronze")</f>
        <v>Bronze</v>
      </c>
      <c r="J2035" t="str" cm="1">
        <f t="array" ref="J2035">_xlfn.IFS(
H2035="444","Champions",
LEFT(H2035,1)="4","Loyal Customers",
MID(H2035,2,1)="4","Potential Loyalists",
LEFT(H2035,1)="3","Promising",
LEFT(H2035,1)="2","Customers Needing Attention",
LEFT(H2035,1)&lt;="2","At Risk",
RIGHT(H2035,1)="4","Can't Lose Them",
TRUE,"Hibernating"
)</f>
        <v>At Risk</v>
      </c>
    </row>
    <row r="2036" spans="1:10" x14ac:dyDescent="0.25">
      <c r="A2036" s="3" t="s">
        <v>2052</v>
      </c>
      <c r="B2036">
        <v>95</v>
      </c>
      <c r="C2036">
        <v>5</v>
      </c>
      <c r="D2036">
        <v>2490.7599999999998</v>
      </c>
      <c r="E2036" cm="1">
        <f t="array" ref="E2036">_xlfn.IFS(B2036&gt;87,1,AND(B2036&lt;=87, B2036&gt;45),2,AND(B2036&lt;=45,B2036&gt;18),3,B2036&lt;=18,4)</f>
        <v>1</v>
      </c>
      <c r="F2036" cm="1">
        <f t="array" ref="F2036">_xlfn.IFS(C2036&gt;7,4,AND(C2036&lt;=7, C2036&gt;5),3,AND(C2036&lt;=5,C2036&gt;4),2,C2036&lt;=4,1)</f>
        <v>2</v>
      </c>
      <c r="G2036" cm="1">
        <f t="array" ref="G2036">_xlfn.IFS(D2036&gt;4094,4,AND(D2036&lt;=4094, D2036&gt;2784),3,AND(D2036&lt;=2784,D2036&gt;1779),2,D2036&lt;=1779,1)</f>
        <v>2</v>
      </c>
      <c r="H2036">
        <f t="shared" si="31"/>
        <v>122</v>
      </c>
      <c r="I2036" t="str" cm="1">
        <f t="array" ref="I2036">_xlfn.IFS(H2036&gt;411,"Platinum",AND(H2036&lt;=411, H2036&gt;311),"Gold",AND(H2036&lt;=311,H2036&gt;211),"Silver",H2036&lt;=211,"Bronze")</f>
        <v>Bronze</v>
      </c>
      <c r="J2036" t="str" cm="1">
        <f t="array" ref="J2036">_xlfn.IFS(
H2036="444","Champions",
LEFT(H2036,1)="4","Loyal Customers",
MID(H2036,2,1)="4","Potential Loyalists",
LEFT(H2036,1)="3","Promising",
LEFT(H2036,1)="2","Customers Needing Attention",
LEFT(H2036,1)&lt;="2","At Risk",
RIGHT(H2036,1)="4","Can't Lose Them",
TRUE,"Hibernating"
)</f>
        <v>At Risk</v>
      </c>
    </row>
    <row r="2037" spans="1:10" x14ac:dyDescent="0.25">
      <c r="A2037" s="3" t="s">
        <v>2053</v>
      </c>
      <c r="B2037">
        <v>14</v>
      </c>
      <c r="C2037">
        <v>5</v>
      </c>
      <c r="D2037">
        <v>3975.17</v>
      </c>
      <c r="E2037" cm="1">
        <f t="array" ref="E2037">_xlfn.IFS(B2037&gt;87,1,AND(B2037&lt;=87, B2037&gt;45),2,AND(B2037&lt;=45,B2037&gt;18),3,B2037&lt;=18,4)</f>
        <v>4</v>
      </c>
      <c r="F2037" cm="1">
        <f t="array" ref="F2037">_xlfn.IFS(C2037&gt;7,4,AND(C2037&lt;=7, C2037&gt;5),3,AND(C2037&lt;=5,C2037&gt;4),2,C2037&lt;=4,1)</f>
        <v>2</v>
      </c>
      <c r="G2037" cm="1">
        <f t="array" ref="G2037">_xlfn.IFS(D2037&gt;4094,4,AND(D2037&lt;=4094, D2037&gt;2784),3,AND(D2037&lt;=2784,D2037&gt;1779),2,D2037&lt;=1779,1)</f>
        <v>3</v>
      </c>
      <c r="H2037">
        <f t="shared" si="31"/>
        <v>423</v>
      </c>
      <c r="I2037" t="str" cm="1">
        <f t="array" ref="I2037">_xlfn.IFS(H2037&gt;411,"Platinum",AND(H2037&lt;=411, H2037&gt;311),"Gold",AND(H2037&lt;=311,H2037&gt;211),"Silver",H2037&lt;=211,"Bronze")</f>
        <v>Platinum</v>
      </c>
      <c r="J2037" t="str" cm="1">
        <f t="array" ref="J2037">_xlfn.IFS(
H2037="444","Champions",
LEFT(H2037,1)="4","Loyal Customers",
MID(H2037,2,1)="4","Potential Loyalists",
LEFT(H2037,1)="3","Promising",
LEFT(H2037,1)="2","Customers Needing Attention",
LEFT(H2037,1)&lt;="2","At Risk",
RIGHT(H2037,1)="4","Can't Lose Them",
TRUE,"Hibernating"
)</f>
        <v>Loyal Customers</v>
      </c>
    </row>
    <row r="2038" spans="1:10" x14ac:dyDescent="0.25">
      <c r="A2038" s="3" t="s">
        <v>2054</v>
      </c>
      <c r="B2038">
        <v>23</v>
      </c>
      <c r="C2038">
        <v>9</v>
      </c>
      <c r="D2038">
        <v>3531.57</v>
      </c>
      <c r="E2038" cm="1">
        <f t="array" ref="E2038">_xlfn.IFS(B2038&gt;87,1,AND(B2038&lt;=87, B2038&gt;45),2,AND(B2038&lt;=45,B2038&gt;18),3,B2038&lt;=18,4)</f>
        <v>3</v>
      </c>
      <c r="F2038" cm="1">
        <f t="array" ref="F2038">_xlfn.IFS(C2038&gt;7,4,AND(C2038&lt;=7, C2038&gt;5),3,AND(C2038&lt;=5,C2038&gt;4),2,C2038&lt;=4,1)</f>
        <v>4</v>
      </c>
      <c r="G2038" cm="1">
        <f t="array" ref="G2038">_xlfn.IFS(D2038&gt;4094,4,AND(D2038&lt;=4094, D2038&gt;2784),3,AND(D2038&lt;=2784,D2038&gt;1779),2,D2038&lt;=1779,1)</f>
        <v>3</v>
      </c>
      <c r="H2038">
        <f t="shared" si="31"/>
        <v>343</v>
      </c>
      <c r="I2038" t="str" cm="1">
        <f t="array" ref="I2038">_xlfn.IFS(H2038&gt;411,"Platinum",AND(H2038&lt;=411, H2038&gt;311),"Gold",AND(H2038&lt;=311,H2038&gt;211),"Silver",H2038&lt;=211,"Bronze")</f>
        <v>Gold</v>
      </c>
      <c r="J2038" t="str" cm="1">
        <f t="array" ref="J2038">_xlfn.IFS(
H2038="444","Champions",
LEFT(H2038,1)="4","Loyal Customers",
MID(H2038,2,1)="4","Potential Loyalists",
LEFT(H2038,1)="3","Promising",
LEFT(H2038,1)="2","Customers Needing Attention",
LEFT(H2038,1)&lt;="2","At Risk",
RIGHT(H2038,1)="4","Can't Lose Them",
TRUE,"Hibernating"
)</f>
        <v>Potential Loyalists</v>
      </c>
    </row>
    <row r="2039" spans="1:10" x14ac:dyDescent="0.25">
      <c r="A2039" s="3" t="s">
        <v>2055</v>
      </c>
      <c r="B2039">
        <v>16</v>
      </c>
      <c r="C2039">
        <v>6</v>
      </c>
      <c r="D2039">
        <v>2638.92</v>
      </c>
      <c r="E2039" cm="1">
        <f t="array" ref="E2039">_xlfn.IFS(B2039&gt;87,1,AND(B2039&lt;=87, B2039&gt;45),2,AND(B2039&lt;=45,B2039&gt;18),3,B2039&lt;=18,4)</f>
        <v>4</v>
      </c>
      <c r="F2039" cm="1">
        <f t="array" ref="F2039">_xlfn.IFS(C2039&gt;7,4,AND(C2039&lt;=7, C2039&gt;5),3,AND(C2039&lt;=5,C2039&gt;4),2,C2039&lt;=4,1)</f>
        <v>3</v>
      </c>
      <c r="G2039" cm="1">
        <f t="array" ref="G2039">_xlfn.IFS(D2039&gt;4094,4,AND(D2039&lt;=4094, D2039&gt;2784),3,AND(D2039&lt;=2784,D2039&gt;1779),2,D2039&lt;=1779,1)</f>
        <v>2</v>
      </c>
      <c r="H2039">
        <f t="shared" si="31"/>
        <v>432</v>
      </c>
      <c r="I2039" t="str" cm="1">
        <f t="array" ref="I2039">_xlfn.IFS(H2039&gt;411,"Platinum",AND(H2039&lt;=411, H2039&gt;311),"Gold",AND(H2039&lt;=311,H2039&gt;211),"Silver",H2039&lt;=211,"Bronze")</f>
        <v>Platinum</v>
      </c>
      <c r="J2039" t="str" cm="1">
        <f t="array" ref="J2039">_xlfn.IFS(
H2039="444","Champions",
LEFT(H2039,1)="4","Loyal Customers",
MID(H2039,2,1)="4","Potential Loyalists",
LEFT(H2039,1)="3","Promising",
LEFT(H2039,1)="2","Customers Needing Attention",
LEFT(H2039,1)&lt;="2","At Risk",
RIGHT(H2039,1)="4","Can't Lose Them",
TRUE,"Hibernating"
)</f>
        <v>Loyal Customers</v>
      </c>
    </row>
    <row r="2040" spans="1:10" x14ac:dyDescent="0.25">
      <c r="A2040" s="3" t="s">
        <v>2056</v>
      </c>
      <c r="B2040">
        <v>66</v>
      </c>
      <c r="C2040">
        <v>3</v>
      </c>
      <c r="D2040">
        <v>2115.86</v>
      </c>
      <c r="E2040" cm="1">
        <f t="array" ref="E2040">_xlfn.IFS(B2040&gt;87,1,AND(B2040&lt;=87, B2040&gt;45),2,AND(B2040&lt;=45,B2040&gt;18),3,B2040&lt;=18,4)</f>
        <v>2</v>
      </c>
      <c r="F2040" cm="1">
        <f t="array" ref="F2040">_xlfn.IFS(C2040&gt;7,4,AND(C2040&lt;=7, C2040&gt;5),3,AND(C2040&lt;=5,C2040&gt;4),2,C2040&lt;=4,1)</f>
        <v>1</v>
      </c>
      <c r="G2040" cm="1">
        <f t="array" ref="G2040">_xlfn.IFS(D2040&gt;4094,4,AND(D2040&lt;=4094, D2040&gt;2784),3,AND(D2040&lt;=2784,D2040&gt;1779),2,D2040&lt;=1779,1)</f>
        <v>2</v>
      </c>
      <c r="H2040">
        <f t="shared" si="31"/>
        <v>212</v>
      </c>
      <c r="I2040" t="str" cm="1">
        <f t="array" ref="I2040">_xlfn.IFS(H2040&gt;411,"Platinum",AND(H2040&lt;=411, H2040&gt;311),"Gold",AND(H2040&lt;=311,H2040&gt;211),"Silver",H2040&lt;=211,"Bronze")</f>
        <v>Silver</v>
      </c>
      <c r="J2040" t="str" cm="1">
        <f t="array" ref="J2040">_xlfn.IFS(
H2040="444","Champions",
LEFT(H2040,1)="4","Loyal Customers",
MID(H2040,2,1)="4","Potential Loyalists",
LEFT(H2040,1)="3","Promising",
LEFT(H2040,1)="2","Customers Needing Attention",
LEFT(H2040,1)&lt;="2","At Risk",
RIGHT(H2040,1)="4","Can't Lose Them",
TRUE,"Hibernating"
)</f>
        <v>Customers Needing Attention</v>
      </c>
    </row>
    <row r="2041" spans="1:10" x14ac:dyDescent="0.25">
      <c r="A2041" s="3" t="s">
        <v>2057</v>
      </c>
      <c r="B2041">
        <v>228</v>
      </c>
      <c r="C2041">
        <v>3</v>
      </c>
      <c r="D2041">
        <v>328.77</v>
      </c>
      <c r="E2041" cm="1">
        <f t="array" ref="E2041">_xlfn.IFS(B2041&gt;87,1,AND(B2041&lt;=87, B2041&gt;45),2,AND(B2041&lt;=45,B2041&gt;18),3,B2041&lt;=18,4)</f>
        <v>1</v>
      </c>
      <c r="F2041" cm="1">
        <f t="array" ref="F2041">_xlfn.IFS(C2041&gt;7,4,AND(C2041&lt;=7, C2041&gt;5),3,AND(C2041&lt;=5,C2041&gt;4),2,C2041&lt;=4,1)</f>
        <v>1</v>
      </c>
      <c r="G2041" cm="1">
        <f t="array" ref="G2041">_xlfn.IFS(D2041&gt;4094,4,AND(D2041&lt;=4094, D2041&gt;2784),3,AND(D2041&lt;=2784,D2041&gt;1779),2,D2041&lt;=1779,1)</f>
        <v>1</v>
      </c>
      <c r="H2041">
        <f t="shared" si="31"/>
        <v>111</v>
      </c>
      <c r="I2041" t="str" cm="1">
        <f t="array" ref="I2041">_xlfn.IFS(H2041&gt;411,"Platinum",AND(H2041&lt;=411, H2041&gt;311),"Gold",AND(H2041&lt;=311,H2041&gt;211),"Silver",H2041&lt;=211,"Bronze")</f>
        <v>Bronze</v>
      </c>
      <c r="J2041" t="str" cm="1">
        <f t="array" ref="J2041">_xlfn.IFS(
H2041="444","Champions",
LEFT(H2041,1)="4","Loyal Customers",
MID(H2041,2,1)="4","Potential Loyalists",
LEFT(H2041,1)="3","Promising",
LEFT(H2041,1)="2","Customers Needing Attention",
LEFT(H2041,1)&lt;="2","At Risk",
RIGHT(H2041,1)="4","Can't Lose Them",
TRUE,"Hibernating"
)</f>
        <v>At Risk</v>
      </c>
    </row>
    <row r="2042" spans="1:10" x14ac:dyDescent="0.25">
      <c r="A2042" s="3" t="s">
        <v>2058</v>
      </c>
      <c r="B2042">
        <v>13</v>
      </c>
      <c r="C2042">
        <v>9</v>
      </c>
      <c r="D2042">
        <v>4508.75</v>
      </c>
      <c r="E2042" cm="1">
        <f t="array" ref="E2042">_xlfn.IFS(B2042&gt;87,1,AND(B2042&lt;=87, B2042&gt;45),2,AND(B2042&lt;=45,B2042&gt;18),3,B2042&lt;=18,4)</f>
        <v>4</v>
      </c>
      <c r="F2042" cm="1">
        <f t="array" ref="F2042">_xlfn.IFS(C2042&gt;7,4,AND(C2042&lt;=7, C2042&gt;5),3,AND(C2042&lt;=5,C2042&gt;4),2,C2042&lt;=4,1)</f>
        <v>4</v>
      </c>
      <c r="G2042" cm="1">
        <f t="array" ref="G2042">_xlfn.IFS(D2042&gt;4094,4,AND(D2042&lt;=4094, D2042&gt;2784),3,AND(D2042&lt;=2784,D2042&gt;1779),2,D2042&lt;=1779,1)</f>
        <v>4</v>
      </c>
      <c r="H2042">
        <f t="shared" si="31"/>
        <v>444</v>
      </c>
      <c r="I2042" t="str" cm="1">
        <f t="array" ref="I2042">_xlfn.IFS(H2042&gt;411,"Platinum",AND(H2042&lt;=411, H2042&gt;311),"Gold",AND(H2042&lt;=311,H2042&gt;211),"Silver",H2042&lt;=211,"Bronze")</f>
        <v>Platinum</v>
      </c>
      <c r="J2042" t="str" cm="1">
        <f t="array" ref="J2042">_xlfn.IFS(
H2042="444","Champions",
LEFT(H2042,1)="4","Loyal Customers",
MID(H2042,2,1)="4","Potential Loyalists",
LEFT(H2042,1)="3","Promising",
LEFT(H2042,1)="2","Customers Needing Attention",
LEFT(H2042,1)&lt;="2","At Risk",
RIGHT(H2042,1)="4","Can't Lose Them",
TRUE,"Hibernating"
)</f>
        <v>Loyal Customers</v>
      </c>
    </row>
    <row r="2043" spans="1:10" x14ac:dyDescent="0.25">
      <c r="A2043" s="3" t="s">
        <v>2059</v>
      </c>
      <c r="B2043">
        <v>41</v>
      </c>
      <c r="C2043">
        <v>7</v>
      </c>
      <c r="D2043">
        <v>3171.3899999999994</v>
      </c>
      <c r="E2043" cm="1">
        <f t="array" ref="E2043">_xlfn.IFS(B2043&gt;87,1,AND(B2043&lt;=87, B2043&gt;45),2,AND(B2043&lt;=45,B2043&gt;18),3,B2043&lt;=18,4)</f>
        <v>3</v>
      </c>
      <c r="F2043" cm="1">
        <f t="array" ref="F2043">_xlfn.IFS(C2043&gt;7,4,AND(C2043&lt;=7, C2043&gt;5),3,AND(C2043&lt;=5,C2043&gt;4),2,C2043&lt;=4,1)</f>
        <v>3</v>
      </c>
      <c r="G2043" cm="1">
        <f t="array" ref="G2043">_xlfn.IFS(D2043&gt;4094,4,AND(D2043&lt;=4094, D2043&gt;2784),3,AND(D2043&lt;=2784,D2043&gt;1779),2,D2043&lt;=1779,1)</f>
        <v>3</v>
      </c>
      <c r="H2043">
        <f t="shared" si="31"/>
        <v>333</v>
      </c>
      <c r="I2043" t="str" cm="1">
        <f t="array" ref="I2043">_xlfn.IFS(H2043&gt;411,"Platinum",AND(H2043&lt;=411, H2043&gt;311),"Gold",AND(H2043&lt;=311,H2043&gt;211),"Silver",H2043&lt;=211,"Bronze")</f>
        <v>Gold</v>
      </c>
      <c r="J2043" t="str" cm="1">
        <f t="array" ref="J2043">_xlfn.IFS(
H2043="444","Champions",
LEFT(H2043,1)="4","Loyal Customers",
MID(H2043,2,1)="4","Potential Loyalists",
LEFT(H2043,1)="3","Promising",
LEFT(H2043,1)="2","Customers Needing Attention",
LEFT(H2043,1)&lt;="2","At Risk",
RIGHT(H2043,1)="4","Can't Lose Them",
TRUE,"Hibernating"
)</f>
        <v>Promising</v>
      </c>
    </row>
    <row r="2044" spans="1:10" x14ac:dyDescent="0.25">
      <c r="A2044" s="3" t="s">
        <v>2060</v>
      </c>
      <c r="B2044">
        <v>15</v>
      </c>
      <c r="C2044">
        <v>3</v>
      </c>
      <c r="D2044">
        <v>1554.34</v>
      </c>
      <c r="E2044" cm="1">
        <f t="array" ref="E2044">_xlfn.IFS(B2044&gt;87,1,AND(B2044&lt;=87, B2044&gt;45),2,AND(B2044&lt;=45,B2044&gt;18),3,B2044&lt;=18,4)</f>
        <v>4</v>
      </c>
      <c r="F2044" cm="1">
        <f t="array" ref="F2044">_xlfn.IFS(C2044&gt;7,4,AND(C2044&lt;=7, C2044&gt;5),3,AND(C2044&lt;=5,C2044&gt;4),2,C2044&lt;=4,1)</f>
        <v>1</v>
      </c>
      <c r="G2044" cm="1">
        <f t="array" ref="G2044">_xlfn.IFS(D2044&gt;4094,4,AND(D2044&lt;=4094, D2044&gt;2784),3,AND(D2044&lt;=2784,D2044&gt;1779),2,D2044&lt;=1779,1)</f>
        <v>1</v>
      </c>
      <c r="H2044">
        <f t="shared" si="31"/>
        <v>411</v>
      </c>
      <c r="I2044" t="str" cm="1">
        <f t="array" ref="I2044">_xlfn.IFS(H2044&gt;411,"Platinum",AND(H2044&lt;=411, H2044&gt;311),"Gold",AND(H2044&lt;=311,H2044&gt;211),"Silver",H2044&lt;=211,"Bronze")</f>
        <v>Gold</v>
      </c>
      <c r="J2044" t="str" cm="1">
        <f t="array" ref="J2044">_xlfn.IFS(
H2044="444","Champions",
LEFT(H2044,1)="4","Loyal Customers",
MID(H2044,2,1)="4","Potential Loyalists",
LEFT(H2044,1)="3","Promising",
LEFT(H2044,1)="2","Customers Needing Attention",
LEFT(H2044,1)&lt;="2","At Risk",
RIGHT(H2044,1)="4","Can't Lose Them",
TRUE,"Hibernating"
)</f>
        <v>Loyal Customers</v>
      </c>
    </row>
    <row r="2045" spans="1:10" x14ac:dyDescent="0.25">
      <c r="A2045" s="3" t="s">
        <v>2061</v>
      </c>
      <c r="B2045">
        <v>17</v>
      </c>
      <c r="C2045">
        <v>8</v>
      </c>
      <c r="D2045">
        <v>2693.0400000000004</v>
      </c>
      <c r="E2045" cm="1">
        <f t="array" ref="E2045">_xlfn.IFS(B2045&gt;87,1,AND(B2045&lt;=87, B2045&gt;45),2,AND(B2045&lt;=45,B2045&gt;18),3,B2045&lt;=18,4)</f>
        <v>4</v>
      </c>
      <c r="F2045" cm="1">
        <f t="array" ref="F2045">_xlfn.IFS(C2045&gt;7,4,AND(C2045&lt;=7, C2045&gt;5),3,AND(C2045&lt;=5,C2045&gt;4),2,C2045&lt;=4,1)</f>
        <v>4</v>
      </c>
      <c r="G2045" cm="1">
        <f t="array" ref="G2045">_xlfn.IFS(D2045&gt;4094,4,AND(D2045&lt;=4094, D2045&gt;2784),3,AND(D2045&lt;=2784,D2045&gt;1779),2,D2045&lt;=1779,1)</f>
        <v>2</v>
      </c>
      <c r="H2045">
        <f t="shared" si="31"/>
        <v>442</v>
      </c>
      <c r="I2045" t="str" cm="1">
        <f t="array" ref="I2045">_xlfn.IFS(H2045&gt;411,"Platinum",AND(H2045&lt;=411, H2045&gt;311),"Gold",AND(H2045&lt;=311,H2045&gt;211),"Silver",H2045&lt;=211,"Bronze")</f>
        <v>Platinum</v>
      </c>
      <c r="J2045" t="str" cm="1">
        <f t="array" ref="J2045">_xlfn.IFS(
H2045="444","Champions",
LEFT(H2045,1)="4","Loyal Customers",
MID(H2045,2,1)="4","Potential Loyalists",
LEFT(H2045,1)="3","Promising",
LEFT(H2045,1)="2","Customers Needing Attention",
LEFT(H2045,1)&lt;="2","At Risk",
RIGHT(H2045,1)="4","Can't Lose Them",
TRUE,"Hibernating"
)</f>
        <v>Loyal Customers</v>
      </c>
    </row>
    <row r="2046" spans="1:10" x14ac:dyDescent="0.25">
      <c r="A2046" s="3" t="s">
        <v>2062</v>
      </c>
      <c r="B2046">
        <v>133</v>
      </c>
      <c r="C2046">
        <v>5</v>
      </c>
      <c r="D2046">
        <v>3251.42</v>
      </c>
      <c r="E2046" cm="1">
        <f t="array" ref="E2046">_xlfn.IFS(B2046&gt;87,1,AND(B2046&lt;=87, B2046&gt;45),2,AND(B2046&lt;=45,B2046&gt;18),3,B2046&lt;=18,4)</f>
        <v>1</v>
      </c>
      <c r="F2046" cm="1">
        <f t="array" ref="F2046">_xlfn.IFS(C2046&gt;7,4,AND(C2046&lt;=7, C2046&gt;5),3,AND(C2046&lt;=5,C2046&gt;4),2,C2046&lt;=4,1)</f>
        <v>2</v>
      </c>
      <c r="G2046" cm="1">
        <f t="array" ref="G2046">_xlfn.IFS(D2046&gt;4094,4,AND(D2046&lt;=4094, D2046&gt;2784),3,AND(D2046&lt;=2784,D2046&gt;1779),2,D2046&lt;=1779,1)</f>
        <v>3</v>
      </c>
      <c r="H2046">
        <f t="shared" si="31"/>
        <v>123</v>
      </c>
      <c r="I2046" t="str" cm="1">
        <f t="array" ref="I2046">_xlfn.IFS(H2046&gt;411,"Platinum",AND(H2046&lt;=411, H2046&gt;311),"Gold",AND(H2046&lt;=311,H2046&gt;211),"Silver",H2046&lt;=211,"Bronze")</f>
        <v>Bronze</v>
      </c>
      <c r="J2046" t="str" cm="1">
        <f t="array" ref="J2046">_xlfn.IFS(
H2046="444","Champions",
LEFT(H2046,1)="4","Loyal Customers",
MID(H2046,2,1)="4","Potential Loyalists",
LEFT(H2046,1)="3","Promising",
LEFT(H2046,1)="2","Customers Needing Attention",
LEFT(H2046,1)&lt;="2","At Risk",
RIGHT(H2046,1)="4","Can't Lose Them",
TRUE,"Hibernating"
)</f>
        <v>At Risk</v>
      </c>
    </row>
    <row r="2047" spans="1:10" x14ac:dyDescent="0.25">
      <c r="A2047" s="3" t="s">
        <v>2063</v>
      </c>
      <c r="B2047">
        <v>16</v>
      </c>
      <c r="C2047">
        <v>4</v>
      </c>
      <c r="D2047">
        <v>811.67</v>
      </c>
      <c r="E2047" cm="1">
        <f t="array" ref="E2047">_xlfn.IFS(B2047&gt;87,1,AND(B2047&lt;=87, B2047&gt;45),2,AND(B2047&lt;=45,B2047&gt;18),3,B2047&lt;=18,4)</f>
        <v>4</v>
      </c>
      <c r="F2047" cm="1">
        <f t="array" ref="F2047">_xlfn.IFS(C2047&gt;7,4,AND(C2047&lt;=7, C2047&gt;5),3,AND(C2047&lt;=5,C2047&gt;4),2,C2047&lt;=4,1)</f>
        <v>1</v>
      </c>
      <c r="G2047" cm="1">
        <f t="array" ref="G2047">_xlfn.IFS(D2047&gt;4094,4,AND(D2047&lt;=4094, D2047&gt;2784),3,AND(D2047&lt;=2784,D2047&gt;1779),2,D2047&lt;=1779,1)</f>
        <v>1</v>
      </c>
      <c r="H2047">
        <f t="shared" si="31"/>
        <v>411</v>
      </c>
      <c r="I2047" t="str" cm="1">
        <f t="array" ref="I2047">_xlfn.IFS(H2047&gt;411,"Platinum",AND(H2047&lt;=411, H2047&gt;311),"Gold",AND(H2047&lt;=311,H2047&gt;211),"Silver",H2047&lt;=211,"Bronze")</f>
        <v>Gold</v>
      </c>
      <c r="J2047" t="str" cm="1">
        <f t="array" ref="J2047">_xlfn.IFS(
H2047="444","Champions",
LEFT(H2047,1)="4","Loyal Customers",
MID(H2047,2,1)="4","Potential Loyalists",
LEFT(H2047,1)="3","Promising",
LEFT(H2047,1)="2","Customers Needing Attention",
LEFT(H2047,1)&lt;="2","At Risk",
RIGHT(H2047,1)="4","Can't Lose Them",
TRUE,"Hibernating"
)</f>
        <v>Loyal Customers</v>
      </c>
    </row>
    <row r="2048" spans="1:10" x14ac:dyDescent="0.25">
      <c r="A2048" s="3" t="s">
        <v>2064</v>
      </c>
      <c r="B2048">
        <v>16</v>
      </c>
      <c r="C2048">
        <v>7</v>
      </c>
      <c r="D2048">
        <v>6522.2800000000007</v>
      </c>
      <c r="E2048" cm="1">
        <f t="array" ref="E2048">_xlfn.IFS(B2048&gt;87,1,AND(B2048&lt;=87, B2048&gt;45),2,AND(B2048&lt;=45,B2048&gt;18),3,B2048&lt;=18,4)</f>
        <v>4</v>
      </c>
      <c r="F2048" cm="1">
        <f t="array" ref="F2048">_xlfn.IFS(C2048&gt;7,4,AND(C2048&lt;=7, C2048&gt;5),3,AND(C2048&lt;=5,C2048&gt;4),2,C2048&lt;=4,1)</f>
        <v>3</v>
      </c>
      <c r="G2048" cm="1">
        <f t="array" ref="G2048">_xlfn.IFS(D2048&gt;4094,4,AND(D2048&lt;=4094, D2048&gt;2784),3,AND(D2048&lt;=2784,D2048&gt;1779),2,D2048&lt;=1779,1)</f>
        <v>4</v>
      </c>
      <c r="H2048">
        <f t="shared" si="31"/>
        <v>434</v>
      </c>
      <c r="I2048" t="str" cm="1">
        <f t="array" ref="I2048">_xlfn.IFS(H2048&gt;411,"Platinum",AND(H2048&lt;=411, H2048&gt;311),"Gold",AND(H2048&lt;=311,H2048&gt;211),"Silver",H2048&lt;=211,"Bronze")</f>
        <v>Platinum</v>
      </c>
      <c r="J2048" t="str" cm="1">
        <f t="array" ref="J2048">_xlfn.IFS(
H2048="444","Champions",
LEFT(H2048,1)="4","Loyal Customers",
MID(H2048,2,1)="4","Potential Loyalists",
LEFT(H2048,1)="3","Promising",
LEFT(H2048,1)="2","Customers Needing Attention",
LEFT(H2048,1)&lt;="2","At Risk",
RIGHT(H2048,1)="4","Can't Lose Them",
TRUE,"Hibernating"
)</f>
        <v>Loyal Customers</v>
      </c>
    </row>
    <row r="2049" spans="1:10" x14ac:dyDescent="0.25">
      <c r="A2049" s="3" t="s">
        <v>2065</v>
      </c>
      <c r="B2049">
        <v>39</v>
      </c>
      <c r="C2049">
        <v>3</v>
      </c>
      <c r="D2049">
        <v>1410.6</v>
      </c>
      <c r="E2049" cm="1">
        <f t="array" ref="E2049">_xlfn.IFS(B2049&gt;87,1,AND(B2049&lt;=87, B2049&gt;45),2,AND(B2049&lt;=45,B2049&gt;18),3,B2049&lt;=18,4)</f>
        <v>3</v>
      </c>
      <c r="F2049" cm="1">
        <f t="array" ref="F2049">_xlfn.IFS(C2049&gt;7,4,AND(C2049&lt;=7, C2049&gt;5),3,AND(C2049&lt;=5,C2049&gt;4),2,C2049&lt;=4,1)</f>
        <v>1</v>
      </c>
      <c r="G2049" cm="1">
        <f t="array" ref="G2049">_xlfn.IFS(D2049&gt;4094,4,AND(D2049&lt;=4094, D2049&gt;2784),3,AND(D2049&lt;=2784,D2049&gt;1779),2,D2049&lt;=1779,1)</f>
        <v>1</v>
      </c>
      <c r="H2049">
        <f t="shared" si="31"/>
        <v>311</v>
      </c>
      <c r="I2049" t="str" cm="1">
        <f t="array" ref="I2049">_xlfn.IFS(H2049&gt;411,"Platinum",AND(H2049&lt;=411, H2049&gt;311),"Gold",AND(H2049&lt;=311,H2049&gt;211),"Silver",H2049&lt;=211,"Bronze")</f>
        <v>Silver</v>
      </c>
      <c r="J2049" t="str" cm="1">
        <f t="array" ref="J2049">_xlfn.IFS(
H2049="444","Champions",
LEFT(H2049,1)="4","Loyal Customers",
MID(H2049,2,1)="4","Potential Loyalists",
LEFT(H2049,1)="3","Promising",
LEFT(H2049,1)="2","Customers Needing Attention",
LEFT(H2049,1)&lt;="2","At Risk",
RIGHT(H2049,1)="4","Can't Lose Them",
TRUE,"Hibernating"
)</f>
        <v>Promising</v>
      </c>
    </row>
    <row r="2050" spans="1:10" x14ac:dyDescent="0.25">
      <c r="A2050" s="3" t="s">
        <v>2066</v>
      </c>
      <c r="B2050">
        <v>20</v>
      </c>
      <c r="C2050">
        <v>6</v>
      </c>
      <c r="D2050">
        <v>4117.49</v>
      </c>
      <c r="E2050" cm="1">
        <f t="array" ref="E2050">_xlfn.IFS(B2050&gt;87,1,AND(B2050&lt;=87, B2050&gt;45),2,AND(B2050&lt;=45,B2050&gt;18),3,B2050&lt;=18,4)</f>
        <v>3</v>
      </c>
      <c r="F2050" cm="1">
        <f t="array" ref="F2050">_xlfn.IFS(C2050&gt;7,4,AND(C2050&lt;=7, C2050&gt;5),3,AND(C2050&lt;=5,C2050&gt;4),2,C2050&lt;=4,1)</f>
        <v>3</v>
      </c>
      <c r="G2050" cm="1">
        <f t="array" ref="G2050">_xlfn.IFS(D2050&gt;4094,4,AND(D2050&lt;=4094, D2050&gt;2784),3,AND(D2050&lt;=2784,D2050&gt;1779),2,D2050&lt;=1779,1)</f>
        <v>4</v>
      </c>
      <c r="H2050">
        <f t="shared" si="31"/>
        <v>334</v>
      </c>
      <c r="I2050" t="str" cm="1">
        <f t="array" ref="I2050">_xlfn.IFS(H2050&gt;411,"Platinum",AND(H2050&lt;=411, H2050&gt;311),"Gold",AND(H2050&lt;=311,H2050&gt;211),"Silver",H2050&lt;=211,"Bronze")</f>
        <v>Gold</v>
      </c>
      <c r="J2050" t="str" cm="1">
        <f t="array" ref="J2050">_xlfn.IFS(
H2050="444","Champions",
LEFT(H2050,1)="4","Loyal Customers",
MID(H2050,2,1)="4","Potential Loyalists",
LEFT(H2050,1)="3","Promising",
LEFT(H2050,1)="2","Customers Needing Attention",
LEFT(H2050,1)&lt;="2","At Risk",
RIGHT(H2050,1)="4","Can't Lose Them",
TRUE,"Hibernating"
)</f>
        <v>Promising</v>
      </c>
    </row>
    <row r="2051" spans="1:10" x14ac:dyDescent="0.25">
      <c r="A2051" s="3" t="s">
        <v>2067</v>
      </c>
      <c r="B2051">
        <v>23</v>
      </c>
      <c r="C2051">
        <v>7</v>
      </c>
      <c r="D2051">
        <v>3710.17</v>
      </c>
      <c r="E2051" cm="1">
        <f t="array" ref="E2051">_xlfn.IFS(B2051&gt;87,1,AND(B2051&lt;=87, B2051&gt;45),2,AND(B2051&lt;=45,B2051&gt;18),3,B2051&lt;=18,4)</f>
        <v>3</v>
      </c>
      <c r="F2051" cm="1">
        <f t="array" ref="F2051">_xlfn.IFS(C2051&gt;7,4,AND(C2051&lt;=7, C2051&gt;5),3,AND(C2051&lt;=5,C2051&gt;4),2,C2051&lt;=4,1)</f>
        <v>3</v>
      </c>
      <c r="G2051" cm="1">
        <f t="array" ref="G2051">_xlfn.IFS(D2051&gt;4094,4,AND(D2051&lt;=4094, D2051&gt;2784),3,AND(D2051&lt;=2784,D2051&gt;1779),2,D2051&lt;=1779,1)</f>
        <v>3</v>
      </c>
      <c r="H2051">
        <f t="shared" si="31"/>
        <v>333</v>
      </c>
      <c r="I2051" t="str" cm="1">
        <f t="array" ref="I2051">_xlfn.IFS(H2051&gt;411,"Platinum",AND(H2051&lt;=411, H2051&gt;311),"Gold",AND(H2051&lt;=311,H2051&gt;211),"Silver",H2051&lt;=211,"Bronze")</f>
        <v>Gold</v>
      </c>
      <c r="J2051" t="str" cm="1">
        <f t="array" ref="J2051">_xlfn.IFS(
H2051="444","Champions",
LEFT(H2051,1)="4","Loyal Customers",
MID(H2051,2,1)="4","Potential Loyalists",
LEFT(H2051,1)="3","Promising",
LEFT(H2051,1)="2","Customers Needing Attention",
LEFT(H2051,1)&lt;="2","At Risk",
RIGHT(H2051,1)="4","Can't Lose Them",
TRUE,"Hibernating"
)</f>
        <v>Promising</v>
      </c>
    </row>
    <row r="2052" spans="1:10" x14ac:dyDescent="0.25">
      <c r="A2052" s="3" t="s">
        <v>2068</v>
      </c>
      <c r="B2052">
        <v>47</v>
      </c>
      <c r="C2052">
        <v>8</v>
      </c>
      <c r="D2052">
        <v>2497.7199999999998</v>
      </c>
      <c r="E2052" cm="1">
        <f t="array" ref="E2052">_xlfn.IFS(B2052&gt;87,1,AND(B2052&lt;=87, B2052&gt;45),2,AND(B2052&lt;=45,B2052&gt;18),3,B2052&lt;=18,4)</f>
        <v>2</v>
      </c>
      <c r="F2052" cm="1">
        <f t="array" ref="F2052">_xlfn.IFS(C2052&gt;7,4,AND(C2052&lt;=7, C2052&gt;5),3,AND(C2052&lt;=5,C2052&gt;4),2,C2052&lt;=4,1)</f>
        <v>4</v>
      </c>
      <c r="G2052" cm="1">
        <f t="array" ref="G2052">_xlfn.IFS(D2052&gt;4094,4,AND(D2052&lt;=4094, D2052&gt;2784),3,AND(D2052&lt;=2784,D2052&gt;1779),2,D2052&lt;=1779,1)</f>
        <v>2</v>
      </c>
      <c r="H2052">
        <f t="shared" si="31"/>
        <v>242</v>
      </c>
      <c r="I2052" t="str" cm="1">
        <f t="array" ref="I2052">_xlfn.IFS(H2052&gt;411,"Platinum",AND(H2052&lt;=411, H2052&gt;311),"Gold",AND(H2052&lt;=311,H2052&gt;211),"Silver",H2052&lt;=211,"Bronze")</f>
        <v>Silver</v>
      </c>
      <c r="J2052" t="str" cm="1">
        <f t="array" ref="J2052">_xlfn.IFS(
H2052="444","Champions",
LEFT(H2052,1)="4","Loyal Customers",
MID(H2052,2,1)="4","Potential Loyalists",
LEFT(H2052,1)="3","Promising",
LEFT(H2052,1)="2","Customers Needing Attention",
LEFT(H2052,1)&lt;="2","At Risk",
RIGHT(H2052,1)="4","Can't Lose Them",
TRUE,"Hibernating"
)</f>
        <v>Potential Loyalists</v>
      </c>
    </row>
    <row r="2053" spans="1:10" x14ac:dyDescent="0.25">
      <c r="A2053" s="3" t="s">
        <v>2069</v>
      </c>
      <c r="B2053">
        <v>15</v>
      </c>
      <c r="C2053">
        <v>3</v>
      </c>
      <c r="D2053">
        <v>799.32</v>
      </c>
      <c r="E2053" cm="1">
        <f t="array" ref="E2053">_xlfn.IFS(B2053&gt;87,1,AND(B2053&lt;=87, B2053&gt;45),2,AND(B2053&lt;=45,B2053&gt;18),3,B2053&lt;=18,4)</f>
        <v>4</v>
      </c>
      <c r="F2053" cm="1">
        <f t="array" ref="F2053">_xlfn.IFS(C2053&gt;7,4,AND(C2053&lt;=7, C2053&gt;5),3,AND(C2053&lt;=5,C2053&gt;4),2,C2053&lt;=4,1)</f>
        <v>1</v>
      </c>
      <c r="G2053" cm="1">
        <f t="array" ref="G2053">_xlfn.IFS(D2053&gt;4094,4,AND(D2053&lt;=4094, D2053&gt;2784),3,AND(D2053&lt;=2784,D2053&gt;1779),2,D2053&lt;=1779,1)</f>
        <v>1</v>
      </c>
      <c r="H2053">
        <f t="shared" ref="H2053:H2116" si="32">(100*E2053)+(10*F2053)+G2053</f>
        <v>411</v>
      </c>
      <c r="I2053" t="str" cm="1">
        <f t="array" ref="I2053">_xlfn.IFS(H2053&gt;411,"Platinum",AND(H2053&lt;=411, H2053&gt;311),"Gold",AND(H2053&lt;=311,H2053&gt;211),"Silver",H2053&lt;=211,"Bronze")</f>
        <v>Gold</v>
      </c>
      <c r="J2053" t="str" cm="1">
        <f t="array" ref="J2053">_xlfn.IFS(
H2053="444","Champions",
LEFT(H2053,1)="4","Loyal Customers",
MID(H2053,2,1)="4","Potential Loyalists",
LEFT(H2053,1)="3","Promising",
LEFT(H2053,1)="2","Customers Needing Attention",
LEFT(H2053,1)&lt;="2","At Risk",
RIGHT(H2053,1)="4","Can't Lose Them",
TRUE,"Hibernating"
)</f>
        <v>Loyal Customers</v>
      </c>
    </row>
    <row r="2054" spans="1:10" x14ac:dyDescent="0.25">
      <c r="A2054" s="3" t="s">
        <v>2070</v>
      </c>
      <c r="B2054">
        <v>44</v>
      </c>
      <c r="C2054">
        <v>7</v>
      </c>
      <c r="D2054">
        <v>4509.1099999999997</v>
      </c>
      <c r="E2054" cm="1">
        <f t="array" ref="E2054">_xlfn.IFS(B2054&gt;87,1,AND(B2054&lt;=87, B2054&gt;45),2,AND(B2054&lt;=45,B2054&gt;18),3,B2054&lt;=18,4)</f>
        <v>3</v>
      </c>
      <c r="F2054" cm="1">
        <f t="array" ref="F2054">_xlfn.IFS(C2054&gt;7,4,AND(C2054&lt;=7, C2054&gt;5),3,AND(C2054&lt;=5,C2054&gt;4),2,C2054&lt;=4,1)</f>
        <v>3</v>
      </c>
      <c r="G2054" cm="1">
        <f t="array" ref="G2054">_xlfn.IFS(D2054&gt;4094,4,AND(D2054&lt;=4094, D2054&gt;2784),3,AND(D2054&lt;=2784,D2054&gt;1779),2,D2054&lt;=1779,1)</f>
        <v>4</v>
      </c>
      <c r="H2054">
        <f t="shared" si="32"/>
        <v>334</v>
      </c>
      <c r="I2054" t="str" cm="1">
        <f t="array" ref="I2054">_xlfn.IFS(H2054&gt;411,"Platinum",AND(H2054&lt;=411, H2054&gt;311),"Gold",AND(H2054&lt;=311,H2054&gt;211),"Silver",H2054&lt;=211,"Bronze")</f>
        <v>Gold</v>
      </c>
      <c r="J2054" t="str" cm="1">
        <f t="array" ref="J2054">_xlfn.IFS(
H2054="444","Champions",
LEFT(H2054,1)="4","Loyal Customers",
MID(H2054,2,1)="4","Potential Loyalists",
LEFT(H2054,1)="3","Promising",
LEFT(H2054,1)="2","Customers Needing Attention",
LEFT(H2054,1)&lt;="2","At Risk",
RIGHT(H2054,1)="4","Can't Lose Them",
TRUE,"Hibernating"
)</f>
        <v>Promising</v>
      </c>
    </row>
    <row r="2055" spans="1:10" x14ac:dyDescent="0.25">
      <c r="A2055" s="3" t="s">
        <v>2071</v>
      </c>
      <c r="B2055">
        <v>13</v>
      </c>
      <c r="C2055">
        <v>4</v>
      </c>
      <c r="D2055">
        <v>3121.17</v>
      </c>
      <c r="E2055" cm="1">
        <f t="array" ref="E2055">_xlfn.IFS(B2055&gt;87,1,AND(B2055&lt;=87, B2055&gt;45),2,AND(B2055&lt;=45,B2055&gt;18),3,B2055&lt;=18,4)</f>
        <v>4</v>
      </c>
      <c r="F2055" cm="1">
        <f t="array" ref="F2055">_xlfn.IFS(C2055&gt;7,4,AND(C2055&lt;=7, C2055&gt;5),3,AND(C2055&lt;=5,C2055&gt;4),2,C2055&lt;=4,1)</f>
        <v>1</v>
      </c>
      <c r="G2055" cm="1">
        <f t="array" ref="G2055">_xlfn.IFS(D2055&gt;4094,4,AND(D2055&lt;=4094, D2055&gt;2784),3,AND(D2055&lt;=2784,D2055&gt;1779),2,D2055&lt;=1779,1)</f>
        <v>3</v>
      </c>
      <c r="H2055">
        <f t="shared" si="32"/>
        <v>413</v>
      </c>
      <c r="I2055" t="str" cm="1">
        <f t="array" ref="I2055">_xlfn.IFS(H2055&gt;411,"Platinum",AND(H2055&lt;=411, H2055&gt;311),"Gold",AND(H2055&lt;=311,H2055&gt;211),"Silver",H2055&lt;=211,"Bronze")</f>
        <v>Platinum</v>
      </c>
      <c r="J2055" t="str" cm="1">
        <f t="array" ref="J2055">_xlfn.IFS(
H2055="444","Champions",
LEFT(H2055,1)="4","Loyal Customers",
MID(H2055,2,1)="4","Potential Loyalists",
LEFT(H2055,1)="3","Promising",
LEFT(H2055,1)="2","Customers Needing Attention",
LEFT(H2055,1)&lt;="2","At Risk",
RIGHT(H2055,1)="4","Can't Lose Them",
TRUE,"Hibernating"
)</f>
        <v>Loyal Customers</v>
      </c>
    </row>
    <row r="2056" spans="1:10" x14ac:dyDescent="0.25">
      <c r="A2056" s="3" t="s">
        <v>2072</v>
      </c>
      <c r="B2056">
        <v>115</v>
      </c>
      <c r="C2056">
        <v>4</v>
      </c>
      <c r="D2056">
        <v>1549.8200000000002</v>
      </c>
      <c r="E2056" cm="1">
        <f t="array" ref="E2056">_xlfn.IFS(B2056&gt;87,1,AND(B2056&lt;=87, B2056&gt;45),2,AND(B2056&lt;=45,B2056&gt;18),3,B2056&lt;=18,4)</f>
        <v>1</v>
      </c>
      <c r="F2056" cm="1">
        <f t="array" ref="F2056">_xlfn.IFS(C2056&gt;7,4,AND(C2056&lt;=7, C2056&gt;5),3,AND(C2056&lt;=5,C2056&gt;4),2,C2056&lt;=4,1)</f>
        <v>1</v>
      </c>
      <c r="G2056" cm="1">
        <f t="array" ref="G2056">_xlfn.IFS(D2056&gt;4094,4,AND(D2056&lt;=4094, D2056&gt;2784),3,AND(D2056&lt;=2784,D2056&gt;1779),2,D2056&lt;=1779,1)</f>
        <v>1</v>
      </c>
      <c r="H2056">
        <f t="shared" si="32"/>
        <v>111</v>
      </c>
      <c r="I2056" t="str" cm="1">
        <f t="array" ref="I2056">_xlfn.IFS(H2056&gt;411,"Platinum",AND(H2056&lt;=411, H2056&gt;311),"Gold",AND(H2056&lt;=311,H2056&gt;211),"Silver",H2056&lt;=211,"Bronze")</f>
        <v>Bronze</v>
      </c>
      <c r="J2056" t="str" cm="1">
        <f t="array" ref="J2056">_xlfn.IFS(
H2056="444","Champions",
LEFT(H2056,1)="4","Loyal Customers",
MID(H2056,2,1)="4","Potential Loyalists",
LEFT(H2056,1)="3","Promising",
LEFT(H2056,1)="2","Customers Needing Attention",
LEFT(H2056,1)&lt;="2","At Risk",
RIGHT(H2056,1)="4","Can't Lose Them",
TRUE,"Hibernating"
)</f>
        <v>At Risk</v>
      </c>
    </row>
    <row r="2057" spans="1:10" x14ac:dyDescent="0.25">
      <c r="A2057" s="3" t="s">
        <v>2073</v>
      </c>
      <c r="B2057">
        <v>7</v>
      </c>
      <c r="C2057">
        <v>6</v>
      </c>
      <c r="D2057">
        <v>2626.74</v>
      </c>
      <c r="E2057" cm="1">
        <f t="array" ref="E2057">_xlfn.IFS(B2057&gt;87,1,AND(B2057&lt;=87, B2057&gt;45),2,AND(B2057&lt;=45,B2057&gt;18),3,B2057&lt;=18,4)</f>
        <v>4</v>
      </c>
      <c r="F2057" cm="1">
        <f t="array" ref="F2057">_xlfn.IFS(C2057&gt;7,4,AND(C2057&lt;=7, C2057&gt;5),3,AND(C2057&lt;=5,C2057&gt;4),2,C2057&lt;=4,1)</f>
        <v>3</v>
      </c>
      <c r="G2057" cm="1">
        <f t="array" ref="G2057">_xlfn.IFS(D2057&gt;4094,4,AND(D2057&lt;=4094, D2057&gt;2784),3,AND(D2057&lt;=2784,D2057&gt;1779),2,D2057&lt;=1779,1)</f>
        <v>2</v>
      </c>
      <c r="H2057">
        <f t="shared" si="32"/>
        <v>432</v>
      </c>
      <c r="I2057" t="str" cm="1">
        <f t="array" ref="I2057">_xlfn.IFS(H2057&gt;411,"Platinum",AND(H2057&lt;=411, H2057&gt;311),"Gold",AND(H2057&lt;=311,H2057&gt;211),"Silver",H2057&lt;=211,"Bronze")</f>
        <v>Platinum</v>
      </c>
      <c r="J2057" t="str" cm="1">
        <f t="array" ref="J2057">_xlfn.IFS(
H2057="444","Champions",
LEFT(H2057,1)="4","Loyal Customers",
MID(H2057,2,1)="4","Potential Loyalists",
LEFT(H2057,1)="3","Promising",
LEFT(H2057,1)="2","Customers Needing Attention",
LEFT(H2057,1)&lt;="2","At Risk",
RIGHT(H2057,1)="4","Can't Lose Them",
TRUE,"Hibernating"
)</f>
        <v>Loyal Customers</v>
      </c>
    </row>
    <row r="2058" spans="1:10" x14ac:dyDescent="0.25">
      <c r="A2058" s="3" t="s">
        <v>2074</v>
      </c>
      <c r="B2058">
        <v>7</v>
      </c>
      <c r="C2058">
        <v>8</v>
      </c>
      <c r="D2058">
        <v>5043.07</v>
      </c>
      <c r="E2058" cm="1">
        <f t="array" ref="E2058">_xlfn.IFS(B2058&gt;87,1,AND(B2058&lt;=87, B2058&gt;45),2,AND(B2058&lt;=45,B2058&gt;18),3,B2058&lt;=18,4)</f>
        <v>4</v>
      </c>
      <c r="F2058" cm="1">
        <f t="array" ref="F2058">_xlfn.IFS(C2058&gt;7,4,AND(C2058&lt;=7, C2058&gt;5),3,AND(C2058&lt;=5,C2058&gt;4),2,C2058&lt;=4,1)</f>
        <v>4</v>
      </c>
      <c r="G2058" cm="1">
        <f t="array" ref="G2058">_xlfn.IFS(D2058&gt;4094,4,AND(D2058&lt;=4094, D2058&gt;2784),3,AND(D2058&lt;=2784,D2058&gt;1779),2,D2058&lt;=1779,1)</f>
        <v>4</v>
      </c>
      <c r="H2058">
        <f t="shared" si="32"/>
        <v>444</v>
      </c>
      <c r="I2058" t="str" cm="1">
        <f t="array" ref="I2058">_xlfn.IFS(H2058&gt;411,"Platinum",AND(H2058&lt;=411, H2058&gt;311),"Gold",AND(H2058&lt;=311,H2058&gt;211),"Silver",H2058&lt;=211,"Bronze")</f>
        <v>Platinum</v>
      </c>
      <c r="J2058" t="str" cm="1">
        <f t="array" ref="J2058">_xlfn.IFS(
H2058="444","Champions",
LEFT(H2058,1)="4","Loyal Customers",
MID(H2058,2,1)="4","Potential Loyalists",
LEFT(H2058,1)="3","Promising",
LEFT(H2058,1)="2","Customers Needing Attention",
LEFT(H2058,1)&lt;="2","At Risk",
RIGHT(H2058,1)="4","Can't Lose Them",
TRUE,"Hibernating"
)</f>
        <v>Loyal Customers</v>
      </c>
    </row>
    <row r="2059" spans="1:10" x14ac:dyDescent="0.25">
      <c r="A2059" s="3" t="s">
        <v>2075</v>
      </c>
      <c r="B2059">
        <v>9</v>
      </c>
      <c r="C2059">
        <v>7</v>
      </c>
      <c r="D2059">
        <v>4041.1800000000003</v>
      </c>
      <c r="E2059" cm="1">
        <f t="array" ref="E2059">_xlfn.IFS(B2059&gt;87,1,AND(B2059&lt;=87, B2059&gt;45),2,AND(B2059&lt;=45,B2059&gt;18),3,B2059&lt;=18,4)</f>
        <v>4</v>
      </c>
      <c r="F2059" cm="1">
        <f t="array" ref="F2059">_xlfn.IFS(C2059&gt;7,4,AND(C2059&lt;=7, C2059&gt;5),3,AND(C2059&lt;=5,C2059&gt;4),2,C2059&lt;=4,1)</f>
        <v>3</v>
      </c>
      <c r="G2059" cm="1">
        <f t="array" ref="G2059">_xlfn.IFS(D2059&gt;4094,4,AND(D2059&lt;=4094, D2059&gt;2784),3,AND(D2059&lt;=2784,D2059&gt;1779),2,D2059&lt;=1779,1)</f>
        <v>3</v>
      </c>
      <c r="H2059">
        <f t="shared" si="32"/>
        <v>433</v>
      </c>
      <c r="I2059" t="str" cm="1">
        <f t="array" ref="I2059">_xlfn.IFS(H2059&gt;411,"Platinum",AND(H2059&lt;=411, H2059&gt;311),"Gold",AND(H2059&lt;=311,H2059&gt;211),"Silver",H2059&lt;=211,"Bronze")</f>
        <v>Platinum</v>
      </c>
      <c r="J2059" t="str" cm="1">
        <f t="array" ref="J2059">_xlfn.IFS(
H2059="444","Champions",
LEFT(H2059,1)="4","Loyal Customers",
MID(H2059,2,1)="4","Potential Loyalists",
LEFT(H2059,1)="3","Promising",
LEFT(H2059,1)="2","Customers Needing Attention",
LEFT(H2059,1)&lt;="2","At Risk",
RIGHT(H2059,1)="4","Can't Lose Them",
TRUE,"Hibernating"
)</f>
        <v>Loyal Customers</v>
      </c>
    </row>
    <row r="2060" spans="1:10" x14ac:dyDescent="0.25">
      <c r="A2060" s="3" t="s">
        <v>2076</v>
      </c>
      <c r="B2060">
        <v>103</v>
      </c>
      <c r="C2060">
        <v>4</v>
      </c>
      <c r="D2060">
        <v>2403.9899999999998</v>
      </c>
      <c r="E2060" cm="1">
        <f t="array" ref="E2060">_xlfn.IFS(B2060&gt;87,1,AND(B2060&lt;=87, B2060&gt;45),2,AND(B2060&lt;=45,B2060&gt;18),3,B2060&lt;=18,4)</f>
        <v>1</v>
      </c>
      <c r="F2060" cm="1">
        <f t="array" ref="F2060">_xlfn.IFS(C2060&gt;7,4,AND(C2060&lt;=7, C2060&gt;5),3,AND(C2060&lt;=5,C2060&gt;4),2,C2060&lt;=4,1)</f>
        <v>1</v>
      </c>
      <c r="G2060" cm="1">
        <f t="array" ref="G2060">_xlfn.IFS(D2060&gt;4094,4,AND(D2060&lt;=4094, D2060&gt;2784),3,AND(D2060&lt;=2784,D2060&gt;1779),2,D2060&lt;=1779,1)</f>
        <v>2</v>
      </c>
      <c r="H2060">
        <f t="shared" si="32"/>
        <v>112</v>
      </c>
      <c r="I2060" t="str" cm="1">
        <f t="array" ref="I2060">_xlfn.IFS(H2060&gt;411,"Platinum",AND(H2060&lt;=411, H2060&gt;311),"Gold",AND(H2060&lt;=311,H2060&gt;211),"Silver",H2060&lt;=211,"Bronze")</f>
        <v>Bronze</v>
      </c>
      <c r="J2060" t="str" cm="1">
        <f t="array" ref="J2060">_xlfn.IFS(
H2060="444","Champions",
LEFT(H2060,1)="4","Loyal Customers",
MID(H2060,2,1)="4","Potential Loyalists",
LEFT(H2060,1)="3","Promising",
LEFT(H2060,1)="2","Customers Needing Attention",
LEFT(H2060,1)&lt;="2","At Risk",
RIGHT(H2060,1)="4","Can't Lose Them",
TRUE,"Hibernating"
)</f>
        <v>At Risk</v>
      </c>
    </row>
    <row r="2061" spans="1:10" x14ac:dyDescent="0.25">
      <c r="A2061" s="3" t="s">
        <v>2077</v>
      </c>
      <c r="B2061">
        <v>81</v>
      </c>
      <c r="C2061">
        <v>8</v>
      </c>
      <c r="D2061">
        <v>4610.5999999999995</v>
      </c>
      <c r="E2061" cm="1">
        <f t="array" ref="E2061">_xlfn.IFS(B2061&gt;87,1,AND(B2061&lt;=87, B2061&gt;45),2,AND(B2061&lt;=45,B2061&gt;18),3,B2061&lt;=18,4)</f>
        <v>2</v>
      </c>
      <c r="F2061" cm="1">
        <f t="array" ref="F2061">_xlfn.IFS(C2061&gt;7,4,AND(C2061&lt;=7, C2061&gt;5),3,AND(C2061&lt;=5,C2061&gt;4),2,C2061&lt;=4,1)</f>
        <v>4</v>
      </c>
      <c r="G2061" cm="1">
        <f t="array" ref="G2061">_xlfn.IFS(D2061&gt;4094,4,AND(D2061&lt;=4094, D2061&gt;2784),3,AND(D2061&lt;=2784,D2061&gt;1779),2,D2061&lt;=1779,1)</f>
        <v>4</v>
      </c>
      <c r="H2061">
        <f t="shared" si="32"/>
        <v>244</v>
      </c>
      <c r="I2061" t="str" cm="1">
        <f t="array" ref="I2061">_xlfn.IFS(H2061&gt;411,"Platinum",AND(H2061&lt;=411, H2061&gt;311),"Gold",AND(H2061&lt;=311,H2061&gt;211),"Silver",H2061&lt;=211,"Bronze")</f>
        <v>Silver</v>
      </c>
      <c r="J2061" t="str" cm="1">
        <f t="array" ref="J2061">_xlfn.IFS(
H2061="444","Champions",
LEFT(H2061,1)="4","Loyal Customers",
MID(H2061,2,1)="4","Potential Loyalists",
LEFT(H2061,1)="3","Promising",
LEFT(H2061,1)="2","Customers Needing Attention",
LEFT(H2061,1)&lt;="2","At Risk",
RIGHT(H2061,1)="4","Can't Lose Them",
TRUE,"Hibernating"
)</f>
        <v>Potential Loyalists</v>
      </c>
    </row>
    <row r="2062" spans="1:10" x14ac:dyDescent="0.25">
      <c r="A2062" s="3" t="s">
        <v>2078</v>
      </c>
      <c r="B2062">
        <v>83</v>
      </c>
      <c r="C2062">
        <v>3</v>
      </c>
      <c r="D2062">
        <v>2292.91</v>
      </c>
      <c r="E2062" cm="1">
        <f t="array" ref="E2062">_xlfn.IFS(B2062&gt;87,1,AND(B2062&lt;=87, B2062&gt;45),2,AND(B2062&lt;=45,B2062&gt;18),3,B2062&lt;=18,4)</f>
        <v>2</v>
      </c>
      <c r="F2062" cm="1">
        <f t="array" ref="F2062">_xlfn.IFS(C2062&gt;7,4,AND(C2062&lt;=7, C2062&gt;5),3,AND(C2062&lt;=5,C2062&gt;4),2,C2062&lt;=4,1)</f>
        <v>1</v>
      </c>
      <c r="G2062" cm="1">
        <f t="array" ref="G2062">_xlfn.IFS(D2062&gt;4094,4,AND(D2062&lt;=4094, D2062&gt;2784),3,AND(D2062&lt;=2784,D2062&gt;1779),2,D2062&lt;=1779,1)</f>
        <v>2</v>
      </c>
      <c r="H2062">
        <f t="shared" si="32"/>
        <v>212</v>
      </c>
      <c r="I2062" t="str" cm="1">
        <f t="array" ref="I2062">_xlfn.IFS(H2062&gt;411,"Platinum",AND(H2062&lt;=411, H2062&gt;311),"Gold",AND(H2062&lt;=311,H2062&gt;211),"Silver",H2062&lt;=211,"Bronze")</f>
        <v>Silver</v>
      </c>
      <c r="J2062" t="str" cm="1">
        <f t="array" ref="J2062">_xlfn.IFS(
H2062="444","Champions",
LEFT(H2062,1)="4","Loyal Customers",
MID(H2062,2,1)="4","Potential Loyalists",
LEFT(H2062,1)="3","Promising",
LEFT(H2062,1)="2","Customers Needing Attention",
LEFT(H2062,1)&lt;="2","At Risk",
RIGHT(H2062,1)="4","Can't Lose Them",
TRUE,"Hibernating"
)</f>
        <v>Customers Needing Attention</v>
      </c>
    </row>
    <row r="2063" spans="1:10" x14ac:dyDescent="0.25">
      <c r="A2063" s="3" t="s">
        <v>2079</v>
      </c>
      <c r="B2063">
        <v>39</v>
      </c>
      <c r="C2063">
        <v>2</v>
      </c>
      <c r="D2063">
        <v>63.83</v>
      </c>
      <c r="E2063" cm="1">
        <f t="array" ref="E2063">_xlfn.IFS(B2063&gt;87,1,AND(B2063&lt;=87, B2063&gt;45),2,AND(B2063&lt;=45,B2063&gt;18),3,B2063&lt;=18,4)</f>
        <v>3</v>
      </c>
      <c r="F2063" cm="1">
        <f t="array" ref="F2063">_xlfn.IFS(C2063&gt;7,4,AND(C2063&lt;=7, C2063&gt;5),3,AND(C2063&lt;=5,C2063&gt;4),2,C2063&lt;=4,1)</f>
        <v>1</v>
      </c>
      <c r="G2063" cm="1">
        <f t="array" ref="G2063">_xlfn.IFS(D2063&gt;4094,4,AND(D2063&lt;=4094, D2063&gt;2784),3,AND(D2063&lt;=2784,D2063&gt;1779),2,D2063&lt;=1779,1)</f>
        <v>1</v>
      </c>
      <c r="H2063">
        <f t="shared" si="32"/>
        <v>311</v>
      </c>
      <c r="I2063" t="str" cm="1">
        <f t="array" ref="I2063">_xlfn.IFS(H2063&gt;411,"Platinum",AND(H2063&lt;=411, H2063&gt;311),"Gold",AND(H2063&lt;=311,H2063&gt;211),"Silver",H2063&lt;=211,"Bronze")</f>
        <v>Silver</v>
      </c>
      <c r="J2063" t="str" cm="1">
        <f t="array" ref="J2063">_xlfn.IFS(
H2063="444","Champions",
LEFT(H2063,1)="4","Loyal Customers",
MID(H2063,2,1)="4","Potential Loyalists",
LEFT(H2063,1)="3","Promising",
LEFT(H2063,1)="2","Customers Needing Attention",
LEFT(H2063,1)&lt;="2","At Risk",
RIGHT(H2063,1)="4","Can't Lose Them",
TRUE,"Hibernating"
)</f>
        <v>Promising</v>
      </c>
    </row>
    <row r="2064" spans="1:10" x14ac:dyDescent="0.25">
      <c r="A2064" s="3" t="s">
        <v>2080</v>
      </c>
      <c r="B2064">
        <v>6</v>
      </c>
      <c r="C2064">
        <v>7</v>
      </c>
      <c r="D2064">
        <v>5583.3300000000008</v>
      </c>
      <c r="E2064" cm="1">
        <f t="array" ref="E2064">_xlfn.IFS(B2064&gt;87,1,AND(B2064&lt;=87, B2064&gt;45),2,AND(B2064&lt;=45,B2064&gt;18),3,B2064&lt;=18,4)</f>
        <v>4</v>
      </c>
      <c r="F2064" cm="1">
        <f t="array" ref="F2064">_xlfn.IFS(C2064&gt;7,4,AND(C2064&lt;=7, C2064&gt;5),3,AND(C2064&lt;=5,C2064&gt;4),2,C2064&lt;=4,1)</f>
        <v>3</v>
      </c>
      <c r="G2064" cm="1">
        <f t="array" ref="G2064">_xlfn.IFS(D2064&gt;4094,4,AND(D2064&lt;=4094, D2064&gt;2784),3,AND(D2064&lt;=2784,D2064&gt;1779),2,D2064&lt;=1779,1)</f>
        <v>4</v>
      </c>
      <c r="H2064">
        <f t="shared" si="32"/>
        <v>434</v>
      </c>
      <c r="I2064" t="str" cm="1">
        <f t="array" ref="I2064">_xlfn.IFS(H2064&gt;411,"Platinum",AND(H2064&lt;=411, H2064&gt;311),"Gold",AND(H2064&lt;=311,H2064&gt;211),"Silver",H2064&lt;=211,"Bronze")</f>
        <v>Platinum</v>
      </c>
      <c r="J2064" t="str" cm="1">
        <f t="array" ref="J2064">_xlfn.IFS(
H2064="444","Champions",
LEFT(H2064,1)="4","Loyal Customers",
MID(H2064,2,1)="4","Potential Loyalists",
LEFT(H2064,1)="3","Promising",
LEFT(H2064,1)="2","Customers Needing Attention",
LEFT(H2064,1)&lt;="2","At Risk",
RIGHT(H2064,1)="4","Can't Lose Them",
TRUE,"Hibernating"
)</f>
        <v>Loyal Customers</v>
      </c>
    </row>
    <row r="2065" spans="1:10" x14ac:dyDescent="0.25">
      <c r="A2065" s="3" t="s">
        <v>2081</v>
      </c>
      <c r="B2065">
        <v>113</v>
      </c>
      <c r="C2065">
        <v>6</v>
      </c>
      <c r="D2065">
        <v>5373.63</v>
      </c>
      <c r="E2065" cm="1">
        <f t="array" ref="E2065">_xlfn.IFS(B2065&gt;87,1,AND(B2065&lt;=87, B2065&gt;45),2,AND(B2065&lt;=45,B2065&gt;18),3,B2065&lt;=18,4)</f>
        <v>1</v>
      </c>
      <c r="F2065" cm="1">
        <f t="array" ref="F2065">_xlfn.IFS(C2065&gt;7,4,AND(C2065&lt;=7, C2065&gt;5),3,AND(C2065&lt;=5,C2065&gt;4),2,C2065&lt;=4,1)</f>
        <v>3</v>
      </c>
      <c r="G2065" cm="1">
        <f t="array" ref="G2065">_xlfn.IFS(D2065&gt;4094,4,AND(D2065&lt;=4094, D2065&gt;2784),3,AND(D2065&lt;=2784,D2065&gt;1779),2,D2065&lt;=1779,1)</f>
        <v>4</v>
      </c>
      <c r="H2065">
        <f t="shared" si="32"/>
        <v>134</v>
      </c>
      <c r="I2065" t="str" cm="1">
        <f t="array" ref="I2065">_xlfn.IFS(H2065&gt;411,"Platinum",AND(H2065&lt;=411, H2065&gt;311),"Gold",AND(H2065&lt;=311,H2065&gt;211),"Silver",H2065&lt;=211,"Bronze")</f>
        <v>Bronze</v>
      </c>
      <c r="J2065" t="str" cm="1">
        <f t="array" ref="J2065">_xlfn.IFS(
H2065="444","Champions",
LEFT(H2065,1)="4","Loyal Customers",
MID(H2065,2,1)="4","Potential Loyalists",
LEFT(H2065,1)="3","Promising",
LEFT(H2065,1)="2","Customers Needing Attention",
LEFT(H2065,1)&lt;="2","At Risk",
RIGHT(H2065,1)="4","Can't Lose Them",
TRUE,"Hibernating"
)</f>
        <v>At Risk</v>
      </c>
    </row>
    <row r="2066" spans="1:10" x14ac:dyDescent="0.25">
      <c r="A2066" s="3" t="s">
        <v>2082</v>
      </c>
      <c r="B2066">
        <v>108</v>
      </c>
      <c r="C2066">
        <v>5</v>
      </c>
      <c r="D2066">
        <v>3119.3199999999997</v>
      </c>
      <c r="E2066" cm="1">
        <f t="array" ref="E2066">_xlfn.IFS(B2066&gt;87,1,AND(B2066&lt;=87, B2066&gt;45),2,AND(B2066&lt;=45,B2066&gt;18),3,B2066&lt;=18,4)</f>
        <v>1</v>
      </c>
      <c r="F2066" cm="1">
        <f t="array" ref="F2066">_xlfn.IFS(C2066&gt;7,4,AND(C2066&lt;=7, C2066&gt;5),3,AND(C2066&lt;=5,C2066&gt;4),2,C2066&lt;=4,1)</f>
        <v>2</v>
      </c>
      <c r="G2066" cm="1">
        <f t="array" ref="G2066">_xlfn.IFS(D2066&gt;4094,4,AND(D2066&lt;=4094, D2066&gt;2784),3,AND(D2066&lt;=2784,D2066&gt;1779),2,D2066&lt;=1779,1)</f>
        <v>3</v>
      </c>
      <c r="H2066">
        <f t="shared" si="32"/>
        <v>123</v>
      </c>
      <c r="I2066" t="str" cm="1">
        <f t="array" ref="I2066">_xlfn.IFS(H2066&gt;411,"Platinum",AND(H2066&lt;=411, H2066&gt;311),"Gold",AND(H2066&lt;=311,H2066&gt;211),"Silver",H2066&lt;=211,"Bronze")</f>
        <v>Bronze</v>
      </c>
      <c r="J2066" t="str" cm="1">
        <f t="array" ref="J2066">_xlfn.IFS(
H2066="444","Champions",
LEFT(H2066,1)="4","Loyal Customers",
MID(H2066,2,1)="4","Potential Loyalists",
LEFT(H2066,1)="3","Promising",
LEFT(H2066,1)="2","Customers Needing Attention",
LEFT(H2066,1)&lt;="2","At Risk",
RIGHT(H2066,1)="4","Can't Lose Them",
TRUE,"Hibernating"
)</f>
        <v>At Risk</v>
      </c>
    </row>
    <row r="2067" spans="1:10" x14ac:dyDescent="0.25">
      <c r="A2067" s="3" t="s">
        <v>2083</v>
      </c>
      <c r="B2067">
        <v>10</v>
      </c>
      <c r="C2067">
        <v>8</v>
      </c>
      <c r="D2067">
        <v>4153.82</v>
      </c>
      <c r="E2067" cm="1">
        <f t="array" ref="E2067">_xlfn.IFS(B2067&gt;87,1,AND(B2067&lt;=87, B2067&gt;45),2,AND(B2067&lt;=45,B2067&gt;18),3,B2067&lt;=18,4)</f>
        <v>4</v>
      </c>
      <c r="F2067" cm="1">
        <f t="array" ref="F2067">_xlfn.IFS(C2067&gt;7,4,AND(C2067&lt;=7, C2067&gt;5),3,AND(C2067&lt;=5,C2067&gt;4),2,C2067&lt;=4,1)</f>
        <v>4</v>
      </c>
      <c r="G2067" cm="1">
        <f t="array" ref="G2067">_xlfn.IFS(D2067&gt;4094,4,AND(D2067&lt;=4094, D2067&gt;2784),3,AND(D2067&lt;=2784,D2067&gt;1779),2,D2067&lt;=1779,1)</f>
        <v>4</v>
      </c>
      <c r="H2067">
        <f t="shared" si="32"/>
        <v>444</v>
      </c>
      <c r="I2067" t="str" cm="1">
        <f t="array" ref="I2067">_xlfn.IFS(H2067&gt;411,"Platinum",AND(H2067&lt;=411, H2067&gt;311),"Gold",AND(H2067&lt;=311,H2067&gt;211),"Silver",H2067&lt;=211,"Bronze")</f>
        <v>Platinum</v>
      </c>
      <c r="J2067" t="str" cm="1">
        <f t="array" ref="J2067">_xlfn.IFS(
H2067="444","Champions",
LEFT(H2067,1)="4","Loyal Customers",
MID(H2067,2,1)="4","Potential Loyalists",
LEFT(H2067,1)="3","Promising",
LEFT(H2067,1)="2","Customers Needing Attention",
LEFT(H2067,1)&lt;="2","At Risk",
RIGHT(H2067,1)="4","Can't Lose Them",
TRUE,"Hibernating"
)</f>
        <v>Loyal Customers</v>
      </c>
    </row>
    <row r="2068" spans="1:10" x14ac:dyDescent="0.25">
      <c r="A2068" s="3" t="s">
        <v>2084</v>
      </c>
      <c r="B2068">
        <v>155</v>
      </c>
      <c r="C2068">
        <v>3</v>
      </c>
      <c r="D2068">
        <v>1737.19</v>
      </c>
      <c r="E2068" cm="1">
        <f t="array" ref="E2068">_xlfn.IFS(B2068&gt;87,1,AND(B2068&lt;=87, B2068&gt;45),2,AND(B2068&lt;=45,B2068&gt;18),3,B2068&lt;=18,4)</f>
        <v>1</v>
      </c>
      <c r="F2068" cm="1">
        <f t="array" ref="F2068">_xlfn.IFS(C2068&gt;7,4,AND(C2068&lt;=7, C2068&gt;5),3,AND(C2068&lt;=5,C2068&gt;4),2,C2068&lt;=4,1)</f>
        <v>1</v>
      </c>
      <c r="G2068" cm="1">
        <f t="array" ref="G2068">_xlfn.IFS(D2068&gt;4094,4,AND(D2068&lt;=4094, D2068&gt;2784),3,AND(D2068&lt;=2784,D2068&gt;1779),2,D2068&lt;=1779,1)</f>
        <v>1</v>
      </c>
      <c r="H2068">
        <f t="shared" si="32"/>
        <v>111</v>
      </c>
      <c r="I2068" t="str" cm="1">
        <f t="array" ref="I2068">_xlfn.IFS(H2068&gt;411,"Platinum",AND(H2068&lt;=411, H2068&gt;311),"Gold",AND(H2068&lt;=311,H2068&gt;211),"Silver",H2068&lt;=211,"Bronze")</f>
        <v>Bronze</v>
      </c>
      <c r="J2068" t="str" cm="1">
        <f t="array" ref="J2068">_xlfn.IFS(
H2068="444","Champions",
LEFT(H2068,1)="4","Loyal Customers",
MID(H2068,2,1)="4","Potential Loyalists",
LEFT(H2068,1)="3","Promising",
LEFT(H2068,1)="2","Customers Needing Attention",
LEFT(H2068,1)&lt;="2","At Risk",
RIGHT(H2068,1)="4","Can't Lose Them",
TRUE,"Hibernating"
)</f>
        <v>At Risk</v>
      </c>
    </row>
    <row r="2069" spans="1:10" x14ac:dyDescent="0.25">
      <c r="A2069" s="3" t="s">
        <v>2085</v>
      </c>
      <c r="B2069">
        <v>8</v>
      </c>
      <c r="C2069">
        <v>10</v>
      </c>
      <c r="D2069">
        <v>8357.7000000000007</v>
      </c>
      <c r="E2069" cm="1">
        <f t="array" ref="E2069">_xlfn.IFS(B2069&gt;87,1,AND(B2069&lt;=87, B2069&gt;45),2,AND(B2069&lt;=45,B2069&gt;18),3,B2069&lt;=18,4)</f>
        <v>4</v>
      </c>
      <c r="F2069" cm="1">
        <f t="array" ref="F2069">_xlfn.IFS(C2069&gt;7,4,AND(C2069&lt;=7, C2069&gt;5),3,AND(C2069&lt;=5,C2069&gt;4),2,C2069&lt;=4,1)</f>
        <v>4</v>
      </c>
      <c r="G2069" cm="1">
        <f t="array" ref="G2069">_xlfn.IFS(D2069&gt;4094,4,AND(D2069&lt;=4094, D2069&gt;2784),3,AND(D2069&lt;=2784,D2069&gt;1779),2,D2069&lt;=1779,1)</f>
        <v>4</v>
      </c>
      <c r="H2069">
        <f t="shared" si="32"/>
        <v>444</v>
      </c>
      <c r="I2069" t="str" cm="1">
        <f t="array" ref="I2069">_xlfn.IFS(H2069&gt;411,"Platinum",AND(H2069&lt;=411, H2069&gt;311),"Gold",AND(H2069&lt;=311,H2069&gt;211),"Silver",H2069&lt;=211,"Bronze")</f>
        <v>Platinum</v>
      </c>
      <c r="J2069" t="str" cm="1">
        <f t="array" ref="J2069">_xlfn.IFS(
H2069="444","Champions",
LEFT(H2069,1)="4","Loyal Customers",
MID(H2069,2,1)="4","Potential Loyalists",
LEFT(H2069,1)="3","Promising",
LEFT(H2069,1)="2","Customers Needing Attention",
LEFT(H2069,1)&lt;="2","At Risk",
RIGHT(H2069,1)="4","Can't Lose Them",
TRUE,"Hibernating"
)</f>
        <v>Loyal Customers</v>
      </c>
    </row>
    <row r="2070" spans="1:10" x14ac:dyDescent="0.25">
      <c r="A2070" s="3" t="s">
        <v>2086</v>
      </c>
      <c r="B2070">
        <v>73</v>
      </c>
      <c r="C2070">
        <v>8</v>
      </c>
      <c r="D2070">
        <v>4518.2700000000004</v>
      </c>
      <c r="E2070" cm="1">
        <f t="array" ref="E2070">_xlfn.IFS(B2070&gt;87,1,AND(B2070&lt;=87, B2070&gt;45),2,AND(B2070&lt;=45,B2070&gt;18),3,B2070&lt;=18,4)</f>
        <v>2</v>
      </c>
      <c r="F2070" cm="1">
        <f t="array" ref="F2070">_xlfn.IFS(C2070&gt;7,4,AND(C2070&lt;=7, C2070&gt;5),3,AND(C2070&lt;=5,C2070&gt;4),2,C2070&lt;=4,1)</f>
        <v>4</v>
      </c>
      <c r="G2070" cm="1">
        <f t="array" ref="G2070">_xlfn.IFS(D2070&gt;4094,4,AND(D2070&lt;=4094, D2070&gt;2784),3,AND(D2070&lt;=2784,D2070&gt;1779),2,D2070&lt;=1779,1)</f>
        <v>4</v>
      </c>
      <c r="H2070">
        <f t="shared" si="32"/>
        <v>244</v>
      </c>
      <c r="I2070" t="str" cm="1">
        <f t="array" ref="I2070">_xlfn.IFS(H2070&gt;411,"Platinum",AND(H2070&lt;=411, H2070&gt;311),"Gold",AND(H2070&lt;=311,H2070&gt;211),"Silver",H2070&lt;=211,"Bronze")</f>
        <v>Silver</v>
      </c>
      <c r="J2070" t="str" cm="1">
        <f t="array" ref="J2070">_xlfn.IFS(
H2070="444","Champions",
LEFT(H2070,1)="4","Loyal Customers",
MID(H2070,2,1)="4","Potential Loyalists",
LEFT(H2070,1)="3","Promising",
LEFT(H2070,1)="2","Customers Needing Attention",
LEFT(H2070,1)&lt;="2","At Risk",
RIGHT(H2070,1)="4","Can't Lose Them",
TRUE,"Hibernating"
)</f>
        <v>Potential Loyalists</v>
      </c>
    </row>
    <row r="2071" spans="1:10" x14ac:dyDescent="0.25">
      <c r="A2071" s="3" t="s">
        <v>2087</v>
      </c>
      <c r="B2071">
        <v>14</v>
      </c>
      <c r="C2071">
        <v>5</v>
      </c>
      <c r="D2071">
        <v>1870.13</v>
      </c>
      <c r="E2071" cm="1">
        <f t="array" ref="E2071">_xlfn.IFS(B2071&gt;87,1,AND(B2071&lt;=87, B2071&gt;45),2,AND(B2071&lt;=45,B2071&gt;18),3,B2071&lt;=18,4)</f>
        <v>4</v>
      </c>
      <c r="F2071" cm="1">
        <f t="array" ref="F2071">_xlfn.IFS(C2071&gt;7,4,AND(C2071&lt;=7, C2071&gt;5),3,AND(C2071&lt;=5,C2071&gt;4),2,C2071&lt;=4,1)</f>
        <v>2</v>
      </c>
      <c r="G2071" cm="1">
        <f t="array" ref="G2071">_xlfn.IFS(D2071&gt;4094,4,AND(D2071&lt;=4094, D2071&gt;2784),3,AND(D2071&lt;=2784,D2071&gt;1779),2,D2071&lt;=1779,1)</f>
        <v>2</v>
      </c>
      <c r="H2071">
        <f t="shared" si="32"/>
        <v>422</v>
      </c>
      <c r="I2071" t="str" cm="1">
        <f t="array" ref="I2071">_xlfn.IFS(H2071&gt;411,"Platinum",AND(H2071&lt;=411, H2071&gt;311),"Gold",AND(H2071&lt;=311,H2071&gt;211),"Silver",H2071&lt;=211,"Bronze")</f>
        <v>Platinum</v>
      </c>
      <c r="J2071" t="str" cm="1">
        <f t="array" ref="J2071">_xlfn.IFS(
H2071="444","Champions",
LEFT(H2071,1)="4","Loyal Customers",
MID(H2071,2,1)="4","Potential Loyalists",
LEFT(H2071,1)="3","Promising",
LEFT(H2071,1)="2","Customers Needing Attention",
LEFT(H2071,1)&lt;="2","At Risk",
RIGHT(H2071,1)="4","Can't Lose Them",
TRUE,"Hibernating"
)</f>
        <v>Loyal Customers</v>
      </c>
    </row>
    <row r="2072" spans="1:10" x14ac:dyDescent="0.25">
      <c r="A2072" s="3" t="s">
        <v>2088</v>
      </c>
      <c r="B2072">
        <v>175</v>
      </c>
      <c r="C2072">
        <v>1</v>
      </c>
      <c r="D2072">
        <v>167.21</v>
      </c>
      <c r="E2072" cm="1">
        <f t="array" ref="E2072">_xlfn.IFS(B2072&gt;87,1,AND(B2072&lt;=87, B2072&gt;45),2,AND(B2072&lt;=45,B2072&gt;18),3,B2072&lt;=18,4)</f>
        <v>1</v>
      </c>
      <c r="F2072" cm="1">
        <f t="array" ref="F2072">_xlfn.IFS(C2072&gt;7,4,AND(C2072&lt;=7, C2072&gt;5),3,AND(C2072&lt;=5,C2072&gt;4),2,C2072&lt;=4,1)</f>
        <v>1</v>
      </c>
      <c r="G2072" cm="1">
        <f t="array" ref="G2072">_xlfn.IFS(D2072&gt;4094,4,AND(D2072&lt;=4094, D2072&gt;2784),3,AND(D2072&lt;=2784,D2072&gt;1779),2,D2072&lt;=1779,1)</f>
        <v>1</v>
      </c>
      <c r="H2072">
        <f t="shared" si="32"/>
        <v>111</v>
      </c>
      <c r="I2072" t="str" cm="1">
        <f t="array" ref="I2072">_xlfn.IFS(H2072&gt;411,"Platinum",AND(H2072&lt;=411, H2072&gt;311),"Gold",AND(H2072&lt;=311,H2072&gt;211),"Silver",H2072&lt;=211,"Bronze")</f>
        <v>Bronze</v>
      </c>
      <c r="J2072" t="str" cm="1">
        <f t="array" ref="J2072">_xlfn.IFS(
H2072="444","Champions",
LEFT(H2072,1)="4","Loyal Customers",
MID(H2072,2,1)="4","Potential Loyalists",
LEFT(H2072,1)="3","Promising",
LEFT(H2072,1)="2","Customers Needing Attention",
LEFT(H2072,1)&lt;="2","At Risk",
RIGHT(H2072,1)="4","Can't Lose Them",
TRUE,"Hibernating"
)</f>
        <v>At Risk</v>
      </c>
    </row>
    <row r="2073" spans="1:10" x14ac:dyDescent="0.25">
      <c r="A2073" s="3" t="s">
        <v>2089</v>
      </c>
      <c r="B2073">
        <v>17</v>
      </c>
      <c r="C2073">
        <v>4</v>
      </c>
      <c r="D2073">
        <v>3023</v>
      </c>
      <c r="E2073" cm="1">
        <f t="array" ref="E2073">_xlfn.IFS(B2073&gt;87,1,AND(B2073&lt;=87, B2073&gt;45),2,AND(B2073&lt;=45,B2073&gt;18),3,B2073&lt;=18,4)</f>
        <v>4</v>
      </c>
      <c r="F2073" cm="1">
        <f t="array" ref="F2073">_xlfn.IFS(C2073&gt;7,4,AND(C2073&lt;=7, C2073&gt;5),3,AND(C2073&lt;=5,C2073&gt;4),2,C2073&lt;=4,1)</f>
        <v>1</v>
      </c>
      <c r="G2073" cm="1">
        <f t="array" ref="G2073">_xlfn.IFS(D2073&gt;4094,4,AND(D2073&lt;=4094, D2073&gt;2784),3,AND(D2073&lt;=2784,D2073&gt;1779),2,D2073&lt;=1779,1)</f>
        <v>3</v>
      </c>
      <c r="H2073">
        <f t="shared" si="32"/>
        <v>413</v>
      </c>
      <c r="I2073" t="str" cm="1">
        <f t="array" ref="I2073">_xlfn.IFS(H2073&gt;411,"Platinum",AND(H2073&lt;=411, H2073&gt;311),"Gold",AND(H2073&lt;=311,H2073&gt;211),"Silver",H2073&lt;=211,"Bronze")</f>
        <v>Platinum</v>
      </c>
      <c r="J2073" t="str" cm="1">
        <f t="array" ref="J2073">_xlfn.IFS(
H2073="444","Champions",
LEFT(H2073,1)="4","Loyal Customers",
MID(H2073,2,1)="4","Potential Loyalists",
LEFT(H2073,1)="3","Promising",
LEFT(H2073,1)="2","Customers Needing Attention",
LEFT(H2073,1)&lt;="2","At Risk",
RIGHT(H2073,1)="4","Can't Lose Them",
TRUE,"Hibernating"
)</f>
        <v>Loyal Customers</v>
      </c>
    </row>
    <row r="2074" spans="1:10" x14ac:dyDescent="0.25">
      <c r="A2074" s="3" t="s">
        <v>2090</v>
      </c>
      <c r="B2074">
        <v>0</v>
      </c>
      <c r="C2074">
        <v>7</v>
      </c>
      <c r="D2074">
        <v>5283.91</v>
      </c>
      <c r="E2074" cm="1">
        <f t="array" ref="E2074">_xlfn.IFS(B2074&gt;87,1,AND(B2074&lt;=87, B2074&gt;45),2,AND(B2074&lt;=45,B2074&gt;18),3,B2074&lt;=18,4)</f>
        <v>4</v>
      </c>
      <c r="F2074" cm="1">
        <f t="array" ref="F2074">_xlfn.IFS(C2074&gt;7,4,AND(C2074&lt;=7, C2074&gt;5),3,AND(C2074&lt;=5,C2074&gt;4),2,C2074&lt;=4,1)</f>
        <v>3</v>
      </c>
      <c r="G2074" cm="1">
        <f t="array" ref="G2074">_xlfn.IFS(D2074&gt;4094,4,AND(D2074&lt;=4094, D2074&gt;2784),3,AND(D2074&lt;=2784,D2074&gt;1779),2,D2074&lt;=1779,1)</f>
        <v>4</v>
      </c>
      <c r="H2074">
        <f t="shared" si="32"/>
        <v>434</v>
      </c>
      <c r="I2074" t="str" cm="1">
        <f t="array" ref="I2074">_xlfn.IFS(H2074&gt;411,"Platinum",AND(H2074&lt;=411, H2074&gt;311),"Gold",AND(H2074&lt;=311,H2074&gt;211),"Silver",H2074&lt;=211,"Bronze")</f>
        <v>Platinum</v>
      </c>
      <c r="J2074" t="str" cm="1">
        <f t="array" ref="J2074">_xlfn.IFS(
H2074="444","Champions",
LEFT(H2074,1)="4","Loyal Customers",
MID(H2074,2,1)="4","Potential Loyalists",
LEFT(H2074,1)="3","Promising",
LEFT(H2074,1)="2","Customers Needing Attention",
LEFT(H2074,1)&lt;="2","At Risk",
RIGHT(H2074,1)="4","Can't Lose Them",
TRUE,"Hibernating"
)</f>
        <v>Loyal Customers</v>
      </c>
    </row>
    <row r="2075" spans="1:10" x14ac:dyDescent="0.25">
      <c r="A2075" s="3" t="s">
        <v>2091</v>
      </c>
      <c r="B2075">
        <v>78</v>
      </c>
      <c r="C2075">
        <v>4</v>
      </c>
      <c r="D2075">
        <v>2443.5699999999997</v>
      </c>
      <c r="E2075" cm="1">
        <f t="array" ref="E2075">_xlfn.IFS(B2075&gt;87,1,AND(B2075&lt;=87, B2075&gt;45),2,AND(B2075&lt;=45,B2075&gt;18),3,B2075&lt;=18,4)</f>
        <v>2</v>
      </c>
      <c r="F2075" cm="1">
        <f t="array" ref="F2075">_xlfn.IFS(C2075&gt;7,4,AND(C2075&lt;=7, C2075&gt;5),3,AND(C2075&lt;=5,C2075&gt;4),2,C2075&lt;=4,1)</f>
        <v>1</v>
      </c>
      <c r="G2075" cm="1">
        <f t="array" ref="G2075">_xlfn.IFS(D2075&gt;4094,4,AND(D2075&lt;=4094, D2075&gt;2784),3,AND(D2075&lt;=2784,D2075&gt;1779),2,D2075&lt;=1779,1)</f>
        <v>2</v>
      </c>
      <c r="H2075">
        <f t="shared" si="32"/>
        <v>212</v>
      </c>
      <c r="I2075" t="str" cm="1">
        <f t="array" ref="I2075">_xlfn.IFS(H2075&gt;411,"Platinum",AND(H2075&lt;=411, H2075&gt;311),"Gold",AND(H2075&lt;=311,H2075&gt;211),"Silver",H2075&lt;=211,"Bronze")</f>
        <v>Silver</v>
      </c>
      <c r="J2075" t="str" cm="1">
        <f t="array" ref="J2075">_xlfn.IFS(
H2075="444","Champions",
LEFT(H2075,1)="4","Loyal Customers",
MID(H2075,2,1)="4","Potential Loyalists",
LEFT(H2075,1)="3","Promising",
LEFT(H2075,1)="2","Customers Needing Attention",
LEFT(H2075,1)&lt;="2","At Risk",
RIGHT(H2075,1)="4","Can't Lose Them",
TRUE,"Hibernating"
)</f>
        <v>Customers Needing Attention</v>
      </c>
    </row>
    <row r="2076" spans="1:10" x14ac:dyDescent="0.25">
      <c r="A2076" s="3" t="s">
        <v>2092</v>
      </c>
      <c r="B2076">
        <v>95</v>
      </c>
      <c r="C2076">
        <v>5</v>
      </c>
      <c r="D2076">
        <v>1087.1799999999998</v>
      </c>
      <c r="E2076" cm="1">
        <f t="array" ref="E2076">_xlfn.IFS(B2076&gt;87,1,AND(B2076&lt;=87, B2076&gt;45),2,AND(B2076&lt;=45,B2076&gt;18),3,B2076&lt;=18,4)</f>
        <v>1</v>
      </c>
      <c r="F2076" cm="1">
        <f t="array" ref="F2076">_xlfn.IFS(C2076&gt;7,4,AND(C2076&lt;=7, C2076&gt;5),3,AND(C2076&lt;=5,C2076&gt;4),2,C2076&lt;=4,1)</f>
        <v>2</v>
      </c>
      <c r="G2076" cm="1">
        <f t="array" ref="G2076">_xlfn.IFS(D2076&gt;4094,4,AND(D2076&lt;=4094, D2076&gt;2784),3,AND(D2076&lt;=2784,D2076&gt;1779),2,D2076&lt;=1779,1)</f>
        <v>1</v>
      </c>
      <c r="H2076">
        <f t="shared" si="32"/>
        <v>121</v>
      </c>
      <c r="I2076" t="str" cm="1">
        <f t="array" ref="I2076">_xlfn.IFS(H2076&gt;411,"Platinum",AND(H2076&lt;=411, H2076&gt;311),"Gold",AND(H2076&lt;=311,H2076&gt;211),"Silver",H2076&lt;=211,"Bronze")</f>
        <v>Bronze</v>
      </c>
      <c r="J2076" t="str" cm="1">
        <f t="array" ref="J2076">_xlfn.IFS(
H2076="444","Champions",
LEFT(H2076,1)="4","Loyal Customers",
MID(H2076,2,1)="4","Potential Loyalists",
LEFT(H2076,1)="3","Promising",
LEFT(H2076,1)="2","Customers Needing Attention",
LEFT(H2076,1)&lt;="2","At Risk",
RIGHT(H2076,1)="4","Can't Lose Them",
TRUE,"Hibernating"
)</f>
        <v>At Risk</v>
      </c>
    </row>
    <row r="2077" spans="1:10" x14ac:dyDescent="0.25">
      <c r="A2077" s="3" t="s">
        <v>2093</v>
      </c>
      <c r="B2077">
        <v>25</v>
      </c>
      <c r="C2077">
        <v>4</v>
      </c>
      <c r="D2077">
        <v>2129.5299999999997</v>
      </c>
      <c r="E2077" cm="1">
        <f t="array" ref="E2077">_xlfn.IFS(B2077&gt;87,1,AND(B2077&lt;=87, B2077&gt;45),2,AND(B2077&lt;=45,B2077&gt;18),3,B2077&lt;=18,4)</f>
        <v>3</v>
      </c>
      <c r="F2077" cm="1">
        <f t="array" ref="F2077">_xlfn.IFS(C2077&gt;7,4,AND(C2077&lt;=7, C2077&gt;5),3,AND(C2077&lt;=5,C2077&gt;4),2,C2077&lt;=4,1)</f>
        <v>1</v>
      </c>
      <c r="G2077" cm="1">
        <f t="array" ref="G2077">_xlfn.IFS(D2077&gt;4094,4,AND(D2077&lt;=4094, D2077&gt;2784),3,AND(D2077&lt;=2784,D2077&gt;1779),2,D2077&lt;=1779,1)</f>
        <v>2</v>
      </c>
      <c r="H2077">
        <f t="shared" si="32"/>
        <v>312</v>
      </c>
      <c r="I2077" t="str" cm="1">
        <f t="array" ref="I2077">_xlfn.IFS(H2077&gt;411,"Platinum",AND(H2077&lt;=411, H2077&gt;311),"Gold",AND(H2077&lt;=311,H2077&gt;211),"Silver",H2077&lt;=211,"Bronze")</f>
        <v>Gold</v>
      </c>
      <c r="J2077" t="str" cm="1">
        <f t="array" ref="J2077">_xlfn.IFS(
H2077="444","Champions",
LEFT(H2077,1)="4","Loyal Customers",
MID(H2077,2,1)="4","Potential Loyalists",
LEFT(H2077,1)="3","Promising",
LEFT(H2077,1)="2","Customers Needing Attention",
LEFT(H2077,1)&lt;="2","At Risk",
RIGHT(H2077,1)="4","Can't Lose Them",
TRUE,"Hibernating"
)</f>
        <v>Promising</v>
      </c>
    </row>
    <row r="2078" spans="1:10" x14ac:dyDescent="0.25">
      <c r="A2078" s="3" t="s">
        <v>2094</v>
      </c>
      <c r="B2078">
        <v>116</v>
      </c>
      <c r="C2078">
        <v>6</v>
      </c>
      <c r="D2078">
        <v>1914.91</v>
      </c>
      <c r="E2078" cm="1">
        <f t="array" ref="E2078">_xlfn.IFS(B2078&gt;87,1,AND(B2078&lt;=87, B2078&gt;45),2,AND(B2078&lt;=45,B2078&gt;18),3,B2078&lt;=18,4)</f>
        <v>1</v>
      </c>
      <c r="F2078" cm="1">
        <f t="array" ref="F2078">_xlfn.IFS(C2078&gt;7,4,AND(C2078&lt;=7, C2078&gt;5),3,AND(C2078&lt;=5,C2078&gt;4),2,C2078&lt;=4,1)</f>
        <v>3</v>
      </c>
      <c r="G2078" cm="1">
        <f t="array" ref="G2078">_xlfn.IFS(D2078&gt;4094,4,AND(D2078&lt;=4094, D2078&gt;2784),3,AND(D2078&lt;=2784,D2078&gt;1779),2,D2078&lt;=1779,1)</f>
        <v>2</v>
      </c>
      <c r="H2078">
        <f t="shared" si="32"/>
        <v>132</v>
      </c>
      <c r="I2078" t="str" cm="1">
        <f t="array" ref="I2078">_xlfn.IFS(H2078&gt;411,"Platinum",AND(H2078&lt;=411, H2078&gt;311),"Gold",AND(H2078&lt;=311,H2078&gt;211),"Silver",H2078&lt;=211,"Bronze")</f>
        <v>Bronze</v>
      </c>
      <c r="J2078" t="str" cm="1">
        <f t="array" ref="J2078">_xlfn.IFS(
H2078="444","Champions",
LEFT(H2078,1)="4","Loyal Customers",
MID(H2078,2,1)="4","Potential Loyalists",
LEFT(H2078,1)="3","Promising",
LEFT(H2078,1)="2","Customers Needing Attention",
LEFT(H2078,1)&lt;="2","At Risk",
RIGHT(H2078,1)="4","Can't Lose Them",
TRUE,"Hibernating"
)</f>
        <v>At Risk</v>
      </c>
    </row>
    <row r="2079" spans="1:10" x14ac:dyDescent="0.25">
      <c r="A2079" s="3" t="s">
        <v>2095</v>
      </c>
      <c r="B2079">
        <v>109</v>
      </c>
      <c r="C2079">
        <v>2</v>
      </c>
      <c r="D2079">
        <v>135.9</v>
      </c>
      <c r="E2079" cm="1">
        <f t="array" ref="E2079">_xlfn.IFS(B2079&gt;87,1,AND(B2079&lt;=87, B2079&gt;45),2,AND(B2079&lt;=45,B2079&gt;18),3,B2079&lt;=18,4)</f>
        <v>1</v>
      </c>
      <c r="F2079" cm="1">
        <f t="array" ref="F2079">_xlfn.IFS(C2079&gt;7,4,AND(C2079&lt;=7, C2079&gt;5),3,AND(C2079&lt;=5,C2079&gt;4),2,C2079&lt;=4,1)</f>
        <v>1</v>
      </c>
      <c r="G2079" cm="1">
        <f t="array" ref="G2079">_xlfn.IFS(D2079&gt;4094,4,AND(D2079&lt;=4094, D2079&gt;2784),3,AND(D2079&lt;=2784,D2079&gt;1779),2,D2079&lt;=1779,1)</f>
        <v>1</v>
      </c>
      <c r="H2079">
        <f t="shared" si="32"/>
        <v>111</v>
      </c>
      <c r="I2079" t="str" cm="1">
        <f t="array" ref="I2079">_xlfn.IFS(H2079&gt;411,"Platinum",AND(H2079&lt;=411, H2079&gt;311),"Gold",AND(H2079&lt;=311,H2079&gt;211),"Silver",H2079&lt;=211,"Bronze")</f>
        <v>Bronze</v>
      </c>
      <c r="J2079" t="str" cm="1">
        <f t="array" ref="J2079">_xlfn.IFS(
H2079="444","Champions",
LEFT(H2079,1)="4","Loyal Customers",
MID(H2079,2,1)="4","Potential Loyalists",
LEFT(H2079,1)="3","Promising",
LEFT(H2079,1)="2","Customers Needing Attention",
LEFT(H2079,1)&lt;="2","At Risk",
RIGHT(H2079,1)="4","Can't Lose Them",
TRUE,"Hibernating"
)</f>
        <v>At Risk</v>
      </c>
    </row>
    <row r="2080" spans="1:10" x14ac:dyDescent="0.25">
      <c r="A2080" s="3" t="s">
        <v>2096</v>
      </c>
      <c r="B2080">
        <v>20</v>
      </c>
      <c r="C2080">
        <v>6</v>
      </c>
      <c r="D2080">
        <v>2345.94</v>
      </c>
      <c r="E2080" cm="1">
        <f t="array" ref="E2080">_xlfn.IFS(B2080&gt;87,1,AND(B2080&lt;=87, B2080&gt;45),2,AND(B2080&lt;=45,B2080&gt;18),3,B2080&lt;=18,4)</f>
        <v>3</v>
      </c>
      <c r="F2080" cm="1">
        <f t="array" ref="F2080">_xlfn.IFS(C2080&gt;7,4,AND(C2080&lt;=7, C2080&gt;5),3,AND(C2080&lt;=5,C2080&gt;4),2,C2080&lt;=4,1)</f>
        <v>3</v>
      </c>
      <c r="G2080" cm="1">
        <f t="array" ref="G2080">_xlfn.IFS(D2080&gt;4094,4,AND(D2080&lt;=4094, D2080&gt;2784),3,AND(D2080&lt;=2784,D2080&gt;1779),2,D2080&lt;=1779,1)</f>
        <v>2</v>
      </c>
      <c r="H2080">
        <f t="shared" si="32"/>
        <v>332</v>
      </c>
      <c r="I2080" t="str" cm="1">
        <f t="array" ref="I2080">_xlfn.IFS(H2080&gt;411,"Platinum",AND(H2080&lt;=411, H2080&gt;311),"Gold",AND(H2080&lt;=311,H2080&gt;211),"Silver",H2080&lt;=211,"Bronze")</f>
        <v>Gold</v>
      </c>
      <c r="J2080" t="str" cm="1">
        <f t="array" ref="J2080">_xlfn.IFS(
H2080="444","Champions",
LEFT(H2080,1)="4","Loyal Customers",
MID(H2080,2,1)="4","Potential Loyalists",
LEFT(H2080,1)="3","Promising",
LEFT(H2080,1)="2","Customers Needing Attention",
LEFT(H2080,1)&lt;="2","At Risk",
RIGHT(H2080,1)="4","Can't Lose Them",
TRUE,"Hibernating"
)</f>
        <v>Promising</v>
      </c>
    </row>
    <row r="2081" spans="1:10" x14ac:dyDescent="0.25">
      <c r="A2081" s="3" t="s">
        <v>2097</v>
      </c>
      <c r="B2081">
        <v>24</v>
      </c>
      <c r="C2081">
        <v>7</v>
      </c>
      <c r="D2081">
        <v>3109.93</v>
      </c>
      <c r="E2081" cm="1">
        <f t="array" ref="E2081">_xlfn.IFS(B2081&gt;87,1,AND(B2081&lt;=87, B2081&gt;45),2,AND(B2081&lt;=45,B2081&gt;18),3,B2081&lt;=18,4)</f>
        <v>3</v>
      </c>
      <c r="F2081" cm="1">
        <f t="array" ref="F2081">_xlfn.IFS(C2081&gt;7,4,AND(C2081&lt;=7, C2081&gt;5),3,AND(C2081&lt;=5,C2081&gt;4),2,C2081&lt;=4,1)</f>
        <v>3</v>
      </c>
      <c r="G2081" cm="1">
        <f t="array" ref="G2081">_xlfn.IFS(D2081&gt;4094,4,AND(D2081&lt;=4094, D2081&gt;2784),3,AND(D2081&lt;=2784,D2081&gt;1779),2,D2081&lt;=1779,1)</f>
        <v>3</v>
      </c>
      <c r="H2081">
        <f t="shared" si="32"/>
        <v>333</v>
      </c>
      <c r="I2081" t="str" cm="1">
        <f t="array" ref="I2081">_xlfn.IFS(H2081&gt;411,"Platinum",AND(H2081&lt;=411, H2081&gt;311),"Gold",AND(H2081&lt;=311,H2081&gt;211),"Silver",H2081&lt;=211,"Bronze")</f>
        <v>Gold</v>
      </c>
      <c r="J2081" t="str" cm="1">
        <f t="array" ref="J2081">_xlfn.IFS(
H2081="444","Champions",
LEFT(H2081,1)="4","Loyal Customers",
MID(H2081,2,1)="4","Potential Loyalists",
LEFT(H2081,1)="3","Promising",
LEFT(H2081,1)="2","Customers Needing Attention",
LEFT(H2081,1)&lt;="2","At Risk",
RIGHT(H2081,1)="4","Can't Lose Them",
TRUE,"Hibernating"
)</f>
        <v>Promising</v>
      </c>
    </row>
    <row r="2082" spans="1:10" x14ac:dyDescent="0.25">
      <c r="A2082" s="3" t="s">
        <v>2098</v>
      </c>
      <c r="B2082">
        <v>104</v>
      </c>
      <c r="C2082">
        <v>3</v>
      </c>
      <c r="D2082">
        <v>2127.4299999999998</v>
      </c>
      <c r="E2082" cm="1">
        <f t="array" ref="E2082">_xlfn.IFS(B2082&gt;87,1,AND(B2082&lt;=87, B2082&gt;45),2,AND(B2082&lt;=45,B2082&gt;18),3,B2082&lt;=18,4)</f>
        <v>1</v>
      </c>
      <c r="F2082" cm="1">
        <f t="array" ref="F2082">_xlfn.IFS(C2082&gt;7,4,AND(C2082&lt;=7, C2082&gt;5),3,AND(C2082&lt;=5,C2082&gt;4),2,C2082&lt;=4,1)</f>
        <v>1</v>
      </c>
      <c r="G2082" cm="1">
        <f t="array" ref="G2082">_xlfn.IFS(D2082&gt;4094,4,AND(D2082&lt;=4094, D2082&gt;2784),3,AND(D2082&lt;=2784,D2082&gt;1779),2,D2082&lt;=1779,1)</f>
        <v>2</v>
      </c>
      <c r="H2082">
        <f t="shared" si="32"/>
        <v>112</v>
      </c>
      <c r="I2082" t="str" cm="1">
        <f t="array" ref="I2082">_xlfn.IFS(H2082&gt;411,"Platinum",AND(H2082&lt;=411, H2082&gt;311),"Gold",AND(H2082&lt;=311,H2082&gt;211),"Silver",H2082&lt;=211,"Bronze")</f>
        <v>Bronze</v>
      </c>
      <c r="J2082" t="str" cm="1">
        <f t="array" ref="J2082">_xlfn.IFS(
H2082="444","Champions",
LEFT(H2082,1)="4","Loyal Customers",
MID(H2082,2,1)="4","Potential Loyalists",
LEFT(H2082,1)="3","Promising",
LEFT(H2082,1)="2","Customers Needing Attention",
LEFT(H2082,1)&lt;="2","At Risk",
RIGHT(H2082,1)="4","Can't Lose Them",
TRUE,"Hibernating"
)</f>
        <v>At Risk</v>
      </c>
    </row>
    <row r="2083" spans="1:10" x14ac:dyDescent="0.25">
      <c r="A2083" s="3" t="s">
        <v>2099</v>
      </c>
      <c r="B2083">
        <v>60</v>
      </c>
      <c r="C2083">
        <v>11</v>
      </c>
      <c r="D2083">
        <v>7910.3100000000013</v>
      </c>
      <c r="E2083" cm="1">
        <f t="array" ref="E2083">_xlfn.IFS(B2083&gt;87,1,AND(B2083&lt;=87, B2083&gt;45),2,AND(B2083&lt;=45,B2083&gt;18),3,B2083&lt;=18,4)</f>
        <v>2</v>
      </c>
      <c r="F2083" cm="1">
        <f t="array" ref="F2083">_xlfn.IFS(C2083&gt;7,4,AND(C2083&lt;=7, C2083&gt;5),3,AND(C2083&lt;=5,C2083&gt;4),2,C2083&lt;=4,1)</f>
        <v>4</v>
      </c>
      <c r="G2083" cm="1">
        <f t="array" ref="G2083">_xlfn.IFS(D2083&gt;4094,4,AND(D2083&lt;=4094, D2083&gt;2784),3,AND(D2083&lt;=2784,D2083&gt;1779),2,D2083&lt;=1779,1)</f>
        <v>4</v>
      </c>
      <c r="H2083">
        <f t="shared" si="32"/>
        <v>244</v>
      </c>
      <c r="I2083" t="str" cm="1">
        <f t="array" ref="I2083">_xlfn.IFS(H2083&gt;411,"Platinum",AND(H2083&lt;=411, H2083&gt;311),"Gold",AND(H2083&lt;=311,H2083&gt;211),"Silver",H2083&lt;=211,"Bronze")</f>
        <v>Silver</v>
      </c>
      <c r="J2083" t="str" cm="1">
        <f t="array" ref="J2083">_xlfn.IFS(
H2083="444","Champions",
LEFT(H2083,1)="4","Loyal Customers",
MID(H2083,2,1)="4","Potential Loyalists",
LEFT(H2083,1)="3","Promising",
LEFT(H2083,1)="2","Customers Needing Attention",
LEFT(H2083,1)&lt;="2","At Risk",
RIGHT(H2083,1)="4","Can't Lose Them",
TRUE,"Hibernating"
)</f>
        <v>Potential Loyalists</v>
      </c>
    </row>
    <row r="2084" spans="1:10" x14ac:dyDescent="0.25">
      <c r="A2084" s="3" t="s">
        <v>2100</v>
      </c>
      <c r="B2084">
        <v>35</v>
      </c>
      <c r="C2084">
        <v>4</v>
      </c>
      <c r="D2084">
        <v>3231.91</v>
      </c>
      <c r="E2084" cm="1">
        <f t="array" ref="E2084">_xlfn.IFS(B2084&gt;87,1,AND(B2084&lt;=87, B2084&gt;45),2,AND(B2084&lt;=45,B2084&gt;18),3,B2084&lt;=18,4)</f>
        <v>3</v>
      </c>
      <c r="F2084" cm="1">
        <f t="array" ref="F2084">_xlfn.IFS(C2084&gt;7,4,AND(C2084&lt;=7, C2084&gt;5),3,AND(C2084&lt;=5,C2084&gt;4),2,C2084&lt;=4,1)</f>
        <v>1</v>
      </c>
      <c r="G2084" cm="1">
        <f t="array" ref="G2084">_xlfn.IFS(D2084&gt;4094,4,AND(D2084&lt;=4094, D2084&gt;2784),3,AND(D2084&lt;=2784,D2084&gt;1779),2,D2084&lt;=1779,1)</f>
        <v>3</v>
      </c>
      <c r="H2084">
        <f t="shared" si="32"/>
        <v>313</v>
      </c>
      <c r="I2084" t="str" cm="1">
        <f t="array" ref="I2084">_xlfn.IFS(H2084&gt;411,"Platinum",AND(H2084&lt;=411, H2084&gt;311),"Gold",AND(H2084&lt;=311,H2084&gt;211),"Silver",H2084&lt;=211,"Bronze")</f>
        <v>Gold</v>
      </c>
      <c r="J2084" t="str" cm="1">
        <f t="array" ref="J2084">_xlfn.IFS(
H2084="444","Champions",
LEFT(H2084,1)="4","Loyal Customers",
MID(H2084,2,1)="4","Potential Loyalists",
LEFT(H2084,1)="3","Promising",
LEFT(H2084,1)="2","Customers Needing Attention",
LEFT(H2084,1)&lt;="2","At Risk",
RIGHT(H2084,1)="4","Can't Lose Them",
TRUE,"Hibernating"
)</f>
        <v>Promising</v>
      </c>
    </row>
    <row r="2085" spans="1:10" x14ac:dyDescent="0.25">
      <c r="A2085" s="3" t="s">
        <v>2101</v>
      </c>
      <c r="B2085">
        <v>41</v>
      </c>
      <c r="C2085">
        <v>8</v>
      </c>
      <c r="D2085">
        <v>3642.0200000000004</v>
      </c>
      <c r="E2085" cm="1">
        <f t="array" ref="E2085">_xlfn.IFS(B2085&gt;87,1,AND(B2085&lt;=87, B2085&gt;45),2,AND(B2085&lt;=45,B2085&gt;18),3,B2085&lt;=18,4)</f>
        <v>3</v>
      </c>
      <c r="F2085" cm="1">
        <f t="array" ref="F2085">_xlfn.IFS(C2085&gt;7,4,AND(C2085&lt;=7, C2085&gt;5),3,AND(C2085&lt;=5,C2085&gt;4),2,C2085&lt;=4,1)</f>
        <v>4</v>
      </c>
      <c r="G2085" cm="1">
        <f t="array" ref="G2085">_xlfn.IFS(D2085&gt;4094,4,AND(D2085&lt;=4094, D2085&gt;2784),3,AND(D2085&lt;=2784,D2085&gt;1779),2,D2085&lt;=1779,1)</f>
        <v>3</v>
      </c>
      <c r="H2085">
        <f t="shared" si="32"/>
        <v>343</v>
      </c>
      <c r="I2085" t="str" cm="1">
        <f t="array" ref="I2085">_xlfn.IFS(H2085&gt;411,"Platinum",AND(H2085&lt;=411, H2085&gt;311),"Gold",AND(H2085&lt;=311,H2085&gt;211),"Silver",H2085&lt;=211,"Bronze")</f>
        <v>Gold</v>
      </c>
      <c r="J2085" t="str" cm="1">
        <f t="array" ref="J2085">_xlfn.IFS(
H2085="444","Champions",
LEFT(H2085,1)="4","Loyal Customers",
MID(H2085,2,1)="4","Potential Loyalists",
LEFT(H2085,1)="3","Promising",
LEFT(H2085,1)="2","Customers Needing Attention",
LEFT(H2085,1)&lt;="2","At Risk",
RIGHT(H2085,1)="4","Can't Lose Them",
TRUE,"Hibernating"
)</f>
        <v>Potential Loyalists</v>
      </c>
    </row>
    <row r="2086" spans="1:10" x14ac:dyDescent="0.25">
      <c r="A2086" s="3" t="s">
        <v>2102</v>
      </c>
      <c r="B2086">
        <v>0</v>
      </c>
      <c r="C2086">
        <v>3</v>
      </c>
      <c r="D2086">
        <v>784.91</v>
      </c>
      <c r="E2086" cm="1">
        <f t="array" ref="E2086">_xlfn.IFS(B2086&gt;87,1,AND(B2086&lt;=87, B2086&gt;45),2,AND(B2086&lt;=45,B2086&gt;18),3,B2086&lt;=18,4)</f>
        <v>4</v>
      </c>
      <c r="F2086" cm="1">
        <f t="array" ref="F2086">_xlfn.IFS(C2086&gt;7,4,AND(C2086&lt;=7, C2086&gt;5),3,AND(C2086&lt;=5,C2086&gt;4),2,C2086&lt;=4,1)</f>
        <v>1</v>
      </c>
      <c r="G2086" cm="1">
        <f t="array" ref="G2086">_xlfn.IFS(D2086&gt;4094,4,AND(D2086&lt;=4094, D2086&gt;2784),3,AND(D2086&lt;=2784,D2086&gt;1779),2,D2086&lt;=1779,1)</f>
        <v>1</v>
      </c>
      <c r="H2086">
        <f t="shared" si="32"/>
        <v>411</v>
      </c>
      <c r="I2086" t="str" cm="1">
        <f t="array" ref="I2086">_xlfn.IFS(H2086&gt;411,"Platinum",AND(H2086&lt;=411, H2086&gt;311),"Gold",AND(H2086&lt;=311,H2086&gt;211),"Silver",H2086&lt;=211,"Bronze")</f>
        <v>Gold</v>
      </c>
      <c r="J2086" t="str" cm="1">
        <f t="array" ref="J2086">_xlfn.IFS(
H2086="444","Champions",
LEFT(H2086,1)="4","Loyal Customers",
MID(H2086,2,1)="4","Potential Loyalists",
LEFT(H2086,1)="3","Promising",
LEFT(H2086,1)="2","Customers Needing Attention",
LEFT(H2086,1)&lt;="2","At Risk",
RIGHT(H2086,1)="4","Can't Lose Them",
TRUE,"Hibernating"
)</f>
        <v>Loyal Customers</v>
      </c>
    </row>
    <row r="2087" spans="1:10" x14ac:dyDescent="0.25">
      <c r="A2087" s="3" t="s">
        <v>2103</v>
      </c>
      <c r="B2087">
        <v>14</v>
      </c>
      <c r="C2087">
        <v>8</v>
      </c>
      <c r="D2087">
        <v>5572.1100000000006</v>
      </c>
      <c r="E2087" cm="1">
        <f t="array" ref="E2087">_xlfn.IFS(B2087&gt;87,1,AND(B2087&lt;=87, B2087&gt;45),2,AND(B2087&lt;=45,B2087&gt;18),3,B2087&lt;=18,4)</f>
        <v>4</v>
      </c>
      <c r="F2087" cm="1">
        <f t="array" ref="F2087">_xlfn.IFS(C2087&gt;7,4,AND(C2087&lt;=7, C2087&gt;5),3,AND(C2087&lt;=5,C2087&gt;4),2,C2087&lt;=4,1)</f>
        <v>4</v>
      </c>
      <c r="G2087" cm="1">
        <f t="array" ref="G2087">_xlfn.IFS(D2087&gt;4094,4,AND(D2087&lt;=4094, D2087&gt;2784),3,AND(D2087&lt;=2784,D2087&gt;1779),2,D2087&lt;=1779,1)</f>
        <v>4</v>
      </c>
      <c r="H2087">
        <f t="shared" si="32"/>
        <v>444</v>
      </c>
      <c r="I2087" t="str" cm="1">
        <f t="array" ref="I2087">_xlfn.IFS(H2087&gt;411,"Platinum",AND(H2087&lt;=411, H2087&gt;311),"Gold",AND(H2087&lt;=311,H2087&gt;211),"Silver",H2087&lt;=211,"Bronze")</f>
        <v>Platinum</v>
      </c>
      <c r="J2087" t="str" cm="1">
        <f t="array" ref="J2087">_xlfn.IFS(
H2087="444","Champions",
LEFT(H2087,1)="4","Loyal Customers",
MID(H2087,2,1)="4","Potential Loyalists",
LEFT(H2087,1)="3","Promising",
LEFT(H2087,1)="2","Customers Needing Attention",
LEFT(H2087,1)&lt;="2","At Risk",
RIGHT(H2087,1)="4","Can't Lose Them",
TRUE,"Hibernating"
)</f>
        <v>Loyal Customers</v>
      </c>
    </row>
    <row r="2088" spans="1:10" x14ac:dyDescent="0.25">
      <c r="A2088" s="3" t="s">
        <v>2104</v>
      </c>
      <c r="B2088">
        <v>44</v>
      </c>
      <c r="C2088">
        <v>4</v>
      </c>
      <c r="D2088">
        <v>1808.73</v>
      </c>
      <c r="E2088" cm="1">
        <f t="array" ref="E2088">_xlfn.IFS(B2088&gt;87,1,AND(B2088&lt;=87, B2088&gt;45),2,AND(B2088&lt;=45,B2088&gt;18),3,B2088&lt;=18,4)</f>
        <v>3</v>
      </c>
      <c r="F2088" cm="1">
        <f t="array" ref="F2088">_xlfn.IFS(C2088&gt;7,4,AND(C2088&lt;=7, C2088&gt;5),3,AND(C2088&lt;=5,C2088&gt;4),2,C2088&lt;=4,1)</f>
        <v>1</v>
      </c>
      <c r="G2088" cm="1">
        <f t="array" ref="G2088">_xlfn.IFS(D2088&gt;4094,4,AND(D2088&lt;=4094, D2088&gt;2784),3,AND(D2088&lt;=2784,D2088&gt;1779),2,D2088&lt;=1779,1)</f>
        <v>2</v>
      </c>
      <c r="H2088">
        <f t="shared" si="32"/>
        <v>312</v>
      </c>
      <c r="I2088" t="str" cm="1">
        <f t="array" ref="I2088">_xlfn.IFS(H2088&gt;411,"Platinum",AND(H2088&lt;=411, H2088&gt;311),"Gold",AND(H2088&lt;=311,H2088&gt;211),"Silver",H2088&lt;=211,"Bronze")</f>
        <v>Gold</v>
      </c>
      <c r="J2088" t="str" cm="1">
        <f t="array" ref="J2088">_xlfn.IFS(
H2088="444","Champions",
LEFT(H2088,1)="4","Loyal Customers",
MID(H2088,2,1)="4","Potential Loyalists",
LEFT(H2088,1)="3","Promising",
LEFT(H2088,1)="2","Customers Needing Attention",
LEFT(H2088,1)&lt;="2","At Risk",
RIGHT(H2088,1)="4","Can't Lose Them",
TRUE,"Hibernating"
)</f>
        <v>Promising</v>
      </c>
    </row>
    <row r="2089" spans="1:10" x14ac:dyDescent="0.25">
      <c r="A2089" s="3" t="s">
        <v>2105</v>
      </c>
      <c r="B2089">
        <v>18</v>
      </c>
      <c r="C2089">
        <v>8</v>
      </c>
      <c r="D2089">
        <v>4772.5600000000004</v>
      </c>
      <c r="E2089" cm="1">
        <f t="array" ref="E2089">_xlfn.IFS(B2089&gt;87,1,AND(B2089&lt;=87, B2089&gt;45),2,AND(B2089&lt;=45,B2089&gt;18),3,B2089&lt;=18,4)</f>
        <v>4</v>
      </c>
      <c r="F2089" cm="1">
        <f t="array" ref="F2089">_xlfn.IFS(C2089&gt;7,4,AND(C2089&lt;=7, C2089&gt;5),3,AND(C2089&lt;=5,C2089&gt;4),2,C2089&lt;=4,1)</f>
        <v>4</v>
      </c>
      <c r="G2089" cm="1">
        <f t="array" ref="G2089">_xlfn.IFS(D2089&gt;4094,4,AND(D2089&lt;=4094, D2089&gt;2784),3,AND(D2089&lt;=2784,D2089&gt;1779),2,D2089&lt;=1779,1)</f>
        <v>4</v>
      </c>
      <c r="H2089">
        <f t="shared" si="32"/>
        <v>444</v>
      </c>
      <c r="I2089" t="str" cm="1">
        <f t="array" ref="I2089">_xlfn.IFS(H2089&gt;411,"Platinum",AND(H2089&lt;=411, H2089&gt;311),"Gold",AND(H2089&lt;=311,H2089&gt;211),"Silver",H2089&lt;=211,"Bronze")</f>
        <v>Platinum</v>
      </c>
      <c r="J2089" t="str" cm="1">
        <f t="array" ref="J2089">_xlfn.IFS(
H2089="444","Champions",
LEFT(H2089,1)="4","Loyal Customers",
MID(H2089,2,1)="4","Potential Loyalists",
LEFT(H2089,1)="3","Promising",
LEFT(H2089,1)="2","Customers Needing Attention",
LEFT(H2089,1)&lt;="2","At Risk",
RIGHT(H2089,1)="4","Can't Lose Them",
TRUE,"Hibernating"
)</f>
        <v>Loyal Customers</v>
      </c>
    </row>
    <row r="2090" spans="1:10" x14ac:dyDescent="0.25">
      <c r="A2090" s="3" t="s">
        <v>2106</v>
      </c>
      <c r="B2090">
        <v>72</v>
      </c>
      <c r="C2090">
        <v>6</v>
      </c>
      <c r="D2090">
        <v>3646.67</v>
      </c>
      <c r="E2090" cm="1">
        <f t="array" ref="E2090">_xlfn.IFS(B2090&gt;87,1,AND(B2090&lt;=87, B2090&gt;45),2,AND(B2090&lt;=45,B2090&gt;18),3,B2090&lt;=18,4)</f>
        <v>2</v>
      </c>
      <c r="F2090" cm="1">
        <f t="array" ref="F2090">_xlfn.IFS(C2090&gt;7,4,AND(C2090&lt;=7, C2090&gt;5),3,AND(C2090&lt;=5,C2090&gt;4),2,C2090&lt;=4,1)</f>
        <v>3</v>
      </c>
      <c r="G2090" cm="1">
        <f t="array" ref="G2090">_xlfn.IFS(D2090&gt;4094,4,AND(D2090&lt;=4094, D2090&gt;2784),3,AND(D2090&lt;=2784,D2090&gt;1779),2,D2090&lt;=1779,1)</f>
        <v>3</v>
      </c>
      <c r="H2090">
        <f t="shared" si="32"/>
        <v>233</v>
      </c>
      <c r="I2090" t="str" cm="1">
        <f t="array" ref="I2090">_xlfn.IFS(H2090&gt;411,"Platinum",AND(H2090&lt;=411, H2090&gt;311),"Gold",AND(H2090&lt;=311,H2090&gt;211),"Silver",H2090&lt;=211,"Bronze")</f>
        <v>Silver</v>
      </c>
      <c r="J2090" t="str" cm="1">
        <f t="array" ref="J2090">_xlfn.IFS(
H2090="444","Champions",
LEFT(H2090,1)="4","Loyal Customers",
MID(H2090,2,1)="4","Potential Loyalists",
LEFT(H2090,1)="3","Promising",
LEFT(H2090,1)="2","Customers Needing Attention",
LEFT(H2090,1)&lt;="2","At Risk",
RIGHT(H2090,1)="4","Can't Lose Them",
TRUE,"Hibernating"
)</f>
        <v>Customers Needing Attention</v>
      </c>
    </row>
    <row r="2091" spans="1:10" x14ac:dyDescent="0.25">
      <c r="A2091" s="3" t="s">
        <v>2107</v>
      </c>
      <c r="B2091">
        <v>294</v>
      </c>
      <c r="C2091">
        <v>2</v>
      </c>
      <c r="D2091">
        <v>1486.38</v>
      </c>
      <c r="E2091" cm="1">
        <f t="array" ref="E2091">_xlfn.IFS(B2091&gt;87,1,AND(B2091&lt;=87, B2091&gt;45),2,AND(B2091&lt;=45,B2091&gt;18),3,B2091&lt;=18,4)</f>
        <v>1</v>
      </c>
      <c r="F2091" cm="1">
        <f t="array" ref="F2091">_xlfn.IFS(C2091&gt;7,4,AND(C2091&lt;=7, C2091&gt;5),3,AND(C2091&lt;=5,C2091&gt;4),2,C2091&lt;=4,1)</f>
        <v>1</v>
      </c>
      <c r="G2091" cm="1">
        <f t="array" ref="G2091">_xlfn.IFS(D2091&gt;4094,4,AND(D2091&lt;=4094, D2091&gt;2784),3,AND(D2091&lt;=2784,D2091&gt;1779),2,D2091&lt;=1779,1)</f>
        <v>1</v>
      </c>
      <c r="H2091">
        <f t="shared" si="32"/>
        <v>111</v>
      </c>
      <c r="I2091" t="str" cm="1">
        <f t="array" ref="I2091">_xlfn.IFS(H2091&gt;411,"Platinum",AND(H2091&lt;=411, H2091&gt;311),"Gold",AND(H2091&lt;=311,H2091&gt;211),"Silver",H2091&lt;=211,"Bronze")</f>
        <v>Bronze</v>
      </c>
      <c r="J2091" t="str" cm="1">
        <f t="array" ref="J2091">_xlfn.IFS(
H2091="444","Champions",
LEFT(H2091,1)="4","Loyal Customers",
MID(H2091,2,1)="4","Potential Loyalists",
LEFT(H2091,1)="3","Promising",
LEFT(H2091,1)="2","Customers Needing Attention",
LEFT(H2091,1)&lt;="2","At Risk",
RIGHT(H2091,1)="4","Can't Lose Them",
TRUE,"Hibernating"
)</f>
        <v>At Risk</v>
      </c>
    </row>
    <row r="2092" spans="1:10" x14ac:dyDescent="0.25">
      <c r="A2092" s="3" t="s">
        <v>2108</v>
      </c>
      <c r="B2092">
        <v>49</v>
      </c>
      <c r="C2092">
        <v>7</v>
      </c>
      <c r="D2092">
        <v>5553.21</v>
      </c>
      <c r="E2092" cm="1">
        <f t="array" ref="E2092">_xlfn.IFS(B2092&gt;87,1,AND(B2092&lt;=87, B2092&gt;45),2,AND(B2092&lt;=45,B2092&gt;18),3,B2092&lt;=18,4)</f>
        <v>2</v>
      </c>
      <c r="F2092" cm="1">
        <f t="array" ref="F2092">_xlfn.IFS(C2092&gt;7,4,AND(C2092&lt;=7, C2092&gt;5),3,AND(C2092&lt;=5,C2092&gt;4),2,C2092&lt;=4,1)</f>
        <v>3</v>
      </c>
      <c r="G2092" cm="1">
        <f t="array" ref="G2092">_xlfn.IFS(D2092&gt;4094,4,AND(D2092&lt;=4094, D2092&gt;2784),3,AND(D2092&lt;=2784,D2092&gt;1779),2,D2092&lt;=1779,1)</f>
        <v>4</v>
      </c>
      <c r="H2092">
        <f t="shared" si="32"/>
        <v>234</v>
      </c>
      <c r="I2092" t="str" cm="1">
        <f t="array" ref="I2092">_xlfn.IFS(H2092&gt;411,"Platinum",AND(H2092&lt;=411, H2092&gt;311),"Gold",AND(H2092&lt;=311,H2092&gt;211),"Silver",H2092&lt;=211,"Bronze")</f>
        <v>Silver</v>
      </c>
      <c r="J2092" t="str" cm="1">
        <f t="array" ref="J2092">_xlfn.IFS(
H2092="444","Champions",
LEFT(H2092,1)="4","Loyal Customers",
MID(H2092,2,1)="4","Potential Loyalists",
LEFT(H2092,1)="3","Promising",
LEFT(H2092,1)="2","Customers Needing Attention",
LEFT(H2092,1)&lt;="2","At Risk",
RIGHT(H2092,1)="4","Can't Lose Them",
TRUE,"Hibernating"
)</f>
        <v>Customers Needing Attention</v>
      </c>
    </row>
    <row r="2093" spans="1:10" x14ac:dyDescent="0.25">
      <c r="A2093" s="3" t="s">
        <v>2109</v>
      </c>
      <c r="B2093">
        <v>14</v>
      </c>
      <c r="C2093">
        <v>7</v>
      </c>
      <c r="D2093">
        <v>3913.4399999999996</v>
      </c>
      <c r="E2093" cm="1">
        <f t="array" ref="E2093">_xlfn.IFS(B2093&gt;87,1,AND(B2093&lt;=87, B2093&gt;45),2,AND(B2093&lt;=45,B2093&gt;18),3,B2093&lt;=18,4)</f>
        <v>4</v>
      </c>
      <c r="F2093" cm="1">
        <f t="array" ref="F2093">_xlfn.IFS(C2093&gt;7,4,AND(C2093&lt;=7, C2093&gt;5),3,AND(C2093&lt;=5,C2093&gt;4),2,C2093&lt;=4,1)</f>
        <v>3</v>
      </c>
      <c r="G2093" cm="1">
        <f t="array" ref="G2093">_xlfn.IFS(D2093&gt;4094,4,AND(D2093&lt;=4094, D2093&gt;2784),3,AND(D2093&lt;=2784,D2093&gt;1779),2,D2093&lt;=1779,1)</f>
        <v>3</v>
      </c>
      <c r="H2093">
        <f t="shared" si="32"/>
        <v>433</v>
      </c>
      <c r="I2093" t="str" cm="1">
        <f t="array" ref="I2093">_xlfn.IFS(H2093&gt;411,"Platinum",AND(H2093&lt;=411, H2093&gt;311),"Gold",AND(H2093&lt;=311,H2093&gt;211),"Silver",H2093&lt;=211,"Bronze")</f>
        <v>Platinum</v>
      </c>
      <c r="J2093" t="str" cm="1">
        <f t="array" ref="J2093">_xlfn.IFS(
H2093="444","Champions",
LEFT(H2093,1)="4","Loyal Customers",
MID(H2093,2,1)="4","Potential Loyalists",
LEFT(H2093,1)="3","Promising",
LEFT(H2093,1)="2","Customers Needing Attention",
LEFT(H2093,1)&lt;="2","At Risk",
RIGHT(H2093,1)="4","Can't Lose Them",
TRUE,"Hibernating"
)</f>
        <v>Loyal Customers</v>
      </c>
    </row>
    <row r="2094" spans="1:10" x14ac:dyDescent="0.25">
      <c r="A2094" s="3" t="s">
        <v>2110</v>
      </c>
      <c r="B2094">
        <v>94</v>
      </c>
      <c r="C2094">
        <v>9</v>
      </c>
      <c r="D2094">
        <v>4839.41</v>
      </c>
      <c r="E2094" cm="1">
        <f t="array" ref="E2094">_xlfn.IFS(B2094&gt;87,1,AND(B2094&lt;=87, B2094&gt;45),2,AND(B2094&lt;=45,B2094&gt;18),3,B2094&lt;=18,4)</f>
        <v>1</v>
      </c>
      <c r="F2094" cm="1">
        <f t="array" ref="F2094">_xlfn.IFS(C2094&gt;7,4,AND(C2094&lt;=7, C2094&gt;5),3,AND(C2094&lt;=5,C2094&gt;4),2,C2094&lt;=4,1)</f>
        <v>4</v>
      </c>
      <c r="G2094" cm="1">
        <f t="array" ref="G2094">_xlfn.IFS(D2094&gt;4094,4,AND(D2094&lt;=4094, D2094&gt;2784),3,AND(D2094&lt;=2784,D2094&gt;1779),2,D2094&lt;=1779,1)</f>
        <v>4</v>
      </c>
      <c r="H2094">
        <f t="shared" si="32"/>
        <v>144</v>
      </c>
      <c r="I2094" t="str" cm="1">
        <f t="array" ref="I2094">_xlfn.IFS(H2094&gt;411,"Platinum",AND(H2094&lt;=411, H2094&gt;311),"Gold",AND(H2094&lt;=311,H2094&gt;211),"Silver",H2094&lt;=211,"Bronze")</f>
        <v>Bronze</v>
      </c>
      <c r="J2094" t="str" cm="1">
        <f t="array" ref="J2094">_xlfn.IFS(
H2094="444","Champions",
LEFT(H2094,1)="4","Loyal Customers",
MID(H2094,2,1)="4","Potential Loyalists",
LEFT(H2094,1)="3","Promising",
LEFT(H2094,1)="2","Customers Needing Attention",
LEFT(H2094,1)&lt;="2","At Risk",
RIGHT(H2094,1)="4","Can't Lose Them",
TRUE,"Hibernating"
)</f>
        <v>Potential Loyalists</v>
      </c>
    </row>
    <row r="2095" spans="1:10" x14ac:dyDescent="0.25">
      <c r="A2095" s="3" t="s">
        <v>2111</v>
      </c>
      <c r="B2095">
        <v>39</v>
      </c>
      <c r="C2095">
        <v>8</v>
      </c>
      <c r="D2095">
        <v>4022.7900000000009</v>
      </c>
      <c r="E2095" cm="1">
        <f t="array" ref="E2095">_xlfn.IFS(B2095&gt;87,1,AND(B2095&lt;=87, B2095&gt;45),2,AND(B2095&lt;=45,B2095&gt;18),3,B2095&lt;=18,4)</f>
        <v>3</v>
      </c>
      <c r="F2095" cm="1">
        <f t="array" ref="F2095">_xlfn.IFS(C2095&gt;7,4,AND(C2095&lt;=7, C2095&gt;5),3,AND(C2095&lt;=5,C2095&gt;4),2,C2095&lt;=4,1)</f>
        <v>4</v>
      </c>
      <c r="G2095" cm="1">
        <f t="array" ref="G2095">_xlfn.IFS(D2095&gt;4094,4,AND(D2095&lt;=4094, D2095&gt;2784),3,AND(D2095&lt;=2784,D2095&gt;1779),2,D2095&lt;=1779,1)</f>
        <v>3</v>
      </c>
      <c r="H2095">
        <f t="shared" si="32"/>
        <v>343</v>
      </c>
      <c r="I2095" t="str" cm="1">
        <f t="array" ref="I2095">_xlfn.IFS(H2095&gt;411,"Platinum",AND(H2095&lt;=411, H2095&gt;311),"Gold",AND(H2095&lt;=311,H2095&gt;211),"Silver",H2095&lt;=211,"Bronze")</f>
        <v>Gold</v>
      </c>
      <c r="J2095" t="str" cm="1">
        <f t="array" ref="J2095">_xlfn.IFS(
H2095="444","Champions",
LEFT(H2095,1)="4","Loyal Customers",
MID(H2095,2,1)="4","Potential Loyalists",
LEFT(H2095,1)="3","Promising",
LEFT(H2095,1)="2","Customers Needing Attention",
LEFT(H2095,1)&lt;="2","At Risk",
RIGHT(H2095,1)="4","Can't Lose Them",
TRUE,"Hibernating"
)</f>
        <v>Potential Loyalists</v>
      </c>
    </row>
    <row r="2096" spans="1:10" x14ac:dyDescent="0.25">
      <c r="A2096" s="3" t="s">
        <v>2112</v>
      </c>
      <c r="B2096">
        <v>24</v>
      </c>
      <c r="C2096">
        <v>9</v>
      </c>
      <c r="D2096">
        <v>6202.9000000000005</v>
      </c>
      <c r="E2096" cm="1">
        <f t="array" ref="E2096">_xlfn.IFS(B2096&gt;87,1,AND(B2096&lt;=87, B2096&gt;45),2,AND(B2096&lt;=45,B2096&gt;18),3,B2096&lt;=18,4)</f>
        <v>3</v>
      </c>
      <c r="F2096" cm="1">
        <f t="array" ref="F2096">_xlfn.IFS(C2096&gt;7,4,AND(C2096&lt;=7, C2096&gt;5),3,AND(C2096&lt;=5,C2096&gt;4),2,C2096&lt;=4,1)</f>
        <v>4</v>
      </c>
      <c r="G2096" cm="1">
        <f t="array" ref="G2096">_xlfn.IFS(D2096&gt;4094,4,AND(D2096&lt;=4094, D2096&gt;2784),3,AND(D2096&lt;=2784,D2096&gt;1779),2,D2096&lt;=1779,1)</f>
        <v>4</v>
      </c>
      <c r="H2096">
        <f t="shared" si="32"/>
        <v>344</v>
      </c>
      <c r="I2096" t="str" cm="1">
        <f t="array" ref="I2096">_xlfn.IFS(H2096&gt;411,"Platinum",AND(H2096&lt;=411, H2096&gt;311),"Gold",AND(H2096&lt;=311,H2096&gt;211),"Silver",H2096&lt;=211,"Bronze")</f>
        <v>Gold</v>
      </c>
      <c r="J2096" t="str" cm="1">
        <f t="array" ref="J2096">_xlfn.IFS(
H2096="444","Champions",
LEFT(H2096,1)="4","Loyal Customers",
MID(H2096,2,1)="4","Potential Loyalists",
LEFT(H2096,1)="3","Promising",
LEFT(H2096,1)="2","Customers Needing Attention",
LEFT(H2096,1)&lt;="2","At Risk",
RIGHT(H2096,1)="4","Can't Lose Them",
TRUE,"Hibernating"
)</f>
        <v>Potential Loyalists</v>
      </c>
    </row>
    <row r="2097" spans="1:10" x14ac:dyDescent="0.25">
      <c r="A2097" s="3" t="s">
        <v>2113</v>
      </c>
      <c r="B2097">
        <v>29</v>
      </c>
      <c r="C2097">
        <v>6</v>
      </c>
      <c r="D2097">
        <v>5055.7299999999987</v>
      </c>
      <c r="E2097" cm="1">
        <f t="array" ref="E2097">_xlfn.IFS(B2097&gt;87,1,AND(B2097&lt;=87, B2097&gt;45),2,AND(B2097&lt;=45,B2097&gt;18),3,B2097&lt;=18,4)</f>
        <v>3</v>
      </c>
      <c r="F2097" cm="1">
        <f t="array" ref="F2097">_xlfn.IFS(C2097&gt;7,4,AND(C2097&lt;=7, C2097&gt;5),3,AND(C2097&lt;=5,C2097&gt;4),2,C2097&lt;=4,1)</f>
        <v>3</v>
      </c>
      <c r="G2097" cm="1">
        <f t="array" ref="G2097">_xlfn.IFS(D2097&gt;4094,4,AND(D2097&lt;=4094, D2097&gt;2784),3,AND(D2097&lt;=2784,D2097&gt;1779),2,D2097&lt;=1779,1)</f>
        <v>4</v>
      </c>
      <c r="H2097">
        <f t="shared" si="32"/>
        <v>334</v>
      </c>
      <c r="I2097" t="str" cm="1">
        <f t="array" ref="I2097">_xlfn.IFS(H2097&gt;411,"Platinum",AND(H2097&lt;=411, H2097&gt;311),"Gold",AND(H2097&lt;=311,H2097&gt;211),"Silver",H2097&lt;=211,"Bronze")</f>
        <v>Gold</v>
      </c>
      <c r="J2097" t="str" cm="1">
        <f t="array" ref="J2097">_xlfn.IFS(
H2097="444","Champions",
LEFT(H2097,1)="4","Loyal Customers",
MID(H2097,2,1)="4","Potential Loyalists",
LEFT(H2097,1)="3","Promising",
LEFT(H2097,1)="2","Customers Needing Attention",
LEFT(H2097,1)&lt;="2","At Risk",
RIGHT(H2097,1)="4","Can't Lose Them",
TRUE,"Hibernating"
)</f>
        <v>Promising</v>
      </c>
    </row>
    <row r="2098" spans="1:10" x14ac:dyDescent="0.25">
      <c r="A2098" s="3" t="s">
        <v>2114</v>
      </c>
      <c r="B2098">
        <v>105</v>
      </c>
      <c r="C2098">
        <v>5</v>
      </c>
      <c r="D2098">
        <v>4722.62</v>
      </c>
      <c r="E2098" cm="1">
        <f t="array" ref="E2098">_xlfn.IFS(B2098&gt;87,1,AND(B2098&lt;=87, B2098&gt;45),2,AND(B2098&lt;=45,B2098&gt;18),3,B2098&lt;=18,4)</f>
        <v>1</v>
      </c>
      <c r="F2098" cm="1">
        <f t="array" ref="F2098">_xlfn.IFS(C2098&gt;7,4,AND(C2098&lt;=7, C2098&gt;5),3,AND(C2098&lt;=5,C2098&gt;4),2,C2098&lt;=4,1)</f>
        <v>2</v>
      </c>
      <c r="G2098" cm="1">
        <f t="array" ref="G2098">_xlfn.IFS(D2098&gt;4094,4,AND(D2098&lt;=4094, D2098&gt;2784),3,AND(D2098&lt;=2784,D2098&gt;1779),2,D2098&lt;=1779,1)</f>
        <v>4</v>
      </c>
      <c r="H2098">
        <f t="shared" si="32"/>
        <v>124</v>
      </c>
      <c r="I2098" t="str" cm="1">
        <f t="array" ref="I2098">_xlfn.IFS(H2098&gt;411,"Platinum",AND(H2098&lt;=411, H2098&gt;311),"Gold",AND(H2098&lt;=311,H2098&gt;211),"Silver",H2098&lt;=211,"Bronze")</f>
        <v>Bronze</v>
      </c>
      <c r="J2098" t="str" cm="1">
        <f t="array" ref="J2098">_xlfn.IFS(
H2098="444","Champions",
LEFT(H2098,1)="4","Loyal Customers",
MID(H2098,2,1)="4","Potential Loyalists",
LEFT(H2098,1)="3","Promising",
LEFT(H2098,1)="2","Customers Needing Attention",
LEFT(H2098,1)&lt;="2","At Risk",
RIGHT(H2098,1)="4","Can't Lose Them",
TRUE,"Hibernating"
)</f>
        <v>At Risk</v>
      </c>
    </row>
    <row r="2099" spans="1:10" x14ac:dyDescent="0.25">
      <c r="A2099" s="3" t="s">
        <v>2115</v>
      </c>
      <c r="B2099">
        <v>44</v>
      </c>
      <c r="C2099">
        <v>10</v>
      </c>
      <c r="D2099">
        <v>3924.11</v>
      </c>
      <c r="E2099" cm="1">
        <f t="array" ref="E2099">_xlfn.IFS(B2099&gt;87,1,AND(B2099&lt;=87, B2099&gt;45),2,AND(B2099&lt;=45,B2099&gt;18),3,B2099&lt;=18,4)</f>
        <v>3</v>
      </c>
      <c r="F2099" cm="1">
        <f t="array" ref="F2099">_xlfn.IFS(C2099&gt;7,4,AND(C2099&lt;=7, C2099&gt;5),3,AND(C2099&lt;=5,C2099&gt;4),2,C2099&lt;=4,1)</f>
        <v>4</v>
      </c>
      <c r="G2099" cm="1">
        <f t="array" ref="G2099">_xlfn.IFS(D2099&gt;4094,4,AND(D2099&lt;=4094, D2099&gt;2784),3,AND(D2099&lt;=2784,D2099&gt;1779),2,D2099&lt;=1779,1)</f>
        <v>3</v>
      </c>
      <c r="H2099">
        <f t="shared" si="32"/>
        <v>343</v>
      </c>
      <c r="I2099" t="str" cm="1">
        <f t="array" ref="I2099">_xlfn.IFS(H2099&gt;411,"Platinum",AND(H2099&lt;=411, H2099&gt;311),"Gold",AND(H2099&lt;=311,H2099&gt;211),"Silver",H2099&lt;=211,"Bronze")</f>
        <v>Gold</v>
      </c>
      <c r="J2099" t="str" cm="1">
        <f t="array" ref="J2099">_xlfn.IFS(
H2099="444","Champions",
LEFT(H2099,1)="4","Loyal Customers",
MID(H2099,2,1)="4","Potential Loyalists",
LEFT(H2099,1)="3","Promising",
LEFT(H2099,1)="2","Customers Needing Attention",
LEFT(H2099,1)&lt;="2","At Risk",
RIGHT(H2099,1)="4","Can't Lose Them",
TRUE,"Hibernating"
)</f>
        <v>Potential Loyalists</v>
      </c>
    </row>
    <row r="2100" spans="1:10" x14ac:dyDescent="0.25">
      <c r="A2100" s="3" t="s">
        <v>2116</v>
      </c>
      <c r="B2100">
        <v>86</v>
      </c>
      <c r="C2100">
        <v>6</v>
      </c>
      <c r="D2100">
        <v>3395.62</v>
      </c>
      <c r="E2100" cm="1">
        <f t="array" ref="E2100">_xlfn.IFS(B2100&gt;87,1,AND(B2100&lt;=87, B2100&gt;45),2,AND(B2100&lt;=45,B2100&gt;18),3,B2100&lt;=18,4)</f>
        <v>2</v>
      </c>
      <c r="F2100" cm="1">
        <f t="array" ref="F2100">_xlfn.IFS(C2100&gt;7,4,AND(C2100&lt;=7, C2100&gt;5),3,AND(C2100&lt;=5,C2100&gt;4),2,C2100&lt;=4,1)</f>
        <v>3</v>
      </c>
      <c r="G2100" cm="1">
        <f t="array" ref="G2100">_xlfn.IFS(D2100&gt;4094,4,AND(D2100&lt;=4094, D2100&gt;2784),3,AND(D2100&lt;=2784,D2100&gt;1779),2,D2100&lt;=1779,1)</f>
        <v>3</v>
      </c>
      <c r="H2100">
        <f t="shared" si="32"/>
        <v>233</v>
      </c>
      <c r="I2100" t="str" cm="1">
        <f t="array" ref="I2100">_xlfn.IFS(H2100&gt;411,"Platinum",AND(H2100&lt;=411, H2100&gt;311),"Gold",AND(H2100&lt;=311,H2100&gt;211),"Silver",H2100&lt;=211,"Bronze")</f>
        <v>Silver</v>
      </c>
      <c r="J2100" t="str" cm="1">
        <f t="array" ref="J2100">_xlfn.IFS(
H2100="444","Champions",
LEFT(H2100,1)="4","Loyal Customers",
MID(H2100,2,1)="4","Potential Loyalists",
LEFT(H2100,1)="3","Promising",
LEFT(H2100,1)="2","Customers Needing Attention",
LEFT(H2100,1)&lt;="2","At Risk",
RIGHT(H2100,1)="4","Can't Lose Them",
TRUE,"Hibernating"
)</f>
        <v>Customers Needing Attention</v>
      </c>
    </row>
    <row r="2101" spans="1:10" x14ac:dyDescent="0.25">
      <c r="A2101" s="3" t="s">
        <v>2117</v>
      </c>
      <c r="B2101">
        <v>62</v>
      </c>
      <c r="C2101">
        <v>7</v>
      </c>
      <c r="D2101">
        <v>4629.95</v>
      </c>
      <c r="E2101" cm="1">
        <f t="array" ref="E2101">_xlfn.IFS(B2101&gt;87,1,AND(B2101&lt;=87, B2101&gt;45),2,AND(B2101&lt;=45,B2101&gt;18),3,B2101&lt;=18,4)</f>
        <v>2</v>
      </c>
      <c r="F2101" cm="1">
        <f t="array" ref="F2101">_xlfn.IFS(C2101&gt;7,4,AND(C2101&lt;=7, C2101&gt;5),3,AND(C2101&lt;=5,C2101&gt;4),2,C2101&lt;=4,1)</f>
        <v>3</v>
      </c>
      <c r="G2101" cm="1">
        <f t="array" ref="G2101">_xlfn.IFS(D2101&gt;4094,4,AND(D2101&lt;=4094, D2101&gt;2784),3,AND(D2101&lt;=2784,D2101&gt;1779),2,D2101&lt;=1779,1)</f>
        <v>4</v>
      </c>
      <c r="H2101">
        <f t="shared" si="32"/>
        <v>234</v>
      </c>
      <c r="I2101" t="str" cm="1">
        <f t="array" ref="I2101">_xlfn.IFS(H2101&gt;411,"Platinum",AND(H2101&lt;=411, H2101&gt;311),"Gold",AND(H2101&lt;=311,H2101&gt;211),"Silver",H2101&lt;=211,"Bronze")</f>
        <v>Silver</v>
      </c>
      <c r="J2101" t="str" cm="1">
        <f t="array" ref="J2101">_xlfn.IFS(
H2101="444","Champions",
LEFT(H2101,1)="4","Loyal Customers",
MID(H2101,2,1)="4","Potential Loyalists",
LEFT(H2101,1)="3","Promising",
LEFT(H2101,1)="2","Customers Needing Attention",
LEFT(H2101,1)&lt;="2","At Risk",
RIGHT(H2101,1)="4","Can't Lose Them",
TRUE,"Hibernating"
)</f>
        <v>Customers Needing Attention</v>
      </c>
    </row>
    <row r="2102" spans="1:10" x14ac:dyDescent="0.25">
      <c r="A2102" s="3" t="s">
        <v>2118</v>
      </c>
      <c r="B2102">
        <v>12</v>
      </c>
      <c r="C2102">
        <v>5</v>
      </c>
      <c r="D2102">
        <v>4015.0199999999995</v>
      </c>
      <c r="E2102" cm="1">
        <f t="array" ref="E2102">_xlfn.IFS(B2102&gt;87,1,AND(B2102&lt;=87, B2102&gt;45),2,AND(B2102&lt;=45,B2102&gt;18),3,B2102&lt;=18,4)</f>
        <v>4</v>
      </c>
      <c r="F2102" cm="1">
        <f t="array" ref="F2102">_xlfn.IFS(C2102&gt;7,4,AND(C2102&lt;=7, C2102&gt;5),3,AND(C2102&lt;=5,C2102&gt;4),2,C2102&lt;=4,1)</f>
        <v>2</v>
      </c>
      <c r="G2102" cm="1">
        <f t="array" ref="G2102">_xlfn.IFS(D2102&gt;4094,4,AND(D2102&lt;=4094, D2102&gt;2784),3,AND(D2102&lt;=2784,D2102&gt;1779),2,D2102&lt;=1779,1)</f>
        <v>3</v>
      </c>
      <c r="H2102">
        <f t="shared" si="32"/>
        <v>423</v>
      </c>
      <c r="I2102" t="str" cm="1">
        <f t="array" ref="I2102">_xlfn.IFS(H2102&gt;411,"Platinum",AND(H2102&lt;=411, H2102&gt;311),"Gold",AND(H2102&lt;=311,H2102&gt;211),"Silver",H2102&lt;=211,"Bronze")</f>
        <v>Platinum</v>
      </c>
      <c r="J2102" t="str" cm="1">
        <f t="array" ref="J2102">_xlfn.IFS(
H2102="444","Champions",
LEFT(H2102,1)="4","Loyal Customers",
MID(H2102,2,1)="4","Potential Loyalists",
LEFT(H2102,1)="3","Promising",
LEFT(H2102,1)="2","Customers Needing Attention",
LEFT(H2102,1)&lt;="2","At Risk",
RIGHT(H2102,1)="4","Can't Lose Them",
TRUE,"Hibernating"
)</f>
        <v>Loyal Customers</v>
      </c>
    </row>
    <row r="2103" spans="1:10" x14ac:dyDescent="0.25">
      <c r="A2103" s="3" t="s">
        <v>2119</v>
      </c>
      <c r="B2103">
        <v>59</v>
      </c>
      <c r="C2103">
        <v>3</v>
      </c>
      <c r="D2103">
        <v>3533.56</v>
      </c>
      <c r="E2103" cm="1">
        <f t="array" ref="E2103">_xlfn.IFS(B2103&gt;87,1,AND(B2103&lt;=87, B2103&gt;45),2,AND(B2103&lt;=45,B2103&gt;18),3,B2103&lt;=18,4)</f>
        <v>2</v>
      </c>
      <c r="F2103" cm="1">
        <f t="array" ref="F2103">_xlfn.IFS(C2103&gt;7,4,AND(C2103&lt;=7, C2103&gt;5),3,AND(C2103&lt;=5,C2103&gt;4),2,C2103&lt;=4,1)</f>
        <v>1</v>
      </c>
      <c r="G2103" cm="1">
        <f t="array" ref="G2103">_xlfn.IFS(D2103&gt;4094,4,AND(D2103&lt;=4094, D2103&gt;2784),3,AND(D2103&lt;=2784,D2103&gt;1779),2,D2103&lt;=1779,1)</f>
        <v>3</v>
      </c>
      <c r="H2103">
        <f t="shared" si="32"/>
        <v>213</v>
      </c>
      <c r="I2103" t="str" cm="1">
        <f t="array" ref="I2103">_xlfn.IFS(H2103&gt;411,"Platinum",AND(H2103&lt;=411, H2103&gt;311),"Gold",AND(H2103&lt;=311,H2103&gt;211),"Silver",H2103&lt;=211,"Bronze")</f>
        <v>Silver</v>
      </c>
      <c r="J2103" t="str" cm="1">
        <f t="array" ref="J2103">_xlfn.IFS(
H2103="444","Champions",
LEFT(H2103,1)="4","Loyal Customers",
MID(H2103,2,1)="4","Potential Loyalists",
LEFT(H2103,1)="3","Promising",
LEFT(H2103,1)="2","Customers Needing Attention",
LEFT(H2103,1)&lt;="2","At Risk",
RIGHT(H2103,1)="4","Can't Lose Them",
TRUE,"Hibernating"
)</f>
        <v>Customers Needing Attention</v>
      </c>
    </row>
    <row r="2104" spans="1:10" x14ac:dyDescent="0.25">
      <c r="A2104" s="3" t="s">
        <v>2120</v>
      </c>
      <c r="B2104">
        <v>86</v>
      </c>
      <c r="C2104">
        <v>8</v>
      </c>
      <c r="D2104">
        <v>7095.3999999999987</v>
      </c>
      <c r="E2104" cm="1">
        <f t="array" ref="E2104">_xlfn.IFS(B2104&gt;87,1,AND(B2104&lt;=87, B2104&gt;45),2,AND(B2104&lt;=45,B2104&gt;18),3,B2104&lt;=18,4)</f>
        <v>2</v>
      </c>
      <c r="F2104" cm="1">
        <f t="array" ref="F2104">_xlfn.IFS(C2104&gt;7,4,AND(C2104&lt;=7, C2104&gt;5),3,AND(C2104&lt;=5,C2104&gt;4),2,C2104&lt;=4,1)</f>
        <v>4</v>
      </c>
      <c r="G2104" cm="1">
        <f t="array" ref="G2104">_xlfn.IFS(D2104&gt;4094,4,AND(D2104&lt;=4094, D2104&gt;2784),3,AND(D2104&lt;=2784,D2104&gt;1779),2,D2104&lt;=1779,1)</f>
        <v>4</v>
      </c>
      <c r="H2104">
        <f t="shared" si="32"/>
        <v>244</v>
      </c>
      <c r="I2104" t="str" cm="1">
        <f t="array" ref="I2104">_xlfn.IFS(H2104&gt;411,"Platinum",AND(H2104&lt;=411, H2104&gt;311),"Gold",AND(H2104&lt;=311,H2104&gt;211),"Silver",H2104&lt;=211,"Bronze")</f>
        <v>Silver</v>
      </c>
      <c r="J2104" t="str" cm="1">
        <f t="array" ref="J2104">_xlfn.IFS(
H2104="444","Champions",
LEFT(H2104,1)="4","Loyal Customers",
MID(H2104,2,1)="4","Potential Loyalists",
LEFT(H2104,1)="3","Promising",
LEFT(H2104,1)="2","Customers Needing Attention",
LEFT(H2104,1)&lt;="2","At Risk",
RIGHT(H2104,1)="4","Can't Lose Them",
TRUE,"Hibernating"
)</f>
        <v>Potential Loyalists</v>
      </c>
    </row>
    <row r="2105" spans="1:10" x14ac:dyDescent="0.25">
      <c r="A2105" s="3" t="s">
        <v>2121</v>
      </c>
      <c r="B2105">
        <v>258</v>
      </c>
      <c r="C2105">
        <v>2</v>
      </c>
      <c r="D2105">
        <v>950.56</v>
      </c>
      <c r="E2105" cm="1">
        <f t="array" ref="E2105">_xlfn.IFS(B2105&gt;87,1,AND(B2105&lt;=87, B2105&gt;45),2,AND(B2105&lt;=45,B2105&gt;18),3,B2105&lt;=18,4)</f>
        <v>1</v>
      </c>
      <c r="F2105" cm="1">
        <f t="array" ref="F2105">_xlfn.IFS(C2105&gt;7,4,AND(C2105&lt;=7, C2105&gt;5),3,AND(C2105&lt;=5,C2105&gt;4),2,C2105&lt;=4,1)</f>
        <v>1</v>
      </c>
      <c r="G2105" cm="1">
        <f t="array" ref="G2105">_xlfn.IFS(D2105&gt;4094,4,AND(D2105&lt;=4094, D2105&gt;2784),3,AND(D2105&lt;=2784,D2105&gt;1779),2,D2105&lt;=1779,1)</f>
        <v>1</v>
      </c>
      <c r="H2105">
        <f t="shared" si="32"/>
        <v>111</v>
      </c>
      <c r="I2105" t="str" cm="1">
        <f t="array" ref="I2105">_xlfn.IFS(H2105&gt;411,"Platinum",AND(H2105&lt;=411, H2105&gt;311),"Gold",AND(H2105&lt;=311,H2105&gt;211),"Silver",H2105&lt;=211,"Bronze")</f>
        <v>Bronze</v>
      </c>
      <c r="J2105" t="str" cm="1">
        <f t="array" ref="J2105">_xlfn.IFS(
H2105="444","Champions",
LEFT(H2105,1)="4","Loyal Customers",
MID(H2105,2,1)="4","Potential Loyalists",
LEFT(H2105,1)="3","Promising",
LEFT(H2105,1)="2","Customers Needing Attention",
LEFT(H2105,1)&lt;="2","At Risk",
RIGHT(H2105,1)="4","Can't Lose Them",
TRUE,"Hibernating"
)</f>
        <v>At Risk</v>
      </c>
    </row>
    <row r="2106" spans="1:10" x14ac:dyDescent="0.25">
      <c r="A2106" s="3" t="s">
        <v>2122</v>
      </c>
      <c r="B2106">
        <v>194</v>
      </c>
      <c r="C2106">
        <v>2</v>
      </c>
      <c r="D2106">
        <v>1319.83</v>
      </c>
      <c r="E2106" cm="1">
        <f t="array" ref="E2106">_xlfn.IFS(B2106&gt;87,1,AND(B2106&lt;=87, B2106&gt;45),2,AND(B2106&lt;=45,B2106&gt;18),3,B2106&lt;=18,4)</f>
        <v>1</v>
      </c>
      <c r="F2106" cm="1">
        <f t="array" ref="F2106">_xlfn.IFS(C2106&gt;7,4,AND(C2106&lt;=7, C2106&gt;5),3,AND(C2106&lt;=5,C2106&gt;4),2,C2106&lt;=4,1)</f>
        <v>1</v>
      </c>
      <c r="G2106" cm="1">
        <f t="array" ref="G2106">_xlfn.IFS(D2106&gt;4094,4,AND(D2106&lt;=4094, D2106&gt;2784),3,AND(D2106&lt;=2784,D2106&gt;1779),2,D2106&lt;=1779,1)</f>
        <v>1</v>
      </c>
      <c r="H2106">
        <f t="shared" si="32"/>
        <v>111</v>
      </c>
      <c r="I2106" t="str" cm="1">
        <f t="array" ref="I2106">_xlfn.IFS(H2106&gt;411,"Platinum",AND(H2106&lt;=411, H2106&gt;311),"Gold",AND(H2106&lt;=311,H2106&gt;211),"Silver",H2106&lt;=211,"Bronze")</f>
        <v>Bronze</v>
      </c>
      <c r="J2106" t="str" cm="1">
        <f t="array" ref="J2106">_xlfn.IFS(
H2106="444","Champions",
LEFT(H2106,1)="4","Loyal Customers",
MID(H2106,2,1)="4","Potential Loyalists",
LEFT(H2106,1)="3","Promising",
LEFT(H2106,1)="2","Customers Needing Attention",
LEFT(H2106,1)&lt;="2","At Risk",
RIGHT(H2106,1)="4","Can't Lose Them",
TRUE,"Hibernating"
)</f>
        <v>At Risk</v>
      </c>
    </row>
    <row r="2107" spans="1:10" x14ac:dyDescent="0.25">
      <c r="A2107" s="3" t="s">
        <v>2123</v>
      </c>
      <c r="B2107">
        <v>46</v>
      </c>
      <c r="C2107">
        <v>5</v>
      </c>
      <c r="D2107">
        <v>2828.37</v>
      </c>
      <c r="E2107" cm="1">
        <f t="array" ref="E2107">_xlfn.IFS(B2107&gt;87,1,AND(B2107&lt;=87, B2107&gt;45),2,AND(B2107&lt;=45,B2107&gt;18),3,B2107&lt;=18,4)</f>
        <v>2</v>
      </c>
      <c r="F2107" cm="1">
        <f t="array" ref="F2107">_xlfn.IFS(C2107&gt;7,4,AND(C2107&lt;=7, C2107&gt;5),3,AND(C2107&lt;=5,C2107&gt;4),2,C2107&lt;=4,1)</f>
        <v>2</v>
      </c>
      <c r="G2107" cm="1">
        <f t="array" ref="G2107">_xlfn.IFS(D2107&gt;4094,4,AND(D2107&lt;=4094, D2107&gt;2784),3,AND(D2107&lt;=2784,D2107&gt;1779),2,D2107&lt;=1779,1)</f>
        <v>3</v>
      </c>
      <c r="H2107">
        <f t="shared" si="32"/>
        <v>223</v>
      </c>
      <c r="I2107" t="str" cm="1">
        <f t="array" ref="I2107">_xlfn.IFS(H2107&gt;411,"Platinum",AND(H2107&lt;=411, H2107&gt;311),"Gold",AND(H2107&lt;=311,H2107&gt;211),"Silver",H2107&lt;=211,"Bronze")</f>
        <v>Silver</v>
      </c>
      <c r="J2107" t="str" cm="1">
        <f t="array" ref="J2107">_xlfn.IFS(
H2107="444","Champions",
LEFT(H2107,1)="4","Loyal Customers",
MID(H2107,2,1)="4","Potential Loyalists",
LEFT(H2107,1)="3","Promising",
LEFT(H2107,1)="2","Customers Needing Attention",
LEFT(H2107,1)&lt;="2","At Risk",
RIGHT(H2107,1)="4","Can't Lose Them",
TRUE,"Hibernating"
)</f>
        <v>Customers Needing Attention</v>
      </c>
    </row>
    <row r="2108" spans="1:10" x14ac:dyDescent="0.25">
      <c r="A2108" s="3" t="s">
        <v>2124</v>
      </c>
      <c r="B2108">
        <v>78</v>
      </c>
      <c r="C2108">
        <v>4</v>
      </c>
      <c r="D2108">
        <v>2343</v>
      </c>
      <c r="E2108" cm="1">
        <f t="array" ref="E2108">_xlfn.IFS(B2108&gt;87,1,AND(B2108&lt;=87, B2108&gt;45),2,AND(B2108&lt;=45,B2108&gt;18),3,B2108&lt;=18,4)</f>
        <v>2</v>
      </c>
      <c r="F2108" cm="1">
        <f t="array" ref="F2108">_xlfn.IFS(C2108&gt;7,4,AND(C2108&lt;=7, C2108&gt;5),3,AND(C2108&lt;=5,C2108&gt;4),2,C2108&lt;=4,1)</f>
        <v>1</v>
      </c>
      <c r="G2108" cm="1">
        <f t="array" ref="G2108">_xlfn.IFS(D2108&gt;4094,4,AND(D2108&lt;=4094, D2108&gt;2784),3,AND(D2108&lt;=2784,D2108&gt;1779),2,D2108&lt;=1779,1)</f>
        <v>2</v>
      </c>
      <c r="H2108">
        <f t="shared" si="32"/>
        <v>212</v>
      </c>
      <c r="I2108" t="str" cm="1">
        <f t="array" ref="I2108">_xlfn.IFS(H2108&gt;411,"Platinum",AND(H2108&lt;=411, H2108&gt;311),"Gold",AND(H2108&lt;=311,H2108&gt;211),"Silver",H2108&lt;=211,"Bronze")</f>
        <v>Silver</v>
      </c>
      <c r="J2108" t="str" cm="1">
        <f t="array" ref="J2108">_xlfn.IFS(
H2108="444","Champions",
LEFT(H2108,1)="4","Loyal Customers",
MID(H2108,2,1)="4","Potential Loyalists",
LEFT(H2108,1)="3","Promising",
LEFT(H2108,1)="2","Customers Needing Attention",
LEFT(H2108,1)&lt;="2","At Risk",
RIGHT(H2108,1)="4","Can't Lose Them",
TRUE,"Hibernating"
)</f>
        <v>Customers Needing Attention</v>
      </c>
    </row>
    <row r="2109" spans="1:10" x14ac:dyDescent="0.25">
      <c r="A2109" s="3" t="s">
        <v>2125</v>
      </c>
      <c r="B2109">
        <v>30</v>
      </c>
      <c r="C2109">
        <v>6</v>
      </c>
      <c r="D2109">
        <v>2554.4900000000002</v>
      </c>
      <c r="E2109" cm="1">
        <f t="array" ref="E2109">_xlfn.IFS(B2109&gt;87,1,AND(B2109&lt;=87, B2109&gt;45),2,AND(B2109&lt;=45,B2109&gt;18),3,B2109&lt;=18,4)</f>
        <v>3</v>
      </c>
      <c r="F2109" cm="1">
        <f t="array" ref="F2109">_xlfn.IFS(C2109&gt;7,4,AND(C2109&lt;=7, C2109&gt;5),3,AND(C2109&lt;=5,C2109&gt;4),2,C2109&lt;=4,1)</f>
        <v>3</v>
      </c>
      <c r="G2109" cm="1">
        <f t="array" ref="G2109">_xlfn.IFS(D2109&gt;4094,4,AND(D2109&lt;=4094, D2109&gt;2784),3,AND(D2109&lt;=2784,D2109&gt;1779),2,D2109&lt;=1779,1)</f>
        <v>2</v>
      </c>
      <c r="H2109">
        <f t="shared" si="32"/>
        <v>332</v>
      </c>
      <c r="I2109" t="str" cm="1">
        <f t="array" ref="I2109">_xlfn.IFS(H2109&gt;411,"Platinum",AND(H2109&lt;=411, H2109&gt;311),"Gold",AND(H2109&lt;=311,H2109&gt;211),"Silver",H2109&lt;=211,"Bronze")</f>
        <v>Gold</v>
      </c>
      <c r="J2109" t="str" cm="1">
        <f t="array" ref="J2109">_xlfn.IFS(
H2109="444","Champions",
LEFT(H2109,1)="4","Loyal Customers",
MID(H2109,2,1)="4","Potential Loyalists",
LEFT(H2109,1)="3","Promising",
LEFT(H2109,1)="2","Customers Needing Attention",
LEFT(H2109,1)&lt;="2","At Risk",
RIGHT(H2109,1)="4","Can't Lose Them",
TRUE,"Hibernating"
)</f>
        <v>Promising</v>
      </c>
    </row>
    <row r="2110" spans="1:10" x14ac:dyDescent="0.25">
      <c r="A2110" s="3" t="s">
        <v>2126</v>
      </c>
      <c r="B2110">
        <v>22</v>
      </c>
      <c r="C2110">
        <v>9</v>
      </c>
      <c r="D2110">
        <v>6175.2999999999993</v>
      </c>
      <c r="E2110" cm="1">
        <f t="array" ref="E2110">_xlfn.IFS(B2110&gt;87,1,AND(B2110&lt;=87, B2110&gt;45),2,AND(B2110&lt;=45,B2110&gt;18),3,B2110&lt;=18,4)</f>
        <v>3</v>
      </c>
      <c r="F2110" cm="1">
        <f t="array" ref="F2110">_xlfn.IFS(C2110&gt;7,4,AND(C2110&lt;=7, C2110&gt;5),3,AND(C2110&lt;=5,C2110&gt;4),2,C2110&lt;=4,1)</f>
        <v>4</v>
      </c>
      <c r="G2110" cm="1">
        <f t="array" ref="G2110">_xlfn.IFS(D2110&gt;4094,4,AND(D2110&lt;=4094, D2110&gt;2784),3,AND(D2110&lt;=2784,D2110&gt;1779),2,D2110&lt;=1779,1)</f>
        <v>4</v>
      </c>
      <c r="H2110">
        <f t="shared" si="32"/>
        <v>344</v>
      </c>
      <c r="I2110" t="str" cm="1">
        <f t="array" ref="I2110">_xlfn.IFS(H2110&gt;411,"Platinum",AND(H2110&lt;=411, H2110&gt;311),"Gold",AND(H2110&lt;=311,H2110&gt;211),"Silver",H2110&lt;=211,"Bronze")</f>
        <v>Gold</v>
      </c>
      <c r="J2110" t="str" cm="1">
        <f t="array" ref="J2110">_xlfn.IFS(
H2110="444","Champions",
LEFT(H2110,1)="4","Loyal Customers",
MID(H2110,2,1)="4","Potential Loyalists",
LEFT(H2110,1)="3","Promising",
LEFT(H2110,1)="2","Customers Needing Attention",
LEFT(H2110,1)&lt;="2","At Risk",
RIGHT(H2110,1)="4","Can't Lose Them",
TRUE,"Hibernating"
)</f>
        <v>Potential Loyalists</v>
      </c>
    </row>
    <row r="2111" spans="1:10" x14ac:dyDescent="0.25">
      <c r="A2111" s="3" t="s">
        <v>2127</v>
      </c>
      <c r="B2111">
        <v>11</v>
      </c>
      <c r="C2111">
        <v>5</v>
      </c>
      <c r="D2111">
        <v>3368.2799999999997</v>
      </c>
      <c r="E2111" cm="1">
        <f t="array" ref="E2111">_xlfn.IFS(B2111&gt;87,1,AND(B2111&lt;=87, B2111&gt;45),2,AND(B2111&lt;=45,B2111&gt;18),3,B2111&lt;=18,4)</f>
        <v>4</v>
      </c>
      <c r="F2111" cm="1">
        <f t="array" ref="F2111">_xlfn.IFS(C2111&gt;7,4,AND(C2111&lt;=7, C2111&gt;5),3,AND(C2111&lt;=5,C2111&gt;4),2,C2111&lt;=4,1)</f>
        <v>2</v>
      </c>
      <c r="G2111" cm="1">
        <f t="array" ref="G2111">_xlfn.IFS(D2111&gt;4094,4,AND(D2111&lt;=4094, D2111&gt;2784),3,AND(D2111&lt;=2784,D2111&gt;1779),2,D2111&lt;=1779,1)</f>
        <v>3</v>
      </c>
      <c r="H2111">
        <f t="shared" si="32"/>
        <v>423</v>
      </c>
      <c r="I2111" t="str" cm="1">
        <f t="array" ref="I2111">_xlfn.IFS(H2111&gt;411,"Platinum",AND(H2111&lt;=411, H2111&gt;311),"Gold",AND(H2111&lt;=311,H2111&gt;211),"Silver",H2111&lt;=211,"Bronze")</f>
        <v>Platinum</v>
      </c>
      <c r="J2111" t="str" cm="1">
        <f t="array" ref="J2111">_xlfn.IFS(
H2111="444","Champions",
LEFT(H2111,1)="4","Loyal Customers",
MID(H2111,2,1)="4","Potential Loyalists",
LEFT(H2111,1)="3","Promising",
LEFT(H2111,1)="2","Customers Needing Attention",
LEFT(H2111,1)&lt;="2","At Risk",
RIGHT(H2111,1)="4","Can't Lose Them",
TRUE,"Hibernating"
)</f>
        <v>Loyal Customers</v>
      </c>
    </row>
    <row r="2112" spans="1:10" x14ac:dyDescent="0.25">
      <c r="A2112" s="3" t="s">
        <v>2128</v>
      </c>
      <c r="B2112">
        <v>61</v>
      </c>
      <c r="C2112">
        <v>3</v>
      </c>
      <c r="D2112">
        <v>2041.2</v>
      </c>
      <c r="E2112" cm="1">
        <f t="array" ref="E2112">_xlfn.IFS(B2112&gt;87,1,AND(B2112&lt;=87, B2112&gt;45),2,AND(B2112&lt;=45,B2112&gt;18),3,B2112&lt;=18,4)</f>
        <v>2</v>
      </c>
      <c r="F2112" cm="1">
        <f t="array" ref="F2112">_xlfn.IFS(C2112&gt;7,4,AND(C2112&lt;=7, C2112&gt;5),3,AND(C2112&lt;=5,C2112&gt;4),2,C2112&lt;=4,1)</f>
        <v>1</v>
      </c>
      <c r="G2112" cm="1">
        <f t="array" ref="G2112">_xlfn.IFS(D2112&gt;4094,4,AND(D2112&lt;=4094, D2112&gt;2784),3,AND(D2112&lt;=2784,D2112&gt;1779),2,D2112&lt;=1779,1)</f>
        <v>2</v>
      </c>
      <c r="H2112">
        <f t="shared" si="32"/>
        <v>212</v>
      </c>
      <c r="I2112" t="str" cm="1">
        <f t="array" ref="I2112">_xlfn.IFS(H2112&gt;411,"Platinum",AND(H2112&lt;=411, H2112&gt;311),"Gold",AND(H2112&lt;=311,H2112&gt;211),"Silver",H2112&lt;=211,"Bronze")</f>
        <v>Silver</v>
      </c>
      <c r="J2112" t="str" cm="1">
        <f t="array" ref="J2112">_xlfn.IFS(
H2112="444","Champions",
LEFT(H2112,1)="4","Loyal Customers",
MID(H2112,2,1)="4","Potential Loyalists",
LEFT(H2112,1)="3","Promising",
LEFT(H2112,1)="2","Customers Needing Attention",
LEFT(H2112,1)&lt;="2","At Risk",
RIGHT(H2112,1)="4","Can't Lose Them",
TRUE,"Hibernating"
)</f>
        <v>Customers Needing Attention</v>
      </c>
    </row>
    <row r="2113" spans="1:10" x14ac:dyDescent="0.25">
      <c r="A2113" s="3" t="s">
        <v>2129</v>
      </c>
      <c r="B2113">
        <v>38</v>
      </c>
      <c r="C2113">
        <v>7</v>
      </c>
      <c r="D2113">
        <v>5850.3400000000011</v>
      </c>
      <c r="E2113" cm="1">
        <f t="array" ref="E2113">_xlfn.IFS(B2113&gt;87,1,AND(B2113&lt;=87, B2113&gt;45),2,AND(B2113&lt;=45,B2113&gt;18),3,B2113&lt;=18,4)</f>
        <v>3</v>
      </c>
      <c r="F2113" cm="1">
        <f t="array" ref="F2113">_xlfn.IFS(C2113&gt;7,4,AND(C2113&lt;=7, C2113&gt;5),3,AND(C2113&lt;=5,C2113&gt;4),2,C2113&lt;=4,1)</f>
        <v>3</v>
      </c>
      <c r="G2113" cm="1">
        <f t="array" ref="G2113">_xlfn.IFS(D2113&gt;4094,4,AND(D2113&lt;=4094, D2113&gt;2784),3,AND(D2113&lt;=2784,D2113&gt;1779),2,D2113&lt;=1779,1)</f>
        <v>4</v>
      </c>
      <c r="H2113">
        <f t="shared" si="32"/>
        <v>334</v>
      </c>
      <c r="I2113" t="str" cm="1">
        <f t="array" ref="I2113">_xlfn.IFS(H2113&gt;411,"Platinum",AND(H2113&lt;=411, H2113&gt;311),"Gold",AND(H2113&lt;=311,H2113&gt;211),"Silver",H2113&lt;=211,"Bronze")</f>
        <v>Gold</v>
      </c>
      <c r="J2113" t="str" cm="1">
        <f t="array" ref="J2113">_xlfn.IFS(
H2113="444","Champions",
LEFT(H2113,1)="4","Loyal Customers",
MID(H2113,2,1)="4","Potential Loyalists",
LEFT(H2113,1)="3","Promising",
LEFT(H2113,1)="2","Customers Needing Attention",
LEFT(H2113,1)&lt;="2","At Risk",
RIGHT(H2113,1)="4","Can't Lose Them",
TRUE,"Hibernating"
)</f>
        <v>Promising</v>
      </c>
    </row>
    <row r="2114" spans="1:10" x14ac:dyDescent="0.25">
      <c r="A2114" s="3" t="s">
        <v>2130</v>
      </c>
      <c r="B2114">
        <v>196</v>
      </c>
      <c r="C2114">
        <v>2</v>
      </c>
      <c r="D2114">
        <v>899.76</v>
      </c>
      <c r="E2114" cm="1">
        <f t="array" ref="E2114">_xlfn.IFS(B2114&gt;87,1,AND(B2114&lt;=87, B2114&gt;45),2,AND(B2114&lt;=45,B2114&gt;18),3,B2114&lt;=18,4)</f>
        <v>1</v>
      </c>
      <c r="F2114" cm="1">
        <f t="array" ref="F2114">_xlfn.IFS(C2114&gt;7,4,AND(C2114&lt;=7, C2114&gt;5),3,AND(C2114&lt;=5,C2114&gt;4),2,C2114&lt;=4,1)</f>
        <v>1</v>
      </c>
      <c r="G2114" cm="1">
        <f t="array" ref="G2114">_xlfn.IFS(D2114&gt;4094,4,AND(D2114&lt;=4094, D2114&gt;2784),3,AND(D2114&lt;=2784,D2114&gt;1779),2,D2114&lt;=1779,1)</f>
        <v>1</v>
      </c>
      <c r="H2114">
        <f t="shared" si="32"/>
        <v>111</v>
      </c>
      <c r="I2114" t="str" cm="1">
        <f t="array" ref="I2114">_xlfn.IFS(H2114&gt;411,"Platinum",AND(H2114&lt;=411, H2114&gt;311),"Gold",AND(H2114&lt;=311,H2114&gt;211),"Silver",H2114&lt;=211,"Bronze")</f>
        <v>Bronze</v>
      </c>
      <c r="J2114" t="str" cm="1">
        <f t="array" ref="J2114">_xlfn.IFS(
H2114="444","Champions",
LEFT(H2114,1)="4","Loyal Customers",
MID(H2114,2,1)="4","Potential Loyalists",
LEFT(H2114,1)="3","Promising",
LEFT(H2114,1)="2","Customers Needing Attention",
LEFT(H2114,1)&lt;="2","At Risk",
RIGHT(H2114,1)="4","Can't Lose Them",
TRUE,"Hibernating"
)</f>
        <v>At Risk</v>
      </c>
    </row>
    <row r="2115" spans="1:10" x14ac:dyDescent="0.25">
      <c r="A2115" s="3" t="s">
        <v>2131</v>
      </c>
      <c r="B2115">
        <v>26</v>
      </c>
      <c r="C2115">
        <v>3</v>
      </c>
      <c r="D2115">
        <v>1370.8</v>
      </c>
      <c r="E2115" cm="1">
        <f t="array" ref="E2115">_xlfn.IFS(B2115&gt;87,1,AND(B2115&lt;=87, B2115&gt;45),2,AND(B2115&lt;=45,B2115&gt;18),3,B2115&lt;=18,4)</f>
        <v>3</v>
      </c>
      <c r="F2115" cm="1">
        <f t="array" ref="F2115">_xlfn.IFS(C2115&gt;7,4,AND(C2115&lt;=7, C2115&gt;5),3,AND(C2115&lt;=5,C2115&gt;4),2,C2115&lt;=4,1)</f>
        <v>1</v>
      </c>
      <c r="G2115" cm="1">
        <f t="array" ref="G2115">_xlfn.IFS(D2115&gt;4094,4,AND(D2115&lt;=4094, D2115&gt;2784),3,AND(D2115&lt;=2784,D2115&gt;1779),2,D2115&lt;=1779,1)</f>
        <v>1</v>
      </c>
      <c r="H2115">
        <f t="shared" si="32"/>
        <v>311</v>
      </c>
      <c r="I2115" t="str" cm="1">
        <f t="array" ref="I2115">_xlfn.IFS(H2115&gt;411,"Platinum",AND(H2115&lt;=411, H2115&gt;311),"Gold",AND(H2115&lt;=311,H2115&gt;211),"Silver",H2115&lt;=211,"Bronze")</f>
        <v>Silver</v>
      </c>
      <c r="J2115" t="str" cm="1">
        <f t="array" ref="J2115">_xlfn.IFS(
H2115="444","Champions",
LEFT(H2115,1)="4","Loyal Customers",
MID(H2115,2,1)="4","Potential Loyalists",
LEFT(H2115,1)="3","Promising",
LEFT(H2115,1)="2","Customers Needing Attention",
LEFT(H2115,1)&lt;="2","At Risk",
RIGHT(H2115,1)="4","Can't Lose Them",
TRUE,"Hibernating"
)</f>
        <v>Promising</v>
      </c>
    </row>
    <row r="2116" spans="1:10" x14ac:dyDescent="0.25">
      <c r="A2116" s="3" t="s">
        <v>2132</v>
      </c>
      <c r="B2116">
        <v>23</v>
      </c>
      <c r="C2116">
        <v>7</v>
      </c>
      <c r="D2116">
        <v>3163.3900000000003</v>
      </c>
      <c r="E2116" cm="1">
        <f t="array" ref="E2116">_xlfn.IFS(B2116&gt;87,1,AND(B2116&lt;=87, B2116&gt;45),2,AND(B2116&lt;=45,B2116&gt;18),3,B2116&lt;=18,4)</f>
        <v>3</v>
      </c>
      <c r="F2116" cm="1">
        <f t="array" ref="F2116">_xlfn.IFS(C2116&gt;7,4,AND(C2116&lt;=7, C2116&gt;5),3,AND(C2116&lt;=5,C2116&gt;4),2,C2116&lt;=4,1)</f>
        <v>3</v>
      </c>
      <c r="G2116" cm="1">
        <f t="array" ref="G2116">_xlfn.IFS(D2116&gt;4094,4,AND(D2116&lt;=4094, D2116&gt;2784),3,AND(D2116&lt;=2784,D2116&gt;1779),2,D2116&lt;=1779,1)</f>
        <v>3</v>
      </c>
      <c r="H2116">
        <f t="shared" si="32"/>
        <v>333</v>
      </c>
      <c r="I2116" t="str" cm="1">
        <f t="array" ref="I2116">_xlfn.IFS(H2116&gt;411,"Platinum",AND(H2116&lt;=411, H2116&gt;311),"Gold",AND(H2116&lt;=311,H2116&gt;211),"Silver",H2116&lt;=211,"Bronze")</f>
        <v>Gold</v>
      </c>
      <c r="J2116" t="str" cm="1">
        <f t="array" ref="J2116">_xlfn.IFS(
H2116="444","Champions",
LEFT(H2116,1)="4","Loyal Customers",
MID(H2116,2,1)="4","Potential Loyalists",
LEFT(H2116,1)="3","Promising",
LEFT(H2116,1)="2","Customers Needing Attention",
LEFT(H2116,1)&lt;="2","At Risk",
RIGHT(H2116,1)="4","Can't Lose Them",
TRUE,"Hibernating"
)</f>
        <v>Promising</v>
      </c>
    </row>
    <row r="2117" spans="1:10" x14ac:dyDescent="0.25">
      <c r="A2117" s="3" t="s">
        <v>2133</v>
      </c>
      <c r="B2117">
        <v>8</v>
      </c>
      <c r="C2117">
        <v>4</v>
      </c>
      <c r="D2117">
        <v>689.79</v>
      </c>
      <c r="E2117" cm="1">
        <f t="array" ref="E2117">_xlfn.IFS(B2117&gt;87,1,AND(B2117&lt;=87, B2117&gt;45),2,AND(B2117&lt;=45,B2117&gt;18),3,B2117&lt;=18,4)</f>
        <v>4</v>
      </c>
      <c r="F2117" cm="1">
        <f t="array" ref="F2117">_xlfn.IFS(C2117&gt;7,4,AND(C2117&lt;=7, C2117&gt;5),3,AND(C2117&lt;=5,C2117&gt;4),2,C2117&lt;=4,1)</f>
        <v>1</v>
      </c>
      <c r="G2117" cm="1">
        <f t="array" ref="G2117">_xlfn.IFS(D2117&gt;4094,4,AND(D2117&lt;=4094, D2117&gt;2784),3,AND(D2117&lt;=2784,D2117&gt;1779),2,D2117&lt;=1779,1)</f>
        <v>1</v>
      </c>
      <c r="H2117">
        <f t="shared" ref="H2117:H2180" si="33">(100*E2117)+(10*F2117)+G2117</f>
        <v>411</v>
      </c>
      <c r="I2117" t="str" cm="1">
        <f t="array" ref="I2117">_xlfn.IFS(H2117&gt;411,"Platinum",AND(H2117&lt;=411, H2117&gt;311),"Gold",AND(H2117&lt;=311,H2117&gt;211),"Silver",H2117&lt;=211,"Bronze")</f>
        <v>Gold</v>
      </c>
      <c r="J2117" t="str" cm="1">
        <f t="array" ref="J2117">_xlfn.IFS(
H2117="444","Champions",
LEFT(H2117,1)="4","Loyal Customers",
MID(H2117,2,1)="4","Potential Loyalists",
LEFT(H2117,1)="3","Promising",
LEFT(H2117,1)="2","Customers Needing Attention",
LEFT(H2117,1)&lt;="2","At Risk",
RIGHT(H2117,1)="4","Can't Lose Them",
TRUE,"Hibernating"
)</f>
        <v>Loyal Customers</v>
      </c>
    </row>
    <row r="2118" spans="1:10" x14ac:dyDescent="0.25">
      <c r="A2118" s="3" t="s">
        <v>2134</v>
      </c>
      <c r="B2118">
        <v>45</v>
      </c>
      <c r="C2118">
        <v>4</v>
      </c>
      <c r="D2118">
        <v>1408.3500000000001</v>
      </c>
      <c r="E2118" cm="1">
        <f t="array" ref="E2118">_xlfn.IFS(B2118&gt;87,1,AND(B2118&lt;=87, B2118&gt;45),2,AND(B2118&lt;=45,B2118&gt;18),3,B2118&lt;=18,4)</f>
        <v>3</v>
      </c>
      <c r="F2118" cm="1">
        <f t="array" ref="F2118">_xlfn.IFS(C2118&gt;7,4,AND(C2118&lt;=7, C2118&gt;5),3,AND(C2118&lt;=5,C2118&gt;4),2,C2118&lt;=4,1)</f>
        <v>1</v>
      </c>
      <c r="G2118" cm="1">
        <f t="array" ref="G2118">_xlfn.IFS(D2118&gt;4094,4,AND(D2118&lt;=4094, D2118&gt;2784),3,AND(D2118&lt;=2784,D2118&gt;1779),2,D2118&lt;=1779,1)</f>
        <v>1</v>
      </c>
      <c r="H2118">
        <f t="shared" si="33"/>
        <v>311</v>
      </c>
      <c r="I2118" t="str" cm="1">
        <f t="array" ref="I2118">_xlfn.IFS(H2118&gt;411,"Platinum",AND(H2118&lt;=411, H2118&gt;311),"Gold",AND(H2118&lt;=311,H2118&gt;211),"Silver",H2118&lt;=211,"Bronze")</f>
        <v>Silver</v>
      </c>
      <c r="J2118" t="str" cm="1">
        <f t="array" ref="J2118">_xlfn.IFS(
H2118="444","Champions",
LEFT(H2118,1)="4","Loyal Customers",
MID(H2118,2,1)="4","Potential Loyalists",
LEFT(H2118,1)="3","Promising",
LEFT(H2118,1)="2","Customers Needing Attention",
LEFT(H2118,1)&lt;="2","At Risk",
RIGHT(H2118,1)="4","Can't Lose Them",
TRUE,"Hibernating"
)</f>
        <v>Promising</v>
      </c>
    </row>
    <row r="2119" spans="1:10" x14ac:dyDescent="0.25">
      <c r="A2119" s="3" t="s">
        <v>2135</v>
      </c>
      <c r="B2119">
        <v>74</v>
      </c>
      <c r="C2119">
        <v>7</v>
      </c>
      <c r="D2119">
        <v>5213.3500000000004</v>
      </c>
      <c r="E2119" cm="1">
        <f t="array" ref="E2119">_xlfn.IFS(B2119&gt;87,1,AND(B2119&lt;=87, B2119&gt;45),2,AND(B2119&lt;=45,B2119&gt;18),3,B2119&lt;=18,4)</f>
        <v>2</v>
      </c>
      <c r="F2119" cm="1">
        <f t="array" ref="F2119">_xlfn.IFS(C2119&gt;7,4,AND(C2119&lt;=7, C2119&gt;5),3,AND(C2119&lt;=5,C2119&gt;4),2,C2119&lt;=4,1)</f>
        <v>3</v>
      </c>
      <c r="G2119" cm="1">
        <f t="array" ref="G2119">_xlfn.IFS(D2119&gt;4094,4,AND(D2119&lt;=4094, D2119&gt;2784),3,AND(D2119&lt;=2784,D2119&gt;1779),2,D2119&lt;=1779,1)</f>
        <v>4</v>
      </c>
      <c r="H2119">
        <f t="shared" si="33"/>
        <v>234</v>
      </c>
      <c r="I2119" t="str" cm="1">
        <f t="array" ref="I2119">_xlfn.IFS(H2119&gt;411,"Platinum",AND(H2119&lt;=411, H2119&gt;311),"Gold",AND(H2119&lt;=311,H2119&gt;211),"Silver",H2119&lt;=211,"Bronze")</f>
        <v>Silver</v>
      </c>
      <c r="J2119" t="str" cm="1">
        <f t="array" ref="J2119">_xlfn.IFS(
H2119="444","Champions",
LEFT(H2119,1)="4","Loyal Customers",
MID(H2119,2,1)="4","Potential Loyalists",
LEFT(H2119,1)="3","Promising",
LEFT(H2119,1)="2","Customers Needing Attention",
LEFT(H2119,1)&lt;="2","At Risk",
RIGHT(H2119,1)="4","Can't Lose Them",
TRUE,"Hibernating"
)</f>
        <v>Customers Needing Attention</v>
      </c>
    </row>
    <row r="2120" spans="1:10" x14ac:dyDescent="0.25">
      <c r="A2120" s="3" t="s">
        <v>2136</v>
      </c>
      <c r="B2120">
        <v>1</v>
      </c>
      <c r="C2120">
        <v>6</v>
      </c>
      <c r="D2120">
        <v>2066.4899999999998</v>
      </c>
      <c r="E2120" cm="1">
        <f t="array" ref="E2120">_xlfn.IFS(B2120&gt;87,1,AND(B2120&lt;=87, B2120&gt;45),2,AND(B2120&lt;=45,B2120&gt;18),3,B2120&lt;=18,4)</f>
        <v>4</v>
      </c>
      <c r="F2120" cm="1">
        <f t="array" ref="F2120">_xlfn.IFS(C2120&gt;7,4,AND(C2120&lt;=7, C2120&gt;5),3,AND(C2120&lt;=5,C2120&gt;4),2,C2120&lt;=4,1)</f>
        <v>3</v>
      </c>
      <c r="G2120" cm="1">
        <f t="array" ref="G2120">_xlfn.IFS(D2120&gt;4094,4,AND(D2120&lt;=4094, D2120&gt;2784),3,AND(D2120&lt;=2784,D2120&gt;1779),2,D2120&lt;=1779,1)</f>
        <v>2</v>
      </c>
      <c r="H2120">
        <f t="shared" si="33"/>
        <v>432</v>
      </c>
      <c r="I2120" t="str" cm="1">
        <f t="array" ref="I2120">_xlfn.IFS(H2120&gt;411,"Platinum",AND(H2120&lt;=411, H2120&gt;311),"Gold",AND(H2120&lt;=311,H2120&gt;211),"Silver",H2120&lt;=211,"Bronze")</f>
        <v>Platinum</v>
      </c>
      <c r="J2120" t="str" cm="1">
        <f t="array" ref="J2120">_xlfn.IFS(
H2120="444","Champions",
LEFT(H2120,1)="4","Loyal Customers",
MID(H2120,2,1)="4","Potential Loyalists",
LEFT(H2120,1)="3","Promising",
LEFT(H2120,1)="2","Customers Needing Attention",
LEFT(H2120,1)&lt;="2","At Risk",
RIGHT(H2120,1)="4","Can't Lose Them",
TRUE,"Hibernating"
)</f>
        <v>Loyal Customers</v>
      </c>
    </row>
    <row r="2121" spans="1:10" x14ac:dyDescent="0.25">
      <c r="A2121" s="3" t="s">
        <v>2137</v>
      </c>
      <c r="B2121">
        <v>83</v>
      </c>
      <c r="C2121">
        <v>7</v>
      </c>
      <c r="D2121">
        <v>4644.2299999999996</v>
      </c>
      <c r="E2121" cm="1">
        <f t="array" ref="E2121">_xlfn.IFS(B2121&gt;87,1,AND(B2121&lt;=87, B2121&gt;45),2,AND(B2121&lt;=45,B2121&gt;18),3,B2121&lt;=18,4)</f>
        <v>2</v>
      </c>
      <c r="F2121" cm="1">
        <f t="array" ref="F2121">_xlfn.IFS(C2121&gt;7,4,AND(C2121&lt;=7, C2121&gt;5),3,AND(C2121&lt;=5,C2121&gt;4),2,C2121&lt;=4,1)</f>
        <v>3</v>
      </c>
      <c r="G2121" cm="1">
        <f t="array" ref="G2121">_xlfn.IFS(D2121&gt;4094,4,AND(D2121&lt;=4094, D2121&gt;2784),3,AND(D2121&lt;=2784,D2121&gt;1779),2,D2121&lt;=1779,1)</f>
        <v>4</v>
      </c>
      <c r="H2121">
        <f t="shared" si="33"/>
        <v>234</v>
      </c>
      <c r="I2121" t="str" cm="1">
        <f t="array" ref="I2121">_xlfn.IFS(H2121&gt;411,"Platinum",AND(H2121&lt;=411, H2121&gt;311),"Gold",AND(H2121&lt;=311,H2121&gt;211),"Silver",H2121&lt;=211,"Bronze")</f>
        <v>Silver</v>
      </c>
      <c r="J2121" t="str" cm="1">
        <f t="array" ref="J2121">_xlfn.IFS(
H2121="444","Champions",
LEFT(H2121,1)="4","Loyal Customers",
MID(H2121,2,1)="4","Potential Loyalists",
LEFT(H2121,1)="3","Promising",
LEFT(H2121,1)="2","Customers Needing Attention",
LEFT(H2121,1)&lt;="2","At Risk",
RIGHT(H2121,1)="4","Can't Lose Them",
TRUE,"Hibernating"
)</f>
        <v>Customers Needing Attention</v>
      </c>
    </row>
    <row r="2122" spans="1:10" x14ac:dyDescent="0.25">
      <c r="A2122" s="3" t="s">
        <v>2138</v>
      </c>
      <c r="B2122">
        <v>40</v>
      </c>
      <c r="C2122">
        <v>2</v>
      </c>
      <c r="D2122">
        <v>605.01</v>
      </c>
      <c r="E2122" cm="1">
        <f t="array" ref="E2122">_xlfn.IFS(B2122&gt;87,1,AND(B2122&lt;=87, B2122&gt;45),2,AND(B2122&lt;=45,B2122&gt;18),3,B2122&lt;=18,4)</f>
        <v>3</v>
      </c>
      <c r="F2122" cm="1">
        <f t="array" ref="F2122">_xlfn.IFS(C2122&gt;7,4,AND(C2122&lt;=7, C2122&gt;5),3,AND(C2122&lt;=5,C2122&gt;4),2,C2122&lt;=4,1)</f>
        <v>1</v>
      </c>
      <c r="G2122" cm="1">
        <f t="array" ref="G2122">_xlfn.IFS(D2122&gt;4094,4,AND(D2122&lt;=4094, D2122&gt;2784),3,AND(D2122&lt;=2784,D2122&gt;1779),2,D2122&lt;=1779,1)</f>
        <v>1</v>
      </c>
      <c r="H2122">
        <f t="shared" si="33"/>
        <v>311</v>
      </c>
      <c r="I2122" t="str" cm="1">
        <f t="array" ref="I2122">_xlfn.IFS(H2122&gt;411,"Platinum",AND(H2122&lt;=411, H2122&gt;311),"Gold",AND(H2122&lt;=311,H2122&gt;211),"Silver",H2122&lt;=211,"Bronze")</f>
        <v>Silver</v>
      </c>
      <c r="J2122" t="str" cm="1">
        <f t="array" ref="J2122">_xlfn.IFS(
H2122="444","Champions",
LEFT(H2122,1)="4","Loyal Customers",
MID(H2122,2,1)="4","Potential Loyalists",
LEFT(H2122,1)="3","Promising",
LEFT(H2122,1)="2","Customers Needing Attention",
LEFT(H2122,1)&lt;="2","At Risk",
RIGHT(H2122,1)="4","Can't Lose Them",
TRUE,"Hibernating"
)</f>
        <v>Promising</v>
      </c>
    </row>
    <row r="2123" spans="1:10" x14ac:dyDescent="0.25">
      <c r="A2123" s="3" t="s">
        <v>2139</v>
      </c>
      <c r="B2123">
        <v>87</v>
      </c>
      <c r="C2123">
        <v>7</v>
      </c>
      <c r="D2123">
        <v>2752.29</v>
      </c>
      <c r="E2123" cm="1">
        <f t="array" ref="E2123">_xlfn.IFS(B2123&gt;87,1,AND(B2123&lt;=87, B2123&gt;45),2,AND(B2123&lt;=45,B2123&gt;18),3,B2123&lt;=18,4)</f>
        <v>2</v>
      </c>
      <c r="F2123" cm="1">
        <f t="array" ref="F2123">_xlfn.IFS(C2123&gt;7,4,AND(C2123&lt;=7, C2123&gt;5),3,AND(C2123&lt;=5,C2123&gt;4),2,C2123&lt;=4,1)</f>
        <v>3</v>
      </c>
      <c r="G2123" cm="1">
        <f t="array" ref="G2123">_xlfn.IFS(D2123&gt;4094,4,AND(D2123&lt;=4094, D2123&gt;2784),3,AND(D2123&lt;=2784,D2123&gt;1779),2,D2123&lt;=1779,1)</f>
        <v>2</v>
      </c>
      <c r="H2123">
        <f t="shared" si="33"/>
        <v>232</v>
      </c>
      <c r="I2123" t="str" cm="1">
        <f t="array" ref="I2123">_xlfn.IFS(H2123&gt;411,"Platinum",AND(H2123&lt;=411, H2123&gt;311),"Gold",AND(H2123&lt;=311,H2123&gt;211),"Silver",H2123&lt;=211,"Bronze")</f>
        <v>Silver</v>
      </c>
      <c r="J2123" t="str" cm="1">
        <f t="array" ref="J2123">_xlfn.IFS(
H2123="444","Champions",
LEFT(H2123,1)="4","Loyal Customers",
MID(H2123,2,1)="4","Potential Loyalists",
LEFT(H2123,1)="3","Promising",
LEFT(H2123,1)="2","Customers Needing Attention",
LEFT(H2123,1)&lt;="2","At Risk",
RIGHT(H2123,1)="4","Can't Lose Them",
TRUE,"Hibernating"
)</f>
        <v>Customers Needing Attention</v>
      </c>
    </row>
    <row r="2124" spans="1:10" x14ac:dyDescent="0.25">
      <c r="A2124" s="3" t="s">
        <v>2140</v>
      </c>
      <c r="B2124">
        <v>283</v>
      </c>
      <c r="C2124">
        <v>2</v>
      </c>
      <c r="D2124">
        <v>687.51</v>
      </c>
      <c r="E2124" cm="1">
        <f t="array" ref="E2124">_xlfn.IFS(B2124&gt;87,1,AND(B2124&lt;=87, B2124&gt;45),2,AND(B2124&lt;=45,B2124&gt;18),3,B2124&lt;=18,4)</f>
        <v>1</v>
      </c>
      <c r="F2124" cm="1">
        <f t="array" ref="F2124">_xlfn.IFS(C2124&gt;7,4,AND(C2124&lt;=7, C2124&gt;5),3,AND(C2124&lt;=5,C2124&gt;4),2,C2124&lt;=4,1)</f>
        <v>1</v>
      </c>
      <c r="G2124" cm="1">
        <f t="array" ref="G2124">_xlfn.IFS(D2124&gt;4094,4,AND(D2124&lt;=4094, D2124&gt;2784),3,AND(D2124&lt;=2784,D2124&gt;1779),2,D2124&lt;=1779,1)</f>
        <v>1</v>
      </c>
      <c r="H2124">
        <f t="shared" si="33"/>
        <v>111</v>
      </c>
      <c r="I2124" t="str" cm="1">
        <f t="array" ref="I2124">_xlfn.IFS(H2124&gt;411,"Platinum",AND(H2124&lt;=411, H2124&gt;311),"Gold",AND(H2124&lt;=311,H2124&gt;211),"Silver",H2124&lt;=211,"Bronze")</f>
        <v>Bronze</v>
      </c>
      <c r="J2124" t="str" cm="1">
        <f t="array" ref="J2124">_xlfn.IFS(
H2124="444","Champions",
LEFT(H2124,1)="4","Loyal Customers",
MID(H2124,2,1)="4","Potential Loyalists",
LEFT(H2124,1)="3","Promising",
LEFT(H2124,1)="2","Customers Needing Attention",
LEFT(H2124,1)&lt;="2","At Risk",
RIGHT(H2124,1)="4","Can't Lose Them",
TRUE,"Hibernating"
)</f>
        <v>At Risk</v>
      </c>
    </row>
    <row r="2125" spans="1:10" x14ac:dyDescent="0.25">
      <c r="A2125" s="3" t="s">
        <v>2141</v>
      </c>
      <c r="B2125">
        <v>46</v>
      </c>
      <c r="C2125">
        <v>13</v>
      </c>
      <c r="D2125">
        <v>8835.0099999999984</v>
      </c>
      <c r="E2125" cm="1">
        <f t="array" ref="E2125">_xlfn.IFS(B2125&gt;87,1,AND(B2125&lt;=87, B2125&gt;45),2,AND(B2125&lt;=45,B2125&gt;18),3,B2125&lt;=18,4)</f>
        <v>2</v>
      </c>
      <c r="F2125" cm="1">
        <f t="array" ref="F2125">_xlfn.IFS(C2125&gt;7,4,AND(C2125&lt;=7, C2125&gt;5),3,AND(C2125&lt;=5,C2125&gt;4),2,C2125&lt;=4,1)</f>
        <v>4</v>
      </c>
      <c r="G2125" cm="1">
        <f t="array" ref="G2125">_xlfn.IFS(D2125&gt;4094,4,AND(D2125&lt;=4094, D2125&gt;2784),3,AND(D2125&lt;=2784,D2125&gt;1779),2,D2125&lt;=1779,1)</f>
        <v>4</v>
      </c>
      <c r="H2125">
        <f t="shared" si="33"/>
        <v>244</v>
      </c>
      <c r="I2125" t="str" cm="1">
        <f t="array" ref="I2125">_xlfn.IFS(H2125&gt;411,"Platinum",AND(H2125&lt;=411, H2125&gt;311),"Gold",AND(H2125&lt;=311,H2125&gt;211),"Silver",H2125&lt;=211,"Bronze")</f>
        <v>Silver</v>
      </c>
      <c r="J2125" t="str" cm="1">
        <f t="array" ref="J2125">_xlfn.IFS(
H2125="444","Champions",
LEFT(H2125,1)="4","Loyal Customers",
MID(H2125,2,1)="4","Potential Loyalists",
LEFT(H2125,1)="3","Promising",
LEFT(H2125,1)="2","Customers Needing Attention",
LEFT(H2125,1)&lt;="2","At Risk",
RIGHT(H2125,1)="4","Can't Lose Them",
TRUE,"Hibernating"
)</f>
        <v>Potential Loyalists</v>
      </c>
    </row>
    <row r="2126" spans="1:10" x14ac:dyDescent="0.25">
      <c r="A2126" s="3" t="s">
        <v>2142</v>
      </c>
      <c r="B2126">
        <v>89</v>
      </c>
      <c r="C2126">
        <v>6</v>
      </c>
      <c r="D2126">
        <v>1548.6499999999999</v>
      </c>
      <c r="E2126" cm="1">
        <f t="array" ref="E2126">_xlfn.IFS(B2126&gt;87,1,AND(B2126&lt;=87, B2126&gt;45),2,AND(B2126&lt;=45,B2126&gt;18),3,B2126&lt;=18,4)</f>
        <v>1</v>
      </c>
      <c r="F2126" cm="1">
        <f t="array" ref="F2126">_xlfn.IFS(C2126&gt;7,4,AND(C2126&lt;=7, C2126&gt;5),3,AND(C2126&lt;=5,C2126&gt;4),2,C2126&lt;=4,1)</f>
        <v>3</v>
      </c>
      <c r="G2126" cm="1">
        <f t="array" ref="G2126">_xlfn.IFS(D2126&gt;4094,4,AND(D2126&lt;=4094, D2126&gt;2784),3,AND(D2126&lt;=2784,D2126&gt;1779),2,D2126&lt;=1779,1)</f>
        <v>1</v>
      </c>
      <c r="H2126">
        <f t="shared" si="33"/>
        <v>131</v>
      </c>
      <c r="I2126" t="str" cm="1">
        <f t="array" ref="I2126">_xlfn.IFS(H2126&gt;411,"Platinum",AND(H2126&lt;=411, H2126&gt;311),"Gold",AND(H2126&lt;=311,H2126&gt;211),"Silver",H2126&lt;=211,"Bronze")</f>
        <v>Bronze</v>
      </c>
      <c r="J2126" t="str" cm="1">
        <f t="array" ref="J2126">_xlfn.IFS(
H2126="444","Champions",
LEFT(H2126,1)="4","Loyal Customers",
MID(H2126,2,1)="4","Potential Loyalists",
LEFT(H2126,1)="3","Promising",
LEFT(H2126,1)="2","Customers Needing Attention",
LEFT(H2126,1)&lt;="2","At Risk",
RIGHT(H2126,1)="4","Can't Lose Them",
TRUE,"Hibernating"
)</f>
        <v>At Risk</v>
      </c>
    </row>
    <row r="2127" spans="1:10" x14ac:dyDescent="0.25">
      <c r="A2127" s="3" t="s">
        <v>2143</v>
      </c>
      <c r="B2127">
        <v>12</v>
      </c>
      <c r="C2127">
        <v>12</v>
      </c>
      <c r="D2127">
        <v>6835.9600000000009</v>
      </c>
      <c r="E2127" cm="1">
        <f t="array" ref="E2127">_xlfn.IFS(B2127&gt;87,1,AND(B2127&lt;=87, B2127&gt;45),2,AND(B2127&lt;=45,B2127&gt;18),3,B2127&lt;=18,4)</f>
        <v>4</v>
      </c>
      <c r="F2127" cm="1">
        <f t="array" ref="F2127">_xlfn.IFS(C2127&gt;7,4,AND(C2127&lt;=7, C2127&gt;5),3,AND(C2127&lt;=5,C2127&gt;4),2,C2127&lt;=4,1)</f>
        <v>4</v>
      </c>
      <c r="G2127" cm="1">
        <f t="array" ref="G2127">_xlfn.IFS(D2127&gt;4094,4,AND(D2127&lt;=4094, D2127&gt;2784),3,AND(D2127&lt;=2784,D2127&gt;1779),2,D2127&lt;=1779,1)</f>
        <v>4</v>
      </c>
      <c r="H2127">
        <f t="shared" si="33"/>
        <v>444</v>
      </c>
      <c r="I2127" t="str" cm="1">
        <f t="array" ref="I2127">_xlfn.IFS(H2127&gt;411,"Platinum",AND(H2127&lt;=411, H2127&gt;311),"Gold",AND(H2127&lt;=311,H2127&gt;211),"Silver",H2127&lt;=211,"Bronze")</f>
        <v>Platinum</v>
      </c>
      <c r="J2127" t="str" cm="1">
        <f t="array" ref="J2127">_xlfn.IFS(
H2127="444","Champions",
LEFT(H2127,1)="4","Loyal Customers",
MID(H2127,2,1)="4","Potential Loyalists",
LEFT(H2127,1)="3","Promising",
LEFT(H2127,1)="2","Customers Needing Attention",
LEFT(H2127,1)&lt;="2","At Risk",
RIGHT(H2127,1)="4","Can't Lose Them",
TRUE,"Hibernating"
)</f>
        <v>Loyal Customers</v>
      </c>
    </row>
    <row r="2128" spans="1:10" x14ac:dyDescent="0.25">
      <c r="A2128" s="3" t="s">
        <v>2144</v>
      </c>
      <c r="B2128">
        <v>33</v>
      </c>
      <c r="C2128">
        <v>7</v>
      </c>
      <c r="D2128">
        <v>1661.98</v>
      </c>
      <c r="E2128" cm="1">
        <f t="array" ref="E2128">_xlfn.IFS(B2128&gt;87,1,AND(B2128&lt;=87, B2128&gt;45),2,AND(B2128&lt;=45,B2128&gt;18),3,B2128&lt;=18,4)</f>
        <v>3</v>
      </c>
      <c r="F2128" cm="1">
        <f t="array" ref="F2128">_xlfn.IFS(C2128&gt;7,4,AND(C2128&lt;=7, C2128&gt;5),3,AND(C2128&lt;=5,C2128&gt;4),2,C2128&lt;=4,1)</f>
        <v>3</v>
      </c>
      <c r="G2128" cm="1">
        <f t="array" ref="G2128">_xlfn.IFS(D2128&gt;4094,4,AND(D2128&lt;=4094, D2128&gt;2784),3,AND(D2128&lt;=2784,D2128&gt;1779),2,D2128&lt;=1779,1)</f>
        <v>1</v>
      </c>
      <c r="H2128">
        <f t="shared" si="33"/>
        <v>331</v>
      </c>
      <c r="I2128" t="str" cm="1">
        <f t="array" ref="I2128">_xlfn.IFS(H2128&gt;411,"Platinum",AND(H2128&lt;=411, H2128&gt;311),"Gold",AND(H2128&lt;=311,H2128&gt;211),"Silver",H2128&lt;=211,"Bronze")</f>
        <v>Gold</v>
      </c>
      <c r="J2128" t="str" cm="1">
        <f t="array" ref="J2128">_xlfn.IFS(
H2128="444","Champions",
LEFT(H2128,1)="4","Loyal Customers",
MID(H2128,2,1)="4","Potential Loyalists",
LEFT(H2128,1)="3","Promising",
LEFT(H2128,1)="2","Customers Needing Attention",
LEFT(H2128,1)&lt;="2","At Risk",
RIGHT(H2128,1)="4","Can't Lose Them",
TRUE,"Hibernating"
)</f>
        <v>Promising</v>
      </c>
    </row>
    <row r="2129" spans="1:10" x14ac:dyDescent="0.25">
      <c r="A2129" s="3" t="s">
        <v>2145</v>
      </c>
      <c r="B2129">
        <v>24</v>
      </c>
      <c r="C2129">
        <v>5</v>
      </c>
      <c r="D2129">
        <v>1571.39</v>
      </c>
      <c r="E2129" cm="1">
        <f t="array" ref="E2129">_xlfn.IFS(B2129&gt;87,1,AND(B2129&lt;=87, B2129&gt;45),2,AND(B2129&lt;=45,B2129&gt;18),3,B2129&lt;=18,4)</f>
        <v>3</v>
      </c>
      <c r="F2129" cm="1">
        <f t="array" ref="F2129">_xlfn.IFS(C2129&gt;7,4,AND(C2129&lt;=7, C2129&gt;5),3,AND(C2129&lt;=5,C2129&gt;4),2,C2129&lt;=4,1)</f>
        <v>2</v>
      </c>
      <c r="G2129" cm="1">
        <f t="array" ref="G2129">_xlfn.IFS(D2129&gt;4094,4,AND(D2129&lt;=4094, D2129&gt;2784),3,AND(D2129&lt;=2784,D2129&gt;1779),2,D2129&lt;=1779,1)</f>
        <v>1</v>
      </c>
      <c r="H2129">
        <f t="shared" si="33"/>
        <v>321</v>
      </c>
      <c r="I2129" t="str" cm="1">
        <f t="array" ref="I2129">_xlfn.IFS(H2129&gt;411,"Platinum",AND(H2129&lt;=411, H2129&gt;311),"Gold",AND(H2129&lt;=311,H2129&gt;211),"Silver",H2129&lt;=211,"Bronze")</f>
        <v>Gold</v>
      </c>
      <c r="J2129" t="str" cm="1">
        <f t="array" ref="J2129">_xlfn.IFS(
H2129="444","Champions",
LEFT(H2129,1)="4","Loyal Customers",
MID(H2129,2,1)="4","Potential Loyalists",
LEFT(H2129,1)="3","Promising",
LEFT(H2129,1)="2","Customers Needing Attention",
LEFT(H2129,1)&lt;="2","At Risk",
RIGHT(H2129,1)="4","Can't Lose Them",
TRUE,"Hibernating"
)</f>
        <v>Promising</v>
      </c>
    </row>
    <row r="2130" spans="1:10" x14ac:dyDescent="0.25">
      <c r="A2130" s="3" t="s">
        <v>2146</v>
      </c>
      <c r="B2130">
        <v>148</v>
      </c>
      <c r="C2130">
        <v>5</v>
      </c>
      <c r="D2130">
        <v>3758.87</v>
      </c>
      <c r="E2130" cm="1">
        <f t="array" ref="E2130">_xlfn.IFS(B2130&gt;87,1,AND(B2130&lt;=87, B2130&gt;45),2,AND(B2130&lt;=45,B2130&gt;18),3,B2130&lt;=18,4)</f>
        <v>1</v>
      </c>
      <c r="F2130" cm="1">
        <f t="array" ref="F2130">_xlfn.IFS(C2130&gt;7,4,AND(C2130&lt;=7, C2130&gt;5),3,AND(C2130&lt;=5,C2130&gt;4),2,C2130&lt;=4,1)</f>
        <v>2</v>
      </c>
      <c r="G2130" cm="1">
        <f t="array" ref="G2130">_xlfn.IFS(D2130&gt;4094,4,AND(D2130&lt;=4094, D2130&gt;2784),3,AND(D2130&lt;=2784,D2130&gt;1779),2,D2130&lt;=1779,1)</f>
        <v>3</v>
      </c>
      <c r="H2130">
        <f t="shared" si="33"/>
        <v>123</v>
      </c>
      <c r="I2130" t="str" cm="1">
        <f t="array" ref="I2130">_xlfn.IFS(H2130&gt;411,"Platinum",AND(H2130&lt;=411, H2130&gt;311),"Gold",AND(H2130&lt;=311,H2130&gt;211),"Silver",H2130&lt;=211,"Bronze")</f>
        <v>Bronze</v>
      </c>
      <c r="J2130" t="str" cm="1">
        <f t="array" ref="J2130">_xlfn.IFS(
H2130="444","Champions",
LEFT(H2130,1)="4","Loyal Customers",
MID(H2130,2,1)="4","Potential Loyalists",
LEFT(H2130,1)="3","Promising",
LEFT(H2130,1)="2","Customers Needing Attention",
LEFT(H2130,1)&lt;="2","At Risk",
RIGHT(H2130,1)="4","Can't Lose Them",
TRUE,"Hibernating"
)</f>
        <v>At Risk</v>
      </c>
    </row>
    <row r="2131" spans="1:10" x14ac:dyDescent="0.25">
      <c r="A2131" s="3" t="s">
        <v>2147</v>
      </c>
      <c r="B2131">
        <v>51</v>
      </c>
      <c r="C2131">
        <v>7</v>
      </c>
      <c r="D2131">
        <v>3469.6</v>
      </c>
      <c r="E2131" cm="1">
        <f t="array" ref="E2131">_xlfn.IFS(B2131&gt;87,1,AND(B2131&lt;=87, B2131&gt;45),2,AND(B2131&lt;=45,B2131&gt;18),3,B2131&lt;=18,4)</f>
        <v>2</v>
      </c>
      <c r="F2131" cm="1">
        <f t="array" ref="F2131">_xlfn.IFS(C2131&gt;7,4,AND(C2131&lt;=7, C2131&gt;5),3,AND(C2131&lt;=5,C2131&gt;4),2,C2131&lt;=4,1)</f>
        <v>3</v>
      </c>
      <c r="G2131" cm="1">
        <f t="array" ref="G2131">_xlfn.IFS(D2131&gt;4094,4,AND(D2131&lt;=4094, D2131&gt;2784),3,AND(D2131&lt;=2784,D2131&gt;1779),2,D2131&lt;=1779,1)</f>
        <v>3</v>
      </c>
      <c r="H2131">
        <f t="shared" si="33"/>
        <v>233</v>
      </c>
      <c r="I2131" t="str" cm="1">
        <f t="array" ref="I2131">_xlfn.IFS(H2131&gt;411,"Platinum",AND(H2131&lt;=411, H2131&gt;311),"Gold",AND(H2131&lt;=311,H2131&gt;211),"Silver",H2131&lt;=211,"Bronze")</f>
        <v>Silver</v>
      </c>
      <c r="J2131" t="str" cm="1">
        <f t="array" ref="J2131">_xlfn.IFS(
H2131="444","Champions",
LEFT(H2131,1)="4","Loyal Customers",
MID(H2131,2,1)="4","Potential Loyalists",
LEFT(H2131,1)="3","Promising",
LEFT(H2131,1)="2","Customers Needing Attention",
LEFT(H2131,1)&lt;="2","At Risk",
RIGHT(H2131,1)="4","Can't Lose Them",
TRUE,"Hibernating"
)</f>
        <v>Customers Needing Attention</v>
      </c>
    </row>
    <row r="2132" spans="1:10" x14ac:dyDescent="0.25">
      <c r="A2132" s="3" t="s">
        <v>2148</v>
      </c>
      <c r="B2132">
        <v>21</v>
      </c>
      <c r="C2132">
        <v>6</v>
      </c>
      <c r="D2132">
        <v>3489.3299999999995</v>
      </c>
      <c r="E2132" cm="1">
        <f t="array" ref="E2132">_xlfn.IFS(B2132&gt;87,1,AND(B2132&lt;=87, B2132&gt;45),2,AND(B2132&lt;=45,B2132&gt;18),3,B2132&lt;=18,4)</f>
        <v>3</v>
      </c>
      <c r="F2132" cm="1">
        <f t="array" ref="F2132">_xlfn.IFS(C2132&gt;7,4,AND(C2132&lt;=7, C2132&gt;5),3,AND(C2132&lt;=5,C2132&gt;4),2,C2132&lt;=4,1)</f>
        <v>3</v>
      </c>
      <c r="G2132" cm="1">
        <f t="array" ref="G2132">_xlfn.IFS(D2132&gt;4094,4,AND(D2132&lt;=4094, D2132&gt;2784),3,AND(D2132&lt;=2784,D2132&gt;1779),2,D2132&lt;=1779,1)</f>
        <v>3</v>
      </c>
      <c r="H2132">
        <f t="shared" si="33"/>
        <v>333</v>
      </c>
      <c r="I2132" t="str" cm="1">
        <f t="array" ref="I2132">_xlfn.IFS(H2132&gt;411,"Platinum",AND(H2132&lt;=411, H2132&gt;311),"Gold",AND(H2132&lt;=311,H2132&gt;211),"Silver",H2132&lt;=211,"Bronze")</f>
        <v>Gold</v>
      </c>
      <c r="J2132" t="str" cm="1">
        <f t="array" ref="J2132">_xlfn.IFS(
H2132="444","Champions",
LEFT(H2132,1)="4","Loyal Customers",
MID(H2132,2,1)="4","Potential Loyalists",
LEFT(H2132,1)="3","Promising",
LEFT(H2132,1)="2","Customers Needing Attention",
LEFT(H2132,1)&lt;="2","At Risk",
RIGHT(H2132,1)="4","Can't Lose Them",
TRUE,"Hibernating"
)</f>
        <v>Promising</v>
      </c>
    </row>
    <row r="2133" spans="1:10" x14ac:dyDescent="0.25">
      <c r="A2133" s="3" t="s">
        <v>2149</v>
      </c>
      <c r="B2133">
        <v>58</v>
      </c>
      <c r="C2133">
        <v>7</v>
      </c>
      <c r="D2133">
        <v>3631.6000000000004</v>
      </c>
      <c r="E2133" cm="1">
        <f t="array" ref="E2133">_xlfn.IFS(B2133&gt;87,1,AND(B2133&lt;=87, B2133&gt;45),2,AND(B2133&lt;=45,B2133&gt;18),3,B2133&lt;=18,4)</f>
        <v>2</v>
      </c>
      <c r="F2133" cm="1">
        <f t="array" ref="F2133">_xlfn.IFS(C2133&gt;7,4,AND(C2133&lt;=7, C2133&gt;5),3,AND(C2133&lt;=5,C2133&gt;4),2,C2133&lt;=4,1)</f>
        <v>3</v>
      </c>
      <c r="G2133" cm="1">
        <f t="array" ref="G2133">_xlfn.IFS(D2133&gt;4094,4,AND(D2133&lt;=4094, D2133&gt;2784),3,AND(D2133&lt;=2784,D2133&gt;1779),2,D2133&lt;=1779,1)</f>
        <v>3</v>
      </c>
      <c r="H2133">
        <f t="shared" si="33"/>
        <v>233</v>
      </c>
      <c r="I2133" t="str" cm="1">
        <f t="array" ref="I2133">_xlfn.IFS(H2133&gt;411,"Platinum",AND(H2133&lt;=411, H2133&gt;311),"Gold",AND(H2133&lt;=311,H2133&gt;211),"Silver",H2133&lt;=211,"Bronze")</f>
        <v>Silver</v>
      </c>
      <c r="J2133" t="str" cm="1">
        <f t="array" ref="J2133">_xlfn.IFS(
H2133="444","Champions",
LEFT(H2133,1)="4","Loyal Customers",
MID(H2133,2,1)="4","Potential Loyalists",
LEFT(H2133,1)="3","Promising",
LEFT(H2133,1)="2","Customers Needing Attention",
LEFT(H2133,1)&lt;="2","At Risk",
RIGHT(H2133,1)="4","Can't Lose Them",
TRUE,"Hibernating"
)</f>
        <v>Customers Needing Attention</v>
      </c>
    </row>
    <row r="2134" spans="1:10" x14ac:dyDescent="0.25">
      <c r="A2134" s="3" t="s">
        <v>2150</v>
      </c>
      <c r="B2134">
        <v>99</v>
      </c>
      <c r="C2134">
        <v>2</v>
      </c>
      <c r="D2134">
        <v>1774.7</v>
      </c>
      <c r="E2134" cm="1">
        <f t="array" ref="E2134">_xlfn.IFS(B2134&gt;87,1,AND(B2134&lt;=87, B2134&gt;45),2,AND(B2134&lt;=45,B2134&gt;18),3,B2134&lt;=18,4)</f>
        <v>1</v>
      </c>
      <c r="F2134" cm="1">
        <f t="array" ref="F2134">_xlfn.IFS(C2134&gt;7,4,AND(C2134&lt;=7, C2134&gt;5),3,AND(C2134&lt;=5,C2134&gt;4),2,C2134&lt;=4,1)</f>
        <v>1</v>
      </c>
      <c r="G2134" cm="1">
        <f t="array" ref="G2134">_xlfn.IFS(D2134&gt;4094,4,AND(D2134&lt;=4094, D2134&gt;2784),3,AND(D2134&lt;=2784,D2134&gt;1779),2,D2134&lt;=1779,1)</f>
        <v>1</v>
      </c>
      <c r="H2134">
        <f t="shared" si="33"/>
        <v>111</v>
      </c>
      <c r="I2134" t="str" cm="1">
        <f t="array" ref="I2134">_xlfn.IFS(H2134&gt;411,"Platinum",AND(H2134&lt;=411, H2134&gt;311),"Gold",AND(H2134&lt;=311,H2134&gt;211),"Silver",H2134&lt;=211,"Bronze")</f>
        <v>Bronze</v>
      </c>
      <c r="J2134" t="str" cm="1">
        <f t="array" ref="J2134">_xlfn.IFS(
H2134="444","Champions",
LEFT(H2134,1)="4","Loyal Customers",
MID(H2134,2,1)="4","Potential Loyalists",
LEFT(H2134,1)="3","Promising",
LEFT(H2134,1)="2","Customers Needing Attention",
LEFT(H2134,1)&lt;="2","At Risk",
RIGHT(H2134,1)="4","Can't Lose Them",
TRUE,"Hibernating"
)</f>
        <v>At Risk</v>
      </c>
    </row>
    <row r="2135" spans="1:10" x14ac:dyDescent="0.25">
      <c r="A2135" s="3" t="s">
        <v>2151</v>
      </c>
      <c r="B2135">
        <v>57</v>
      </c>
      <c r="C2135">
        <v>5</v>
      </c>
      <c r="D2135">
        <v>2718.2800000000007</v>
      </c>
      <c r="E2135" cm="1">
        <f t="array" ref="E2135">_xlfn.IFS(B2135&gt;87,1,AND(B2135&lt;=87, B2135&gt;45),2,AND(B2135&lt;=45,B2135&gt;18),3,B2135&lt;=18,4)</f>
        <v>2</v>
      </c>
      <c r="F2135" cm="1">
        <f t="array" ref="F2135">_xlfn.IFS(C2135&gt;7,4,AND(C2135&lt;=7, C2135&gt;5),3,AND(C2135&lt;=5,C2135&gt;4),2,C2135&lt;=4,1)</f>
        <v>2</v>
      </c>
      <c r="G2135" cm="1">
        <f t="array" ref="G2135">_xlfn.IFS(D2135&gt;4094,4,AND(D2135&lt;=4094, D2135&gt;2784),3,AND(D2135&lt;=2784,D2135&gt;1779),2,D2135&lt;=1779,1)</f>
        <v>2</v>
      </c>
      <c r="H2135">
        <f t="shared" si="33"/>
        <v>222</v>
      </c>
      <c r="I2135" t="str" cm="1">
        <f t="array" ref="I2135">_xlfn.IFS(H2135&gt;411,"Platinum",AND(H2135&lt;=411, H2135&gt;311),"Gold",AND(H2135&lt;=311,H2135&gt;211),"Silver",H2135&lt;=211,"Bronze")</f>
        <v>Silver</v>
      </c>
      <c r="J2135" t="str" cm="1">
        <f t="array" ref="J2135">_xlfn.IFS(
H2135="444","Champions",
LEFT(H2135,1)="4","Loyal Customers",
MID(H2135,2,1)="4","Potential Loyalists",
LEFT(H2135,1)="3","Promising",
LEFT(H2135,1)="2","Customers Needing Attention",
LEFT(H2135,1)&lt;="2","At Risk",
RIGHT(H2135,1)="4","Can't Lose Them",
TRUE,"Hibernating"
)</f>
        <v>Customers Needing Attention</v>
      </c>
    </row>
    <row r="2136" spans="1:10" x14ac:dyDescent="0.25">
      <c r="A2136" s="3" t="s">
        <v>2152</v>
      </c>
      <c r="B2136">
        <v>1</v>
      </c>
      <c r="C2136">
        <v>4</v>
      </c>
      <c r="D2136">
        <v>2947.71</v>
      </c>
      <c r="E2136" cm="1">
        <f t="array" ref="E2136">_xlfn.IFS(B2136&gt;87,1,AND(B2136&lt;=87, B2136&gt;45),2,AND(B2136&lt;=45,B2136&gt;18),3,B2136&lt;=18,4)</f>
        <v>4</v>
      </c>
      <c r="F2136" cm="1">
        <f t="array" ref="F2136">_xlfn.IFS(C2136&gt;7,4,AND(C2136&lt;=7, C2136&gt;5),3,AND(C2136&lt;=5,C2136&gt;4),2,C2136&lt;=4,1)</f>
        <v>1</v>
      </c>
      <c r="G2136" cm="1">
        <f t="array" ref="G2136">_xlfn.IFS(D2136&gt;4094,4,AND(D2136&lt;=4094, D2136&gt;2784),3,AND(D2136&lt;=2784,D2136&gt;1779),2,D2136&lt;=1779,1)</f>
        <v>3</v>
      </c>
      <c r="H2136">
        <f t="shared" si="33"/>
        <v>413</v>
      </c>
      <c r="I2136" t="str" cm="1">
        <f t="array" ref="I2136">_xlfn.IFS(H2136&gt;411,"Platinum",AND(H2136&lt;=411, H2136&gt;311),"Gold",AND(H2136&lt;=311,H2136&gt;211),"Silver",H2136&lt;=211,"Bronze")</f>
        <v>Platinum</v>
      </c>
      <c r="J2136" t="str" cm="1">
        <f t="array" ref="J2136">_xlfn.IFS(
H2136="444","Champions",
LEFT(H2136,1)="4","Loyal Customers",
MID(H2136,2,1)="4","Potential Loyalists",
LEFT(H2136,1)="3","Promising",
LEFT(H2136,1)="2","Customers Needing Attention",
LEFT(H2136,1)&lt;="2","At Risk",
RIGHT(H2136,1)="4","Can't Lose Them",
TRUE,"Hibernating"
)</f>
        <v>Loyal Customers</v>
      </c>
    </row>
    <row r="2137" spans="1:10" x14ac:dyDescent="0.25">
      <c r="A2137" s="3" t="s">
        <v>2153</v>
      </c>
      <c r="B2137">
        <v>13</v>
      </c>
      <c r="C2137">
        <v>7</v>
      </c>
      <c r="D2137">
        <v>3149.25</v>
      </c>
      <c r="E2137" cm="1">
        <f t="array" ref="E2137">_xlfn.IFS(B2137&gt;87,1,AND(B2137&lt;=87, B2137&gt;45),2,AND(B2137&lt;=45,B2137&gt;18),3,B2137&lt;=18,4)</f>
        <v>4</v>
      </c>
      <c r="F2137" cm="1">
        <f t="array" ref="F2137">_xlfn.IFS(C2137&gt;7,4,AND(C2137&lt;=7, C2137&gt;5),3,AND(C2137&lt;=5,C2137&gt;4),2,C2137&lt;=4,1)</f>
        <v>3</v>
      </c>
      <c r="G2137" cm="1">
        <f t="array" ref="G2137">_xlfn.IFS(D2137&gt;4094,4,AND(D2137&lt;=4094, D2137&gt;2784),3,AND(D2137&lt;=2784,D2137&gt;1779),2,D2137&lt;=1779,1)</f>
        <v>3</v>
      </c>
      <c r="H2137">
        <f t="shared" si="33"/>
        <v>433</v>
      </c>
      <c r="I2137" t="str" cm="1">
        <f t="array" ref="I2137">_xlfn.IFS(H2137&gt;411,"Platinum",AND(H2137&lt;=411, H2137&gt;311),"Gold",AND(H2137&lt;=311,H2137&gt;211),"Silver",H2137&lt;=211,"Bronze")</f>
        <v>Platinum</v>
      </c>
      <c r="J2137" t="str" cm="1">
        <f t="array" ref="J2137">_xlfn.IFS(
H2137="444","Champions",
LEFT(H2137,1)="4","Loyal Customers",
MID(H2137,2,1)="4","Potential Loyalists",
LEFT(H2137,1)="3","Promising",
LEFT(H2137,1)="2","Customers Needing Attention",
LEFT(H2137,1)&lt;="2","At Risk",
RIGHT(H2137,1)="4","Can't Lose Them",
TRUE,"Hibernating"
)</f>
        <v>Loyal Customers</v>
      </c>
    </row>
    <row r="2138" spans="1:10" x14ac:dyDescent="0.25">
      <c r="A2138" s="3" t="s">
        <v>2154</v>
      </c>
      <c r="B2138">
        <v>64</v>
      </c>
      <c r="C2138">
        <v>5</v>
      </c>
      <c r="D2138">
        <v>2485.92</v>
      </c>
      <c r="E2138" cm="1">
        <f t="array" ref="E2138">_xlfn.IFS(B2138&gt;87,1,AND(B2138&lt;=87, B2138&gt;45),2,AND(B2138&lt;=45,B2138&gt;18),3,B2138&lt;=18,4)</f>
        <v>2</v>
      </c>
      <c r="F2138" cm="1">
        <f t="array" ref="F2138">_xlfn.IFS(C2138&gt;7,4,AND(C2138&lt;=7, C2138&gt;5),3,AND(C2138&lt;=5,C2138&gt;4),2,C2138&lt;=4,1)</f>
        <v>2</v>
      </c>
      <c r="G2138" cm="1">
        <f t="array" ref="G2138">_xlfn.IFS(D2138&gt;4094,4,AND(D2138&lt;=4094, D2138&gt;2784),3,AND(D2138&lt;=2784,D2138&gt;1779),2,D2138&lt;=1779,1)</f>
        <v>2</v>
      </c>
      <c r="H2138">
        <f t="shared" si="33"/>
        <v>222</v>
      </c>
      <c r="I2138" t="str" cm="1">
        <f t="array" ref="I2138">_xlfn.IFS(H2138&gt;411,"Platinum",AND(H2138&lt;=411, H2138&gt;311),"Gold",AND(H2138&lt;=311,H2138&gt;211),"Silver",H2138&lt;=211,"Bronze")</f>
        <v>Silver</v>
      </c>
      <c r="J2138" t="str" cm="1">
        <f t="array" ref="J2138">_xlfn.IFS(
H2138="444","Champions",
LEFT(H2138,1)="4","Loyal Customers",
MID(H2138,2,1)="4","Potential Loyalists",
LEFT(H2138,1)="3","Promising",
LEFT(H2138,1)="2","Customers Needing Attention",
LEFT(H2138,1)&lt;="2","At Risk",
RIGHT(H2138,1)="4","Can't Lose Them",
TRUE,"Hibernating"
)</f>
        <v>Customers Needing Attention</v>
      </c>
    </row>
    <row r="2139" spans="1:10" x14ac:dyDescent="0.25">
      <c r="A2139" s="3" t="s">
        <v>2155</v>
      </c>
      <c r="B2139">
        <v>93</v>
      </c>
      <c r="C2139">
        <v>5</v>
      </c>
      <c r="D2139">
        <v>2770.16</v>
      </c>
      <c r="E2139" cm="1">
        <f t="array" ref="E2139">_xlfn.IFS(B2139&gt;87,1,AND(B2139&lt;=87, B2139&gt;45),2,AND(B2139&lt;=45,B2139&gt;18),3,B2139&lt;=18,4)</f>
        <v>1</v>
      </c>
      <c r="F2139" cm="1">
        <f t="array" ref="F2139">_xlfn.IFS(C2139&gt;7,4,AND(C2139&lt;=7, C2139&gt;5),3,AND(C2139&lt;=5,C2139&gt;4),2,C2139&lt;=4,1)</f>
        <v>2</v>
      </c>
      <c r="G2139" cm="1">
        <f t="array" ref="G2139">_xlfn.IFS(D2139&gt;4094,4,AND(D2139&lt;=4094, D2139&gt;2784),3,AND(D2139&lt;=2784,D2139&gt;1779),2,D2139&lt;=1779,1)</f>
        <v>2</v>
      </c>
      <c r="H2139">
        <f t="shared" si="33"/>
        <v>122</v>
      </c>
      <c r="I2139" t="str" cm="1">
        <f t="array" ref="I2139">_xlfn.IFS(H2139&gt;411,"Platinum",AND(H2139&lt;=411, H2139&gt;311),"Gold",AND(H2139&lt;=311,H2139&gt;211),"Silver",H2139&lt;=211,"Bronze")</f>
        <v>Bronze</v>
      </c>
      <c r="J2139" t="str" cm="1">
        <f t="array" ref="J2139">_xlfn.IFS(
H2139="444","Champions",
LEFT(H2139,1)="4","Loyal Customers",
MID(H2139,2,1)="4","Potential Loyalists",
LEFT(H2139,1)="3","Promising",
LEFT(H2139,1)="2","Customers Needing Attention",
LEFT(H2139,1)&lt;="2","At Risk",
RIGHT(H2139,1)="4","Can't Lose Them",
TRUE,"Hibernating"
)</f>
        <v>At Risk</v>
      </c>
    </row>
    <row r="2140" spans="1:10" x14ac:dyDescent="0.25">
      <c r="A2140" s="3" t="s">
        <v>2156</v>
      </c>
      <c r="B2140">
        <v>143</v>
      </c>
      <c r="C2140">
        <v>4</v>
      </c>
      <c r="D2140">
        <v>1341.68</v>
      </c>
      <c r="E2140" cm="1">
        <f t="array" ref="E2140">_xlfn.IFS(B2140&gt;87,1,AND(B2140&lt;=87, B2140&gt;45),2,AND(B2140&lt;=45,B2140&gt;18),3,B2140&lt;=18,4)</f>
        <v>1</v>
      </c>
      <c r="F2140" cm="1">
        <f t="array" ref="F2140">_xlfn.IFS(C2140&gt;7,4,AND(C2140&lt;=7, C2140&gt;5),3,AND(C2140&lt;=5,C2140&gt;4),2,C2140&lt;=4,1)</f>
        <v>1</v>
      </c>
      <c r="G2140" cm="1">
        <f t="array" ref="G2140">_xlfn.IFS(D2140&gt;4094,4,AND(D2140&lt;=4094, D2140&gt;2784),3,AND(D2140&lt;=2784,D2140&gt;1779),2,D2140&lt;=1779,1)</f>
        <v>1</v>
      </c>
      <c r="H2140">
        <f t="shared" si="33"/>
        <v>111</v>
      </c>
      <c r="I2140" t="str" cm="1">
        <f t="array" ref="I2140">_xlfn.IFS(H2140&gt;411,"Platinum",AND(H2140&lt;=411, H2140&gt;311),"Gold",AND(H2140&lt;=311,H2140&gt;211),"Silver",H2140&lt;=211,"Bronze")</f>
        <v>Bronze</v>
      </c>
      <c r="J2140" t="str" cm="1">
        <f t="array" ref="J2140">_xlfn.IFS(
H2140="444","Champions",
LEFT(H2140,1)="4","Loyal Customers",
MID(H2140,2,1)="4","Potential Loyalists",
LEFT(H2140,1)="3","Promising",
LEFT(H2140,1)="2","Customers Needing Attention",
LEFT(H2140,1)&lt;="2","At Risk",
RIGHT(H2140,1)="4","Can't Lose Them",
TRUE,"Hibernating"
)</f>
        <v>At Risk</v>
      </c>
    </row>
    <row r="2141" spans="1:10" x14ac:dyDescent="0.25">
      <c r="A2141" s="3" t="s">
        <v>2157</v>
      </c>
      <c r="B2141">
        <v>99</v>
      </c>
      <c r="C2141">
        <v>3</v>
      </c>
      <c r="D2141">
        <v>2440.02</v>
      </c>
      <c r="E2141" cm="1">
        <f t="array" ref="E2141">_xlfn.IFS(B2141&gt;87,1,AND(B2141&lt;=87, B2141&gt;45),2,AND(B2141&lt;=45,B2141&gt;18),3,B2141&lt;=18,4)</f>
        <v>1</v>
      </c>
      <c r="F2141" cm="1">
        <f t="array" ref="F2141">_xlfn.IFS(C2141&gt;7,4,AND(C2141&lt;=7, C2141&gt;5),3,AND(C2141&lt;=5,C2141&gt;4),2,C2141&lt;=4,1)</f>
        <v>1</v>
      </c>
      <c r="G2141" cm="1">
        <f t="array" ref="G2141">_xlfn.IFS(D2141&gt;4094,4,AND(D2141&lt;=4094, D2141&gt;2784),3,AND(D2141&lt;=2784,D2141&gt;1779),2,D2141&lt;=1779,1)</f>
        <v>2</v>
      </c>
      <c r="H2141">
        <f t="shared" si="33"/>
        <v>112</v>
      </c>
      <c r="I2141" t="str" cm="1">
        <f t="array" ref="I2141">_xlfn.IFS(H2141&gt;411,"Platinum",AND(H2141&lt;=411, H2141&gt;311),"Gold",AND(H2141&lt;=311,H2141&gt;211),"Silver",H2141&lt;=211,"Bronze")</f>
        <v>Bronze</v>
      </c>
      <c r="J2141" t="str" cm="1">
        <f t="array" ref="J2141">_xlfn.IFS(
H2141="444","Champions",
LEFT(H2141,1)="4","Loyal Customers",
MID(H2141,2,1)="4","Potential Loyalists",
LEFT(H2141,1)="3","Promising",
LEFT(H2141,1)="2","Customers Needing Attention",
LEFT(H2141,1)&lt;="2","At Risk",
RIGHT(H2141,1)="4","Can't Lose Them",
TRUE,"Hibernating"
)</f>
        <v>At Risk</v>
      </c>
    </row>
    <row r="2142" spans="1:10" x14ac:dyDescent="0.25">
      <c r="A2142" s="3" t="s">
        <v>2158</v>
      </c>
      <c r="B2142">
        <v>175</v>
      </c>
      <c r="C2142">
        <v>5</v>
      </c>
      <c r="D2142">
        <v>3739.8099999999995</v>
      </c>
      <c r="E2142" cm="1">
        <f t="array" ref="E2142">_xlfn.IFS(B2142&gt;87,1,AND(B2142&lt;=87, B2142&gt;45),2,AND(B2142&lt;=45,B2142&gt;18),3,B2142&lt;=18,4)</f>
        <v>1</v>
      </c>
      <c r="F2142" cm="1">
        <f t="array" ref="F2142">_xlfn.IFS(C2142&gt;7,4,AND(C2142&lt;=7, C2142&gt;5),3,AND(C2142&lt;=5,C2142&gt;4),2,C2142&lt;=4,1)</f>
        <v>2</v>
      </c>
      <c r="G2142" cm="1">
        <f t="array" ref="G2142">_xlfn.IFS(D2142&gt;4094,4,AND(D2142&lt;=4094, D2142&gt;2784),3,AND(D2142&lt;=2784,D2142&gt;1779),2,D2142&lt;=1779,1)</f>
        <v>3</v>
      </c>
      <c r="H2142">
        <f t="shared" si="33"/>
        <v>123</v>
      </c>
      <c r="I2142" t="str" cm="1">
        <f t="array" ref="I2142">_xlfn.IFS(H2142&gt;411,"Platinum",AND(H2142&lt;=411, H2142&gt;311),"Gold",AND(H2142&lt;=311,H2142&gt;211),"Silver",H2142&lt;=211,"Bronze")</f>
        <v>Bronze</v>
      </c>
      <c r="J2142" t="str" cm="1">
        <f t="array" ref="J2142">_xlfn.IFS(
H2142="444","Champions",
LEFT(H2142,1)="4","Loyal Customers",
MID(H2142,2,1)="4","Potential Loyalists",
LEFT(H2142,1)="3","Promising",
LEFT(H2142,1)="2","Customers Needing Attention",
LEFT(H2142,1)&lt;="2","At Risk",
RIGHT(H2142,1)="4","Can't Lose Them",
TRUE,"Hibernating"
)</f>
        <v>At Risk</v>
      </c>
    </row>
    <row r="2143" spans="1:10" x14ac:dyDescent="0.25">
      <c r="A2143" s="3" t="s">
        <v>2159</v>
      </c>
      <c r="B2143">
        <v>1</v>
      </c>
      <c r="C2143">
        <v>8</v>
      </c>
      <c r="D2143">
        <v>5308.7799999999988</v>
      </c>
      <c r="E2143" cm="1">
        <f t="array" ref="E2143">_xlfn.IFS(B2143&gt;87,1,AND(B2143&lt;=87, B2143&gt;45),2,AND(B2143&lt;=45,B2143&gt;18),3,B2143&lt;=18,4)</f>
        <v>4</v>
      </c>
      <c r="F2143" cm="1">
        <f t="array" ref="F2143">_xlfn.IFS(C2143&gt;7,4,AND(C2143&lt;=7, C2143&gt;5),3,AND(C2143&lt;=5,C2143&gt;4),2,C2143&lt;=4,1)</f>
        <v>4</v>
      </c>
      <c r="G2143" cm="1">
        <f t="array" ref="G2143">_xlfn.IFS(D2143&gt;4094,4,AND(D2143&lt;=4094, D2143&gt;2784),3,AND(D2143&lt;=2784,D2143&gt;1779),2,D2143&lt;=1779,1)</f>
        <v>4</v>
      </c>
      <c r="H2143">
        <f t="shared" si="33"/>
        <v>444</v>
      </c>
      <c r="I2143" t="str" cm="1">
        <f t="array" ref="I2143">_xlfn.IFS(H2143&gt;411,"Platinum",AND(H2143&lt;=411, H2143&gt;311),"Gold",AND(H2143&lt;=311,H2143&gt;211),"Silver",H2143&lt;=211,"Bronze")</f>
        <v>Platinum</v>
      </c>
      <c r="J2143" t="str" cm="1">
        <f t="array" ref="J2143">_xlfn.IFS(
H2143="444","Champions",
LEFT(H2143,1)="4","Loyal Customers",
MID(H2143,2,1)="4","Potential Loyalists",
LEFT(H2143,1)="3","Promising",
LEFT(H2143,1)="2","Customers Needing Attention",
LEFT(H2143,1)&lt;="2","At Risk",
RIGHT(H2143,1)="4","Can't Lose Them",
TRUE,"Hibernating"
)</f>
        <v>Loyal Customers</v>
      </c>
    </row>
    <row r="2144" spans="1:10" x14ac:dyDescent="0.25">
      <c r="A2144" s="3" t="s">
        <v>2160</v>
      </c>
      <c r="B2144">
        <v>10</v>
      </c>
      <c r="C2144">
        <v>5</v>
      </c>
      <c r="D2144">
        <v>1991.9299999999998</v>
      </c>
      <c r="E2144" cm="1">
        <f t="array" ref="E2144">_xlfn.IFS(B2144&gt;87,1,AND(B2144&lt;=87, B2144&gt;45),2,AND(B2144&lt;=45,B2144&gt;18),3,B2144&lt;=18,4)</f>
        <v>4</v>
      </c>
      <c r="F2144" cm="1">
        <f t="array" ref="F2144">_xlfn.IFS(C2144&gt;7,4,AND(C2144&lt;=7, C2144&gt;5),3,AND(C2144&lt;=5,C2144&gt;4),2,C2144&lt;=4,1)</f>
        <v>2</v>
      </c>
      <c r="G2144" cm="1">
        <f t="array" ref="G2144">_xlfn.IFS(D2144&gt;4094,4,AND(D2144&lt;=4094, D2144&gt;2784),3,AND(D2144&lt;=2784,D2144&gt;1779),2,D2144&lt;=1779,1)</f>
        <v>2</v>
      </c>
      <c r="H2144">
        <f t="shared" si="33"/>
        <v>422</v>
      </c>
      <c r="I2144" t="str" cm="1">
        <f t="array" ref="I2144">_xlfn.IFS(H2144&gt;411,"Platinum",AND(H2144&lt;=411, H2144&gt;311),"Gold",AND(H2144&lt;=311,H2144&gt;211),"Silver",H2144&lt;=211,"Bronze")</f>
        <v>Platinum</v>
      </c>
      <c r="J2144" t="str" cm="1">
        <f t="array" ref="J2144">_xlfn.IFS(
H2144="444","Champions",
LEFT(H2144,1)="4","Loyal Customers",
MID(H2144,2,1)="4","Potential Loyalists",
LEFT(H2144,1)="3","Promising",
LEFT(H2144,1)="2","Customers Needing Attention",
LEFT(H2144,1)&lt;="2","At Risk",
RIGHT(H2144,1)="4","Can't Lose Them",
TRUE,"Hibernating"
)</f>
        <v>Loyal Customers</v>
      </c>
    </row>
    <row r="2145" spans="1:10" x14ac:dyDescent="0.25">
      <c r="A2145" s="3" t="s">
        <v>2161</v>
      </c>
      <c r="B2145">
        <v>71</v>
      </c>
      <c r="C2145">
        <v>7</v>
      </c>
      <c r="D2145">
        <v>3166.9299999999994</v>
      </c>
      <c r="E2145" cm="1">
        <f t="array" ref="E2145">_xlfn.IFS(B2145&gt;87,1,AND(B2145&lt;=87, B2145&gt;45),2,AND(B2145&lt;=45,B2145&gt;18),3,B2145&lt;=18,4)</f>
        <v>2</v>
      </c>
      <c r="F2145" cm="1">
        <f t="array" ref="F2145">_xlfn.IFS(C2145&gt;7,4,AND(C2145&lt;=7, C2145&gt;5),3,AND(C2145&lt;=5,C2145&gt;4),2,C2145&lt;=4,1)</f>
        <v>3</v>
      </c>
      <c r="G2145" cm="1">
        <f t="array" ref="G2145">_xlfn.IFS(D2145&gt;4094,4,AND(D2145&lt;=4094, D2145&gt;2784),3,AND(D2145&lt;=2784,D2145&gt;1779),2,D2145&lt;=1779,1)</f>
        <v>3</v>
      </c>
      <c r="H2145">
        <f t="shared" si="33"/>
        <v>233</v>
      </c>
      <c r="I2145" t="str" cm="1">
        <f t="array" ref="I2145">_xlfn.IFS(H2145&gt;411,"Platinum",AND(H2145&lt;=411, H2145&gt;311),"Gold",AND(H2145&lt;=311,H2145&gt;211),"Silver",H2145&lt;=211,"Bronze")</f>
        <v>Silver</v>
      </c>
      <c r="J2145" t="str" cm="1">
        <f t="array" ref="J2145">_xlfn.IFS(
H2145="444","Champions",
LEFT(H2145,1)="4","Loyal Customers",
MID(H2145,2,1)="4","Potential Loyalists",
LEFT(H2145,1)="3","Promising",
LEFT(H2145,1)="2","Customers Needing Attention",
LEFT(H2145,1)&lt;="2","At Risk",
RIGHT(H2145,1)="4","Can't Lose Them",
TRUE,"Hibernating"
)</f>
        <v>Customers Needing Attention</v>
      </c>
    </row>
    <row r="2146" spans="1:10" x14ac:dyDescent="0.25">
      <c r="A2146" s="3" t="s">
        <v>2162</v>
      </c>
      <c r="B2146">
        <v>57</v>
      </c>
      <c r="C2146">
        <v>6</v>
      </c>
      <c r="D2146">
        <v>1700.5500000000002</v>
      </c>
      <c r="E2146" cm="1">
        <f t="array" ref="E2146">_xlfn.IFS(B2146&gt;87,1,AND(B2146&lt;=87, B2146&gt;45),2,AND(B2146&lt;=45,B2146&gt;18),3,B2146&lt;=18,4)</f>
        <v>2</v>
      </c>
      <c r="F2146" cm="1">
        <f t="array" ref="F2146">_xlfn.IFS(C2146&gt;7,4,AND(C2146&lt;=7, C2146&gt;5),3,AND(C2146&lt;=5,C2146&gt;4),2,C2146&lt;=4,1)</f>
        <v>3</v>
      </c>
      <c r="G2146" cm="1">
        <f t="array" ref="G2146">_xlfn.IFS(D2146&gt;4094,4,AND(D2146&lt;=4094, D2146&gt;2784),3,AND(D2146&lt;=2784,D2146&gt;1779),2,D2146&lt;=1779,1)</f>
        <v>1</v>
      </c>
      <c r="H2146">
        <f t="shared" si="33"/>
        <v>231</v>
      </c>
      <c r="I2146" t="str" cm="1">
        <f t="array" ref="I2146">_xlfn.IFS(H2146&gt;411,"Platinum",AND(H2146&lt;=411, H2146&gt;311),"Gold",AND(H2146&lt;=311,H2146&gt;211),"Silver",H2146&lt;=211,"Bronze")</f>
        <v>Silver</v>
      </c>
      <c r="J2146" t="str" cm="1">
        <f t="array" ref="J2146">_xlfn.IFS(
H2146="444","Champions",
LEFT(H2146,1)="4","Loyal Customers",
MID(H2146,2,1)="4","Potential Loyalists",
LEFT(H2146,1)="3","Promising",
LEFT(H2146,1)="2","Customers Needing Attention",
LEFT(H2146,1)&lt;="2","At Risk",
RIGHT(H2146,1)="4","Can't Lose Them",
TRUE,"Hibernating"
)</f>
        <v>Customers Needing Attention</v>
      </c>
    </row>
    <row r="2147" spans="1:10" x14ac:dyDescent="0.25">
      <c r="A2147" s="3" t="s">
        <v>2163</v>
      </c>
      <c r="B2147">
        <v>19</v>
      </c>
      <c r="C2147">
        <v>10</v>
      </c>
      <c r="D2147">
        <v>5823.7100000000009</v>
      </c>
      <c r="E2147" cm="1">
        <f t="array" ref="E2147">_xlfn.IFS(B2147&gt;87,1,AND(B2147&lt;=87, B2147&gt;45),2,AND(B2147&lt;=45,B2147&gt;18),3,B2147&lt;=18,4)</f>
        <v>3</v>
      </c>
      <c r="F2147" cm="1">
        <f t="array" ref="F2147">_xlfn.IFS(C2147&gt;7,4,AND(C2147&lt;=7, C2147&gt;5),3,AND(C2147&lt;=5,C2147&gt;4),2,C2147&lt;=4,1)</f>
        <v>4</v>
      </c>
      <c r="G2147" cm="1">
        <f t="array" ref="G2147">_xlfn.IFS(D2147&gt;4094,4,AND(D2147&lt;=4094, D2147&gt;2784),3,AND(D2147&lt;=2784,D2147&gt;1779),2,D2147&lt;=1779,1)</f>
        <v>4</v>
      </c>
      <c r="H2147">
        <f t="shared" si="33"/>
        <v>344</v>
      </c>
      <c r="I2147" t="str" cm="1">
        <f t="array" ref="I2147">_xlfn.IFS(H2147&gt;411,"Platinum",AND(H2147&lt;=411, H2147&gt;311),"Gold",AND(H2147&lt;=311,H2147&gt;211),"Silver",H2147&lt;=211,"Bronze")</f>
        <v>Gold</v>
      </c>
      <c r="J2147" t="str" cm="1">
        <f t="array" ref="J2147">_xlfn.IFS(
H2147="444","Champions",
LEFT(H2147,1)="4","Loyal Customers",
MID(H2147,2,1)="4","Potential Loyalists",
LEFT(H2147,1)="3","Promising",
LEFT(H2147,1)="2","Customers Needing Attention",
LEFT(H2147,1)&lt;="2","At Risk",
RIGHT(H2147,1)="4","Can't Lose Them",
TRUE,"Hibernating"
)</f>
        <v>Potential Loyalists</v>
      </c>
    </row>
    <row r="2148" spans="1:10" x14ac:dyDescent="0.25">
      <c r="A2148" s="3" t="s">
        <v>2164</v>
      </c>
      <c r="B2148">
        <v>95</v>
      </c>
      <c r="C2148">
        <v>5</v>
      </c>
      <c r="D2148">
        <v>1241.68</v>
      </c>
      <c r="E2148" cm="1">
        <f t="array" ref="E2148">_xlfn.IFS(B2148&gt;87,1,AND(B2148&lt;=87, B2148&gt;45),2,AND(B2148&lt;=45,B2148&gt;18),3,B2148&lt;=18,4)</f>
        <v>1</v>
      </c>
      <c r="F2148" cm="1">
        <f t="array" ref="F2148">_xlfn.IFS(C2148&gt;7,4,AND(C2148&lt;=7, C2148&gt;5),3,AND(C2148&lt;=5,C2148&gt;4),2,C2148&lt;=4,1)</f>
        <v>2</v>
      </c>
      <c r="G2148" cm="1">
        <f t="array" ref="G2148">_xlfn.IFS(D2148&gt;4094,4,AND(D2148&lt;=4094, D2148&gt;2784),3,AND(D2148&lt;=2784,D2148&gt;1779),2,D2148&lt;=1779,1)</f>
        <v>1</v>
      </c>
      <c r="H2148">
        <f t="shared" si="33"/>
        <v>121</v>
      </c>
      <c r="I2148" t="str" cm="1">
        <f t="array" ref="I2148">_xlfn.IFS(H2148&gt;411,"Platinum",AND(H2148&lt;=411, H2148&gt;311),"Gold",AND(H2148&lt;=311,H2148&gt;211),"Silver",H2148&lt;=211,"Bronze")</f>
        <v>Bronze</v>
      </c>
      <c r="J2148" t="str" cm="1">
        <f t="array" ref="J2148">_xlfn.IFS(
H2148="444","Champions",
LEFT(H2148,1)="4","Loyal Customers",
MID(H2148,2,1)="4","Potential Loyalists",
LEFT(H2148,1)="3","Promising",
LEFT(H2148,1)="2","Customers Needing Attention",
LEFT(H2148,1)&lt;="2","At Risk",
RIGHT(H2148,1)="4","Can't Lose Them",
TRUE,"Hibernating"
)</f>
        <v>At Risk</v>
      </c>
    </row>
    <row r="2149" spans="1:10" x14ac:dyDescent="0.25">
      <c r="A2149" s="3" t="s">
        <v>2165</v>
      </c>
      <c r="B2149">
        <v>61</v>
      </c>
      <c r="C2149">
        <v>6</v>
      </c>
      <c r="D2149">
        <v>3777.2599999999998</v>
      </c>
      <c r="E2149" cm="1">
        <f t="array" ref="E2149">_xlfn.IFS(B2149&gt;87,1,AND(B2149&lt;=87, B2149&gt;45),2,AND(B2149&lt;=45,B2149&gt;18),3,B2149&lt;=18,4)</f>
        <v>2</v>
      </c>
      <c r="F2149" cm="1">
        <f t="array" ref="F2149">_xlfn.IFS(C2149&gt;7,4,AND(C2149&lt;=7, C2149&gt;5),3,AND(C2149&lt;=5,C2149&gt;4),2,C2149&lt;=4,1)</f>
        <v>3</v>
      </c>
      <c r="G2149" cm="1">
        <f t="array" ref="G2149">_xlfn.IFS(D2149&gt;4094,4,AND(D2149&lt;=4094, D2149&gt;2784),3,AND(D2149&lt;=2784,D2149&gt;1779),2,D2149&lt;=1779,1)</f>
        <v>3</v>
      </c>
      <c r="H2149">
        <f t="shared" si="33"/>
        <v>233</v>
      </c>
      <c r="I2149" t="str" cm="1">
        <f t="array" ref="I2149">_xlfn.IFS(H2149&gt;411,"Platinum",AND(H2149&lt;=411, H2149&gt;311),"Gold",AND(H2149&lt;=311,H2149&gt;211),"Silver",H2149&lt;=211,"Bronze")</f>
        <v>Silver</v>
      </c>
      <c r="J2149" t="str" cm="1">
        <f t="array" ref="J2149">_xlfn.IFS(
H2149="444","Champions",
LEFT(H2149,1)="4","Loyal Customers",
MID(H2149,2,1)="4","Potential Loyalists",
LEFT(H2149,1)="3","Promising",
LEFT(H2149,1)="2","Customers Needing Attention",
LEFT(H2149,1)&lt;="2","At Risk",
RIGHT(H2149,1)="4","Can't Lose Them",
TRUE,"Hibernating"
)</f>
        <v>Customers Needing Attention</v>
      </c>
    </row>
    <row r="2150" spans="1:10" x14ac:dyDescent="0.25">
      <c r="A2150" s="3" t="s">
        <v>2166</v>
      </c>
      <c r="B2150">
        <v>6</v>
      </c>
      <c r="C2150">
        <v>7</v>
      </c>
      <c r="D2150">
        <v>2017.1799999999998</v>
      </c>
      <c r="E2150" cm="1">
        <f t="array" ref="E2150">_xlfn.IFS(B2150&gt;87,1,AND(B2150&lt;=87, B2150&gt;45),2,AND(B2150&lt;=45,B2150&gt;18),3,B2150&lt;=18,4)</f>
        <v>4</v>
      </c>
      <c r="F2150" cm="1">
        <f t="array" ref="F2150">_xlfn.IFS(C2150&gt;7,4,AND(C2150&lt;=7, C2150&gt;5),3,AND(C2150&lt;=5,C2150&gt;4),2,C2150&lt;=4,1)</f>
        <v>3</v>
      </c>
      <c r="G2150" cm="1">
        <f t="array" ref="G2150">_xlfn.IFS(D2150&gt;4094,4,AND(D2150&lt;=4094, D2150&gt;2784),3,AND(D2150&lt;=2784,D2150&gt;1779),2,D2150&lt;=1779,1)</f>
        <v>2</v>
      </c>
      <c r="H2150">
        <f t="shared" si="33"/>
        <v>432</v>
      </c>
      <c r="I2150" t="str" cm="1">
        <f t="array" ref="I2150">_xlfn.IFS(H2150&gt;411,"Platinum",AND(H2150&lt;=411, H2150&gt;311),"Gold",AND(H2150&lt;=311,H2150&gt;211),"Silver",H2150&lt;=211,"Bronze")</f>
        <v>Platinum</v>
      </c>
      <c r="J2150" t="str" cm="1">
        <f t="array" ref="J2150">_xlfn.IFS(
H2150="444","Champions",
LEFT(H2150,1)="4","Loyal Customers",
MID(H2150,2,1)="4","Potential Loyalists",
LEFT(H2150,1)="3","Promising",
LEFT(H2150,1)="2","Customers Needing Attention",
LEFT(H2150,1)&lt;="2","At Risk",
RIGHT(H2150,1)="4","Can't Lose Them",
TRUE,"Hibernating"
)</f>
        <v>Loyal Customers</v>
      </c>
    </row>
    <row r="2151" spans="1:10" x14ac:dyDescent="0.25">
      <c r="A2151" s="3" t="s">
        <v>2167</v>
      </c>
      <c r="B2151">
        <v>59</v>
      </c>
      <c r="C2151">
        <v>6</v>
      </c>
      <c r="D2151">
        <v>5099.8500000000004</v>
      </c>
      <c r="E2151" cm="1">
        <f t="array" ref="E2151">_xlfn.IFS(B2151&gt;87,1,AND(B2151&lt;=87, B2151&gt;45),2,AND(B2151&lt;=45,B2151&gt;18),3,B2151&lt;=18,4)</f>
        <v>2</v>
      </c>
      <c r="F2151" cm="1">
        <f t="array" ref="F2151">_xlfn.IFS(C2151&gt;7,4,AND(C2151&lt;=7, C2151&gt;5),3,AND(C2151&lt;=5,C2151&gt;4),2,C2151&lt;=4,1)</f>
        <v>3</v>
      </c>
      <c r="G2151" cm="1">
        <f t="array" ref="G2151">_xlfn.IFS(D2151&gt;4094,4,AND(D2151&lt;=4094, D2151&gt;2784),3,AND(D2151&lt;=2784,D2151&gt;1779),2,D2151&lt;=1779,1)</f>
        <v>4</v>
      </c>
      <c r="H2151">
        <f t="shared" si="33"/>
        <v>234</v>
      </c>
      <c r="I2151" t="str" cm="1">
        <f t="array" ref="I2151">_xlfn.IFS(H2151&gt;411,"Platinum",AND(H2151&lt;=411, H2151&gt;311),"Gold",AND(H2151&lt;=311,H2151&gt;211),"Silver",H2151&lt;=211,"Bronze")</f>
        <v>Silver</v>
      </c>
      <c r="J2151" t="str" cm="1">
        <f t="array" ref="J2151">_xlfn.IFS(
H2151="444","Champions",
LEFT(H2151,1)="4","Loyal Customers",
MID(H2151,2,1)="4","Potential Loyalists",
LEFT(H2151,1)="3","Promising",
LEFT(H2151,1)="2","Customers Needing Attention",
LEFT(H2151,1)&lt;="2","At Risk",
RIGHT(H2151,1)="4","Can't Lose Them",
TRUE,"Hibernating"
)</f>
        <v>Customers Needing Attention</v>
      </c>
    </row>
    <row r="2152" spans="1:10" x14ac:dyDescent="0.25">
      <c r="A2152" s="3" t="s">
        <v>2168</v>
      </c>
      <c r="B2152">
        <v>7</v>
      </c>
      <c r="C2152">
        <v>7</v>
      </c>
      <c r="D2152">
        <v>6294.38</v>
      </c>
      <c r="E2152" cm="1">
        <f t="array" ref="E2152">_xlfn.IFS(B2152&gt;87,1,AND(B2152&lt;=87, B2152&gt;45),2,AND(B2152&lt;=45,B2152&gt;18),3,B2152&lt;=18,4)</f>
        <v>4</v>
      </c>
      <c r="F2152" cm="1">
        <f t="array" ref="F2152">_xlfn.IFS(C2152&gt;7,4,AND(C2152&lt;=7, C2152&gt;5),3,AND(C2152&lt;=5,C2152&gt;4),2,C2152&lt;=4,1)</f>
        <v>3</v>
      </c>
      <c r="G2152" cm="1">
        <f t="array" ref="G2152">_xlfn.IFS(D2152&gt;4094,4,AND(D2152&lt;=4094, D2152&gt;2784),3,AND(D2152&lt;=2784,D2152&gt;1779),2,D2152&lt;=1779,1)</f>
        <v>4</v>
      </c>
      <c r="H2152">
        <f t="shared" si="33"/>
        <v>434</v>
      </c>
      <c r="I2152" t="str" cm="1">
        <f t="array" ref="I2152">_xlfn.IFS(H2152&gt;411,"Platinum",AND(H2152&lt;=411, H2152&gt;311),"Gold",AND(H2152&lt;=311,H2152&gt;211),"Silver",H2152&lt;=211,"Bronze")</f>
        <v>Platinum</v>
      </c>
      <c r="J2152" t="str" cm="1">
        <f t="array" ref="J2152">_xlfn.IFS(
H2152="444","Champions",
LEFT(H2152,1)="4","Loyal Customers",
MID(H2152,2,1)="4","Potential Loyalists",
LEFT(H2152,1)="3","Promising",
LEFT(H2152,1)="2","Customers Needing Attention",
LEFT(H2152,1)&lt;="2","At Risk",
RIGHT(H2152,1)="4","Can't Lose Them",
TRUE,"Hibernating"
)</f>
        <v>Loyal Customers</v>
      </c>
    </row>
    <row r="2153" spans="1:10" x14ac:dyDescent="0.25">
      <c r="A2153" s="3" t="s">
        <v>2169</v>
      </c>
      <c r="B2153">
        <v>125</v>
      </c>
      <c r="C2153">
        <v>5</v>
      </c>
      <c r="D2153">
        <v>4655.53</v>
      </c>
      <c r="E2153" cm="1">
        <f t="array" ref="E2153">_xlfn.IFS(B2153&gt;87,1,AND(B2153&lt;=87, B2153&gt;45),2,AND(B2153&lt;=45,B2153&gt;18),3,B2153&lt;=18,4)</f>
        <v>1</v>
      </c>
      <c r="F2153" cm="1">
        <f t="array" ref="F2153">_xlfn.IFS(C2153&gt;7,4,AND(C2153&lt;=7, C2153&gt;5),3,AND(C2153&lt;=5,C2153&gt;4),2,C2153&lt;=4,1)</f>
        <v>2</v>
      </c>
      <c r="G2153" cm="1">
        <f t="array" ref="G2153">_xlfn.IFS(D2153&gt;4094,4,AND(D2153&lt;=4094, D2153&gt;2784),3,AND(D2153&lt;=2784,D2153&gt;1779),2,D2153&lt;=1779,1)</f>
        <v>4</v>
      </c>
      <c r="H2153">
        <f t="shared" si="33"/>
        <v>124</v>
      </c>
      <c r="I2153" t="str" cm="1">
        <f t="array" ref="I2153">_xlfn.IFS(H2153&gt;411,"Platinum",AND(H2153&lt;=411, H2153&gt;311),"Gold",AND(H2153&lt;=311,H2153&gt;211),"Silver",H2153&lt;=211,"Bronze")</f>
        <v>Bronze</v>
      </c>
      <c r="J2153" t="str" cm="1">
        <f t="array" ref="J2153">_xlfn.IFS(
H2153="444","Champions",
LEFT(H2153,1)="4","Loyal Customers",
MID(H2153,2,1)="4","Potential Loyalists",
LEFT(H2153,1)="3","Promising",
LEFT(H2153,1)="2","Customers Needing Attention",
LEFT(H2153,1)&lt;="2","At Risk",
RIGHT(H2153,1)="4","Can't Lose Them",
TRUE,"Hibernating"
)</f>
        <v>At Risk</v>
      </c>
    </row>
    <row r="2154" spans="1:10" x14ac:dyDescent="0.25">
      <c r="A2154" s="3" t="s">
        <v>2170</v>
      </c>
      <c r="B2154">
        <v>90</v>
      </c>
      <c r="C2154">
        <v>4</v>
      </c>
      <c r="D2154">
        <v>1600.4099999999999</v>
      </c>
      <c r="E2154" cm="1">
        <f t="array" ref="E2154">_xlfn.IFS(B2154&gt;87,1,AND(B2154&lt;=87, B2154&gt;45),2,AND(B2154&lt;=45,B2154&gt;18),3,B2154&lt;=18,4)</f>
        <v>1</v>
      </c>
      <c r="F2154" cm="1">
        <f t="array" ref="F2154">_xlfn.IFS(C2154&gt;7,4,AND(C2154&lt;=7, C2154&gt;5),3,AND(C2154&lt;=5,C2154&gt;4),2,C2154&lt;=4,1)</f>
        <v>1</v>
      </c>
      <c r="G2154" cm="1">
        <f t="array" ref="G2154">_xlfn.IFS(D2154&gt;4094,4,AND(D2154&lt;=4094, D2154&gt;2784),3,AND(D2154&lt;=2784,D2154&gt;1779),2,D2154&lt;=1779,1)</f>
        <v>1</v>
      </c>
      <c r="H2154">
        <f t="shared" si="33"/>
        <v>111</v>
      </c>
      <c r="I2154" t="str" cm="1">
        <f t="array" ref="I2154">_xlfn.IFS(H2154&gt;411,"Platinum",AND(H2154&lt;=411, H2154&gt;311),"Gold",AND(H2154&lt;=311,H2154&gt;211),"Silver",H2154&lt;=211,"Bronze")</f>
        <v>Bronze</v>
      </c>
      <c r="J2154" t="str" cm="1">
        <f t="array" ref="J2154">_xlfn.IFS(
H2154="444","Champions",
LEFT(H2154,1)="4","Loyal Customers",
MID(H2154,2,1)="4","Potential Loyalists",
LEFT(H2154,1)="3","Promising",
LEFT(H2154,1)="2","Customers Needing Attention",
LEFT(H2154,1)&lt;="2","At Risk",
RIGHT(H2154,1)="4","Can't Lose Them",
TRUE,"Hibernating"
)</f>
        <v>At Risk</v>
      </c>
    </row>
    <row r="2155" spans="1:10" x14ac:dyDescent="0.25">
      <c r="A2155" s="3" t="s">
        <v>2171</v>
      </c>
      <c r="B2155">
        <v>115</v>
      </c>
      <c r="C2155">
        <v>7</v>
      </c>
      <c r="D2155">
        <v>5509.67</v>
      </c>
      <c r="E2155" cm="1">
        <f t="array" ref="E2155">_xlfn.IFS(B2155&gt;87,1,AND(B2155&lt;=87, B2155&gt;45),2,AND(B2155&lt;=45,B2155&gt;18),3,B2155&lt;=18,4)</f>
        <v>1</v>
      </c>
      <c r="F2155" cm="1">
        <f t="array" ref="F2155">_xlfn.IFS(C2155&gt;7,4,AND(C2155&lt;=7, C2155&gt;5),3,AND(C2155&lt;=5,C2155&gt;4),2,C2155&lt;=4,1)</f>
        <v>3</v>
      </c>
      <c r="G2155" cm="1">
        <f t="array" ref="G2155">_xlfn.IFS(D2155&gt;4094,4,AND(D2155&lt;=4094, D2155&gt;2784),3,AND(D2155&lt;=2784,D2155&gt;1779),2,D2155&lt;=1779,1)</f>
        <v>4</v>
      </c>
      <c r="H2155">
        <f t="shared" si="33"/>
        <v>134</v>
      </c>
      <c r="I2155" t="str" cm="1">
        <f t="array" ref="I2155">_xlfn.IFS(H2155&gt;411,"Platinum",AND(H2155&lt;=411, H2155&gt;311),"Gold",AND(H2155&lt;=311,H2155&gt;211),"Silver",H2155&lt;=211,"Bronze")</f>
        <v>Bronze</v>
      </c>
      <c r="J2155" t="str" cm="1">
        <f t="array" ref="J2155">_xlfn.IFS(
H2155="444","Champions",
LEFT(H2155,1)="4","Loyal Customers",
MID(H2155,2,1)="4","Potential Loyalists",
LEFT(H2155,1)="3","Promising",
LEFT(H2155,1)="2","Customers Needing Attention",
LEFT(H2155,1)&lt;="2","At Risk",
RIGHT(H2155,1)="4","Can't Lose Them",
TRUE,"Hibernating"
)</f>
        <v>At Risk</v>
      </c>
    </row>
    <row r="2156" spans="1:10" x14ac:dyDescent="0.25">
      <c r="A2156" s="3" t="s">
        <v>2172</v>
      </c>
      <c r="B2156">
        <v>94</v>
      </c>
      <c r="C2156">
        <v>7</v>
      </c>
      <c r="D2156">
        <v>4384.62</v>
      </c>
      <c r="E2156" cm="1">
        <f t="array" ref="E2156">_xlfn.IFS(B2156&gt;87,1,AND(B2156&lt;=87, B2156&gt;45),2,AND(B2156&lt;=45,B2156&gt;18),3,B2156&lt;=18,4)</f>
        <v>1</v>
      </c>
      <c r="F2156" cm="1">
        <f t="array" ref="F2156">_xlfn.IFS(C2156&gt;7,4,AND(C2156&lt;=7, C2156&gt;5),3,AND(C2156&lt;=5,C2156&gt;4),2,C2156&lt;=4,1)</f>
        <v>3</v>
      </c>
      <c r="G2156" cm="1">
        <f t="array" ref="G2156">_xlfn.IFS(D2156&gt;4094,4,AND(D2156&lt;=4094, D2156&gt;2784),3,AND(D2156&lt;=2784,D2156&gt;1779),2,D2156&lt;=1779,1)</f>
        <v>4</v>
      </c>
      <c r="H2156">
        <f t="shared" si="33"/>
        <v>134</v>
      </c>
      <c r="I2156" t="str" cm="1">
        <f t="array" ref="I2156">_xlfn.IFS(H2156&gt;411,"Platinum",AND(H2156&lt;=411, H2156&gt;311),"Gold",AND(H2156&lt;=311,H2156&gt;211),"Silver",H2156&lt;=211,"Bronze")</f>
        <v>Bronze</v>
      </c>
      <c r="J2156" t="str" cm="1">
        <f t="array" ref="J2156">_xlfn.IFS(
H2156="444","Champions",
LEFT(H2156,1)="4","Loyal Customers",
MID(H2156,2,1)="4","Potential Loyalists",
LEFT(H2156,1)="3","Promising",
LEFT(H2156,1)="2","Customers Needing Attention",
LEFT(H2156,1)&lt;="2","At Risk",
RIGHT(H2156,1)="4","Can't Lose Them",
TRUE,"Hibernating"
)</f>
        <v>At Risk</v>
      </c>
    </row>
    <row r="2157" spans="1:10" x14ac:dyDescent="0.25">
      <c r="A2157" s="3" t="s">
        <v>2173</v>
      </c>
      <c r="B2157">
        <v>172</v>
      </c>
      <c r="C2157">
        <v>5</v>
      </c>
      <c r="D2157">
        <v>2769.25</v>
      </c>
      <c r="E2157" cm="1">
        <f t="array" ref="E2157">_xlfn.IFS(B2157&gt;87,1,AND(B2157&lt;=87, B2157&gt;45),2,AND(B2157&lt;=45,B2157&gt;18),3,B2157&lt;=18,4)</f>
        <v>1</v>
      </c>
      <c r="F2157" cm="1">
        <f t="array" ref="F2157">_xlfn.IFS(C2157&gt;7,4,AND(C2157&lt;=7, C2157&gt;5),3,AND(C2157&lt;=5,C2157&gt;4),2,C2157&lt;=4,1)</f>
        <v>2</v>
      </c>
      <c r="G2157" cm="1">
        <f t="array" ref="G2157">_xlfn.IFS(D2157&gt;4094,4,AND(D2157&lt;=4094, D2157&gt;2784),3,AND(D2157&lt;=2784,D2157&gt;1779),2,D2157&lt;=1779,1)</f>
        <v>2</v>
      </c>
      <c r="H2157">
        <f t="shared" si="33"/>
        <v>122</v>
      </c>
      <c r="I2157" t="str" cm="1">
        <f t="array" ref="I2157">_xlfn.IFS(H2157&gt;411,"Platinum",AND(H2157&lt;=411, H2157&gt;311),"Gold",AND(H2157&lt;=311,H2157&gt;211),"Silver",H2157&lt;=211,"Bronze")</f>
        <v>Bronze</v>
      </c>
      <c r="J2157" t="str" cm="1">
        <f t="array" ref="J2157">_xlfn.IFS(
H2157="444","Champions",
LEFT(H2157,1)="4","Loyal Customers",
MID(H2157,2,1)="4","Potential Loyalists",
LEFT(H2157,1)="3","Promising",
LEFT(H2157,1)="2","Customers Needing Attention",
LEFT(H2157,1)&lt;="2","At Risk",
RIGHT(H2157,1)="4","Can't Lose Them",
TRUE,"Hibernating"
)</f>
        <v>At Risk</v>
      </c>
    </row>
    <row r="2158" spans="1:10" x14ac:dyDescent="0.25">
      <c r="A2158" s="3" t="s">
        <v>2174</v>
      </c>
      <c r="B2158">
        <v>9</v>
      </c>
      <c r="C2158">
        <v>7</v>
      </c>
      <c r="D2158">
        <v>3126.29</v>
      </c>
      <c r="E2158" cm="1">
        <f t="array" ref="E2158">_xlfn.IFS(B2158&gt;87,1,AND(B2158&lt;=87, B2158&gt;45),2,AND(B2158&lt;=45,B2158&gt;18),3,B2158&lt;=18,4)</f>
        <v>4</v>
      </c>
      <c r="F2158" cm="1">
        <f t="array" ref="F2158">_xlfn.IFS(C2158&gt;7,4,AND(C2158&lt;=7, C2158&gt;5),3,AND(C2158&lt;=5,C2158&gt;4),2,C2158&lt;=4,1)</f>
        <v>3</v>
      </c>
      <c r="G2158" cm="1">
        <f t="array" ref="G2158">_xlfn.IFS(D2158&gt;4094,4,AND(D2158&lt;=4094, D2158&gt;2784),3,AND(D2158&lt;=2784,D2158&gt;1779),2,D2158&lt;=1779,1)</f>
        <v>3</v>
      </c>
      <c r="H2158">
        <f t="shared" si="33"/>
        <v>433</v>
      </c>
      <c r="I2158" t="str" cm="1">
        <f t="array" ref="I2158">_xlfn.IFS(H2158&gt;411,"Platinum",AND(H2158&lt;=411, H2158&gt;311),"Gold",AND(H2158&lt;=311,H2158&gt;211),"Silver",H2158&lt;=211,"Bronze")</f>
        <v>Platinum</v>
      </c>
      <c r="J2158" t="str" cm="1">
        <f t="array" ref="J2158">_xlfn.IFS(
H2158="444","Champions",
LEFT(H2158,1)="4","Loyal Customers",
MID(H2158,2,1)="4","Potential Loyalists",
LEFT(H2158,1)="3","Promising",
LEFT(H2158,1)="2","Customers Needing Attention",
LEFT(H2158,1)&lt;="2","At Risk",
RIGHT(H2158,1)="4","Can't Lose Them",
TRUE,"Hibernating"
)</f>
        <v>Loyal Customers</v>
      </c>
    </row>
    <row r="2159" spans="1:10" x14ac:dyDescent="0.25">
      <c r="A2159" s="3" t="s">
        <v>2175</v>
      </c>
      <c r="B2159">
        <v>52</v>
      </c>
      <c r="C2159">
        <v>6</v>
      </c>
      <c r="D2159">
        <v>1991.8399999999997</v>
      </c>
      <c r="E2159" cm="1">
        <f t="array" ref="E2159">_xlfn.IFS(B2159&gt;87,1,AND(B2159&lt;=87, B2159&gt;45),2,AND(B2159&lt;=45,B2159&gt;18),3,B2159&lt;=18,4)</f>
        <v>2</v>
      </c>
      <c r="F2159" cm="1">
        <f t="array" ref="F2159">_xlfn.IFS(C2159&gt;7,4,AND(C2159&lt;=7, C2159&gt;5),3,AND(C2159&lt;=5,C2159&gt;4),2,C2159&lt;=4,1)</f>
        <v>3</v>
      </c>
      <c r="G2159" cm="1">
        <f t="array" ref="G2159">_xlfn.IFS(D2159&gt;4094,4,AND(D2159&lt;=4094, D2159&gt;2784),3,AND(D2159&lt;=2784,D2159&gt;1779),2,D2159&lt;=1779,1)</f>
        <v>2</v>
      </c>
      <c r="H2159">
        <f t="shared" si="33"/>
        <v>232</v>
      </c>
      <c r="I2159" t="str" cm="1">
        <f t="array" ref="I2159">_xlfn.IFS(H2159&gt;411,"Platinum",AND(H2159&lt;=411, H2159&gt;311),"Gold",AND(H2159&lt;=311,H2159&gt;211),"Silver",H2159&lt;=211,"Bronze")</f>
        <v>Silver</v>
      </c>
      <c r="J2159" t="str" cm="1">
        <f t="array" ref="J2159">_xlfn.IFS(
H2159="444","Champions",
LEFT(H2159,1)="4","Loyal Customers",
MID(H2159,2,1)="4","Potential Loyalists",
LEFT(H2159,1)="3","Promising",
LEFT(H2159,1)="2","Customers Needing Attention",
LEFT(H2159,1)&lt;="2","At Risk",
RIGHT(H2159,1)="4","Can't Lose Them",
TRUE,"Hibernating"
)</f>
        <v>Customers Needing Attention</v>
      </c>
    </row>
    <row r="2160" spans="1:10" x14ac:dyDescent="0.25">
      <c r="A2160" s="3" t="s">
        <v>2176</v>
      </c>
      <c r="B2160">
        <v>30</v>
      </c>
      <c r="C2160">
        <v>6</v>
      </c>
      <c r="D2160">
        <v>1458.81</v>
      </c>
      <c r="E2160" cm="1">
        <f t="array" ref="E2160">_xlfn.IFS(B2160&gt;87,1,AND(B2160&lt;=87, B2160&gt;45),2,AND(B2160&lt;=45,B2160&gt;18),3,B2160&lt;=18,4)</f>
        <v>3</v>
      </c>
      <c r="F2160" cm="1">
        <f t="array" ref="F2160">_xlfn.IFS(C2160&gt;7,4,AND(C2160&lt;=7, C2160&gt;5),3,AND(C2160&lt;=5,C2160&gt;4),2,C2160&lt;=4,1)</f>
        <v>3</v>
      </c>
      <c r="G2160" cm="1">
        <f t="array" ref="G2160">_xlfn.IFS(D2160&gt;4094,4,AND(D2160&lt;=4094, D2160&gt;2784),3,AND(D2160&lt;=2784,D2160&gt;1779),2,D2160&lt;=1779,1)</f>
        <v>1</v>
      </c>
      <c r="H2160">
        <f t="shared" si="33"/>
        <v>331</v>
      </c>
      <c r="I2160" t="str" cm="1">
        <f t="array" ref="I2160">_xlfn.IFS(H2160&gt;411,"Platinum",AND(H2160&lt;=411, H2160&gt;311),"Gold",AND(H2160&lt;=311,H2160&gt;211),"Silver",H2160&lt;=211,"Bronze")</f>
        <v>Gold</v>
      </c>
      <c r="J2160" t="str" cm="1">
        <f t="array" ref="J2160">_xlfn.IFS(
H2160="444","Champions",
LEFT(H2160,1)="4","Loyal Customers",
MID(H2160,2,1)="4","Potential Loyalists",
LEFT(H2160,1)="3","Promising",
LEFT(H2160,1)="2","Customers Needing Attention",
LEFT(H2160,1)&lt;="2","At Risk",
RIGHT(H2160,1)="4","Can't Lose Them",
TRUE,"Hibernating"
)</f>
        <v>Promising</v>
      </c>
    </row>
    <row r="2161" spans="1:10" x14ac:dyDescent="0.25">
      <c r="A2161" s="3" t="s">
        <v>2177</v>
      </c>
      <c r="B2161">
        <v>49</v>
      </c>
      <c r="C2161">
        <v>3</v>
      </c>
      <c r="D2161">
        <v>397.23</v>
      </c>
      <c r="E2161" cm="1">
        <f t="array" ref="E2161">_xlfn.IFS(B2161&gt;87,1,AND(B2161&lt;=87, B2161&gt;45),2,AND(B2161&lt;=45,B2161&gt;18),3,B2161&lt;=18,4)</f>
        <v>2</v>
      </c>
      <c r="F2161" cm="1">
        <f t="array" ref="F2161">_xlfn.IFS(C2161&gt;7,4,AND(C2161&lt;=7, C2161&gt;5),3,AND(C2161&lt;=5,C2161&gt;4),2,C2161&lt;=4,1)</f>
        <v>1</v>
      </c>
      <c r="G2161" cm="1">
        <f t="array" ref="G2161">_xlfn.IFS(D2161&gt;4094,4,AND(D2161&lt;=4094, D2161&gt;2784),3,AND(D2161&lt;=2784,D2161&gt;1779),2,D2161&lt;=1779,1)</f>
        <v>1</v>
      </c>
      <c r="H2161">
        <f t="shared" si="33"/>
        <v>211</v>
      </c>
      <c r="I2161" t="str" cm="1">
        <f t="array" ref="I2161">_xlfn.IFS(H2161&gt;411,"Platinum",AND(H2161&lt;=411, H2161&gt;311),"Gold",AND(H2161&lt;=311,H2161&gt;211),"Silver",H2161&lt;=211,"Bronze")</f>
        <v>Bronze</v>
      </c>
      <c r="J2161" t="str" cm="1">
        <f t="array" ref="J2161">_xlfn.IFS(
H2161="444","Champions",
LEFT(H2161,1)="4","Loyal Customers",
MID(H2161,2,1)="4","Potential Loyalists",
LEFT(H2161,1)="3","Promising",
LEFT(H2161,1)="2","Customers Needing Attention",
LEFT(H2161,1)&lt;="2","At Risk",
RIGHT(H2161,1)="4","Can't Lose Them",
TRUE,"Hibernating"
)</f>
        <v>Customers Needing Attention</v>
      </c>
    </row>
    <row r="2162" spans="1:10" x14ac:dyDescent="0.25">
      <c r="A2162" s="3" t="s">
        <v>2178</v>
      </c>
      <c r="B2162">
        <v>31</v>
      </c>
      <c r="C2162">
        <v>10</v>
      </c>
      <c r="D2162">
        <v>3823.3799999999987</v>
      </c>
      <c r="E2162" cm="1">
        <f t="array" ref="E2162">_xlfn.IFS(B2162&gt;87,1,AND(B2162&lt;=87, B2162&gt;45),2,AND(B2162&lt;=45,B2162&gt;18),3,B2162&lt;=18,4)</f>
        <v>3</v>
      </c>
      <c r="F2162" cm="1">
        <f t="array" ref="F2162">_xlfn.IFS(C2162&gt;7,4,AND(C2162&lt;=7, C2162&gt;5),3,AND(C2162&lt;=5,C2162&gt;4),2,C2162&lt;=4,1)</f>
        <v>4</v>
      </c>
      <c r="G2162" cm="1">
        <f t="array" ref="G2162">_xlfn.IFS(D2162&gt;4094,4,AND(D2162&lt;=4094, D2162&gt;2784),3,AND(D2162&lt;=2784,D2162&gt;1779),2,D2162&lt;=1779,1)</f>
        <v>3</v>
      </c>
      <c r="H2162">
        <f t="shared" si="33"/>
        <v>343</v>
      </c>
      <c r="I2162" t="str" cm="1">
        <f t="array" ref="I2162">_xlfn.IFS(H2162&gt;411,"Platinum",AND(H2162&lt;=411, H2162&gt;311),"Gold",AND(H2162&lt;=311,H2162&gt;211),"Silver",H2162&lt;=211,"Bronze")</f>
        <v>Gold</v>
      </c>
      <c r="J2162" t="str" cm="1">
        <f t="array" ref="J2162">_xlfn.IFS(
H2162="444","Champions",
LEFT(H2162,1)="4","Loyal Customers",
MID(H2162,2,1)="4","Potential Loyalists",
LEFT(H2162,1)="3","Promising",
LEFT(H2162,1)="2","Customers Needing Attention",
LEFT(H2162,1)&lt;="2","At Risk",
RIGHT(H2162,1)="4","Can't Lose Them",
TRUE,"Hibernating"
)</f>
        <v>Potential Loyalists</v>
      </c>
    </row>
    <row r="2163" spans="1:10" x14ac:dyDescent="0.25">
      <c r="A2163" s="3" t="s">
        <v>2179</v>
      </c>
      <c r="B2163">
        <v>14</v>
      </c>
      <c r="C2163">
        <v>5</v>
      </c>
      <c r="D2163">
        <v>3764.8300000000004</v>
      </c>
      <c r="E2163" cm="1">
        <f t="array" ref="E2163">_xlfn.IFS(B2163&gt;87,1,AND(B2163&lt;=87, B2163&gt;45),2,AND(B2163&lt;=45,B2163&gt;18),3,B2163&lt;=18,4)</f>
        <v>4</v>
      </c>
      <c r="F2163" cm="1">
        <f t="array" ref="F2163">_xlfn.IFS(C2163&gt;7,4,AND(C2163&lt;=7, C2163&gt;5),3,AND(C2163&lt;=5,C2163&gt;4),2,C2163&lt;=4,1)</f>
        <v>2</v>
      </c>
      <c r="G2163" cm="1">
        <f t="array" ref="G2163">_xlfn.IFS(D2163&gt;4094,4,AND(D2163&lt;=4094, D2163&gt;2784),3,AND(D2163&lt;=2784,D2163&gt;1779),2,D2163&lt;=1779,1)</f>
        <v>3</v>
      </c>
      <c r="H2163">
        <f t="shared" si="33"/>
        <v>423</v>
      </c>
      <c r="I2163" t="str" cm="1">
        <f t="array" ref="I2163">_xlfn.IFS(H2163&gt;411,"Platinum",AND(H2163&lt;=411, H2163&gt;311),"Gold",AND(H2163&lt;=311,H2163&gt;211),"Silver",H2163&lt;=211,"Bronze")</f>
        <v>Platinum</v>
      </c>
      <c r="J2163" t="str" cm="1">
        <f t="array" ref="J2163">_xlfn.IFS(
H2163="444","Champions",
LEFT(H2163,1)="4","Loyal Customers",
MID(H2163,2,1)="4","Potential Loyalists",
LEFT(H2163,1)="3","Promising",
LEFT(H2163,1)="2","Customers Needing Attention",
LEFT(H2163,1)&lt;="2","At Risk",
RIGHT(H2163,1)="4","Can't Lose Them",
TRUE,"Hibernating"
)</f>
        <v>Loyal Customers</v>
      </c>
    </row>
    <row r="2164" spans="1:10" x14ac:dyDescent="0.25">
      <c r="A2164" s="3" t="s">
        <v>2180</v>
      </c>
      <c r="B2164">
        <v>111</v>
      </c>
      <c r="C2164">
        <v>5</v>
      </c>
      <c r="D2164">
        <v>2670.13</v>
      </c>
      <c r="E2164" cm="1">
        <f t="array" ref="E2164">_xlfn.IFS(B2164&gt;87,1,AND(B2164&lt;=87, B2164&gt;45),2,AND(B2164&lt;=45,B2164&gt;18),3,B2164&lt;=18,4)</f>
        <v>1</v>
      </c>
      <c r="F2164" cm="1">
        <f t="array" ref="F2164">_xlfn.IFS(C2164&gt;7,4,AND(C2164&lt;=7, C2164&gt;5),3,AND(C2164&lt;=5,C2164&gt;4),2,C2164&lt;=4,1)</f>
        <v>2</v>
      </c>
      <c r="G2164" cm="1">
        <f t="array" ref="G2164">_xlfn.IFS(D2164&gt;4094,4,AND(D2164&lt;=4094, D2164&gt;2784),3,AND(D2164&lt;=2784,D2164&gt;1779),2,D2164&lt;=1779,1)</f>
        <v>2</v>
      </c>
      <c r="H2164">
        <f t="shared" si="33"/>
        <v>122</v>
      </c>
      <c r="I2164" t="str" cm="1">
        <f t="array" ref="I2164">_xlfn.IFS(H2164&gt;411,"Platinum",AND(H2164&lt;=411, H2164&gt;311),"Gold",AND(H2164&lt;=311,H2164&gt;211),"Silver",H2164&lt;=211,"Bronze")</f>
        <v>Bronze</v>
      </c>
      <c r="J2164" t="str" cm="1">
        <f t="array" ref="J2164">_xlfn.IFS(
H2164="444","Champions",
LEFT(H2164,1)="4","Loyal Customers",
MID(H2164,2,1)="4","Potential Loyalists",
LEFT(H2164,1)="3","Promising",
LEFT(H2164,1)="2","Customers Needing Attention",
LEFT(H2164,1)&lt;="2","At Risk",
RIGHT(H2164,1)="4","Can't Lose Them",
TRUE,"Hibernating"
)</f>
        <v>At Risk</v>
      </c>
    </row>
    <row r="2165" spans="1:10" x14ac:dyDescent="0.25">
      <c r="A2165" s="3" t="s">
        <v>2181</v>
      </c>
      <c r="B2165">
        <v>13</v>
      </c>
      <c r="C2165">
        <v>3</v>
      </c>
      <c r="D2165">
        <v>952.90000000000009</v>
      </c>
      <c r="E2165" cm="1">
        <f t="array" ref="E2165">_xlfn.IFS(B2165&gt;87,1,AND(B2165&lt;=87, B2165&gt;45),2,AND(B2165&lt;=45,B2165&gt;18),3,B2165&lt;=18,4)</f>
        <v>4</v>
      </c>
      <c r="F2165" cm="1">
        <f t="array" ref="F2165">_xlfn.IFS(C2165&gt;7,4,AND(C2165&lt;=7, C2165&gt;5),3,AND(C2165&lt;=5,C2165&gt;4),2,C2165&lt;=4,1)</f>
        <v>1</v>
      </c>
      <c r="G2165" cm="1">
        <f t="array" ref="G2165">_xlfn.IFS(D2165&gt;4094,4,AND(D2165&lt;=4094, D2165&gt;2784),3,AND(D2165&lt;=2784,D2165&gt;1779),2,D2165&lt;=1779,1)</f>
        <v>1</v>
      </c>
      <c r="H2165">
        <f t="shared" si="33"/>
        <v>411</v>
      </c>
      <c r="I2165" t="str" cm="1">
        <f t="array" ref="I2165">_xlfn.IFS(H2165&gt;411,"Platinum",AND(H2165&lt;=411, H2165&gt;311),"Gold",AND(H2165&lt;=311,H2165&gt;211),"Silver",H2165&lt;=211,"Bronze")</f>
        <v>Gold</v>
      </c>
      <c r="J2165" t="str" cm="1">
        <f t="array" ref="J2165">_xlfn.IFS(
H2165="444","Champions",
LEFT(H2165,1)="4","Loyal Customers",
MID(H2165,2,1)="4","Potential Loyalists",
LEFT(H2165,1)="3","Promising",
LEFT(H2165,1)="2","Customers Needing Attention",
LEFT(H2165,1)&lt;="2","At Risk",
RIGHT(H2165,1)="4","Can't Lose Them",
TRUE,"Hibernating"
)</f>
        <v>Loyal Customers</v>
      </c>
    </row>
    <row r="2166" spans="1:10" x14ac:dyDescent="0.25">
      <c r="A2166" s="3" t="s">
        <v>2182</v>
      </c>
      <c r="B2166">
        <v>34</v>
      </c>
      <c r="C2166">
        <v>7</v>
      </c>
      <c r="D2166">
        <v>4539.8999999999996</v>
      </c>
      <c r="E2166" cm="1">
        <f t="array" ref="E2166">_xlfn.IFS(B2166&gt;87,1,AND(B2166&lt;=87, B2166&gt;45),2,AND(B2166&lt;=45,B2166&gt;18),3,B2166&lt;=18,4)</f>
        <v>3</v>
      </c>
      <c r="F2166" cm="1">
        <f t="array" ref="F2166">_xlfn.IFS(C2166&gt;7,4,AND(C2166&lt;=7, C2166&gt;5),3,AND(C2166&lt;=5,C2166&gt;4),2,C2166&lt;=4,1)</f>
        <v>3</v>
      </c>
      <c r="G2166" cm="1">
        <f t="array" ref="G2166">_xlfn.IFS(D2166&gt;4094,4,AND(D2166&lt;=4094, D2166&gt;2784),3,AND(D2166&lt;=2784,D2166&gt;1779),2,D2166&lt;=1779,1)</f>
        <v>4</v>
      </c>
      <c r="H2166">
        <f t="shared" si="33"/>
        <v>334</v>
      </c>
      <c r="I2166" t="str" cm="1">
        <f t="array" ref="I2166">_xlfn.IFS(H2166&gt;411,"Platinum",AND(H2166&lt;=411, H2166&gt;311),"Gold",AND(H2166&lt;=311,H2166&gt;211),"Silver",H2166&lt;=211,"Bronze")</f>
        <v>Gold</v>
      </c>
      <c r="J2166" t="str" cm="1">
        <f t="array" ref="J2166">_xlfn.IFS(
H2166="444","Champions",
LEFT(H2166,1)="4","Loyal Customers",
MID(H2166,2,1)="4","Potential Loyalists",
LEFT(H2166,1)="3","Promising",
LEFT(H2166,1)="2","Customers Needing Attention",
LEFT(H2166,1)&lt;="2","At Risk",
RIGHT(H2166,1)="4","Can't Lose Them",
TRUE,"Hibernating"
)</f>
        <v>Promising</v>
      </c>
    </row>
    <row r="2167" spans="1:10" x14ac:dyDescent="0.25">
      <c r="A2167" s="3" t="s">
        <v>2183</v>
      </c>
      <c r="B2167">
        <v>75</v>
      </c>
      <c r="C2167">
        <v>3</v>
      </c>
      <c r="D2167">
        <v>645.99</v>
      </c>
      <c r="E2167" cm="1">
        <f t="array" ref="E2167">_xlfn.IFS(B2167&gt;87,1,AND(B2167&lt;=87, B2167&gt;45),2,AND(B2167&lt;=45,B2167&gt;18),3,B2167&lt;=18,4)</f>
        <v>2</v>
      </c>
      <c r="F2167" cm="1">
        <f t="array" ref="F2167">_xlfn.IFS(C2167&gt;7,4,AND(C2167&lt;=7, C2167&gt;5),3,AND(C2167&lt;=5,C2167&gt;4),2,C2167&lt;=4,1)</f>
        <v>1</v>
      </c>
      <c r="G2167" cm="1">
        <f t="array" ref="G2167">_xlfn.IFS(D2167&gt;4094,4,AND(D2167&lt;=4094, D2167&gt;2784),3,AND(D2167&lt;=2784,D2167&gt;1779),2,D2167&lt;=1779,1)</f>
        <v>1</v>
      </c>
      <c r="H2167">
        <f t="shared" si="33"/>
        <v>211</v>
      </c>
      <c r="I2167" t="str" cm="1">
        <f t="array" ref="I2167">_xlfn.IFS(H2167&gt;411,"Platinum",AND(H2167&lt;=411, H2167&gt;311),"Gold",AND(H2167&lt;=311,H2167&gt;211),"Silver",H2167&lt;=211,"Bronze")</f>
        <v>Bronze</v>
      </c>
      <c r="J2167" t="str" cm="1">
        <f t="array" ref="J2167">_xlfn.IFS(
H2167="444","Champions",
LEFT(H2167,1)="4","Loyal Customers",
MID(H2167,2,1)="4","Potential Loyalists",
LEFT(H2167,1)="3","Promising",
LEFT(H2167,1)="2","Customers Needing Attention",
LEFT(H2167,1)&lt;="2","At Risk",
RIGHT(H2167,1)="4","Can't Lose Them",
TRUE,"Hibernating"
)</f>
        <v>Customers Needing Attention</v>
      </c>
    </row>
    <row r="2168" spans="1:10" x14ac:dyDescent="0.25">
      <c r="A2168" s="3" t="s">
        <v>2184</v>
      </c>
      <c r="B2168">
        <v>85</v>
      </c>
      <c r="C2168">
        <v>9</v>
      </c>
      <c r="D2168">
        <v>4729.7300000000005</v>
      </c>
      <c r="E2168" cm="1">
        <f t="array" ref="E2168">_xlfn.IFS(B2168&gt;87,1,AND(B2168&lt;=87, B2168&gt;45),2,AND(B2168&lt;=45,B2168&gt;18),3,B2168&lt;=18,4)</f>
        <v>2</v>
      </c>
      <c r="F2168" cm="1">
        <f t="array" ref="F2168">_xlfn.IFS(C2168&gt;7,4,AND(C2168&lt;=7, C2168&gt;5),3,AND(C2168&lt;=5,C2168&gt;4),2,C2168&lt;=4,1)</f>
        <v>4</v>
      </c>
      <c r="G2168" cm="1">
        <f t="array" ref="G2168">_xlfn.IFS(D2168&gt;4094,4,AND(D2168&lt;=4094, D2168&gt;2784),3,AND(D2168&lt;=2784,D2168&gt;1779),2,D2168&lt;=1779,1)</f>
        <v>4</v>
      </c>
      <c r="H2168">
        <f t="shared" si="33"/>
        <v>244</v>
      </c>
      <c r="I2168" t="str" cm="1">
        <f t="array" ref="I2168">_xlfn.IFS(H2168&gt;411,"Platinum",AND(H2168&lt;=411, H2168&gt;311),"Gold",AND(H2168&lt;=311,H2168&gt;211),"Silver",H2168&lt;=211,"Bronze")</f>
        <v>Silver</v>
      </c>
      <c r="J2168" t="str" cm="1">
        <f t="array" ref="J2168">_xlfn.IFS(
H2168="444","Champions",
LEFT(H2168,1)="4","Loyal Customers",
MID(H2168,2,1)="4","Potential Loyalists",
LEFT(H2168,1)="3","Promising",
LEFT(H2168,1)="2","Customers Needing Attention",
LEFT(H2168,1)&lt;="2","At Risk",
RIGHT(H2168,1)="4","Can't Lose Them",
TRUE,"Hibernating"
)</f>
        <v>Potential Loyalists</v>
      </c>
    </row>
    <row r="2169" spans="1:10" x14ac:dyDescent="0.25">
      <c r="A2169" s="3" t="s">
        <v>2185</v>
      </c>
      <c r="B2169">
        <v>27</v>
      </c>
      <c r="C2169">
        <v>5</v>
      </c>
      <c r="D2169">
        <v>2543.8900000000003</v>
      </c>
      <c r="E2169" cm="1">
        <f t="array" ref="E2169">_xlfn.IFS(B2169&gt;87,1,AND(B2169&lt;=87, B2169&gt;45),2,AND(B2169&lt;=45,B2169&gt;18),3,B2169&lt;=18,4)</f>
        <v>3</v>
      </c>
      <c r="F2169" cm="1">
        <f t="array" ref="F2169">_xlfn.IFS(C2169&gt;7,4,AND(C2169&lt;=7, C2169&gt;5),3,AND(C2169&lt;=5,C2169&gt;4),2,C2169&lt;=4,1)</f>
        <v>2</v>
      </c>
      <c r="G2169" cm="1">
        <f t="array" ref="G2169">_xlfn.IFS(D2169&gt;4094,4,AND(D2169&lt;=4094, D2169&gt;2784),3,AND(D2169&lt;=2784,D2169&gt;1779),2,D2169&lt;=1779,1)</f>
        <v>2</v>
      </c>
      <c r="H2169">
        <f t="shared" si="33"/>
        <v>322</v>
      </c>
      <c r="I2169" t="str" cm="1">
        <f t="array" ref="I2169">_xlfn.IFS(H2169&gt;411,"Platinum",AND(H2169&lt;=411, H2169&gt;311),"Gold",AND(H2169&lt;=311,H2169&gt;211),"Silver",H2169&lt;=211,"Bronze")</f>
        <v>Gold</v>
      </c>
      <c r="J2169" t="str" cm="1">
        <f t="array" ref="J2169">_xlfn.IFS(
H2169="444","Champions",
LEFT(H2169,1)="4","Loyal Customers",
MID(H2169,2,1)="4","Potential Loyalists",
LEFT(H2169,1)="3","Promising",
LEFT(H2169,1)="2","Customers Needing Attention",
LEFT(H2169,1)&lt;="2","At Risk",
RIGHT(H2169,1)="4","Can't Lose Them",
TRUE,"Hibernating"
)</f>
        <v>Promising</v>
      </c>
    </row>
    <row r="2170" spans="1:10" x14ac:dyDescent="0.25">
      <c r="A2170" s="3" t="s">
        <v>2186</v>
      </c>
      <c r="B2170">
        <v>75</v>
      </c>
      <c r="C2170">
        <v>5</v>
      </c>
      <c r="D2170">
        <v>2881.21</v>
      </c>
      <c r="E2170" cm="1">
        <f t="array" ref="E2170">_xlfn.IFS(B2170&gt;87,1,AND(B2170&lt;=87, B2170&gt;45),2,AND(B2170&lt;=45,B2170&gt;18),3,B2170&lt;=18,4)</f>
        <v>2</v>
      </c>
      <c r="F2170" cm="1">
        <f t="array" ref="F2170">_xlfn.IFS(C2170&gt;7,4,AND(C2170&lt;=7, C2170&gt;5),3,AND(C2170&lt;=5,C2170&gt;4),2,C2170&lt;=4,1)</f>
        <v>2</v>
      </c>
      <c r="G2170" cm="1">
        <f t="array" ref="G2170">_xlfn.IFS(D2170&gt;4094,4,AND(D2170&lt;=4094, D2170&gt;2784),3,AND(D2170&lt;=2784,D2170&gt;1779),2,D2170&lt;=1779,1)</f>
        <v>3</v>
      </c>
      <c r="H2170">
        <f t="shared" si="33"/>
        <v>223</v>
      </c>
      <c r="I2170" t="str" cm="1">
        <f t="array" ref="I2170">_xlfn.IFS(H2170&gt;411,"Platinum",AND(H2170&lt;=411, H2170&gt;311),"Gold",AND(H2170&lt;=311,H2170&gt;211),"Silver",H2170&lt;=211,"Bronze")</f>
        <v>Silver</v>
      </c>
      <c r="J2170" t="str" cm="1">
        <f t="array" ref="J2170">_xlfn.IFS(
H2170="444","Champions",
LEFT(H2170,1)="4","Loyal Customers",
MID(H2170,2,1)="4","Potential Loyalists",
LEFT(H2170,1)="3","Promising",
LEFT(H2170,1)="2","Customers Needing Attention",
LEFT(H2170,1)&lt;="2","At Risk",
RIGHT(H2170,1)="4","Can't Lose Them",
TRUE,"Hibernating"
)</f>
        <v>Customers Needing Attention</v>
      </c>
    </row>
    <row r="2171" spans="1:10" x14ac:dyDescent="0.25">
      <c r="A2171" s="3" t="s">
        <v>2187</v>
      </c>
      <c r="B2171">
        <v>6</v>
      </c>
      <c r="C2171">
        <v>5</v>
      </c>
      <c r="D2171">
        <v>2244.83</v>
      </c>
      <c r="E2171" cm="1">
        <f t="array" ref="E2171">_xlfn.IFS(B2171&gt;87,1,AND(B2171&lt;=87, B2171&gt;45),2,AND(B2171&lt;=45,B2171&gt;18),3,B2171&lt;=18,4)</f>
        <v>4</v>
      </c>
      <c r="F2171" cm="1">
        <f t="array" ref="F2171">_xlfn.IFS(C2171&gt;7,4,AND(C2171&lt;=7, C2171&gt;5),3,AND(C2171&lt;=5,C2171&gt;4),2,C2171&lt;=4,1)</f>
        <v>2</v>
      </c>
      <c r="G2171" cm="1">
        <f t="array" ref="G2171">_xlfn.IFS(D2171&gt;4094,4,AND(D2171&lt;=4094, D2171&gt;2784),3,AND(D2171&lt;=2784,D2171&gt;1779),2,D2171&lt;=1779,1)</f>
        <v>2</v>
      </c>
      <c r="H2171">
        <f t="shared" si="33"/>
        <v>422</v>
      </c>
      <c r="I2171" t="str" cm="1">
        <f t="array" ref="I2171">_xlfn.IFS(H2171&gt;411,"Platinum",AND(H2171&lt;=411, H2171&gt;311),"Gold",AND(H2171&lt;=311,H2171&gt;211),"Silver",H2171&lt;=211,"Bronze")</f>
        <v>Platinum</v>
      </c>
      <c r="J2171" t="str" cm="1">
        <f t="array" ref="J2171">_xlfn.IFS(
H2171="444","Champions",
LEFT(H2171,1)="4","Loyal Customers",
MID(H2171,2,1)="4","Potential Loyalists",
LEFT(H2171,1)="3","Promising",
LEFT(H2171,1)="2","Customers Needing Attention",
LEFT(H2171,1)&lt;="2","At Risk",
RIGHT(H2171,1)="4","Can't Lose Them",
TRUE,"Hibernating"
)</f>
        <v>Loyal Customers</v>
      </c>
    </row>
    <row r="2172" spans="1:10" x14ac:dyDescent="0.25">
      <c r="A2172" s="3" t="s">
        <v>2188</v>
      </c>
      <c r="B2172">
        <v>19</v>
      </c>
      <c r="C2172">
        <v>8</v>
      </c>
      <c r="D2172">
        <v>4306.1299999999992</v>
      </c>
      <c r="E2172" cm="1">
        <f t="array" ref="E2172">_xlfn.IFS(B2172&gt;87,1,AND(B2172&lt;=87, B2172&gt;45),2,AND(B2172&lt;=45,B2172&gt;18),3,B2172&lt;=18,4)</f>
        <v>3</v>
      </c>
      <c r="F2172" cm="1">
        <f t="array" ref="F2172">_xlfn.IFS(C2172&gt;7,4,AND(C2172&lt;=7, C2172&gt;5),3,AND(C2172&lt;=5,C2172&gt;4),2,C2172&lt;=4,1)</f>
        <v>4</v>
      </c>
      <c r="G2172" cm="1">
        <f t="array" ref="G2172">_xlfn.IFS(D2172&gt;4094,4,AND(D2172&lt;=4094, D2172&gt;2784),3,AND(D2172&lt;=2784,D2172&gt;1779),2,D2172&lt;=1779,1)</f>
        <v>4</v>
      </c>
      <c r="H2172">
        <f t="shared" si="33"/>
        <v>344</v>
      </c>
      <c r="I2172" t="str" cm="1">
        <f t="array" ref="I2172">_xlfn.IFS(H2172&gt;411,"Platinum",AND(H2172&lt;=411, H2172&gt;311),"Gold",AND(H2172&lt;=311,H2172&gt;211),"Silver",H2172&lt;=211,"Bronze")</f>
        <v>Gold</v>
      </c>
      <c r="J2172" t="str" cm="1">
        <f t="array" ref="J2172">_xlfn.IFS(
H2172="444","Champions",
LEFT(H2172,1)="4","Loyal Customers",
MID(H2172,2,1)="4","Potential Loyalists",
LEFT(H2172,1)="3","Promising",
LEFT(H2172,1)="2","Customers Needing Attention",
LEFT(H2172,1)&lt;="2","At Risk",
RIGHT(H2172,1)="4","Can't Lose Them",
TRUE,"Hibernating"
)</f>
        <v>Potential Loyalists</v>
      </c>
    </row>
    <row r="2173" spans="1:10" x14ac:dyDescent="0.25">
      <c r="A2173" s="3" t="s">
        <v>2189</v>
      </c>
      <c r="B2173">
        <v>97</v>
      </c>
      <c r="C2173">
        <v>7</v>
      </c>
      <c r="D2173">
        <v>2683.6699999999996</v>
      </c>
      <c r="E2173" cm="1">
        <f t="array" ref="E2173">_xlfn.IFS(B2173&gt;87,1,AND(B2173&lt;=87, B2173&gt;45),2,AND(B2173&lt;=45,B2173&gt;18),3,B2173&lt;=18,4)</f>
        <v>1</v>
      </c>
      <c r="F2173" cm="1">
        <f t="array" ref="F2173">_xlfn.IFS(C2173&gt;7,4,AND(C2173&lt;=7, C2173&gt;5),3,AND(C2173&lt;=5,C2173&gt;4),2,C2173&lt;=4,1)</f>
        <v>3</v>
      </c>
      <c r="G2173" cm="1">
        <f t="array" ref="G2173">_xlfn.IFS(D2173&gt;4094,4,AND(D2173&lt;=4094, D2173&gt;2784),3,AND(D2173&lt;=2784,D2173&gt;1779),2,D2173&lt;=1779,1)</f>
        <v>2</v>
      </c>
      <c r="H2173">
        <f t="shared" si="33"/>
        <v>132</v>
      </c>
      <c r="I2173" t="str" cm="1">
        <f t="array" ref="I2173">_xlfn.IFS(H2173&gt;411,"Platinum",AND(H2173&lt;=411, H2173&gt;311),"Gold",AND(H2173&lt;=311,H2173&gt;211),"Silver",H2173&lt;=211,"Bronze")</f>
        <v>Bronze</v>
      </c>
      <c r="J2173" t="str" cm="1">
        <f t="array" ref="J2173">_xlfn.IFS(
H2173="444","Champions",
LEFT(H2173,1)="4","Loyal Customers",
MID(H2173,2,1)="4","Potential Loyalists",
LEFT(H2173,1)="3","Promising",
LEFT(H2173,1)="2","Customers Needing Attention",
LEFT(H2173,1)&lt;="2","At Risk",
RIGHT(H2173,1)="4","Can't Lose Them",
TRUE,"Hibernating"
)</f>
        <v>At Risk</v>
      </c>
    </row>
    <row r="2174" spans="1:10" x14ac:dyDescent="0.25">
      <c r="A2174" s="3" t="s">
        <v>2190</v>
      </c>
      <c r="B2174">
        <v>98</v>
      </c>
      <c r="C2174">
        <v>3</v>
      </c>
      <c r="D2174">
        <v>2844.83</v>
      </c>
      <c r="E2174" cm="1">
        <f t="array" ref="E2174">_xlfn.IFS(B2174&gt;87,1,AND(B2174&lt;=87, B2174&gt;45),2,AND(B2174&lt;=45,B2174&gt;18),3,B2174&lt;=18,4)</f>
        <v>1</v>
      </c>
      <c r="F2174" cm="1">
        <f t="array" ref="F2174">_xlfn.IFS(C2174&gt;7,4,AND(C2174&lt;=7, C2174&gt;5),3,AND(C2174&lt;=5,C2174&gt;4),2,C2174&lt;=4,1)</f>
        <v>1</v>
      </c>
      <c r="G2174" cm="1">
        <f t="array" ref="G2174">_xlfn.IFS(D2174&gt;4094,4,AND(D2174&lt;=4094, D2174&gt;2784),3,AND(D2174&lt;=2784,D2174&gt;1779),2,D2174&lt;=1779,1)</f>
        <v>3</v>
      </c>
      <c r="H2174">
        <f t="shared" si="33"/>
        <v>113</v>
      </c>
      <c r="I2174" t="str" cm="1">
        <f t="array" ref="I2174">_xlfn.IFS(H2174&gt;411,"Platinum",AND(H2174&lt;=411, H2174&gt;311),"Gold",AND(H2174&lt;=311,H2174&gt;211),"Silver",H2174&lt;=211,"Bronze")</f>
        <v>Bronze</v>
      </c>
      <c r="J2174" t="str" cm="1">
        <f t="array" ref="J2174">_xlfn.IFS(
H2174="444","Champions",
LEFT(H2174,1)="4","Loyal Customers",
MID(H2174,2,1)="4","Potential Loyalists",
LEFT(H2174,1)="3","Promising",
LEFT(H2174,1)="2","Customers Needing Attention",
LEFT(H2174,1)&lt;="2","At Risk",
RIGHT(H2174,1)="4","Can't Lose Them",
TRUE,"Hibernating"
)</f>
        <v>At Risk</v>
      </c>
    </row>
    <row r="2175" spans="1:10" x14ac:dyDescent="0.25">
      <c r="A2175" s="3" t="s">
        <v>2191</v>
      </c>
      <c r="B2175">
        <v>4</v>
      </c>
      <c r="C2175">
        <v>6</v>
      </c>
      <c r="D2175">
        <v>1850.9899999999998</v>
      </c>
      <c r="E2175" cm="1">
        <f t="array" ref="E2175">_xlfn.IFS(B2175&gt;87,1,AND(B2175&lt;=87, B2175&gt;45),2,AND(B2175&lt;=45,B2175&gt;18),3,B2175&lt;=18,4)</f>
        <v>4</v>
      </c>
      <c r="F2175" cm="1">
        <f t="array" ref="F2175">_xlfn.IFS(C2175&gt;7,4,AND(C2175&lt;=7, C2175&gt;5),3,AND(C2175&lt;=5,C2175&gt;4),2,C2175&lt;=4,1)</f>
        <v>3</v>
      </c>
      <c r="G2175" cm="1">
        <f t="array" ref="G2175">_xlfn.IFS(D2175&gt;4094,4,AND(D2175&lt;=4094, D2175&gt;2784),3,AND(D2175&lt;=2784,D2175&gt;1779),2,D2175&lt;=1779,1)</f>
        <v>2</v>
      </c>
      <c r="H2175">
        <f t="shared" si="33"/>
        <v>432</v>
      </c>
      <c r="I2175" t="str" cm="1">
        <f t="array" ref="I2175">_xlfn.IFS(H2175&gt;411,"Platinum",AND(H2175&lt;=411, H2175&gt;311),"Gold",AND(H2175&lt;=311,H2175&gt;211),"Silver",H2175&lt;=211,"Bronze")</f>
        <v>Platinum</v>
      </c>
      <c r="J2175" t="str" cm="1">
        <f t="array" ref="J2175">_xlfn.IFS(
H2175="444","Champions",
LEFT(H2175,1)="4","Loyal Customers",
MID(H2175,2,1)="4","Potential Loyalists",
LEFT(H2175,1)="3","Promising",
LEFT(H2175,1)="2","Customers Needing Attention",
LEFT(H2175,1)&lt;="2","At Risk",
RIGHT(H2175,1)="4","Can't Lose Them",
TRUE,"Hibernating"
)</f>
        <v>Loyal Customers</v>
      </c>
    </row>
    <row r="2176" spans="1:10" x14ac:dyDescent="0.25">
      <c r="A2176" s="3" t="s">
        <v>2192</v>
      </c>
      <c r="B2176">
        <v>134</v>
      </c>
      <c r="C2176">
        <v>3</v>
      </c>
      <c r="D2176">
        <v>1835.2600000000002</v>
      </c>
      <c r="E2176" cm="1">
        <f t="array" ref="E2176">_xlfn.IFS(B2176&gt;87,1,AND(B2176&lt;=87, B2176&gt;45),2,AND(B2176&lt;=45,B2176&gt;18),3,B2176&lt;=18,4)</f>
        <v>1</v>
      </c>
      <c r="F2176" cm="1">
        <f t="array" ref="F2176">_xlfn.IFS(C2176&gt;7,4,AND(C2176&lt;=7, C2176&gt;5),3,AND(C2176&lt;=5,C2176&gt;4),2,C2176&lt;=4,1)</f>
        <v>1</v>
      </c>
      <c r="G2176" cm="1">
        <f t="array" ref="G2176">_xlfn.IFS(D2176&gt;4094,4,AND(D2176&lt;=4094, D2176&gt;2784),3,AND(D2176&lt;=2784,D2176&gt;1779),2,D2176&lt;=1779,1)</f>
        <v>2</v>
      </c>
      <c r="H2176">
        <f t="shared" si="33"/>
        <v>112</v>
      </c>
      <c r="I2176" t="str" cm="1">
        <f t="array" ref="I2176">_xlfn.IFS(H2176&gt;411,"Platinum",AND(H2176&lt;=411, H2176&gt;311),"Gold",AND(H2176&lt;=311,H2176&gt;211),"Silver",H2176&lt;=211,"Bronze")</f>
        <v>Bronze</v>
      </c>
      <c r="J2176" t="str" cm="1">
        <f t="array" ref="J2176">_xlfn.IFS(
H2176="444","Champions",
LEFT(H2176,1)="4","Loyal Customers",
MID(H2176,2,1)="4","Potential Loyalists",
LEFT(H2176,1)="3","Promising",
LEFT(H2176,1)="2","Customers Needing Attention",
LEFT(H2176,1)&lt;="2","At Risk",
RIGHT(H2176,1)="4","Can't Lose Them",
TRUE,"Hibernating"
)</f>
        <v>At Risk</v>
      </c>
    </row>
    <row r="2177" spans="1:10" x14ac:dyDescent="0.25">
      <c r="A2177" s="3" t="s">
        <v>2193</v>
      </c>
      <c r="B2177">
        <v>8</v>
      </c>
      <c r="C2177">
        <v>3</v>
      </c>
      <c r="D2177">
        <v>2515.29</v>
      </c>
      <c r="E2177" cm="1">
        <f t="array" ref="E2177">_xlfn.IFS(B2177&gt;87,1,AND(B2177&lt;=87, B2177&gt;45),2,AND(B2177&lt;=45,B2177&gt;18),3,B2177&lt;=18,4)</f>
        <v>4</v>
      </c>
      <c r="F2177" cm="1">
        <f t="array" ref="F2177">_xlfn.IFS(C2177&gt;7,4,AND(C2177&lt;=7, C2177&gt;5),3,AND(C2177&lt;=5,C2177&gt;4),2,C2177&lt;=4,1)</f>
        <v>1</v>
      </c>
      <c r="G2177" cm="1">
        <f t="array" ref="G2177">_xlfn.IFS(D2177&gt;4094,4,AND(D2177&lt;=4094, D2177&gt;2784),3,AND(D2177&lt;=2784,D2177&gt;1779),2,D2177&lt;=1779,1)</f>
        <v>2</v>
      </c>
      <c r="H2177">
        <f t="shared" si="33"/>
        <v>412</v>
      </c>
      <c r="I2177" t="str" cm="1">
        <f t="array" ref="I2177">_xlfn.IFS(H2177&gt;411,"Platinum",AND(H2177&lt;=411, H2177&gt;311),"Gold",AND(H2177&lt;=311,H2177&gt;211),"Silver",H2177&lt;=211,"Bronze")</f>
        <v>Platinum</v>
      </c>
      <c r="J2177" t="str" cm="1">
        <f t="array" ref="J2177">_xlfn.IFS(
H2177="444","Champions",
LEFT(H2177,1)="4","Loyal Customers",
MID(H2177,2,1)="4","Potential Loyalists",
LEFT(H2177,1)="3","Promising",
LEFT(H2177,1)="2","Customers Needing Attention",
LEFT(H2177,1)&lt;="2","At Risk",
RIGHT(H2177,1)="4","Can't Lose Them",
TRUE,"Hibernating"
)</f>
        <v>Loyal Customers</v>
      </c>
    </row>
    <row r="2178" spans="1:10" x14ac:dyDescent="0.25">
      <c r="A2178" s="3" t="s">
        <v>2194</v>
      </c>
      <c r="B2178">
        <v>88</v>
      </c>
      <c r="C2178">
        <v>3</v>
      </c>
      <c r="D2178">
        <v>2935.67</v>
      </c>
      <c r="E2178" cm="1">
        <f t="array" ref="E2178">_xlfn.IFS(B2178&gt;87,1,AND(B2178&lt;=87, B2178&gt;45),2,AND(B2178&lt;=45,B2178&gt;18),3,B2178&lt;=18,4)</f>
        <v>1</v>
      </c>
      <c r="F2178" cm="1">
        <f t="array" ref="F2178">_xlfn.IFS(C2178&gt;7,4,AND(C2178&lt;=7, C2178&gt;5),3,AND(C2178&lt;=5,C2178&gt;4),2,C2178&lt;=4,1)</f>
        <v>1</v>
      </c>
      <c r="G2178" cm="1">
        <f t="array" ref="G2178">_xlfn.IFS(D2178&gt;4094,4,AND(D2178&lt;=4094, D2178&gt;2784),3,AND(D2178&lt;=2784,D2178&gt;1779),2,D2178&lt;=1779,1)</f>
        <v>3</v>
      </c>
      <c r="H2178">
        <f t="shared" si="33"/>
        <v>113</v>
      </c>
      <c r="I2178" t="str" cm="1">
        <f t="array" ref="I2178">_xlfn.IFS(H2178&gt;411,"Platinum",AND(H2178&lt;=411, H2178&gt;311),"Gold",AND(H2178&lt;=311,H2178&gt;211),"Silver",H2178&lt;=211,"Bronze")</f>
        <v>Bronze</v>
      </c>
      <c r="J2178" t="str" cm="1">
        <f t="array" ref="J2178">_xlfn.IFS(
H2178="444","Champions",
LEFT(H2178,1)="4","Loyal Customers",
MID(H2178,2,1)="4","Potential Loyalists",
LEFT(H2178,1)="3","Promising",
LEFT(H2178,1)="2","Customers Needing Attention",
LEFT(H2178,1)&lt;="2","At Risk",
RIGHT(H2178,1)="4","Can't Lose Them",
TRUE,"Hibernating"
)</f>
        <v>At Risk</v>
      </c>
    </row>
    <row r="2179" spans="1:10" x14ac:dyDescent="0.25">
      <c r="A2179" s="3" t="s">
        <v>2195</v>
      </c>
      <c r="B2179">
        <v>2</v>
      </c>
      <c r="C2179">
        <v>6</v>
      </c>
      <c r="D2179">
        <v>6234.87</v>
      </c>
      <c r="E2179" cm="1">
        <f t="array" ref="E2179">_xlfn.IFS(B2179&gt;87,1,AND(B2179&lt;=87, B2179&gt;45),2,AND(B2179&lt;=45,B2179&gt;18),3,B2179&lt;=18,4)</f>
        <v>4</v>
      </c>
      <c r="F2179" cm="1">
        <f t="array" ref="F2179">_xlfn.IFS(C2179&gt;7,4,AND(C2179&lt;=7, C2179&gt;5),3,AND(C2179&lt;=5,C2179&gt;4),2,C2179&lt;=4,1)</f>
        <v>3</v>
      </c>
      <c r="G2179" cm="1">
        <f t="array" ref="G2179">_xlfn.IFS(D2179&gt;4094,4,AND(D2179&lt;=4094, D2179&gt;2784),3,AND(D2179&lt;=2784,D2179&gt;1779),2,D2179&lt;=1779,1)</f>
        <v>4</v>
      </c>
      <c r="H2179">
        <f t="shared" si="33"/>
        <v>434</v>
      </c>
      <c r="I2179" t="str" cm="1">
        <f t="array" ref="I2179">_xlfn.IFS(H2179&gt;411,"Platinum",AND(H2179&lt;=411, H2179&gt;311),"Gold",AND(H2179&lt;=311,H2179&gt;211),"Silver",H2179&lt;=211,"Bronze")</f>
        <v>Platinum</v>
      </c>
      <c r="J2179" t="str" cm="1">
        <f t="array" ref="J2179">_xlfn.IFS(
H2179="444","Champions",
LEFT(H2179,1)="4","Loyal Customers",
MID(H2179,2,1)="4","Potential Loyalists",
LEFT(H2179,1)="3","Promising",
LEFT(H2179,1)="2","Customers Needing Attention",
LEFT(H2179,1)&lt;="2","At Risk",
RIGHT(H2179,1)="4","Can't Lose Them",
TRUE,"Hibernating"
)</f>
        <v>Loyal Customers</v>
      </c>
    </row>
    <row r="2180" spans="1:10" x14ac:dyDescent="0.25">
      <c r="A2180" s="3" t="s">
        <v>2196</v>
      </c>
      <c r="B2180">
        <v>77</v>
      </c>
      <c r="C2180">
        <v>3</v>
      </c>
      <c r="D2180">
        <v>444.65</v>
      </c>
      <c r="E2180" cm="1">
        <f t="array" ref="E2180">_xlfn.IFS(B2180&gt;87,1,AND(B2180&lt;=87, B2180&gt;45),2,AND(B2180&lt;=45,B2180&gt;18),3,B2180&lt;=18,4)</f>
        <v>2</v>
      </c>
      <c r="F2180" cm="1">
        <f t="array" ref="F2180">_xlfn.IFS(C2180&gt;7,4,AND(C2180&lt;=7, C2180&gt;5),3,AND(C2180&lt;=5,C2180&gt;4),2,C2180&lt;=4,1)</f>
        <v>1</v>
      </c>
      <c r="G2180" cm="1">
        <f t="array" ref="G2180">_xlfn.IFS(D2180&gt;4094,4,AND(D2180&lt;=4094, D2180&gt;2784),3,AND(D2180&lt;=2784,D2180&gt;1779),2,D2180&lt;=1779,1)</f>
        <v>1</v>
      </c>
      <c r="H2180">
        <f t="shared" si="33"/>
        <v>211</v>
      </c>
      <c r="I2180" t="str" cm="1">
        <f t="array" ref="I2180">_xlfn.IFS(H2180&gt;411,"Platinum",AND(H2180&lt;=411, H2180&gt;311),"Gold",AND(H2180&lt;=311,H2180&gt;211),"Silver",H2180&lt;=211,"Bronze")</f>
        <v>Bronze</v>
      </c>
      <c r="J2180" t="str" cm="1">
        <f t="array" ref="J2180">_xlfn.IFS(
H2180="444","Champions",
LEFT(H2180,1)="4","Loyal Customers",
MID(H2180,2,1)="4","Potential Loyalists",
LEFT(H2180,1)="3","Promising",
LEFT(H2180,1)="2","Customers Needing Attention",
LEFT(H2180,1)&lt;="2","At Risk",
RIGHT(H2180,1)="4","Can't Lose Them",
TRUE,"Hibernating"
)</f>
        <v>Customers Needing Attention</v>
      </c>
    </row>
    <row r="2181" spans="1:10" x14ac:dyDescent="0.25">
      <c r="A2181" s="3" t="s">
        <v>2197</v>
      </c>
      <c r="B2181">
        <v>213</v>
      </c>
      <c r="C2181">
        <v>4</v>
      </c>
      <c r="D2181">
        <v>1130.3900000000001</v>
      </c>
      <c r="E2181" cm="1">
        <f t="array" ref="E2181">_xlfn.IFS(B2181&gt;87,1,AND(B2181&lt;=87, B2181&gt;45),2,AND(B2181&lt;=45,B2181&gt;18),3,B2181&lt;=18,4)</f>
        <v>1</v>
      </c>
      <c r="F2181" cm="1">
        <f t="array" ref="F2181">_xlfn.IFS(C2181&gt;7,4,AND(C2181&lt;=7, C2181&gt;5),3,AND(C2181&lt;=5,C2181&gt;4),2,C2181&lt;=4,1)</f>
        <v>1</v>
      </c>
      <c r="G2181" cm="1">
        <f t="array" ref="G2181">_xlfn.IFS(D2181&gt;4094,4,AND(D2181&lt;=4094, D2181&gt;2784),3,AND(D2181&lt;=2784,D2181&gt;1779),2,D2181&lt;=1779,1)</f>
        <v>1</v>
      </c>
      <c r="H2181">
        <f t="shared" ref="H2181:H2244" si="34">(100*E2181)+(10*F2181)+G2181</f>
        <v>111</v>
      </c>
      <c r="I2181" t="str" cm="1">
        <f t="array" ref="I2181">_xlfn.IFS(H2181&gt;411,"Platinum",AND(H2181&lt;=411, H2181&gt;311),"Gold",AND(H2181&lt;=311,H2181&gt;211),"Silver",H2181&lt;=211,"Bronze")</f>
        <v>Bronze</v>
      </c>
      <c r="J2181" t="str" cm="1">
        <f t="array" ref="J2181">_xlfn.IFS(
H2181="444","Champions",
LEFT(H2181,1)="4","Loyal Customers",
MID(H2181,2,1)="4","Potential Loyalists",
LEFT(H2181,1)="3","Promising",
LEFT(H2181,1)="2","Customers Needing Attention",
LEFT(H2181,1)&lt;="2","At Risk",
RIGHT(H2181,1)="4","Can't Lose Them",
TRUE,"Hibernating"
)</f>
        <v>At Risk</v>
      </c>
    </row>
    <row r="2182" spans="1:10" x14ac:dyDescent="0.25">
      <c r="A2182" s="3" t="s">
        <v>2198</v>
      </c>
      <c r="B2182">
        <v>168</v>
      </c>
      <c r="C2182">
        <v>2</v>
      </c>
      <c r="D2182">
        <v>2411.89</v>
      </c>
      <c r="E2182" cm="1">
        <f t="array" ref="E2182">_xlfn.IFS(B2182&gt;87,1,AND(B2182&lt;=87, B2182&gt;45),2,AND(B2182&lt;=45,B2182&gt;18),3,B2182&lt;=18,4)</f>
        <v>1</v>
      </c>
      <c r="F2182" cm="1">
        <f t="array" ref="F2182">_xlfn.IFS(C2182&gt;7,4,AND(C2182&lt;=7, C2182&gt;5),3,AND(C2182&lt;=5,C2182&gt;4),2,C2182&lt;=4,1)</f>
        <v>1</v>
      </c>
      <c r="G2182" cm="1">
        <f t="array" ref="G2182">_xlfn.IFS(D2182&gt;4094,4,AND(D2182&lt;=4094, D2182&gt;2784),3,AND(D2182&lt;=2784,D2182&gt;1779),2,D2182&lt;=1779,1)</f>
        <v>2</v>
      </c>
      <c r="H2182">
        <f t="shared" si="34"/>
        <v>112</v>
      </c>
      <c r="I2182" t="str" cm="1">
        <f t="array" ref="I2182">_xlfn.IFS(H2182&gt;411,"Platinum",AND(H2182&lt;=411, H2182&gt;311),"Gold",AND(H2182&lt;=311,H2182&gt;211),"Silver",H2182&lt;=211,"Bronze")</f>
        <v>Bronze</v>
      </c>
      <c r="J2182" t="str" cm="1">
        <f t="array" ref="J2182">_xlfn.IFS(
H2182="444","Champions",
LEFT(H2182,1)="4","Loyal Customers",
MID(H2182,2,1)="4","Potential Loyalists",
LEFT(H2182,1)="3","Promising",
LEFT(H2182,1)="2","Customers Needing Attention",
LEFT(H2182,1)&lt;="2","At Risk",
RIGHT(H2182,1)="4","Can't Lose Them",
TRUE,"Hibernating"
)</f>
        <v>At Risk</v>
      </c>
    </row>
    <row r="2183" spans="1:10" x14ac:dyDescent="0.25">
      <c r="A2183" s="3" t="s">
        <v>2199</v>
      </c>
      <c r="B2183">
        <v>90</v>
      </c>
      <c r="C2183">
        <v>6</v>
      </c>
      <c r="D2183">
        <v>2422.7200000000003</v>
      </c>
      <c r="E2183" cm="1">
        <f t="array" ref="E2183">_xlfn.IFS(B2183&gt;87,1,AND(B2183&lt;=87, B2183&gt;45),2,AND(B2183&lt;=45,B2183&gt;18),3,B2183&lt;=18,4)</f>
        <v>1</v>
      </c>
      <c r="F2183" cm="1">
        <f t="array" ref="F2183">_xlfn.IFS(C2183&gt;7,4,AND(C2183&lt;=7, C2183&gt;5),3,AND(C2183&lt;=5,C2183&gt;4),2,C2183&lt;=4,1)</f>
        <v>3</v>
      </c>
      <c r="G2183" cm="1">
        <f t="array" ref="G2183">_xlfn.IFS(D2183&gt;4094,4,AND(D2183&lt;=4094, D2183&gt;2784),3,AND(D2183&lt;=2784,D2183&gt;1779),2,D2183&lt;=1779,1)</f>
        <v>2</v>
      </c>
      <c r="H2183">
        <f t="shared" si="34"/>
        <v>132</v>
      </c>
      <c r="I2183" t="str" cm="1">
        <f t="array" ref="I2183">_xlfn.IFS(H2183&gt;411,"Platinum",AND(H2183&lt;=411, H2183&gt;311),"Gold",AND(H2183&lt;=311,H2183&gt;211),"Silver",H2183&lt;=211,"Bronze")</f>
        <v>Bronze</v>
      </c>
      <c r="J2183" t="str" cm="1">
        <f t="array" ref="J2183">_xlfn.IFS(
H2183="444","Champions",
LEFT(H2183,1)="4","Loyal Customers",
MID(H2183,2,1)="4","Potential Loyalists",
LEFT(H2183,1)="3","Promising",
LEFT(H2183,1)="2","Customers Needing Attention",
LEFT(H2183,1)&lt;="2","At Risk",
RIGHT(H2183,1)="4","Can't Lose Them",
TRUE,"Hibernating"
)</f>
        <v>At Risk</v>
      </c>
    </row>
    <row r="2184" spans="1:10" x14ac:dyDescent="0.25">
      <c r="A2184" s="3" t="s">
        <v>2200</v>
      </c>
      <c r="B2184">
        <v>32</v>
      </c>
      <c r="C2184">
        <v>5</v>
      </c>
      <c r="D2184">
        <v>2629.22</v>
      </c>
      <c r="E2184" cm="1">
        <f t="array" ref="E2184">_xlfn.IFS(B2184&gt;87,1,AND(B2184&lt;=87, B2184&gt;45),2,AND(B2184&lt;=45,B2184&gt;18),3,B2184&lt;=18,4)</f>
        <v>3</v>
      </c>
      <c r="F2184" cm="1">
        <f t="array" ref="F2184">_xlfn.IFS(C2184&gt;7,4,AND(C2184&lt;=7, C2184&gt;5),3,AND(C2184&lt;=5,C2184&gt;4),2,C2184&lt;=4,1)</f>
        <v>2</v>
      </c>
      <c r="G2184" cm="1">
        <f t="array" ref="G2184">_xlfn.IFS(D2184&gt;4094,4,AND(D2184&lt;=4094, D2184&gt;2784),3,AND(D2184&lt;=2784,D2184&gt;1779),2,D2184&lt;=1779,1)</f>
        <v>2</v>
      </c>
      <c r="H2184">
        <f t="shared" si="34"/>
        <v>322</v>
      </c>
      <c r="I2184" t="str" cm="1">
        <f t="array" ref="I2184">_xlfn.IFS(H2184&gt;411,"Platinum",AND(H2184&lt;=411, H2184&gt;311),"Gold",AND(H2184&lt;=311,H2184&gt;211),"Silver",H2184&lt;=211,"Bronze")</f>
        <v>Gold</v>
      </c>
      <c r="J2184" t="str" cm="1">
        <f t="array" ref="J2184">_xlfn.IFS(
H2184="444","Champions",
LEFT(H2184,1)="4","Loyal Customers",
MID(H2184,2,1)="4","Potential Loyalists",
LEFT(H2184,1)="3","Promising",
LEFT(H2184,1)="2","Customers Needing Attention",
LEFT(H2184,1)&lt;="2","At Risk",
RIGHT(H2184,1)="4","Can't Lose Them",
TRUE,"Hibernating"
)</f>
        <v>Promising</v>
      </c>
    </row>
    <row r="2185" spans="1:10" x14ac:dyDescent="0.25">
      <c r="A2185" s="3" t="s">
        <v>2201</v>
      </c>
      <c r="B2185">
        <v>10</v>
      </c>
      <c r="C2185">
        <v>3</v>
      </c>
      <c r="D2185">
        <v>2466.2799999999997</v>
      </c>
      <c r="E2185" cm="1">
        <f t="array" ref="E2185">_xlfn.IFS(B2185&gt;87,1,AND(B2185&lt;=87, B2185&gt;45),2,AND(B2185&lt;=45,B2185&gt;18),3,B2185&lt;=18,4)</f>
        <v>4</v>
      </c>
      <c r="F2185" cm="1">
        <f t="array" ref="F2185">_xlfn.IFS(C2185&gt;7,4,AND(C2185&lt;=7, C2185&gt;5),3,AND(C2185&lt;=5,C2185&gt;4),2,C2185&lt;=4,1)</f>
        <v>1</v>
      </c>
      <c r="G2185" cm="1">
        <f t="array" ref="G2185">_xlfn.IFS(D2185&gt;4094,4,AND(D2185&lt;=4094, D2185&gt;2784),3,AND(D2185&lt;=2784,D2185&gt;1779),2,D2185&lt;=1779,1)</f>
        <v>2</v>
      </c>
      <c r="H2185">
        <f t="shared" si="34"/>
        <v>412</v>
      </c>
      <c r="I2185" t="str" cm="1">
        <f t="array" ref="I2185">_xlfn.IFS(H2185&gt;411,"Platinum",AND(H2185&lt;=411, H2185&gt;311),"Gold",AND(H2185&lt;=311,H2185&gt;211),"Silver",H2185&lt;=211,"Bronze")</f>
        <v>Platinum</v>
      </c>
      <c r="J2185" t="str" cm="1">
        <f t="array" ref="J2185">_xlfn.IFS(
H2185="444","Champions",
LEFT(H2185,1)="4","Loyal Customers",
MID(H2185,2,1)="4","Potential Loyalists",
LEFT(H2185,1)="3","Promising",
LEFT(H2185,1)="2","Customers Needing Attention",
LEFT(H2185,1)&lt;="2","At Risk",
RIGHT(H2185,1)="4","Can't Lose Them",
TRUE,"Hibernating"
)</f>
        <v>Loyal Customers</v>
      </c>
    </row>
    <row r="2186" spans="1:10" x14ac:dyDescent="0.25">
      <c r="A2186" s="3" t="s">
        <v>2202</v>
      </c>
      <c r="B2186">
        <v>171</v>
      </c>
      <c r="C2186">
        <v>7</v>
      </c>
      <c r="D2186">
        <v>1644.27</v>
      </c>
      <c r="E2186" cm="1">
        <f t="array" ref="E2186">_xlfn.IFS(B2186&gt;87,1,AND(B2186&lt;=87, B2186&gt;45),2,AND(B2186&lt;=45,B2186&gt;18),3,B2186&lt;=18,4)</f>
        <v>1</v>
      </c>
      <c r="F2186" cm="1">
        <f t="array" ref="F2186">_xlfn.IFS(C2186&gt;7,4,AND(C2186&lt;=7, C2186&gt;5),3,AND(C2186&lt;=5,C2186&gt;4),2,C2186&lt;=4,1)</f>
        <v>3</v>
      </c>
      <c r="G2186" cm="1">
        <f t="array" ref="G2186">_xlfn.IFS(D2186&gt;4094,4,AND(D2186&lt;=4094, D2186&gt;2784),3,AND(D2186&lt;=2784,D2186&gt;1779),2,D2186&lt;=1779,1)</f>
        <v>1</v>
      </c>
      <c r="H2186">
        <f t="shared" si="34"/>
        <v>131</v>
      </c>
      <c r="I2186" t="str" cm="1">
        <f t="array" ref="I2186">_xlfn.IFS(H2186&gt;411,"Platinum",AND(H2186&lt;=411, H2186&gt;311),"Gold",AND(H2186&lt;=311,H2186&gt;211),"Silver",H2186&lt;=211,"Bronze")</f>
        <v>Bronze</v>
      </c>
      <c r="J2186" t="str" cm="1">
        <f t="array" ref="J2186">_xlfn.IFS(
H2186="444","Champions",
LEFT(H2186,1)="4","Loyal Customers",
MID(H2186,2,1)="4","Potential Loyalists",
LEFT(H2186,1)="3","Promising",
LEFT(H2186,1)="2","Customers Needing Attention",
LEFT(H2186,1)&lt;="2","At Risk",
RIGHT(H2186,1)="4","Can't Lose Them",
TRUE,"Hibernating"
)</f>
        <v>At Risk</v>
      </c>
    </row>
    <row r="2187" spans="1:10" x14ac:dyDescent="0.25">
      <c r="A2187" s="3" t="s">
        <v>2203</v>
      </c>
      <c r="B2187">
        <v>11</v>
      </c>
      <c r="C2187">
        <v>6</v>
      </c>
      <c r="D2187">
        <v>2998.0299999999997</v>
      </c>
      <c r="E2187" cm="1">
        <f t="array" ref="E2187">_xlfn.IFS(B2187&gt;87,1,AND(B2187&lt;=87, B2187&gt;45),2,AND(B2187&lt;=45,B2187&gt;18),3,B2187&lt;=18,4)</f>
        <v>4</v>
      </c>
      <c r="F2187" cm="1">
        <f t="array" ref="F2187">_xlfn.IFS(C2187&gt;7,4,AND(C2187&lt;=7, C2187&gt;5),3,AND(C2187&lt;=5,C2187&gt;4),2,C2187&lt;=4,1)</f>
        <v>3</v>
      </c>
      <c r="G2187" cm="1">
        <f t="array" ref="G2187">_xlfn.IFS(D2187&gt;4094,4,AND(D2187&lt;=4094, D2187&gt;2784),3,AND(D2187&lt;=2784,D2187&gt;1779),2,D2187&lt;=1779,1)</f>
        <v>3</v>
      </c>
      <c r="H2187">
        <f t="shared" si="34"/>
        <v>433</v>
      </c>
      <c r="I2187" t="str" cm="1">
        <f t="array" ref="I2187">_xlfn.IFS(H2187&gt;411,"Platinum",AND(H2187&lt;=411, H2187&gt;311),"Gold",AND(H2187&lt;=311,H2187&gt;211),"Silver",H2187&lt;=211,"Bronze")</f>
        <v>Platinum</v>
      </c>
      <c r="J2187" t="str" cm="1">
        <f t="array" ref="J2187">_xlfn.IFS(
H2187="444","Champions",
LEFT(H2187,1)="4","Loyal Customers",
MID(H2187,2,1)="4","Potential Loyalists",
LEFT(H2187,1)="3","Promising",
LEFT(H2187,1)="2","Customers Needing Attention",
LEFT(H2187,1)&lt;="2","At Risk",
RIGHT(H2187,1)="4","Can't Lose Them",
TRUE,"Hibernating"
)</f>
        <v>Loyal Customers</v>
      </c>
    </row>
    <row r="2188" spans="1:10" x14ac:dyDescent="0.25">
      <c r="A2188" s="3" t="s">
        <v>2204</v>
      </c>
      <c r="B2188">
        <v>8</v>
      </c>
      <c r="C2188">
        <v>4</v>
      </c>
      <c r="D2188">
        <v>3599.18</v>
      </c>
      <c r="E2188" cm="1">
        <f t="array" ref="E2188">_xlfn.IFS(B2188&gt;87,1,AND(B2188&lt;=87, B2188&gt;45),2,AND(B2188&lt;=45,B2188&gt;18),3,B2188&lt;=18,4)</f>
        <v>4</v>
      </c>
      <c r="F2188" cm="1">
        <f t="array" ref="F2188">_xlfn.IFS(C2188&gt;7,4,AND(C2188&lt;=7, C2188&gt;5),3,AND(C2188&lt;=5,C2188&gt;4),2,C2188&lt;=4,1)</f>
        <v>1</v>
      </c>
      <c r="G2188" cm="1">
        <f t="array" ref="G2188">_xlfn.IFS(D2188&gt;4094,4,AND(D2188&lt;=4094, D2188&gt;2784),3,AND(D2188&lt;=2784,D2188&gt;1779),2,D2188&lt;=1779,1)</f>
        <v>3</v>
      </c>
      <c r="H2188">
        <f t="shared" si="34"/>
        <v>413</v>
      </c>
      <c r="I2188" t="str" cm="1">
        <f t="array" ref="I2188">_xlfn.IFS(H2188&gt;411,"Platinum",AND(H2188&lt;=411, H2188&gt;311),"Gold",AND(H2188&lt;=311,H2188&gt;211),"Silver",H2188&lt;=211,"Bronze")</f>
        <v>Platinum</v>
      </c>
      <c r="J2188" t="str" cm="1">
        <f t="array" ref="J2188">_xlfn.IFS(
H2188="444","Champions",
LEFT(H2188,1)="4","Loyal Customers",
MID(H2188,2,1)="4","Potential Loyalists",
LEFT(H2188,1)="3","Promising",
LEFT(H2188,1)="2","Customers Needing Attention",
LEFT(H2188,1)&lt;="2","At Risk",
RIGHT(H2188,1)="4","Can't Lose Them",
TRUE,"Hibernating"
)</f>
        <v>Loyal Customers</v>
      </c>
    </row>
    <row r="2189" spans="1:10" x14ac:dyDescent="0.25">
      <c r="A2189" s="3" t="s">
        <v>2205</v>
      </c>
      <c r="B2189">
        <v>98</v>
      </c>
      <c r="C2189">
        <v>4</v>
      </c>
      <c r="D2189">
        <v>1111.1099999999999</v>
      </c>
      <c r="E2189" cm="1">
        <f t="array" ref="E2189">_xlfn.IFS(B2189&gt;87,1,AND(B2189&lt;=87, B2189&gt;45),2,AND(B2189&lt;=45,B2189&gt;18),3,B2189&lt;=18,4)</f>
        <v>1</v>
      </c>
      <c r="F2189" cm="1">
        <f t="array" ref="F2189">_xlfn.IFS(C2189&gt;7,4,AND(C2189&lt;=7, C2189&gt;5),3,AND(C2189&lt;=5,C2189&gt;4),2,C2189&lt;=4,1)</f>
        <v>1</v>
      </c>
      <c r="G2189" cm="1">
        <f t="array" ref="G2189">_xlfn.IFS(D2189&gt;4094,4,AND(D2189&lt;=4094, D2189&gt;2784),3,AND(D2189&lt;=2784,D2189&gt;1779),2,D2189&lt;=1779,1)</f>
        <v>1</v>
      </c>
      <c r="H2189">
        <f t="shared" si="34"/>
        <v>111</v>
      </c>
      <c r="I2189" t="str" cm="1">
        <f t="array" ref="I2189">_xlfn.IFS(H2189&gt;411,"Platinum",AND(H2189&lt;=411, H2189&gt;311),"Gold",AND(H2189&lt;=311,H2189&gt;211),"Silver",H2189&lt;=211,"Bronze")</f>
        <v>Bronze</v>
      </c>
      <c r="J2189" t="str" cm="1">
        <f t="array" ref="J2189">_xlfn.IFS(
H2189="444","Champions",
LEFT(H2189,1)="4","Loyal Customers",
MID(H2189,2,1)="4","Potential Loyalists",
LEFT(H2189,1)="3","Promising",
LEFT(H2189,1)="2","Customers Needing Attention",
LEFT(H2189,1)&lt;="2","At Risk",
RIGHT(H2189,1)="4","Can't Lose Them",
TRUE,"Hibernating"
)</f>
        <v>At Risk</v>
      </c>
    </row>
    <row r="2190" spans="1:10" x14ac:dyDescent="0.25">
      <c r="A2190" s="3" t="s">
        <v>2206</v>
      </c>
      <c r="B2190">
        <v>27</v>
      </c>
      <c r="C2190">
        <v>3</v>
      </c>
      <c r="D2190">
        <v>1511.3200000000002</v>
      </c>
      <c r="E2190" cm="1">
        <f t="array" ref="E2190">_xlfn.IFS(B2190&gt;87,1,AND(B2190&lt;=87, B2190&gt;45),2,AND(B2190&lt;=45,B2190&gt;18),3,B2190&lt;=18,4)</f>
        <v>3</v>
      </c>
      <c r="F2190" cm="1">
        <f t="array" ref="F2190">_xlfn.IFS(C2190&gt;7,4,AND(C2190&lt;=7, C2190&gt;5),3,AND(C2190&lt;=5,C2190&gt;4),2,C2190&lt;=4,1)</f>
        <v>1</v>
      </c>
      <c r="G2190" cm="1">
        <f t="array" ref="G2190">_xlfn.IFS(D2190&gt;4094,4,AND(D2190&lt;=4094, D2190&gt;2784),3,AND(D2190&lt;=2784,D2190&gt;1779),2,D2190&lt;=1779,1)</f>
        <v>1</v>
      </c>
      <c r="H2190">
        <f t="shared" si="34"/>
        <v>311</v>
      </c>
      <c r="I2190" t="str" cm="1">
        <f t="array" ref="I2190">_xlfn.IFS(H2190&gt;411,"Platinum",AND(H2190&lt;=411, H2190&gt;311),"Gold",AND(H2190&lt;=311,H2190&gt;211),"Silver",H2190&lt;=211,"Bronze")</f>
        <v>Silver</v>
      </c>
      <c r="J2190" t="str" cm="1">
        <f t="array" ref="J2190">_xlfn.IFS(
H2190="444","Champions",
LEFT(H2190,1)="4","Loyal Customers",
MID(H2190,2,1)="4","Potential Loyalists",
LEFT(H2190,1)="3","Promising",
LEFT(H2190,1)="2","Customers Needing Attention",
LEFT(H2190,1)&lt;="2","At Risk",
RIGHT(H2190,1)="4","Can't Lose Them",
TRUE,"Hibernating"
)</f>
        <v>Promising</v>
      </c>
    </row>
    <row r="2191" spans="1:10" x14ac:dyDescent="0.25">
      <c r="A2191" s="3" t="s">
        <v>2207</v>
      </c>
      <c r="B2191">
        <v>56</v>
      </c>
      <c r="C2191">
        <v>4</v>
      </c>
      <c r="D2191">
        <v>1188.8800000000001</v>
      </c>
      <c r="E2191" cm="1">
        <f t="array" ref="E2191">_xlfn.IFS(B2191&gt;87,1,AND(B2191&lt;=87, B2191&gt;45),2,AND(B2191&lt;=45,B2191&gt;18),3,B2191&lt;=18,4)</f>
        <v>2</v>
      </c>
      <c r="F2191" cm="1">
        <f t="array" ref="F2191">_xlfn.IFS(C2191&gt;7,4,AND(C2191&lt;=7, C2191&gt;5),3,AND(C2191&lt;=5,C2191&gt;4),2,C2191&lt;=4,1)</f>
        <v>1</v>
      </c>
      <c r="G2191" cm="1">
        <f t="array" ref="G2191">_xlfn.IFS(D2191&gt;4094,4,AND(D2191&lt;=4094, D2191&gt;2784),3,AND(D2191&lt;=2784,D2191&gt;1779),2,D2191&lt;=1779,1)</f>
        <v>1</v>
      </c>
      <c r="H2191">
        <f t="shared" si="34"/>
        <v>211</v>
      </c>
      <c r="I2191" t="str" cm="1">
        <f t="array" ref="I2191">_xlfn.IFS(H2191&gt;411,"Platinum",AND(H2191&lt;=411, H2191&gt;311),"Gold",AND(H2191&lt;=311,H2191&gt;211),"Silver",H2191&lt;=211,"Bronze")</f>
        <v>Bronze</v>
      </c>
      <c r="J2191" t="str" cm="1">
        <f t="array" ref="J2191">_xlfn.IFS(
H2191="444","Champions",
LEFT(H2191,1)="4","Loyal Customers",
MID(H2191,2,1)="4","Potential Loyalists",
LEFT(H2191,1)="3","Promising",
LEFT(H2191,1)="2","Customers Needing Attention",
LEFT(H2191,1)&lt;="2","At Risk",
RIGHT(H2191,1)="4","Can't Lose Them",
TRUE,"Hibernating"
)</f>
        <v>Customers Needing Attention</v>
      </c>
    </row>
    <row r="2192" spans="1:10" x14ac:dyDescent="0.25">
      <c r="A2192" s="3" t="s">
        <v>2208</v>
      </c>
      <c r="B2192">
        <v>93</v>
      </c>
      <c r="C2192">
        <v>4</v>
      </c>
      <c r="D2192">
        <v>2016.03</v>
      </c>
      <c r="E2192" cm="1">
        <f t="array" ref="E2192">_xlfn.IFS(B2192&gt;87,1,AND(B2192&lt;=87, B2192&gt;45),2,AND(B2192&lt;=45,B2192&gt;18),3,B2192&lt;=18,4)</f>
        <v>1</v>
      </c>
      <c r="F2192" cm="1">
        <f t="array" ref="F2192">_xlfn.IFS(C2192&gt;7,4,AND(C2192&lt;=7, C2192&gt;5),3,AND(C2192&lt;=5,C2192&gt;4),2,C2192&lt;=4,1)</f>
        <v>1</v>
      </c>
      <c r="G2192" cm="1">
        <f t="array" ref="G2192">_xlfn.IFS(D2192&gt;4094,4,AND(D2192&lt;=4094, D2192&gt;2784),3,AND(D2192&lt;=2784,D2192&gt;1779),2,D2192&lt;=1779,1)</f>
        <v>2</v>
      </c>
      <c r="H2192">
        <f t="shared" si="34"/>
        <v>112</v>
      </c>
      <c r="I2192" t="str" cm="1">
        <f t="array" ref="I2192">_xlfn.IFS(H2192&gt;411,"Platinum",AND(H2192&lt;=411, H2192&gt;311),"Gold",AND(H2192&lt;=311,H2192&gt;211),"Silver",H2192&lt;=211,"Bronze")</f>
        <v>Bronze</v>
      </c>
      <c r="J2192" t="str" cm="1">
        <f t="array" ref="J2192">_xlfn.IFS(
H2192="444","Champions",
LEFT(H2192,1)="4","Loyal Customers",
MID(H2192,2,1)="4","Potential Loyalists",
LEFT(H2192,1)="3","Promising",
LEFT(H2192,1)="2","Customers Needing Attention",
LEFT(H2192,1)&lt;="2","At Risk",
RIGHT(H2192,1)="4","Can't Lose Them",
TRUE,"Hibernating"
)</f>
        <v>At Risk</v>
      </c>
    </row>
    <row r="2193" spans="1:10" x14ac:dyDescent="0.25">
      <c r="A2193" s="3" t="s">
        <v>2209</v>
      </c>
      <c r="B2193">
        <v>159</v>
      </c>
      <c r="C2193">
        <v>2</v>
      </c>
      <c r="D2193">
        <v>255.19</v>
      </c>
      <c r="E2193" cm="1">
        <f t="array" ref="E2193">_xlfn.IFS(B2193&gt;87,1,AND(B2193&lt;=87, B2193&gt;45),2,AND(B2193&lt;=45,B2193&gt;18),3,B2193&lt;=18,4)</f>
        <v>1</v>
      </c>
      <c r="F2193" cm="1">
        <f t="array" ref="F2193">_xlfn.IFS(C2193&gt;7,4,AND(C2193&lt;=7, C2193&gt;5),3,AND(C2193&lt;=5,C2193&gt;4),2,C2193&lt;=4,1)</f>
        <v>1</v>
      </c>
      <c r="G2193" cm="1">
        <f t="array" ref="G2193">_xlfn.IFS(D2193&gt;4094,4,AND(D2193&lt;=4094, D2193&gt;2784),3,AND(D2193&lt;=2784,D2193&gt;1779),2,D2193&lt;=1779,1)</f>
        <v>1</v>
      </c>
      <c r="H2193">
        <f t="shared" si="34"/>
        <v>111</v>
      </c>
      <c r="I2193" t="str" cm="1">
        <f t="array" ref="I2193">_xlfn.IFS(H2193&gt;411,"Platinum",AND(H2193&lt;=411, H2193&gt;311),"Gold",AND(H2193&lt;=311,H2193&gt;211),"Silver",H2193&lt;=211,"Bronze")</f>
        <v>Bronze</v>
      </c>
      <c r="J2193" t="str" cm="1">
        <f t="array" ref="J2193">_xlfn.IFS(
H2193="444","Champions",
LEFT(H2193,1)="4","Loyal Customers",
MID(H2193,2,1)="4","Potential Loyalists",
LEFT(H2193,1)="3","Promising",
LEFT(H2193,1)="2","Customers Needing Attention",
LEFT(H2193,1)&lt;="2","At Risk",
RIGHT(H2193,1)="4","Can't Lose Them",
TRUE,"Hibernating"
)</f>
        <v>At Risk</v>
      </c>
    </row>
    <row r="2194" spans="1:10" x14ac:dyDescent="0.25">
      <c r="A2194" s="3" t="s">
        <v>2210</v>
      </c>
      <c r="B2194">
        <v>169</v>
      </c>
      <c r="C2194">
        <v>3</v>
      </c>
      <c r="D2194">
        <v>2020.68</v>
      </c>
      <c r="E2194" cm="1">
        <f t="array" ref="E2194">_xlfn.IFS(B2194&gt;87,1,AND(B2194&lt;=87, B2194&gt;45),2,AND(B2194&lt;=45,B2194&gt;18),3,B2194&lt;=18,4)</f>
        <v>1</v>
      </c>
      <c r="F2194" cm="1">
        <f t="array" ref="F2194">_xlfn.IFS(C2194&gt;7,4,AND(C2194&lt;=7, C2194&gt;5),3,AND(C2194&lt;=5,C2194&gt;4),2,C2194&lt;=4,1)</f>
        <v>1</v>
      </c>
      <c r="G2194" cm="1">
        <f t="array" ref="G2194">_xlfn.IFS(D2194&gt;4094,4,AND(D2194&lt;=4094, D2194&gt;2784),3,AND(D2194&lt;=2784,D2194&gt;1779),2,D2194&lt;=1779,1)</f>
        <v>2</v>
      </c>
      <c r="H2194">
        <f t="shared" si="34"/>
        <v>112</v>
      </c>
      <c r="I2194" t="str" cm="1">
        <f t="array" ref="I2194">_xlfn.IFS(H2194&gt;411,"Platinum",AND(H2194&lt;=411, H2194&gt;311),"Gold",AND(H2194&lt;=311,H2194&gt;211),"Silver",H2194&lt;=211,"Bronze")</f>
        <v>Bronze</v>
      </c>
      <c r="J2194" t="str" cm="1">
        <f t="array" ref="J2194">_xlfn.IFS(
H2194="444","Champions",
LEFT(H2194,1)="4","Loyal Customers",
MID(H2194,2,1)="4","Potential Loyalists",
LEFT(H2194,1)="3","Promising",
LEFT(H2194,1)="2","Customers Needing Attention",
LEFT(H2194,1)&lt;="2","At Risk",
RIGHT(H2194,1)="4","Can't Lose Them",
TRUE,"Hibernating"
)</f>
        <v>At Risk</v>
      </c>
    </row>
    <row r="2195" spans="1:10" x14ac:dyDescent="0.25">
      <c r="A2195" s="3" t="s">
        <v>2211</v>
      </c>
      <c r="B2195">
        <v>6</v>
      </c>
      <c r="C2195">
        <v>4</v>
      </c>
      <c r="D2195">
        <v>3521.63</v>
      </c>
      <c r="E2195" cm="1">
        <f t="array" ref="E2195">_xlfn.IFS(B2195&gt;87,1,AND(B2195&lt;=87, B2195&gt;45),2,AND(B2195&lt;=45,B2195&gt;18),3,B2195&lt;=18,4)</f>
        <v>4</v>
      </c>
      <c r="F2195" cm="1">
        <f t="array" ref="F2195">_xlfn.IFS(C2195&gt;7,4,AND(C2195&lt;=7, C2195&gt;5),3,AND(C2195&lt;=5,C2195&gt;4),2,C2195&lt;=4,1)</f>
        <v>1</v>
      </c>
      <c r="G2195" cm="1">
        <f t="array" ref="G2195">_xlfn.IFS(D2195&gt;4094,4,AND(D2195&lt;=4094, D2195&gt;2784),3,AND(D2195&lt;=2784,D2195&gt;1779),2,D2195&lt;=1779,1)</f>
        <v>3</v>
      </c>
      <c r="H2195">
        <f t="shared" si="34"/>
        <v>413</v>
      </c>
      <c r="I2195" t="str" cm="1">
        <f t="array" ref="I2195">_xlfn.IFS(H2195&gt;411,"Platinum",AND(H2195&lt;=411, H2195&gt;311),"Gold",AND(H2195&lt;=311,H2195&gt;211),"Silver",H2195&lt;=211,"Bronze")</f>
        <v>Platinum</v>
      </c>
      <c r="J2195" t="str" cm="1">
        <f t="array" ref="J2195">_xlfn.IFS(
H2195="444","Champions",
LEFT(H2195,1)="4","Loyal Customers",
MID(H2195,2,1)="4","Potential Loyalists",
LEFT(H2195,1)="3","Promising",
LEFT(H2195,1)="2","Customers Needing Attention",
LEFT(H2195,1)&lt;="2","At Risk",
RIGHT(H2195,1)="4","Can't Lose Them",
TRUE,"Hibernating"
)</f>
        <v>Loyal Customers</v>
      </c>
    </row>
    <row r="2196" spans="1:10" x14ac:dyDescent="0.25">
      <c r="A2196" s="3" t="s">
        <v>2212</v>
      </c>
      <c r="B2196">
        <v>9</v>
      </c>
      <c r="C2196">
        <v>5</v>
      </c>
      <c r="D2196">
        <v>1936.24</v>
      </c>
      <c r="E2196" cm="1">
        <f t="array" ref="E2196">_xlfn.IFS(B2196&gt;87,1,AND(B2196&lt;=87, B2196&gt;45),2,AND(B2196&lt;=45,B2196&gt;18),3,B2196&lt;=18,4)</f>
        <v>4</v>
      </c>
      <c r="F2196" cm="1">
        <f t="array" ref="F2196">_xlfn.IFS(C2196&gt;7,4,AND(C2196&lt;=7, C2196&gt;5),3,AND(C2196&lt;=5,C2196&gt;4),2,C2196&lt;=4,1)</f>
        <v>2</v>
      </c>
      <c r="G2196" cm="1">
        <f t="array" ref="G2196">_xlfn.IFS(D2196&gt;4094,4,AND(D2196&lt;=4094, D2196&gt;2784),3,AND(D2196&lt;=2784,D2196&gt;1779),2,D2196&lt;=1779,1)</f>
        <v>2</v>
      </c>
      <c r="H2196">
        <f t="shared" si="34"/>
        <v>422</v>
      </c>
      <c r="I2196" t="str" cm="1">
        <f t="array" ref="I2196">_xlfn.IFS(H2196&gt;411,"Platinum",AND(H2196&lt;=411, H2196&gt;311),"Gold",AND(H2196&lt;=311,H2196&gt;211),"Silver",H2196&lt;=211,"Bronze")</f>
        <v>Platinum</v>
      </c>
      <c r="J2196" t="str" cm="1">
        <f t="array" ref="J2196">_xlfn.IFS(
H2196="444","Champions",
LEFT(H2196,1)="4","Loyal Customers",
MID(H2196,2,1)="4","Potential Loyalists",
LEFT(H2196,1)="3","Promising",
LEFT(H2196,1)="2","Customers Needing Attention",
LEFT(H2196,1)&lt;="2","At Risk",
RIGHT(H2196,1)="4","Can't Lose Them",
TRUE,"Hibernating"
)</f>
        <v>Loyal Customers</v>
      </c>
    </row>
    <row r="2197" spans="1:10" x14ac:dyDescent="0.25">
      <c r="A2197" s="3" t="s">
        <v>2213</v>
      </c>
      <c r="B2197">
        <v>147</v>
      </c>
      <c r="C2197">
        <v>3</v>
      </c>
      <c r="D2197">
        <v>827.71</v>
      </c>
      <c r="E2197" cm="1">
        <f t="array" ref="E2197">_xlfn.IFS(B2197&gt;87,1,AND(B2197&lt;=87, B2197&gt;45),2,AND(B2197&lt;=45,B2197&gt;18),3,B2197&lt;=18,4)</f>
        <v>1</v>
      </c>
      <c r="F2197" cm="1">
        <f t="array" ref="F2197">_xlfn.IFS(C2197&gt;7,4,AND(C2197&lt;=7, C2197&gt;5),3,AND(C2197&lt;=5,C2197&gt;4),2,C2197&lt;=4,1)</f>
        <v>1</v>
      </c>
      <c r="G2197" cm="1">
        <f t="array" ref="G2197">_xlfn.IFS(D2197&gt;4094,4,AND(D2197&lt;=4094, D2197&gt;2784),3,AND(D2197&lt;=2784,D2197&gt;1779),2,D2197&lt;=1779,1)</f>
        <v>1</v>
      </c>
      <c r="H2197">
        <f t="shared" si="34"/>
        <v>111</v>
      </c>
      <c r="I2197" t="str" cm="1">
        <f t="array" ref="I2197">_xlfn.IFS(H2197&gt;411,"Platinum",AND(H2197&lt;=411, H2197&gt;311),"Gold",AND(H2197&lt;=311,H2197&gt;211),"Silver",H2197&lt;=211,"Bronze")</f>
        <v>Bronze</v>
      </c>
      <c r="J2197" t="str" cm="1">
        <f t="array" ref="J2197">_xlfn.IFS(
H2197="444","Champions",
LEFT(H2197,1)="4","Loyal Customers",
MID(H2197,2,1)="4","Potential Loyalists",
LEFT(H2197,1)="3","Promising",
LEFT(H2197,1)="2","Customers Needing Attention",
LEFT(H2197,1)&lt;="2","At Risk",
RIGHT(H2197,1)="4","Can't Lose Them",
TRUE,"Hibernating"
)</f>
        <v>At Risk</v>
      </c>
    </row>
    <row r="2198" spans="1:10" x14ac:dyDescent="0.25">
      <c r="A2198" s="3" t="s">
        <v>2214</v>
      </c>
      <c r="B2198">
        <v>127</v>
      </c>
      <c r="C2198">
        <v>3</v>
      </c>
      <c r="D2198">
        <v>990.59</v>
      </c>
      <c r="E2198" cm="1">
        <f t="array" ref="E2198">_xlfn.IFS(B2198&gt;87,1,AND(B2198&lt;=87, B2198&gt;45),2,AND(B2198&lt;=45,B2198&gt;18),3,B2198&lt;=18,4)</f>
        <v>1</v>
      </c>
      <c r="F2198" cm="1">
        <f t="array" ref="F2198">_xlfn.IFS(C2198&gt;7,4,AND(C2198&lt;=7, C2198&gt;5),3,AND(C2198&lt;=5,C2198&gt;4),2,C2198&lt;=4,1)</f>
        <v>1</v>
      </c>
      <c r="G2198" cm="1">
        <f t="array" ref="G2198">_xlfn.IFS(D2198&gt;4094,4,AND(D2198&lt;=4094, D2198&gt;2784),3,AND(D2198&lt;=2784,D2198&gt;1779),2,D2198&lt;=1779,1)</f>
        <v>1</v>
      </c>
      <c r="H2198">
        <f t="shared" si="34"/>
        <v>111</v>
      </c>
      <c r="I2198" t="str" cm="1">
        <f t="array" ref="I2198">_xlfn.IFS(H2198&gt;411,"Platinum",AND(H2198&lt;=411, H2198&gt;311),"Gold",AND(H2198&lt;=311,H2198&gt;211),"Silver",H2198&lt;=211,"Bronze")</f>
        <v>Bronze</v>
      </c>
      <c r="J2198" t="str" cm="1">
        <f t="array" ref="J2198">_xlfn.IFS(
H2198="444","Champions",
LEFT(H2198,1)="4","Loyal Customers",
MID(H2198,2,1)="4","Potential Loyalists",
LEFT(H2198,1)="3","Promising",
LEFT(H2198,1)="2","Customers Needing Attention",
LEFT(H2198,1)&lt;="2","At Risk",
RIGHT(H2198,1)="4","Can't Lose Them",
TRUE,"Hibernating"
)</f>
        <v>At Risk</v>
      </c>
    </row>
    <row r="2199" spans="1:10" x14ac:dyDescent="0.25">
      <c r="A2199" s="3" t="s">
        <v>2215</v>
      </c>
      <c r="B2199">
        <v>8</v>
      </c>
      <c r="C2199">
        <v>10</v>
      </c>
      <c r="D2199">
        <v>4382.4800000000005</v>
      </c>
      <c r="E2199" cm="1">
        <f t="array" ref="E2199">_xlfn.IFS(B2199&gt;87,1,AND(B2199&lt;=87, B2199&gt;45),2,AND(B2199&lt;=45,B2199&gt;18),3,B2199&lt;=18,4)</f>
        <v>4</v>
      </c>
      <c r="F2199" cm="1">
        <f t="array" ref="F2199">_xlfn.IFS(C2199&gt;7,4,AND(C2199&lt;=7, C2199&gt;5),3,AND(C2199&lt;=5,C2199&gt;4),2,C2199&lt;=4,1)</f>
        <v>4</v>
      </c>
      <c r="G2199" cm="1">
        <f t="array" ref="G2199">_xlfn.IFS(D2199&gt;4094,4,AND(D2199&lt;=4094, D2199&gt;2784),3,AND(D2199&lt;=2784,D2199&gt;1779),2,D2199&lt;=1779,1)</f>
        <v>4</v>
      </c>
      <c r="H2199">
        <f t="shared" si="34"/>
        <v>444</v>
      </c>
      <c r="I2199" t="str" cm="1">
        <f t="array" ref="I2199">_xlfn.IFS(H2199&gt;411,"Platinum",AND(H2199&lt;=411, H2199&gt;311),"Gold",AND(H2199&lt;=311,H2199&gt;211),"Silver",H2199&lt;=211,"Bronze")</f>
        <v>Platinum</v>
      </c>
      <c r="J2199" t="str" cm="1">
        <f t="array" ref="J2199">_xlfn.IFS(
H2199="444","Champions",
LEFT(H2199,1)="4","Loyal Customers",
MID(H2199,2,1)="4","Potential Loyalists",
LEFT(H2199,1)="3","Promising",
LEFT(H2199,1)="2","Customers Needing Attention",
LEFT(H2199,1)&lt;="2","At Risk",
RIGHT(H2199,1)="4","Can't Lose Them",
TRUE,"Hibernating"
)</f>
        <v>Loyal Customers</v>
      </c>
    </row>
    <row r="2200" spans="1:10" x14ac:dyDescent="0.25">
      <c r="A2200" s="3" t="s">
        <v>2216</v>
      </c>
      <c r="B2200">
        <v>15</v>
      </c>
      <c r="C2200">
        <v>6</v>
      </c>
      <c r="D2200">
        <v>2573.04</v>
      </c>
      <c r="E2200" cm="1">
        <f t="array" ref="E2200">_xlfn.IFS(B2200&gt;87,1,AND(B2200&lt;=87, B2200&gt;45),2,AND(B2200&lt;=45,B2200&gt;18),3,B2200&lt;=18,4)</f>
        <v>4</v>
      </c>
      <c r="F2200" cm="1">
        <f t="array" ref="F2200">_xlfn.IFS(C2200&gt;7,4,AND(C2200&lt;=7, C2200&gt;5),3,AND(C2200&lt;=5,C2200&gt;4),2,C2200&lt;=4,1)</f>
        <v>3</v>
      </c>
      <c r="G2200" cm="1">
        <f t="array" ref="G2200">_xlfn.IFS(D2200&gt;4094,4,AND(D2200&lt;=4094, D2200&gt;2784),3,AND(D2200&lt;=2784,D2200&gt;1779),2,D2200&lt;=1779,1)</f>
        <v>2</v>
      </c>
      <c r="H2200">
        <f t="shared" si="34"/>
        <v>432</v>
      </c>
      <c r="I2200" t="str" cm="1">
        <f t="array" ref="I2200">_xlfn.IFS(H2200&gt;411,"Platinum",AND(H2200&lt;=411, H2200&gt;311),"Gold",AND(H2200&lt;=311,H2200&gt;211),"Silver",H2200&lt;=211,"Bronze")</f>
        <v>Platinum</v>
      </c>
      <c r="J2200" t="str" cm="1">
        <f t="array" ref="J2200">_xlfn.IFS(
H2200="444","Champions",
LEFT(H2200,1)="4","Loyal Customers",
MID(H2200,2,1)="4","Potential Loyalists",
LEFT(H2200,1)="3","Promising",
LEFT(H2200,1)="2","Customers Needing Attention",
LEFT(H2200,1)&lt;="2","At Risk",
RIGHT(H2200,1)="4","Can't Lose Them",
TRUE,"Hibernating"
)</f>
        <v>Loyal Customers</v>
      </c>
    </row>
    <row r="2201" spans="1:10" x14ac:dyDescent="0.25">
      <c r="A2201" s="3" t="s">
        <v>2217</v>
      </c>
      <c r="B2201">
        <v>52</v>
      </c>
      <c r="C2201">
        <v>6</v>
      </c>
      <c r="D2201">
        <v>1260.2599999999998</v>
      </c>
      <c r="E2201" cm="1">
        <f t="array" ref="E2201">_xlfn.IFS(B2201&gt;87,1,AND(B2201&lt;=87, B2201&gt;45),2,AND(B2201&lt;=45,B2201&gt;18),3,B2201&lt;=18,4)</f>
        <v>2</v>
      </c>
      <c r="F2201" cm="1">
        <f t="array" ref="F2201">_xlfn.IFS(C2201&gt;7,4,AND(C2201&lt;=7, C2201&gt;5),3,AND(C2201&lt;=5,C2201&gt;4),2,C2201&lt;=4,1)</f>
        <v>3</v>
      </c>
      <c r="G2201" cm="1">
        <f t="array" ref="G2201">_xlfn.IFS(D2201&gt;4094,4,AND(D2201&lt;=4094, D2201&gt;2784),3,AND(D2201&lt;=2784,D2201&gt;1779),2,D2201&lt;=1779,1)</f>
        <v>1</v>
      </c>
      <c r="H2201">
        <f t="shared" si="34"/>
        <v>231</v>
      </c>
      <c r="I2201" t="str" cm="1">
        <f t="array" ref="I2201">_xlfn.IFS(H2201&gt;411,"Platinum",AND(H2201&lt;=411, H2201&gt;311),"Gold",AND(H2201&lt;=311,H2201&gt;211),"Silver",H2201&lt;=211,"Bronze")</f>
        <v>Silver</v>
      </c>
      <c r="J2201" t="str" cm="1">
        <f t="array" ref="J2201">_xlfn.IFS(
H2201="444","Champions",
LEFT(H2201,1)="4","Loyal Customers",
MID(H2201,2,1)="4","Potential Loyalists",
LEFT(H2201,1)="3","Promising",
LEFT(H2201,1)="2","Customers Needing Attention",
LEFT(H2201,1)&lt;="2","At Risk",
RIGHT(H2201,1)="4","Can't Lose Them",
TRUE,"Hibernating"
)</f>
        <v>Customers Needing Attention</v>
      </c>
    </row>
    <row r="2202" spans="1:10" x14ac:dyDescent="0.25">
      <c r="A2202" s="3" t="s">
        <v>2218</v>
      </c>
      <c r="B2202">
        <v>117</v>
      </c>
      <c r="C2202">
        <v>7</v>
      </c>
      <c r="D2202">
        <v>6366.75</v>
      </c>
      <c r="E2202" cm="1">
        <f t="array" ref="E2202">_xlfn.IFS(B2202&gt;87,1,AND(B2202&lt;=87, B2202&gt;45),2,AND(B2202&lt;=45,B2202&gt;18),3,B2202&lt;=18,4)</f>
        <v>1</v>
      </c>
      <c r="F2202" cm="1">
        <f t="array" ref="F2202">_xlfn.IFS(C2202&gt;7,4,AND(C2202&lt;=7, C2202&gt;5),3,AND(C2202&lt;=5,C2202&gt;4),2,C2202&lt;=4,1)</f>
        <v>3</v>
      </c>
      <c r="G2202" cm="1">
        <f t="array" ref="G2202">_xlfn.IFS(D2202&gt;4094,4,AND(D2202&lt;=4094, D2202&gt;2784),3,AND(D2202&lt;=2784,D2202&gt;1779),2,D2202&lt;=1779,1)</f>
        <v>4</v>
      </c>
      <c r="H2202">
        <f t="shared" si="34"/>
        <v>134</v>
      </c>
      <c r="I2202" t="str" cm="1">
        <f t="array" ref="I2202">_xlfn.IFS(H2202&gt;411,"Platinum",AND(H2202&lt;=411, H2202&gt;311),"Gold",AND(H2202&lt;=311,H2202&gt;211),"Silver",H2202&lt;=211,"Bronze")</f>
        <v>Bronze</v>
      </c>
      <c r="J2202" t="str" cm="1">
        <f t="array" ref="J2202">_xlfn.IFS(
H2202="444","Champions",
LEFT(H2202,1)="4","Loyal Customers",
MID(H2202,2,1)="4","Potential Loyalists",
LEFT(H2202,1)="3","Promising",
LEFT(H2202,1)="2","Customers Needing Attention",
LEFT(H2202,1)&lt;="2","At Risk",
RIGHT(H2202,1)="4","Can't Lose Them",
TRUE,"Hibernating"
)</f>
        <v>At Risk</v>
      </c>
    </row>
    <row r="2203" spans="1:10" x14ac:dyDescent="0.25">
      <c r="A2203" s="3" t="s">
        <v>2219</v>
      </c>
      <c r="B2203">
        <v>129</v>
      </c>
      <c r="C2203">
        <v>5</v>
      </c>
      <c r="D2203">
        <v>3344.17</v>
      </c>
      <c r="E2203" cm="1">
        <f t="array" ref="E2203">_xlfn.IFS(B2203&gt;87,1,AND(B2203&lt;=87, B2203&gt;45),2,AND(B2203&lt;=45,B2203&gt;18),3,B2203&lt;=18,4)</f>
        <v>1</v>
      </c>
      <c r="F2203" cm="1">
        <f t="array" ref="F2203">_xlfn.IFS(C2203&gt;7,4,AND(C2203&lt;=7, C2203&gt;5),3,AND(C2203&lt;=5,C2203&gt;4),2,C2203&lt;=4,1)</f>
        <v>2</v>
      </c>
      <c r="G2203" cm="1">
        <f t="array" ref="G2203">_xlfn.IFS(D2203&gt;4094,4,AND(D2203&lt;=4094, D2203&gt;2784),3,AND(D2203&lt;=2784,D2203&gt;1779),2,D2203&lt;=1779,1)</f>
        <v>3</v>
      </c>
      <c r="H2203">
        <f t="shared" si="34"/>
        <v>123</v>
      </c>
      <c r="I2203" t="str" cm="1">
        <f t="array" ref="I2203">_xlfn.IFS(H2203&gt;411,"Platinum",AND(H2203&lt;=411, H2203&gt;311),"Gold",AND(H2203&lt;=311,H2203&gt;211),"Silver",H2203&lt;=211,"Bronze")</f>
        <v>Bronze</v>
      </c>
      <c r="J2203" t="str" cm="1">
        <f t="array" ref="J2203">_xlfn.IFS(
H2203="444","Champions",
LEFT(H2203,1)="4","Loyal Customers",
MID(H2203,2,1)="4","Potential Loyalists",
LEFT(H2203,1)="3","Promising",
LEFT(H2203,1)="2","Customers Needing Attention",
LEFT(H2203,1)&lt;="2","At Risk",
RIGHT(H2203,1)="4","Can't Lose Them",
TRUE,"Hibernating"
)</f>
        <v>At Risk</v>
      </c>
    </row>
    <row r="2204" spans="1:10" x14ac:dyDescent="0.25">
      <c r="A2204" s="3" t="s">
        <v>2220</v>
      </c>
      <c r="B2204">
        <v>158</v>
      </c>
      <c r="C2204">
        <v>4</v>
      </c>
      <c r="D2204">
        <v>3820.0100000000007</v>
      </c>
      <c r="E2204" cm="1">
        <f t="array" ref="E2204">_xlfn.IFS(B2204&gt;87,1,AND(B2204&lt;=87, B2204&gt;45),2,AND(B2204&lt;=45,B2204&gt;18),3,B2204&lt;=18,4)</f>
        <v>1</v>
      </c>
      <c r="F2204" cm="1">
        <f t="array" ref="F2204">_xlfn.IFS(C2204&gt;7,4,AND(C2204&lt;=7, C2204&gt;5),3,AND(C2204&lt;=5,C2204&gt;4),2,C2204&lt;=4,1)</f>
        <v>1</v>
      </c>
      <c r="G2204" cm="1">
        <f t="array" ref="G2204">_xlfn.IFS(D2204&gt;4094,4,AND(D2204&lt;=4094, D2204&gt;2784),3,AND(D2204&lt;=2784,D2204&gt;1779),2,D2204&lt;=1779,1)</f>
        <v>3</v>
      </c>
      <c r="H2204">
        <f t="shared" si="34"/>
        <v>113</v>
      </c>
      <c r="I2204" t="str" cm="1">
        <f t="array" ref="I2204">_xlfn.IFS(H2204&gt;411,"Platinum",AND(H2204&lt;=411, H2204&gt;311),"Gold",AND(H2204&lt;=311,H2204&gt;211),"Silver",H2204&lt;=211,"Bronze")</f>
        <v>Bronze</v>
      </c>
      <c r="J2204" t="str" cm="1">
        <f t="array" ref="J2204">_xlfn.IFS(
H2204="444","Champions",
LEFT(H2204,1)="4","Loyal Customers",
MID(H2204,2,1)="4","Potential Loyalists",
LEFT(H2204,1)="3","Promising",
LEFT(H2204,1)="2","Customers Needing Attention",
LEFT(H2204,1)&lt;="2","At Risk",
RIGHT(H2204,1)="4","Can't Lose Them",
TRUE,"Hibernating"
)</f>
        <v>At Risk</v>
      </c>
    </row>
    <row r="2205" spans="1:10" x14ac:dyDescent="0.25">
      <c r="A2205" s="3" t="s">
        <v>2221</v>
      </c>
      <c r="B2205">
        <v>38</v>
      </c>
      <c r="C2205">
        <v>10</v>
      </c>
      <c r="D2205">
        <v>6308.1600000000008</v>
      </c>
      <c r="E2205" cm="1">
        <f t="array" ref="E2205">_xlfn.IFS(B2205&gt;87,1,AND(B2205&lt;=87, B2205&gt;45),2,AND(B2205&lt;=45,B2205&gt;18),3,B2205&lt;=18,4)</f>
        <v>3</v>
      </c>
      <c r="F2205" cm="1">
        <f t="array" ref="F2205">_xlfn.IFS(C2205&gt;7,4,AND(C2205&lt;=7, C2205&gt;5),3,AND(C2205&lt;=5,C2205&gt;4),2,C2205&lt;=4,1)</f>
        <v>4</v>
      </c>
      <c r="G2205" cm="1">
        <f t="array" ref="G2205">_xlfn.IFS(D2205&gt;4094,4,AND(D2205&lt;=4094, D2205&gt;2784),3,AND(D2205&lt;=2784,D2205&gt;1779),2,D2205&lt;=1779,1)</f>
        <v>4</v>
      </c>
      <c r="H2205">
        <f t="shared" si="34"/>
        <v>344</v>
      </c>
      <c r="I2205" t="str" cm="1">
        <f t="array" ref="I2205">_xlfn.IFS(H2205&gt;411,"Platinum",AND(H2205&lt;=411, H2205&gt;311),"Gold",AND(H2205&lt;=311,H2205&gt;211),"Silver",H2205&lt;=211,"Bronze")</f>
        <v>Gold</v>
      </c>
      <c r="J2205" t="str" cm="1">
        <f t="array" ref="J2205">_xlfn.IFS(
H2205="444","Champions",
LEFT(H2205,1)="4","Loyal Customers",
MID(H2205,2,1)="4","Potential Loyalists",
LEFT(H2205,1)="3","Promising",
LEFT(H2205,1)="2","Customers Needing Attention",
LEFT(H2205,1)&lt;="2","At Risk",
RIGHT(H2205,1)="4","Can't Lose Them",
TRUE,"Hibernating"
)</f>
        <v>Potential Loyalists</v>
      </c>
    </row>
    <row r="2206" spans="1:10" x14ac:dyDescent="0.25">
      <c r="A2206" s="3" t="s">
        <v>2222</v>
      </c>
      <c r="B2206">
        <v>28</v>
      </c>
      <c r="C2206">
        <v>8</v>
      </c>
      <c r="D2206">
        <v>4271.8</v>
      </c>
      <c r="E2206" cm="1">
        <f t="array" ref="E2206">_xlfn.IFS(B2206&gt;87,1,AND(B2206&lt;=87, B2206&gt;45),2,AND(B2206&lt;=45,B2206&gt;18),3,B2206&lt;=18,4)</f>
        <v>3</v>
      </c>
      <c r="F2206" cm="1">
        <f t="array" ref="F2206">_xlfn.IFS(C2206&gt;7,4,AND(C2206&lt;=7, C2206&gt;5),3,AND(C2206&lt;=5,C2206&gt;4),2,C2206&lt;=4,1)</f>
        <v>4</v>
      </c>
      <c r="G2206" cm="1">
        <f t="array" ref="G2206">_xlfn.IFS(D2206&gt;4094,4,AND(D2206&lt;=4094, D2206&gt;2784),3,AND(D2206&lt;=2784,D2206&gt;1779),2,D2206&lt;=1779,1)</f>
        <v>4</v>
      </c>
      <c r="H2206">
        <f t="shared" si="34"/>
        <v>344</v>
      </c>
      <c r="I2206" t="str" cm="1">
        <f t="array" ref="I2206">_xlfn.IFS(H2206&gt;411,"Platinum",AND(H2206&lt;=411, H2206&gt;311),"Gold",AND(H2206&lt;=311,H2206&gt;211),"Silver",H2206&lt;=211,"Bronze")</f>
        <v>Gold</v>
      </c>
      <c r="J2206" t="str" cm="1">
        <f t="array" ref="J2206">_xlfn.IFS(
H2206="444","Champions",
LEFT(H2206,1)="4","Loyal Customers",
MID(H2206,2,1)="4","Potential Loyalists",
LEFT(H2206,1)="3","Promising",
LEFT(H2206,1)="2","Customers Needing Attention",
LEFT(H2206,1)&lt;="2","At Risk",
RIGHT(H2206,1)="4","Can't Lose Them",
TRUE,"Hibernating"
)</f>
        <v>Potential Loyalists</v>
      </c>
    </row>
    <row r="2207" spans="1:10" x14ac:dyDescent="0.25">
      <c r="A2207" s="3" t="s">
        <v>2223</v>
      </c>
      <c r="B2207">
        <v>52</v>
      </c>
      <c r="C2207">
        <v>4</v>
      </c>
      <c r="D2207">
        <v>2029.31</v>
      </c>
      <c r="E2207" cm="1">
        <f t="array" ref="E2207">_xlfn.IFS(B2207&gt;87,1,AND(B2207&lt;=87, B2207&gt;45),2,AND(B2207&lt;=45,B2207&gt;18),3,B2207&lt;=18,4)</f>
        <v>2</v>
      </c>
      <c r="F2207" cm="1">
        <f t="array" ref="F2207">_xlfn.IFS(C2207&gt;7,4,AND(C2207&lt;=7, C2207&gt;5),3,AND(C2207&lt;=5,C2207&gt;4),2,C2207&lt;=4,1)</f>
        <v>1</v>
      </c>
      <c r="G2207" cm="1">
        <f t="array" ref="G2207">_xlfn.IFS(D2207&gt;4094,4,AND(D2207&lt;=4094, D2207&gt;2784),3,AND(D2207&lt;=2784,D2207&gt;1779),2,D2207&lt;=1779,1)</f>
        <v>2</v>
      </c>
      <c r="H2207">
        <f t="shared" si="34"/>
        <v>212</v>
      </c>
      <c r="I2207" t="str" cm="1">
        <f t="array" ref="I2207">_xlfn.IFS(H2207&gt;411,"Platinum",AND(H2207&lt;=411, H2207&gt;311),"Gold",AND(H2207&lt;=311,H2207&gt;211),"Silver",H2207&lt;=211,"Bronze")</f>
        <v>Silver</v>
      </c>
      <c r="J2207" t="str" cm="1">
        <f t="array" ref="J2207">_xlfn.IFS(
H2207="444","Champions",
LEFT(H2207,1)="4","Loyal Customers",
MID(H2207,2,1)="4","Potential Loyalists",
LEFT(H2207,1)="3","Promising",
LEFT(H2207,1)="2","Customers Needing Attention",
LEFT(H2207,1)&lt;="2","At Risk",
RIGHT(H2207,1)="4","Can't Lose Them",
TRUE,"Hibernating"
)</f>
        <v>Customers Needing Attention</v>
      </c>
    </row>
    <row r="2208" spans="1:10" x14ac:dyDescent="0.25">
      <c r="A2208" s="3" t="s">
        <v>2224</v>
      </c>
      <c r="B2208">
        <v>32</v>
      </c>
      <c r="C2208">
        <v>8</v>
      </c>
      <c r="D2208">
        <v>3034.97</v>
      </c>
      <c r="E2208" cm="1">
        <f t="array" ref="E2208">_xlfn.IFS(B2208&gt;87,1,AND(B2208&lt;=87, B2208&gt;45),2,AND(B2208&lt;=45,B2208&gt;18),3,B2208&lt;=18,4)</f>
        <v>3</v>
      </c>
      <c r="F2208" cm="1">
        <f t="array" ref="F2208">_xlfn.IFS(C2208&gt;7,4,AND(C2208&lt;=7, C2208&gt;5),3,AND(C2208&lt;=5,C2208&gt;4),2,C2208&lt;=4,1)</f>
        <v>4</v>
      </c>
      <c r="G2208" cm="1">
        <f t="array" ref="G2208">_xlfn.IFS(D2208&gt;4094,4,AND(D2208&lt;=4094, D2208&gt;2784),3,AND(D2208&lt;=2784,D2208&gt;1779),2,D2208&lt;=1779,1)</f>
        <v>3</v>
      </c>
      <c r="H2208">
        <f t="shared" si="34"/>
        <v>343</v>
      </c>
      <c r="I2208" t="str" cm="1">
        <f t="array" ref="I2208">_xlfn.IFS(H2208&gt;411,"Platinum",AND(H2208&lt;=411, H2208&gt;311),"Gold",AND(H2208&lt;=311,H2208&gt;211),"Silver",H2208&lt;=211,"Bronze")</f>
        <v>Gold</v>
      </c>
      <c r="J2208" t="str" cm="1">
        <f t="array" ref="J2208">_xlfn.IFS(
H2208="444","Champions",
LEFT(H2208,1)="4","Loyal Customers",
MID(H2208,2,1)="4","Potential Loyalists",
LEFT(H2208,1)="3","Promising",
LEFT(H2208,1)="2","Customers Needing Attention",
LEFT(H2208,1)&lt;="2","At Risk",
RIGHT(H2208,1)="4","Can't Lose Them",
TRUE,"Hibernating"
)</f>
        <v>Potential Loyalists</v>
      </c>
    </row>
    <row r="2209" spans="1:10" x14ac:dyDescent="0.25">
      <c r="A2209" s="3" t="s">
        <v>2225</v>
      </c>
      <c r="B2209">
        <v>70</v>
      </c>
      <c r="C2209">
        <v>9</v>
      </c>
      <c r="D2209">
        <v>6845.06</v>
      </c>
      <c r="E2209" cm="1">
        <f t="array" ref="E2209">_xlfn.IFS(B2209&gt;87,1,AND(B2209&lt;=87, B2209&gt;45),2,AND(B2209&lt;=45,B2209&gt;18),3,B2209&lt;=18,4)</f>
        <v>2</v>
      </c>
      <c r="F2209" cm="1">
        <f t="array" ref="F2209">_xlfn.IFS(C2209&gt;7,4,AND(C2209&lt;=7, C2209&gt;5),3,AND(C2209&lt;=5,C2209&gt;4),2,C2209&lt;=4,1)</f>
        <v>4</v>
      </c>
      <c r="G2209" cm="1">
        <f t="array" ref="G2209">_xlfn.IFS(D2209&gt;4094,4,AND(D2209&lt;=4094, D2209&gt;2784),3,AND(D2209&lt;=2784,D2209&gt;1779),2,D2209&lt;=1779,1)</f>
        <v>4</v>
      </c>
      <c r="H2209">
        <f t="shared" si="34"/>
        <v>244</v>
      </c>
      <c r="I2209" t="str" cm="1">
        <f t="array" ref="I2209">_xlfn.IFS(H2209&gt;411,"Platinum",AND(H2209&lt;=411, H2209&gt;311),"Gold",AND(H2209&lt;=311,H2209&gt;211),"Silver",H2209&lt;=211,"Bronze")</f>
        <v>Silver</v>
      </c>
      <c r="J2209" t="str" cm="1">
        <f t="array" ref="J2209">_xlfn.IFS(
H2209="444","Champions",
LEFT(H2209,1)="4","Loyal Customers",
MID(H2209,2,1)="4","Potential Loyalists",
LEFT(H2209,1)="3","Promising",
LEFT(H2209,1)="2","Customers Needing Attention",
LEFT(H2209,1)&lt;="2","At Risk",
RIGHT(H2209,1)="4","Can't Lose Them",
TRUE,"Hibernating"
)</f>
        <v>Potential Loyalists</v>
      </c>
    </row>
    <row r="2210" spans="1:10" x14ac:dyDescent="0.25">
      <c r="A2210" s="3" t="s">
        <v>2226</v>
      </c>
      <c r="B2210">
        <v>92</v>
      </c>
      <c r="C2210">
        <v>7</v>
      </c>
      <c r="D2210">
        <v>6897.92</v>
      </c>
      <c r="E2210" cm="1">
        <f t="array" ref="E2210">_xlfn.IFS(B2210&gt;87,1,AND(B2210&lt;=87, B2210&gt;45),2,AND(B2210&lt;=45,B2210&gt;18),3,B2210&lt;=18,4)</f>
        <v>1</v>
      </c>
      <c r="F2210" cm="1">
        <f t="array" ref="F2210">_xlfn.IFS(C2210&gt;7,4,AND(C2210&lt;=7, C2210&gt;5),3,AND(C2210&lt;=5,C2210&gt;4),2,C2210&lt;=4,1)</f>
        <v>3</v>
      </c>
      <c r="G2210" cm="1">
        <f t="array" ref="G2210">_xlfn.IFS(D2210&gt;4094,4,AND(D2210&lt;=4094, D2210&gt;2784),3,AND(D2210&lt;=2784,D2210&gt;1779),2,D2210&lt;=1779,1)</f>
        <v>4</v>
      </c>
      <c r="H2210">
        <f t="shared" si="34"/>
        <v>134</v>
      </c>
      <c r="I2210" t="str" cm="1">
        <f t="array" ref="I2210">_xlfn.IFS(H2210&gt;411,"Platinum",AND(H2210&lt;=411, H2210&gt;311),"Gold",AND(H2210&lt;=311,H2210&gt;211),"Silver",H2210&lt;=211,"Bronze")</f>
        <v>Bronze</v>
      </c>
      <c r="J2210" t="str" cm="1">
        <f t="array" ref="J2210">_xlfn.IFS(
H2210="444","Champions",
LEFT(H2210,1)="4","Loyal Customers",
MID(H2210,2,1)="4","Potential Loyalists",
LEFT(H2210,1)="3","Promising",
LEFT(H2210,1)="2","Customers Needing Attention",
LEFT(H2210,1)&lt;="2","At Risk",
RIGHT(H2210,1)="4","Can't Lose Them",
TRUE,"Hibernating"
)</f>
        <v>At Risk</v>
      </c>
    </row>
    <row r="2211" spans="1:10" x14ac:dyDescent="0.25">
      <c r="A2211" s="3" t="s">
        <v>2227</v>
      </c>
      <c r="B2211">
        <v>14</v>
      </c>
      <c r="C2211">
        <v>7</v>
      </c>
      <c r="D2211">
        <v>2584.6900000000005</v>
      </c>
      <c r="E2211" cm="1">
        <f t="array" ref="E2211">_xlfn.IFS(B2211&gt;87,1,AND(B2211&lt;=87, B2211&gt;45),2,AND(B2211&lt;=45,B2211&gt;18),3,B2211&lt;=18,4)</f>
        <v>4</v>
      </c>
      <c r="F2211" cm="1">
        <f t="array" ref="F2211">_xlfn.IFS(C2211&gt;7,4,AND(C2211&lt;=7, C2211&gt;5),3,AND(C2211&lt;=5,C2211&gt;4),2,C2211&lt;=4,1)</f>
        <v>3</v>
      </c>
      <c r="G2211" cm="1">
        <f t="array" ref="G2211">_xlfn.IFS(D2211&gt;4094,4,AND(D2211&lt;=4094, D2211&gt;2784),3,AND(D2211&lt;=2784,D2211&gt;1779),2,D2211&lt;=1779,1)</f>
        <v>2</v>
      </c>
      <c r="H2211">
        <f t="shared" si="34"/>
        <v>432</v>
      </c>
      <c r="I2211" t="str" cm="1">
        <f t="array" ref="I2211">_xlfn.IFS(H2211&gt;411,"Platinum",AND(H2211&lt;=411, H2211&gt;311),"Gold",AND(H2211&lt;=311,H2211&gt;211),"Silver",H2211&lt;=211,"Bronze")</f>
        <v>Platinum</v>
      </c>
      <c r="J2211" t="str" cm="1">
        <f t="array" ref="J2211">_xlfn.IFS(
H2211="444","Champions",
LEFT(H2211,1)="4","Loyal Customers",
MID(H2211,2,1)="4","Potential Loyalists",
LEFT(H2211,1)="3","Promising",
LEFT(H2211,1)="2","Customers Needing Attention",
LEFT(H2211,1)&lt;="2","At Risk",
RIGHT(H2211,1)="4","Can't Lose Them",
TRUE,"Hibernating"
)</f>
        <v>Loyal Customers</v>
      </c>
    </row>
    <row r="2212" spans="1:10" x14ac:dyDescent="0.25">
      <c r="A2212" s="3" t="s">
        <v>2228</v>
      </c>
      <c r="B2212">
        <v>75</v>
      </c>
      <c r="C2212">
        <v>6</v>
      </c>
      <c r="D2212">
        <v>2602.52</v>
      </c>
      <c r="E2212" cm="1">
        <f t="array" ref="E2212">_xlfn.IFS(B2212&gt;87,1,AND(B2212&lt;=87, B2212&gt;45),2,AND(B2212&lt;=45,B2212&gt;18),3,B2212&lt;=18,4)</f>
        <v>2</v>
      </c>
      <c r="F2212" cm="1">
        <f t="array" ref="F2212">_xlfn.IFS(C2212&gt;7,4,AND(C2212&lt;=7, C2212&gt;5),3,AND(C2212&lt;=5,C2212&gt;4),2,C2212&lt;=4,1)</f>
        <v>3</v>
      </c>
      <c r="G2212" cm="1">
        <f t="array" ref="G2212">_xlfn.IFS(D2212&gt;4094,4,AND(D2212&lt;=4094, D2212&gt;2784),3,AND(D2212&lt;=2784,D2212&gt;1779),2,D2212&lt;=1779,1)</f>
        <v>2</v>
      </c>
      <c r="H2212">
        <f t="shared" si="34"/>
        <v>232</v>
      </c>
      <c r="I2212" t="str" cm="1">
        <f t="array" ref="I2212">_xlfn.IFS(H2212&gt;411,"Platinum",AND(H2212&lt;=411, H2212&gt;311),"Gold",AND(H2212&lt;=311,H2212&gt;211),"Silver",H2212&lt;=211,"Bronze")</f>
        <v>Silver</v>
      </c>
      <c r="J2212" t="str" cm="1">
        <f t="array" ref="J2212">_xlfn.IFS(
H2212="444","Champions",
LEFT(H2212,1)="4","Loyal Customers",
MID(H2212,2,1)="4","Potential Loyalists",
LEFT(H2212,1)="3","Promising",
LEFT(H2212,1)="2","Customers Needing Attention",
LEFT(H2212,1)&lt;="2","At Risk",
RIGHT(H2212,1)="4","Can't Lose Them",
TRUE,"Hibernating"
)</f>
        <v>Customers Needing Attention</v>
      </c>
    </row>
    <row r="2213" spans="1:10" x14ac:dyDescent="0.25">
      <c r="A2213" s="3" t="s">
        <v>2229</v>
      </c>
      <c r="B2213">
        <v>9</v>
      </c>
      <c r="C2213">
        <v>8</v>
      </c>
      <c r="D2213">
        <v>6871.5400000000018</v>
      </c>
      <c r="E2213" cm="1">
        <f t="array" ref="E2213">_xlfn.IFS(B2213&gt;87,1,AND(B2213&lt;=87, B2213&gt;45),2,AND(B2213&lt;=45,B2213&gt;18),3,B2213&lt;=18,4)</f>
        <v>4</v>
      </c>
      <c r="F2213" cm="1">
        <f t="array" ref="F2213">_xlfn.IFS(C2213&gt;7,4,AND(C2213&lt;=7, C2213&gt;5),3,AND(C2213&lt;=5,C2213&gt;4),2,C2213&lt;=4,1)</f>
        <v>4</v>
      </c>
      <c r="G2213" cm="1">
        <f t="array" ref="G2213">_xlfn.IFS(D2213&gt;4094,4,AND(D2213&lt;=4094, D2213&gt;2784),3,AND(D2213&lt;=2784,D2213&gt;1779),2,D2213&lt;=1779,1)</f>
        <v>4</v>
      </c>
      <c r="H2213">
        <f t="shared" si="34"/>
        <v>444</v>
      </c>
      <c r="I2213" t="str" cm="1">
        <f t="array" ref="I2213">_xlfn.IFS(H2213&gt;411,"Platinum",AND(H2213&lt;=411, H2213&gt;311),"Gold",AND(H2213&lt;=311,H2213&gt;211),"Silver",H2213&lt;=211,"Bronze")</f>
        <v>Platinum</v>
      </c>
      <c r="J2213" t="str" cm="1">
        <f t="array" ref="J2213">_xlfn.IFS(
H2213="444","Champions",
LEFT(H2213,1)="4","Loyal Customers",
MID(H2213,2,1)="4","Potential Loyalists",
LEFT(H2213,1)="3","Promising",
LEFT(H2213,1)="2","Customers Needing Attention",
LEFT(H2213,1)&lt;="2","At Risk",
RIGHT(H2213,1)="4","Can't Lose Them",
TRUE,"Hibernating"
)</f>
        <v>Loyal Customers</v>
      </c>
    </row>
    <row r="2214" spans="1:10" x14ac:dyDescent="0.25">
      <c r="A2214" s="3" t="s">
        <v>2230</v>
      </c>
      <c r="B2214">
        <v>9</v>
      </c>
      <c r="C2214">
        <v>7</v>
      </c>
      <c r="D2214">
        <v>4095.63</v>
      </c>
      <c r="E2214" cm="1">
        <f t="array" ref="E2214">_xlfn.IFS(B2214&gt;87,1,AND(B2214&lt;=87, B2214&gt;45),2,AND(B2214&lt;=45,B2214&gt;18),3,B2214&lt;=18,4)</f>
        <v>4</v>
      </c>
      <c r="F2214" cm="1">
        <f t="array" ref="F2214">_xlfn.IFS(C2214&gt;7,4,AND(C2214&lt;=7, C2214&gt;5),3,AND(C2214&lt;=5,C2214&gt;4),2,C2214&lt;=4,1)</f>
        <v>3</v>
      </c>
      <c r="G2214" cm="1">
        <f t="array" ref="G2214">_xlfn.IFS(D2214&gt;4094,4,AND(D2214&lt;=4094, D2214&gt;2784),3,AND(D2214&lt;=2784,D2214&gt;1779),2,D2214&lt;=1779,1)</f>
        <v>4</v>
      </c>
      <c r="H2214">
        <f t="shared" si="34"/>
        <v>434</v>
      </c>
      <c r="I2214" t="str" cm="1">
        <f t="array" ref="I2214">_xlfn.IFS(H2214&gt;411,"Platinum",AND(H2214&lt;=411, H2214&gt;311),"Gold",AND(H2214&lt;=311,H2214&gt;211),"Silver",H2214&lt;=211,"Bronze")</f>
        <v>Platinum</v>
      </c>
      <c r="J2214" t="str" cm="1">
        <f t="array" ref="J2214">_xlfn.IFS(
H2214="444","Champions",
LEFT(H2214,1)="4","Loyal Customers",
MID(H2214,2,1)="4","Potential Loyalists",
LEFT(H2214,1)="3","Promising",
LEFT(H2214,1)="2","Customers Needing Attention",
LEFT(H2214,1)&lt;="2","At Risk",
RIGHT(H2214,1)="4","Can't Lose Them",
TRUE,"Hibernating"
)</f>
        <v>Loyal Customers</v>
      </c>
    </row>
    <row r="2215" spans="1:10" x14ac:dyDescent="0.25">
      <c r="A2215" s="3" t="s">
        <v>2231</v>
      </c>
      <c r="B2215">
        <v>15</v>
      </c>
      <c r="C2215">
        <v>3</v>
      </c>
      <c r="D2215">
        <v>179.84</v>
      </c>
      <c r="E2215" cm="1">
        <f t="array" ref="E2215">_xlfn.IFS(B2215&gt;87,1,AND(B2215&lt;=87, B2215&gt;45),2,AND(B2215&lt;=45,B2215&gt;18),3,B2215&lt;=18,4)</f>
        <v>4</v>
      </c>
      <c r="F2215" cm="1">
        <f t="array" ref="F2215">_xlfn.IFS(C2215&gt;7,4,AND(C2215&lt;=7, C2215&gt;5),3,AND(C2215&lt;=5,C2215&gt;4),2,C2215&lt;=4,1)</f>
        <v>1</v>
      </c>
      <c r="G2215" cm="1">
        <f t="array" ref="G2215">_xlfn.IFS(D2215&gt;4094,4,AND(D2215&lt;=4094, D2215&gt;2784),3,AND(D2215&lt;=2784,D2215&gt;1779),2,D2215&lt;=1779,1)</f>
        <v>1</v>
      </c>
      <c r="H2215">
        <f t="shared" si="34"/>
        <v>411</v>
      </c>
      <c r="I2215" t="str" cm="1">
        <f t="array" ref="I2215">_xlfn.IFS(H2215&gt;411,"Platinum",AND(H2215&lt;=411, H2215&gt;311),"Gold",AND(H2215&lt;=311,H2215&gt;211),"Silver",H2215&lt;=211,"Bronze")</f>
        <v>Gold</v>
      </c>
      <c r="J2215" t="str" cm="1">
        <f t="array" ref="J2215">_xlfn.IFS(
H2215="444","Champions",
LEFT(H2215,1)="4","Loyal Customers",
MID(H2215,2,1)="4","Potential Loyalists",
LEFT(H2215,1)="3","Promising",
LEFT(H2215,1)="2","Customers Needing Attention",
LEFT(H2215,1)&lt;="2","At Risk",
RIGHT(H2215,1)="4","Can't Lose Them",
TRUE,"Hibernating"
)</f>
        <v>Loyal Customers</v>
      </c>
    </row>
    <row r="2216" spans="1:10" x14ac:dyDescent="0.25">
      <c r="A2216" s="3" t="s">
        <v>2232</v>
      </c>
      <c r="B2216">
        <v>10</v>
      </c>
      <c r="C2216">
        <v>5</v>
      </c>
      <c r="D2216">
        <v>3066.6800000000003</v>
      </c>
      <c r="E2216" cm="1">
        <f t="array" ref="E2216">_xlfn.IFS(B2216&gt;87,1,AND(B2216&lt;=87, B2216&gt;45),2,AND(B2216&lt;=45,B2216&gt;18),3,B2216&lt;=18,4)</f>
        <v>4</v>
      </c>
      <c r="F2216" cm="1">
        <f t="array" ref="F2216">_xlfn.IFS(C2216&gt;7,4,AND(C2216&lt;=7, C2216&gt;5),3,AND(C2216&lt;=5,C2216&gt;4),2,C2216&lt;=4,1)</f>
        <v>2</v>
      </c>
      <c r="G2216" cm="1">
        <f t="array" ref="G2216">_xlfn.IFS(D2216&gt;4094,4,AND(D2216&lt;=4094, D2216&gt;2784),3,AND(D2216&lt;=2784,D2216&gt;1779),2,D2216&lt;=1779,1)</f>
        <v>3</v>
      </c>
      <c r="H2216">
        <f t="shared" si="34"/>
        <v>423</v>
      </c>
      <c r="I2216" t="str" cm="1">
        <f t="array" ref="I2216">_xlfn.IFS(H2216&gt;411,"Platinum",AND(H2216&lt;=411, H2216&gt;311),"Gold",AND(H2216&lt;=311,H2216&gt;211),"Silver",H2216&lt;=211,"Bronze")</f>
        <v>Platinum</v>
      </c>
      <c r="J2216" t="str" cm="1">
        <f t="array" ref="J2216">_xlfn.IFS(
H2216="444","Champions",
LEFT(H2216,1)="4","Loyal Customers",
MID(H2216,2,1)="4","Potential Loyalists",
LEFT(H2216,1)="3","Promising",
LEFT(H2216,1)="2","Customers Needing Attention",
LEFT(H2216,1)&lt;="2","At Risk",
RIGHT(H2216,1)="4","Can't Lose Them",
TRUE,"Hibernating"
)</f>
        <v>Loyal Customers</v>
      </c>
    </row>
    <row r="2217" spans="1:10" x14ac:dyDescent="0.25">
      <c r="A2217" s="3" t="s">
        <v>2233</v>
      </c>
      <c r="B2217">
        <v>21</v>
      </c>
      <c r="C2217">
        <v>3</v>
      </c>
      <c r="D2217">
        <v>1751.7199999999998</v>
      </c>
      <c r="E2217" cm="1">
        <f t="array" ref="E2217">_xlfn.IFS(B2217&gt;87,1,AND(B2217&lt;=87, B2217&gt;45),2,AND(B2217&lt;=45,B2217&gt;18),3,B2217&lt;=18,4)</f>
        <v>3</v>
      </c>
      <c r="F2217" cm="1">
        <f t="array" ref="F2217">_xlfn.IFS(C2217&gt;7,4,AND(C2217&lt;=7, C2217&gt;5),3,AND(C2217&lt;=5,C2217&gt;4),2,C2217&lt;=4,1)</f>
        <v>1</v>
      </c>
      <c r="G2217" cm="1">
        <f t="array" ref="G2217">_xlfn.IFS(D2217&gt;4094,4,AND(D2217&lt;=4094, D2217&gt;2784),3,AND(D2217&lt;=2784,D2217&gt;1779),2,D2217&lt;=1779,1)</f>
        <v>1</v>
      </c>
      <c r="H2217">
        <f t="shared" si="34"/>
        <v>311</v>
      </c>
      <c r="I2217" t="str" cm="1">
        <f t="array" ref="I2217">_xlfn.IFS(H2217&gt;411,"Platinum",AND(H2217&lt;=411, H2217&gt;311),"Gold",AND(H2217&lt;=311,H2217&gt;211),"Silver",H2217&lt;=211,"Bronze")</f>
        <v>Silver</v>
      </c>
      <c r="J2217" t="str" cm="1">
        <f t="array" ref="J2217">_xlfn.IFS(
H2217="444","Champions",
LEFT(H2217,1)="4","Loyal Customers",
MID(H2217,2,1)="4","Potential Loyalists",
LEFT(H2217,1)="3","Promising",
LEFT(H2217,1)="2","Customers Needing Attention",
LEFT(H2217,1)&lt;="2","At Risk",
RIGHT(H2217,1)="4","Can't Lose Them",
TRUE,"Hibernating"
)</f>
        <v>Promising</v>
      </c>
    </row>
    <row r="2218" spans="1:10" x14ac:dyDescent="0.25">
      <c r="A2218" s="3" t="s">
        <v>2234</v>
      </c>
      <c r="B2218">
        <v>31</v>
      </c>
      <c r="C2218">
        <v>6</v>
      </c>
      <c r="D2218">
        <v>2035.0200000000002</v>
      </c>
      <c r="E2218" cm="1">
        <f t="array" ref="E2218">_xlfn.IFS(B2218&gt;87,1,AND(B2218&lt;=87, B2218&gt;45),2,AND(B2218&lt;=45,B2218&gt;18),3,B2218&lt;=18,4)</f>
        <v>3</v>
      </c>
      <c r="F2218" cm="1">
        <f t="array" ref="F2218">_xlfn.IFS(C2218&gt;7,4,AND(C2218&lt;=7, C2218&gt;5),3,AND(C2218&lt;=5,C2218&gt;4),2,C2218&lt;=4,1)</f>
        <v>3</v>
      </c>
      <c r="G2218" cm="1">
        <f t="array" ref="G2218">_xlfn.IFS(D2218&gt;4094,4,AND(D2218&lt;=4094, D2218&gt;2784),3,AND(D2218&lt;=2784,D2218&gt;1779),2,D2218&lt;=1779,1)</f>
        <v>2</v>
      </c>
      <c r="H2218">
        <f t="shared" si="34"/>
        <v>332</v>
      </c>
      <c r="I2218" t="str" cm="1">
        <f t="array" ref="I2218">_xlfn.IFS(H2218&gt;411,"Platinum",AND(H2218&lt;=411, H2218&gt;311),"Gold",AND(H2218&lt;=311,H2218&gt;211),"Silver",H2218&lt;=211,"Bronze")</f>
        <v>Gold</v>
      </c>
      <c r="J2218" t="str" cm="1">
        <f t="array" ref="J2218">_xlfn.IFS(
H2218="444","Champions",
LEFT(H2218,1)="4","Loyal Customers",
MID(H2218,2,1)="4","Potential Loyalists",
LEFT(H2218,1)="3","Promising",
LEFT(H2218,1)="2","Customers Needing Attention",
LEFT(H2218,1)&lt;="2","At Risk",
RIGHT(H2218,1)="4","Can't Lose Them",
TRUE,"Hibernating"
)</f>
        <v>Promising</v>
      </c>
    </row>
    <row r="2219" spans="1:10" x14ac:dyDescent="0.25">
      <c r="A2219" s="3" t="s">
        <v>2235</v>
      </c>
      <c r="B2219">
        <v>66</v>
      </c>
      <c r="C2219">
        <v>3</v>
      </c>
      <c r="D2219">
        <v>2511.6999999999998</v>
      </c>
      <c r="E2219" cm="1">
        <f t="array" ref="E2219">_xlfn.IFS(B2219&gt;87,1,AND(B2219&lt;=87, B2219&gt;45),2,AND(B2219&lt;=45,B2219&gt;18),3,B2219&lt;=18,4)</f>
        <v>2</v>
      </c>
      <c r="F2219" cm="1">
        <f t="array" ref="F2219">_xlfn.IFS(C2219&gt;7,4,AND(C2219&lt;=7, C2219&gt;5),3,AND(C2219&lt;=5,C2219&gt;4),2,C2219&lt;=4,1)</f>
        <v>1</v>
      </c>
      <c r="G2219" cm="1">
        <f t="array" ref="G2219">_xlfn.IFS(D2219&gt;4094,4,AND(D2219&lt;=4094, D2219&gt;2784),3,AND(D2219&lt;=2784,D2219&gt;1779),2,D2219&lt;=1779,1)</f>
        <v>2</v>
      </c>
      <c r="H2219">
        <f t="shared" si="34"/>
        <v>212</v>
      </c>
      <c r="I2219" t="str" cm="1">
        <f t="array" ref="I2219">_xlfn.IFS(H2219&gt;411,"Platinum",AND(H2219&lt;=411, H2219&gt;311),"Gold",AND(H2219&lt;=311,H2219&gt;211),"Silver",H2219&lt;=211,"Bronze")</f>
        <v>Silver</v>
      </c>
      <c r="J2219" t="str" cm="1">
        <f t="array" ref="J2219">_xlfn.IFS(
H2219="444","Champions",
LEFT(H2219,1)="4","Loyal Customers",
MID(H2219,2,1)="4","Potential Loyalists",
LEFT(H2219,1)="3","Promising",
LEFT(H2219,1)="2","Customers Needing Attention",
LEFT(H2219,1)&lt;="2","At Risk",
RIGHT(H2219,1)="4","Can't Lose Them",
TRUE,"Hibernating"
)</f>
        <v>Customers Needing Attention</v>
      </c>
    </row>
    <row r="2220" spans="1:10" x14ac:dyDescent="0.25">
      <c r="A2220" s="3" t="s">
        <v>2236</v>
      </c>
      <c r="B2220">
        <v>8</v>
      </c>
      <c r="C2220">
        <v>11</v>
      </c>
      <c r="D2220">
        <v>8095.2</v>
      </c>
      <c r="E2220" cm="1">
        <f t="array" ref="E2220">_xlfn.IFS(B2220&gt;87,1,AND(B2220&lt;=87, B2220&gt;45),2,AND(B2220&lt;=45,B2220&gt;18),3,B2220&lt;=18,4)</f>
        <v>4</v>
      </c>
      <c r="F2220" cm="1">
        <f t="array" ref="F2220">_xlfn.IFS(C2220&gt;7,4,AND(C2220&lt;=7, C2220&gt;5),3,AND(C2220&lt;=5,C2220&gt;4),2,C2220&lt;=4,1)</f>
        <v>4</v>
      </c>
      <c r="G2220" cm="1">
        <f t="array" ref="G2220">_xlfn.IFS(D2220&gt;4094,4,AND(D2220&lt;=4094, D2220&gt;2784),3,AND(D2220&lt;=2784,D2220&gt;1779),2,D2220&lt;=1779,1)</f>
        <v>4</v>
      </c>
      <c r="H2220">
        <f t="shared" si="34"/>
        <v>444</v>
      </c>
      <c r="I2220" t="str" cm="1">
        <f t="array" ref="I2220">_xlfn.IFS(H2220&gt;411,"Platinum",AND(H2220&lt;=411, H2220&gt;311),"Gold",AND(H2220&lt;=311,H2220&gt;211),"Silver",H2220&lt;=211,"Bronze")</f>
        <v>Platinum</v>
      </c>
      <c r="J2220" t="str" cm="1">
        <f t="array" ref="J2220">_xlfn.IFS(
H2220="444","Champions",
LEFT(H2220,1)="4","Loyal Customers",
MID(H2220,2,1)="4","Potential Loyalists",
LEFT(H2220,1)="3","Promising",
LEFT(H2220,1)="2","Customers Needing Attention",
LEFT(H2220,1)&lt;="2","At Risk",
RIGHT(H2220,1)="4","Can't Lose Them",
TRUE,"Hibernating"
)</f>
        <v>Loyal Customers</v>
      </c>
    </row>
    <row r="2221" spans="1:10" x14ac:dyDescent="0.25">
      <c r="A2221" s="3" t="s">
        <v>2237</v>
      </c>
      <c r="B2221">
        <v>102</v>
      </c>
      <c r="C2221">
        <v>7</v>
      </c>
      <c r="D2221">
        <v>3290.21</v>
      </c>
      <c r="E2221" cm="1">
        <f t="array" ref="E2221">_xlfn.IFS(B2221&gt;87,1,AND(B2221&lt;=87, B2221&gt;45),2,AND(B2221&lt;=45,B2221&gt;18),3,B2221&lt;=18,4)</f>
        <v>1</v>
      </c>
      <c r="F2221" cm="1">
        <f t="array" ref="F2221">_xlfn.IFS(C2221&gt;7,4,AND(C2221&lt;=7, C2221&gt;5),3,AND(C2221&lt;=5,C2221&gt;4),2,C2221&lt;=4,1)</f>
        <v>3</v>
      </c>
      <c r="G2221" cm="1">
        <f t="array" ref="G2221">_xlfn.IFS(D2221&gt;4094,4,AND(D2221&lt;=4094, D2221&gt;2784),3,AND(D2221&lt;=2784,D2221&gt;1779),2,D2221&lt;=1779,1)</f>
        <v>3</v>
      </c>
      <c r="H2221">
        <f t="shared" si="34"/>
        <v>133</v>
      </c>
      <c r="I2221" t="str" cm="1">
        <f t="array" ref="I2221">_xlfn.IFS(H2221&gt;411,"Platinum",AND(H2221&lt;=411, H2221&gt;311),"Gold",AND(H2221&lt;=311,H2221&gt;211),"Silver",H2221&lt;=211,"Bronze")</f>
        <v>Bronze</v>
      </c>
      <c r="J2221" t="str" cm="1">
        <f t="array" ref="J2221">_xlfn.IFS(
H2221="444","Champions",
LEFT(H2221,1)="4","Loyal Customers",
MID(H2221,2,1)="4","Potential Loyalists",
LEFT(H2221,1)="3","Promising",
LEFT(H2221,1)="2","Customers Needing Attention",
LEFT(H2221,1)&lt;="2","At Risk",
RIGHT(H2221,1)="4","Can't Lose Them",
TRUE,"Hibernating"
)</f>
        <v>At Risk</v>
      </c>
    </row>
    <row r="2222" spans="1:10" x14ac:dyDescent="0.25">
      <c r="A2222" s="3" t="s">
        <v>2238</v>
      </c>
      <c r="B2222">
        <v>11</v>
      </c>
      <c r="C2222">
        <v>3</v>
      </c>
      <c r="D2222">
        <v>2633.95</v>
      </c>
      <c r="E2222" cm="1">
        <f t="array" ref="E2222">_xlfn.IFS(B2222&gt;87,1,AND(B2222&lt;=87, B2222&gt;45),2,AND(B2222&lt;=45,B2222&gt;18),3,B2222&lt;=18,4)</f>
        <v>4</v>
      </c>
      <c r="F2222" cm="1">
        <f t="array" ref="F2222">_xlfn.IFS(C2222&gt;7,4,AND(C2222&lt;=7, C2222&gt;5),3,AND(C2222&lt;=5,C2222&gt;4),2,C2222&lt;=4,1)</f>
        <v>1</v>
      </c>
      <c r="G2222" cm="1">
        <f t="array" ref="G2222">_xlfn.IFS(D2222&gt;4094,4,AND(D2222&lt;=4094, D2222&gt;2784),3,AND(D2222&lt;=2784,D2222&gt;1779),2,D2222&lt;=1779,1)</f>
        <v>2</v>
      </c>
      <c r="H2222">
        <f t="shared" si="34"/>
        <v>412</v>
      </c>
      <c r="I2222" t="str" cm="1">
        <f t="array" ref="I2222">_xlfn.IFS(H2222&gt;411,"Platinum",AND(H2222&lt;=411, H2222&gt;311),"Gold",AND(H2222&lt;=311,H2222&gt;211),"Silver",H2222&lt;=211,"Bronze")</f>
        <v>Platinum</v>
      </c>
      <c r="J2222" t="str" cm="1">
        <f t="array" ref="J2222">_xlfn.IFS(
H2222="444","Champions",
LEFT(H2222,1)="4","Loyal Customers",
MID(H2222,2,1)="4","Potential Loyalists",
LEFT(H2222,1)="3","Promising",
LEFT(H2222,1)="2","Customers Needing Attention",
LEFT(H2222,1)&lt;="2","At Risk",
RIGHT(H2222,1)="4","Can't Lose Them",
TRUE,"Hibernating"
)</f>
        <v>Loyal Customers</v>
      </c>
    </row>
    <row r="2223" spans="1:10" x14ac:dyDescent="0.25">
      <c r="A2223" s="3" t="s">
        <v>2239</v>
      </c>
      <c r="B2223">
        <v>156</v>
      </c>
      <c r="C2223">
        <v>5</v>
      </c>
      <c r="D2223">
        <v>3475.9</v>
      </c>
      <c r="E2223" cm="1">
        <f t="array" ref="E2223">_xlfn.IFS(B2223&gt;87,1,AND(B2223&lt;=87, B2223&gt;45),2,AND(B2223&lt;=45,B2223&gt;18),3,B2223&lt;=18,4)</f>
        <v>1</v>
      </c>
      <c r="F2223" cm="1">
        <f t="array" ref="F2223">_xlfn.IFS(C2223&gt;7,4,AND(C2223&lt;=7, C2223&gt;5),3,AND(C2223&lt;=5,C2223&gt;4),2,C2223&lt;=4,1)</f>
        <v>2</v>
      </c>
      <c r="G2223" cm="1">
        <f t="array" ref="G2223">_xlfn.IFS(D2223&gt;4094,4,AND(D2223&lt;=4094, D2223&gt;2784),3,AND(D2223&lt;=2784,D2223&gt;1779),2,D2223&lt;=1779,1)</f>
        <v>3</v>
      </c>
      <c r="H2223">
        <f t="shared" si="34"/>
        <v>123</v>
      </c>
      <c r="I2223" t="str" cm="1">
        <f t="array" ref="I2223">_xlfn.IFS(H2223&gt;411,"Platinum",AND(H2223&lt;=411, H2223&gt;311),"Gold",AND(H2223&lt;=311,H2223&gt;211),"Silver",H2223&lt;=211,"Bronze")</f>
        <v>Bronze</v>
      </c>
      <c r="J2223" t="str" cm="1">
        <f t="array" ref="J2223">_xlfn.IFS(
H2223="444","Champions",
LEFT(H2223,1)="4","Loyal Customers",
MID(H2223,2,1)="4","Potential Loyalists",
LEFT(H2223,1)="3","Promising",
LEFT(H2223,1)="2","Customers Needing Attention",
LEFT(H2223,1)&lt;="2","At Risk",
RIGHT(H2223,1)="4","Can't Lose Them",
TRUE,"Hibernating"
)</f>
        <v>At Risk</v>
      </c>
    </row>
    <row r="2224" spans="1:10" x14ac:dyDescent="0.25">
      <c r="A2224" s="3" t="s">
        <v>2240</v>
      </c>
      <c r="B2224">
        <v>42</v>
      </c>
      <c r="C2224">
        <v>4</v>
      </c>
      <c r="D2224">
        <v>3354.2699999999995</v>
      </c>
      <c r="E2224" cm="1">
        <f t="array" ref="E2224">_xlfn.IFS(B2224&gt;87,1,AND(B2224&lt;=87, B2224&gt;45),2,AND(B2224&lt;=45,B2224&gt;18),3,B2224&lt;=18,4)</f>
        <v>3</v>
      </c>
      <c r="F2224" cm="1">
        <f t="array" ref="F2224">_xlfn.IFS(C2224&gt;7,4,AND(C2224&lt;=7, C2224&gt;5),3,AND(C2224&lt;=5,C2224&gt;4),2,C2224&lt;=4,1)</f>
        <v>1</v>
      </c>
      <c r="G2224" cm="1">
        <f t="array" ref="G2224">_xlfn.IFS(D2224&gt;4094,4,AND(D2224&lt;=4094, D2224&gt;2784),3,AND(D2224&lt;=2784,D2224&gt;1779),2,D2224&lt;=1779,1)</f>
        <v>3</v>
      </c>
      <c r="H2224">
        <f t="shared" si="34"/>
        <v>313</v>
      </c>
      <c r="I2224" t="str" cm="1">
        <f t="array" ref="I2224">_xlfn.IFS(H2224&gt;411,"Platinum",AND(H2224&lt;=411, H2224&gt;311),"Gold",AND(H2224&lt;=311,H2224&gt;211),"Silver",H2224&lt;=211,"Bronze")</f>
        <v>Gold</v>
      </c>
      <c r="J2224" t="str" cm="1">
        <f t="array" ref="J2224">_xlfn.IFS(
H2224="444","Champions",
LEFT(H2224,1)="4","Loyal Customers",
MID(H2224,2,1)="4","Potential Loyalists",
LEFT(H2224,1)="3","Promising",
LEFT(H2224,1)="2","Customers Needing Attention",
LEFT(H2224,1)&lt;="2","At Risk",
RIGHT(H2224,1)="4","Can't Lose Them",
TRUE,"Hibernating"
)</f>
        <v>Promising</v>
      </c>
    </row>
    <row r="2225" spans="1:10" x14ac:dyDescent="0.25">
      <c r="A2225" s="3" t="s">
        <v>2241</v>
      </c>
      <c r="B2225">
        <v>104</v>
      </c>
      <c r="C2225">
        <v>4</v>
      </c>
      <c r="D2225">
        <v>3378.5699999999997</v>
      </c>
      <c r="E2225" cm="1">
        <f t="array" ref="E2225">_xlfn.IFS(B2225&gt;87,1,AND(B2225&lt;=87, B2225&gt;45),2,AND(B2225&lt;=45,B2225&gt;18),3,B2225&lt;=18,4)</f>
        <v>1</v>
      </c>
      <c r="F2225" cm="1">
        <f t="array" ref="F2225">_xlfn.IFS(C2225&gt;7,4,AND(C2225&lt;=7, C2225&gt;5),3,AND(C2225&lt;=5,C2225&gt;4),2,C2225&lt;=4,1)</f>
        <v>1</v>
      </c>
      <c r="G2225" cm="1">
        <f t="array" ref="G2225">_xlfn.IFS(D2225&gt;4094,4,AND(D2225&lt;=4094, D2225&gt;2784),3,AND(D2225&lt;=2784,D2225&gt;1779),2,D2225&lt;=1779,1)</f>
        <v>3</v>
      </c>
      <c r="H2225">
        <f t="shared" si="34"/>
        <v>113</v>
      </c>
      <c r="I2225" t="str" cm="1">
        <f t="array" ref="I2225">_xlfn.IFS(H2225&gt;411,"Platinum",AND(H2225&lt;=411, H2225&gt;311),"Gold",AND(H2225&lt;=311,H2225&gt;211),"Silver",H2225&lt;=211,"Bronze")</f>
        <v>Bronze</v>
      </c>
      <c r="J2225" t="str" cm="1">
        <f t="array" ref="J2225">_xlfn.IFS(
H2225="444","Champions",
LEFT(H2225,1)="4","Loyal Customers",
MID(H2225,2,1)="4","Potential Loyalists",
LEFT(H2225,1)="3","Promising",
LEFT(H2225,1)="2","Customers Needing Attention",
LEFT(H2225,1)&lt;="2","At Risk",
RIGHT(H2225,1)="4","Can't Lose Them",
TRUE,"Hibernating"
)</f>
        <v>At Risk</v>
      </c>
    </row>
    <row r="2226" spans="1:10" x14ac:dyDescent="0.25">
      <c r="A2226" s="3" t="s">
        <v>2242</v>
      </c>
      <c r="B2226">
        <v>44</v>
      </c>
      <c r="C2226">
        <v>6</v>
      </c>
      <c r="D2226">
        <v>1784.3200000000002</v>
      </c>
      <c r="E2226" cm="1">
        <f t="array" ref="E2226">_xlfn.IFS(B2226&gt;87,1,AND(B2226&lt;=87, B2226&gt;45),2,AND(B2226&lt;=45,B2226&gt;18),3,B2226&lt;=18,4)</f>
        <v>3</v>
      </c>
      <c r="F2226" cm="1">
        <f t="array" ref="F2226">_xlfn.IFS(C2226&gt;7,4,AND(C2226&lt;=7, C2226&gt;5),3,AND(C2226&lt;=5,C2226&gt;4),2,C2226&lt;=4,1)</f>
        <v>3</v>
      </c>
      <c r="G2226" cm="1">
        <f t="array" ref="G2226">_xlfn.IFS(D2226&gt;4094,4,AND(D2226&lt;=4094, D2226&gt;2784),3,AND(D2226&lt;=2784,D2226&gt;1779),2,D2226&lt;=1779,1)</f>
        <v>2</v>
      </c>
      <c r="H2226">
        <f t="shared" si="34"/>
        <v>332</v>
      </c>
      <c r="I2226" t="str" cm="1">
        <f t="array" ref="I2226">_xlfn.IFS(H2226&gt;411,"Platinum",AND(H2226&lt;=411, H2226&gt;311),"Gold",AND(H2226&lt;=311,H2226&gt;211),"Silver",H2226&lt;=211,"Bronze")</f>
        <v>Gold</v>
      </c>
      <c r="J2226" t="str" cm="1">
        <f t="array" ref="J2226">_xlfn.IFS(
H2226="444","Champions",
LEFT(H2226,1)="4","Loyal Customers",
MID(H2226,2,1)="4","Potential Loyalists",
LEFT(H2226,1)="3","Promising",
LEFT(H2226,1)="2","Customers Needing Attention",
LEFT(H2226,1)&lt;="2","At Risk",
RIGHT(H2226,1)="4","Can't Lose Them",
TRUE,"Hibernating"
)</f>
        <v>Promising</v>
      </c>
    </row>
    <row r="2227" spans="1:10" x14ac:dyDescent="0.25">
      <c r="A2227" s="3" t="s">
        <v>2243</v>
      </c>
      <c r="B2227">
        <v>111</v>
      </c>
      <c r="C2227">
        <v>9</v>
      </c>
      <c r="D2227">
        <v>5168.1399999999994</v>
      </c>
      <c r="E2227" cm="1">
        <f t="array" ref="E2227">_xlfn.IFS(B2227&gt;87,1,AND(B2227&lt;=87, B2227&gt;45),2,AND(B2227&lt;=45,B2227&gt;18),3,B2227&lt;=18,4)</f>
        <v>1</v>
      </c>
      <c r="F2227" cm="1">
        <f t="array" ref="F2227">_xlfn.IFS(C2227&gt;7,4,AND(C2227&lt;=7, C2227&gt;5),3,AND(C2227&lt;=5,C2227&gt;4),2,C2227&lt;=4,1)</f>
        <v>4</v>
      </c>
      <c r="G2227" cm="1">
        <f t="array" ref="G2227">_xlfn.IFS(D2227&gt;4094,4,AND(D2227&lt;=4094, D2227&gt;2784),3,AND(D2227&lt;=2784,D2227&gt;1779),2,D2227&lt;=1779,1)</f>
        <v>4</v>
      </c>
      <c r="H2227">
        <f t="shared" si="34"/>
        <v>144</v>
      </c>
      <c r="I2227" t="str" cm="1">
        <f t="array" ref="I2227">_xlfn.IFS(H2227&gt;411,"Platinum",AND(H2227&lt;=411, H2227&gt;311),"Gold",AND(H2227&lt;=311,H2227&gt;211),"Silver",H2227&lt;=211,"Bronze")</f>
        <v>Bronze</v>
      </c>
      <c r="J2227" t="str" cm="1">
        <f t="array" ref="J2227">_xlfn.IFS(
H2227="444","Champions",
LEFT(H2227,1)="4","Loyal Customers",
MID(H2227,2,1)="4","Potential Loyalists",
LEFT(H2227,1)="3","Promising",
LEFT(H2227,1)="2","Customers Needing Attention",
LEFT(H2227,1)&lt;="2","At Risk",
RIGHT(H2227,1)="4","Can't Lose Them",
TRUE,"Hibernating"
)</f>
        <v>Potential Loyalists</v>
      </c>
    </row>
    <row r="2228" spans="1:10" x14ac:dyDescent="0.25">
      <c r="A2228" s="3" t="s">
        <v>2244</v>
      </c>
      <c r="B2228">
        <v>113</v>
      </c>
      <c r="C2228">
        <v>5</v>
      </c>
      <c r="D2228">
        <v>3550.04</v>
      </c>
      <c r="E2228" cm="1">
        <f t="array" ref="E2228">_xlfn.IFS(B2228&gt;87,1,AND(B2228&lt;=87, B2228&gt;45),2,AND(B2228&lt;=45,B2228&gt;18),3,B2228&lt;=18,4)</f>
        <v>1</v>
      </c>
      <c r="F2228" cm="1">
        <f t="array" ref="F2228">_xlfn.IFS(C2228&gt;7,4,AND(C2228&lt;=7, C2228&gt;5),3,AND(C2228&lt;=5,C2228&gt;4),2,C2228&lt;=4,1)</f>
        <v>2</v>
      </c>
      <c r="G2228" cm="1">
        <f t="array" ref="G2228">_xlfn.IFS(D2228&gt;4094,4,AND(D2228&lt;=4094, D2228&gt;2784),3,AND(D2228&lt;=2784,D2228&gt;1779),2,D2228&lt;=1779,1)</f>
        <v>3</v>
      </c>
      <c r="H2228">
        <f t="shared" si="34"/>
        <v>123</v>
      </c>
      <c r="I2228" t="str" cm="1">
        <f t="array" ref="I2228">_xlfn.IFS(H2228&gt;411,"Platinum",AND(H2228&lt;=411, H2228&gt;311),"Gold",AND(H2228&lt;=311,H2228&gt;211),"Silver",H2228&lt;=211,"Bronze")</f>
        <v>Bronze</v>
      </c>
      <c r="J2228" t="str" cm="1">
        <f t="array" ref="J2228">_xlfn.IFS(
H2228="444","Champions",
LEFT(H2228,1)="4","Loyal Customers",
MID(H2228,2,1)="4","Potential Loyalists",
LEFT(H2228,1)="3","Promising",
LEFT(H2228,1)="2","Customers Needing Attention",
LEFT(H2228,1)&lt;="2","At Risk",
RIGHT(H2228,1)="4","Can't Lose Them",
TRUE,"Hibernating"
)</f>
        <v>At Risk</v>
      </c>
    </row>
    <row r="2229" spans="1:10" x14ac:dyDescent="0.25">
      <c r="A2229" s="3" t="s">
        <v>2245</v>
      </c>
      <c r="B2229">
        <v>189</v>
      </c>
      <c r="C2229">
        <v>3</v>
      </c>
      <c r="D2229">
        <v>2602.31</v>
      </c>
      <c r="E2229" cm="1">
        <f t="array" ref="E2229">_xlfn.IFS(B2229&gt;87,1,AND(B2229&lt;=87, B2229&gt;45),2,AND(B2229&lt;=45,B2229&gt;18),3,B2229&lt;=18,4)</f>
        <v>1</v>
      </c>
      <c r="F2229" cm="1">
        <f t="array" ref="F2229">_xlfn.IFS(C2229&gt;7,4,AND(C2229&lt;=7, C2229&gt;5),3,AND(C2229&lt;=5,C2229&gt;4),2,C2229&lt;=4,1)</f>
        <v>1</v>
      </c>
      <c r="G2229" cm="1">
        <f t="array" ref="G2229">_xlfn.IFS(D2229&gt;4094,4,AND(D2229&lt;=4094, D2229&gt;2784),3,AND(D2229&lt;=2784,D2229&gt;1779),2,D2229&lt;=1779,1)</f>
        <v>2</v>
      </c>
      <c r="H2229">
        <f t="shared" si="34"/>
        <v>112</v>
      </c>
      <c r="I2229" t="str" cm="1">
        <f t="array" ref="I2229">_xlfn.IFS(H2229&gt;411,"Platinum",AND(H2229&lt;=411, H2229&gt;311),"Gold",AND(H2229&lt;=311,H2229&gt;211),"Silver",H2229&lt;=211,"Bronze")</f>
        <v>Bronze</v>
      </c>
      <c r="J2229" t="str" cm="1">
        <f t="array" ref="J2229">_xlfn.IFS(
H2229="444","Champions",
LEFT(H2229,1)="4","Loyal Customers",
MID(H2229,2,1)="4","Potential Loyalists",
LEFT(H2229,1)="3","Promising",
LEFT(H2229,1)="2","Customers Needing Attention",
LEFT(H2229,1)&lt;="2","At Risk",
RIGHT(H2229,1)="4","Can't Lose Them",
TRUE,"Hibernating"
)</f>
        <v>At Risk</v>
      </c>
    </row>
    <row r="2230" spans="1:10" x14ac:dyDescent="0.25">
      <c r="A2230" s="3" t="s">
        <v>2246</v>
      </c>
      <c r="B2230">
        <v>30</v>
      </c>
      <c r="C2230">
        <v>4</v>
      </c>
      <c r="D2230">
        <v>3901.96</v>
      </c>
      <c r="E2230" cm="1">
        <f t="array" ref="E2230">_xlfn.IFS(B2230&gt;87,1,AND(B2230&lt;=87, B2230&gt;45),2,AND(B2230&lt;=45,B2230&gt;18),3,B2230&lt;=18,4)</f>
        <v>3</v>
      </c>
      <c r="F2230" cm="1">
        <f t="array" ref="F2230">_xlfn.IFS(C2230&gt;7,4,AND(C2230&lt;=7, C2230&gt;5),3,AND(C2230&lt;=5,C2230&gt;4),2,C2230&lt;=4,1)</f>
        <v>1</v>
      </c>
      <c r="G2230" cm="1">
        <f t="array" ref="G2230">_xlfn.IFS(D2230&gt;4094,4,AND(D2230&lt;=4094, D2230&gt;2784),3,AND(D2230&lt;=2784,D2230&gt;1779),2,D2230&lt;=1779,1)</f>
        <v>3</v>
      </c>
      <c r="H2230">
        <f t="shared" si="34"/>
        <v>313</v>
      </c>
      <c r="I2230" t="str" cm="1">
        <f t="array" ref="I2230">_xlfn.IFS(H2230&gt;411,"Platinum",AND(H2230&lt;=411, H2230&gt;311),"Gold",AND(H2230&lt;=311,H2230&gt;211),"Silver",H2230&lt;=211,"Bronze")</f>
        <v>Gold</v>
      </c>
      <c r="J2230" t="str" cm="1">
        <f t="array" ref="J2230">_xlfn.IFS(
H2230="444","Champions",
LEFT(H2230,1)="4","Loyal Customers",
MID(H2230,2,1)="4","Potential Loyalists",
LEFT(H2230,1)="3","Promising",
LEFT(H2230,1)="2","Customers Needing Attention",
LEFT(H2230,1)&lt;="2","At Risk",
RIGHT(H2230,1)="4","Can't Lose Them",
TRUE,"Hibernating"
)</f>
        <v>Promising</v>
      </c>
    </row>
    <row r="2231" spans="1:10" x14ac:dyDescent="0.25">
      <c r="A2231" s="3" t="s">
        <v>2247</v>
      </c>
      <c r="B2231">
        <v>3</v>
      </c>
      <c r="C2231">
        <v>7</v>
      </c>
      <c r="D2231">
        <v>4500.3</v>
      </c>
      <c r="E2231" cm="1">
        <f t="array" ref="E2231">_xlfn.IFS(B2231&gt;87,1,AND(B2231&lt;=87, B2231&gt;45),2,AND(B2231&lt;=45,B2231&gt;18),3,B2231&lt;=18,4)</f>
        <v>4</v>
      </c>
      <c r="F2231" cm="1">
        <f t="array" ref="F2231">_xlfn.IFS(C2231&gt;7,4,AND(C2231&lt;=7, C2231&gt;5),3,AND(C2231&lt;=5,C2231&gt;4),2,C2231&lt;=4,1)</f>
        <v>3</v>
      </c>
      <c r="G2231" cm="1">
        <f t="array" ref="G2231">_xlfn.IFS(D2231&gt;4094,4,AND(D2231&lt;=4094, D2231&gt;2784),3,AND(D2231&lt;=2784,D2231&gt;1779),2,D2231&lt;=1779,1)</f>
        <v>4</v>
      </c>
      <c r="H2231">
        <f t="shared" si="34"/>
        <v>434</v>
      </c>
      <c r="I2231" t="str" cm="1">
        <f t="array" ref="I2231">_xlfn.IFS(H2231&gt;411,"Platinum",AND(H2231&lt;=411, H2231&gt;311),"Gold",AND(H2231&lt;=311,H2231&gt;211),"Silver",H2231&lt;=211,"Bronze")</f>
        <v>Platinum</v>
      </c>
      <c r="J2231" t="str" cm="1">
        <f t="array" ref="J2231">_xlfn.IFS(
H2231="444","Champions",
LEFT(H2231,1)="4","Loyal Customers",
MID(H2231,2,1)="4","Potential Loyalists",
LEFT(H2231,1)="3","Promising",
LEFT(H2231,1)="2","Customers Needing Attention",
LEFT(H2231,1)&lt;="2","At Risk",
RIGHT(H2231,1)="4","Can't Lose Them",
TRUE,"Hibernating"
)</f>
        <v>Loyal Customers</v>
      </c>
    </row>
    <row r="2232" spans="1:10" x14ac:dyDescent="0.25">
      <c r="A2232" s="3" t="s">
        <v>2248</v>
      </c>
      <c r="B2232">
        <v>5</v>
      </c>
      <c r="C2232">
        <v>6</v>
      </c>
      <c r="D2232">
        <v>3216.01</v>
      </c>
      <c r="E2232" cm="1">
        <f t="array" ref="E2232">_xlfn.IFS(B2232&gt;87,1,AND(B2232&lt;=87, B2232&gt;45),2,AND(B2232&lt;=45,B2232&gt;18),3,B2232&lt;=18,4)</f>
        <v>4</v>
      </c>
      <c r="F2232" cm="1">
        <f t="array" ref="F2232">_xlfn.IFS(C2232&gt;7,4,AND(C2232&lt;=7, C2232&gt;5),3,AND(C2232&lt;=5,C2232&gt;4),2,C2232&lt;=4,1)</f>
        <v>3</v>
      </c>
      <c r="G2232" cm="1">
        <f t="array" ref="G2232">_xlfn.IFS(D2232&gt;4094,4,AND(D2232&lt;=4094, D2232&gt;2784),3,AND(D2232&lt;=2784,D2232&gt;1779),2,D2232&lt;=1779,1)</f>
        <v>3</v>
      </c>
      <c r="H2232">
        <f t="shared" si="34"/>
        <v>433</v>
      </c>
      <c r="I2232" t="str" cm="1">
        <f t="array" ref="I2232">_xlfn.IFS(H2232&gt;411,"Platinum",AND(H2232&lt;=411, H2232&gt;311),"Gold",AND(H2232&lt;=311,H2232&gt;211),"Silver",H2232&lt;=211,"Bronze")</f>
        <v>Platinum</v>
      </c>
      <c r="J2232" t="str" cm="1">
        <f t="array" ref="J2232">_xlfn.IFS(
H2232="444","Champions",
LEFT(H2232,1)="4","Loyal Customers",
MID(H2232,2,1)="4","Potential Loyalists",
LEFT(H2232,1)="3","Promising",
LEFT(H2232,1)="2","Customers Needing Attention",
LEFT(H2232,1)&lt;="2","At Risk",
RIGHT(H2232,1)="4","Can't Lose Them",
TRUE,"Hibernating"
)</f>
        <v>Loyal Customers</v>
      </c>
    </row>
    <row r="2233" spans="1:10" x14ac:dyDescent="0.25">
      <c r="A2233" s="3" t="s">
        <v>2249</v>
      </c>
      <c r="B2233">
        <v>88</v>
      </c>
      <c r="C2233">
        <v>4</v>
      </c>
      <c r="D2233">
        <v>2250.3000000000002</v>
      </c>
      <c r="E2233" cm="1">
        <f t="array" ref="E2233">_xlfn.IFS(B2233&gt;87,1,AND(B2233&lt;=87, B2233&gt;45),2,AND(B2233&lt;=45,B2233&gt;18),3,B2233&lt;=18,4)</f>
        <v>1</v>
      </c>
      <c r="F2233" cm="1">
        <f t="array" ref="F2233">_xlfn.IFS(C2233&gt;7,4,AND(C2233&lt;=7, C2233&gt;5),3,AND(C2233&lt;=5,C2233&gt;4),2,C2233&lt;=4,1)</f>
        <v>1</v>
      </c>
      <c r="G2233" cm="1">
        <f t="array" ref="G2233">_xlfn.IFS(D2233&gt;4094,4,AND(D2233&lt;=4094, D2233&gt;2784),3,AND(D2233&lt;=2784,D2233&gt;1779),2,D2233&lt;=1779,1)</f>
        <v>2</v>
      </c>
      <c r="H2233">
        <f t="shared" si="34"/>
        <v>112</v>
      </c>
      <c r="I2233" t="str" cm="1">
        <f t="array" ref="I2233">_xlfn.IFS(H2233&gt;411,"Platinum",AND(H2233&lt;=411, H2233&gt;311),"Gold",AND(H2233&lt;=311,H2233&gt;211),"Silver",H2233&lt;=211,"Bronze")</f>
        <v>Bronze</v>
      </c>
      <c r="J2233" t="str" cm="1">
        <f t="array" ref="J2233">_xlfn.IFS(
H2233="444","Champions",
LEFT(H2233,1)="4","Loyal Customers",
MID(H2233,2,1)="4","Potential Loyalists",
LEFT(H2233,1)="3","Promising",
LEFT(H2233,1)="2","Customers Needing Attention",
LEFT(H2233,1)&lt;="2","At Risk",
RIGHT(H2233,1)="4","Can't Lose Them",
TRUE,"Hibernating"
)</f>
        <v>At Risk</v>
      </c>
    </row>
    <row r="2234" spans="1:10" x14ac:dyDescent="0.25">
      <c r="A2234" s="3" t="s">
        <v>2250</v>
      </c>
      <c r="B2234">
        <v>93</v>
      </c>
      <c r="C2234">
        <v>2</v>
      </c>
      <c r="D2234">
        <v>89.710000000000008</v>
      </c>
      <c r="E2234" cm="1">
        <f t="array" ref="E2234">_xlfn.IFS(B2234&gt;87,1,AND(B2234&lt;=87, B2234&gt;45),2,AND(B2234&lt;=45,B2234&gt;18),3,B2234&lt;=18,4)</f>
        <v>1</v>
      </c>
      <c r="F2234" cm="1">
        <f t="array" ref="F2234">_xlfn.IFS(C2234&gt;7,4,AND(C2234&lt;=7, C2234&gt;5),3,AND(C2234&lt;=5,C2234&gt;4),2,C2234&lt;=4,1)</f>
        <v>1</v>
      </c>
      <c r="G2234" cm="1">
        <f t="array" ref="G2234">_xlfn.IFS(D2234&gt;4094,4,AND(D2234&lt;=4094, D2234&gt;2784),3,AND(D2234&lt;=2784,D2234&gt;1779),2,D2234&lt;=1779,1)</f>
        <v>1</v>
      </c>
      <c r="H2234">
        <f t="shared" si="34"/>
        <v>111</v>
      </c>
      <c r="I2234" t="str" cm="1">
        <f t="array" ref="I2234">_xlfn.IFS(H2234&gt;411,"Platinum",AND(H2234&lt;=411, H2234&gt;311),"Gold",AND(H2234&lt;=311,H2234&gt;211),"Silver",H2234&lt;=211,"Bronze")</f>
        <v>Bronze</v>
      </c>
      <c r="J2234" t="str" cm="1">
        <f t="array" ref="J2234">_xlfn.IFS(
H2234="444","Champions",
LEFT(H2234,1)="4","Loyal Customers",
MID(H2234,2,1)="4","Potential Loyalists",
LEFT(H2234,1)="3","Promising",
LEFT(H2234,1)="2","Customers Needing Attention",
LEFT(H2234,1)&lt;="2","At Risk",
RIGHT(H2234,1)="4","Can't Lose Them",
TRUE,"Hibernating"
)</f>
        <v>At Risk</v>
      </c>
    </row>
    <row r="2235" spans="1:10" x14ac:dyDescent="0.25">
      <c r="A2235" s="3" t="s">
        <v>2251</v>
      </c>
      <c r="B2235">
        <v>110</v>
      </c>
      <c r="C2235">
        <v>4</v>
      </c>
      <c r="D2235">
        <v>1903.35</v>
      </c>
      <c r="E2235" cm="1">
        <f t="array" ref="E2235">_xlfn.IFS(B2235&gt;87,1,AND(B2235&lt;=87, B2235&gt;45),2,AND(B2235&lt;=45,B2235&gt;18),3,B2235&lt;=18,4)</f>
        <v>1</v>
      </c>
      <c r="F2235" cm="1">
        <f t="array" ref="F2235">_xlfn.IFS(C2235&gt;7,4,AND(C2235&lt;=7, C2235&gt;5),3,AND(C2235&lt;=5,C2235&gt;4),2,C2235&lt;=4,1)</f>
        <v>1</v>
      </c>
      <c r="G2235" cm="1">
        <f t="array" ref="G2235">_xlfn.IFS(D2235&gt;4094,4,AND(D2235&lt;=4094, D2235&gt;2784),3,AND(D2235&lt;=2784,D2235&gt;1779),2,D2235&lt;=1779,1)</f>
        <v>2</v>
      </c>
      <c r="H2235">
        <f t="shared" si="34"/>
        <v>112</v>
      </c>
      <c r="I2235" t="str" cm="1">
        <f t="array" ref="I2235">_xlfn.IFS(H2235&gt;411,"Platinum",AND(H2235&lt;=411, H2235&gt;311),"Gold",AND(H2235&lt;=311,H2235&gt;211),"Silver",H2235&lt;=211,"Bronze")</f>
        <v>Bronze</v>
      </c>
      <c r="J2235" t="str" cm="1">
        <f t="array" ref="J2235">_xlfn.IFS(
H2235="444","Champions",
LEFT(H2235,1)="4","Loyal Customers",
MID(H2235,2,1)="4","Potential Loyalists",
LEFT(H2235,1)="3","Promising",
LEFT(H2235,1)="2","Customers Needing Attention",
LEFT(H2235,1)&lt;="2","At Risk",
RIGHT(H2235,1)="4","Can't Lose Them",
TRUE,"Hibernating"
)</f>
        <v>At Risk</v>
      </c>
    </row>
    <row r="2236" spans="1:10" x14ac:dyDescent="0.25">
      <c r="A2236" s="3" t="s">
        <v>2252</v>
      </c>
      <c r="B2236">
        <v>35</v>
      </c>
      <c r="C2236">
        <v>4</v>
      </c>
      <c r="D2236">
        <v>1349.76</v>
      </c>
      <c r="E2236" cm="1">
        <f t="array" ref="E2236">_xlfn.IFS(B2236&gt;87,1,AND(B2236&lt;=87, B2236&gt;45),2,AND(B2236&lt;=45,B2236&gt;18),3,B2236&lt;=18,4)</f>
        <v>3</v>
      </c>
      <c r="F2236" cm="1">
        <f t="array" ref="F2236">_xlfn.IFS(C2236&gt;7,4,AND(C2236&lt;=7, C2236&gt;5),3,AND(C2236&lt;=5,C2236&gt;4),2,C2236&lt;=4,1)</f>
        <v>1</v>
      </c>
      <c r="G2236" cm="1">
        <f t="array" ref="G2236">_xlfn.IFS(D2236&gt;4094,4,AND(D2236&lt;=4094, D2236&gt;2784),3,AND(D2236&lt;=2784,D2236&gt;1779),2,D2236&lt;=1779,1)</f>
        <v>1</v>
      </c>
      <c r="H2236">
        <f t="shared" si="34"/>
        <v>311</v>
      </c>
      <c r="I2236" t="str" cm="1">
        <f t="array" ref="I2236">_xlfn.IFS(H2236&gt;411,"Platinum",AND(H2236&lt;=411, H2236&gt;311),"Gold",AND(H2236&lt;=311,H2236&gt;211),"Silver",H2236&lt;=211,"Bronze")</f>
        <v>Silver</v>
      </c>
      <c r="J2236" t="str" cm="1">
        <f t="array" ref="J2236">_xlfn.IFS(
H2236="444","Champions",
LEFT(H2236,1)="4","Loyal Customers",
MID(H2236,2,1)="4","Potential Loyalists",
LEFT(H2236,1)="3","Promising",
LEFT(H2236,1)="2","Customers Needing Attention",
LEFT(H2236,1)&lt;="2","At Risk",
RIGHT(H2236,1)="4","Can't Lose Them",
TRUE,"Hibernating"
)</f>
        <v>Promising</v>
      </c>
    </row>
    <row r="2237" spans="1:10" x14ac:dyDescent="0.25">
      <c r="A2237" s="3" t="s">
        <v>2253</v>
      </c>
      <c r="B2237">
        <v>3</v>
      </c>
      <c r="C2237">
        <v>6</v>
      </c>
      <c r="D2237">
        <v>6440.130000000001</v>
      </c>
      <c r="E2237" cm="1">
        <f t="array" ref="E2237">_xlfn.IFS(B2237&gt;87,1,AND(B2237&lt;=87, B2237&gt;45),2,AND(B2237&lt;=45,B2237&gt;18),3,B2237&lt;=18,4)</f>
        <v>4</v>
      </c>
      <c r="F2237" cm="1">
        <f t="array" ref="F2237">_xlfn.IFS(C2237&gt;7,4,AND(C2237&lt;=7, C2237&gt;5),3,AND(C2237&lt;=5,C2237&gt;4),2,C2237&lt;=4,1)</f>
        <v>3</v>
      </c>
      <c r="G2237" cm="1">
        <f t="array" ref="G2237">_xlfn.IFS(D2237&gt;4094,4,AND(D2237&lt;=4094, D2237&gt;2784),3,AND(D2237&lt;=2784,D2237&gt;1779),2,D2237&lt;=1779,1)</f>
        <v>4</v>
      </c>
      <c r="H2237">
        <f t="shared" si="34"/>
        <v>434</v>
      </c>
      <c r="I2237" t="str" cm="1">
        <f t="array" ref="I2237">_xlfn.IFS(H2237&gt;411,"Platinum",AND(H2237&lt;=411, H2237&gt;311),"Gold",AND(H2237&lt;=311,H2237&gt;211),"Silver",H2237&lt;=211,"Bronze")</f>
        <v>Platinum</v>
      </c>
      <c r="J2237" t="str" cm="1">
        <f t="array" ref="J2237">_xlfn.IFS(
H2237="444","Champions",
LEFT(H2237,1)="4","Loyal Customers",
MID(H2237,2,1)="4","Potential Loyalists",
LEFT(H2237,1)="3","Promising",
LEFT(H2237,1)="2","Customers Needing Attention",
LEFT(H2237,1)&lt;="2","At Risk",
RIGHT(H2237,1)="4","Can't Lose Them",
TRUE,"Hibernating"
)</f>
        <v>Loyal Customers</v>
      </c>
    </row>
    <row r="2238" spans="1:10" x14ac:dyDescent="0.25">
      <c r="A2238" s="3" t="s">
        <v>2254</v>
      </c>
      <c r="B2238">
        <v>4</v>
      </c>
      <c r="C2238">
        <v>9</v>
      </c>
      <c r="D2238">
        <v>3849.19</v>
      </c>
      <c r="E2238" cm="1">
        <f t="array" ref="E2238">_xlfn.IFS(B2238&gt;87,1,AND(B2238&lt;=87, B2238&gt;45),2,AND(B2238&lt;=45,B2238&gt;18),3,B2238&lt;=18,4)</f>
        <v>4</v>
      </c>
      <c r="F2238" cm="1">
        <f t="array" ref="F2238">_xlfn.IFS(C2238&gt;7,4,AND(C2238&lt;=7, C2238&gt;5),3,AND(C2238&lt;=5,C2238&gt;4),2,C2238&lt;=4,1)</f>
        <v>4</v>
      </c>
      <c r="G2238" cm="1">
        <f t="array" ref="G2238">_xlfn.IFS(D2238&gt;4094,4,AND(D2238&lt;=4094, D2238&gt;2784),3,AND(D2238&lt;=2784,D2238&gt;1779),2,D2238&lt;=1779,1)</f>
        <v>3</v>
      </c>
      <c r="H2238">
        <f t="shared" si="34"/>
        <v>443</v>
      </c>
      <c r="I2238" t="str" cm="1">
        <f t="array" ref="I2238">_xlfn.IFS(H2238&gt;411,"Platinum",AND(H2238&lt;=411, H2238&gt;311),"Gold",AND(H2238&lt;=311,H2238&gt;211),"Silver",H2238&lt;=211,"Bronze")</f>
        <v>Platinum</v>
      </c>
      <c r="J2238" t="str" cm="1">
        <f t="array" ref="J2238">_xlfn.IFS(
H2238="444","Champions",
LEFT(H2238,1)="4","Loyal Customers",
MID(H2238,2,1)="4","Potential Loyalists",
LEFT(H2238,1)="3","Promising",
LEFT(H2238,1)="2","Customers Needing Attention",
LEFT(H2238,1)&lt;="2","At Risk",
RIGHT(H2238,1)="4","Can't Lose Them",
TRUE,"Hibernating"
)</f>
        <v>Loyal Customers</v>
      </c>
    </row>
    <row r="2239" spans="1:10" x14ac:dyDescent="0.25">
      <c r="A2239" s="3" t="s">
        <v>2255</v>
      </c>
      <c r="B2239">
        <v>19</v>
      </c>
      <c r="C2239">
        <v>9</v>
      </c>
      <c r="D2239">
        <v>4656.84</v>
      </c>
      <c r="E2239" cm="1">
        <f t="array" ref="E2239">_xlfn.IFS(B2239&gt;87,1,AND(B2239&lt;=87, B2239&gt;45),2,AND(B2239&lt;=45,B2239&gt;18),3,B2239&lt;=18,4)</f>
        <v>3</v>
      </c>
      <c r="F2239" cm="1">
        <f t="array" ref="F2239">_xlfn.IFS(C2239&gt;7,4,AND(C2239&lt;=7, C2239&gt;5),3,AND(C2239&lt;=5,C2239&gt;4),2,C2239&lt;=4,1)</f>
        <v>4</v>
      </c>
      <c r="G2239" cm="1">
        <f t="array" ref="G2239">_xlfn.IFS(D2239&gt;4094,4,AND(D2239&lt;=4094, D2239&gt;2784),3,AND(D2239&lt;=2784,D2239&gt;1779),2,D2239&lt;=1779,1)</f>
        <v>4</v>
      </c>
      <c r="H2239">
        <f t="shared" si="34"/>
        <v>344</v>
      </c>
      <c r="I2239" t="str" cm="1">
        <f t="array" ref="I2239">_xlfn.IFS(H2239&gt;411,"Platinum",AND(H2239&lt;=411, H2239&gt;311),"Gold",AND(H2239&lt;=311,H2239&gt;211),"Silver",H2239&lt;=211,"Bronze")</f>
        <v>Gold</v>
      </c>
      <c r="J2239" t="str" cm="1">
        <f t="array" ref="J2239">_xlfn.IFS(
H2239="444","Champions",
LEFT(H2239,1)="4","Loyal Customers",
MID(H2239,2,1)="4","Potential Loyalists",
LEFT(H2239,1)="3","Promising",
LEFT(H2239,1)="2","Customers Needing Attention",
LEFT(H2239,1)&lt;="2","At Risk",
RIGHT(H2239,1)="4","Can't Lose Them",
TRUE,"Hibernating"
)</f>
        <v>Potential Loyalists</v>
      </c>
    </row>
    <row r="2240" spans="1:10" x14ac:dyDescent="0.25">
      <c r="A2240" s="3" t="s">
        <v>2256</v>
      </c>
      <c r="B2240">
        <v>46</v>
      </c>
      <c r="C2240">
        <v>9</v>
      </c>
      <c r="D2240">
        <v>6616.3600000000006</v>
      </c>
      <c r="E2240" cm="1">
        <f t="array" ref="E2240">_xlfn.IFS(B2240&gt;87,1,AND(B2240&lt;=87, B2240&gt;45),2,AND(B2240&lt;=45,B2240&gt;18),3,B2240&lt;=18,4)</f>
        <v>2</v>
      </c>
      <c r="F2240" cm="1">
        <f t="array" ref="F2240">_xlfn.IFS(C2240&gt;7,4,AND(C2240&lt;=7, C2240&gt;5),3,AND(C2240&lt;=5,C2240&gt;4),2,C2240&lt;=4,1)</f>
        <v>4</v>
      </c>
      <c r="G2240" cm="1">
        <f t="array" ref="G2240">_xlfn.IFS(D2240&gt;4094,4,AND(D2240&lt;=4094, D2240&gt;2784),3,AND(D2240&lt;=2784,D2240&gt;1779),2,D2240&lt;=1779,1)</f>
        <v>4</v>
      </c>
      <c r="H2240">
        <f t="shared" si="34"/>
        <v>244</v>
      </c>
      <c r="I2240" t="str" cm="1">
        <f t="array" ref="I2240">_xlfn.IFS(H2240&gt;411,"Platinum",AND(H2240&lt;=411, H2240&gt;311),"Gold",AND(H2240&lt;=311,H2240&gt;211),"Silver",H2240&lt;=211,"Bronze")</f>
        <v>Silver</v>
      </c>
      <c r="J2240" t="str" cm="1">
        <f t="array" ref="J2240">_xlfn.IFS(
H2240="444","Champions",
LEFT(H2240,1)="4","Loyal Customers",
MID(H2240,2,1)="4","Potential Loyalists",
LEFT(H2240,1)="3","Promising",
LEFT(H2240,1)="2","Customers Needing Attention",
LEFT(H2240,1)&lt;="2","At Risk",
RIGHT(H2240,1)="4","Can't Lose Them",
TRUE,"Hibernating"
)</f>
        <v>Potential Loyalists</v>
      </c>
    </row>
    <row r="2241" spans="1:10" x14ac:dyDescent="0.25">
      <c r="A2241" s="3" t="s">
        <v>2257</v>
      </c>
      <c r="B2241">
        <v>0</v>
      </c>
      <c r="C2241">
        <v>5</v>
      </c>
      <c r="D2241">
        <v>4253.5</v>
      </c>
      <c r="E2241" cm="1">
        <f t="array" ref="E2241">_xlfn.IFS(B2241&gt;87,1,AND(B2241&lt;=87, B2241&gt;45),2,AND(B2241&lt;=45,B2241&gt;18),3,B2241&lt;=18,4)</f>
        <v>4</v>
      </c>
      <c r="F2241" cm="1">
        <f t="array" ref="F2241">_xlfn.IFS(C2241&gt;7,4,AND(C2241&lt;=7, C2241&gt;5),3,AND(C2241&lt;=5,C2241&gt;4),2,C2241&lt;=4,1)</f>
        <v>2</v>
      </c>
      <c r="G2241" cm="1">
        <f t="array" ref="G2241">_xlfn.IFS(D2241&gt;4094,4,AND(D2241&lt;=4094, D2241&gt;2784),3,AND(D2241&lt;=2784,D2241&gt;1779),2,D2241&lt;=1779,1)</f>
        <v>4</v>
      </c>
      <c r="H2241">
        <f t="shared" si="34"/>
        <v>424</v>
      </c>
      <c r="I2241" t="str" cm="1">
        <f t="array" ref="I2241">_xlfn.IFS(H2241&gt;411,"Platinum",AND(H2241&lt;=411, H2241&gt;311),"Gold",AND(H2241&lt;=311,H2241&gt;211),"Silver",H2241&lt;=211,"Bronze")</f>
        <v>Platinum</v>
      </c>
      <c r="J2241" t="str" cm="1">
        <f t="array" ref="J2241">_xlfn.IFS(
H2241="444","Champions",
LEFT(H2241,1)="4","Loyal Customers",
MID(H2241,2,1)="4","Potential Loyalists",
LEFT(H2241,1)="3","Promising",
LEFT(H2241,1)="2","Customers Needing Attention",
LEFT(H2241,1)&lt;="2","At Risk",
RIGHT(H2241,1)="4","Can't Lose Them",
TRUE,"Hibernating"
)</f>
        <v>Loyal Customers</v>
      </c>
    </row>
    <row r="2242" spans="1:10" x14ac:dyDescent="0.25">
      <c r="A2242" s="3" t="s">
        <v>2258</v>
      </c>
      <c r="B2242">
        <v>176</v>
      </c>
      <c r="C2242">
        <v>4</v>
      </c>
      <c r="D2242">
        <v>3281.67</v>
      </c>
      <c r="E2242" cm="1">
        <f t="array" ref="E2242">_xlfn.IFS(B2242&gt;87,1,AND(B2242&lt;=87, B2242&gt;45),2,AND(B2242&lt;=45,B2242&gt;18),3,B2242&lt;=18,4)</f>
        <v>1</v>
      </c>
      <c r="F2242" cm="1">
        <f t="array" ref="F2242">_xlfn.IFS(C2242&gt;7,4,AND(C2242&lt;=7, C2242&gt;5),3,AND(C2242&lt;=5,C2242&gt;4),2,C2242&lt;=4,1)</f>
        <v>1</v>
      </c>
      <c r="G2242" cm="1">
        <f t="array" ref="G2242">_xlfn.IFS(D2242&gt;4094,4,AND(D2242&lt;=4094, D2242&gt;2784),3,AND(D2242&lt;=2784,D2242&gt;1779),2,D2242&lt;=1779,1)</f>
        <v>3</v>
      </c>
      <c r="H2242">
        <f t="shared" si="34"/>
        <v>113</v>
      </c>
      <c r="I2242" t="str" cm="1">
        <f t="array" ref="I2242">_xlfn.IFS(H2242&gt;411,"Platinum",AND(H2242&lt;=411, H2242&gt;311),"Gold",AND(H2242&lt;=311,H2242&gt;211),"Silver",H2242&lt;=211,"Bronze")</f>
        <v>Bronze</v>
      </c>
      <c r="J2242" t="str" cm="1">
        <f t="array" ref="J2242">_xlfn.IFS(
H2242="444","Champions",
LEFT(H2242,1)="4","Loyal Customers",
MID(H2242,2,1)="4","Potential Loyalists",
LEFT(H2242,1)="3","Promising",
LEFT(H2242,1)="2","Customers Needing Attention",
LEFT(H2242,1)&lt;="2","At Risk",
RIGHT(H2242,1)="4","Can't Lose Them",
TRUE,"Hibernating"
)</f>
        <v>At Risk</v>
      </c>
    </row>
    <row r="2243" spans="1:10" x14ac:dyDescent="0.25">
      <c r="A2243" s="3" t="s">
        <v>2259</v>
      </c>
      <c r="B2243">
        <v>19</v>
      </c>
      <c r="C2243">
        <v>5</v>
      </c>
      <c r="D2243">
        <v>1798.21</v>
      </c>
      <c r="E2243" cm="1">
        <f t="array" ref="E2243">_xlfn.IFS(B2243&gt;87,1,AND(B2243&lt;=87, B2243&gt;45),2,AND(B2243&lt;=45,B2243&gt;18),3,B2243&lt;=18,4)</f>
        <v>3</v>
      </c>
      <c r="F2243" cm="1">
        <f t="array" ref="F2243">_xlfn.IFS(C2243&gt;7,4,AND(C2243&lt;=7, C2243&gt;5),3,AND(C2243&lt;=5,C2243&gt;4),2,C2243&lt;=4,1)</f>
        <v>2</v>
      </c>
      <c r="G2243" cm="1">
        <f t="array" ref="G2243">_xlfn.IFS(D2243&gt;4094,4,AND(D2243&lt;=4094, D2243&gt;2784),3,AND(D2243&lt;=2784,D2243&gt;1779),2,D2243&lt;=1779,1)</f>
        <v>2</v>
      </c>
      <c r="H2243">
        <f t="shared" si="34"/>
        <v>322</v>
      </c>
      <c r="I2243" t="str" cm="1">
        <f t="array" ref="I2243">_xlfn.IFS(H2243&gt;411,"Platinum",AND(H2243&lt;=411, H2243&gt;311),"Gold",AND(H2243&lt;=311,H2243&gt;211),"Silver",H2243&lt;=211,"Bronze")</f>
        <v>Gold</v>
      </c>
      <c r="J2243" t="str" cm="1">
        <f t="array" ref="J2243">_xlfn.IFS(
H2243="444","Champions",
LEFT(H2243,1)="4","Loyal Customers",
MID(H2243,2,1)="4","Potential Loyalists",
LEFT(H2243,1)="3","Promising",
LEFT(H2243,1)="2","Customers Needing Attention",
LEFT(H2243,1)&lt;="2","At Risk",
RIGHT(H2243,1)="4","Can't Lose Them",
TRUE,"Hibernating"
)</f>
        <v>Promising</v>
      </c>
    </row>
    <row r="2244" spans="1:10" x14ac:dyDescent="0.25">
      <c r="A2244" s="3" t="s">
        <v>2260</v>
      </c>
      <c r="B2244">
        <v>64</v>
      </c>
      <c r="C2244">
        <v>3</v>
      </c>
      <c r="D2244">
        <v>1138.54</v>
      </c>
      <c r="E2244" cm="1">
        <f t="array" ref="E2244">_xlfn.IFS(B2244&gt;87,1,AND(B2244&lt;=87, B2244&gt;45),2,AND(B2244&lt;=45,B2244&gt;18),3,B2244&lt;=18,4)</f>
        <v>2</v>
      </c>
      <c r="F2244" cm="1">
        <f t="array" ref="F2244">_xlfn.IFS(C2244&gt;7,4,AND(C2244&lt;=7, C2244&gt;5),3,AND(C2244&lt;=5,C2244&gt;4),2,C2244&lt;=4,1)</f>
        <v>1</v>
      </c>
      <c r="G2244" cm="1">
        <f t="array" ref="G2244">_xlfn.IFS(D2244&gt;4094,4,AND(D2244&lt;=4094, D2244&gt;2784),3,AND(D2244&lt;=2784,D2244&gt;1779),2,D2244&lt;=1779,1)</f>
        <v>1</v>
      </c>
      <c r="H2244">
        <f t="shared" si="34"/>
        <v>211</v>
      </c>
      <c r="I2244" t="str" cm="1">
        <f t="array" ref="I2244">_xlfn.IFS(H2244&gt;411,"Platinum",AND(H2244&lt;=411, H2244&gt;311),"Gold",AND(H2244&lt;=311,H2244&gt;211),"Silver",H2244&lt;=211,"Bronze")</f>
        <v>Bronze</v>
      </c>
      <c r="J2244" t="str" cm="1">
        <f t="array" ref="J2244">_xlfn.IFS(
H2244="444","Champions",
LEFT(H2244,1)="4","Loyal Customers",
MID(H2244,2,1)="4","Potential Loyalists",
LEFT(H2244,1)="3","Promising",
LEFT(H2244,1)="2","Customers Needing Attention",
LEFT(H2244,1)&lt;="2","At Risk",
RIGHT(H2244,1)="4","Can't Lose Them",
TRUE,"Hibernating"
)</f>
        <v>Customers Needing Attention</v>
      </c>
    </row>
    <row r="2245" spans="1:10" x14ac:dyDescent="0.25">
      <c r="A2245" s="3" t="s">
        <v>2261</v>
      </c>
      <c r="B2245">
        <v>276</v>
      </c>
      <c r="C2245">
        <v>1</v>
      </c>
      <c r="D2245">
        <v>182.81</v>
      </c>
      <c r="E2245" cm="1">
        <f t="array" ref="E2245">_xlfn.IFS(B2245&gt;87,1,AND(B2245&lt;=87, B2245&gt;45),2,AND(B2245&lt;=45,B2245&gt;18),3,B2245&lt;=18,4)</f>
        <v>1</v>
      </c>
      <c r="F2245" cm="1">
        <f t="array" ref="F2245">_xlfn.IFS(C2245&gt;7,4,AND(C2245&lt;=7, C2245&gt;5),3,AND(C2245&lt;=5,C2245&gt;4),2,C2245&lt;=4,1)</f>
        <v>1</v>
      </c>
      <c r="G2245" cm="1">
        <f t="array" ref="G2245">_xlfn.IFS(D2245&gt;4094,4,AND(D2245&lt;=4094, D2245&gt;2784),3,AND(D2245&lt;=2784,D2245&gt;1779),2,D2245&lt;=1779,1)</f>
        <v>1</v>
      </c>
      <c r="H2245">
        <f t="shared" ref="H2245:H2308" si="35">(100*E2245)+(10*F2245)+G2245</f>
        <v>111</v>
      </c>
      <c r="I2245" t="str" cm="1">
        <f t="array" ref="I2245">_xlfn.IFS(H2245&gt;411,"Platinum",AND(H2245&lt;=411, H2245&gt;311),"Gold",AND(H2245&lt;=311,H2245&gt;211),"Silver",H2245&lt;=211,"Bronze")</f>
        <v>Bronze</v>
      </c>
      <c r="J2245" t="str" cm="1">
        <f t="array" ref="J2245">_xlfn.IFS(
H2245="444","Champions",
LEFT(H2245,1)="4","Loyal Customers",
MID(H2245,2,1)="4","Potential Loyalists",
LEFT(H2245,1)="3","Promising",
LEFT(H2245,1)="2","Customers Needing Attention",
LEFT(H2245,1)&lt;="2","At Risk",
RIGHT(H2245,1)="4","Can't Lose Them",
TRUE,"Hibernating"
)</f>
        <v>At Risk</v>
      </c>
    </row>
    <row r="2246" spans="1:10" x14ac:dyDescent="0.25">
      <c r="A2246" s="3" t="s">
        <v>2262</v>
      </c>
      <c r="B2246">
        <v>22</v>
      </c>
      <c r="C2246">
        <v>11</v>
      </c>
      <c r="D2246">
        <v>2638.0999999999995</v>
      </c>
      <c r="E2246" cm="1">
        <f t="array" ref="E2246">_xlfn.IFS(B2246&gt;87,1,AND(B2246&lt;=87, B2246&gt;45),2,AND(B2246&lt;=45,B2246&gt;18),3,B2246&lt;=18,4)</f>
        <v>3</v>
      </c>
      <c r="F2246" cm="1">
        <f t="array" ref="F2246">_xlfn.IFS(C2246&gt;7,4,AND(C2246&lt;=7, C2246&gt;5),3,AND(C2246&lt;=5,C2246&gt;4),2,C2246&lt;=4,1)</f>
        <v>4</v>
      </c>
      <c r="G2246" cm="1">
        <f t="array" ref="G2246">_xlfn.IFS(D2246&gt;4094,4,AND(D2246&lt;=4094, D2246&gt;2784),3,AND(D2246&lt;=2784,D2246&gt;1779),2,D2246&lt;=1779,1)</f>
        <v>2</v>
      </c>
      <c r="H2246">
        <f t="shared" si="35"/>
        <v>342</v>
      </c>
      <c r="I2246" t="str" cm="1">
        <f t="array" ref="I2246">_xlfn.IFS(H2246&gt;411,"Platinum",AND(H2246&lt;=411, H2246&gt;311),"Gold",AND(H2246&lt;=311,H2246&gt;211),"Silver",H2246&lt;=211,"Bronze")</f>
        <v>Gold</v>
      </c>
      <c r="J2246" t="str" cm="1">
        <f t="array" ref="J2246">_xlfn.IFS(
H2246="444","Champions",
LEFT(H2246,1)="4","Loyal Customers",
MID(H2246,2,1)="4","Potential Loyalists",
LEFT(H2246,1)="3","Promising",
LEFT(H2246,1)="2","Customers Needing Attention",
LEFT(H2246,1)&lt;="2","At Risk",
RIGHT(H2246,1)="4","Can't Lose Them",
TRUE,"Hibernating"
)</f>
        <v>Potential Loyalists</v>
      </c>
    </row>
    <row r="2247" spans="1:10" x14ac:dyDescent="0.25">
      <c r="A2247" s="3" t="s">
        <v>2263</v>
      </c>
      <c r="B2247">
        <v>60</v>
      </c>
      <c r="C2247">
        <v>7</v>
      </c>
      <c r="D2247">
        <v>2943.7799999999997</v>
      </c>
      <c r="E2247" cm="1">
        <f t="array" ref="E2247">_xlfn.IFS(B2247&gt;87,1,AND(B2247&lt;=87, B2247&gt;45),2,AND(B2247&lt;=45,B2247&gt;18),3,B2247&lt;=18,4)</f>
        <v>2</v>
      </c>
      <c r="F2247" cm="1">
        <f t="array" ref="F2247">_xlfn.IFS(C2247&gt;7,4,AND(C2247&lt;=7, C2247&gt;5),3,AND(C2247&lt;=5,C2247&gt;4),2,C2247&lt;=4,1)</f>
        <v>3</v>
      </c>
      <c r="G2247" cm="1">
        <f t="array" ref="G2247">_xlfn.IFS(D2247&gt;4094,4,AND(D2247&lt;=4094, D2247&gt;2784),3,AND(D2247&lt;=2784,D2247&gt;1779),2,D2247&lt;=1779,1)</f>
        <v>3</v>
      </c>
      <c r="H2247">
        <f t="shared" si="35"/>
        <v>233</v>
      </c>
      <c r="I2247" t="str" cm="1">
        <f t="array" ref="I2247">_xlfn.IFS(H2247&gt;411,"Platinum",AND(H2247&lt;=411, H2247&gt;311),"Gold",AND(H2247&lt;=311,H2247&gt;211),"Silver",H2247&lt;=211,"Bronze")</f>
        <v>Silver</v>
      </c>
      <c r="J2247" t="str" cm="1">
        <f t="array" ref="J2247">_xlfn.IFS(
H2247="444","Champions",
LEFT(H2247,1)="4","Loyal Customers",
MID(H2247,2,1)="4","Potential Loyalists",
LEFT(H2247,1)="3","Promising",
LEFT(H2247,1)="2","Customers Needing Attention",
LEFT(H2247,1)&lt;="2","At Risk",
RIGHT(H2247,1)="4","Can't Lose Them",
TRUE,"Hibernating"
)</f>
        <v>Customers Needing Attention</v>
      </c>
    </row>
    <row r="2248" spans="1:10" x14ac:dyDescent="0.25">
      <c r="A2248" s="3" t="s">
        <v>2264</v>
      </c>
      <c r="B2248">
        <v>31</v>
      </c>
      <c r="C2248">
        <v>5</v>
      </c>
      <c r="D2248">
        <v>2614.3700000000003</v>
      </c>
      <c r="E2248" cm="1">
        <f t="array" ref="E2248">_xlfn.IFS(B2248&gt;87,1,AND(B2248&lt;=87, B2248&gt;45),2,AND(B2248&lt;=45,B2248&gt;18),3,B2248&lt;=18,4)</f>
        <v>3</v>
      </c>
      <c r="F2248" cm="1">
        <f t="array" ref="F2248">_xlfn.IFS(C2248&gt;7,4,AND(C2248&lt;=7, C2248&gt;5),3,AND(C2248&lt;=5,C2248&gt;4),2,C2248&lt;=4,1)</f>
        <v>2</v>
      </c>
      <c r="G2248" cm="1">
        <f t="array" ref="G2248">_xlfn.IFS(D2248&gt;4094,4,AND(D2248&lt;=4094, D2248&gt;2784),3,AND(D2248&lt;=2784,D2248&gt;1779),2,D2248&lt;=1779,1)</f>
        <v>2</v>
      </c>
      <c r="H2248">
        <f t="shared" si="35"/>
        <v>322</v>
      </c>
      <c r="I2248" t="str" cm="1">
        <f t="array" ref="I2248">_xlfn.IFS(H2248&gt;411,"Platinum",AND(H2248&lt;=411, H2248&gt;311),"Gold",AND(H2248&lt;=311,H2248&gt;211),"Silver",H2248&lt;=211,"Bronze")</f>
        <v>Gold</v>
      </c>
      <c r="J2248" t="str" cm="1">
        <f t="array" ref="J2248">_xlfn.IFS(
H2248="444","Champions",
LEFT(H2248,1)="4","Loyal Customers",
MID(H2248,2,1)="4","Potential Loyalists",
LEFT(H2248,1)="3","Promising",
LEFT(H2248,1)="2","Customers Needing Attention",
LEFT(H2248,1)&lt;="2","At Risk",
RIGHT(H2248,1)="4","Can't Lose Them",
TRUE,"Hibernating"
)</f>
        <v>Promising</v>
      </c>
    </row>
    <row r="2249" spans="1:10" x14ac:dyDescent="0.25">
      <c r="A2249" s="3" t="s">
        <v>2265</v>
      </c>
      <c r="B2249">
        <v>132</v>
      </c>
      <c r="C2249">
        <v>4</v>
      </c>
      <c r="D2249">
        <v>661.93999999999994</v>
      </c>
      <c r="E2249" cm="1">
        <f t="array" ref="E2249">_xlfn.IFS(B2249&gt;87,1,AND(B2249&lt;=87, B2249&gt;45),2,AND(B2249&lt;=45,B2249&gt;18),3,B2249&lt;=18,4)</f>
        <v>1</v>
      </c>
      <c r="F2249" cm="1">
        <f t="array" ref="F2249">_xlfn.IFS(C2249&gt;7,4,AND(C2249&lt;=7, C2249&gt;5),3,AND(C2249&lt;=5,C2249&gt;4),2,C2249&lt;=4,1)</f>
        <v>1</v>
      </c>
      <c r="G2249" cm="1">
        <f t="array" ref="G2249">_xlfn.IFS(D2249&gt;4094,4,AND(D2249&lt;=4094, D2249&gt;2784),3,AND(D2249&lt;=2784,D2249&gt;1779),2,D2249&lt;=1779,1)</f>
        <v>1</v>
      </c>
      <c r="H2249">
        <f t="shared" si="35"/>
        <v>111</v>
      </c>
      <c r="I2249" t="str" cm="1">
        <f t="array" ref="I2249">_xlfn.IFS(H2249&gt;411,"Platinum",AND(H2249&lt;=411, H2249&gt;311),"Gold",AND(H2249&lt;=311,H2249&gt;211),"Silver",H2249&lt;=211,"Bronze")</f>
        <v>Bronze</v>
      </c>
      <c r="J2249" t="str" cm="1">
        <f t="array" ref="J2249">_xlfn.IFS(
H2249="444","Champions",
LEFT(H2249,1)="4","Loyal Customers",
MID(H2249,2,1)="4","Potential Loyalists",
LEFT(H2249,1)="3","Promising",
LEFT(H2249,1)="2","Customers Needing Attention",
LEFT(H2249,1)&lt;="2","At Risk",
RIGHT(H2249,1)="4","Can't Lose Them",
TRUE,"Hibernating"
)</f>
        <v>At Risk</v>
      </c>
    </row>
    <row r="2250" spans="1:10" x14ac:dyDescent="0.25">
      <c r="A2250" s="3" t="s">
        <v>2266</v>
      </c>
      <c r="B2250">
        <v>50</v>
      </c>
      <c r="C2250">
        <v>1</v>
      </c>
      <c r="D2250">
        <v>1660.88</v>
      </c>
      <c r="E2250" cm="1">
        <f t="array" ref="E2250">_xlfn.IFS(B2250&gt;87,1,AND(B2250&lt;=87, B2250&gt;45),2,AND(B2250&lt;=45,B2250&gt;18),3,B2250&lt;=18,4)</f>
        <v>2</v>
      </c>
      <c r="F2250" cm="1">
        <f t="array" ref="F2250">_xlfn.IFS(C2250&gt;7,4,AND(C2250&lt;=7, C2250&gt;5),3,AND(C2250&lt;=5,C2250&gt;4),2,C2250&lt;=4,1)</f>
        <v>1</v>
      </c>
      <c r="G2250" cm="1">
        <f t="array" ref="G2250">_xlfn.IFS(D2250&gt;4094,4,AND(D2250&lt;=4094, D2250&gt;2784),3,AND(D2250&lt;=2784,D2250&gt;1779),2,D2250&lt;=1779,1)</f>
        <v>1</v>
      </c>
      <c r="H2250">
        <f t="shared" si="35"/>
        <v>211</v>
      </c>
      <c r="I2250" t="str" cm="1">
        <f t="array" ref="I2250">_xlfn.IFS(H2250&gt;411,"Platinum",AND(H2250&lt;=411, H2250&gt;311),"Gold",AND(H2250&lt;=311,H2250&gt;211),"Silver",H2250&lt;=211,"Bronze")</f>
        <v>Bronze</v>
      </c>
      <c r="J2250" t="str" cm="1">
        <f t="array" ref="J2250">_xlfn.IFS(
H2250="444","Champions",
LEFT(H2250,1)="4","Loyal Customers",
MID(H2250,2,1)="4","Potential Loyalists",
LEFT(H2250,1)="3","Promising",
LEFT(H2250,1)="2","Customers Needing Attention",
LEFT(H2250,1)&lt;="2","At Risk",
RIGHT(H2250,1)="4","Can't Lose Them",
TRUE,"Hibernating"
)</f>
        <v>Customers Needing Attention</v>
      </c>
    </row>
    <row r="2251" spans="1:10" x14ac:dyDescent="0.25">
      <c r="A2251" s="3" t="s">
        <v>2267</v>
      </c>
      <c r="B2251">
        <v>125</v>
      </c>
      <c r="C2251">
        <v>2</v>
      </c>
      <c r="D2251">
        <v>1652.3000000000002</v>
      </c>
      <c r="E2251" cm="1">
        <f t="array" ref="E2251">_xlfn.IFS(B2251&gt;87,1,AND(B2251&lt;=87, B2251&gt;45),2,AND(B2251&lt;=45,B2251&gt;18),3,B2251&lt;=18,4)</f>
        <v>1</v>
      </c>
      <c r="F2251" cm="1">
        <f t="array" ref="F2251">_xlfn.IFS(C2251&gt;7,4,AND(C2251&lt;=7, C2251&gt;5),3,AND(C2251&lt;=5,C2251&gt;4),2,C2251&lt;=4,1)</f>
        <v>1</v>
      </c>
      <c r="G2251" cm="1">
        <f t="array" ref="G2251">_xlfn.IFS(D2251&gt;4094,4,AND(D2251&lt;=4094, D2251&gt;2784),3,AND(D2251&lt;=2784,D2251&gt;1779),2,D2251&lt;=1779,1)</f>
        <v>1</v>
      </c>
      <c r="H2251">
        <f t="shared" si="35"/>
        <v>111</v>
      </c>
      <c r="I2251" t="str" cm="1">
        <f t="array" ref="I2251">_xlfn.IFS(H2251&gt;411,"Platinum",AND(H2251&lt;=411, H2251&gt;311),"Gold",AND(H2251&lt;=311,H2251&gt;211),"Silver",H2251&lt;=211,"Bronze")</f>
        <v>Bronze</v>
      </c>
      <c r="J2251" t="str" cm="1">
        <f t="array" ref="J2251">_xlfn.IFS(
H2251="444","Champions",
LEFT(H2251,1)="4","Loyal Customers",
MID(H2251,2,1)="4","Potential Loyalists",
LEFT(H2251,1)="3","Promising",
LEFT(H2251,1)="2","Customers Needing Attention",
LEFT(H2251,1)&lt;="2","At Risk",
RIGHT(H2251,1)="4","Can't Lose Them",
TRUE,"Hibernating"
)</f>
        <v>At Risk</v>
      </c>
    </row>
    <row r="2252" spans="1:10" x14ac:dyDescent="0.25">
      <c r="A2252" s="3" t="s">
        <v>2268</v>
      </c>
      <c r="B2252">
        <v>92</v>
      </c>
      <c r="C2252">
        <v>5</v>
      </c>
      <c r="D2252">
        <v>1434.95</v>
      </c>
      <c r="E2252" cm="1">
        <f t="array" ref="E2252">_xlfn.IFS(B2252&gt;87,1,AND(B2252&lt;=87, B2252&gt;45),2,AND(B2252&lt;=45,B2252&gt;18),3,B2252&lt;=18,4)</f>
        <v>1</v>
      </c>
      <c r="F2252" cm="1">
        <f t="array" ref="F2252">_xlfn.IFS(C2252&gt;7,4,AND(C2252&lt;=7, C2252&gt;5),3,AND(C2252&lt;=5,C2252&gt;4),2,C2252&lt;=4,1)</f>
        <v>2</v>
      </c>
      <c r="G2252" cm="1">
        <f t="array" ref="G2252">_xlfn.IFS(D2252&gt;4094,4,AND(D2252&lt;=4094, D2252&gt;2784),3,AND(D2252&lt;=2784,D2252&gt;1779),2,D2252&lt;=1779,1)</f>
        <v>1</v>
      </c>
      <c r="H2252">
        <f t="shared" si="35"/>
        <v>121</v>
      </c>
      <c r="I2252" t="str" cm="1">
        <f t="array" ref="I2252">_xlfn.IFS(H2252&gt;411,"Platinum",AND(H2252&lt;=411, H2252&gt;311),"Gold",AND(H2252&lt;=311,H2252&gt;211),"Silver",H2252&lt;=211,"Bronze")</f>
        <v>Bronze</v>
      </c>
      <c r="J2252" t="str" cm="1">
        <f t="array" ref="J2252">_xlfn.IFS(
H2252="444","Champions",
LEFT(H2252,1)="4","Loyal Customers",
MID(H2252,2,1)="4","Potential Loyalists",
LEFT(H2252,1)="3","Promising",
LEFT(H2252,1)="2","Customers Needing Attention",
LEFT(H2252,1)&lt;="2","At Risk",
RIGHT(H2252,1)="4","Can't Lose Them",
TRUE,"Hibernating"
)</f>
        <v>At Risk</v>
      </c>
    </row>
    <row r="2253" spans="1:10" x14ac:dyDescent="0.25">
      <c r="A2253" s="3" t="s">
        <v>2269</v>
      </c>
      <c r="B2253">
        <v>31</v>
      </c>
      <c r="C2253">
        <v>5</v>
      </c>
      <c r="D2253">
        <v>1393.6599999999999</v>
      </c>
      <c r="E2253" cm="1">
        <f t="array" ref="E2253">_xlfn.IFS(B2253&gt;87,1,AND(B2253&lt;=87, B2253&gt;45),2,AND(B2253&lt;=45,B2253&gt;18),3,B2253&lt;=18,4)</f>
        <v>3</v>
      </c>
      <c r="F2253" cm="1">
        <f t="array" ref="F2253">_xlfn.IFS(C2253&gt;7,4,AND(C2253&lt;=7, C2253&gt;5),3,AND(C2253&lt;=5,C2253&gt;4),2,C2253&lt;=4,1)</f>
        <v>2</v>
      </c>
      <c r="G2253" cm="1">
        <f t="array" ref="G2253">_xlfn.IFS(D2253&gt;4094,4,AND(D2253&lt;=4094, D2253&gt;2784),3,AND(D2253&lt;=2784,D2253&gt;1779),2,D2253&lt;=1779,1)</f>
        <v>1</v>
      </c>
      <c r="H2253">
        <f t="shared" si="35"/>
        <v>321</v>
      </c>
      <c r="I2253" t="str" cm="1">
        <f t="array" ref="I2253">_xlfn.IFS(H2253&gt;411,"Platinum",AND(H2253&lt;=411, H2253&gt;311),"Gold",AND(H2253&lt;=311,H2253&gt;211),"Silver",H2253&lt;=211,"Bronze")</f>
        <v>Gold</v>
      </c>
      <c r="J2253" t="str" cm="1">
        <f t="array" ref="J2253">_xlfn.IFS(
H2253="444","Champions",
LEFT(H2253,1)="4","Loyal Customers",
MID(H2253,2,1)="4","Potential Loyalists",
LEFT(H2253,1)="3","Promising",
LEFT(H2253,1)="2","Customers Needing Attention",
LEFT(H2253,1)&lt;="2","At Risk",
RIGHT(H2253,1)="4","Can't Lose Them",
TRUE,"Hibernating"
)</f>
        <v>Promising</v>
      </c>
    </row>
    <row r="2254" spans="1:10" x14ac:dyDescent="0.25">
      <c r="A2254" s="3" t="s">
        <v>2270</v>
      </c>
      <c r="B2254">
        <v>53</v>
      </c>
      <c r="C2254">
        <v>4</v>
      </c>
      <c r="D2254">
        <v>2978.23</v>
      </c>
      <c r="E2254" cm="1">
        <f t="array" ref="E2254">_xlfn.IFS(B2254&gt;87,1,AND(B2254&lt;=87, B2254&gt;45),2,AND(B2254&lt;=45,B2254&gt;18),3,B2254&lt;=18,4)</f>
        <v>2</v>
      </c>
      <c r="F2254" cm="1">
        <f t="array" ref="F2254">_xlfn.IFS(C2254&gt;7,4,AND(C2254&lt;=7, C2254&gt;5),3,AND(C2254&lt;=5,C2254&gt;4),2,C2254&lt;=4,1)</f>
        <v>1</v>
      </c>
      <c r="G2254" cm="1">
        <f t="array" ref="G2254">_xlfn.IFS(D2254&gt;4094,4,AND(D2254&lt;=4094, D2254&gt;2784),3,AND(D2254&lt;=2784,D2254&gt;1779),2,D2254&lt;=1779,1)</f>
        <v>3</v>
      </c>
      <c r="H2254">
        <f t="shared" si="35"/>
        <v>213</v>
      </c>
      <c r="I2254" t="str" cm="1">
        <f t="array" ref="I2254">_xlfn.IFS(H2254&gt;411,"Platinum",AND(H2254&lt;=411, H2254&gt;311),"Gold",AND(H2254&lt;=311,H2254&gt;211),"Silver",H2254&lt;=211,"Bronze")</f>
        <v>Silver</v>
      </c>
      <c r="J2254" t="str" cm="1">
        <f t="array" ref="J2254">_xlfn.IFS(
H2254="444","Champions",
LEFT(H2254,1)="4","Loyal Customers",
MID(H2254,2,1)="4","Potential Loyalists",
LEFT(H2254,1)="3","Promising",
LEFT(H2254,1)="2","Customers Needing Attention",
LEFT(H2254,1)&lt;="2","At Risk",
RIGHT(H2254,1)="4","Can't Lose Them",
TRUE,"Hibernating"
)</f>
        <v>Customers Needing Attention</v>
      </c>
    </row>
    <row r="2255" spans="1:10" x14ac:dyDescent="0.25">
      <c r="A2255" s="3" t="s">
        <v>2271</v>
      </c>
      <c r="B2255">
        <v>121</v>
      </c>
      <c r="C2255">
        <v>4</v>
      </c>
      <c r="D2255">
        <v>1922.75</v>
      </c>
      <c r="E2255" cm="1">
        <f t="array" ref="E2255">_xlfn.IFS(B2255&gt;87,1,AND(B2255&lt;=87, B2255&gt;45),2,AND(B2255&lt;=45,B2255&gt;18),3,B2255&lt;=18,4)</f>
        <v>1</v>
      </c>
      <c r="F2255" cm="1">
        <f t="array" ref="F2255">_xlfn.IFS(C2255&gt;7,4,AND(C2255&lt;=7, C2255&gt;5),3,AND(C2255&lt;=5,C2255&gt;4),2,C2255&lt;=4,1)</f>
        <v>1</v>
      </c>
      <c r="G2255" cm="1">
        <f t="array" ref="G2255">_xlfn.IFS(D2255&gt;4094,4,AND(D2255&lt;=4094, D2255&gt;2784),3,AND(D2255&lt;=2784,D2255&gt;1779),2,D2255&lt;=1779,1)</f>
        <v>2</v>
      </c>
      <c r="H2255">
        <f t="shared" si="35"/>
        <v>112</v>
      </c>
      <c r="I2255" t="str" cm="1">
        <f t="array" ref="I2255">_xlfn.IFS(H2255&gt;411,"Platinum",AND(H2255&lt;=411, H2255&gt;311),"Gold",AND(H2255&lt;=311,H2255&gt;211),"Silver",H2255&lt;=211,"Bronze")</f>
        <v>Bronze</v>
      </c>
      <c r="J2255" t="str" cm="1">
        <f t="array" ref="J2255">_xlfn.IFS(
H2255="444","Champions",
LEFT(H2255,1)="4","Loyal Customers",
MID(H2255,2,1)="4","Potential Loyalists",
LEFT(H2255,1)="3","Promising",
LEFT(H2255,1)="2","Customers Needing Attention",
LEFT(H2255,1)&lt;="2","At Risk",
RIGHT(H2255,1)="4","Can't Lose Them",
TRUE,"Hibernating"
)</f>
        <v>At Risk</v>
      </c>
    </row>
    <row r="2256" spans="1:10" x14ac:dyDescent="0.25">
      <c r="A2256" s="3" t="s">
        <v>2272</v>
      </c>
      <c r="B2256">
        <v>43</v>
      </c>
      <c r="C2256">
        <v>3</v>
      </c>
      <c r="D2256">
        <v>3247.08</v>
      </c>
      <c r="E2256" cm="1">
        <f t="array" ref="E2256">_xlfn.IFS(B2256&gt;87,1,AND(B2256&lt;=87, B2256&gt;45),2,AND(B2256&lt;=45,B2256&gt;18),3,B2256&lt;=18,4)</f>
        <v>3</v>
      </c>
      <c r="F2256" cm="1">
        <f t="array" ref="F2256">_xlfn.IFS(C2256&gt;7,4,AND(C2256&lt;=7, C2256&gt;5),3,AND(C2256&lt;=5,C2256&gt;4),2,C2256&lt;=4,1)</f>
        <v>1</v>
      </c>
      <c r="G2256" cm="1">
        <f t="array" ref="G2256">_xlfn.IFS(D2256&gt;4094,4,AND(D2256&lt;=4094, D2256&gt;2784),3,AND(D2256&lt;=2784,D2256&gt;1779),2,D2256&lt;=1779,1)</f>
        <v>3</v>
      </c>
      <c r="H2256">
        <f t="shared" si="35"/>
        <v>313</v>
      </c>
      <c r="I2256" t="str" cm="1">
        <f t="array" ref="I2256">_xlfn.IFS(H2256&gt;411,"Platinum",AND(H2256&lt;=411, H2256&gt;311),"Gold",AND(H2256&lt;=311,H2256&gt;211),"Silver",H2256&lt;=211,"Bronze")</f>
        <v>Gold</v>
      </c>
      <c r="J2256" t="str" cm="1">
        <f t="array" ref="J2256">_xlfn.IFS(
H2256="444","Champions",
LEFT(H2256,1)="4","Loyal Customers",
MID(H2256,2,1)="4","Potential Loyalists",
LEFT(H2256,1)="3","Promising",
LEFT(H2256,1)="2","Customers Needing Attention",
LEFT(H2256,1)&lt;="2","At Risk",
RIGHT(H2256,1)="4","Can't Lose Them",
TRUE,"Hibernating"
)</f>
        <v>Promising</v>
      </c>
    </row>
    <row r="2257" spans="1:10" x14ac:dyDescent="0.25">
      <c r="A2257" s="3" t="s">
        <v>2273</v>
      </c>
      <c r="B2257">
        <v>24</v>
      </c>
      <c r="C2257">
        <v>7</v>
      </c>
      <c r="D2257">
        <v>2713.38</v>
      </c>
      <c r="E2257" cm="1">
        <f t="array" ref="E2257">_xlfn.IFS(B2257&gt;87,1,AND(B2257&lt;=87, B2257&gt;45),2,AND(B2257&lt;=45,B2257&gt;18),3,B2257&lt;=18,4)</f>
        <v>3</v>
      </c>
      <c r="F2257" cm="1">
        <f t="array" ref="F2257">_xlfn.IFS(C2257&gt;7,4,AND(C2257&lt;=7, C2257&gt;5),3,AND(C2257&lt;=5,C2257&gt;4),2,C2257&lt;=4,1)</f>
        <v>3</v>
      </c>
      <c r="G2257" cm="1">
        <f t="array" ref="G2257">_xlfn.IFS(D2257&gt;4094,4,AND(D2257&lt;=4094, D2257&gt;2784),3,AND(D2257&lt;=2784,D2257&gt;1779),2,D2257&lt;=1779,1)</f>
        <v>2</v>
      </c>
      <c r="H2257">
        <f t="shared" si="35"/>
        <v>332</v>
      </c>
      <c r="I2257" t="str" cm="1">
        <f t="array" ref="I2257">_xlfn.IFS(H2257&gt;411,"Platinum",AND(H2257&lt;=411, H2257&gt;311),"Gold",AND(H2257&lt;=311,H2257&gt;211),"Silver",H2257&lt;=211,"Bronze")</f>
        <v>Gold</v>
      </c>
      <c r="J2257" t="str" cm="1">
        <f t="array" ref="J2257">_xlfn.IFS(
H2257="444","Champions",
LEFT(H2257,1)="4","Loyal Customers",
MID(H2257,2,1)="4","Potential Loyalists",
LEFT(H2257,1)="3","Promising",
LEFT(H2257,1)="2","Customers Needing Attention",
LEFT(H2257,1)&lt;="2","At Risk",
RIGHT(H2257,1)="4","Can't Lose Them",
TRUE,"Hibernating"
)</f>
        <v>Promising</v>
      </c>
    </row>
    <row r="2258" spans="1:10" x14ac:dyDescent="0.25">
      <c r="A2258" s="3" t="s">
        <v>2274</v>
      </c>
      <c r="B2258">
        <v>2</v>
      </c>
      <c r="C2258">
        <v>5</v>
      </c>
      <c r="D2258">
        <v>2910.87</v>
      </c>
      <c r="E2258" cm="1">
        <f t="array" ref="E2258">_xlfn.IFS(B2258&gt;87,1,AND(B2258&lt;=87, B2258&gt;45),2,AND(B2258&lt;=45,B2258&gt;18),3,B2258&lt;=18,4)</f>
        <v>4</v>
      </c>
      <c r="F2258" cm="1">
        <f t="array" ref="F2258">_xlfn.IFS(C2258&gt;7,4,AND(C2258&lt;=7, C2258&gt;5),3,AND(C2258&lt;=5,C2258&gt;4),2,C2258&lt;=4,1)</f>
        <v>2</v>
      </c>
      <c r="G2258" cm="1">
        <f t="array" ref="G2258">_xlfn.IFS(D2258&gt;4094,4,AND(D2258&lt;=4094, D2258&gt;2784),3,AND(D2258&lt;=2784,D2258&gt;1779),2,D2258&lt;=1779,1)</f>
        <v>3</v>
      </c>
      <c r="H2258">
        <f t="shared" si="35"/>
        <v>423</v>
      </c>
      <c r="I2258" t="str" cm="1">
        <f t="array" ref="I2258">_xlfn.IFS(H2258&gt;411,"Platinum",AND(H2258&lt;=411, H2258&gt;311),"Gold",AND(H2258&lt;=311,H2258&gt;211),"Silver",H2258&lt;=211,"Bronze")</f>
        <v>Platinum</v>
      </c>
      <c r="J2258" t="str" cm="1">
        <f t="array" ref="J2258">_xlfn.IFS(
H2258="444","Champions",
LEFT(H2258,1)="4","Loyal Customers",
MID(H2258,2,1)="4","Potential Loyalists",
LEFT(H2258,1)="3","Promising",
LEFT(H2258,1)="2","Customers Needing Attention",
LEFT(H2258,1)&lt;="2","At Risk",
RIGHT(H2258,1)="4","Can't Lose Them",
TRUE,"Hibernating"
)</f>
        <v>Loyal Customers</v>
      </c>
    </row>
    <row r="2259" spans="1:10" x14ac:dyDescent="0.25">
      <c r="A2259" s="3" t="s">
        <v>2275</v>
      </c>
      <c r="B2259">
        <v>40</v>
      </c>
      <c r="C2259">
        <v>7</v>
      </c>
      <c r="D2259">
        <v>6183.31</v>
      </c>
      <c r="E2259" cm="1">
        <f t="array" ref="E2259">_xlfn.IFS(B2259&gt;87,1,AND(B2259&lt;=87, B2259&gt;45),2,AND(B2259&lt;=45,B2259&gt;18),3,B2259&lt;=18,4)</f>
        <v>3</v>
      </c>
      <c r="F2259" cm="1">
        <f t="array" ref="F2259">_xlfn.IFS(C2259&gt;7,4,AND(C2259&lt;=7, C2259&gt;5),3,AND(C2259&lt;=5,C2259&gt;4),2,C2259&lt;=4,1)</f>
        <v>3</v>
      </c>
      <c r="G2259" cm="1">
        <f t="array" ref="G2259">_xlfn.IFS(D2259&gt;4094,4,AND(D2259&lt;=4094, D2259&gt;2784),3,AND(D2259&lt;=2784,D2259&gt;1779),2,D2259&lt;=1779,1)</f>
        <v>4</v>
      </c>
      <c r="H2259">
        <f t="shared" si="35"/>
        <v>334</v>
      </c>
      <c r="I2259" t="str" cm="1">
        <f t="array" ref="I2259">_xlfn.IFS(H2259&gt;411,"Platinum",AND(H2259&lt;=411, H2259&gt;311),"Gold",AND(H2259&lt;=311,H2259&gt;211),"Silver",H2259&lt;=211,"Bronze")</f>
        <v>Gold</v>
      </c>
      <c r="J2259" t="str" cm="1">
        <f t="array" ref="J2259">_xlfn.IFS(
H2259="444","Champions",
LEFT(H2259,1)="4","Loyal Customers",
MID(H2259,2,1)="4","Potential Loyalists",
LEFT(H2259,1)="3","Promising",
LEFT(H2259,1)="2","Customers Needing Attention",
LEFT(H2259,1)&lt;="2","At Risk",
RIGHT(H2259,1)="4","Can't Lose Them",
TRUE,"Hibernating"
)</f>
        <v>Promising</v>
      </c>
    </row>
    <row r="2260" spans="1:10" x14ac:dyDescent="0.25">
      <c r="A2260" s="3" t="s">
        <v>2276</v>
      </c>
      <c r="B2260">
        <v>158</v>
      </c>
      <c r="C2260">
        <v>2</v>
      </c>
      <c r="D2260">
        <v>1418.21</v>
      </c>
      <c r="E2260" cm="1">
        <f t="array" ref="E2260">_xlfn.IFS(B2260&gt;87,1,AND(B2260&lt;=87, B2260&gt;45),2,AND(B2260&lt;=45,B2260&gt;18),3,B2260&lt;=18,4)</f>
        <v>1</v>
      </c>
      <c r="F2260" cm="1">
        <f t="array" ref="F2260">_xlfn.IFS(C2260&gt;7,4,AND(C2260&lt;=7, C2260&gt;5),3,AND(C2260&lt;=5,C2260&gt;4),2,C2260&lt;=4,1)</f>
        <v>1</v>
      </c>
      <c r="G2260" cm="1">
        <f t="array" ref="G2260">_xlfn.IFS(D2260&gt;4094,4,AND(D2260&lt;=4094, D2260&gt;2784),3,AND(D2260&lt;=2784,D2260&gt;1779),2,D2260&lt;=1779,1)</f>
        <v>1</v>
      </c>
      <c r="H2260">
        <f t="shared" si="35"/>
        <v>111</v>
      </c>
      <c r="I2260" t="str" cm="1">
        <f t="array" ref="I2260">_xlfn.IFS(H2260&gt;411,"Platinum",AND(H2260&lt;=411, H2260&gt;311),"Gold",AND(H2260&lt;=311,H2260&gt;211),"Silver",H2260&lt;=211,"Bronze")</f>
        <v>Bronze</v>
      </c>
      <c r="J2260" t="str" cm="1">
        <f t="array" ref="J2260">_xlfn.IFS(
H2260="444","Champions",
LEFT(H2260,1)="4","Loyal Customers",
MID(H2260,2,1)="4","Potential Loyalists",
LEFT(H2260,1)="3","Promising",
LEFT(H2260,1)="2","Customers Needing Attention",
LEFT(H2260,1)&lt;="2","At Risk",
RIGHT(H2260,1)="4","Can't Lose Them",
TRUE,"Hibernating"
)</f>
        <v>At Risk</v>
      </c>
    </row>
    <row r="2261" spans="1:10" x14ac:dyDescent="0.25">
      <c r="A2261" s="3" t="s">
        <v>2277</v>
      </c>
      <c r="B2261">
        <v>48</v>
      </c>
      <c r="C2261">
        <v>5</v>
      </c>
      <c r="D2261">
        <v>2661.2799999999997</v>
      </c>
      <c r="E2261" cm="1">
        <f t="array" ref="E2261">_xlfn.IFS(B2261&gt;87,1,AND(B2261&lt;=87, B2261&gt;45),2,AND(B2261&lt;=45,B2261&gt;18),3,B2261&lt;=18,4)</f>
        <v>2</v>
      </c>
      <c r="F2261" cm="1">
        <f t="array" ref="F2261">_xlfn.IFS(C2261&gt;7,4,AND(C2261&lt;=7, C2261&gt;5),3,AND(C2261&lt;=5,C2261&gt;4),2,C2261&lt;=4,1)</f>
        <v>2</v>
      </c>
      <c r="G2261" cm="1">
        <f t="array" ref="G2261">_xlfn.IFS(D2261&gt;4094,4,AND(D2261&lt;=4094, D2261&gt;2784),3,AND(D2261&lt;=2784,D2261&gt;1779),2,D2261&lt;=1779,1)</f>
        <v>2</v>
      </c>
      <c r="H2261">
        <f t="shared" si="35"/>
        <v>222</v>
      </c>
      <c r="I2261" t="str" cm="1">
        <f t="array" ref="I2261">_xlfn.IFS(H2261&gt;411,"Platinum",AND(H2261&lt;=411, H2261&gt;311),"Gold",AND(H2261&lt;=311,H2261&gt;211),"Silver",H2261&lt;=211,"Bronze")</f>
        <v>Silver</v>
      </c>
      <c r="J2261" t="str" cm="1">
        <f t="array" ref="J2261">_xlfn.IFS(
H2261="444","Champions",
LEFT(H2261,1)="4","Loyal Customers",
MID(H2261,2,1)="4","Potential Loyalists",
LEFT(H2261,1)="3","Promising",
LEFT(H2261,1)="2","Customers Needing Attention",
LEFT(H2261,1)&lt;="2","At Risk",
RIGHT(H2261,1)="4","Can't Lose Them",
TRUE,"Hibernating"
)</f>
        <v>Customers Needing Attention</v>
      </c>
    </row>
    <row r="2262" spans="1:10" x14ac:dyDescent="0.25">
      <c r="A2262" s="3" t="s">
        <v>2278</v>
      </c>
      <c r="B2262">
        <v>38</v>
      </c>
      <c r="C2262">
        <v>5</v>
      </c>
      <c r="D2262">
        <v>2429.1600000000003</v>
      </c>
      <c r="E2262" cm="1">
        <f t="array" ref="E2262">_xlfn.IFS(B2262&gt;87,1,AND(B2262&lt;=87, B2262&gt;45),2,AND(B2262&lt;=45,B2262&gt;18),3,B2262&lt;=18,4)</f>
        <v>3</v>
      </c>
      <c r="F2262" cm="1">
        <f t="array" ref="F2262">_xlfn.IFS(C2262&gt;7,4,AND(C2262&lt;=7, C2262&gt;5),3,AND(C2262&lt;=5,C2262&gt;4),2,C2262&lt;=4,1)</f>
        <v>2</v>
      </c>
      <c r="G2262" cm="1">
        <f t="array" ref="G2262">_xlfn.IFS(D2262&gt;4094,4,AND(D2262&lt;=4094, D2262&gt;2784),3,AND(D2262&lt;=2784,D2262&gt;1779),2,D2262&lt;=1779,1)</f>
        <v>2</v>
      </c>
      <c r="H2262">
        <f t="shared" si="35"/>
        <v>322</v>
      </c>
      <c r="I2262" t="str" cm="1">
        <f t="array" ref="I2262">_xlfn.IFS(H2262&gt;411,"Platinum",AND(H2262&lt;=411, H2262&gt;311),"Gold",AND(H2262&lt;=311,H2262&gt;211),"Silver",H2262&lt;=211,"Bronze")</f>
        <v>Gold</v>
      </c>
      <c r="J2262" t="str" cm="1">
        <f t="array" ref="J2262">_xlfn.IFS(
H2262="444","Champions",
LEFT(H2262,1)="4","Loyal Customers",
MID(H2262,2,1)="4","Potential Loyalists",
LEFT(H2262,1)="3","Promising",
LEFT(H2262,1)="2","Customers Needing Attention",
LEFT(H2262,1)&lt;="2","At Risk",
RIGHT(H2262,1)="4","Can't Lose Them",
TRUE,"Hibernating"
)</f>
        <v>Promising</v>
      </c>
    </row>
    <row r="2263" spans="1:10" x14ac:dyDescent="0.25">
      <c r="A2263" s="3" t="s">
        <v>2279</v>
      </c>
      <c r="B2263">
        <v>156</v>
      </c>
      <c r="C2263">
        <v>5</v>
      </c>
      <c r="D2263">
        <v>3750.72</v>
      </c>
      <c r="E2263" cm="1">
        <f t="array" ref="E2263">_xlfn.IFS(B2263&gt;87,1,AND(B2263&lt;=87, B2263&gt;45),2,AND(B2263&lt;=45,B2263&gt;18),3,B2263&lt;=18,4)</f>
        <v>1</v>
      </c>
      <c r="F2263" cm="1">
        <f t="array" ref="F2263">_xlfn.IFS(C2263&gt;7,4,AND(C2263&lt;=7, C2263&gt;5),3,AND(C2263&lt;=5,C2263&gt;4),2,C2263&lt;=4,1)</f>
        <v>2</v>
      </c>
      <c r="G2263" cm="1">
        <f t="array" ref="G2263">_xlfn.IFS(D2263&gt;4094,4,AND(D2263&lt;=4094, D2263&gt;2784),3,AND(D2263&lt;=2784,D2263&gt;1779),2,D2263&lt;=1779,1)</f>
        <v>3</v>
      </c>
      <c r="H2263">
        <f t="shared" si="35"/>
        <v>123</v>
      </c>
      <c r="I2263" t="str" cm="1">
        <f t="array" ref="I2263">_xlfn.IFS(H2263&gt;411,"Platinum",AND(H2263&lt;=411, H2263&gt;311),"Gold",AND(H2263&lt;=311,H2263&gt;211),"Silver",H2263&lt;=211,"Bronze")</f>
        <v>Bronze</v>
      </c>
      <c r="J2263" t="str" cm="1">
        <f t="array" ref="J2263">_xlfn.IFS(
H2263="444","Champions",
LEFT(H2263,1)="4","Loyal Customers",
MID(H2263,2,1)="4","Potential Loyalists",
LEFT(H2263,1)="3","Promising",
LEFT(H2263,1)="2","Customers Needing Attention",
LEFT(H2263,1)&lt;="2","At Risk",
RIGHT(H2263,1)="4","Can't Lose Them",
TRUE,"Hibernating"
)</f>
        <v>At Risk</v>
      </c>
    </row>
    <row r="2264" spans="1:10" x14ac:dyDescent="0.25">
      <c r="A2264" s="3" t="s">
        <v>2280</v>
      </c>
      <c r="B2264">
        <v>185</v>
      </c>
      <c r="C2264">
        <v>3</v>
      </c>
      <c r="D2264">
        <v>1404.96</v>
      </c>
      <c r="E2264" cm="1">
        <f t="array" ref="E2264">_xlfn.IFS(B2264&gt;87,1,AND(B2264&lt;=87, B2264&gt;45),2,AND(B2264&lt;=45,B2264&gt;18),3,B2264&lt;=18,4)</f>
        <v>1</v>
      </c>
      <c r="F2264" cm="1">
        <f t="array" ref="F2264">_xlfn.IFS(C2264&gt;7,4,AND(C2264&lt;=7, C2264&gt;5),3,AND(C2264&lt;=5,C2264&gt;4),2,C2264&lt;=4,1)</f>
        <v>1</v>
      </c>
      <c r="G2264" cm="1">
        <f t="array" ref="G2264">_xlfn.IFS(D2264&gt;4094,4,AND(D2264&lt;=4094, D2264&gt;2784),3,AND(D2264&lt;=2784,D2264&gt;1779),2,D2264&lt;=1779,1)</f>
        <v>1</v>
      </c>
      <c r="H2264">
        <f t="shared" si="35"/>
        <v>111</v>
      </c>
      <c r="I2264" t="str" cm="1">
        <f t="array" ref="I2264">_xlfn.IFS(H2264&gt;411,"Platinum",AND(H2264&lt;=411, H2264&gt;311),"Gold",AND(H2264&lt;=311,H2264&gt;211),"Silver",H2264&lt;=211,"Bronze")</f>
        <v>Bronze</v>
      </c>
      <c r="J2264" t="str" cm="1">
        <f t="array" ref="J2264">_xlfn.IFS(
H2264="444","Champions",
LEFT(H2264,1)="4","Loyal Customers",
MID(H2264,2,1)="4","Potential Loyalists",
LEFT(H2264,1)="3","Promising",
LEFT(H2264,1)="2","Customers Needing Attention",
LEFT(H2264,1)&lt;="2","At Risk",
RIGHT(H2264,1)="4","Can't Lose Them",
TRUE,"Hibernating"
)</f>
        <v>At Risk</v>
      </c>
    </row>
    <row r="2265" spans="1:10" x14ac:dyDescent="0.25">
      <c r="A2265" s="3" t="s">
        <v>2281</v>
      </c>
      <c r="B2265">
        <v>46</v>
      </c>
      <c r="C2265">
        <v>6</v>
      </c>
      <c r="D2265">
        <v>3194.9300000000003</v>
      </c>
      <c r="E2265" cm="1">
        <f t="array" ref="E2265">_xlfn.IFS(B2265&gt;87,1,AND(B2265&lt;=87, B2265&gt;45),2,AND(B2265&lt;=45,B2265&gt;18),3,B2265&lt;=18,4)</f>
        <v>2</v>
      </c>
      <c r="F2265" cm="1">
        <f t="array" ref="F2265">_xlfn.IFS(C2265&gt;7,4,AND(C2265&lt;=7, C2265&gt;5),3,AND(C2265&lt;=5,C2265&gt;4),2,C2265&lt;=4,1)</f>
        <v>3</v>
      </c>
      <c r="G2265" cm="1">
        <f t="array" ref="G2265">_xlfn.IFS(D2265&gt;4094,4,AND(D2265&lt;=4094, D2265&gt;2784),3,AND(D2265&lt;=2784,D2265&gt;1779),2,D2265&lt;=1779,1)</f>
        <v>3</v>
      </c>
      <c r="H2265">
        <f t="shared" si="35"/>
        <v>233</v>
      </c>
      <c r="I2265" t="str" cm="1">
        <f t="array" ref="I2265">_xlfn.IFS(H2265&gt;411,"Platinum",AND(H2265&lt;=411, H2265&gt;311),"Gold",AND(H2265&lt;=311,H2265&gt;211),"Silver",H2265&lt;=211,"Bronze")</f>
        <v>Silver</v>
      </c>
      <c r="J2265" t="str" cm="1">
        <f t="array" ref="J2265">_xlfn.IFS(
H2265="444","Champions",
LEFT(H2265,1)="4","Loyal Customers",
MID(H2265,2,1)="4","Potential Loyalists",
LEFT(H2265,1)="3","Promising",
LEFT(H2265,1)="2","Customers Needing Attention",
LEFT(H2265,1)&lt;="2","At Risk",
RIGHT(H2265,1)="4","Can't Lose Them",
TRUE,"Hibernating"
)</f>
        <v>Customers Needing Attention</v>
      </c>
    </row>
    <row r="2266" spans="1:10" x14ac:dyDescent="0.25">
      <c r="A2266" s="3" t="s">
        <v>2282</v>
      </c>
      <c r="B2266">
        <v>69</v>
      </c>
      <c r="C2266">
        <v>9</v>
      </c>
      <c r="D2266">
        <v>4762.49</v>
      </c>
      <c r="E2266" cm="1">
        <f t="array" ref="E2266">_xlfn.IFS(B2266&gt;87,1,AND(B2266&lt;=87, B2266&gt;45),2,AND(B2266&lt;=45,B2266&gt;18),3,B2266&lt;=18,4)</f>
        <v>2</v>
      </c>
      <c r="F2266" cm="1">
        <f t="array" ref="F2266">_xlfn.IFS(C2266&gt;7,4,AND(C2266&lt;=7, C2266&gt;5),3,AND(C2266&lt;=5,C2266&gt;4),2,C2266&lt;=4,1)</f>
        <v>4</v>
      </c>
      <c r="G2266" cm="1">
        <f t="array" ref="G2266">_xlfn.IFS(D2266&gt;4094,4,AND(D2266&lt;=4094, D2266&gt;2784),3,AND(D2266&lt;=2784,D2266&gt;1779),2,D2266&lt;=1779,1)</f>
        <v>4</v>
      </c>
      <c r="H2266">
        <f t="shared" si="35"/>
        <v>244</v>
      </c>
      <c r="I2266" t="str" cm="1">
        <f t="array" ref="I2266">_xlfn.IFS(H2266&gt;411,"Platinum",AND(H2266&lt;=411, H2266&gt;311),"Gold",AND(H2266&lt;=311,H2266&gt;211),"Silver",H2266&lt;=211,"Bronze")</f>
        <v>Silver</v>
      </c>
      <c r="J2266" t="str" cm="1">
        <f t="array" ref="J2266">_xlfn.IFS(
H2266="444","Champions",
LEFT(H2266,1)="4","Loyal Customers",
MID(H2266,2,1)="4","Potential Loyalists",
LEFT(H2266,1)="3","Promising",
LEFT(H2266,1)="2","Customers Needing Attention",
LEFT(H2266,1)&lt;="2","At Risk",
RIGHT(H2266,1)="4","Can't Lose Them",
TRUE,"Hibernating"
)</f>
        <v>Potential Loyalists</v>
      </c>
    </row>
    <row r="2267" spans="1:10" x14ac:dyDescent="0.25">
      <c r="A2267" s="3" t="s">
        <v>2283</v>
      </c>
      <c r="B2267">
        <v>80</v>
      </c>
      <c r="C2267">
        <v>9</v>
      </c>
      <c r="D2267">
        <v>2785.04</v>
      </c>
      <c r="E2267" cm="1">
        <f t="array" ref="E2267">_xlfn.IFS(B2267&gt;87,1,AND(B2267&lt;=87, B2267&gt;45),2,AND(B2267&lt;=45,B2267&gt;18),3,B2267&lt;=18,4)</f>
        <v>2</v>
      </c>
      <c r="F2267" cm="1">
        <f t="array" ref="F2267">_xlfn.IFS(C2267&gt;7,4,AND(C2267&lt;=7, C2267&gt;5),3,AND(C2267&lt;=5,C2267&gt;4),2,C2267&lt;=4,1)</f>
        <v>4</v>
      </c>
      <c r="G2267" cm="1">
        <f t="array" ref="G2267">_xlfn.IFS(D2267&gt;4094,4,AND(D2267&lt;=4094, D2267&gt;2784),3,AND(D2267&lt;=2784,D2267&gt;1779),2,D2267&lt;=1779,1)</f>
        <v>3</v>
      </c>
      <c r="H2267">
        <f t="shared" si="35"/>
        <v>243</v>
      </c>
      <c r="I2267" t="str" cm="1">
        <f t="array" ref="I2267">_xlfn.IFS(H2267&gt;411,"Platinum",AND(H2267&lt;=411, H2267&gt;311),"Gold",AND(H2267&lt;=311,H2267&gt;211),"Silver",H2267&lt;=211,"Bronze")</f>
        <v>Silver</v>
      </c>
      <c r="J2267" t="str" cm="1">
        <f t="array" ref="J2267">_xlfn.IFS(
H2267="444","Champions",
LEFT(H2267,1)="4","Loyal Customers",
MID(H2267,2,1)="4","Potential Loyalists",
LEFT(H2267,1)="3","Promising",
LEFT(H2267,1)="2","Customers Needing Attention",
LEFT(H2267,1)&lt;="2","At Risk",
RIGHT(H2267,1)="4","Can't Lose Them",
TRUE,"Hibernating"
)</f>
        <v>Potential Loyalists</v>
      </c>
    </row>
    <row r="2268" spans="1:10" x14ac:dyDescent="0.25">
      <c r="A2268" s="3" t="s">
        <v>2284</v>
      </c>
      <c r="B2268">
        <v>124</v>
      </c>
      <c r="C2268">
        <v>2</v>
      </c>
      <c r="D2268">
        <v>1211.57</v>
      </c>
      <c r="E2268" cm="1">
        <f t="array" ref="E2268">_xlfn.IFS(B2268&gt;87,1,AND(B2268&lt;=87, B2268&gt;45),2,AND(B2268&lt;=45,B2268&gt;18),3,B2268&lt;=18,4)</f>
        <v>1</v>
      </c>
      <c r="F2268" cm="1">
        <f t="array" ref="F2268">_xlfn.IFS(C2268&gt;7,4,AND(C2268&lt;=7, C2268&gt;5),3,AND(C2268&lt;=5,C2268&gt;4),2,C2268&lt;=4,1)</f>
        <v>1</v>
      </c>
      <c r="G2268" cm="1">
        <f t="array" ref="G2268">_xlfn.IFS(D2268&gt;4094,4,AND(D2268&lt;=4094, D2268&gt;2784),3,AND(D2268&lt;=2784,D2268&gt;1779),2,D2268&lt;=1779,1)</f>
        <v>1</v>
      </c>
      <c r="H2268">
        <f t="shared" si="35"/>
        <v>111</v>
      </c>
      <c r="I2268" t="str" cm="1">
        <f t="array" ref="I2268">_xlfn.IFS(H2268&gt;411,"Platinum",AND(H2268&lt;=411, H2268&gt;311),"Gold",AND(H2268&lt;=311,H2268&gt;211),"Silver",H2268&lt;=211,"Bronze")</f>
        <v>Bronze</v>
      </c>
      <c r="J2268" t="str" cm="1">
        <f t="array" ref="J2268">_xlfn.IFS(
H2268="444","Champions",
LEFT(H2268,1)="4","Loyal Customers",
MID(H2268,2,1)="4","Potential Loyalists",
LEFT(H2268,1)="3","Promising",
LEFT(H2268,1)="2","Customers Needing Attention",
LEFT(H2268,1)&lt;="2","At Risk",
RIGHT(H2268,1)="4","Can't Lose Them",
TRUE,"Hibernating"
)</f>
        <v>At Risk</v>
      </c>
    </row>
    <row r="2269" spans="1:10" x14ac:dyDescent="0.25">
      <c r="A2269" s="3" t="s">
        <v>2285</v>
      </c>
      <c r="B2269">
        <v>11</v>
      </c>
      <c r="C2269">
        <v>6</v>
      </c>
      <c r="D2269">
        <v>1629.2499999999998</v>
      </c>
      <c r="E2269" cm="1">
        <f t="array" ref="E2269">_xlfn.IFS(B2269&gt;87,1,AND(B2269&lt;=87, B2269&gt;45),2,AND(B2269&lt;=45,B2269&gt;18),3,B2269&lt;=18,4)</f>
        <v>4</v>
      </c>
      <c r="F2269" cm="1">
        <f t="array" ref="F2269">_xlfn.IFS(C2269&gt;7,4,AND(C2269&lt;=7, C2269&gt;5),3,AND(C2269&lt;=5,C2269&gt;4),2,C2269&lt;=4,1)</f>
        <v>3</v>
      </c>
      <c r="G2269" cm="1">
        <f t="array" ref="G2269">_xlfn.IFS(D2269&gt;4094,4,AND(D2269&lt;=4094, D2269&gt;2784),3,AND(D2269&lt;=2784,D2269&gt;1779),2,D2269&lt;=1779,1)</f>
        <v>1</v>
      </c>
      <c r="H2269">
        <f t="shared" si="35"/>
        <v>431</v>
      </c>
      <c r="I2269" t="str" cm="1">
        <f t="array" ref="I2269">_xlfn.IFS(H2269&gt;411,"Platinum",AND(H2269&lt;=411, H2269&gt;311),"Gold",AND(H2269&lt;=311,H2269&gt;211),"Silver",H2269&lt;=211,"Bronze")</f>
        <v>Platinum</v>
      </c>
      <c r="J2269" t="str" cm="1">
        <f t="array" ref="J2269">_xlfn.IFS(
H2269="444","Champions",
LEFT(H2269,1)="4","Loyal Customers",
MID(H2269,2,1)="4","Potential Loyalists",
LEFT(H2269,1)="3","Promising",
LEFT(H2269,1)="2","Customers Needing Attention",
LEFT(H2269,1)&lt;="2","At Risk",
RIGHT(H2269,1)="4","Can't Lose Them",
TRUE,"Hibernating"
)</f>
        <v>Loyal Customers</v>
      </c>
    </row>
    <row r="2270" spans="1:10" x14ac:dyDescent="0.25">
      <c r="A2270" s="3" t="s">
        <v>2286</v>
      </c>
      <c r="B2270">
        <v>11</v>
      </c>
      <c r="C2270">
        <v>4</v>
      </c>
      <c r="D2270">
        <v>2535.4700000000003</v>
      </c>
      <c r="E2270" cm="1">
        <f t="array" ref="E2270">_xlfn.IFS(B2270&gt;87,1,AND(B2270&lt;=87, B2270&gt;45),2,AND(B2270&lt;=45,B2270&gt;18),3,B2270&lt;=18,4)</f>
        <v>4</v>
      </c>
      <c r="F2270" cm="1">
        <f t="array" ref="F2270">_xlfn.IFS(C2270&gt;7,4,AND(C2270&lt;=7, C2270&gt;5),3,AND(C2270&lt;=5,C2270&gt;4),2,C2270&lt;=4,1)</f>
        <v>1</v>
      </c>
      <c r="G2270" cm="1">
        <f t="array" ref="G2270">_xlfn.IFS(D2270&gt;4094,4,AND(D2270&lt;=4094, D2270&gt;2784),3,AND(D2270&lt;=2784,D2270&gt;1779),2,D2270&lt;=1779,1)</f>
        <v>2</v>
      </c>
      <c r="H2270">
        <f t="shared" si="35"/>
        <v>412</v>
      </c>
      <c r="I2270" t="str" cm="1">
        <f t="array" ref="I2270">_xlfn.IFS(H2270&gt;411,"Platinum",AND(H2270&lt;=411, H2270&gt;311),"Gold",AND(H2270&lt;=311,H2270&gt;211),"Silver",H2270&lt;=211,"Bronze")</f>
        <v>Platinum</v>
      </c>
      <c r="J2270" t="str" cm="1">
        <f t="array" ref="J2270">_xlfn.IFS(
H2270="444","Champions",
LEFT(H2270,1)="4","Loyal Customers",
MID(H2270,2,1)="4","Potential Loyalists",
LEFT(H2270,1)="3","Promising",
LEFT(H2270,1)="2","Customers Needing Attention",
LEFT(H2270,1)&lt;="2","At Risk",
RIGHT(H2270,1)="4","Can't Lose Them",
TRUE,"Hibernating"
)</f>
        <v>Loyal Customers</v>
      </c>
    </row>
    <row r="2271" spans="1:10" x14ac:dyDescent="0.25">
      <c r="A2271" s="3" t="s">
        <v>2287</v>
      </c>
      <c r="B2271">
        <v>4</v>
      </c>
      <c r="C2271">
        <v>9</v>
      </c>
      <c r="D2271">
        <v>5793.3300000000008</v>
      </c>
      <c r="E2271" cm="1">
        <f t="array" ref="E2271">_xlfn.IFS(B2271&gt;87,1,AND(B2271&lt;=87, B2271&gt;45),2,AND(B2271&lt;=45,B2271&gt;18),3,B2271&lt;=18,4)</f>
        <v>4</v>
      </c>
      <c r="F2271" cm="1">
        <f t="array" ref="F2271">_xlfn.IFS(C2271&gt;7,4,AND(C2271&lt;=7, C2271&gt;5),3,AND(C2271&lt;=5,C2271&gt;4),2,C2271&lt;=4,1)</f>
        <v>4</v>
      </c>
      <c r="G2271" cm="1">
        <f t="array" ref="G2271">_xlfn.IFS(D2271&gt;4094,4,AND(D2271&lt;=4094, D2271&gt;2784),3,AND(D2271&lt;=2784,D2271&gt;1779),2,D2271&lt;=1779,1)</f>
        <v>4</v>
      </c>
      <c r="H2271">
        <f t="shared" si="35"/>
        <v>444</v>
      </c>
      <c r="I2271" t="str" cm="1">
        <f t="array" ref="I2271">_xlfn.IFS(H2271&gt;411,"Platinum",AND(H2271&lt;=411, H2271&gt;311),"Gold",AND(H2271&lt;=311,H2271&gt;211),"Silver",H2271&lt;=211,"Bronze")</f>
        <v>Platinum</v>
      </c>
      <c r="J2271" t="str" cm="1">
        <f t="array" ref="J2271">_xlfn.IFS(
H2271="444","Champions",
LEFT(H2271,1)="4","Loyal Customers",
MID(H2271,2,1)="4","Potential Loyalists",
LEFT(H2271,1)="3","Promising",
LEFT(H2271,1)="2","Customers Needing Attention",
LEFT(H2271,1)&lt;="2","At Risk",
RIGHT(H2271,1)="4","Can't Lose Them",
TRUE,"Hibernating"
)</f>
        <v>Loyal Customers</v>
      </c>
    </row>
    <row r="2272" spans="1:10" x14ac:dyDescent="0.25">
      <c r="A2272" s="3" t="s">
        <v>2288</v>
      </c>
      <c r="B2272">
        <v>65</v>
      </c>
      <c r="C2272">
        <v>5</v>
      </c>
      <c r="D2272">
        <v>4393.8599999999997</v>
      </c>
      <c r="E2272" cm="1">
        <f t="array" ref="E2272">_xlfn.IFS(B2272&gt;87,1,AND(B2272&lt;=87, B2272&gt;45),2,AND(B2272&lt;=45,B2272&gt;18),3,B2272&lt;=18,4)</f>
        <v>2</v>
      </c>
      <c r="F2272" cm="1">
        <f t="array" ref="F2272">_xlfn.IFS(C2272&gt;7,4,AND(C2272&lt;=7, C2272&gt;5),3,AND(C2272&lt;=5,C2272&gt;4),2,C2272&lt;=4,1)</f>
        <v>2</v>
      </c>
      <c r="G2272" cm="1">
        <f t="array" ref="G2272">_xlfn.IFS(D2272&gt;4094,4,AND(D2272&lt;=4094, D2272&gt;2784),3,AND(D2272&lt;=2784,D2272&gt;1779),2,D2272&lt;=1779,1)</f>
        <v>4</v>
      </c>
      <c r="H2272">
        <f t="shared" si="35"/>
        <v>224</v>
      </c>
      <c r="I2272" t="str" cm="1">
        <f t="array" ref="I2272">_xlfn.IFS(H2272&gt;411,"Platinum",AND(H2272&lt;=411, H2272&gt;311),"Gold",AND(H2272&lt;=311,H2272&gt;211),"Silver",H2272&lt;=211,"Bronze")</f>
        <v>Silver</v>
      </c>
      <c r="J2272" t="str" cm="1">
        <f t="array" ref="J2272">_xlfn.IFS(
H2272="444","Champions",
LEFT(H2272,1)="4","Loyal Customers",
MID(H2272,2,1)="4","Potential Loyalists",
LEFT(H2272,1)="3","Promising",
LEFT(H2272,1)="2","Customers Needing Attention",
LEFT(H2272,1)&lt;="2","At Risk",
RIGHT(H2272,1)="4","Can't Lose Them",
TRUE,"Hibernating"
)</f>
        <v>Customers Needing Attention</v>
      </c>
    </row>
    <row r="2273" spans="1:10" x14ac:dyDescent="0.25">
      <c r="A2273" s="3" t="s">
        <v>2289</v>
      </c>
      <c r="B2273">
        <v>228</v>
      </c>
      <c r="C2273">
        <v>4</v>
      </c>
      <c r="D2273">
        <v>3172.1299999999997</v>
      </c>
      <c r="E2273" cm="1">
        <f t="array" ref="E2273">_xlfn.IFS(B2273&gt;87,1,AND(B2273&lt;=87, B2273&gt;45),2,AND(B2273&lt;=45,B2273&gt;18),3,B2273&lt;=18,4)</f>
        <v>1</v>
      </c>
      <c r="F2273" cm="1">
        <f t="array" ref="F2273">_xlfn.IFS(C2273&gt;7,4,AND(C2273&lt;=7, C2273&gt;5),3,AND(C2273&lt;=5,C2273&gt;4),2,C2273&lt;=4,1)</f>
        <v>1</v>
      </c>
      <c r="G2273" cm="1">
        <f t="array" ref="G2273">_xlfn.IFS(D2273&gt;4094,4,AND(D2273&lt;=4094, D2273&gt;2784),3,AND(D2273&lt;=2784,D2273&gt;1779),2,D2273&lt;=1779,1)</f>
        <v>3</v>
      </c>
      <c r="H2273">
        <f t="shared" si="35"/>
        <v>113</v>
      </c>
      <c r="I2273" t="str" cm="1">
        <f t="array" ref="I2273">_xlfn.IFS(H2273&gt;411,"Platinum",AND(H2273&lt;=411, H2273&gt;311),"Gold",AND(H2273&lt;=311,H2273&gt;211),"Silver",H2273&lt;=211,"Bronze")</f>
        <v>Bronze</v>
      </c>
      <c r="J2273" t="str" cm="1">
        <f t="array" ref="J2273">_xlfn.IFS(
H2273="444","Champions",
LEFT(H2273,1)="4","Loyal Customers",
MID(H2273,2,1)="4","Potential Loyalists",
LEFT(H2273,1)="3","Promising",
LEFT(H2273,1)="2","Customers Needing Attention",
LEFT(H2273,1)&lt;="2","At Risk",
RIGHT(H2273,1)="4","Can't Lose Them",
TRUE,"Hibernating"
)</f>
        <v>At Risk</v>
      </c>
    </row>
    <row r="2274" spans="1:10" x14ac:dyDescent="0.25">
      <c r="A2274" s="3" t="s">
        <v>2290</v>
      </c>
      <c r="B2274">
        <v>34</v>
      </c>
      <c r="C2274">
        <v>5</v>
      </c>
      <c r="D2274">
        <v>3909.1400000000003</v>
      </c>
      <c r="E2274" cm="1">
        <f t="array" ref="E2274">_xlfn.IFS(B2274&gt;87,1,AND(B2274&lt;=87, B2274&gt;45),2,AND(B2274&lt;=45,B2274&gt;18),3,B2274&lt;=18,4)</f>
        <v>3</v>
      </c>
      <c r="F2274" cm="1">
        <f t="array" ref="F2274">_xlfn.IFS(C2274&gt;7,4,AND(C2274&lt;=7, C2274&gt;5),3,AND(C2274&lt;=5,C2274&gt;4),2,C2274&lt;=4,1)</f>
        <v>2</v>
      </c>
      <c r="G2274" cm="1">
        <f t="array" ref="G2274">_xlfn.IFS(D2274&gt;4094,4,AND(D2274&lt;=4094, D2274&gt;2784),3,AND(D2274&lt;=2784,D2274&gt;1779),2,D2274&lt;=1779,1)</f>
        <v>3</v>
      </c>
      <c r="H2274">
        <f t="shared" si="35"/>
        <v>323</v>
      </c>
      <c r="I2274" t="str" cm="1">
        <f t="array" ref="I2274">_xlfn.IFS(H2274&gt;411,"Platinum",AND(H2274&lt;=411, H2274&gt;311),"Gold",AND(H2274&lt;=311,H2274&gt;211),"Silver",H2274&lt;=211,"Bronze")</f>
        <v>Gold</v>
      </c>
      <c r="J2274" t="str" cm="1">
        <f t="array" ref="J2274">_xlfn.IFS(
H2274="444","Champions",
LEFT(H2274,1)="4","Loyal Customers",
MID(H2274,2,1)="4","Potential Loyalists",
LEFT(H2274,1)="3","Promising",
LEFT(H2274,1)="2","Customers Needing Attention",
LEFT(H2274,1)&lt;="2","At Risk",
RIGHT(H2274,1)="4","Can't Lose Them",
TRUE,"Hibernating"
)</f>
        <v>Promising</v>
      </c>
    </row>
    <row r="2275" spans="1:10" x14ac:dyDescent="0.25">
      <c r="A2275" s="3" t="s">
        <v>2291</v>
      </c>
      <c r="B2275">
        <v>4</v>
      </c>
      <c r="C2275">
        <v>12</v>
      </c>
      <c r="D2275">
        <v>6996.3499999999995</v>
      </c>
      <c r="E2275" cm="1">
        <f t="array" ref="E2275">_xlfn.IFS(B2275&gt;87,1,AND(B2275&lt;=87, B2275&gt;45),2,AND(B2275&lt;=45,B2275&gt;18),3,B2275&lt;=18,4)</f>
        <v>4</v>
      </c>
      <c r="F2275" cm="1">
        <f t="array" ref="F2275">_xlfn.IFS(C2275&gt;7,4,AND(C2275&lt;=7, C2275&gt;5),3,AND(C2275&lt;=5,C2275&gt;4),2,C2275&lt;=4,1)</f>
        <v>4</v>
      </c>
      <c r="G2275" cm="1">
        <f t="array" ref="G2275">_xlfn.IFS(D2275&gt;4094,4,AND(D2275&lt;=4094, D2275&gt;2784),3,AND(D2275&lt;=2784,D2275&gt;1779),2,D2275&lt;=1779,1)</f>
        <v>4</v>
      </c>
      <c r="H2275">
        <f t="shared" si="35"/>
        <v>444</v>
      </c>
      <c r="I2275" t="str" cm="1">
        <f t="array" ref="I2275">_xlfn.IFS(H2275&gt;411,"Platinum",AND(H2275&lt;=411, H2275&gt;311),"Gold",AND(H2275&lt;=311,H2275&gt;211),"Silver",H2275&lt;=211,"Bronze")</f>
        <v>Platinum</v>
      </c>
      <c r="J2275" t="str" cm="1">
        <f t="array" ref="J2275">_xlfn.IFS(
H2275="444","Champions",
LEFT(H2275,1)="4","Loyal Customers",
MID(H2275,2,1)="4","Potential Loyalists",
LEFT(H2275,1)="3","Promising",
LEFT(H2275,1)="2","Customers Needing Attention",
LEFT(H2275,1)&lt;="2","At Risk",
RIGHT(H2275,1)="4","Can't Lose Them",
TRUE,"Hibernating"
)</f>
        <v>Loyal Customers</v>
      </c>
    </row>
    <row r="2276" spans="1:10" x14ac:dyDescent="0.25">
      <c r="A2276" s="3" t="s">
        <v>2292</v>
      </c>
      <c r="B2276">
        <v>43</v>
      </c>
      <c r="C2276">
        <v>3</v>
      </c>
      <c r="D2276">
        <v>1833.49</v>
      </c>
      <c r="E2276" cm="1">
        <f t="array" ref="E2276">_xlfn.IFS(B2276&gt;87,1,AND(B2276&lt;=87, B2276&gt;45),2,AND(B2276&lt;=45,B2276&gt;18),3,B2276&lt;=18,4)</f>
        <v>3</v>
      </c>
      <c r="F2276" cm="1">
        <f t="array" ref="F2276">_xlfn.IFS(C2276&gt;7,4,AND(C2276&lt;=7, C2276&gt;5),3,AND(C2276&lt;=5,C2276&gt;4),2,C2276&lt;=4,1)</f>
        <v>1</v>
      </c>
      <c r="G2276" cm="1">
        <f t="array" ref="G2276">_xlfn.IFS(D2276&gt;4094,4,AND(D2276&lt;=4094, D2276&gt;2784),3,AND(D2276&lt;=2784,D2276&gt;1779),2,D2276&lt;=1779,1)</f>
        <v>2</v>
      </c>
      <c r="H2276">
        <f t="shared" si="35"/>
        <v>312</v>
      </c>
      <c r="I2276" t="str" cm="1">
        <f t="array" ref="I2276">_xlfn.IFS(H2276&gt;411,"Platinum",AND(H2276&lt;=411, H2276&gt;311),"Gold",AND(H2276&lt;=311,H2276&gt;211),"Silver",H2276&lt;=211,"Bronze")</f>
        <v>Gold</v>
      </c>
      <c r="J2276" t="str" cm="1">
        <f t="array" ref="J2276">_xlfn.IFS(
H2276="444","Champions",
LEFT(H2276,1)="4","Loyal Customers",
MID(H2276,2,1)="4","Potential Loyalists",
LEFT(H2276,1)="3","Promising",
LEFT(H2276,1)="2","Customers Needing Attention",
LEFT(H2276,1)&lt;="2","At Risk",
RIGHT(H2276,1)="4","Can't Lose Them",
TRUE,"Hibernating"
)</f>
        <v>Promising</v>
      </c>
    </row>
    <row r="2277" spans="1:10" x14ac:dyDescent="0.25">
      <c r="A2277" s="3" t="s">
        <v>2293</v>
      </c>
      <c r="B2277">
        <v>33</v>
      </c>
      <c r="C2277">
        <v>6</v>
      </c>
      <c r="D2277">
        <v>2229.2800000000002</v>
      </c>
      <c r="E2277" cm="1">
        <f t="array" ref="E2277">_xlfn.IFS(B2277&gt;87,1,AND(B2277&lt;=87, B2277&gt;45),2,AND(B2277&lt;=45,B2277&gt;18),3,B2277&lt;=18,4)</f>
        <v>3</v>
      </c>
      <c r="F2277" cm="1">
        <f t="array" ref="F2277">_xlfn.IFS(C2277&gt;7,4,AND(C2277&lt;=7, C2277&gt;5),3,AND(C2277&lt;=5,C2277&gt;4),2,C2277&lt;=4,1)</f>
        <v>3</v>
      </c>
      <c r="G2277" cm="1">
        <f t="array" ref="G2277">_xlfn.IFS(D2277&gt;4094,4,AND(D2277&lt;=4094, D2277&gt;2784),3,AND(D2277&lt;=2784,D2277&gt;1779),2,D2277&lt;=1779,1)</f>
        <v>2</v>
      </c>
      <c r="H2277">
        <f t="shared" si="35"/>
        <v>332</v>
      </c>
      <c r="I2277" t="str" cm="1">
        <f t="array" ref="I2277">_xlfn.IFS(H2277&gt;411,"Platinum",AND(H2277&lt;=411, H2277&gt;311),"Gold",AND(H2277&lt;=311,H2277&gt;211),"Silver",H2277&lt;=211,"Bronze")</f>
        <v>Gold</v>
      </c>
      <c r="J2277" t="str" cm="1">
        <f t="array" ref="J2277">_xlfn.IFS(
H2277="444","Champions",
LEFT(H2277,1)="4","Loyal Customers",
MID(H2277,2,1)="4","Potential Loyalists",
LEFT(H2277,1)="3","Promising",
LEFT(H2277,1)="2","Customers Needing Attention",
LEFT(H2277,1)&lt;="2","At Risk",
RIGHT(H2277,1)="4","Can't Lose Them",
TRUE,"Hibernating"
)</f>
        <v>Promising</v>
      </c>
    </row>
    <row r="2278" spans="1:10" x14ac:dyDescent="0.25">
      <c r="A2278" s="3" t="s">
        <v>2294</v>
      </c>
      <c r="B2278">
        <v>66</v>
      </c>
      <c r="C2278">
        <v>9</v>
      </c>
      <c r="D2278">
        <v>6353.12</v>
      </c>
      <c r="E2278" cm="1">
        <f t="array" ref="E2278">_xlfn.IFS(B2278&gt;87,1,AND(B2278&lt;=87, B2278&gt;45),2,AND(B2278&lt;=45,B2278&gt;18),3,B2278&lt;=18,4)</f>
        <v>2</v>
      </c>
      <c r="F2278" cm="1">
        <f t="array" ref="F2278">_xlfn.IFS(C2278&gt;7,4,AND(C2278&lt;=7, C2278&gt;5),3,AND(C2278&lt;=5,C2278&gt;4),2,C2278&lt;=4,1)</f>
        <v>4</v>
      </c>
      <c r="G2278" cm="1">
        <f t="array" ref="G2278">_xlfn.IFS(D2278&gt;4094,4,AND(D2278&lt;=4094, D2278&gt;2784),3,AND(D2278&lt;=2784,D2278&gt;1779),2,D2278&lt;=1779,1)</f>
        <v>4</v>
      </c>
      <c r="H2278">
        <f t="shared" si="35"/>
        <v>244</v>
      </c>
      <c r="I2278" t="str" cm="1">
        <f t="array" ref="I2278">_xlfn.IFS(H2278&gt;411,"Platinum",AND(H2278&lt;=411, H2278&gt;311),"Gold",AND(H2278&lt;=311,H2278&gt;211),"Silver",H2278&lt;=211,"Bronze")</f>
        <v>Silver</v>
      </c>
      <c r="J2278" t="str" cm="1">
        <f t="array" ref="J2278">_xlfn.IFS(
H2278="444","Champions",
LEFT(H2278,1)="4","Loyal Customers",
MID(H2278,2,1)="4","Potential Loyalists",
LEFT(H2278,1)="3","Promising",
LEFT(H2278,1)="2","Customers Needing Attention",
LEFT(H2278,1)&lt;="2","At Risk",
RIGHT(H2278,1)="4","Can't Lose Them",
TRUE,"Hibernating"
)</f>
        <v>Potential Loyalists</v>
      </c>
    </row>
    <row r="2279" spans="1:10" x14ac:dyDescent="0.25">
      <c r="A2279" s="3" t="s">
        <v>2295</v>
      </c>
      <c r="B2279">
        <v>140</v>
      </c>
      <c r="C2279">
        <v>4</v>
      </c>
      <c r="D2279">
        <v>2117.44</v>
      </c>
      <c r="E2279" cm="1">
        <f t="array" ref="E2279">_xlfn.IFS(B2279&gt;87,1,AND(B2279&lt;=87, B2279&gt;45),2,AND(B2279&lt;=45,B2279&gt;18),3,B2279&lt;=18,4)</f>
        <v>1</v>
      </c>
      <c r="F2279" cm="1">
        <f t="array" ref="F2279">_xlfn.IFS(C2279&gt;7,4,AND(C2279&lt;=7, C2279&gt;5),3,AND(C2279&lt;=5,C2279&gt;4),2,C2279&lt;=4,1)</f>
        <v>1</v>
      </c>
      <c r="G2279" cm="1">
        <f t="array" ref="G2279">_xlfn.IFS(D2279&gt;4094,4,AND(D2279&lt;=4094, D2279&gt;2784),3,AND(D2279&lt;=2784,D2279&gt;1779),2,D2279&lt;=1779,1)</f>
        <v>2</v>
      </c>
      <c r="H2279">
        <f t="shared" si="35"/>
        <v>112</v>
      </c>
      <c r="I2279" t="str" cm="1">
        <f t="array" ref="I2279">_xlfn.IFS(H2279&gt;411,"Platinum",AND(H2279&lt;=411, H2279&gt;311),"Gold",AND(H2279&lt;=311,H2279&gt;211),"Silver",H2279&lt;=211,"Bronze")</f>
        <v>Bronze</v>
      </c>
      <c r="J2279" t="str" cm="1">
        <f t="array" ref="J2279">_xlfn.IFS(
H2279="444","Champions",
LEFT(H2279,1)="4","Loyal Customers",
MID(H2279,2,1)="4","Potential Loyalists",
LEFT(H2279,1)="3","Promising",
LEFT(H2279,1)="2","Customers Needing Attention",
LEFT(H2279,1)&lt;="2","At Risk",
RIGHT(H2279,1)="4","Can't Lose Them",
TRUE,"Hibernating"
)</f>
        <v>At Risk</v>
      </c>
    </row>
    <row r="2280" spans="1:10" x14ac:dyDescent="0.25">
      <c r="A2280" s="3" t="s">
        <v>2296</v>
      </c>
      <c r="B2280">
        <v>54</v>
      </c>
      <c r="C2280">
        <v>2</v>
      </c>
      <c r="D2280">
        <v>666.31</v>
      </c>
      <c r="E2280" cm="1">
        <f t="array" ref="E2280">_xlfn.IFS(B2280&gt;87,1,AND(B2280&lt;=87, B2280&gt;45),2,AND(B2280&lt;=45,B2280&gt;18),3,B2280&lt;=18,4)</f>
        <v>2</v>
      </c>
      <c r="F2280" cm="1">
        <f t="array" ref="F2280">_xlfn.IFS(C2280&gt;7,4,AND(C2280&lt;=7, C2280&gt;5),3,AND(C2280&lt;=5,C2280&gt;4),2,C2280&lt;=4,1)</f>
        <v>1</v>
      </c>
      <c r="G2280" cm="1">
        <f t="array" ref="G2280">_xlfn.IFS(D2280&gt;4094,4,AND(D2280&lt;=4094, D2280&gt;2784),3,AND(D2280&lt;=2784,D2280&gt;1779),2,D2280&lt;=1779,1)</f>
        <v>1</v>
      </c>
      <c r="H2280">
        <f t="shared" si="35"/>
        <v>211</v>
      </c>
      <c r="I2280" t="str" cm="1">
        <f t="array" ref="I2280">_xlfn.IFS(H2280&gt;411,"Platinum",AND(H2280&lt;=411, H2280&gt;311),"Gold",AND(H2280&lt;=311,H2280&gt;211),"Silver",H2280&lt;=211,"Bronze")</f>
        <v>Bronze</v>
      </c>
      <c r="J2280" t="str" cm="1">
        <f t="array" ref="J2280">_xlfn.IFS(
H2280="444","Champions",
LEFT(H2280,1)="4","Loyal Customers",
MID(H2280,2,1)="4","Potential Loyalists",
LEFT(H2280,1)="3","Promising",
LEFT(H2280,1)="2","Customers Needing Attention",
LEFT(H2280,1)&lt;="2","At Risk",
RIGHT(H2280,1)="4","Can't Lose Them",
TRUE,"Hibernating"
)</f>
        <v>Customers Needing Attention</v>
      </c>
    </row>
    <row r="2281" spans="1:10" x14ac:dyDescent="0.25">
      <c r="A2281" s="3" t="s">
        <v>2297</v>
      </c>
      <c r="B2281">
        <v>193</v>
      </c>
      <c r="C2281">
        <v>4</v>
      </c>
      <c r="D2281">
        <v>2338.5300000000002</v>
      </c>
      <c r="E2281" cm="1">
        <f t="array" ref="E2281">_xlfn.IFS(B2281&gt;87,1,AND(B2281&lt;=87, B2281&gt;45),2,AND(B2281&lt;=45,B2281&gt;18),3,B2281&lt;=18,4)</f>
        <v>1</v>
      </c>
      <c r="F2281" cm="1">
        <f t="array" ref="F2281">_xlfn.IFS(C2281&gt;7,4,AND(C2281&lt;=7, C2281&gt;5),3,AND(C2281&lt;=5,C2281&gt;4),2,C2281&lt;=4,1)</f>
        <v>1</v>
      </c>
      <c r="G2281" cm="1">
        <f t="array" ref="G2281">_xlfn.IFS(D2281&gt;4094,4,AND(D2281&lt;=4094, D2281&gt;2784),3,AND(D2281&lt;=2784,D2281&gt;1779),2,D2281&lt;=1779,1)</f>
        <v>2</v>
      </c>
      <c r="H2281">
        <f t="shared" si="35"/>
        <v>112</v>
      </c>
      <c r="I2281" t="str" cm="1">
        <f t="array" ref="I2281">_xlfn.IFS(H2281&gt;411,"Platinum",AND(H2281&lt;=411, H2281&gt;311),"Gold",AND(H2281&lt;=311,H2281&gt;211),"Silver",H2281&lt;=211,"Bronze")</f>
        <v>Bronze</v>
      </c>
      <c r="J2281" t="str" cm="1">
        <f t="array" ref="J2281">_xlfn.IFS(
H2281="444","Champions",
LEFT(H2281,1)="4","Loyal Customers",
MID(H2281,2,1)="4","Potential Loyalists",
LEFT(H2281,1)="3","Promising",
LEFT(H2281,1)="2","Customers Needing Attention",
LEFT(H2281,1)&lt;="2","At Risk",
RIGHT(H2281,1)="4","Can't Lose Them",
TRUE,"Hibernating"
)</f>
        <v>At Risk</v>
      </c>
    </row>
    <row r="2282" spans="1:10" x14ac:dyDescent="0.25">
      <c r="A2282" s="3" t="s">
        <v>2298</v>
      </c>
      <c r="B2282">
        <v>2</v>
      </c>
      <c r="C2282">
        <v>5</v>
      </c>
      <c r="D2282">
        <v>3330.78</v>
      </c>
      <c r="E2282" cm="1">
        <f t="array" ref="E2282">_xlfn.IFS(B2282&gt;87,1,AND(B2282&lt;=87, B2282&gt;45),2,AND(B2282&lt;=45,B2282&gt;18),3,B2282&lt;=18,4)</f>
        <v>4</v>
      </c>
      <c r="F2282" cm="1">
        <f t="array" ref="F2282">_xlfn.IFS(C2282&gt;7,4,AND(C2282&lt;=7, C2282&gt;5),3,AND(C2282&lt;=5,C2282&gt;4),2,C2282&lt;=4,1)</f>
        <v>2</v>
      </c>
      <c r="G2282" cm="1">
        <f t="array" ref="G2282">_xlfn.IFS(D2282&gt;4094,4,AND(D2282&lt;=4094, D2282&gt;2784),3,AND(D2282&lt;=2784,D2282&gt;1779),2,D2282&lt;=1779,1)</f>
        <v>3</v>
      </c>
      <c r="H2282">
        <f t="shared" si="35"/>
        <v>423</v>
      </c>
      <c r="I2282" t="str" cm="1">
        <f t="array" ref="I2282">_xlfn.IFS(H2282&gt;411,"Platinum",AND(H2282&lt;=411, H2282&gt;311),"Gold",AND(H2282&lt;=311,H2282&gt;211),"Silver",H2282&lt;=211,"Bronze")</f>
        <v>Platinum</v>
      </c>
      <c r="J2282" t="str" cm="1">
        <f t="array" ref="J2282">_xlfn.IFS(
H2282="444","Champions",
LEFT(H2282,1)="4","Loyal Customers",
MID(H2282,2,1)="4","Potential Loyalists",
LEFT(H2282,1)="3","Promising",
LEFT(H2282,1)="2","Customers Needing Attention",
LEFT(H2282,1)&lt;="2","At Risk",
RIGHT(H2282,1)="4","Can't Lose Them",
TRUE,"Hibernating"
)</f>
        <v>Loyal Customers</v>
      </c>
    </row>
    <row r="2283" spans="1:10" x14ac:dyDescent="0.25">
      <c r="A2283" s="3" t="s">
        <v>2299</v>
      </c>
      <c r="B2283">
        <v>58</v>
      </c>
      <c r="C2283">
        <v>10</v>
      </c>
      <c r="D2283">
        <v>5955.5400000000009</v>
      </c>
      <c r="E2283" cm="1">
        <f t="array" ref="E2283">_xlfn.IFS(B2283&gt;87,1,AND(B2283&lt;=87, B2283&gt;45),2,AND(B2283&lt;=45,B2283&gt;18),3,B2283&lt;=18,4)</f>
        <v>2</v>
      </c>
      <c r="F2283" cm="1">
        <f t="array" ref="F2283">_xlfn.IFS(C2283&gt;7,4,AND(C2283&lt;=7, C2283&gt;5),3,AND(C2283&lt;=5,C2283&gt;4),2,C2283&lt;=4,1)</f>
        <v>4</v>
      </c>
      <c r="G2283" cm="1">
        <f t="array" ref="G2283">_xlfn.IFS(D2283&gt;4094,4,AND(D2283&lt;=4094, D2283&gt;2784),3,AND(D2283&lt;=2784,D2283&gt;1779),2,D2283&lt;=1779,1)</f>
        <v>4</v>
      </c>
      <c r="H2283">
        <f t="shared" si="35"/>
        <v>244</v>
      </c>
      <c r="I2283" t="str" cm="1">
        <f t="array" ref="I2283">_xlfn.IFS(H2283&gt;411,"Platinum",AND(H2283&lt;=411, H2283&gt;311),"Gold",AND(H2283&lt;=311,H2283&gt;211),"Silver",H2283&lt;=211,"Bronze")</f>
        <v>Silver</v>
      </c>
      <c r="J2283" t="str" cm="1">
        <f t="array" ref="J2283">_xlfn.IFS(
H2283="444","Champions",
LEFT(H2283,1)="4","Loyal Customers",
MID(H2283,2,1)="4","Potential Loyalists",
LEFT(H2283,1)="3","Promising",
LEFT(H2283,1)="2","Customers Needing Attention",
LEFT(H2283,1)&lt;="2","At Risk",
RIGHT(H2283,1)="4","Can't Lose Them",
TRUE,"Hibernating"
)</f>
        <v>Potential Loyalists</v>
      </c>
    </row>
    <row r="2284" spans="1:10" x14ac:dyDescent="0.25">
      <c r="A2284" s="3" t="s">
        <v>2300</v>
      </c>
      <c r="B2284">
        <v>19</v>
      </c>
      <c r="C2284">
        <v>4</v>
      </c>
      <c r="D2284">
        <v>1246.69</v>
      </c>
      <c r="E2284" cm="1">
        <f t="array" ref="E2284">_xlfn.IFS(B2284&gt;87,1,AND(B2284&lt;=87, B2284&gt;45),2,AND(B2284&lt;=45,B2284&gt;18),3,B2284&lt;=18,4)</f>
        <v>3</v>
      </c>
      <c r="F2284" cm="1">
        <f t="array" ref="F2284">_xlfn.IFS(C2284&gt;7,4,AND(C2284&lt;=7, C2284&gt;5),3,AND(C2284&lt;=5,C2284&gt;4),2,C2284&lt;=4,1)</f>
        <v>1</v>
      </c>
      <c r="G2284" cm="1">
        <f t="array" ref="G2284">_xlfn.IFS(D2284&gt;4094,4,AND(D2284&lt;=4094, D2284&gt;2784),3,AND(D2284&lt;=2784,D2284&gt;1779),2,D2284&lt;=1779,1)</f>
        <v>1</v>
      </c>
      <c r="H2284">
        <f t="shared" si="35"/>
        <v>311</v>
      </c>
      <c r="I2284" t="str" cm="1">
        <f t="array" ref="I2284">_xlfn.IFS(H2284&gt;411,"Platinum",AND(H2284&lt;=411, H2284&gt;311),"Gold",AND(H2284&lt;=311,H2284&gt;211),"Silver",H2284&lt;=211,"Bronze")</f>
        <v>Silver</v>
      </c>
      <c r="J2284" t="str" cm="1">
        <f t="array" ref="J2284">_xlfn.IFS(
H2284="444","Champions",
LEFT(H2284,1)="4","Loyal Customers",
MID(H2284,2,1)="4","Potential Loyalists",
LEFT(H2284,1)="3","Promising",
LEFT(H2284,1)="2","Customers Needing Attention",
LEFT(H2284,1)&lt;="2","At Risk",
RIGHT(H2284,1)="4","Can't Lose Them",
TRUE,"Hibernating"
)</f>
        <v>Promising</v>
      </c>
    </row>
    <row r="2285" spans="1:10" x14ac:dyDescent="0.25">
      <c r="A2285" s="3" t="s">
        <v>2301</v>
      </c>
      <c r="B2285">
        <v>28</v>
      </c>
      <c r="C2285">
        <v>7</v>
      </c>
      <c r="D2285">
        <v>5049.1399999999994</v>
      </c>
      <c r="E2285" cm="1">
        <f t="array" ref="E2285">_xlfn.IFS(B2285&gt;87,1,AND(B2285&lt;=87, B2285&gt;45),2,AND(B2285&lt;=45,B2285&gt;18),3,B2285&lt;=18,4)</f>
        <v>3</v>
      </c>
      <c r="F2285" cm="1">
        <f t="array" ref="F2285">_xlfn.IFS(C2285&gt;7,4,AND(C2285&lt;=7, C2285&gt;5),3,AND(C2285&lt;=5,C2285&gt;4),2,C2285&lt;=4,1)</f>
        <v>3</v>
      </c>
      <c r="G2285" cm="1">
        <f t="array" ref="G2285">_xlfn.IFS(D2285&gt;4094,4,AND(D2285&lt;=4094, D2285&gt;2784),3,AND(D2285&lt;=2784,D2285&gt;1779),2,D2285&lt;=1779,1)</f>
        <v>4</v>
      </c>
      <c r="H2285">
        <f t="shared" si="35"/>
        <v>334</v>
      </c>
      <c r="I2285" t="str" cm="1">
        <f t="array" ref="I2285">_xlfn.IFS(H2285&gt;411,"Platinum",AND(H2285&lt;=411, H2285&gt;311),"Gold",AND(H2285&lt;=311,H2285&gt;211),"Silver",H2285&lt;=211,"Bronze")</f>
        <v>Gold</v>
      </c>
      <c r="J2285" t="str" cm="1">
        <f t="array" ref="J2285">_xlfn.IFS(
H2285="444","Champions",
LEFT(H2285,1)="4","Loyal Customers",
MID(H2285,2,1)="4","Potential Loyalists",
LEFT(H2285,1)="3","Promising",
LEFT(H2285,1)="2","Customers Needing Attention",
LEFT(H2285,1)&lt;="2","At Risk",
RIGHT(H2285,1)="4","Can't Lose Them",
TRUE,"Hibernating"
)</f>
        <v>Promising</v>
      </c>
    </row>
    <row r="2286" spans="1:10" x14ac:dyDescent="0.25">
      <c r="A2286" s="3" t="s">
        <v>2302</v>
      </c>
      <c r="B2286">
        <v>24</v>
      </c>
      <c r="C2286">
        <v>5</v>
      </c>
      <c r="D2286">
        <v>5935.4500000000007</v>
      </c>
      <c r="E2286" cm="1">
        <f t="array" ref="E2286">_xlfn.IFS(B2286&gt;87,1,AND(B2286&lt;=87, B2286&gt;45),2,AND(B2286&lt;=45,B2286&gt;18),3,B2286&lt;=18,4)</f>
        <v>3</v>
      </c>
      <c r="F2286" cm="1">
        <f t="array" ref="F2286">_xlfn.IFS(C2286&gt;7,4,AND(C2286&lt;=7, C2286&gt;5),3,AND(C2286&lt;=5,C2286&gt;4),2,C2286&lt;=4,1)</f>
        <v>2</v>
      </c>
      <c r="G2286" cm="1">
        <f t="array" ref="G2286">_xlfn.IFS(D2286&gt;4094,4,AND(D2286&lt;=4094, D2286&gt;2784),3,AND(D2286&lt;=2784,D2286&gt;1779),2,D2286&lt;=1779,1)</f>
        <v>4</v>
      </c>
      <c r="H2286">
        <f t="shared" si="35"/>
        <v>324</v>
      </c>
      <c r="I2286" t="str" cm="1">
        <f t="array" ref="I2286">_xlfn.IFS(H2286&gt;411,"Platinum",AND(H2286&lt;=411, H2286&gt;311),"Gold",AND(H2286&lt;=311,H2286&gt;211),"Silver",H2286&lt;=211,"Bronze")</f>
        <v>Gold</v>
      </c>
      <c r="J2286" t="str" cm="1">
        <f t="array" ref="J2286">_xlfn.IFS(
H2286="444","Champions",
LEFT(H2286,1)="4","Loyal Customers",
MID(H2286,2,1)="4","Potential Loyalists",
LEFT(H2286,1)="3","Promising",
LEFT(H2286,1)="2","Customers Needing Attention",
LEFT(H2286,1)&lt;="2","At Risk",
RIGHT(H2286,1)="4","Can't Lose Them",
TRUE,"Hibernating"
)</f>
        <v>Promising</v>
      </c>
    </row>
    <row r="2287" spans="1:10" x14ac:dyDescent="0.25">
      <c r="A2287" s="3" t="s">
        <v>2303</v>
      </c>
      <c r="B2287">
        <v>142</v>
      </c>
      <c r="C2287">
        <v>2</v>
      </c>
      <c r="D2287">
        <v>2731.31</v>
      </c>
      <c r="E2287" cm="1">
        <f t="array" ref="E2287">_xlfn.IFS(B2287&gt;87,1,AND(B2287&lt;=87, B2287&gt;45),2,AND(B2287&lt;=45,B2287&gt;18),3,B2287&lt;=18,4)</f>
        <v>1</v>
      </c>
      <c r="F2287" cm="1">
        <f t="array" ref="F2287">_xlfn.IFS(C2287&gt;7,4,AND(C2287&lt;=7, C2287&gt;5),3,AND(C2287&lt;=5,C2287&gt;4),2,C2287&lt;=4,1)</f>
        <v>1</v>
      </c>
      <c r="G2287" cm="1">
        <f t="array" ref="G2287">_xlfn.IFS(D2287&gt;4094,4,AND(D2287&lt;=4094, D2287&gt;2784),3,AND(D2287&lt;=2784,D2287&gt;1779),2,D2287&lt;=1779,1)</f>
        <v>2</v>
      </c>
      <c r="H2287">
        <f t="shared" si="35"/>
        <v>112</v>
      </c>
      <c r="I2287" t="str" cm="1">
        <f t="array" ref="I2287">_xlfn.IFS(H2287&gt;411,"Platinum",AND(H2287&lt;=411, H2287&gt;311),"Gold",AND(H2287&lt;=311,H2287&gt;211),"Silver",H2287&lt;=211,"Bronze")</f>
        <v>Bronze</v>
      </c>
      <c r="J2287" t="str" cm="1">
        <f t="array" ref="J2287">_xlfn.IFS(
H2287="444","Champions",
LEFT(H2287,1)="4","Loyal Customers",
MID(H2287,2,1)="4","Potential Loyalists",
LEFT(H2287,1)="3","Promising",
LEFT(H2287,1)="2","Customers Needing Attention",
LEFT(H2287,1)&lt;="2","At Risk",
RIGHT(H2287,1)="4","Can't Lose Them",
TRUE,"Hibernating"
)</f>
        <v>At Risk</v>
      </c>
    </row>
    <row r="2288" spans="1:10" x14ac:dyDescent="0.25">
      <c r="A2288" s="3" t="s">
        <v>2304</v>
      </c>
      <c r="B2288">
        <v>123</v>
      </c>
      <c r="C2288">
        <v>2</v>
      </c>
      <c r="D2288">
        <v>239.35</v>
      </c>
      <c r="E2288" cm="1">
        <f t="array" ref="E2288">_xlfn.IFS(B2288&gt;87,1,AND(B2288&lt;=87, B2288&gt;45),2,AND(B2288&lt;=45,B2288&gt;18),3,B2288&lt;=18,4)</f>
        <v>1</v>
      </c>
      <c r="F2288" cm="1">
        <f t="array" ref="F2288">_xlfn.IFS(C2288&gt;7,4,AND(C2288&lt;=7, C2288&gt;5),3,AND(C2288&lt;=5,C2288&gt;4),2,C2288&lt;=4,1)</f>
        <v>1</v>
      </c>
      <c r="G2288" cm="1">
        <f t="array" ref="G2288">_xlfn.IFS(D2288&gt;4094,4,AND(D2288&lt;=4094, D2288&gt;2784),3,AND(D2288&lt;=2784,D2288&gt;1779),2,D2288&lt;=1779,1)</f>
        <v>1</v>
      </c>
      <c r="H2288">
        <f t="shared" si="35"/>
        <v>111</v>
      </c>
      <c r="I2288" t="str" cm="1">
        <f t="array" ref="I2288">_xlfn.IFS(H2288&gt;411,"Platinum",AND(H2288&lt;=411, H2288&gt;311),"Gold",AND(H2288&lt;=311,H2288&gt;211),"Silver",H2288&lt;=211,"Bronze")</f>
        <v>Bronze</v>
      </c>
      <c r="J2288" t="str" cm="1">
        <f t="array" ref="J2288">_xlfn.IFS(
H2288="444","Champions",
LEFT(H2288,1)="4","Loyal Customers",
MID(H2288,2,1)="4","Potential Loyalists",
LEFT(H2288,1)="3","Promising",
LEFT(H2288,1)="2","Customers Needing Attention",
LEFT(H2288,1)&lt;="2","At Risk",
RIGHT(H2288,1)="4","Can't Lose Them",
TRUE,"Hibernating"
)</f>
        <v>At Risk</v>
      </c>
    </row>
    <row r="2289" spans="1:10" x14ac:dyDescent="0.25">
      <c r="A2289" s="3" t="s">
        <v>2305</v>
      </c>
      <c r="B2289">
        <v>29</v>
      </c>
      <c r="C2289">
        <v>11</v>
      </c>
      <c r="D2289">
        <v>5684.7300000000014</v>
      </c>
      <c r="E2289" cm="1">
        <f t="array" ref="E2289">_xlfn.IFS(B2289&gt;87,1,AND(B2289&lt;=87, B2289&gt;45),2,AND(B2289&lt;=45,B2289&gt;18),3,B2289&lt;=18,4)</f>
        <v>3</v>
      </c>
      <c r="F2289" cm="1">
        <f t="array" ref="F2289">_xlfn.IFS(C2289&gt;7,4,AND(C2289&lt;=7, C2289&gt;5),3,AND(C2289&lt;=5,C2289&gt;4),2,C2289&lt;=4,1)</f>
        <v>4</v>
      </c>
      <c r="G2289" cm="1">
        <f t="array" ref="G2289">_xlfn.IFS(D2289&gt;4094,4,AND(D2289&lt;=4094, D2289&gt;2784),3,AND(D2289&lt;=2784,D2289&gt;1779),2,D2289&lt;=1779,1)</f>
        <v>4</v>
      </c>
      <c r="H2289">
        <f t="shared" si="35"/>
        <v>344</v>
      </c>
      <c r="I2289" t="str" cm="1">
        <f t="array" ref="I2289">_xlfn.IFS(H2289&gt;411,"Platinum",AND(H2289&lt;=411, H2289&gt;311),"Gold",AND(H2289&lt;=311,H2289&gt;211),"Silver",H2289&lt;=211,"Bronze")</f>
        <v>Gold</v>
      </c>
      <c r="J2289" t="str" cm="1">
        <f t="array" ref="J2289">_xlfn.IFS(
H2289="444","Champions",
LEFT(H2289,1)="4","Loyal Customers",
MID(H2289,2,1)="4","Potential Loyalists",
LEFT(H2289,1)="3","Promising",
LEFT(H2289,1)="2","Customers Needing Attention",
LEFT(H2289,1)&lt;="2","At Risk",
RIGHT(H2289,1)="4","Can't Lose Them",
TRUE,"Hibernating"
)</f>
        <v>Potential Loyalists</v>
      </c>
    </row>
    <row r="2290" spans="1:10" x14ac:dyDescent="0.25">
      <c r="A2290" s="3" t="s">
        <v>2306</v>
      </c>
      <c r="B2290">
        <v>59</v>
      </c>
      <c r="C2290">
        <v>9</v>
      </c>
      <c r="D2290">
        <v>3232.7599999999998</v>
      </c>
      <c r="E2290" cm="1">
        <f t="array" ref="E2290">_xlfn.IFS(B2290&gt;87,1,AND(B2290&lt;=87, B2290&gt;45),2,AND(B2290&lt;=45,B2290&gt;18),3,B2290&lt;=18,4)</f>
        <v>2</v>
      </c>
      <c r="F2290" cm="1">
        <f t="array" ref="F2290">_xlfn.IFS(C2290&gt;7,4,AND(C2290&lt;=7, C2290&gt;5),3,AND(C2290&lt;=5,C2290&gt;4),2,C2290&lt;=4,1)</f>
        <v>4</v>
      </c>
      <c r="G2290" cm="1">
        <f t="array" ref="G2290">_xlfn.IFS(D2290&gt;4094,4,AND(D2290&lt;=4094, D2290&gt;2784),3,AND(D2290&lt;=2784,D2290&gt;1779),2,D2290&lt;=1779,1)</f>
        <v>3</v>
      </c>
      <c r="H2290">
        <f t="shared" si="35"/>
        <v>243</v>
      </c>
      <c r="I2290" t="str" cm="1">
        <f t="array" ref="I2290">_xlfn.IFS(H2290&gt;411,"Platinum",AND(H2290&lt;=411, H2290&gt;311),"Gold",AND(H2290&lt;=311,H2290&gt;211),"Silver",H2290&lt;=211,"Bronze")</f>
        <v>Silver</v>
      </c>
      <c r="J2290" t="str" cm="1">
        <f t="array" ref="J2290">_xlfn.IFS(
H2290="444","Champions",
LEFT(H2290,1)="4","Loyal Customers",
MID(H2290,2,1)="4","Potential Loyalists",
LEFT(H2290,1)="3","Promising",
LEFT(H2290,1)="2","Customers Needing Attention",
LEFT(H2290,1)&lt;="2","At Risk",
RIGHT(H2290,1)="4","Can't Lose Them",
TRUE,"Hibernating"
)</f>
        <v>Potential Loyalists</v>
      </c>
    </row>
    <row r="2291" spans="1:10" x14ac:dyDescent="0.25">
      <c r="A2291" s="3" t="s">
        <v>2307</v>
      </c>
      <c r="B2291">
        <v>46</v>
      </c>
      <c r="C2291">
        <v>6</v>
      </c>
      <c r="D2291">
        <v>2857.68</v>
      </c>
      <c r="E2291" cm="1">
        <f t="array" ref="E2291">_xlfn.IFS(B2291&gt;87,1,AND(B2291&lt;=87, B2291&gt;45),2,AND(B2291&lt;=45,B2291&gt;18),3,B2291&lt;=18,4)</f>
        <v>2</v>
      </c>
      <c r="F2291" cm="1">
        <f t="array" ref="F2291">_xlfn.IFS(C2291&gt;7,4,AND(C2291&lt;=7, C2291&gt;5),3,AND(C2291&lt;=5,C2291&gt;4),2,C2291&lt;=4,1)</f>
        <v>3</v>
      </c>
      <c r="G2291" cm="1">
        <f t="array" ref="G2291">_xlfn.IFS(D2291&gt;4094,4,AND(D2291&lt;=4094, D2291&gt;2784),3,AND(D2291&lt;=2784,D2291&gt;1779),2,D2291&lt;=1779,1)</f>
        <v>3</v>
      </c>
      <c r="H2291">
        <f t="shared" si="35"/>
        <v>233</v>
      </c>
      <c r="I2291" t="str" cm="1">
        <f t="array" ref="I2291">_xlfn.IFS(H2291&gt;411,"Platinum",AND(H2291&lt;=411, H2291&gt;311),"Gold",AND(H2291&lt;=311,H2291&gt;211),"Silver",H2291&lt;=211,"Bronze")</f>
        <v>Silver</v>
      </c>
      <c r="J2291" t="str" cm="1">
        <f t="array" ref="J2291">_xlfn.IFS(
H2291="444","Champions",
LEFT(H2291,1)="4","Loyal Customers",
MID(H2291,2,1)="4","Potential Loyalists",
LEFT(H2291,1)="3","Promising",
LEFT(H2291,1)="2","Customers Needing Attention",
LEFT(H2291,1)&lt;="2","At Risk",
RIGHT(H2291,1)="4","Can't Lose Them",
TRUE,"Hibernating"
)</f>
        <v>Customers Needing Attention</v>
      </c>
    </row>
    <row r="2292" spans="1:10" x14ac:dyDescent="0.25">
      <c r="A2292" s="3" t="s">
        <v>2308</v>
      </c>
      <c r="B2292">
        <v>92</v>
      </c>
      <c r="C2292">
        <v>4</v>
      </c>
      <c r="D2292">
        <v>263.27999999999997</v>
      </c>
      <c r="E2292" cm="1">
        <f t="array" ref="E2292">_xlfn.IFS(B2292&gt;87,1,AND(B2292&lt;=87, B2292&gt;45),2,AND(B2292&lt;=45,B2292&gt;18),3,B2292&lt;=18,4)</f>
        <v>1</v>
      </c>
      <c r="F2292" cm="1">
        <f t="array" ref="F2292">_xlfn.IFS(C2292&gt;7,4,AND(C2292&lt;=7, C2292&gt;5),3,AND(C2292&lt;=5,C2292&gt;4),2,C2292&lt;=4,1)</f>
        <v>1</v>
      </c>
      <c r="G2292" cm="1">
        <f t="array" ref="G2292">_xlfn.IFS(D2292&gt;4094,4,AND(D2292&lt;=4094, D2292&gt;2784),3,AND(D2292&lt;=2784,D2292&gt;1779),2,D2292&lt;=1779,1)</f>
        <v>1</v>
      </c>
      <c r="H2292">
        <f t="shared" si="35"/>
        <v>111</v>
      </c>
      <c r="I2292" t="str" cm="1">
        <f t="array" ref="I2292">_xlfn.IFS(H2292&gt;411,"Platinum",AND(H2292&lt;=411, H2292&gt;311),"Gold",AND(H2292&lt;=311,H2292&gt;211),"Silver",H2292&lt;=211,"Bronze")</f>
        <v>Bronze</v>
      </c>
      <c r="J2292" t="str" cm="1">
        <f t="array" ref="J2292">_xlfn.IFS(
H2292="444","Champions",
LEFT(H2292,1)="4","Loyal Customers",
MID(H2292,2,1)="4","Potential Loyalists",
LEFT(H2292,1)="3","Promising",
LEFT(H2292,1)="2","Customers Needing Attention",
LEFT(H2292,1)&lt;="2","At Risk",
RIGHT(H2292,1)="4","Can't Lose Them",
TRUE,"Hibernating"
)</f>
        <v>At Risk</v>
      </c>
    </row>
    <row r="2293" spans="1:10" x14ac:dyDescent="0.25">
      <c r="A2293" s="3" t="s">
        <v>2309</v>
      </c>
      <c r="B2293">
        <v>55</v>
      </c>
      <c r="C2293">
        <v>7</v>
      </c>
      <c r="D2293">
        <v>2410.9199999999996</v>
      </c>
      <c r="E2293" cm="1">
        <f t="array" ref="E2293">_xlfn.IFS(B2293&gt;87,1,AND(B2293&lt;=87, B2293&gt;45),2,AND(B2293&lt;=45,B2293&gt;18),3,B2293&lt;=18,4)</f>
        <v>2</v>
      </c>
      <c r="F2293" cm="1">
        <f t="array" ref="F2293">_xlfn.IFS(C2293&gt;7,4,AND(C2293&lt;=7, C2293&gt;5),3,AND(C2293&lt;=5,C2293&gt;4),2,C2293&lt;=4,1)</f>
        <v>3</v>
      </c>
      <c r="G2293" cm="1">
        <f t="array" ref="G2293">_xlfn.IFS(D2293&gt;4094,4,AND(D2293&lt;=4094, D2293&gt;2784),3,AND(D2293&lt;=2784,D2293&gt;1779),2,D2293&lt;=1779,1)</f>
        <v>2</v>
      </c>
      <c r="H2293">
        <f t="shared" si="35"/>
        <v>232</v>
      </c>
      <c r="I2293" t="str" cm="1">
        <f t="array" ref="I2293">_xlfn.IFS(H2293&gt;411,"Platinum",AND(H2293&lt;=411, H2293&gt;311),"Gold",AND(H2293&lt;=311,H2293&gt;211),"Silver",H2293&lt;=211,"Bronze")</f>
        <v>Silver</v>
      </c>
      <c r="J2293" t="str" cm="1">
        <f t="array" ref="J2293">_xlfn.IFS(
H2293="444","Champions",
LEFT(H2293,1)="4","Loyal Customers",
MID(H2293,2,1)="4","Potential Loyalists",
LEFT(H2293,1)="3","Promising",
LEFT(H2293,1)="2","Customers Needing Attention",
LEFT(H2293,1)&lt;="2","At Risk",
RIGHT(H2293,1)="4","Can't Lose Them",
TRUE,"Hibernating"
)</f>
        <v>Customers Needing Attention</v>
      </c>
    </row>
    <row r="2294" spans="1:10" x14ac:dyDescent="0.25">
      <c r="A2294" s="3" t="s">
        <v>2310</v>
      </c>
      <c r="B2294">
        <v>5</v>
      </c>
      <c r="C2294">
        <v>5</v>
      </c>
      <c r="D2294">
        <v>1367.38</v>
      </c>
      <c r="E2294" cm="1">
        <f t="array" ref="E2294">_xlfn.IFS(B2294&gt;87,1,AND(B2294&lt;=87, B2294&gt;45),2,AND(B2294&lt;=45,B2294&gt;18),3,B2294&lt;=18,4)</f>
        <v>4</v>
      </c>
      <c r="F2294" cm="1">
        <f t="array" ref="F2294">_xlfn.IFS(C2294&gt;7,4,AND(C2294&lt;=7, C2294&gt;5),3,AND(C2294&lt;=5,C2294&gt;4),2,C2294&lt;=4,1)</f>
        <v>2</v>
      </c>
      <c r="G2294" cm="1">
        <f t="array" ref="G2294">_xlfn.IFS(D2294&gt;4094,4,AND(D2294&lt;=4094, D2294&gt;2784),3,AND(D2294&lt;=2784,D2294&gt;1779),2,D2294&lt;=1779,1)</f>
        <v>1</v>
      </c>
      <c r="H2294">
        <f t="shared" si="35"/>
        <v>421</v>
      </c>
      <c r="I2294" t="str" cm="1">
        <f t="array" ref="I2294">_xlfn.IFS(H2294&gt;411,"Platinum",AND(H2294&lt;=411, H2294&gt;311),"Gold",AND(H2294&lt;=311,H2294&gt;211),"Silver",H2294&lt;=211,"Bronze")</f>
        <v>Platinum</v>
      </c>
      <c r="J2294" t="str" cm="1">
        <f t="array" ref="J2294">_xlfn.IFS(
H2294="444","Champions",
LEFT(H2294,1)="4","Loyal Customers",
MID(H2294,2,1)="4","Potential Loyalists",
LEFT(H2294,1)="3","Promising",
LEFT(H2294,1)="2","Customers Needing Attention",
LEFT(H2294,1)&lt;="2","At Risk",
RIGHT(H2294,1)="4","Can't Lose Them",
TRUE,"Hibernating"
)</f>
        <v>Loyal Customers</v>
      </c>
    </row>
    <row r="2295" spans="1:10" x14ac:dyDescent="0.25">
      <c r="A2295" s="3" t="s">
        <v>2311</v>
      </c>
      <c r="B2295">
        <v>164</v>
      </c>
      <c r="C2295">
        <v>4</v>
      </c>
      <c r="D2295">
        <v>1516.28</v>
      </c>
      <c r="E2295" cm="1">
        <f t="array" ref="E2295">_xlfn.IFS(B2295&gt;87,1,AND(B2295&lt;=87, B2295&gt;45),2,AND(B2295&lt;=45,B2295&gt;18),3,B2295&lt;=18,4)</f>
        <v>1</v>
      </c>
      <c r="F2295" cm="1">
        <f t="array" ref="F2295">_xlfn.IFS(C2295&gt;7,4,AND(C2295&lt;=7, C2295&gt;5),3,AND(C2295&lt;=5,C2295&gt;4),2,C2295&lt;=4,1)</f>
        <v>1</v>
      </c>
      <c r="G2295" cm="1">
        <f t="array" ref="G2295">_xlfn.IFS(D2295&gt;4094,4,AND(D2295&lt;=4094, D2295&gt;2784),3,AND(D2295&lt;=2784,D2295&gt;1779),2,D2295&lt;=1779,1)</f>
        <v>1</v>
      </c>
      <c r="H2295">
        <f t="shared" si="35"/>
        <v>111</v>
      </c>
      <c r="I2295" t="str" cm="1">
        <f t="array" ref="I2295">_xlfn.IFS(H2295&gt;411,"Platinum",AND(H2295&lt;=411, H2295&gt;311),"Gold",AND(H2295&lt;=311,H2295&gt;211),"Silver",H2295&lt;=211,"Bronze")</f>
        <v>Bronze</v>
      </c>
      <c r="J2295" t="str" cm="1">
        <f t="array" ref="J2295">_xlfn.IFS(
H2295="444","Champions",
LEFT(H2295,1)="4","Loyal Customers",
MID(H2295,2,1)="4","Potential Loyalists",
LEFT(H2295,1)="3","Promising",
LEFT(H2295,1)="2","Customers Needing Attention",
LEFT(H2295,1)&lt;="2","At Risk",
RIGHT(H2295,1)="4","Can't Lose Them",
TRUE,"Hibernating"
)</f>
        <v>At Risk</v>
      </c>
    </row>
    <row r="2296" spans="1:10" x14ac:dyDescent="0.25">
      <c r="A2296" s="3" t="s">
        <v>2312</v>
      </c>
      <c r="B2296">
        <v>39</v>
      </c>
      <c r="C2296">
        <v>6</v>
      </c>
      <c r="D2296">
        <v>3575.9</v>
      </c>
      <c r="E2296" cm="1">
        <f t="array" ref="E2296">_xlfn.IFS(B2296&gt;87,1,AND(B2296&lt;=87, B2296&gt;45),2,AND(B2296&lt;=45,B2296&gt;18),3,B2296&lt;=18,4)</f>
        <v>3</v>
      </c>
      <c r="F2296" cm="1">
        <f t="array" ref="F2296">_xlfn.IFS(C2296&gt;7,4,AND(C2296&lt;=7, C2296&gt;5),3,AND(C2296&lt;=5,C2296&gt;4),2,C2296&lt;=4,1)</f>
        <v>3</v>
      </c>
      <c r="G2296" cm="1">
        <f t="array" ref="G2296">_xlfn.IFS(D2296&gt;4094,4,AND(D2296&lt;=4094, D2296&gt;2784),3,AND(D2296&lt;=2784,D2296&gt;1779),2,D2296&lt;=1779,1)</f>
        <v>3</v>
      </c>
      <c r="H2296">
        <f t="shared" si="35"/>
        <v>333</v>
      </c>
      <c r="I2296" t="str" cm="1">
        <f t="array" ref="I2296">_xlfn.IFS(H2296&gt;411,"Platinum",AND(H2296&lt;=411, H2296&gt;311),"Gold",AND(H2296&lt;=311,H2296&gt;211),"Silver",H2296&lt;=211,"Bronze")</f>
        <v>Gold</v>
      </c>
      <c r="J2296" t="str" cm="1">
        <f t="array" ref="J2296">_xlfn.IFS(
H2296="444","Champions",
LEFT(H2296,1)="4","Loyal Customers",
MID(H2296,2,1)="4","Potential Loyalists",
LEFT(H2296,1)="3","Promising",
LEFT(H2296,1)="2","Customers Needing Attention",
LEFT(H2296,1)&lt;="2","At Risk",
RIGHT(H2296,1)="4","Can't Lose Them",
TRUE,"Hibernating"
)</f>
        <v>Promising</v>
      </c>
    </row>
    <row r="2297" spans="1:10" x14ac:dyDescent="0.25">
      <c r="A2297" s="3" t="s">
        <v>2313</v>
      </c>
      <c r="B2297">
        <v>79</v>
      </c>
      <c r="C2297">
        <v>6</v>
      </c>
      <c r="D2297">
        <v>3084.65</v>
      </c>
      <c r="E2297" cm="1">
        <f t="array" ref="E2297">_xlfn.IFS(B2297&gt;87,1,AND(B2297&lt;=87, B2297&gt;45),2,AND(B2297&lt;=45,B2297&gt;18),3,B2297&lt;=18,4)</f>
        <v>2</v>
      </c>
      <c r="F2297" cm="1">
        <f t="array" ref="F2297">_xlfn.IFS(C2297&gt;7,4,AND(C2297&lt;=7, C2297&gt;5),3,AND(C2297&lt;=5,C2297&gt;4),2,C2297&lt;=4,1)</f>
        <v>3</v>
      </c>
      <c r="G2297" cm="1">
        <f t="array" ref="G2297">_xlfn.IFS(D2297&gt;4094,4,AND(D2297&lt;=4094, D2297&gt;2784),3,AND(D2297&lt;=2784,D2297&gt;1779),2,D2297&lt;=1779,1)</f>
        <v>3</v>
      </c>
      <c r="H2297">
        <f t="shared" si="35"/>
        <v>233</v>
      </c>
      <c r="I2297" t="str" cm="1">
        <f t="array" ref="I2297">_xlfn.IFS(H2297&gt;411,"Platinum",AND(H2297&lt;=411, H2297&gt;311),"Gold",AND(H2297&lt;=311,H2297&gt;211),"Silver",H2297&lt;=211,"Bronze")</f>
        <v>Silver</v>
      </c>
      <c r="J2297" t="str" cm="1">
        <f t="array" ref="J2297">_xlfn.IFS(
H2297="444","Champions",
LEFT(H2297,1)="4","Loyal Customers",
MID(H2297,2,1)="4","Potential Loyalists",
LEFT(H2297,1)="3","Promising",
LEFT(H2297,1)="2","Customers Needing Attention",
LEFT(H2297,1)&lt;="2","At Risk",
RIGHT(H2297,1)="4","Can't Lose Them",
TRUE,"Hibernating"
)</f>
        <v>Customers Needing Attention</v>
      </c>
    </row>
    <row r="2298" spans="1:10" x14ac:dyDescent="0.25">
      <c r="A2298" s="3" t="s">
        <v>2314</v>
      </c>
      <c r="B2298">
        <v>70</v>
      </c>
      <c r="C2298">
        <v>3</v>
      </c>
      <c r="D2298">
        <v>1775.48</v>
      </c>
      <c r="E2298" cm="1">
        <f t="array" ref="E2298">_xlfn.IFS(B2298&gt;87,1,AND(B2298&lt;=87, B2298&gt;45),2,AND(B2298&lt;=45,B2298&gt;18),3,B2298&lt;=18,4)</f>
        <v>2</v>
      </c>
      <c r="F2298" cm="1">
        <f t="array" ref="F2298">_xlfn.IFS(C2298&gt;7,4,AND(C2298&lt;=7, C2298&gt;5),3,AND(C2298&lt;=5,C2298&gt;4),2,C2298&lt;=4,1)</f>
        <v>1</v>
      </c>
      <c r="G2298" cm="1">
        <f t="array" ref="G2298">_xlfn.IFS(D2298&gt;4094,4,AND(D2298&lt;=4094, D2298&gt;2784),3,AND(D2298&lt;=2784,D2298&gt;1779),2,D2298&lt;=1779,1)</f>
        <v>1</v>
      </c>
      <c r="H2298">
        <f t="shared" si="35"/>
        <v>211</v>
      </c>
      <c r="I2298" t="str" cm="1">
        <f t="array" ref="I2298">_xlfn.IFS(H2298&gt;411,"Platinum",AND(H2298&lt;=411, H2298&gt;311),"Gold",AND(H2298&lt;=311,H2298&gt;211),"Silver",H2298&lt;=211,"Bronze")</f>
        <v>Bronze</v>
      </c>
      <c r="J2298" t="str" cm="1">
        <f t="array" ref="J2298">_xlfn.IFS(
H2298="444","Champions",
LEFT(H2298,1)="4","Loyal Customers",
MID(H2298,2,1)="4","Potential Loyalists",
LEFT(H2298,1)="3","Promising",
LEFT(H2298,1)="2","Customers Needing Attention",
LEFT(H2298,1)&lt;="2","At Risk",
RIGHT(H2298,1)="4","Can't Lose Them",
TRUE,"Hibernating"
)</f>
        <v>Customers Needing Attention</v>
      </c>
    </row>
    <row r="2299" spans="1:10" x14ac:dyDescent="0.25">
      <c r="A2299" s="3" t="s">
        <v>2315</v>
      </c>
      <c r="B2299">
        <v>15</v>
      </c>
      <c r="C2299">
        <v>8</v>
      </c>
      <c r="D2299">
        <v>3465.6099999999997</v>
      </c>
      <c r="E2299" cm="1">
        <f t="array" ref="E2299">_xlfn.IFS(B2299&gt;87,1,AND(B2299&lt;=87, B2299&gt;45),2,AND(B2299&lt;=45,B2299&gt;18),3,B2299&lt;=18,4)</f>
        <v>4</v>
      </c>
      <c r="F2299" cm="1">
        <f t="array" ref="F2299">_xlfn.IFS(C2299&gt;7,4,AND(C2299&lt;=7, C2299&gt;5),3,AND(C2299&lt;=5,C2299&gt;4),2,C2299&lt;=4,1)</f>
        <v>4</v>
      </c>
      <c r="G2299" cm="1">
        <f t="array" ref="G2299">_xlfn.IFS(D2299&gt;4094,4,AND(D2299&lt;=4094, D2299&gt;2784),3,AND(D2299&lt;=2784,D2299&gt;1779),2,D2299&lt;=1779,1)</f>
        <v>3</v>
      </c>
      <c r="H2299">
        <f t="shared" si="35"/>
        <v>443</v>
      </c>
      <c r="I2299" t="str" cm="1">
        <f t="array" ref="I2299">_xlfn.IFS(H2299&gt;411,"Platinum",AND(H2299&lt;=411, H2299&gt;311),"Gold",AND(H2299&lt;=311,H2299&gt;211),"Silver",H2299&lt;=211,"Bronze")</f>
        <v>Platinum</v>
      </c>
      <c r="J2299" t="str" cm="1">
        <f t="array" ref="J2299">_xlfn.IFS(
H2299="444","Champions",
LEFT(H2299,1)="4","Loyal Customers",
MID(H2299,2,1)="4","Potential Loyalists",
LEFT(H2299,1)="3","Promising",
LEFT(H2299,1)="2","Customers Needing Attention",
LEFT(H2299,1)&lt;="2","At Risk",
RIGHT(H2299,1)="4","Can't Lose Them",
TRUE,"Hibernating"
)</f>
        <v>Loyal Customers</v>
      </c>
    </row>
    <row r="2300" spans="1:10" x14ac:dyDescent="0.25">
      <c r="A2300" s="3" t="s">
        <v>2316</v>
      </c>
      <c r="B2300">
        <v>119</v>
      </c>
      <c r="C2300">
        <v>4</v>
      </c>
      <c r="D2300">
        <v>399.21000000000004</v>
      </c>
      <c r="E2300" cm="1">
        <f t="array" ref="E2300">_xlfn.IFS(B2300&gt;87,1,AND(B2300&lt;=87, B2300&gt;45),2,AND(B2300&lt;=45,B2300&gt;18),3,B2300&lt;=18,4)</f>
        <v>1</v>
      </c>
      <c r="F2300" cm="1">
        <f t="array" ref="F2300">_xlfn.IFS(C2300&gt;7,4,AND(C2300&lt;=7, C2300&gt;5),3,AND(C2300&lt;=5,C2300&gt;4),2,C2300&lt;=4,1)</f>
        <v>1</v>
      </c>
      <c r="G2300" cm="1">
        <f t="array" ref="G2300">_xlfn.IFS(D2300&gt;4094,4,AND(D2300&lt;=4094, D2300&gt;2784),3,AND(D2300&lt;=2784,D2300&gt;1779),2,D2300&lt;=1779,1)</f>
        <v>1</v>
      </c>
      <c r="H2300">
        <f t="shared" si="35"/>
        <v>111</v>
      </c>
      <c r="I2300" t="str" cm="1">
        <f t="array" ref="I2300">_xlfn.IFS(H2300&gt;411,"Platinum",AND(H2300&lt;=411, H2300&gt;311),"Gold",AND(H2300&lt;=311,H2300&gt;211),"Silver",H2300&lt;=211,"Bronze")</f>
        <v>Bronze</v>
      </c>
      <c r="J2300" t="str" cm="1">
        <f t="array" ref="J2300">_xlfn.IFS(
H2300="444","Champions",
LEFT(H2300,1)="4","Loyal Customers",
MID(H2300,2,1)="4","Potential Loyalists",
LEFT(H2300,1)="3","Promising",
LEFT(H2300,1)="2","Customers Needing Attention",
LEFT(H2300,1)&lt;="2","At Risk",
RIGHT(H2300,1)="4","Can't Lose Them",
TRUE,"Hibernating"
)</f>
        <v>At Risk</v>
      </c>
    </row>
    <row r="2301" spans="1:10" x14ac:dyDescent="0.25">
      <c r="A2301" s="3" t="s">
        <v>2317</v>
      </c>
      <c r="B2301">
        <v>158</v>
      </c>
      <c r="C2301">
        <v>4</v>
      </c>
      <c r="D2301">
        <v>473.42999999999995</v>
      </c>
      <c r="E2301" cm="1">
        <f t="array" ref="E2301">_xlfn.IFS(B2301&gt;87,1,AND(B2301&lt;=87, B2301&gt;45),2,AND(B2301&lt;=45,B2301&gt;18),3,B2301&lt;=18,4)</f>
        <v>1</v>
      </c>
      <c r="F2301" cm="1">
        <f t="array" ref="F2301">_xlfn.IFS(C2301&gt;7,4,AND(C2301&lt;=7, C2301&gt;5),3,AND(C2301&lt;=5,C2301&gt;4),2,C2301&lt;=4,1)</f>
        <v>1</v>
      </c>
      <c r="G2301" cm="1">
        <f t="array" ref="G2301">_xlfn.IFS(D2301&gt;4094,4,AND(D2301&lt;=4094, D2301&gt;2784),3,AND(D2301&lt;=2784,D2301&gt;1779),2,D2301&lt;=1779,1)</f>
        <v>1</v>
      </c>
      <c r="H2301">
        <f t="shared" si="35"/>
        <v>111</v>
      </c>
      <c r="I2301" t="str" cm="1">
        <f t="array" ref="I2301">_xlfn.IFS(H2301&gt;411,"Platinum",AND(H2301&lt;=411, H2301&gt;311),"Gold",AND(H2301&lt;=311,H2301&gt;211),"Silver",H2301&lt;=211,"Bronze")</f>
        <v>Bronze</v>
      </c>
      <c r="J2301" t="str" cm="1">
        <f t="array" ref="J2301">_xlfn.IFS(
H2301="444","Champions",
LEFT(H2301,1)="4","Loyal Customers",
MID(H2301,2,1)="4","Potential Loyalists",
LEFT(H2301,1)="3","Promising",
LEFT(H2301,1)="2","Customers Needing Attention",
LEFT(H2301,1)&lt;="2","At Risk",
RIGHT(H2301,1)="4","Can't Lose Them",
TRUE,"Hibernating"
)</f>
        <v>At Risk</v>
      </c>
    </row>
    <row r="2302" spans="1:10" x14ac:dyDescent="0.25">
      <c r="A2302" s="3" t="s">
        <v>2318</v>
      </c>
      <c r="B2302">
        <v>67</v>
      </c>
      <c r="C2302">
        <v>7</v>
      </c>
      <c r="D2302">
        <v>3373.78</v>
      </c>
      <c r="E2302" cm="1">
        <f t="array" ref="E2302">_xlfn.IFS(B2302&gt;87,1,AND(B2302&lt;=87, B2302&gt;45),2,AND(B2302&lt;=45,B2302&gt;18),3,B2302&lt;=18,4)</f>
        <v>2</v>
      </c>
      <c r="F2302" cm="1">
        <f t="array" ref="F2302">_xlfn.IFS(C2302&gt;7,4,AND(C2302&lt;=7, C2302&gt;5),3,AND(C2302&lt;=5,C2302&gt;4),2,C2302&lt;=4,1)</f>
        <v>3</v>
      </c>
      <c r="G2302" cm="1">
        <f t="array" ref="G2302">_xlfn.IFS(D2302&gt;4094,4,AND(D2302&lt;=4094, D2302&gt;2784),3,AND(D2302&lt;=2784,D2302&gt;1779),2,D2302&lt;=1779,1)</f>
        <v>3</v>
      </c>
      <c r="H2302">
        <f t="shared" si="35"/>
        <v>233</v>
      </c>
      <c r="I2302" t="str" cm="1">
        <f t="array" ref="I2302">_xlfn.IFS(H2302&gt;411,"Platinum",AND(H2302&lt;=411, H2302&gt;311),"Gold",AND(H2302&lt;=311,H2302&gt;211),"Silver",H2302&lt;=211,"Bronze")</f>
        <v>Silver</v>
      </c>
      <c r="J2302" t="str" cm="1">
        <f t="array" ref="J2302">_xlfn.IFS(
H2302="444","Champions",
LEFT(H2302,1)="4","Loyal Customers",
MID(H2302,2,1)="4","Potential Loyalists",
LEFT(H2302,1)="3","Promising",
LEFT(H2302,1)="2","Customers Needing Attention",
LEFT(H2302,1)&lt;="2","At Risk",
RIGHT(H2302,1)="4","Can't Lose Them",
TRUE,"Hibernating"
)</f>
        <v>Customers Needing Attention</v>
      </c>
    </row>
    <row r="2303" spans="1:10" x14ac:dyDescent="0.25">
      <c r="A2303" s="3" t="s">
        <v>2319</v>
      </c>
      <c r="B2303">
        <v>251</v>
      </c>
      <c r="C2303">
        <v>3</v>
      </c>
      <c r="D2303">
        <v>1264.33</v>
      </c>
      <c r="E2303" cm="1">
        <f t="array" ref="E2303">_xlfn.IFS(B2303&gt;87,1,AND(B2303&lt;=87, B2303&gt;45),2,AND(B2303&lt;=45,B2303&gt;18),3,B2303&lt;=18,4)</f>
        <v>1</v>
      </c>
      <c r="F2303" cm="1">
        <f t="array" ref="F2303">_xlfn.IFS(C2303&gt;7,4,AND(C2303&lt;=7, C2303&gt;5),3,AND(C2303&lt;=5,C2303&gt;4),2,C2303&lt;=4,1)</f>
        <v>1</v>
      </c>
      <c r="G2303" cm="1">
        <f t="array" ref="G2303">_xlfn.IFS(D2303&gt;4094,4,AND(D2303&lt;=4094, D2303&gt;2784),3,AND(D2303&lt;=2784,D2303&gt;1779),2,D2303&lt;=1779,1)</f>
        <v>1</v>
      </c>
      <c r="H2303">
        <f t="shared" si="35"/>
        <v>111</v>
      </c>
      <c r="I2303" t="str" cm="1">
        <f t="array" ref="I2303">_xlfn.IFS(H2303&gt;411,"Platinum",AND(H2303&lt;=411, H2303&gt;311),"Gold",AND(H2303&lt;=311,H2303&gt;211),"Silver",H2303&lt;=211,"Bronze")</f>
        <v>Bronze</v>
      </c>
      <c r="J2303" t="str" cm="1">
        <f t="array" ref="J2303">_xlfn.IFS(
H2303="444","Champions",
LEFT(H2303,1)="4","Loyal Customers",
MID(H2303,2,1)="4","Potential Loyalists",
LEFT(H2303,1)="3","Promising",
LEFT(H2303,1)="2","Customers Needing Attention",
LEFT(H2303,1)&lt;="2","At Risk",
RIGHT(H2303,1)="4","Can't Lose Them",
TRUE,"Hibernating"
)</f>
        <v>At Risk</v>
      </c>
    </row>
    <row r="2304" spans="1:10" x14ac:dyDescent="0.25">
      <c r="A2304" s="3" t="s">
        <v>2320</v>
      </c>
      <c r="B2304">
        <v>10</v>
      </c>
      <c r="C2304">
        <v>7</v>
      </c>
      <c r="D2304">
        <v>4781.5800000000008</v>
      </c>
      <c r="E2304" cm="1">
        <f t="array" ref="E2304">_xlfn.IFS(B2304&gt;87,1,AND(B2304&lt;=87, B2304&gt;45),2,AND(B2304&lt;=45,B2304&gt;18),3,B2304&lt;=18,4)</f>
        <v>4</v>
      </c>
      <c r="F2304" cm="1">
        <f t="array" ref="F2304">_xlfn.IFS(C2304&gt;7,4,AND(C2304&lt;=7, C2304&gt;5),3,AND(C2304&lt;=5,C2304&gt;4),2,C2304&lt;=4,1)</f>
        <v>3</v>
      </c>
      <c r="G2304" cm="1">
        <f t="array" ref="G2304">_xlfn.IFS(D2304&gt;4094,4,AND(D2304&lt;=4094, D2304&gt;2784),3,AND(D2304&lt;=2784,D2304&gt;1779),2,D2304&lt;=1779,1)</f>
        <v>4</v>
      </c>
      <c r="H2304">
        <f t="shared" si="35"/>
        <v>434</v>
      </c>
      <c r="I2304" t="str" cm="1">
        <f t="array" ref="I2304">_xlfn.IFS(H2304&gt;411,"Platinum",AND(H2304&lt;=411, H2304&gt;311),"Gold",AND(H2304&lt;=311,H2304&gt;211),"Silver",H2304&lt;=211,"Bronze")</f>
        <v>Platinum</v>
      </c>
      <c r="J2304" t="str" cm="1">
        <f t="array" ref="J2304">_xlfn.IFS(
H2304="444","Champions",
LEFT(H2304,1)="4","Loyal Customers",
MID(H2304,2,1)="4","Potential Loyalists",
LEFT(H2304,1)="3","Promising",
LEFT(H2304,1)="2","Customers Needing Attention",
LEFT(H2304,1)&lt;="2","At Risk",
RIGHT(H2304,1)="4","Can't Lose Them",
TRUE,"Hibernating"
)</f>
        <v>Loyal Customers</v>
      </c>
    </row>
    <row r="2305" spans="1:10" x14ac:dyDescent="0.25">
      <c r="A2305" s="3" t="s">
        <v>2321</v>
      </c>
      <c r="B2305">
        <v>81</v>
      </c>
      <c r="C2305">
        <v>6</v>
      </c>
      <c r="D2305">
        <v>2741.2899999999995</v>
      </c>
      <c r="E2305" cm="1">
        <f t="array" ref="E2305">_xlfn.IFS(B2305&gt;87,1,AND(B2305&lt;=87, B2305&gt;45),2,AND(B2305&lt;=45,B2305&gt;18),3,B2305&lt;=18,4)</f>
        <v>2</v>
      </c>
      <c r="F2305" cm="1">
        <f t="array" ref="F2305">_xlfn.IFS(C2305&gt;7,4,AND(C2305&lt;=7, C2305&gt;5),3,AND(C2305&lt;=5,C2305&gt;4),2,C2305&lt;=4,1)</f>
        <v>3</v>
      </c>
      <c r="G2305" cm="1">
        <f t="array" ref="G2305">_xlfn.IFS(D2305&gt;4094,4,AND(D2305&lt;=4094, D2305&gt;2784),3,AND(D2305&lt;=2784,D2305&gt;1779),2,D2305&lt;=1779,1)</f>
        <v>2</v>
      </c>
      <c r="H2305">
        <f t="shared" si="35"/>
        <v>232</v>
      </c>
      <c r="I2305" t="str" cm="1">
        <f t="array" ref="I2305">_xlfn.IFS(H2305&gt;411,"Platinum",AND(H2305&lt;=411, H2305&gt;311),"Gold",AND(H2305&lt;=311,H2305&gt;211),"Silver",H2305&lt;=211,"Bronze")</f>
        <v>Silver</v>
      </c>
      <c r="J2305" t="str" cm="1">
        <f t="array" ref="J2305">_xlfn.IFS(
H2305="444","Champions",
LEFT(H2305,1)="4","Loyal Customers",
MID(H2305,2,1)="4","Potential Loyalists",
LEFT(H2305,1)="3","Promising",
LEFT(H2305,1)="2","Customers Needing Attention",
LEFT(H2305,1)&lt;="2","At Risk",
RIGHT(H2305,1)="4","Can't Lose Them",
TRUE,"Hibernating"
)</f>
        <v>Customers Needing Attention</v>
      </c>
    </row>
    <row r="2306" spans="1:10" x14ac:dyDescent="0.25">
      <c r="A2306" s="3" t="s">
        <v>2322</v>
      </c>
      <c r="B2306">
        <v>209</v>
      </c>
      <c r="C2306">
        <v>4</v>
      </c>
      <c r="D2306">
        <v>1904.31</v>
      </c>
      <c r="E2306" cm="1">
        <f t="array" ref="E2306">_xlfn.IFS(B2306&gt;87,1,AND(B2306&lt;=87, B2306&gt;45),2,AND(B2306&lt;=45,B2306&gt;18),3,B2306&lt;=18,4)</f>
        <v>1</v>
      </c>
      <c r="F2306" cm="1">
        <f t="array" ref="F2306">_xlfn.IFS(C2306&gt;7,4,AND(C2306&lt;=7, C2306&gt;5),3,AND(C2306&lt;=5,C2306&gt;4),2,C2306&lt;=4,1)</f>
        <v>1</v>
      </c>
      <c r="G2306" cm="1">
        <f t="array" ref="G2306">_xlfn.IFS(D2306&gt;4094,4,AND(D2306&lt;=4094, D2306&gt;2784),3,AND(D2306&lt;=2784,D2306&gt;1779),2,D2306&lt;=1779,1)</f>
        <v>2</v>
      </c>
      <c r="H2306">
        <f t="shared" si="35"/>
        <v>112</v>
      </c>
      <c r="I2306" t="str" cm="1">
        <f t="array" ref="I2306">_xlfn.IFS(H2306&gt;411,"Platinum",AND(H2306&lt;=411, H2306&gt;311),"Gold",AND(H2306&lt;=311,H2306&gt;211),"Silver",H2306&lt;=211,"Bronze")</f>
        <v>Bronze</v>
      </c>
      <c r="J2306" t="str" cm="1">
        <f t="array" ref="J2306">_xlfn.IFS(
H2306="444","Champions",
LEFT(H2306,1)="4","Loyal Customers",
MID(H2306,2,1)="4","Potential Loyalists",
LEFT(H2306,1)="3","Promising",
LEFT(H2306,1)="2","Customers Needing Attention",
LEFT(H2306,1)&lt;="2","At Risk",
RIGHT(H2306,1)="4","Can't Lose Them",
TRUE,"Hibernating"
)</f>
        <v>At Risk</v>
      </c>
    </row>
    <row r="2307" spans="1:10" x14ac:dyDescent="0.25">
      <c r="A2307" s="3" t="s">
        <v>2323</v>
      </c>
      <c r="B2307">
        <v>16</v>
      </c>
      <c r="C2307">
        <v>7</v>
      </c>
      <c r="D2307">
        <v>3672.1499999999996</v>
      </c>
      <c r="E2307" cm="1">
        <f t="array" ref="E2307">_xlfn.IFS(B2307&gt;87,1,AND(B2307&lt;=87, B2307&gt;45),2,AND(B2307&lt;=45,B2307&gt;18),3,B2307&lt;=18,4)</f>
        <v>4</v>
      </c>
      <c r="F2307" cm="1">
        <f t="array" ref="F2307">_xlfn.IFS(C2307&gt;7,4,AND(C2307&lt;=7, C2307&gt;5),3,AND(C2307&lt;=5,C2307&gt;4),2,C2307&lt;=4,1)</f>
        <v>3</v>
      </c>
      <c r="G2307" cm="1">
        <f t="array" ref="G2307">_xlfn.IFS(D2307&gt;4094,4,AND(D2307&lt;=4094, D2307&gt;2784),3,AND(D2307&lt;=2784,D2307&gt;1779),2,D2307&lt;=1779,1)</f>
        <v>3</v>
      </c>
      <c r="H2307">
        <f t="shared" si="35"/>
        <v>433</v>
      </c>
      <c r="I2307" t="str" cm="1">
        <f t="array" ref="I2307">_xlfn.IFS(H2307&gt;411,"Platinum",AND(H2307&lt;=411, H2307&gt;311),"Gold",AND(H2307&lt;=311,H2307&gt;211),"Silver",H2307&lt;=211,"Bronze")</f>
        <v>Platinum</v>
      </c>
      <c r="J2307" t="str" cm="1">
        <f t="array" ref="J2307">_xlfn.IFS(
H2307="444","Champions",
LEFT(H2307,1)="4","Loyal Customers",
MID(H2307,2,1)="4","Potential Loyalists",
LEFT(H2307,1)="3","Promising",
LEFT(H2307,1)="2","Customers Needing Attention",
LEFT(H2307,1)&lt;="2","At Risk",
RIGHT(H2307,1)="4","Can't Lose Them",
TRUE,"Hibernating"
)</f>
        <v>Loyal Customers</v>
      </c>
    </row>
    <row r="2308" spans="1:10" x14ac:dyDescent="0.25">
      <c r="A2308" s="3" t="s">
        <v>2324</v>
      </c>
      <c r="B2308">
        <v>169</v>
      </c>
      <c r="C2308">
        <v>3</v>
      </c>
      <c r="D2308">
        <v>1750.43</v>
      </c>
      <c r="E2308" cm="1">
        <f t="array" ref="E2308">_xlfn.IFS(B2308&gt;87,1,AND(B2308&lt;=87, B2308&gt;45),2,AND(B2308&lt;=45,B2308&gt;18),3,B2308&lt;=18,4)</f>
        <v>1</v>
      </c>
      <c r="F2308" cm="1">
        <f t="array" ref="F2308">_xlfn.IFS(C2308&gt;7,4,AND(C2308&lt;=7, C2308&gt;5),3,AND(C2308&lt;=5,C2308&gt;4),2,C2308&lt;=4,1)</f>
        <v>1</v>
      </c>
      <c r="G2308" cm="1">
        <f t="array" ref="G2308">_xlfn.IFS(D2308&gt;4094,4,AND(D2308&lt;=4094, D2308&gt;2784),3,AND(D2308&lt;=2784,D2308&gt;1779),2,D2308&lt;=1779,1)</f>
        <v>1</v>
      </c>
      <c r="H2308">
        <f t="shared" si="35"/>
        <v>111</v>
      </c>
      <c r="I2308" t="str" cm="1">
        <f t="array" ref="I2308">_xlfn.IFS(H2308&gt;411,"Platinum",AND(H2308&lt;=411, H2308&gt;311),"Gold",AND(H2308&lt;=311,H2308&gt;211),"Silver",H2308&lt;=211,"Bronze")</f>
        <v>Bronze</v>
      </c>
      <c r="J2308" t="str" cm="1">
        <f t="array" ref="J2308">_xlfn.IFS(
H2308="444","Champions",
LEFT(H2308,1)="4","Loyal Customers",
MID(H2308,2,1)="4","Potential Loyalists",
LEFT(H2308,1)="3","Promising",
LEFT(H2308,1)="2","Customers Needing Attention",
LEFT(H2308,1)&lt;="2","At Risk",
RIGHT(H2308,1)="4","Can't Lose Them",
TRUE,"Hibernating"
)</f>
        <v>At Risk</v>
      </c>
    </row>
    <row r="2309" spans="1:10" x14ac:dyDescent="0.25">
      <c r="A2309" s="3" t="s">
        <v>2325</v>
      </c>
      <c r="B2309">
        <v>131</v>
      </c>
      <c r="C2309">
        <v>4</v>
      </c>
      <c r="D2309">
        <v>1903.52</v>
      </c>
      <c r="E2309" cm="1">
        <f t="array" ref="E2309">_xlfn.IFS(B2309&gt;87,1,AND(B2309&lt;=87, B2309&gt;45),2,AND(B2309&lt;=45,B2309&gt;18),3,B2309&lt;=18,4)</f>
        <v>1</v>
      </c>
      <c r="F2309" cm="1">
        <f t="array" ref="F2309">_xlfn.IFS(C2309&gt;7,4,AND(C2309&lt;=7, C2309&gt;5),3,AND(C2309&lt;=5,C2309&gt;4),2,C2309&lt;=4,1)</f>
        <v>1</v>
      </c>
      <c r="G2309" cm="1">
        <f t="array" ref="G2309">_xlfn.IFS(D2309&gt;4094,4,AND(D2309&lt;=4094, D2309&gt;2784),3,AND(D2309&lt;=2784,D2309&gt;1779),2,D2309&lt;=1779,1)</f>
        <v>2</v>
      </c>
      <c r="H2309">
        <f t="shared" ref="H2309:H2372" si="36">(100*E2309)+(10*F2309)+G2309</f>
        <v>112</v>
      </c>
      <c r="I2309" t="str" cm="1">
        <f t="array" ref="I2309">_xlfn.IFS(H2309&gt;411,"Platinum",AND(H2309&lt;=411, H2309&gt;311),"Gold",AND(H2309&lt;=311,H2309&gt;211),"Silver",H2309&lt;=211,"Bronze")</f>
        <v>Bronze</v>
      </c>
      <c r="J2309" t="str" cm="1">
        <f t="array" ref="J2309">_xlfn.IFS(
H2309="444","Champions",
LEFT(H2309,1)="4","Loyal Customers",
MID(H2309,2,1)="4","Potential Loyalists",
LEFT(H2309,1)="3","Promising",
LEFT(H2309,1)="2","Customers Needing Attention",
LEFT(H2309,1)&lt;="2","At Risk",
RIGHT(H2309,1)="4","Can't Lose Them",
TRUE,"Hibernating"
)</f>
        <v>At Risk</v>
      </c>
    </row>
    <row r="2310" spans="1:10" x14ac:dyDescent="0.25">
      <c r="A2310" s="3" t="s">
        <v>2326</v>
      </c>
      <c r="B2310">
        <v>25</v>
      </c>
      <c r="C2310">
        <v>6</v>
      </c>
      <c r="D2310">
        <v>4086.21</v>
      </c>
      <c r="E2310" cm="1">
        <f t="array" ref="E2310">_xlfn.IFS(B2310&gt;87,1,AND(B2310&lt;=87, B2310&gt;45),2,AND(B2310&lt;=45,B2310&gt;18),3,B2310&lt;=18,4)</f>
        <v>3</v>
      </c>
      <c r="F2310" cm="1">
        <f t="array" ref="F2310">_xlfn.IFS(C2310&gt;7,4,AND(C2310&lt;=7, C2310&gt;5),3,AND(C2310&lt;=5,C2310&gt;4),2,C2310&lt;=4,1)</f>
        <v>3</v>
      </c>
      <c r="G2310" cm="1">
        <f t="array" ref="G2310">_xlfn.IFS(D2310&gt;4094,4,AND(D2310&lt;=4094, D2310&gt;2784),3,AND(D2310&lt;=2784,D2310&gt;1779),2,D2310&lt;=1779,1)</f>
        <v>3</v>
      </c>
      <c r="H2310">
        <f t="shared" si="36"/>
        <v>333</v>
      </c>
      <c r="I2310" t="str" cm="1">
        <f t="array" ref="I2310">_xlfn.IFS(H2310&gt;411,"Platinum",AND(H2310&lt;=411, H2310&gt;311),"Gold",AND(H2310&lt;=311,H2310&gt;211),"Silver",H2310&lt;=211,"Bronze")</f>
        <v>Gold</v>
      </c>
      <c r="J2310" t="str" cm="1">
        <f t="array" ref="J2310">_xlfn.IFS(
H2310="444","Champions",
LEFT(H2310,1)="4","Loyal Customers",
MID(H2310,2,1)="4","Potential Loyalists",
LEFT(H2310,1)="3","Promising",
LEFT(H2310,1)="2","Customers Needing Attention",
LEFT(H2310,1)&lt;="2","At Risk",
RIGHT(H2310,1)="4","Can't Lose Them",
TRUE,"Hibernating"
)</f>
        <v>Promising</v>
      </c>
    </row>
    <row r="2311" spans="1:10" x14ac:dyDescent="0.25">
      <c r="A2311" s="3" t="s">
        <v>2327</v>
      </c>
      <c r="B2311">
        <v>4</v>
      </c>
      <c r="C2311">
        <v>9</v>
      </c>
      <c r="D2311">
        <v>4665.71</v>
      </c>
      <c r="E2311" cm="1">
        <f t="array" ref="E2311">_xlfn.IFS(B2311&gt;87,1,AND(B2311&lt;=87, B2311&gt;45),2,AND(B2311&lt;=45,B2311&gt;18),3,B2311&lt;=18,4)</f>
        <v>4</v>
      </c>
      <c r="F2311" cm="1">
        <f t="array" ref="F2311">_xlfn.IFS(C2311&gt;7,4,AND(C2311&lt;=7, C2311&gt;5),3,AND(C2311&lt;=5,C2311&gt;4),2,C2311&lt;=4,1)</f>
        <v>4</v>
      </c>
      <c r="G2311" cm="1">
        <f t="array" ref="G2311">_xlfn.IFS(D2311&gt;4094,4,AND(D2311&lt;=4094, D2311&gt;2784),3,AND(D2311&lt;=2784,D2311&gt;1779),2,D2311&lt;=1779,1)</f>
        <v>4</v>
      </c>
      <c r="H2311">
        <f t="shared" si="36"/>
        <v>444</v>
      </c>
      <c r="I2311" t="str" cm="1">
        <f t="array" ref="I2311">_xlfn.IFS(H2311&gt;411,"Platinum",AND(H2311&lt;=411, H2311&gt;311),"Gold",AND(H2311&lt;=311,H2311&gt;211),"Silver",H2311&lt;=211,"Bronze")</f>
        <v>Platinum</v>
      </c>
      <c r="J2311" t="str" cm="1">
        <f t="array" ref="J2311">_xlfn.IFS(
H2311="444","Champions",
LEFT(H2311,1)="4","Loyal Customers",
MID(H2311,2,1)="4","Potential Loyalists",
LEFT(H2311,1)="3","Promising",
LEFT(H2311,1)="2","Customers Needing Attention",
LEFT(H2311,1)&lt;="2","At Risk",
RIGHT(H2311,1)="4","Can't Lose Them",
TRUE,"Hibernating"
)</f>
        <v>Loyal Customers</v>
      </c>
    </row>
    <row r="2312" spans="1:10" x14ac:dyDescent="0.25">
      <c r="A2312" s="3" t="s">
        <v>2328</v>
      </c>
      <c r="B2312">
        <v>106</v>
      </c>
      <c r="C2312">
        <v>6</v>
      </c>
      <c r="D2312">
        <v>5502.82</v>
      </c>
      <c r="E2312" cm="1">
        <f t="array" ref="E2312">_xlfn.IFS(B2312&gt;87,1,AND(B2312&lt;=87, B2312&gt;45),2,AND(B2312&lt;=45,B2312&gt;18),3,B2312&lt;=18,4)</f>
        <v>1</v>
      </c>
      <c r="F2312" cm="1">
        <f t="array" ref="F2312">_xlfn.IFS(C2312&gt;7,4,AND(C2312&lt;=7, C2312&gt;5),3,AND(C2312&lt;=5,C2312&gt;4),2,C2312&lt;=4,1)</f>
        <v>3</v>
      </c>
      <c r="G2312" cm="1">
        <f t="array" ref="G2312">_xlfn.IFS(D2312&gt;4094,4,AND(D2312&lt;=4094, D2312&gt;2784),3,AND(D2312&lt;=2784,D2312&gt;1779),2,D2312&lt;=1779,1)</f>
        <v>4</v>
      </c>
      <c r="H2312">
        <f t="shared" si="36"/>
        <v>134</v>
      </c>
      <c r="I2312" t="str" cm="1">
        <f t="array" ref="I2312">_xlfn.IFS(H2312&gt;411,"Platinum",AND(H2312&lt;=411, H2312&gt;311),"Gold",AND(H2312&lt;=311,H2312&gt;211),"Silver",H2312&lt;=211,"Bronze")</f>
        <v>Bronze</v>
      </c>
      <c r="J2312" t="str" cm="1">
        <f t="array" ref="J2312">_xlfn.IFS(
H2312="444","Champions",
LEFT(H2312,1)="4","Loyal Customers",
MID(H2312,2,1)="4","Potential Loyalists",
LEFT(H2312,1)="3","Promising",
LEFT(H2312,1)="2","Customers Needing Attention",
LEFT(H2312,1)&lt;="2","At Risk",
RIGHT(H2312,1)="4","Can't Lose Them",
TRUE,"Hibernating"
)</f>
        <v>At Risk</v>
      </c>
    </row>
    <row r="2313" spans="1:10" x14ac:dyDescent="0.25">
      <c r="A2313" s="3" t="s">
        <v>2329</v>
      </c>
      <c r="B2313">
        <v>16</v>
      </c>
      <c r="C2313">
        <v>5</v>
      </c>
      <c r="D2313">
        <v>1742.13</v>
      </c>
      <c r="E2313" cm="1">
        <f t="array" ref="E2313">_xlfn.IFS(B2313&gt;87,1,AND(B2313&lt;=87, B2313&gt;45),2,AND(B2313&lt;=45,B2313&gt;18),3,B2313&lt;=18,4)</f>
        <v>4</v>
      </c>
      <c r="F2313" cm="1">
        <f t="array" ref="F2313">_xlfn.IFS(C2313&gt;7,4,AND(C2313&lt;=7, C2313&gt;5),3,AND(C2313&lt;=5,C2313&gt;4),2,C2313&lt;=4,1)</f>
        <v>2</v>
      </c>
      <c r="G2313" cm="1">
        <f t="array" ref="G2313">_xlfn.IFS(D2313&gt;4094,4,AND(D2313&lt;=4094, D2313&gt;2784),3,AND(D2313&lt;=2784,D2313&gt;1779),2,D2313&lt;=1779,1)</f>
        <v>1</v>
      </c>
      <c r="H2313">
        <f t="shared" si="36"/>
        <v>421</v>
      </c>
      <c r="I2313" t="str" cm="1">
        <f t="array" ref="I2313">_xlfn.IFS(H2313&gt;411,"Platinum",AND(H2313&lt;=411, H2313&gt;311),"Gold",AND(H2313&lt;=311,H2313&gt;211),"Silver",H2313&lt;=211,"Bronze")</f>
        <v>Platinum</v>
      </c>
      <c r="J2313" t="str" cm="1">
        <f t="array" ref="J2313">_xlfn.IFS(
H2313="444","Champions",
LEFT(H2313,1)="4","Loyal Customers",
MID(H2313,2,1)="4","Potential Loyalists",
LEFT(H2313,1)="3","Promising",
LEFT(H2313,1)="2","Customers Needing Attention",
LEFT(H2313,1)&lt;="2","At Risk",
RIGHT(H2313,1)="4","Can't Lose Them",
TRUE,"Hibernating"
)</f>
        <v>Loyal Customers</v>
      </c>
    </row>
    <row r="2314" spans="1:10" x14ac:dyDescent="0.25">
      <c r="A2314" s="3" t="s">
        <v>2330</v>
      </c>
      <c r="B2314">
        <v>69</v>
      </c>
      <c r="C2314">
        <v>6</v>
      </c>
      <c r="D2314">
        <v>2308.56</v>
      </c>
      <c r="E2314" cm="1">
        <f t="array" ref="E2314">_xlfn.IFS(B2314&gt;87,1,AND(B2314&lt;=87, B2314&gt;45),2,AND(B2314&lt;=45,B2314&gt;18),3,B2314&lt;=18,4)</f>
        <v>2</v>
      </c>
      <c r="F2314" cm="1">
        <f t="array" ref="F2314">_xlfn.IFS(C2314&gt;7,4,AND(C2314&lt;=7, C2314&gt;5),3,AND(C2314&lt;=5,C2314&gt;4),2,C2314&lt;=4,1)</f>
        <v>3</v>
      </c>
      <c r="G2314" cm="1">
        <f t="array" ref="G2314">_xlfn.IFS(D2314&gt;4094,4,AND(D2314&lt;=4094, D2314&gt;2784),3,AND(D2314&lt;=2784,D2314&gt;1779),2,D2314&lt;=1779,1)</f>
        <v>2</v>
      </c>
      <c r="H2314">
        <f t="shared" si="36"/>
        <v>232</v>
      </c>
      <c r="I2314" t="str" cm="1">
        <f t="array" ref="I2314">_xlfn.IFS(H2314&gt;411,"Platinum",AND(H2314&lt;=411, H2314&gt;311),"Gold",AND(H2314&lt;=311,H2314&gt;211),"Silver",H2314&lt;=211,"Bronze")</f>
        <v>Silver</v>
      </c>
      <c r="J2314" t="str" cm="1">
        <f t="array" ref="J2314">_xlfn.IFS(
H2314="444","Champions",
LEFT(H2314,1)="4","Loyal Customers",
MID(H2314,2,1)="4","Potential Loyalists",
LEFT(H2314,1)="3","Promising",
LEFT(H2314,1)="2","Customers Needing Attention",
LEFT(H2314,1)&lt;="2","At Risk",
RIGHT(H2314,1)="4","Can't Lose Them",
TRUE,"Hibernating"
)</f>
        <v>Customers Needing Attention</v>
      </c>
    </row>
    <row r="2315" spans="1:10" x14ac:dyDescent="0.25">
      <c r="A2315" s="3" t="s">
        <v>2331</v>
      </c>
      <c r="B2315">
        <v>15</v>
      </c>
      <c r="C2315">
        <v>6</v>
      </c>
      <c r="D2315">
        <v>3082.9</v>
      </c>
      <c r="E2315" cm="1">
        <f t="array" ref="E2315">_xlfn.IFS(B2315&gt;87,1,AND(B2315&lt;=87, B2315&gt;45),2,AND(B2315&lt;=45,B2315&gt;18),3,B2315&lt;=18,4)</f>
        <v>4</v>
      </c>
      <c r="F2315" cm="1">
        <f t="array" ref="F2315">_xlfn.IFS(C2315&gt;7,4,AND(C2315&lt;=7, C2315&gt;5),3,AND(C2315&lt;=5,C2315&gt;4),2,C2315&lt;=4,1)</f>
        <v>3</v>
      </c>
      <c r="G2315" cm="1">
        <f t="array" ref="G2315">_xlfn.IFS(D2315&gt;4094,4,AND(D2315&lt;=4094, D2315&gt;2784),3,AND(D2315&lt;=2784,D2315&gt;1779),2,D2315&lt;=1779,1)</f>
        <v>3</v>
      </c>
      <c r="H2315">
        <f t="shared" si="36"/>
        <v>433</v>
      </c>
      <c r="I2315" t="str" cm="1">
        <f t="array" ref="I2315">_xlfn.IFS(H2315&gt;411,"Platinum",AND(H2315&lt;=411, H2315&gt;311),"Gold",AND(H2315&lt;=311,H2315&gt;211),"Silver",H2315&lt;=211,"Bronze")</f>
        <v>Platinum</v>
      </c>
      <c r="J2315" t="str" cm="1">
        <f t="array" ref="J2315">_xlfn.IFS(
H2315="444","Champions",
LEFT(H2315,1)="4","Loyal Customers",
MID(H2315,2,1)="4","Potential Loyalists",
LEFT(H2315,1)="3","Promising",
LEFT(H2315,1)="2","Customers Needing Attention",
LEFT(H2315,1)&lt;="2","At Risk",
RIGHT(H2315,1)="4","Can't Lose Them",
TRUE,"Hibernating"
)</f>
        <v>Loyal Customers</v>
      </c>
    </row>
    <row r="2316" spans="1:10" x14ac:dyDescent="0.25">
      <c r="A2316" s="3" t="s">
        <v>2332</v>
      </c>
      <c r="B2316">
        <v>25</v>
      </c>
      <c r="C2316">
        <v>4</v>
      </c>
      <c r="D2316">
        <v>1493.41</v>
      </c>
      <c r="E2316" cm="1">
        <f t="array" ref="E2316">_xlfn.IFS(B2316&gt;87,1,AND(B2316&lt;=87, B2316&gt;45),2,AND(B2316&lt;=45,B2316&gt;18),3,B2316&lt;=18,4)</f>
        <v>3</v>
      </c>
      <c r="F2316" cm="1">
        <f t="array" ref="F2316">_xlfn.IFS(C2316&gt;7,4,AND(C2316&lt;=7, C2316&gt;5),3,AND(C2316&lt;=5,C2316&gt;4),2,C2316&lt;=4,1)</f>
        <v>1</v>
      </c>
      <c r="G2316" cm="1">
        <f t="array" ref="G2316">_xlfn.IFS(D2316&gt;4094,4,AND(D2316&lt;=4094, D2316&gt;2784),3,AND(D2316&lt;=2784,D2316&gt;1779),2,D2316&lt;=1779,1)</f>
        <v>1</v>
      </c>
      <c r="H2316">
        <f t="shared" si="36"/>
        <v>311</v>
      </c>
      <c r="I2316" t="str" cm="1">
        <f t="array" ref="I2316">_xlfn.IFS(H2316&gt;411,"Platinum",AND(H2316&lt;=411, H2316&gt;311),"Gold",AND(H2316&lt;=311,H2316&gt;211),"Silver",H2316&lt;=211,"Bronze")</f>
        <v>Silver</v>
      </c>
      <c r="J2316" t="str" cm="1">
        <f t="array" ref="J2316">_xlfn.IFS(
H2316="444","Champions",
LEFT(H2316,1)="4","Loyal Customers",
MID(H2316,2,1)="4","Potential Loyalists",
LEFT(H2316,1)="3","Promising",
LEFT(H2316,1)="2","Customers Needing Attention",
LEFT(H2316,1)&lt;="2","At Risk",
RIGHT(H2316,1)="4","Can't Lose Them",
TRUE,"Hibernating"
)</f>
        <v>Promising</v>
      </c>
    </row>
    <row r="2317" spans="1:10" x14ac:dyDescent="0.25">
      <c r="A2317" s="3" t="s">
        <v>2333</v>
      </c>
      <c r="B2317">
        <v>11</v>
      </c>
      <c r="C2317">
        <v>10</v>
      </c>
      <c r="D2317">
        <v>5713.8799999999992</v>
      </c>
      <c r="E2317" cm="1">
        <f t="array" ref="E2317">_xlfn.IFS(B2317&gt;87,1,AND(B2317&lt;=87, B2317&gt;45),2,AND(B2317&lt;=45,B2317&gt;18),3,B2317&lt;=18,4)</f>
        <v>4</v>
      </c>
      <c r="F2317" cm="1">
        <f t="array" ref="F2317">_xlfn.IFS(C2317&gt;7,4,AND(C2317&lt;=7, C2317&gt;5),3,AND(C2317&lt;=5,C2317&gt;4),2,C2317&lt;=4,1)</f>
        <v>4</v>
      </c>
      <c r="G2317" cm="1">
        <f t="array" ref="G2317">_xlfn.IFS(D2317&gt;4094,4,AND(D2317&lt;=4094, D2317&gt;2784),3,AND(D2317&lt;=2784,D2317&gt;1779),2,D2317&lt;=1779,1)</f>
        <v>4</v>
      </c>
      <c r="H2317">
        <f t="shared" si="36"/>
        <v>444</v>
      </c>
      <c r="I2317" t="str" cm="1">
        <f t="array" ref="I2317">_xlfn.IFS(H2317&gt;411,"Platinum",AND(H2317&lt;=411, H2317&gt;311),"Gold",AND(H2317&lt;=311,H2317&gt;211),"Silver",H2317&lt;=211,"Bronze")</f>
        <v>Platinum</v>
      </c>
      <c r="J2317" t="str" cm="1">
        <f t="array" ref="J2317">_xlfn.IFS(
H2317="444","Champions",
LEFT(H2317,1)="4","Loyal Customers",
MID(H2317,2,1)="4","Potential Loyalists",
LEFT(H2317,1)="3","Promising",
LEFT(H2317,1)="2","Customers Needing Attention",
LEFT(H2317,1)&lt;="2","At Risk",
RIGHT(H2317,1)="4","Can't Lose Them",
TRUE,"Hibernating"
)</f>
        <v>Loyal Customers</v>
      </c>
    </row>
    <row r="2318" spans="1:10" x14ac:dyDescent="0.25">
      <c r="A2318" s="3" t="s">
        <v>2334</v>
      </c>
      <c r="B2318">
        <v>84</v>
      </c>
      <c r="C2318">
        <v>6</v>
      </c>
      <c r="D2318">
        <v>3708.8700000000003</v>
      </c>
      <c r="E2318" cm="1">
        <f t="array" ref="E2318">_xlfn.IFS(B2318&gt;87,1,AND(B2318&lt;=87, B2318&gt;45),2,AND(B2318&lt;=45,B2318&gt;18),3,B2318&lt;=18,4)</f>
        <v>2</v>
      </c>
      <c r="F2318" cm="1">
        <f t="array" ref="F2318">_xlfn.IFS(C2318&gt;7,4,AND(C2318&lt;=7, C2318&gt;5),3,AND(C2318&lt;=5,C2318&gt;4),2,C2318&lt;=4,1)</f>
        <v>3</v>
      </c>
      <c r="G2318" cm="1">
        <f t="array" ref="G2318">_xlfn.IFS(D2318&gt;4094,4,AND(D2318&lt;=4094, D2318&gt;2784),3,AND(D2318&lt;=2784,D2318&gt;1779),2,D2318&lt;=1779,1)</f>
        <v>3</v>
      </c>
      <c r="H2318">
        <f t="shared" si="36"/>
        <v>233</v>
      </c>
      <c r="I2318" t="str" cm="1">
        <f t="array" ref="I2318">_xlfn.IFS(H2318&gt;411,"Platinum",AND(H2318&lt;=411, H2318&gt;311),"Gold",AND(H2318&lt;=311,H2318&gt;211),"Silver",H2318&lt;=211,"Bronze")</f>
        <v>Silver</v>
      </c>
      <c r="J2318" t="str" cm="1">
        <f t="array" ref="J2318">_xlfn.IFS(
H2318="444","Champions",
LEFT(H2318,1)="4","Loyal Customers",
MID(H2318,2,1)="4","Potential Loyalists",
LEFT(H2318,1)="3","Promising",
LEFT(H2318,1)="2","Customers Needing Attention",
LEFT(H2318,1)&lt;="2","At Risk",
RIGHT(H2318,1)="4","Can't Lose Them",
TRUE,"Hibernating"
)</f>
        <v>Customers Needing Attention</v>
      </c>
    </row>
    <row r="2319" spans="1:10" x14ac:dyDescent="0.25">
      <c r="A2319" s="3" t="s">
        <v>2335</v>
      </c>
      <c r="B2319">
        <v>3</v>
      </c>
      <c r="C2319">
        <v>7</v>
      </c>
      <c r="D2319">
        <v>2487.23</v>
      </c>
      <c r="E2319" cm="1">
        <f t="array" ref="E2319">_xlfn.IFS(B2319&gt;87,1,AND(B2319&lt;=87, B2319&gt;45),2,AND(B2319&lt;=45,B2319&gt;18),3,B2319&lt;=18,4)</f>
        <v>4</v>
      </c>
      <c r="F2319" cm="1">
        <f t="array" ref="F2319">_xlfn.IFS(C2319&gt;7,4,AND(C2319&lt;=7, C2319&gt;5),3,AND(C2319&lt;=5,C2319&gt;4),2,C2319&lt;=4,1)</f>
        <v>3</v>
      </c>
      <c r="G2319" cm="1">
        <f t="array" ref="G2319">_xlfn.IFS(D2319&gt;4094,4,AND(D2319&lt;=4094, D2319&gt;2784),3,AND(D2319&lt;=2784,D2319&gt;1779),2,D2319&lt;=1779,1)</f>
        <v>2</v>
      </c>
      <c r="H2319">
        <f t="shared" si="36"/>
        <v>432</v>
      </c>
      <c r="I2319" t="str" cm="1">
        <f t="array" ref="I2319">_xlfn.IFS(H2319&gt;411,"Platinum",AND(H2319&lt;=411, H2319&gt;311),"Gold",AND(H2319&lt;=311,H2319&gt;211),"Silver",H2319&lt;=211,"Bronze")</f>
        <v>Platinum</v>
      </c>
      <c r="J2319" t="str" cm="1">
        <f t="array" ref="J2319">_xlfn.IFS(
H2319="444","Champions",
LEFT(H2319,1)="4","Loyal Customers",
MID(H2319,2,1)="4","Potential Loyalists",
LEFT(H2319,1)="3","Promising",
LEFT(H2319,1)="2","Customers Needing Attention",
LEFT(H2319,1)&lt;="2","At Risk",
RIGHT(H2319,1)="4","Can't Lose Them",
TRUE,"Hibernating"
)</f>
        <v>Loyal Customers</v>
      </c>
    </row>
    <row r="2320" spans="1:10" x14ac:dyDescent="0.25">
      <c r="A2320" s="3" t="s">
        <v>2336</v>
      </c>
      <c r="B2320">
        <v>27</v>
      </c>
      <c r="C2320">
        <v>4</v>
      </c>
      <c r="D2320">
        <v>3618.44</v>
      </c>
      <c r="E2320" cm="1">
        <f t="array" ref="E2320">_xlfn.IFS(B2320&gt;87,1,AND(B2320&lt;=87, B2320&gt;45),2,AND(B2320&lt;=45,B2320&gt;18),3,B2320&lt;=18,4)</f>
        <v>3</v>
      </c>
      <c r="F2320" cm="1">
        <f t="array" ref="F2320">_xlfn.IFS(C2320&gt;7,4,AND(C2320&lt;=7, C2320&gt;5),3,AND(C2320&lt;=5,C2320&gt;4),2,C2320&lt;=4,1)</f>
        <v>1</v>
      </c>
      <c r="G2320" cm="1">
        <f t="array" ref="G2320">_xlfn.IFS(D2320&gt;4094,4,AND(D2320&lt;=4094, D2320&gt;2784),3,AND(D2320&lt;=2784,D2320&gt;1779),2,D2320&lt;=1779,1)</f>
        <v>3</v>
      </c>
      <c r="H2320">
        <f t="shared" si="36"/>
        <v>313</v>
      </c>
      <c r="I2320" t="str" cm="1">
        <f t="array" ref="I2320">_xlfn.IFS(H2320&gt;411,"Platinum",AND(H2320&lt;=411, H2320&gt;311),"Gold",AND(H2320&lt;=311,H2320&gt;211),"Silver",H2320&lt;=211,"Bronze")</f>
        <v>Gold</v>
      </c>
      <c r="J2320" t="str" cm="1">
        <f t="array" ref="J2320">_xlfn.IFS(
H2320="444","Champions",
LEFT(H2320,1)="4","Loyal Customers",
MID(H2320,2,1)="4","Potential Loyalists",
LEFT(H2320,1)="3","Promising",
LEFT(H2320,1)="2","Customers Needing Attention",
LEFT(H2320,1)&lt;="2","At Risk",
RIGHT(H2320,1)="4","Can't Lose Them",
TRUE,"Hibernating"
)</f>
        <v>Promising</v>
      </c>
    </row>
    <row r="2321" spans="1:10" x14ac:dyDescent="0.25">
      <c r="A2321" s="3" t="s">
        <v>2337</v>
      </c>
      <c r="B2321">
        <v>9</v>
      </c>
      <c r="C2321">
        <v>4</v>
      </c>
      <c r="D2321">
        <v>2208.58</v>
      </c>
      <c r="E2321" cm="1">
        <f t="array" ref="E2321">_xlfn.IFS(B2321&gt;87,1,AND(B2321&lt;=87, B2321&gt;45),2,AND(B2321&lt;=45,B2321&gt;18),3,B2321&lt;=18,4)</f>
        <v>4</v>
      </c>
      <c r="F2321" cm="1">
        <f t="array" ref="F2321">_xlfn.IFS(C2321&gt;7,4,AND(C2321&lt;=7, C2321&gt;5),3,AND(C2321&lt;=5,C2321&gt;4),2,C2321&lt;=4,1)</f>
        <v>1</v>
      </c>
      <c r="G2321" cm="1">
        <f t="array" ref="G2321">_xlfn.IFS(D2321&gt;4094,4,AND(D2321&lt;=4094, D2321&gt;2784),3,AND(D2321&lt;=2784,D2321&gt;1779),2,D2321&lt;=1779,1)</f>
        <v>2</v>
      </c>
      <c r="H2321">
        <f t="shared" si="36"/>
        <v>412</v>
      </c>
      <c r="I2321" t="str" cm="1">
        <f t="array" ref="I2321">_xlfn.IFS(H2321&gt;411,"Platinum",AND(H2321&lt;=411, H2321&gt;311),"Gold",AND(H2321&lt;=311,H2321&gt;211),"Silver",H2321&lt;=211,"Bronze")</f>
        <v>Platinum</v>
      </c>
      <c r="J2321" t="str" cm="1">
        <f t="array" ref="J2321">_xlfn.IFS(
H2321="444","Champions",
LEFT(H2321,1)="4","Loyal Customers",
MID(H2321,2,1)="4","Potential Loyalists",
LEFT(H2321,1)="3","Promising",
LEFT(H2321,1)="2","Customers Needing Attention",
LEFT(H2321,1)&lt;="2","At Risk",
RIGHT(H2321,1)="4","Can't Lose Them",
TRUE,"Hibernating"
)</f>
        <v>Loyal Customers</v>
      </c>
    </row>
    <row r="2322" spans="1:10" x14ac:dyDescent="0.25">
      <c r="A2322" s="3" t="s">
        <v>2338</v>
      </c>
      <c r="B2322">
        <v>198</v>
      </c>
      <c r="C2322">
        <v>5</v>
      </c>
      <c r="D2322">
        <v>3132.29</v>
      </c>
      <c r="E2322" cm="1">
        <f t="array" ref="E2322">_xlfn.IFS(B2322&gt;87,1,AND(B2322&lt;=87, B2322&gt;45),2,AND(B2322&lt;=45,B2322&gt;18),3,B2322&lt;=18,4)</f>
        <v>1</v>
      </c>
      <c r="F2322" cm="1">
        <f t="array" ref="F2322">_xlfn.IFS(C2322&gt;7,4,AND(C2322&lt;=7, C2322&gt;5),3,AND(C2322&lt;=5,C2322&gt;4),2,C2322&lt;=4,1)</f>
        <v>2</v>
      </c>
      <c r="G2322" cm="1">
        <f t="array" ref="G2322">_xlfn.IFS(D2322&gt;4094,4,AND(D2322&lt;=4094, D2322&gt;2784),3,AND(D2322&lt;=2784,D2322&gt;1779),2,D2322&lt;=1779,1)</f>
        <v>3</v>
      </c>
      <c r="H2322">
        <f t="shared" si="36"/>
        <v>123</v>
      </c>
      <c r="I2322" t="str" cm="1">
        <f t="array" ref="I2322">_xlfn.IFS(H2322&gt;411,"Platinum",AND(H2322&lt;=411, H2322&gt;311),"Gold",AND(H2322&lt;=311,H2322&gt;211),"Silver",H2322&lt;=211,"Bronze")</f>
        <v>Bronze</v>
      </c>
      <c r="J2322" t="str" cm="1">
        <f t="array" ref="J2322">_xlfn.IFS(
H2322="444","Champions",
LEFT(H2322,1)="4","Loyal Customers",
MID(H2322,2,1)="4","Potential Loyalists",
LEFT(H2322,1)="3","Promising",
LEFT(H2322,1)="2","Customers Needing Attention",
LEFT(H2322,1)&lt;="2","At Risk",
RIGHT(H2322,1)="4","Can't Lose Them",
TRUE,"Hibernating"
)</f>
        <v>At Risk</v>
      </c>
    </row>
    <row r="2323" spans="1:10" x14ac:dyDescent="0.25">
      <c r="A2323" s="3" t="s">
        <v>2339</v>
      </c>
      <c r="B2323">
        <v>307</v>
      </c>
      <c r="C2323">
        <v>2</v>
      </c>
      <c r="D2323">
        <v>1323.12</v>
      </c>
      <c r="E2323" cm="1">
        <f t="array" ref="E2323">_xlfn.IFS(B2323&gt;87,1,AND(B2323&lt;=87, B2323&gt;45),2,AND(B2323&lt;=45,B2323&gt;18),3,B2323&lt;=18,4)</f>
        <v>1</v>
      </c>
      <c r="F2323" cm="1">
        <f t="array" ref="F2323">_xlfn.IFS(C2323&gt;7,4,AND(C2323&lt;=7, C2323&gt;5),3,AND(C2323&lt;=5,C2323&gt;4),2,C2323&lt;=4,1)</f>
        <v>1</v>
      </c>
      <c r="G2323" cm="1">
        <f t="array" ref="G2323">_xlfn.IFS(D2323&gt;4094,4,AND(D2323&lt;=4094, D2323&gt;2784),3,AND(D2323&lt;=2784,D2323&gt;1779),2,D2323&lt;=1779,1)</f>
        <v>1</v>
      </c>
      <c r="H2323">
        <f t="shared" si="36"/>
        <v>111</v>
      </c>
      <c r="I2323" t="str" cm="1">
        <f t="array" ref="I2323">_xlfn.IFS(H2323&gt;411,"Platinum",AND(H2323&lt;=411, H2323&gt;311),"Gold",AND(H2323&lt;=311,H2323&gt;211),"Silver",H2323&lt;=211,"Bronze")</f>
        <v>Bronze</v>
      </c>
      <c r="J2323" t="str" cm="1">
        <f t="array" ref="J2323">_xlfn.IFS(
H2323="444","Champions",
LEFT(H2323,1)="4","Loyal Customers",
MID(H2323,2,1)="4","Potential Loyalists",
LEFT(H2323,1)="3","Promising",
LEFT(H2323,1)="2","Customers Needing Attention",
LEFT(H2323,1)&lt;="2","At Risk",
RIGHT(H2323,1)="4","Can't Lose Them",
TRUE,"Hibernating"
)</f>
        <v>At Risk</v>
      </c>
    </row>
    <row r="2324" spans="1:10" x14ac:dyDescent="0.25">
      <c r="A2324" s="3" t="s">
        <v>2340</v>
      </c>
      <c r="B2324">
        <v>160</v>
      </c>
      <c r="C2324">
        <v>3</v>
      </c>
      <c r="D2324">
        <v>920.72</v>
      </c>
      <c r="E2324" cm="1">
        <f t="array" ref="E2324">_xlfn.IFS(B2324&gt;87,1,AND(B2324&lt;=87, B2324&gt;45),2,AND(B2324&lt;=45,B2324&gt;18),3,B2324&lt;=18,4)</f>
        <v>1</v>
      </c>
      <c r="F2324" cm="1">
        <f t="array" ref="F2324">_xlfn.IFS(C2324&gt;7,4,AND(C2324&lt;=7, C2324&gt;5),3,AND(C2324&lt;=5,C2324&gt;4),2,C2324&lt;=4,1)</f>
        <v>1</v>
      </c>
      <c r="G2324" cm="1">
        <f t="array" ref="G2324">_xlfn.IFS(D2324&gt;4094,4,AND(D2324&lt;=4094, D2324&gt;2784),3,AND(D2324&lt;=2784,D2324&gt;1779),2,D2324&lt;=1779,1)</f>
        <v>1</v>
      </c>
      <c r="H2324">
        <f t="shared" si="36"/>
        <v>111</v>
      </c>
      <c r="I2324" t="str" cm="1">
        <f t="array" ref="I2324">_xlfn.IFS(H2324&gt;411,"Platinum",AND(H2324&lt;=411, H2324&gt;311),"Gold",AND(H2324&lt;=311,H2324&gt;211),"Silver",H2324&lt;=211,"Bronze")</f>
        <v>Bronze</v>
      </c>
      <c r="J2324" t="str" cm="1">
        <f t="array" ref="J2324">_xlfn.IFS(
H2324="444","Champions",
LEFT(H2324,1)="4","Loyal Customers",
MID(H2324,2,1)="4","Potential Loyalists",
LEFT(H2324,1)="3","Promising",
LEFT(H2324,1)="2","Customers Needing Attention",
LEFT(H2324,1)&lt;="2","At Risk",
RIGHT(H2324,1)="4","Can't Lose Them",
TRUE,"Hibernating"
)</f>
        <v>At Risk</v>
      </c>
    </row>
    <row r="2325" spans="1:10" x14ac:dyDescent="0.25">
      <c r="A2325" s="3" t="s">
        <v>2341</v>
      </c>
      <c r="B2325">
        <v>68</v>
      </c>
      <c r="C2325">
        <v>9</v>
      </c>
      <c r="D2325">
        <v>2964.62</v>
      </c>
      <c r="E2325" cm="1">
        <f t="array" ref="E2325">_xlfn.IFS(B2325&gt;87,1,AND(B2325&lt;=87, B2325&gt;45),2,AND(B2325&lt;=45,B2325&gt;18),3,B2325&lt;=18,4)</f>
        <v>2</v>
      </c>
      <c r="F2325" cm="1">
        <f t="array" ref="F2325">_xlfn.IFS(C2325&gt;7,4,AND(C2325&lt;=7, C2325&gt;5),3,AND(C2325&lt;=5,C2325&gt;4),2,C2325&lt;=4,1)</f>
        <v>4</v>
      </c>
      <c r="G2325" cm="1">
        <f t="array" ref="G2325">_xlfn.IFS(D2325&gt;4094,4,AND(D2325&lt;=4094, D2325&gt;2784),3,AND(D2325&lt;=2784,D2325&gt;1779),2,D2325&lt;=1779,1)</f>
        <v>3</v>
      </c>
      <c r="H2325">
        <f t="shared" si="36"/>
        <v>243</v>
      </c>
      <c r="I2325" t="str" cm="1">
        <f t="array" ref="I2325">_xlfn.IFS(H2325&gt;411,"Platinum",AND(H2325&lt;=411, H2325&gt;311),"Gold",AND(H2325&lt;=311,H2325&gt;211),"Silver",H2325&lt;=211,"Bronze")</f>
        <v>Silver</v>
      </c>
      <c r="J2325" t="str" cm="1">
        <f t="array" ref="J2325">_xlfn.IFS(
H2325="444","Champions",
LEFT(H2325,1)="4","Loyal Customers",
MID(H2325,2,1)="4","Potential Loyalists",
LEFT(H2325,1)="3","Promising",
LEFT(H2325,1)="2","Customers Needing Attention",
LEFT(H2325,1)&lt;="2","At Risk",
RIGHT(H2325,1)="4","Can't Lose Them",
TRUE,"Hibernating"
)</f>
        <v>Potential Loyalists</v>
      </c>
    </row>
    <row r="2326" spans="1:10" x14ac:dyDescent="0.25">
      <c r="A2326" s="3" t="s">
        <v>2342</v>
      </c>
      <c r="B2326">
        <v>161</v>
      </c>
      <c r="C2326">
        <v>7</v>
      </c>
      <c r="D2326">
        <v>2859.96</v>
      </c>
      <c r="E2326" cm="1">
        <f t="array" ref="E2326">_xlfn.IFS(B2326&gt;87,1,AND(B2326&lt;=87, B2326&gt;45),2,AND(B2326&lt;=45,B2326&gt;18),3,B2326&lt;=18,4)</f>
        <v>1</v>
      </c>
      <c r="F2326" cm="1">
        <f t="array" ref="F2326">_xlfn.IFS(C2326&gt;7,4,AND(C2326&lt;=7, C2326&gt;5),3,AND(C2326&lt;=5,C2326&gt;4),2,C2326&lt;=4,1)</f>
        <v>3</v>
      </c>
      <c r="G2326" cm="1">
        <f t="array" ref="G2326">_xlfn.IFS(D2326&gt;4094,4,AND(D2326&lt;=4094, D2326&gt;2784),3,AND(D2326&lt;=2784,D2326&gt;1779),2,D2326&lt;=1779,1)</f>
        <v>3</v>
      </c>
      <c r="H2326">
        <f t="shared" si="36"/>
        <v>133</v>
      </c>
      <c r="I2326" t="str" cm="1">
        <f t="array" ref="I2326">_xlfn.IFS(H2326&gt;411,"Platinum",AND(H2326&lt;=411, H2326&gt;311),"Gold",AND(H2326&lt;=311,H2326&gt;211),"Silver",H2326&lt;=211,"Bronze")</f>
        <v>Bronze</v>
      </c>
      <c r="J2326" t="str" cm="1">
        <f t="array" ref="J2326">_xlfn.IFS(
H2326="444","Champions",
LEFT(H2326,1)="4","Loyal Customers",
MID(H2326,2,1)="4","Potential Loyalists",
LEFT(H2326,1)="3","Promising",
LEFT(H2326,1)="2","Customers Needing Attention",
LEFT(H2326,1)&lt;="2","At Risk",
RIGHT(H2326,1)="4","Can't Lose Them",
TRUE,"Hibernating"
)</f>
        <v>At Risk</v>
      </c>
    </row>
    <row r="2327" spans="1:10" x14ac:dyDescent="0.25">
      <c r="A2327" s="3" t="s">
        <v>2343</v>
      </c>
      <c r="B2327">
        <v>36</v>
      </c>
      <c r="C2327">
        <v>5</v>
      </c>
      <c r="D2327">
        <v>2799.4900000000002</v>
      </c>
      <c r="E2327" cm="1">
        <f t="array" ref="E2327">_xlfn.IFS(B2327&gt;87,1,AND(B2327&lt;=87, B2327&gt;45),2,AND(B2327&lt;=45,B2327&gt;18),3,B2327&lt;=18,4)</f>
        <v>3</v>
      </c>
      <c r="F2327" cm="1">
        <f t="array" ref="F2327">_xlfn.IFS(C2327&gt;7,4,AND(C2327&lt;=7, C2327&gt;5),3,AND(C2327&lt;=5,C2327&gt;4),2,C2327&lt;=4,1)</f>
        <v>2</v>
      </c>
      <c r="G2327" cm="1">
        <f t="array" ref="G2327">_xlfn.IFS(D2327&gt;4094,4,AND(D2327&lt;=4094, D2327&gt;2784),3,AND(D2327&lt;=2784,D2327&gt;1779),2,D2327&lt;=1779,1)</f>
        <v>3</v>
      </c>
      <c r="H2327">
        <f t="shared" si="36"/>
        <v>323</v>
      </c>
      <c r="I2327" t="str" cm="1">
        <f t="array" ref="I2327">_xlfn.IFS(H2327&gt;411,"Platinum",AND(H2327&lt;=411, H2327&gt;311),"Gold",AND(H2327&lt;=311,H2327&gt;211),"Silver",H2327&lt;=211,"Bronze")</f>
        <v>Gold</v>
      </c>
      <c r="J2327" t="str" cm="1">
        <f t="array" ref="J2327">_xlfn.IFS(
H2327="444","Champions",
LEFT(H2327,1)="4","Loyal Customers",
MID(H2327,2,1)="4","Potential Loyalists",
LEFT(H2327,1)="3","Promising",
LEFT(H2327,1)="2","Customers Needing Attention",
LEFT(H2327,1)&lt;="2","At Risk",
RIGHT(H2327,1)="4","Can't Lose Them",
TRUE,"Hibernating"
)</f>
        <v>Promising</v>
      </c>
    </row>
    <row r="2328" spans="1:10" x14ac:dyDescent="0.25">
      <c r="A2328" s="3" t="s">
        <v>2344</v>
      </c>
      <c r="B2328">
        <v>15</v>
      </c>
      <c r="C2328">
        <v>3</v>
      </c>
      <c r="D2328">
        <v>2717.1</v>
      </c>
      <c r="E2328" cm="1">
        <f t="array" ref="E2328">_xlfn.IFS(B2328&gt;87,1,AND(B2328&lt;=87, B2328&gt;45),2,AND(B2328&lt;=45,B2328&gt;18),3,B2328&lt;=18,4)</f>
        <v>4</v>
      </c>
      <c r="F2328" cm="1">
        <f t="array" ref="F2328">_xlfn.IFS(C2328&gt;7,4,AND(C2328&lt;=7, C2328&gt;5),3,AND(C2328&lt;=5,C2328&gt;4),2,C2328&lt;=4,1)</f>
        <v>1</v>
      </c>
      <c r="G2328" cm="1">
        <f t="array" ref="G2328">_xlfn.IFS(D2328&gt;4094,4,AND(D2328&lt;=4094, D2328&gt;2784),3,AND(D2328&lt;=2784,D2328&gt;1779),2,D2328&lt;=1779,1)</f>
        <v>2</v>
      </c>
      <c r="H2328">
        <f t="shared" si="36"/>
        <v>412</v>
      </c>
      <c r="I2328" t="str" cm="1">
        <f t="array" ref="I2328">_xlfn.IFS(H2328&gt;411,"Platinum",AND(H2328&lt;=411, H2328&gt;311),"Gold",AND(H2328&lt;=311,H2328&gt;211),"Silver",H2328&lt;=211,"Bronze")</f>
        <v>Platinum</v>
      </c>
      <c r="J2328" t="str" cm="1">
        <f t="array" ref="J2328">_xlfn.IFS(
H2328="444","Champions",
LEFT(H2328,1)="4","Loyal Customers",
MID(H2328,2,1)="4","Potential Loyalists",
LEFT(H2328,1)="3","Promising",
LEFT(H2328,1)="2","Customers Needing Attention",
LEFT(H2328,1)&lt;="2","At Risk",
RIGHT(H2328,1)="4","Can't Lose Them",
TRUE,"Hibernating"
)</f>
        <v>Loyal Customers</v>
      </c>
    </row>
    <row r="2329" spans="1:10" x14ac:dyDescent="0.25">
      <c r="A2329" s="3" t="s">
        <v>2345</v>
      </c>
      <c r="B2329">
        <v>60</v>
      </c>
      <c r="C2329">
        <v>3</v>
      </c>
      <c r="D2329">
        <v>2427.0700000000002</v>
      </c>
      <c r="E2329" cm="1">
        <f t="array" ref="E2329">_xlfn.IFS(B2329&gt;87,1,AND(B2329&lt;=87, B2329&gt;45),2,AND(B2329&lt;=45,B2329&gt;18),3,B2329&lt;=18,4)</f>
        <v>2</v>
      </c>
      <c r="F2329" cm="1">
        <f t="array" ref="F2329">_xlfn.IFS(C2329&gt;7,4,AND(C2329&lt;=7, C2329&gt;5),3,AND(C2329&lt;=5,C2329&gt;4),2,C2329&lt;=4,1)</f>
        <v>1</v>
      </c>
      <c r="G2329" cm="1">
        <f t="array" ref="G2329">_xlfn.IFS(D2329&gt;4094,4,AND(D2329&lt;=4094, D2329&gt;2784),3,AND(D2329&lt;=2784,D2329&gt;1779),2,D2329&lt;=1779,1)</f>
        <v>2</v>
      </c>
      <c r="H2329">
        <f t="shared" si="36"/>
        <v>212</v>
      </c>
      <c r="I2329" t="str" cm="1">
        <f t="array" ref="I2329">_xlfn.IFS(H2329&gt;411,"Platinum",AND(H2329&lt;=411, H2329&gt;311),"Gold",AND(H2329&lt;=311,H2329&gt;211),"Silver",H2329&lt;=211,"Bronze")</f>
        <v>Silver</v>
      </c>
      <c r="J2329" t="str" cm="1">
        <f t="array" ref="J2329">_xlfn.IFS(
H2329="444","Champions",
LEFT(H2329,1)="4","Loyal Customers",
MID(H2329,2,1)="4","Potential Loyalists",
LEFT(H2329,1)="3","Promising",
LEFT(H2329,1)="2","Customers Needing Attention",
LEFT(H2329,1)&lt;="2","At Risk",
RIGHT(H2329,1)="4","Can't Lose Them",
TRUE,"Hibernating"
)</f>
        <v>Customers Needing Attention</v>
      </c>
    </row>
    <row r="2330" spans="1:10" x14ac:dyDescent="0.25">
      <c r="A2330" s="3" t="s">
        <v>2346</v>
      </c>
      <c r="B2330">
        <v>38</v>
      </c>
      <c r="C2330">
        <v>4</v>
      </c>
      <c r="D2330">
        <v>2968.25</v>
      </c>
      <c r="E2330" cm="1">
        <f t="array" ref="E2330">_xlfn.IFS(B2330&gt;87,1,AND(B2330&lt;=87, B2330&gt;45),2,AND(B2330&lt;=45,B2330&gt;18),3,B2330&lt;=18,4)</f>
        <v>3</v>
      </c>
      <c r="F2330" cm="1">
        <f t="array" ref="F2330">_xlfn.IFS(C2330&gt;7,4,AND(C2330&lt;=7, C2330&gt;5),3,AND(C2330&lt;=5,C2330&gt;4),2,C2330&lt;=4,1)</f>
        <v>1</v>
      </c>
      <c r="G2330" cm="1">
        <f t="array" ref="G2330">_xlfn.IFS(D2330&gt;4094,4,AND(D2330&lt;=4094, D2330&gt;2784),3,AND(D2330&lt;=2784,D2330&gt;1779),2,D2330&lt;=1779,1)</f>
        <v>3</v>
      </c>
      <c r="H2330">
        <f t="shared" si="36"/>
        <v>313</v>
      </c>
      <c r="I2330" t="str" cm="1">
        <f t="array" ref="I2330">_xlfn.IFS(H2330&gt;411,"Platinum",AND(H2330&lt;=411, H2330&gt;311),"Gold",AND(H2330&lt;=311,H2330&gt;211),"Silver",H2330&lt;=211,"Bronze")</f>
        <v>Gold</v>
      </c>
      <c r="J2330" t="str" cm="1">
        <f t="array" ref="J2330">_xlfn.IFS(
H2330="444","Champions",
LEFT(H2330,1)="4","Loyal Customers",
MID(H2330,2,1)="4","Potential Loyalists",
LEFT(H2330,1)="3","Promising",
LEFT(H2330,1)="2","Customers Needing Attention",
LEFT(H2330,1)&lt;="2","At Risk",
RIGHT(H2330,1)="4","Can't Lose Them",
TRUE,"Hibernating"
)</f>
        <v>Promising</v>
      </c>
    </row>
    <row r="2331" spans="1:10" x14ac:dyDescent="0.25">
      <c r="A2331" s="3" t="s">
        <v>2347</v>
      </c>
      <c r="B2331">
        <v>83</v>
      </c>
      <c r="C2331">
        <v>2</v>
      </c>
      <c r="D2331">
        <v>2079.5699999999997</v>
      </c>
      <c r="E2331" cm="1">
        <f t="array" ref="E2331">_xlfn.IFS(B2331&gt;87,1,AND(B2331&lt;=87, B2331&gt;45),2,AND(B2331&lt;=45,B2331&gt;18),3,B2331&lt;=18,4)</f>
        <v>2</v>
      </c>
      <c r="F2331" cm="1">
        <f t="array" ref="F2331">_xlfn.IFS(C2331&gt;7,4,AND(C2331&lt;=7, C2331&gt;5),3,AND(C2331&lt;=5,C2331&gt;4),2,C2331&lt;=4,1)</f>
        <v>1</v>
      </c>
      <c r="G2331" cm="1">
        <f t="array" ref="G2331">_xlfn.IFS(D2331&gt;4094,4,AND(D2331&lt;=4094, D2331&gt;2784),3,AND(D2331&lt;=2784,D2331&gt;1779),2,D2331&lt;=1779,1)</f>
        <v>2</v>
      </c>
      <c r="H2331">
        <f t="shared" si="36"/>
        <v>212</v>
      </c>
      <c r="I2331" t="str" cm="1">
        <f t="array" ref="I2331">_xlfn.IFS(H2331&gt;411,"Platinum",AND(H2331&lt;=411, H2331&gt;311),"Gold",AND(H2331&lt;=311,H2331&gt;211),"Silver",H2331&lt;=211,"Bronze")</f>
        <v>Silver</v>
      </c>
      <c r="J2331" t="str" cm="1">
        <f t="array" ref="J2331">_xlfn.IFS(
H2331="444","Champions",
LEFT(H2331,1)="4","Loyal Customers",
MID(H2331,2,1)="4","Potential Loyalists",
LEFT(H2331,1)="3","Promising",
LEFT(H2331,1)="2","Customers Needing Attention",
LEFT(H2331,1)&lt;="2","At Risk",
RIGHT(H2331,1)="4","Can't Lose Them",
TRUE,"Hibernating"
)</f>
        <v>Customers Needing Attention</v>
      </c>
    </row>
    <row r="2332" spans="1:10" x14ac:dyDescent="0.25">
      <c r="A2332" s="3" t="s">
        <v>2348</v>
      </c>
      <c r="B2332">
        <v>89</v>
      </c>
      <c r="C2332">
        <v>4</v>
      </c>
      <c r="D2332">
        <v>426.11</v>
      </c>
      <c r="E2332" cm="1">
        <f t="array" ref="E2332">_xlfn.IFS(B2332&gt;87,1,AND(B2332&lt;=87, B2332&gt;45),2,AND(B2332&lt;=45,B2332&gt;18),3,B2332&lt;=18,4)</f>
        <v>1</v>
      </c>
      <c r="F2332" cm="1">
        <f t="array" ref="F2332">_xlfn.IFS(C2332&gt;7,4,AND(C2332&lt;=7, C2332&gt;5),3,AND(C2332&lt;=5,C2332&gt;4),2,C2332&lt;=4,1)</f>
        <v>1</v>
      </c>
      <c r="G2332" cm="1">
        <f t="array" ref="G2332">_xlfn.IFS(D2332&gt;4094,4,AND(D2332&lt;=4094, D2332&gt;2784),3,AND(D2332&lt;=2784,D2332&gt;1779),2,D2332&lt;=1779,1)</f>
        <v>1</v>
      </c>
      <c r="H2332">
        <f t="shared" si="36"/>
        <v>111</v>
      </c>
      <c r="I2332" t="str" cm="1">
        <f t="array" ref="I2332">_xlfn.IFS(H2332&gt;411,"Platinum",AND(H2332&lt;=411, H2332&gt;311),"Gold",AND(H2332&lt;=311,H2332&gt;211),"Silver",H2332&lt;=211,"Bronze")</f>
        <v>Bronze</v>
      </c>
      <c r="J2332" t="str" cm="1">
        <f t="array" ref="J2332">_xlfn.IFS(
H2332="444","Champions",
LEFT(H2332,1)="4","Loyal Customers",
MID(H2332,2,1)="4","Potential Loyalists",
LEFT(H2332,1)="3","Promising",
LEFT(H2332,1)="2","Customers Needing Attention",
LEFT(H2332,1)&lt;="2","At Risk",
RIGHT(H2332,1)="4","Can't Lose Them",
TRUE,"Hibernating"
)</f>
        <v>At Risk</v>
      </c>
    </row>
    <row r="2333" spans="1:10" x14ac:dyDescent="0.25">
      <c r="A2333" s="3" t="s">
        <v>2349</v>
      </c>
      <c r="B2333">
        <v>8</v>
      </c>
      <c r="C2333">
        <v>7</v>
      </c>
      <c r="D2333">
        <v>4744.1900000000005</v>
      </c>
      <c r="E2333" cm="1">
        <f t="array" ref="E2333">_xlfn.IFS(B2333&gt;87,1,AND(B2333&lt;=87, B2333&gt;45),2,AND(B2333&lt;=45,B2333&gt;18),3,B2333&lt;=18,4)</f>
        <v>4</v>
      </c>
      <c r="F2333" cm="1">
        <f t="array" ref="F2333">_xlfn.IFS(C2333&gt;7,4,AND(C2333&lt;=7, C2333&gt;5),3,AND(C2333&lt;=5,C2333&gt;4),2,C2333&lt;=4,1)</f>
        <v>3</v>
      </c>
      <c r="G2333" cm="1">
        <f t="array" ref="G2333">_xlfn.IFS(D2333&gt;4094,4,AND(D2333&lt;=4094, D2333&gt;2784),3,AND(D2333&lt;=2784,D2333&gt;1779),2,D2333&lt;=1779,1)</f>
        <v>4</v>
      </c>
      <c r="H2333">
        <f t="shared" si="36"/>
        <v>434</v>
      </c>
      <c r="I2333" t="str" cm="1">
        <f t="array" ref="I2333">_xlfn.IFS(H2333&gt;411,"Platinum",AND(H2333&lt;=411, H2333&gt;311),"Gold",AND(H2333&lt;=311,H2333&gt;211),"Silver",H2333&lt;=211,"Bronze")</f>
        <v>Platinum</v>
      </c>
      <c r="J2333" t="str" cm="1">
        <f t="array" ref="J2333">_xlfn.IFS(
H2333="444","Champions",
LEFT(H2333,1)="4","Loyal Customers",
MID(H2333,2,1)="4","Potential Loyalists",
LEFT(H2333,1)="3","Promising",
LEFT(H2333,1)="2","Customers Needing Attention",
LEFT(H2333,1)&lt;="2","At Risk",
RIGHT(H2333,1)="4","Can't Lose Them",
TRUE,"Hibernating"
)</f>
        <v>Loyal Customers</v>
      </c>
    </row>
    <row r="2334" spans="1:10" x14ac:dyDescent="0.25">
      <c r="A2334" s="3" t="s">
        <v>2350</v>
      </c>
      <c r="B2334">
        <v>20</v>
      </c>
      <c r="C2334">
        <v>4</v>
      </c>
      <c r="D2334">
        <v>3919.5699999999997</v>
      </c>
      <c r="E2334" cm="1">
        <f t="array" ref="E2334">_xlfn.IFS(B2334&gt;87,1,AND(B2334&lt;=87, B2334&gt;45),2,AND(B2334&lt;=45,B2334&gt;18),3,B2334&lt;=18,4)</f>
        <v>3</v>
      </c>
      <c r="F2334" cm="1">
        <f t="array" ref="F2334">_xlfn.IFS(C2334&gt;7,4,AND(C2334&lt;=7, C2334&gt;5),3,AND(C2334&lt;=5,C2334&gt;4),2,C2334&lt;=4,1)</f>
        <v>1</v>
      </c>
      <c r="G2334" cm="1">
        <f t="array" ref="G2334">_xlfn.IFS(D2334&gt;4094,4,AND(D2334&lt;=4094, D2334&gt;2784),3,AND(D2334&lt;=2784,D2334&gt;1779),2,D2334&lt;=1779,1)</f>
        <v>3</v>
      </c>
      <c r="H2334">
        <f t="shared" si="36"/>
        <v>313</v>
      </c>
      <c r="I2334" t="str" cm="1">
        <f t="array" ref="I2334">_xlfn.IFS(H2334&gt;411,"Platinum",AND(H2334&lt;=411, H2334&gt;311),"Gold",AND(H2334&lt;=311,H2334&gt;211),"Silver",H2334&lt;=211,"Bronze")</f>
        <v>Gold</v>
      </c>
      <c r="J2334" t="str" cm="1">
        <f t="array" ref="J2334">_xlfn.IFS(
H2334="444","Champions",
LEFT(H2334,1)="4","Loyal Customers",
MID(H2334,2,1)="4","Potential Loyalists",
LEFT(H2334,1)="3","Promising",
LEFT(H2334,1)="2","Customers Needing Attention",
LEFT(H2334,1)&lt;="2","At Risk",
RIGHT(H2334,1)="4","Can't Lose Them",
TRUE,"Hibernating"
)</f>
        <v>Promising</v>
      </c>
    </row>
    <row r="2335" spans="1:10" x14ac:dyDescent="0.25">
      <c r="A2335" s="3" t="s">
        <v>2351</v>
      </c>
      <c r="B2335">
        <v>61</v>
      </c>
      <c r="C2335">
        <v>3</v>
      </c>
      <c r="D2335">
        <v>470.79999999999995</v>
      </c>
      <c r="E2335" cm="1">
        <f t="array" ref="E2335">_xlfn.IFS(B2335&gt;87,1,AND(B2335&lt;=87, B2335&gt;45),2,AND(B2335&lt;=45,B2335&gt;18),3,B2335&lt;=18,4)</f>
        <v>2</v>
      </c>
      <c r="F2335" cm="1">
        <f t="array" ref="F2335">_xlfn.IFS(C2335&gt;7,4,AND(C2335&lt;=7, C2335&gt;5),3,AND(C2335&lt;=5,C2335&gt;4),2,C2335&lt;=4,1)</f>
        <v>1</v>
      </c>
      <c r="G2335" cm="1">
        <f t="array" ref="G2335">_xlfn.IFS(D2335&gt;4094,4,AND(D2335&lt;=4094, D2335&gt;2784),3,AND(D2335&lt;=2784,D2335&gt;1779),2,D2335&lt;=1779,1)</f>
        <v>1</v>
      </c>
      <c r="H2335">
        <f t="shared" si="36"/>
        <v>211</v>
      </c>
      <c r="I2335" t="str" cm="1">
        <f t="array" ref="I2335">_xlfn.IFS(H2335&gt;411,"Platinum",AND(H2335&lt;=411, H2335&gt;311),"Gold",AND(H2335&lt;=311,H2335&gt;211),"Silver",H2335&lt;=211,"Bronze")</f>
        <v>Bronze</v>
      </c>
      <c r="J2335" t="str" cm="1">
        <f t="array" ref="J2335">_xlfn.IFS(
H2335="444","Champions",
LEFT(H2335,1)="4","Loyal Customers",
MID(H2335,2,1)="4","Potential Loyalists",
LEFT(H2335,1)="3","Promising",
LEFT(H2335,1)="2","Customers Needing Attention",
LEFT(H2335,1)&lt;="2","At Risk",
RIGHT(H2335,1)="4","Can't Lose Them",
TRUE,"Hibernating"
)</f>
        <v>Customers Needing Attention</v>
      </c>
    </row>
    <row r="2336" spans="1:10" x14ac:dyDescent="0.25">
      <c r="A2336" s="3" t="s">
        <v>2352</v>
      </c>
      <c r="B2336">
        <v>106</v>
      </c>
      <c r="C2336">
        <v>5</v>
      </c>
      <c r="D2336">
        <v>2883.5099999999998</v>
      </c>
      <c r="E2336" cm="1">
        <f t="array" ref="E2336">_xlfn.IFS(B2336&gt;87,1,AND(B2336&lt;=87, B2336&gt;45),2,AND(B2336&lt;=45,B2336&gt;18),3,B2336&lt;=18,4)</f>
        <v>1</v>
      </c>
      <c r="F2336" cm="1">
        <f t="array" ref="F2336">_xlfn.IFS(C2336&gt;7,4,AND(C2336&lt;=7, C2336&gt;5),3,AND(C2336&lt;=5,C2336&gt;4),2,C2336&lt;=4,1)</f>
        <v>2</v>
      </c>
      <c r="G2336" cm="1">
        <f t="array" ref="G2336">_xlfn.IFS(D2336&gt;4094,4,AND(D2336&lt;=4094, D2336&gt;2784),3,AND(D2336&lt;=2784,D2336&gt;1779),2,D2336&lt;=1779,1)</f>
        <v>3</v>
      </c>
      <c r="H2336">
        <f t="shared" si="36"/>
        <v>123</v>
      </c>
      <c r="I2336" t="str" cm="1">
        <f t="array" ref="I2336">_xlfn.IFS(H2336&gt;411,"Platinum",AND(H2336&lt;=411, H2336&gt;311),"Gold",AND(H2336&lt;=311,H2336&gt;211),"Silver",H2336&lt;=211,"Bronze")</f>
        <v>Bronze</v>
      </c>
      <c r="J2336" t="str" cm="1">
        <f t="array" ref="J2336">_xlfn.IFS(
H2336="444","Champions",
LEFT(H2336,1)="4","Loyal Customers",
MID(H2336,2,1)="4","Potential Loyalists",
LEFT(H2336,1)="3","Promising",
LEFT(H2336,1)="2","Customers Needing Attention",
LEFT(H2336,1)&lt;="2","At Risk",
RIGHT(H2336,1)="4","Can't Lose Them",
TRUE,"Hibernating"
)</f>
        <v>At Risk</v>
      </c>
    </row>
    <row r="2337" spans="1:10" x14ac:dyDescent="0.25">
      <c r="A2337" s="3" t="s">
        <v>2353</v>
      </c>
      <c r="B2337">
        <v>59</v>
      </c>
      <c r="C2337">
        <v>8</v>
      </c>
      <c r="D2337">
        <v>5040.88</v>
      </c>
      <c r="E2337" cm="1">
        <f t="array" ref="E2337">_xlfn.IFS(B2337&gt;87,1,AND(B2337&lt;=87, B2337&gt;45),2,AND(B2337&lt;=45,B2337&gt;18),3,B2337&lt;=18,4)</f>
        <v>2</v>
      </c>
      <c r="F2337" cm="1">
        <f t="array" ref="F2337">_xlfn.IFS(C2337&gt;7,4,AND(C2337&lt;=7, C2337&gt;5),3,AND(C2337&lt;=5,C2337&gt;4),2,C2337&lt;=4,1)</f>
        <v>4</v>
      </c>
      <c r="G2337" cm="1">
        <f t="array" ref="G2337">_xlfn.IFS(D2337&gt;4094,4,AND(D2337&lt;=4094, D2337&gt;2784),3,AND(D2337&lt;=2784,D2337&gt;1779),2,D2337&lt;=1779,1)</f>
        <v>4</v>
      </c>
      <c r="H2337">
        <f t="shared" si="36"/>
        <v>244</v>
      </c>
      <c r="I2337" t="str" cm="1">
        <f t="array" ref="I2337">_xlfn.IFS(H2337&gt;411,"Platinum",AND(H2337&lt;=411, H2337&gt;311),"Gold",AND(H2337&lt;=311,H2337&gt;211),"Silver",H2337&lt;=211,"Bronze")</f>
        <v>Silver</v>
      </c>
      <c r="J2337" t="str" cm="1">
        <f t="array" ref="J2337">_xlfn.IFS(
H2337="444","Champions",
LEFT(H2337,1)="4","Loyal Customers",
MID(H2337,2,1)="4","Potential Loyalists",
LEFT(H2337,1)="3","Promising",
LEFT(H2337,1)="2","Customers Needing Attention",
LEFT(H2337,1)&lt;="2","At Risk",
RIGHT(H2337,1)="4","Can't Lose Them",
TRUE,"Hibernating"
)</f>
        <v>Potential Loyalists</v>
      </c>
    </row>
    <row r="2338" spans="1:10" x14ac:dyDescent="0.25">
      <c r="A2338" s="3" t="s">
        <v>2354</v>
      </c>
      <c r="B2338">
        <v>49</v>
      </c>
      <c r="C2338">
        <v>6</v>
      </c>
      <c r="D2338">
        <v>3491.38</v>
      </c>
      <c r="E2338" cm="1">
        <f t="array" ref="E2338">_xlfn.IFS(B2338&gt;87,1,AND(B2338&lt;=87, B2338&gt;45),2,AND(B2338&lt;=45,B2338&gt;18),3,B2338&lt;=18,4)</f>
        <v>2</v>
      </c>
      <c r="F2338" cm="1">
        <f t="array" ref="F2338">_xlfn.IFS(C2338&gt;7,4,AND(C2338&lt;=7, C2338&gt;5),3,AND(C2338&lt;=5,C2338&gt;4),2,C2338&lt;=4,1)</f>
        <v>3</v>
      </c>
      <c r="G2338" cm="1">
        <f t="array" ref="G2338">_xlfn.IFS(D2338&gt;4094,4,AND(D2338&lt;=4094, D2338&gt;2784),3,AND(D2338&lt;=2784,D2338&gt;1779),2,D2338&lt;=1779,1)</f>
        <v>3</v>
      </c>
      <c r="H2338">
        <f t="shared" si="36"/>
        <v>233</v>
      </c>
      <c r="I2338" t="str" cm="1">
        <f t="array" ref="I2338">_xlfn.IFS(H2338&gt;411,"Platinum",AND(H2338&lt;=411, H2338&gt;311),"Gold",AND(H2338&lt;=311,H2338&gt;211),"Silver",H2338&lt;=211,"Bronze")</f>
        <v>Silver</v>
      </c>
      <c r="J2338" t="str" cm="1">
        <f t="array" ref="J2338">_xlfn.IFS(
H2338="444","Champions",
LEFT(H2338,1)="4","Loyal Customers",
MID(H2338,2,1)="4","Potential Loyalists",
LEFT(H2338,1)="3","Promising",
LEFT(H2338,1)="2","Customers Needing Attention",
LEFT(H2338,1)&lt;="2","At Risk",
RIGHT(H2338,1)="4","Can't Lose Them",
TRUE,"Hibernating"
)</f>
        <v>Customers Needing Attention</v>
      </c>
    </row>
    <row r="2339" spans="1:10" x14ac:dyDescent="0.25">
      <c r="A2339" s="3" t="s">
        <v>2355</v>
      </c>
      <c r="B2339">
        <v>10</v>
      </c>
      <c r="C2339">
        <v>6</v>
      </c>
      <c r="D2339">
        <v>4916.08</v>
      </c>
      <c r="E2339" cm="1">
        <f t="array" ref="E2339">_xlfn.IFS(B2339&gt;87,1,AND(B2339&lt;=87, B2339&gt;45),2,AND(B2339&lt;=45,B2339&gt;18),3,B2339&lt;=18,4)</f>
        <v>4</v>
      </c>
      <c r="F2339" cm="1">
        <f t="array" ref="F2339">_xlfn.IFS(C2339&gt;7,4,AND(C2339&lt;=7, C2339&gt;5),3,AND(C2339&lt;=5,C2339&gt;4),2,C2339&lt;=4,1)</f>
        <v>3</v>
      </c>
      <c r="G2339" cm="1">
        <f t="array" ref="G2339">_xlfn.IFS(D2339&gt;4094,4,AND(D2339&lt;=4094, D2339&gt;2784),3,AND(D2339&lt;=2784,D2339&gt;1779),2,D2339&lt;=1779,1)</f>
        <v>4</v>
      </c>
      <c r="H2339">
        <f t="shared" si="36"/>
        <v>434</v>
      </c>
      <c r="I2339" t="str" cm="1">
        <f t="array" ref="I2339">_xlfn.IFS(H2339&gt;411,"Platinum",AND(H2339&lt;=411, H2339&gt;311),"Gold",AND(H2339&lt;=311,H2339&gt;211),"Silver",H2339&lt;=211,"Bronze")</f>
        <v>Platinum</v>
      </c>
      <c r="J2339" t="str" cm="1">
        <f t="array" ref="J2339">_xlfn.IFS(
H2339="444","Champions",
LEFT(H2339,1)="4","Loyal Customers",
MID(H2339,2,1)="4","Potential Loyalists",
LEFT(H2339,1)="3","Promising",
LEFT(H2339,1)="2","Customers Needing Attention",
LEFT(H2339,1)&lt;="2","At Risk",
RIGHT(H2339,1)="4","Can't Lose Them",
TRUE,"Hibernating"
)</f>
        <v>Loyal Customers</v>
      </c>
    </row>
    <row r="2340" spans="1:10" x14ac:dyDescent="0.25">
      <c r="A2340" s="3" t="s">
        <v>2356</v>
      </c>
      <c r="B2340">
        <v>199</v>
      </c>
      <c r="C2340">
        <v>4</v>
      </c>
      <c r="D2340">
        <v>2146.56</v>
      </c>
      <c r="E2340" cm="1">
        <f t="array" ref="E2340">_xlfn.IFS(B2340&gt;87,1,AND(B2340&lt;=87, B2340&gt;45),2,AND(B2340&lt;=45,B2340&gt;18),3,B2340&lt;=18,4)</f>
        <v>1</v>
      </c>
      <c r="F2340" cm="1">
        <f t="array" ref="F2340">_xlfn.IFS(C2340&gt;7,4,AND(C2340&lt;=7, C2340&gt;5),3,AND(C2340&lt;=5,C2340&gt;4),2,C2340&lt;=4,1)</f>
        <v>1</v>
      </c>
      <c r="G2340" cm="1">
        <f t="array" ref="G2340">_xlfn.IFS(D2340&gt;4094,4,AND(D2340&lt;=4094, D2340&gt;2784),3,AND(D2340&lt;=2784,D2340&gt;1779),2,D2340&lt;=1779,1)</f>
        <v>2</v>
      </c>
      <c r="H2340">
        <f t="shared" si="36"/>
        <v>112</v>
      </c>
      <c r="I2340" t="str" cm="1">
        <f t="array" ref="I2340">_xlfn.IFS(H2340&gt;411,"Platinum",AND(H2340&lt;=411, H2340&gt;311),"Gold",AND(H2340&lt;=311,H2340&gt;211),"Silver",H2340&lt;=211,"Bronze")</f>
        <v>Bronze</v>
      </c>
      <c r="J2340" t="str" cm="1">
        <f t="array" ref="J2340">_xlfn.IFS(
H2340="444","Champions",
LEFT(H2340,1)="4","Loyal Customers",
MID(H2340,2,1)="4","Potential Loyalists",
LEFT(H2340,1)="3","Promising",
LEFT(H2340,1)="2","Customers Needing Attention",
LEFT(H2340,1)&lt;="2","At Risk",
RIGHT(H2340,1)="4","Can't Lose Them",
TRUE,"Hibernating"
)</f>
        <v>At Risk</v>
      </c>
    </row>
    <row r="2341" spans="1:10" x14ac:dyDescent="0.25">
      <c r="A2341" s="3" t="s">
        <v>2357</v>
      </c>
      <c r="B2341">
        <v>95</v>
      </c>
      <c r="C2341">
        <v>3</v>
      </c>
      <c r="D2341">
        <v>3113.13</v>
      </c>
      <c r="E2341" cm="1">
        <f t="array" ref="E2341">_xlfn.IFS(B2341&gt;87,1,AND(B2341&lt;=87, B2341&gt;45),2,AND(B2341&lt;=45,B2341&gt;18),3,B2341&lt;=18,4)</f>
        <v>1</v>
      </c>
      <c r="F2341" cm="1">
        <f t="array" ref="F2341">_xlfn.IFS(C2341&gt;7,4,AND(C2341&lt;=7, C2341&gt;5),3,AND(C2341&lt;=5,C2341&gt;4),2,C2341&lt;=4,1)</f>
        <v>1</v>
      </c>
      <c r="G2341" cm="1">
        <f t="array" ref="G2341">_xlfn.IFS(D2341&gt;4094,4,AND(D2341&lt;=4094, D2341&gt;2784),3,AND(D2341&lt;=2784,D2341&gt;1779),2,D2341&lt;=1779,1)</f>
        <v>3</v>
      </c>
      <c r="H2341">
        <f t="shared" si="36"/>
        <v>113</v>
      </c>
      <c r="I2341" t="str" cm="1">
        <f t="array" ref="I2341">_xlfn.IFS(H2341&gt;411,"Platinum",AND(H2341&lt;=411, H2341&gt;311),"Gold",AND(H2341&lt;=311,H2341&gt;211),"Silver",H2341&lt;=211,"Bronze")</f>
        <v>Bronze</v>
      </c>
      <c r="J2341" t="str" cm="1">
        <f t="array" ref="J2341">_xlfn.IFS(
H2341="444","Champions",
LEFT(H2341,1)="4","Loyal Customers",
MID(H2341,2,1)="4","Potential Loyalists",
LEFT(H2341,1)="3","Promising",
LEFT(H2341,1)="2","Customers Needing Attention",
LEFT(H2341,1)&lt;="2","At Risk",
RIGHT(H2341,1)="4","Can't Lose Them",
TRUE,"Hibernating"
)</f>
        <v>At Risk</v>
      </c>
    </row>
    <row r="2342" spans="1:10" x14ac:dyDescent="0.25">
      <c r="A2342" s="3" t="s">
        <v>2358</v>
      </c>
      <c r="B2342">
        <v>53</v>
      </c>
      <c r="C2342">
        <v>7</v>
      </c>
      <c r="D2342">
        <v>5916.21</v>
      </c>
      <c r="E2342" cm="1">
        <f t="array" ref="E2342">_xlfn.IFS(B2342&gt;87,1,AND(B2342&lt;=87, B2342&gt;45),2,AND(B2342&lt;=45,B2342&gt;18),3,B2342&lt;=18,4)</f>
        <v>2</v>
      </c>
      <c r="F2342" cm="1">
        <f t="array" ref="F2342">_xlfn.IFS(C2342&gt;7,4,AND(C2342&lt;=7, C2342&gt;5),3,AND(C2342&lt;=5,C2342&gt;4),2,C2342&lt;=4,1)</f>
        <v>3</v>
      </c>
      <c r="G2342" cm="1">
        <f t="array" ref="G2342">_xlfn.IFS(D2342&gt;4094,4,AND(D2342&lt;=4094, D2342&gt;2784),3,AND(D2342&lt;=2784,D2342&gt;1779),2,D2342&lt;=1779,1)</f>
        <v>4</v>
      </c>
      <c r="H2342">
        <f t="shared" si="36"/>
        <v>234</v>
      </c>
      <c r="I2342" t="str" cm="1">
        <f t="array" ref="I2342">_xlfn.IFS(H2342&gt;411,"Platinum",AND(H2342&lt;=411, H2342&gt;311),"Gold",AND(H2342&lt;=311,H2342&gt;211),"Silver",H2342&lt;=211,"Bronze")</f>
        <v>Silver</v>
      </c>
      <c r="J2342" t="str" cm="1">
        <f t="array" ref="J2342">_xlfn.IFS(
H2342="444","Champions",
LEFT(H2342,1)="4","Loyal Customers",
MID(H2342,2,1)="4","Potential Loyalists",
LEFT(H2342,1)="3","Promising",
LEFT(H2342,1)="2","Customers Needing Attention",
LEFT(H2342,1)&lt;="2","At Risk",
RIGHT(H2342,1)="4","Can't Lose Them",
TRUE,"Hibernating"
)</f>
        <v>Customers Needing Attention</v>
      </c>
    </row>
    <row r="2343" spans="1:10" x14ac:dyDescent="0.25">
      <c r="A2343" s="3" t="s">
        <v>2359</v>
      </c>
      <c r="B2343">
        <v>169</v>
      </c>
      <c r="C2343">
        <v>5</v>
      </c>
      <c r="D2343">
        <v>3080.63</v>
      </c>
      <c r="E2343" cm="1">
        <f t="array" ref="E2343">_xlfn.IFS(B2343&gt;87,1,AND(B2343&lt;=87, B2343&gt;45),2,AND(B2343&lt;=45,B2343&gt;18),3,B2343&lt;=18,4)</f>
        <v>1</v>
      </c>
      <c r="F2343" cm="1">
        <f t="array" ref="F2343">_xlfn.IFS(C2343&gt;7,4,AND(C2343&lt;=7, C2343&gt;5),3,AND(C2343&lt;=5,C2343&gt;4),2,C2343&lt;=4,1)</f>
        <v>2</v>
      </c>
      <c r="G2343" cm="1">
        <f t="array" ref="G2343">_xlfn.IFS(D2343&gt;4094,4,AND(D2343&lt;=4094, D2343&gt;2784),3,AND(D2343&lt;=2784,D2343&gt;1779),2,D2343&lt;=1779,1)</f>
        <v>3</v>
      </c>
      <c r="H2343">
        <f t="shared" si="36"/>
        <v>123</v>
      </c>
      <c r="I2343" t="str" cm="1">
        <f t="array" ref="I2343">_xlfn.IFS(H2343&gt;411,"Platinum",AND(H2343&lt;=411, H2343&gt;311),"Gold",AND(H2343&lt;=311,H2343&gt;211),"Silver",H2343&lt;=211,"Bronze")</f>
        <v>Bronze</v>
      </c>
      <c r="J2343" t="str" cm="1">
        <f t="array" ref="J2343">_xlfn.IFS(
H2343="444","Champions",
LEFT(H2343,1)="4","Loyal Customers",
MID(H2343,2,1)="4","Potential Loyalists",
LEFT(H2343,1)="3","Promising",
LEFT(H2343,1)="2","Customers Needing Attention",
LEFT(H2343,1)&lt;="2","At Risk",
RIGHT(H2343,1)="4","Can't Lose Them",
TRUE,"Hibernating"
)</f>
        <v>At Risk</v>
      </c>
    </row>
    <row r="2344" spans="1:10" x14ac:dyDescent="0.25">
      <c r="A2344" s="3" t="s">
        <v>2360</v>
      </c>
      <c r="B2344">
        <v>61</v>
      </c>
      <c r="C2344">
        <v>6</v>
      </c>
      <c r="D2344">
        <v>4054.48</v>
      </c>
      <c r="E2344" cm="1">
        <f t="array" ref="E2344">_xlfn.IFS(B2344&gt;87,1,AND(B2344&lt;=87, B2344&gt;45),2,AND(B2344&lt;=45,B2344&gt;18),3,B2344&lt;=18,4)</f>
        <v>2</v>
      </c>
      <c r="F2344" cm="1">
        <f t="array" ref="F2344">_xlfn.IFS(C2344&gt;7,4,AND(C2344&lt;=7, C2344&gt;5),3,AND(C2344&lt;=5,C2344&gt;4),2,C2344&lt;=4,1)</f>
        <v>3</v>
      </c>
      <c r="G2344" cm="1">
        <f t="array" ref="G2344">_xlfn.IFS(D2344&gt;4094,4,AND(D2344&lt;=4094, D2344&gt;2784),3,AND(D2344&lt;=2784,D2344&gt;1779),2,D2344&lt;=1779,1)</f>
        <v>3</v>
      </c>
      <c r="H2344">
        <f t="shared" si="36"/>
        <v>233</v>
      </c>
      <c r="I2344" t="str" cm="1">
        <f t="array" ref="I2344">_xlfn.IFS(H2344&gt;411,"Platinum",AND(H2344&lt;=411, H2344&gt;311),"Gold",AND(H2344&lt;=311,H2344&gt;211),"Silver",H2344&lt;=211,"Bronze")</f>
        <v>Silver</v>
      </c>
      <c r="J2344" t="str" cm="1">
        <f t="array" ref="J2344">_xlfn.IFS(
H2344="444","Champions",
LEFT(H2344,1)="4","Loyal Customers",
MID(H2344,2,1)="4","Potential Loyalists",
LEFT(H2344,1)="3","Promising",
LEFT(H2344,1)="2","Customers Needing Attention",
LEFT(H2344,1)&lt;="2","At Risk",
RIGHT(H2344,1)="4","Can't Lose Them",
TRUE,"Hibernating"
)</f>
        <v>Customers Needing Attention</v>
      </c>
    </row>
    <row r="2345" spans="1:10" x14ac:dyDescent="0.25">
      <c r="A2345" s="3" t="s">
        <v>2361</v>
      </c>
      <c r="B2345">
        <v>17</v>
      </c>
      <c r="C2345">
        <v>3</v>
      </c>
      <c r="D2345">
        <v>1429.54</v>
      </c>
      <c r="E2345" cm="1">
        <f t="array" ref="E2345">_xlfn.IFS(B2345&gt;87,1,AND(B2345&lt;=87, B2345&gt;45),2,AND(B2345&lt;=45,B2345&gt;18),3,B2345&lt;=18,4)</f>
        <v>4</v>
      </c>
      <c r="F2345" cm="1">
        <f t="array" ref="F2345">_xlfn.IFS(C2345&gt;7,4,AND(C2345&lt;=7, C2345&gt;5),3,AND(C2345&lt;=5,C2345&gt;4),2,C2345&lt;=4,1)</f>
        <v>1</v>
      </c>
      <c r="G2345" cm="1">
        <f t="array" ref="G2345">_xlfn.IFS(D2345&gt;4094,4,AND(D2345&lt;=4094, D2345&gt;2784),3,AND(D2345&lt;=2784,D2345&gt;1779),2,D2345&lt;=1779,1)</f>
        <v>1</v>
      </c>
      <c r="H2345">
        <f t="shared" si="36"/>
        <v>411</v>
      </c>
      <c r="I2345" t="str" cm="1">
        <f t="array" ref="I2345">_xlfn.IFS(H2345&gt;411,"Platinum",AND(H2345&lt;=411, H2345&gt;311),"Gold",AND(H2345&lt;=311,H2345&gt;211),"Silver",H2345&lt;=211,"Bronze")</f>
        <v>Gold</v>
      </c>
      <c r="J2345" t="str" cm="1">
        <f t="array" ref="J2345">_xlfn.IFS(
H2345="444","Champions",
LEFT(H2345,1)="4","Loyal Customers",
MID(H2345,2,1)="4","Potential Loyalists",
LEFT(H2345,1)="3","Promising",
LEFT(H2345,1)="2","Customers Needing Attention",
LEFT(H2345,1)&lt;="2","At Risk",
RIGHT(H2345,1)="4","Can't Lose Them",
TRUE,"Hibernating"
)</f>
        <v>Loyal Customers</v>
      </c>
    </row>
    <row r="2346" spans="1:10" x14ac:dyDescent="0.25">
      <c r="A2346" s="3" t="s">
        <v>2362</v>
      </c>
      <c r="B2346">
        <v>48</v>
      </c>
      <c r="C2346">
        <v>4</v>
      </c>
      <c r="D2346">
        <v>1381.19</v>
      </c>
      <c r="E2346" cm="1">
        <f t="array" ref="E2346">_xlfn.IFS(B2346&gt;87,1,AND(B2346&lt;=87, B2346&gt;45),2,AND(B2346&lt;=45,B2346&gt;18),3,B2346&lt;=18,4)</f>
        <v>2</v>
      </c>
      <c r="F2346" cm="1">
        <f t="array" ref="F2346">_xlfn.IFS(C2346&gt;7,4,AND(C2346&lt;=7, C2346&gt;5),3,AND(C2346&lt;=5,C2346&gt;4),2,C2346&lt;=4,1)</f>
        <v>1</v>
      </c>
      <c r="G2346" cm="1">
        <f t="array" ref="G2346">_xlfn.IFS(D2346&gt;4094,4,AND(D2346&lt;=4094, D2346&gt;2784),3,AND(D2346&lt;=2784,D2346&gt;1779),2,D2346&lt;=1779,1)</f>
        <v>1</v>
      </c>
      <c r="H2346">
        <f t="shared" si="36"/>
        <v>211</v>
      </c>
      <c r="I2346" t="str" cm="1">
        <f t="array" ref="I2346">_xlfn.IFS(H2346&gt;411,"Platinum",AND(H2346&lt;=411, H2346&gt;311),"Gold",AND(H2346&lt;=311,H2346&gt;211),"Silver",H2346&lt;=211,"Bronze")</f>
        <v>Bronze</v>
      </c>
      <c r="J2346" t="str" cm="1">
        <f t="array" ref="J2346">_xlfn.IFS(
H2346="444","Champions",
LEFT(H2346,1)="4","Loyal Customers",
MID(H2346,2,1)="4","Potential Loyalists",
LEFT(H2346,1)="3","Promising",
LEFT(H2346,1)="2","Customers Needing Attention",
LEFT(H2346,1)&lt;="2","At Risk",
RIGHT(H2346,1)="4","Can't Lose Them",
TRUE,"Hibernating"
)</f>
        <v>Customers Needing Attention</v>
      </c>
    </row>
    <row r="2347" spans="1:10" x14ac:dyDescent="0.25">
      <c r="A2347" s="3" t="s">
        <v>2363</v>
      </c>
      <c r="B2347">
        <v>11</v>
      </c>
      <c r="C2347">
        <v>8</v>
      </c>
      <c r="D2347">
        <v>3035.96</v>
      </c>
      <c r="E2347" cm="1">
        <f t="array" ref="E2347">_xlfn.IFS(B2347&gt;87,1,AND(B2347&lt;=87, B2347&gt;45),2,AND(B2347&lt;=45,B2347&gt;18),3,B2347&lt;=18,4)</f>
        <v>4</v>
      </c>
      <c r="F2347" cm="1">
        <f t="array" ref="F2347">_xlfn.IFS(C2347&gt;7,4,AND(C2347&lt;=7, C2347&gt;5),3,AND(C2347&lt;=5,C2347&gt;4),2,C2347&lt;=4,1)</f>
        <v>4</v>
      </c>
      <c r="G2347" cm="1">
        <f t="array" ref="G2347">_xlfn.IFS(D2347&gt;4094,4,AND(D2347&lt;=4094, D2347&gt;2784),3,AND(D2347&lt;=2784,D2347&gt;1779),2,D2347&lt;=1779,1)</f>
        <v>3</v>
      </c>
      <c r="H2347">
        <f t="shared" si="36"/>
        <v>443</v>
      </c>
      <c r="I2347" t="str" cm="1">
        <f t="array" ref="I2347">_xlfn.IFS(H2347&gt;411,"Platinum",AND(H2347&lt;=411, H2347&gt;311),"Gold",AND(H2347&lt;=311,H2347&gt;211),"Silver",H2347&lt;=211,"Bronze")</f>
        <v>Platinum</v>
      </c>
      <c r="J2347" t="str" cm="1">
        <f t="array" ref="J2347">_xlfn.IFS(
H2347="444","Champions",
LEFT(H2347,1)="4","Loyal Customers",
MID(H2347,2,1)="4","Potential Loyalists",
LEFT(H2347,1)="3","Promising",
LEFT(H2347,1)="2","Customers Needing Attention",
LEFT(H2347,1)&lt;="2","At Risk",
RIGHT(H2347,1)="4","Can't Lose Them",
TRUE,"Hibernating"
)</f>
        <v>Loyal Customers</v>
      </c>
    </row>
    <row r="2348" spans="1:10" x14ac:dyDescent="0.25">
      <c r="A2348" s="3" t="s">
        <v>2364</v>
      </c>
      <c r="B2348">
        <v>109</v>
      </c>
      <c r="C2348">
        <v>8</v>
      </c>
      <c r="D2348">
        <v>4144.8599999999997</v>
      </c>
      <c r="E2348" cm="1">
        <f t="array" ref="E2348">_xlfn.IFS(B2348&gt;87,1,AND(B2348&lt;=87, B2348&gt;45),2,AND(B2348&lt;=45,B2348&gt;18),3,B2348&lt;=18,4)</f>
        <v>1</v>
      </c>
      <c r="F2348" cm="1">
        <f t="array" ref="F2348">_xlfn.IFS(C2348&gt;7,4,AND(C2348&lt;=7, C2348&gt;5),3,AND(C2348&lt;=5,C2348&gt;4),2,C2348&lt;=4,1)</f>
        <v>4</v>
      </c>
      <c r="G2348" cm="1">
        <f t="array" ref="G2348">_xlfn.IFS(D2348&gt;4094,4,AND(D2348&lt;=4094, D2348&gt;2784),3,AND(D2348&lt;=2784,D2348&gt;1779),2,D2348&lt;=1779,1)</f>
        <v>4</v>
      </c>
      <c r="H2348">
        <f t="shared" si="36"/>
        <v>144</v>
      </c>
      <c r="I2348" t="str" cm="1">
        <f t="array" ref="I2348">_xlfn.IFS(H2348&gt;411,"Platinum",AND(H2348&lt;=411, H2348&gt;311),"Gold",AND(H2348&lt;=311,H2348&gt;211),"Silver",H2348&lt;=211,"Bronze")</f>
        <v>Bronze</v>
      </c>
      <c r="J2348" t="str" cm="1">
        <f t="array" ref="J2348">_xlfn.IFS(
H2348="444","Champions",
LEFT(H2348,1)="4","Loyal Customers",
MID(H2348,2,1)="4","Potential Loyalists",
LEFT(H2348,1)="3","Promising",
LEFT(H2348,1)="2","Customers Needing Attention",
LEFT(H2348,1)&lt;="2","At Risk",
RIGHT(H2348,1)="4","Can't Lose Them",
TRUE,"Hibernating"
)</f>
        <v>Potential Loyalists</v>
      </c>
    </row>
    <row r="2349" spans="1:10" x14ac:dyDescent="0.25">
      <c r="A2349" s="3" t="s">
        <v>2365</v>
      </c>
      <c r="B2349">
        <v>140</v>
      </c>
      <c r="C2349">
        <v>3</v>
      </c>
      <c r="D2349">
        <v>1755.06</v>
      </c>
      <c r="E2349" cm="1">
        <f t="array" ref="E2349">_xlfn.IFS(B2349&gt;87,1,AND(B2349&lt;=87, B2349&gt;45),2,AND(B2349&lt;=45,B2349&gt;18),3,B2349&lt;=18,4)</f>
        <v>1</v>
      </c>
      <c r="F2349" cm="1">
        <f t="array" ref="F2349">_xlfn.IFS(C2349&gt;7,4,AND(C2349&lt;=7, C2349&gt;5),3,AND(C2349&lt;=5,C2349&gt;4),2,C2349&lt;=4,1)</f>
        <v>1</v>
      </c>
      <c r="G2349" cm="1">
        <f t="array" ref="G2349">_xlfn.IFS(D2349&gt;4094,4,AND(D2349&lt;=4094, D2349&gt;2784),3,AND(D2349&lt;=2784,D2349&gt;1779),2,D2349&lt;=1779,1)</f>
        <v>1</v>
      </c>
      <c r="H2349">
        <f t="shared" si="36"/>
        <v>111</v>
      </c>
      <c r="I2349" t="str" cm="1">
        <f t="array" ref="I2349">_xlfn.IFS(H2349&gt;411,"Platinum",AND(H2349&lt;=411, H2349&gt;311),"Gold",AND(H2349&lt;=311,H2349&gt;211),"Silver",H2349&lt;=211,"Bronze")</f>
        <v>Bronze</v>
      </c>
      <c r="J2349" t="str" cm="1">
        <f t="array" ref="J2349">_xlfn.IFS(
H2349="444","Champions",
LEFT(H2349,1)="4","Loyal Customers",
MID(H2349,2,1)="4","Potential Loyalists",
LEFT(H2349,1)="3","Promising",
LEFT(H2349,1)="2","Customers Needing Attention",
LEFT(H2349,1)&lt;="2","At Risk",
RIGHT(H2349,1)="4","Can't Lose Them",
TRUE,"Hibernating"
)</f>
        <v>At Risk</v>
      </c>
    </row>
    <row r="2350" spans="1:10" x14ac:dyDescent="0.25">
      <c r="A2350" s="3" t="s">
        <v>2366</v>
      </c>
      <c r="B2350">
        <v>195</v>
      </c>
      <c r="C2350">
        <v>5</v>
      </c>
      <c r="D2350">
        <v>4020.91</v>
      </c>
      <c r="E2350" cm="1">
        <f t="array" ref="E2350">_xlfn.IFS(B2350&gt;87,1,AND(B2350&lt;=87, B2350&gt;45),2,AND(B2350&lt;=45,B2350&gt;18),3,B2350&lt;=18,4)</f>
        <v>1</v>
      </c>
      <c r="F2350" cm="1">
        <f t="array" ref="F2350">_xlfn.IFS(C2350&gt;7,4,AND(C2350&lt;=7, C2350&gt;5),3,AND(C2350&lt;=5,C2350&gt;4),2,C2350&lt;=4,1)</f>
        <v>2</v>
      </c>
      <c r="G2350" cm="1">
        <f t="array" ref="G2350">_xlfn.IFS(D2350&gt;4094,4,AND(D2350&lt;=4094, D2350&gt;2784),3,AND(D2350&lt;=2784,D2350&gt;1779),2,D2350&lt;=1779,1)</f>
        <v>3</v>
      </c>
      <c r="H2350">
        <f t="shared" si="36"/>
        <v>123</v>
      </c>
      <c r="I2350" t="str" cm="1">
        <f t="array" ref="I2350">_xlfn.IFS(H2350&gt;411,"Platinum",AND(H2350&lt;=411, H2350&gt;311),"Gold",AND(H2350&lt;=311,H2350&gt;211),"Silver",H2350&lt;=211,"Bronze")</f>
        <v>Bronze</v>
      </c>
      <c r="J2350" t="str" cm="1">
        <f t="array" ref="J2350">_xlfn.IFS(
H2350="444","Champions",
LEFT(H2350,1)="4","Loyal Customers",
MID(H2350,2,1)="4","Potential Loyalists",
LEFT(H2350,1)="3","Promising",
LEFT(H2350,1)="2","Customers Needing Attention",
LEFT(H2350,1)&lt;="2","At Risk",
RIGHT(H2350,1)="4","Can't Lose Them",
TRUE,"Hibernating"
)</f>
        <v>At Risk</v>
      </c>
    </row>
    <row r="2351" spans="1:10" x14ac:dyDescent="0.25">
      <c r="A2351" s="3" t="s">
        <v>2367</v>
      </c>
      <c r="B2351">
        <v>98</v>
      </c>
      <c r="C2351">
        <v>5</v>
      </c>
      <c r="D2351">
        <v>1646.29</v>
      </c>
      <c r="E2351" cm="1">
        <f t="array" ref="E2351">_xlfn.IFS(B2351&gt;87,1,AND(B2351&lt;=87, B2351&gt;45),2,AND(B2351&lt;=45,B2351&gt;18),3,B2351&lt;=18,4)</f>
        <v>1</v>
      </c>
      <c r="F2351" cm="1">
        <f t="array" ref="F2351">_xlfn.IFS(C2351&gt;7,4,AND(C2351&lt;=7, C2351&gt;5),3,AND(C2351&lt;=5,C2351&gt;4),2,C2351&lt;=4,1)</f>
        <v>2</v>
      </c>
      <c r="G2351" cm="1">
        <f t="array" ref="G2351">_xlfn.IFS(D2351&gt;4094,4,AND(D2351&lt;=4094, D2351&gt;2784),3,AND(D2351&lt;=2784,D2351&gt;1779),2,D2351&lt;=1779,1)</f>
        <v>1</v>
      </c>
      <c r="H2351">
        <f t="shared" si="36"/>
        <v>121</v>
      </c>
      <c r="I2351" t="str" cm="1">
        <f t="array" ref="I2351">_xlfn.IFS(H2351&gt;411,"Platinum",AND(H2351&lt;=411, H2351&gt;311),"Gold",AND(H2351&lt;=311,H2351&gt;211),"Silver",H2351&lt;=211,"Bronze")</f>
        <v>Bronze</v>
      </c>
      <c r="J2351" t="str" cm="1">
        <f t="array" ref="J2351">_xlfn.IFS(
H2351="444","Champions",
LEFT(H2351,1)="4","Loyal Customers",
MID(H2351,2,1)="4","Potential Loyalists",
LEFT(H2351,1)="3","Promising",
LEFT(H2351,1)="2","Customers Needing Attention",
LEFT(H2351,1)&lt;="2","At Risk",
RIGHT(H2351,1)="4","Can't Lose Them",
TRUE,"Hibernating"
)</f>
        <v>At Risk</v>
      </c>
    </row>
    <row r="2352" spans="1:10" x14ac:dyDescent="0.25">
      <c r="A2352" s="3" t="s">
        <v>2368</v>
      </c>
      <c r="B2352">
        <v>25</v>
      </c>
      <c r="C2352">
        <v>9</v>
      </c>
      <c r="D2352">
        <v>8531.16</v>
      </c>
      <c r="E2352" cm="1">
        <f t="array" ref="E2352">_xlfn.IFS(B2352&gt;87,1,AND(B2352&lt;=87, B2352&gt;45),2,AND(B2352&lt;=45,B2352&gt;18),3,B2352&lt;=18,4)</f>
        <v>3</v>
      </c>
      <c r="F2352" cm="1">
        <f t="array" ref="F2352">_xlfn.IFS(C2352&gt;7,4,AND(C2352&lt;=7, C2352&gt;5),3,AND(C2352&lt;=5,C2352&gt;4),2,C2352&lt;=4,1)</f>
        <v>4</v>
      </c>
      <c r="G2352" cm="1">
        <f t="array" ref="G2352">_xlfn.IFS(D2352&gt;4094,4,AND(D2352&lt;=4094, D2352&gt;2784),3,AND(D2352&lt;=2784,D2352&gt;1779),2,D2352&lt;=1779,1)</f>
        <v>4</v>
      </c>
      <c r="H2352">
        <f t="shared" si="36"/>
        <v>344</v>
      </c>
      <c r="I2352" t="str" cm="1">
        <f t="array" ref="I2352">_xlfn.IFS(H2352&gt;411,"Platinum",AND(H2352&lt;=411, H2352&gt;311),"Gold",AND(H2352&lt;=311,H2352&gt;211),"Silver",H2352&lt;=211,"Bronze")</f>
        <v>Gold</v>
      </c>
      <c r="J2352" t="str" cm="1">
        <f t="array" ref="J2352">_xlfn.IFS(
H2352="444","Champions",
LEFT(H2352,1)="4","Loyal Customers",
MID(H2352,2,1)="4","Potential Loyalists",
LEFT(H2352,1)="3","Promising",
LEFT(H2352,1)="2","Customers Needing Attention",
LEFT(H2352,1)&lt;="2","At Risk",
RIGHT(H2352,1)="4","Can't Lose Them",
TRUE,"Hibernating"
)</f>
        <v>Potential Loyalists</v>
      </c>
    </row>
    <row r="2353" spans="1:10" x14ac:dyDescent="0.25">
      <c r="A2353" s="3" t="s">
        <v>2369</v>
      </c>
      <c r="B2353">
        <v>12</v>
      </c>
      <c r="C2353">
        <v>9</v>
      </c>
      <c r="D2353">
        <v>6243.8200000000006</v>
      </c>
      <c r="E2353" cm="1">
        <f t="array" ref="E2353">_xlfn.IFS(B2353&gt;87,1,AND(B2353&lt;=87, B2353&gt;45),2,AND(B2353&lt;=45,B2353&gt;18),3,B2353&lt;=18,4)</f>
        <v>4</v>
      </c>
      <c r="F2353" cm="1">
        <f t="array" ref="F2353">_xlfn.IFS(C2353&gt;7,4,AND(C2353&lt;=7, C2353&gt;5),3,AND(C2353&lt;=5,C2353&gt;4),2,C2353&lt;=4,1)</f>
        <v>4</v>
      </c>
      <c r="G2353" cm="1">
        <f t="array" ref="G2353">_xlfn.IFS(D2353&gt;4094,4,AND(D2353&lt;=4094, D2353&gt;2784),3,AND(D2353&lt;=2784,D2353&gt;1779),2,D2353&lt;=1779,1)</f>
        <v>4</v>
      </c>
      <c r="H2353">
        <f t="shared" si="36"/>
        <v>444</v>
      </c>
      <c r="I2353" t="str" cm="1">
        <f t="array" ref="I2353">_xlfn.IFS(H2353&gt;411,"Platinum",AND(H2353&lt;=411, H2353&gt;311),"Gold",AND(H2353&lt;=311,H2353&gt;211),"Silver",H2353&lt;=211,"Bronze")</f>
        <v>Platinum</v>
      </c>
      <c r="J2353" t="str" cm="1">
        <f t="array" ref="J2353">_xlfn.IFS(
H2353="444","Champions",
LEFT(H2353,1)="4","Loyal Customers",
MID(H2353,2,1)="4","Potential Loyalists",
LEFT(H2353,1)="3","Promising",
LEFT(H2353,1)="2","Customers Needing Attention",
LEFT(H2353,1)&lt;="2","At Risk",
RIGHT(H2353,1)="4","Can't Lose Them",
TRUE,"Hibernating"
)</f>
        <v>Loyal Customers</v>
      </c>
    </row>
    <row r="2354" spans="1:10" x14ac:dyDescent="0.25">
      <c r="A2354" s="3" t="s">
        <v>2370</v>
      </c>
      <c r="B2354">
        <v>5</v>
      </c>
      <c r="C2354">
        <v>4</v>
      </c>
      <c r="D2354">
        <v>2330.3900000000003</v>
      </c>
      <c r="E2354" cm="1">
        <f t="array" ref="E2354">_xlfn.IFS(B2354&gt;87,1,AND(B2354&lt;=87, B2354&gt;45),2,AND(B2354&lt;=45,B2354&gt;18),3,B2354&lt;=18,4)</f>
        <v>4</v>
      </c>
      <c r="F2354" cm="1">
        <f t="array" ref="F2354">_xlfn.IFS(C2354&gt;7,4,AND(C2354&lt;=7, C2354&gt;5),3,AND(C2354&lt;=5,C2354&gt;4),2,C2354&lt;=4,1)</f>
        <v>1</v>
      </c>
      <c r="G2354" cm="1">
        <f t="array" ref="G2354">_xlfn.IFS(D2354&gt;4094,4,AND(D2354&lt;=4094, D2354&gt;2784),3,AND(D2354&lt;=2784,D2354&gt;1779),2,D2354&lt;=1779,1)</f>
        <v>2</v>
      </c>
      <c r="H2354">
        <f t="shared" si="36"/>
        <v>412</v>
      </c>
      <c r="I2354" t="str" cm="1">
        <f t="array" ref="I2354">_xlfn.IFS(H2354&gt;411,"Platinum",AND(H2354&lt;=411, H2354&gt;311),"Gold",AND(H2354&lt;=311,H2354&gt;211),"Silver",H2354&lt;=211,"Bronze")</f>
        <v>Platinum</v>
      </c>
      <c r="J2354" t="str" cm="1">
        <f t="array" ref="J2354">_xlfn.IFS(
H2354="444","Champions",
LEFT(H2354,1)="4","Loyal Customers",
MID(H2354,2,1)="4","Potential Loyalists",
LEFT(H2354,1)="3","Promising",
LEFT(H2354,1)="2","Customers Needing Attention",
LEFT(H2354,1)&lt;="2","At Risk",
RIGHT(H2354,1)="4","Can't Lose Them",
TRUE,"Hibernating"
)</f>
        <v>Loyal Customers</v>
      </c>
    </row>
    <row r="2355" spans="1:10" x14ac:dyDescent="0.25">
      <c r="A2355" s="3" t="s">
        <v>2371</v>
      </c>
      <c r="B2355">
        <v>13</v>
      </c>
      <c r="C2355">
        <v>5</v>
      </c>
      <c r="D2355">
        <v>4570.38</v>
      </c>
      <c r="E2355" cm="1">
        <f t="array" ref="E2355">_xlfn.IFS(B2355&gt;87,1,AND(B2355&lt;=87, B2355&gt;45),2,AND(B2355&lt;=45,B2355&gt;18),3,B2355&lt;=18,4)</f>
        <v>4</v>
      </c>
      <c r="F2355" cm="1">
        <f t="array" ref="F2355">_xlfn.IFS(C2355&gt;7,4,AND(C2355&lt;=7, C2355&gt;5),3,AND(C2355&lt;=5,C2355&gt;4),2,C2355&lt;=4,1)</f>
        <v>2</v>
      </c>
      <c r="G2355" cm="1">
        <f t="array" ref="G2355">_xlfn.IFS(D2355&gt;4094,4,AND(D2355&lt;=4094, D2355&gt;2784),3,AND(D2355&lt;=2784,D2355&gt;1779),2,D2355&lt;=1779,1)</f>
        <v>4</v>
      </c>
      <c r="H2355">
        <f t="shared" si="36"/>
        <v>424</v>
      </c>
      <c r="I2355" t="str" cm="1">
        <f t="array" ref="I2355">_xlfn.IFS(H2355&gt;411,"Platinum",AND(H2355&lt;=411, H2355&gt;311),"Gold",AND(H2355&lt;=311,H2355&gt;211),"Silver",H2355&lt;=211,"Bronze")</f>
        <v>Platinum</v>
      </c>
      <c r="J2355" t="str" cm="1">
        <f t="array" ref="J2355">_xlfn.IFS(
H2355="444","Champions",
LEFT(H2355,1)="4","Loyal Customers",
MID(H2355,2,1)="4","Potential Loyalists",
LEFT(H2355,1)="3","Promising",
LEFT(H2355,1)="2","Customers Needing Attention",
LEFT(H2355,1)&lt;="2","At Risk",
RIGHT(H2355,1)="4","Can't Lose Them",
TRUE,"Hibernating"
)</f>
        <v>Loyal Customers</v>
      </c>
    </row>
    <row r="2356" spans="1:10" x14ac:dyDescent="0.25">
      <c r="A2356" s="3" t="s">
        <v>2372</v>
      </c>
      <c r="B2356">
        <v>20</v>
      </c>
      <c r="C2356">
        <v>7</v>
      </c>
      <c r="D2356">
        <v>4179.1099999999997</v>
      </c>
      <c r="E2356" cm="1">
        <f t="array" ref="E2356">_xlfn.IFS(B2356&gt;87,1,AND(B2356&lt;=87, B2356&gt;45),2,AND(B2356&lt;=45,B2356&gt;18),3,B2356&lt;=18,4)</f>
        <v>3</v>
      </c>
      <c r="F2356" cm="1">
        <f t="array" ref="F2356">_xlfn.IFS(C2356&gt;7,4,AND(C2356&lt;=7, C2356&gt;5),3,AND(C2356&lt;=5,C2356&gt;4),2,C2356&lt;=4,1)</f>
        <v>3</v>
      </c>
      <c r="G2356" cm="1">
        <f t="array" ref="G2356">_xlfn.IFS(D2356&gt;4094,4,AND(D2356&lt;=4094, D2356&gt;2784),3,AND(D2356&lt;=2784,D2356&gt;1779),2,D2356&lt;=1779,1)</f>
        <v>4</v>
      </c>
      <c r="H2356">
        <f t="shared" si="36"/>
        <v>334</v>
      </c>
      <c r="I2356" t="str" cm="1">
        <f t="array" ref="I2356">_xlfn.IFS(H2356&gt;411,"Platinum",AND(H2356&lt;=411, H2356&gt;311),"Gold",AND(H2356&lt;=311,H2356&gt;211),"Silver",H2356&lt;=211,"Bronze")</f>
        <v>Gold</v>
      </c>
      <c r="J2356" t="str" cm="1">
        <f t="array" ref="J2356">_xlfn.IFS(
H2356="444","Champions",
LEFT(H2356,1)="4","Loyal Customers",
MID(H2356,2,1)="4","Potential Loyalists",
LEFT(H2356,1)="3","Promising",
LEFT(H2356,1)="2","Customers Needing Attention",
LEFT(H2356,1)&lt;="2","At Risk",
RIGHT(H2356,1)="4","Can't Lose Them",
TRUE,"Hibernating"
)</f>
        <v>Promising</v>
      </c>
    </row>
    <row r="2357" spans="1:10" x14ac:dyDescent="0.25">
      <c r="A2357" s="3" t="s">
        <v>2373</v>
      </c>
      <c r="B2357">
        <v>48</v>
      </c>
      <c r="C2357">
        <v>6</v>
      </c>
      <c r="D2357">
        <v>3164.13</v>
      </c>
      <c r="E2357" cm="1">
        <f t="array" ref="E2357">_xlfn.IFS(B2357&gt;87,1,AND(B2357&lt;=87, B2357&gt;45),2,AND(B2357&lt;=45,B2357&gt;18),3,B2357&lt;=18,4)</f>
        <v>2</v>
      </c>
      <c r="F2357" cm="1">
        <f t="array" ref="F2357">_xlfn.IFS(C2357&gt;7,4,AND(C2357&lt;=7, C2357&gt;5),3,AND(C2357&lt;=5,C2357&gt;4),2,C2357&lt;=4,1)</f>
        <v>3</v>
      </c>
      <c r="G2357" cm="1">
        <f t="array" ref="G2357">_xlfn.IFS(D2357&gt;4094,4,AND(D2357&lt;=4094, D2357&gt;2784),3,AND(D2357&lt;=2784,D2357&gt;1779),2,D2357&lt;=1779,1)</f>
        <v>3</v>
      </c>
      <c r="H2357">
        <f t="shared" si="36"/>
        <v>233</v>
      </c>
      <c r="I2357" t="str" cm="1">
        <f t="array" ref="I2357">_xlfn.IFS(H2357&gt;411,"Platinum",AND(H2357&lt;=411, H2357&gt;311),"Gold",AND(H2357&lt;=311,H2357&gt;211),"Silver",H2357&lt;=211,"Bronze")</f>
        <v>Silver</v>
      </c>
      <c r="J2357" t="str" cm="1">
        <f t="array" ref="J2357">_xlfn.IFS(
H2357="444","Champions",
LEFT(H2357,1)="4","Loyal Customers",
MID(H2357,2,1)="4","Potential Loyalists",
LEFT(H2357,1)="3","Promising",
LEFT(H2357,1)="2","Customers Needing Attention",
LEFT(H2357,1)&lt;="2","At Risk",
RIGHT(H2357,1)="4","Can't Lose Them",
TRUE,"Hibernating"
)</f>
        <v>Customers Needing Attention</v>
      </c>
    </row>
    <row r="2358" spans="1:10" x14ac:dyDescent="0.25">
      <c r="A2358" s="3" t="s">
        <v>2374</v>
      </c>
      <c r="B2358">
        <v>143</v>
      </c>
      <c r="C2358">
        <v>4</v>
      </c>
      <c r="D2358">
        <v>3903.03</v>
      </c>
      <c r="E2358" cm="1">
        <f t="array" ref="E2358">_xlfn.IFS(B2358&gt;87,1,AND(B2358&lt;=87, B2358&gt;45),2,AND(B2358&lt;=45,B2358&gt;18),3,B2358&lt;=18,4)</f>
        <v>1</v>
      </c>
      <c r="F2358" cm="1">
        <f t="array" ref="F2358">_xlfn.IFS(C2358&gt;7,4,AND(C2358&lt;=7, C2358&gt;5),3,AND(C2358&lt;=5,C2358&gt;4),2,C2358&lt;=4,1)</f>
        <v>1</v>
      </c>
      <c r="G2358" cm="1">
        <f t="array" ref="G2358">_xlfn.IFS(D2358&gt;4094,4,AND(D2358&lt;=4094, D2358&gt;2784),3,AND(D2358&lt;=2784,D2358&gt;1779),2,D2358&lt;=1779,1)</f>
        <v>3</v>
      </c>
      <c r="H2358">
        <f t="shared" si="36"/>
        <v>113</v>
      </c>
      <c r="I2358" t="str" cm="1">
        <f t="array" ref="I2358">_xlfn.IFS(H2358&gt;411,"Platinum",AND(H2358&lt;=411, H2358&gt;311),"Gold",AND(H2358&lt;=311,H2358&gt;211),"Silver",H2358&lt;=211,"Bronze")</f>
        <v>Bronze</v>
      </c>
      <c r="J2358" t="str" cm="1">
        <f t="array" ref="J2358">_xlfn.IFS(
H2358="444","Champions",
LEFT(H2358,1)="4","Loyal Customers",
MID(H2358,2,1)="4","Potential Loyalists",
LEFT(H2358,1)="3","Promising",
LEFT(H2358,1)="2","Customers Needing Attention",
LEFT(H2358,1)&lt;="2","At Risk",
RIGHT(H2358,1)="4","Can't Lose Them",
TRUE,"Hibernating"
)</f>
        <v>At Risk</v>
      </c>
    </row>
    <row r="2359" spans="1:10" x14ac:dyDescent="0.25">
      <c r="A2359" s="3" t="s">
        <v>2375</v>
      </c>
      <c r="B2359">
        <v>0</v>
      </c>
      <c r="C2359">
        <v>4</v>
      </c>
      <c r="D2359">
        <v>1248.49</v>
      </c>
      <c r="E2359" cm="1">
        <f t="array" ref="E2359">_xlfn.IFS(B2359&gt;87,1,AND(B2359&lt;=87, B2359&gt;45),2,AND(B2359&lt;=45,B2359&gt;18),3,B2359&lt;=18,4)</f>
        <v>4</v>
      </c>
      <c r="F2359" cm="1">
        <f t="array" ref="F2359">_xlfn.IFS(C2359&gt;7,4,AND(C2359&lt;=7, C2359&gt;5),3,AND(C2359&lt;=5,C2359&gt;4),2,C2359&lt;=4,1)</f>
        <v>1</v>
      </c>
      <c r="G2359" cm="1">
        <f t="array" ref="G2359">_xlfn.IFS(D2359&gt;4094,4,AND(D2359&lt;=4094, D2359&gt;2784),3,AND(D2359&lt;=2784,D2359&gt;1779),2,D2359&lt;=1779,1)</f>
        <v>1</v>
      </c>
      <c r="H2359">
        <f t="shared" si="36"/>
        <v>411</v>
      </c>
      <c r="I2359" t="str" cm="1">
        <f t="array" ref="I2359">_xlfn.IFS(H2359&gt;411,"Platinum",AND(H2359&lt;=411, H2359&gt;311),"Gold",AND(H2359&lt;=311,H2359&gt;211),"Silver",H2359&lt;=211,"Bronze")</f>
        <v>Gold</v>
      </c>
      <c r="J2359" t="str" cm="1">
        <f t="array" ref="J2359">_xlfn.IFS(
H2359="444","Champions",
LEFT(H2359,1)="4","Loyal Customers",
MID(H2359,2,1)="4","Potential Loyalists",
LEFT(H2359,1)="3","Promising",
LEFT(H2359,1)="2","Customers Needing Attention",
LEFT(H2359,1)&lt;="2","At Risk",
RIGHT(H2359,1)="4","Can't Lose Them",
TRUE,"Hibernating"
)</f>
        <v>Loyal Customers</v>
      </c>
    </row>
    <row r="2360" spans="1:10" x14ac:dyDescent="0.25">
      <c r="A2360" s="3" t="s">
        <v>2376</v>
      </c>
      <c r="B2360">
        <v>38</v>
      </c>
      <c r="C2360">
        <v>3</v>
      </c>
      <c r="D2360">
        <v>401.5</v>
      </c>
      <c r="E2360" cm="1">
        <f t="array" ref="E2360">_xlfn.IFS(B2360&gt;87,1,AND(B2360&lt;=87, B2360&gt;45),2,AND(B2360&lt;=45,B2360&gt;18),3,B2360&lt;=18,4)</f>
        <v>3</v>
      </c>
      <c r="F2360" cm="1">
        <f t="array" ref="F2360">_xlfn.IFS(C2360&gt;7,4,AND(C2360&lt;=7, C2360&gt;5),3,AND(C2360&lt;=5,C2360&gt;4),2,C2360&lt;=4,1)</f>
        <v>1</v>
      </c>
      <c r="G2360" cm="1">
        <f t="array" ref="G2360">_xlfn.IFS(D2360&gt;4094,4,AND(D2360&lt;=4094, D2360&gt;2784),3,AND(D2360&lt;=2784,D2360&gt;1779),2,D2360&lt;=1779,1)</f>
        <v>1</v>
      </c>
      <c r="H2360">
        <f t="shared" si="36"/>
        <v>311</v>
      </c>
      <c r="I2360" t="str" cm="1">
        <f t="array" ref="I2360">_xlfn.IFS(H2360&gt;411,"Platinum",AND(H2360&lt;=411, H2360&gt;311),"Gold",AND(H2360&lt;=311,H2360&gt;211),"Silver",H2360&lt;=211,"Bronze")</f>
        <v>Silver</v>
      </c>
      <c r="J2360" t="str" cm="1">
        <f t="array" ref="J2360">_xlfn.IFS(
H2360="444","Champions",
LEFT(H2360,1)="4","Loyal Customers",
MID(H2360,2,1)="4","Potential Loyalists",
LEFT(H2360,1)="3","Promising",
LEFT(H2360,1)="2","Customers Needing Attention",
LEFT(H2360,1)&lt;="2","At Risk",
RIGHT(H2360,1)="4","Can't Lose Them",
TRUE,"Hibernating"
)</f>
        <v>Promising</v>
      </c>
    </row>
    <row r="2361" spans="1:10" x14ac:dyDescent="0.25">
      <c r="A2361" s="3" t="s">
        <v>2377</v>
      </c>
      <c r="B2361">
        <v>9</v>
      </c>
      <c r="C2361">
        <v>4</v>
      </c>
      <c r="D2361">
        <v>1702.4299999999998</v>
      </c>
      <c r="E2361" cm="1">
        <f t="array" ref="E2361">_xlfn.IFS(B2361&gt;87,1,AND(B2361&lt;=87, B2361&gt;45),2,AND(B2361&lt;=45,B2361&gt;18),3,B2361&lt;=18,4)</f>
        <v>4</v>
      </c>
      <c r="F2361" cm="1">
        <f t="array" ref="F2361">_xlfn.IFS(C2361&gt;7,4,AND(C2361&lt;=7, C2361&gt;5),3,AND(C2361&lt;=5,C2361&gt;4),2,C2361&lt;=4,1)</f>
        <v>1</v>
      </c>
      <c r="G2361" cm="1">
        <f t="array" ref="G2361">_xlfn.IFS(D2361&gt;4094,4,AND(D2361&lt;=4094, D2361&gt;2784),3,AND(D2361&lt;=2784,D2361&gt;1779),2,D2361&lt;=1779,1)</f>
        <v>1</v>
      </c>
      <c r="H2361">
        <f t="shared" si="36"/>
        <v>411</v>
      </c>
      <c r="I2361" t="str" cm="1">
        <f t="array" ref="I2361">_xlfn.IFS(H2361&gt;411,"Platinum",AND(H2361&lt;=411, H2361&gt;311),"Gold",AND(H2361&lt;=311,H2361&gt;211),"Silver",H2361&lt;=211,"Bronze")</f>
        <v>Gold</v>
      </c>
      <c r="J2361" t="str" cm="1">
        <f t="array" ref="J2361">_xlfn.IFS(
H2361="444","Champions",
LEFT(H2361,1)="4","Loyal Customers",
MID(H2361,2,1)="4","Potential Loyalists",
LEFT(H2361,1)="3","Promising",
LEFT(H2361,1)="2","Customers Needing Attention",
LEFT(H2361,1)&lt;="2","At Risk",
RIGHT(H2361,1)="4","Can't Lose Them",
TRUE,"Hibernating"
)</f>
        <v>Loyal Customers</v>
      </c>
    </row>
    <row r="2362" spans="1:10" x14ac:dyDescent="0.25">
      <c r="A2362" s="3" t="s">
        <v>2378</v>
      </c>
      <c r="B2362">
        <v>40</v>
      </c>
      <c r="C2362">
        <v>7</v>
      </c>
      <c r="D2362">
        <v>4780.7899999999991</v>
      </c>
      <c r="E2362" cm="1">
        <f t="array" ref="E2362">_xlfn.IFS(B2362&gt;87,1,AND(B2362&lt;=87, B2362&gt;45),2,AND(B2362&lt;=45,B2362&gt;18),3,B2362&lt;=18,4)</f>
        <v>3</v>
      </c>
      <c r="F2362" cm="1">
        <f t="array" ref="F2362">_xlfn.IFS(C2362&gt;7,4,AND(C2362&lt;=7, C2362&gt;5),3,AND(C2362&lt;=5,C2362&gt;4),2,C2362&lt;=4,1)</f>
        <v>3</v>
      </c>
      <c r="G2362" cm="1">
        <f t="array" ref="G2362">_xlfn.IFS(D2362&gt;4094,4,AND(D2362&lt;=4094, D2362&gt;2784),3,AND(D2362&lt;=2784,D2362&gt;1779),2,D2362&lt;=1779,1)</f>
        <v>4</v>
      </c>
      <c r="H2362">
        <f t="shared" si="36"/>
        <v>334</v>
      </c>
      <c r="I2362" t="str" cm="1">
        <f t="array" ref="I2362">_xlfn.IFS(H2362&gt;411,"Platinum",AND(H2362&lt;=411, H2362&gt;311),"Gold",AND(H2362&lt;=311,H2362&gt;211),"Silver",H2362&lt;=211,"Bronze")</f>
        <v>Gold</v>
      </c>
      <c r="J2362" t="str" cm="1">
        <f t="array" ref="J2362">_xlfn.IFS(
H2362="444","Champions",
LEFT(H2362,1)="4","Loyal Customers",
MID(H2362,2,1)="4","Potential Loyalists",
LEFT(H2362,1)="3","Promising",
LEFT(H2362,1)="2","Customers Needing Attention",
LEFT(H2362,1)&lt;="2","At Risk",
RIGHT(H2362,1)="4","Can't Lose Them",
TRUE,"Hibernating"
)</f>
        <v>Promising</v>
      </c>
    </row>
    <row r="2363" spans="1:10" x14ac:dyDescent="0.25">
      <c r="A2363" s="3" t="s">
        <v>2379</v>
      </c>
      <c r="B2363">
        <v>35</v>
      </c>
      <c r="C2363">
        <v>4</v>
      </c>
      <c r="D2363">
        <v>3898.4999999999995</v>
      </c>
      <c r="E2363" cm="1">
        <f t="array" ref="E2363">_xlfn.IFS(B2363&gt;87,1,AND(B2363&lt;=87, B2363&gt;45),2,AND(B2363&lt;=45,B2363&gt;18),3,B2363&lt;=18,4)</f>
        <v>3</v>
      </c>
      <c r="F2363" cm="1">
        <f t="array" ref="F2363">_xlfn.IFS(C2363&gt;7,4,AND(C2363&lt;=7, C2363&gt;5),3,AND(C2363&lt;=5,C2363&gt;4),2,C2363&lt;=4,1)</f>
        <v>1</v>
      </c>
      <c r="G2363" cm="1">
        <f t="array" ref="G2363">_xlfn.IFS(D2363&gt;4094,4,AND(D2363&lt;=4094, D2363&gt;2784),3,AND(D2363&lt;=2784,D2363&gt;1779),2,D2363&lt;=1779,1)</f>
        <v>3</v>
      </c>
      <c r="H2363">
        <f t="shared" si="36"/>
        <v>313</v>
      </c>
      <c r="I2363" t="str" cm="1">
        <f t="array" ref="I2363">_xlfn.IFS(H2363&gt;411,"Platinum",AND(H2363&lt;=411, H2363&gt;311),"Gold",AND(H2363&lt;=311,H2363&gt;211),"Silver",H2363&lt;=211,"Bronze")</f>
        <v>Gold</v>
      </c>
      <c r="J2363" t="str" cm="1">
        <f t="array" ref="J2363">_xlfn.IFS(
H2363="444","Champions",
LEFT(H2363,1)="4","Loyal Customers",
MID(H2363,2,1)="4","Potential Loyalists",
LEFT(H2363,1)="3","Promising",
LEFT(H2363,1)="2","Customers Needing Attention",
LEFT(H2363,1)&lt;="2","At Risk",
RIGHT(H2363,1)="4","Can't Lose Them",
TRUE,"Hibernating"
)</f>
        <v>Promising</v>
      </c>
    </row>
    <row r="2364" spans="1:10" x14ac:dyDescent="0.25">
      <c r="A2364" s="3" t="s">
        <v>2380</v>
      </c>
      <c r="B2364">
        <v>104</v>
      </c>
      <c r="C2364">
        <v>5</v>
      </c>
      <c r="D2364">
        <v>3687.54</v>
      </c>
      <c r="E2364" cm="1">
        <f t="array" ref="E2364">_xlfn.IFS(B2364&gt;87,1,AND(B2364&lt;=87, B2364&gt;45),2,AND(B2364&lt;=45,B2364&gt;18),3,B2364&lt;=18,4)</f>
        <v>1</v>
      </c>
      <c r="F2364" cm="1">
        <f t="array" ref="F2364">_xlfn.IFS(C2364&gt;7,4,AND(C2364&lt;=7, C2364&gt;5),3,AND(C2364&lt;=5,C2364&gt;4),2,C2364&lt;=4,1)</f>
        <v>2</v>
      </c>
      <c r="G2364" cm="1">
        <f t="array" ref="G2364">_xlfn.IFS(D2364&gt;4094,4,AND(D2364&lt;=4094, D2364&gt;2784),3,AND(D2364&lt;=2784,D2364&gt;1779),2,D2364&lt;=1779,1)</f>
        <v>3</v>
      </c>
      <c r="H2364">
        <f t="shared" si="36"/>
        <v>123</v>
      </c>
      <c r="I2364" t="str" cm="1">
        <f t="array" ref="I2364">_xlfn.IFS(H2364&gt;411,"Platinum",AND(H2364&lt;=411, H2364&gt;311),"Gold",AND(H2364&lt;=311,H2364&gt;211),"Silver",H2364&lt;=211,"Bronze")</f>
        <v>Bronze</v>
      </c>
      <c r="J2364" t="str" cm="1">
        <f t="array" ref="J2364">_xlfn.IFS(
H2364="444","Champions",
LEFT(H2364,1)="4","Loyal Customers",
MID(H2364,2,1)="4","Potential Loyalists",
LEFT(H2364,1)="3","Promising",
LEFT(H2364,1)="2","Customers Needing Attention",
LEFT(H2364,1)&lt;="2","At Risk",
RIGHT(H2364,1)="4","Can't Lose Them",
TRUE,"Hibernating"
)</f>
        <v>At Risk</v>
      </c>
    </row>
    <row r="2365" spans="1:10" x14ac:dyDescent="0.25">
      <c r="A2365" s="3" t="s">
        <v>2381</v>
      </c>
      <c r="B2365">
        <v>16</v>
      </c>
      <c r="C2365">
        <v>5</v>
      </c>
      <c r="D2365">
        <v>3590.37</v>
      </c>
      <c r="E2365" cm="1">
        <f t="array" ref="E2365">_xlfn.IFS(B2365&gt;87,1,AND(B2365&lt;=87, B2365&gt;45),2,AND(B2365&lt;=45,B2365&gt;18),3,B2365&lt;=18,4)</f>
        <v>4</v>
      </c>
      <c r="F2365" cm="1">
        <f t="array" ref="F2365">_xlfn.IFS(C2365&gt;7,4,AND(C2365&lt;=7, C2365&gt;5),3,AND(C2365&lt;=5,C2365&gt;4),2,C2365&lt;=4,1)</f>
        <v>2</v>
      </c>
      <c r="G2365" cm="1">
        <f t="array" ref="G2365">_xlfn.IFS(D2365&gt;4094,4,AND(D2365&lt;=4094, D2365&gt;2784),3,AND(D2365&lt;=2784,D2365&gt;1779),2,D2365&lt;=1779,1)</f>
        <v>3</v>
      </c>
      <c r="H2365">
        <f t="shared" si="36"/>
        <v>423</v>
      </c>
      <c r="I2365" t="str" cm="1">
        <f t="array" ref="I2365">_xlfn.IFS(H2365&gt;411,"Platinum",AND(H2365&lt;=411, H2365&gt;311),"Gold",AND(H2365&lt;=311,H2365&gt;211),"Silver",H2365&lt;=211,"Bronze")</f>
        <v>Platinum</v>
      </c>
      <c r="J2365" t="str" cm="1">
        <f t="array" ref="J2365">_xlfn.IFS(
H2365="444","Champions",
LEFT(H2365,1)="4","Loyal Customers",
MID(H2365,2,1)="4","Potential Loyalists",
LEFT(H2365,1)="3","Promising",
LEFT(H2365,1)="2","Customers Needing Attention",
LEFT(H2365,1)&lt;="2","At Risk",
RIGHT(H2365,1)="4","Can't Lose Them",
TRUE,"Hibernating"
)</f>
        <v>Loyal Customers</v>
      </c>
    </row>
    <row r="2366" spans="1:10" x14ac:dyDescent="0.25">
      <c r="A2366" s="3" t="s">
        <v>2382</v>
      </c>
      <c r="B2366">
        <v>17</v>
      </c>
      <c r="C2366">
        <v>6</v>
      </c>
      <c r="D2366">
        <v>3186.63</v>
      </c>
      <c r="E2366" cm="1">
        <f t="array" ref="E2366">_xlfn.IFS(B2366&gt;87,1,AND(B2366&lt;=87, B2366&gt;45),2,AND(B2366&lt;=45,B2366&gt;18),3,B2366&lt;=18,4)</f>
        <v>4</v>
      </c>
      <c r="F2366" cm="1">
        <f t="array" ref="F2366">_xlfn.IFS(C2366&gt;7,4,AND(C2366&lt;=7, C2366&gt;5),3,AND(C2366&lt;=5,C2366&gt;4),2,C2366&lt;=4,1)</f>
        <v>3</v>
      </c>
      <c r="G2366" cm="1">
        <f t="array" ref="G2366">_xlfn.IFS(D2366&gt;4094,4,AND(D2366&lt;=4094, D2366&gt;2784),3,AND(D2366&lt;=2784,D2366&gt;1779),2,D2366&lt;=1779,1)</f>
        <v>3</v>
      </c>
      <c r="H2366">
        <f t="shared" si="36"/>
        <v>433</v>
      </c>
      <c r="I2366" t="str" cm="1">
        <f t="array" ref="I2366">_xlfn.IFS(H2366&gt;411,"Platinum",AND(H2366&lt;=411, H2366&gt;311),"Gold",AND(H2366&lt;=311,H2366&gt;211),"Silver",H2366&lt;=211,"Bronze")</f>
        <v>Platinum</v>
      </c>
      <c r="J2366" t="str" cm="1">
        <f t="array" ref="J2366">_xlfn.IFS(
H2366="444","Champions",
LEFT(H2366,1)="4","Loyal Customers",
MID(H2366,2,1)="4","Potential Loyalists",
LEFT(H2366,1)="3","Promising",
LEFT(H2366,1)="2","Customers Needing Attention",
LEFT(H2366,1)&lt;="2","At Risk",
RIGHT(H2366,1)="4","Can't Lose Them",
TRUE,"Hibernating"
)</f>
        <v>Loyal Customers</v>
      </c>
    </row>
    <row r="2367" spans="1:10" x14ac:dyDescent="0.25">
      <c r="A2367" s="3" t="s">
        <v>2383</v>
      </c>
      <c r="B2367">
        <v>0</v>
      </c>
      <c r="C2367">
        <v>5</v>
      </c>
      <c r="D2367">
        <v>3792.7799999999997</v>
      </c>
      <c r="E2367" cm="1">
        <f t="array" ref="E2367">_xlfn.IFS(B2367&gt;87,1,AND(B2367&lt;=87, B2367&gt;45),2,AND(B2367&lt;=45,B2367&gt;18),3,B2367&lt;=18,4)</f>
        <v>4</v>
      </c>
      <c r="F2367" cm="1">
        <f t="array" ref="F2367">_xlfn.IFS(C2367&gt;7,4,AND(C2367&lt;=7, C2367&gt;5),3,AND(C2367&lt;=5,C2367&gt;4),2,C2367&lt;=4,1)</f>
        <v>2</v>
      </c>
      <c r="G2367" cm="1">
        <f t="array" ref="G2367">_xlfn.IFS(D2367&gt;4094,4,AND(D2367&lt;=4094, D2367&gt;2784),3,AND(D2367&lt;=2784,D2367&gt;1779),2,D2367&lt;=1779,1)</f>
        <v>3</v>
      </c>
      <c r="H2367">
        <f t="shared" si="36"/>
        <v>423</v>
      </c>
      <c r="I2367" t="str" cm="1">
        <f t="array" ref="I2367">_xlfn.IFS(H2367&gt;411,"Platinum",AND(H2367&lt;=411, H2367&gt;311),"Gold",AND(H2367&lt;=311,H2367&gt;211),"Silver",H2367&lt;=211,"Bronze")</f>
        <v>Platinum</v>
      </c>
      <c r="J2367" t="str" cm="1">
        <f t="array" ref="J2367">_xlfn.IFS(
H2367="444","Champions",
LEFT(H2367,1)="4","Loyal Customers",
MID(H2367,2,1)="4","Potential Loyalists",
LEFT(H2367,1)="3","Promising",
LEFT(H2367,1)="2","Customers Needing Attention",
LEFT(H2367,1)&lt;="2","At Risk",
RIGHT(H2367,1)="4","Can't Lose Them",
TRUE,"Hibernating"
)</f>
        <v>Loyal Customers</v>
      </c>
    </row>
    <row r="2368" spans="1:10" x14ac:dyDescent="0.25">
      <c r="A2368" s="3" t="s">
        <v>2384</v>
      </c>
      <c r="B2368">
        <v>17</v>
      </c>
      <c r="C2368">
        <v>8</v>
      </c>
      <c r="D2368">
        <v>2725.76</v>
      </c>
      <c r="E2368" cm="1">
        <f t="array" ref="E2368">_xlfn.IFS(B2368&gt;87,1,AND(B2368&lt;=87, B2368&gt;45),2,AND(B2368&lt;=45,B2368&gt;18),3,B2368&lt;=18,4)</f>
        <v>4</v>
      </c>
      <c r="F2368" cm="1">
        <f t="array" ref="F2368">_xlfn.IFS(C2368&gt;7,4,AND(C2368&lt;=7, C2368&gt;5),3,AND(C2368&lt;=5,C2368&gt;4),2,C2368&lt;=4,1)</f>
        <v>4</v>
      </c>
      <c r="G2368" cm="1">
        <f t="array" ref="G2368">_xlfn.IFS(D2368&gt;4094,4,AND(D2368&lt;=4094, D2368&gt;2784),3,AND(D2368&lt;=2784,D2368&gt;1779),2,D2368&lt;=1779,1)</f>
        <v>2</v>
      </c>
      <c r="H2368">
        <f t="shared" si="36"/>
        <v>442</v>
      </c>
      <c r="I2368" t="str" cm="1">
        <f t="array" ref="I2368">_xlfn.IFS(H2368&gt;411,"Platinum",AND(H2368&lt;=411, H2368&gt;311),"Gold",AND(H2368&lt;=311,H2368&gt;211),"Silver",H2368&lt;=211,"Bronze")</f>
        <v>Platinum</v>
      </c>
      <c r="J2368" t="str" cm="1">
        <f t="array" ref="J2368">_xlfn.IFS(
H2368="444","Champions",
LEFT(H2368,1)="4","Loyal Customers",
MID(H2368,2,1)="4","Potential Loyalists",
LEFT(H2368,1)="3","Promising",
LEFT(H2368,1)="2","Customers Needing Attention",
LEFT(H2368,1)&lt;="2","At Risk",
RIGHT(H2368,1)="4","Can't Lose Them",
TRUE,"Hibernating"
)</f>
        <v>Loyal Customers</v>
      </c>
    </row>
    <row r="2369" spans="1:10" x14ac:dyDescent="0.25">
      <c r="A2369" s="3" t="s">
        <v>2385</v>
      </c>
      <c r="B2369">
        <v>23</v>
      </c>
      <c r="C2369">
        <v>5</v>
      </c>
      <c r="D2369">
        <v>3426.54</v>
      </c>
      <c r="E2369" cm="1">
        <f t="array" ref="E2369">_xlfn.IFS(B2369&gt;87,1,AND(B2369&lt;=87, B2369&gt;45),2,AND(B2369&lt;=45,B2369&gt;18),3,B2369&lt;=18,4)</f>
        <v>3</v>
      </c>
      <c r="F2369" cm="1">
        <f t="array" ref="F2369">_xlfn.IFS(C2369&gt;7,4,AND(C2369&lt;=7, C2369&gt;5),3,AND(C2369&lt;=5,C2369&gt;4),2,C2369&lt;=4,1)</f>
        <v>2</v>
      </c>
      <c r="G2369" cm="1">
        <f t="array" ref="G2369">_xlfn.IFS(D2369&gt;4094,4,AND(D2369&lt;=4094, D2369&gt;2784),3,AND(D2369&lt;=2784,D2369&gt;1779),2,D2369&lt;=1779,1)</f>
        <v>3</v>
      </c>
      <c r="H2369">
        <f t="shared" si="36"/>
        <v>323</v>
      </c>
      <c r="I2369" t="str" cm="1">
        <f t="array" ref="I2369">_xlfn.IFS(H2369&gt;411,"Platinum",AND(H2369&lt;=411, H2369&gt;311),"Gold",AND(H2369&lt;=311,H2369&gt;211),"Silver",H2369&lt;=211,"Bronze")</f>
        <v>Gold</v>
      </c>
      <c r="J2369" t="str" cm="1">
        <f t="array" ref="J2369">_xlfn.IFS(
H2369="444","Champions",
LEFT(H2369,1)="4","Loyal Customers",
MID(H2369,2,1)="4","Potential Loyalists",
LEFT(H2369,1)="3","Promising",
LEFT(H2369,1)="2","Customers Needing Attention",
LEFT(H2369,1)&lt;="2","At Risk",
RIGHT(H2369,1)="4","Can't Lose Them",
TRUE,"Hibernating"
)</f>
        <v>Promising</v>
      </c>
    </row>
    <row r="2370" spans="1:10" x14ac:dyDescent="0.25">
      <c r="A2370" s="3" t="s">
        <v>2386</v>
      </c>
      <c r="B2370">
        <v>11</v>
      </c>
      <c r="C2370">
        <v>6</v>
      </c>
      <c r="D2370">
        <v>2323.16</v>
      </c>
      <c r="E2370" cm="1">
        <f t="array" ref="E2370">_xlfn.IFS(B2370&gt;87,1,AND(B2370&lt;=87, B2370&gt;45),2,AND(B2370&lt;=45,B2370&gt;18),3,B2370&lt;=18,4)</f>
        <v>4</v>
      </c>
      <c r="F2370" cm="1">
        <f t="array" ref="F2370">_xlfn.IFS(C2370&gt;7,4,AND(C2370&lt;=7, C2370&gt;5),3,AND(C2370&lt;=5,C2370&gt;4),2,C2370&lt;=4,1)</f>
        <v>3</v>
      </c>
      <c r="G2370" cm="1">
        <f t="array" ref="G2370">_xlfn.IFS(D2370&gt;4094,4,AND(D2370&lt;=4094, D2370&gt;2784),3,AND(D2370&lt;=2784,D2370&gt;1779),2,D2370&lt;=1779,1)</f>
        <v>2</v>
      </c>
      <c r="H2370">
        <f t="shared" si="36"/>
        <v>432</v>
      </c>
      <c r="I2370" t="str" cm="1">
        <f t="array" ref="I2370">_xlfn.IFS(H2370&gt;411,"Platinum",AND(H2370&lt;=411, H2370&gt;311),"Gold",AND(H2370&lt;=311,H2370&gt;211),"Silver",H2370&lt;=211,"Bronze")</f>
        <v>Platinum</v>
      </c>
      <c r="J2370" t="str" cm="1">
        <f t="array" ref="J2370">_xlfn.IFS(
H2370="444","Champions",
LEFT(H2370,1)="4","Loyal Customers",
MID(H2370,2,1)="4","Potential Loyalists",
LEFT(H2370,1)="3","Promising",
LEFT(H2370,1)="2","Customers Needing Attention",
LEFT(H2370,1)&lt;="2","At Risk",
RIGHT(H2370,1)="4","Can't Lose Them",
TRUE,"Hibernating"
)</f>
        <v>Loyal Customers</v>
      </c>
    </row>
    <row r="2371" spans="1:10" x14ac:dyDescent="0.25">
      <c r="A2371" s="3" t="s">
        <v>2387</v>
      </c>
      <c r="B2371">
        <v>64</v>
      </c>
      <c r="C2371">
        <v>7</v>
      </c>
      <c r="D2371">
        <v>7491.1100000000006</v>
      </c>
      <c r="E2371" cm="1">
        <f t="array" ref="E2371">_xlfn.IFS(B2371&gt;87,1,AND(B2371&lt;=87, B2371&gt;45),2,AND(B2371&lt;=45,B2371&gt;18),3,B2371&lt;=18,4)</f>
        <v>2</v>
      </c>
      <c r="F2371" cm="1">
        <f t="array" ref="F2371">_xlfn.IFS(C2371&gt;7,4,AND(C2371&lt;=7, C2371&gt;5),3,AND(C2371&lt;=5,C2371&gt;4),2,C2371&lt;=4,1)</f>
        <v>3</v>
      </c>
      <c r="G2371" cm="1">
        <f t="array" ref="G2371">_xlfn.IFS(D2371&gt;4094,4,AND(D2371&lt;=4094, D2371&gt;2784),3,AND(D2371&lt;=2784,D2371&gt;1779),2,D2371&lt;=1779,1)</f>
        <v>4</v>
      </c>
      <c r="H2371">
        <f t="shared" si="36"/>
        <v>234</v>
      </c>
      <c r="I2371" t="str" cm="1">
        <f t="array" ref="I2371">_xlfn.IFS(H2371&gt;411,"Platinum",AND(H2371&lt;=411, H2371&gt;311),"Gold",AND(H2371&lt;=311,H2371&gt;211),"Silver",H2371&lt;=211,"Bronze")</f>
        <v>Silver</v>
      </c>
      <c r="J2371" t="str" cm="1">
        <f t="array" ref="J2371">_xlfn.IFS(
H2371="444","Champions",
LEFT(H2371,1)="4","Loyal Customers",
MID(H2371,2,1)="4","Potential Loyalists",
LEFT(H2371,1)="3","Promising",
LEFT(H2371,1)="2","Customers Needing Attention",
LEFT(H2371,1)&lt;="2","At Risk",
RIGHT(H2371,1)="4","Can't Lose Them",
TRUE,"Hibernating"
)</f>
        <v>Customers Needing Attention</v>
      </c>
    </row>
    <row r="2372" spans="1:10" x14ac:dyDescent="0.25">
      <c r="A2372" s="3" t="s">
        <v>2388</v>
      </c>
      <c r="B2372">
        <v>121</v>
      </c>
      <c r="C2372">
        <v>7</v>
      </c>
      <c r="D2372">
        <v>3983.9700000000003</v>
      </c>
      <c r="E2372" cm="1">
        <f t="array" ref="E2372">_xlfn.IFS(B2372&gt;87,1,AND(B2372&lt;=87, B2372&gt;45),2,AND(B2372&lt;=45,B2372&gt;18),3,B2372&lt;=18,4)</f>
        <v>1</v>
      </c>
      <c r="F2372" cm="1">
        <f t="array" ref="F2372">_xlfn.IFS(C2372&gt;7,4,AND(C2372&lt;=7, C2372&gt;5),3,AND(C2372&lt;=5,C2372&gt;4),2,C2372&lt;=4,1)</f>
        <v>3</v>
      </c>
      <c r="G2372" cm="1">
        <f t="array" ref="G2372">_xlfn.IFS(D2372&gt;4094,4,AND(D2372&lt;=4094, D2372&gt;2784),3,AND(D2372&lt;=2784,D2372&gt;1779),2,D2372&lt;=1779,1)</f>
        <v>3</v>
      </c>
      <c r="H2372">
        <f t="shared" si="36"/>
        <v>133</v>
      </c>
      <c r="I2372" t="str" cm="1">
        <f t="array" ref="I2372">_xlfn.IFS(H2372&gt;411,"Platinum",AND(H2372&lt;=411, H2372&gt;311),"Gold",AND(H2372&lt;=311,H2372&gt;211),"Silver",H2372&lt;=211,"Bronze")</f>
        <v>Bronze</v>
      </c>
      <c r="J2372" t="str" cm="1">
        <f t="array" ref="J2372">_xlfn.IFS(
H2372="444","Champions",
LEFT(H2372,1)="4","Loyal Customers",
MID(H2372,2,1)="4","Potential Loyalists",
LEFT(H2372,1)="3","Promising",
LEFT(H2372,1)="2","Customers Needing Attention",
LEFT(H2372,1)&lt;="2","At Risk",
RIGHT(H2372,1)="4","Can't Lose Them",
TRUE,"Hibernating"
)</f>
        <v>At Risk</v>
      </c>
    </row>
    <row r="2373" spans="1:10" x14ac:dyDescent="0.25">
      <c r="A2373" s="3" t="s">
        <v>2389</v>
      </c>
      <c r="B2373">
        <v>25</v>
      </c>
      <c r="C2373">
        <v>4</v>
      </c>
      <c r="D2373">
        <v>1210.2099999999998</v>
      </c>
      <c r="E2373" cm="1">
        <f t="array" ref="E2373">_xlfn.IFS(B2373&gt;87,1,AND(B2373&lt;=87, B2373&gt;45),2,AND(B2373&lt;=45,B2373&gt;18),3,B2373&lt;=18,4)</f>
        <v>3</v>
      </c>
      <c r="F2373" cm="1">
        <f t="array" ref="F2373">_xlfn.IFS(C2373&gt;7,4,AND(C2373&lt;=7, C2373&gt;5),3,AND(C2373&lt;=5,C2373&gt;4),2,C2373&lt;=4,1)</f>
        <v>1</v>
      </c>
      <c r="G2373" cm="1">
        <f t="array" ref="G2373">_xlfn.IFS(D2373&gt;4094,4,AND(D2373&lt;=4094, D2373&gt;2784),3,AND(D2373&lt;=2784,D2373&gt;1779),2,D2373&lt;=1779,1)</f>
        <v>1</v>
      </c>
      <c r="H2373">
        <f t="shared" ref="H2373:H2436" si="37">(100*E2373)+(10*F2373)+G2373</f>
        <v>311</v>
      </c>
      <c r="I2373" t="str" cm="1">
        <f t="array" ref="I2373">_xlfn.IFS(H2373&gt;411,"Platinum",AND(H2373&lt;=411, H2373&gt;311),"Gold",AND(H2373&lt;=311,H2373&gt;211),"Silver",H2373&lt;=211,"Bronze")</f>
        <v>Silver</v>
      </c>
      <c r="J2373" t="str" cm="1">
        <f t="array" ref="J2373">_xlfn.IFS(
H2373="444","Champions",
LEFT(H2373,1)="4","Loyal Customers",
MID(H2373,2,1)="4","Potential Loyalists",
LEFT(H2373,1)="3","Promising",
LEFT(H2373,1)="2","Customers Needing Attention",
LEFT(H2373,1)&lt;="2","At Risk",
RIGHT(H2373,1)="4","Can't Lose Them",
TRUE,"Hibernating"
)</f>
        <v>Promising</v>
      </c>
    </row>
    <row r="2374" spans="1:10" x14ac:dyDescent="0.25">
      <c r="A2374" s="3" t="s">
        <v>2390</v>
      </c>
      <c r="B2374">
        <v>116</v>
      </c>
      <c r="C2374">
        <v>6</v>
      </c>
      <c r="D2374">
        <v>1545.83</v>
      </c>
      <c r="E2374" cm="1">
        <f t="array" ref="E2374">_xlfn.IFS(B2374&gt;87,1,AND(B2374&lt;=87, B2374&gt;45),2,AND(B2374&lt;=45,B2374&gt;18),3,B2374&lt;=18,4)</f>
        <v>1</v>
      </c>
      <c r="F2374" cm="1">
        <f t="array" ref="F2374">_xlfn.IFS(C2374&gt;7,4,AND(C2374&lt;=7, C2374&gt;5),3,AND(C2374&lt;=5,C2374&gt;4),2,C2374&lt;=4,1)</f>
        <v>3</v>
      </c>
      <c r="G2374" cm="1">
        <f t="array" ref="G2374">_xlfn.IFS(D2374&gt;4094,4,AND(D2374&lt;=4094, D2374&gt;2784),3,AND(D2374&lt;=2784,D2374&gt;1779),2,D2374&lt;=1779,1)</f>
        <v>1</v>
      </c>
      <c r="H2374">
        <f t="shared" si="37"/>
        <v>131</v>
      </c>
      <c r="I2374" t="str" cm="1">
        <f t="array" ref="I2374">_xlfn.IFS(H2374&gt;411,"Platinum",AND(H2374&lt;=411, H2374&gt;311),"Gold",AND(H2374&lt;=311,H2374&gt;211),"Silver",H2374&lt;=211,"Bronze")</f>
        <v>Bronze</v>
      </c>
      <c r="J2374" t="str" cm="1">
        <f t="array" ref="J2374">_xlfn.IFS(
H2374="444","Champions",
LEFT(H2374,1)="4","Loyal Customers",
MID(H2374,2,1)="4","Potential Loyalists",
LEFT(H2374,1)="3","Promising",
LEFT(H2374,1)="2","Customers Needing Attention",
LEFT(H2374,1)&lt;="2","At Risk",
RIGHT(H2374,1)="4","Can't Lose Them",
TRUE,"Hibernating"
)</f>
        <v>At Risk</v>
      </c>
    </row>
    <row r="2375" spans="1:10" x14ac:dyDescent="0.25">
      <c r="A2375" s="3" t="s">
        <v>2391</v>
      </c>
      <c r="B2375">
        <v>69</v>
      </c>
      <c r="C2375">
        <v>5</v>
      </c>
      <c r="D2375">
        <v>3168.15</v>
      </c>
      <c r="E2375" cm="1">
        <f t="array" ref="E2375">_xlfn.IFS(B2375&gt;87,1,AND(B2375&lt;=87, B2375&gt;45),2,AND(B2375&lt;=45,B2375&gt;18),3,B2375&lt;=18,4)</f>
        <v>2</v>
      </c>
      <c r="F2375" cm="1">
        <f t="array" ref="F2375">_xlfn.IFS(C2375&gt;7,4,AND(C2375&lt;=7, C2375&gt;5),3,AND(C2375&lt;=5,C2375&gt;4),2,C2375&lt;=4,1)</f>
        <v>2</v>
      </c>
      <c r="G2375" cm="1">
        <f t="array" ref="G2375">_xlfn.IFS(D2375&gt;4094,4,AND(D2375&lt;=4094, D2375&gt;2784),3,AND(D2375&lt;=2784,D2375&gt;1779),2,D2375&lt;=1779,1)</f>
        <v>3</v>
      </c>
      <c r="H2375">
        <f t="shared" si="37"/>
        <v>223</v>
      </c>
      <c r="I2375" t="str" cm="1">
        <f t="array" ref="I2375">_xlfn.IFS(H2375&gt;411,"Platinum",AND(H2375&lt;=411, H2375&gt;311),"Gold",AND(H2375&lt;=311,H2375&gt;211),"Silver",H2375&lt;=211,"Bronze")</f>
        <v>Silver</v>
      </c>
      <c r="J2375" t="str" cm="1">
        <f t="array" ref="J2375">_xlfn.IFS(
H2375="444","Champions",
LEFT(H2375,1)="4","Loyal Customers",
MID(H2375,2,1)="4","Potential Loyalists",
LEFT(H2375,1)="3","Promising",
LEFT(H2375,1)="2","Customers Needing Attention",
LEFT(H2375,1)&lt;="2","At Risk",
RIGHT(H2375,1)="4","Can't Lose Them",
TRUE,"Hibernating"
)</f>
        <v>Customers Needing Attention</v>
      </c>
    </row>
    <row r="2376" spans="1:10" x14ac:dyDescent="0.25">
      <c r="A2376" s="3" t="s">
        <v>2392</v>
      </c>
      <c r="B2376">
        <v>11</v>
      </c>
      <c r="C2376">
        <v>3</v>
      </c>
      <c r="D2376">
        <v>1783.8</v>
      </c>
      <c r="E2376" cm="1">
        <f t="array" ref="E2376">_xlfn.IFS(B2376&gt;87,1,AND(B2376&lt;=87, B2376&gt;45),2,AND(B2376&lt;=45,B2376&gt;18),3,B2376&lt;=18,4)</f>
        <v>4</v>
      </c>
      <c r="F2376" cm="1">
        <f t="array" ref="F2376">_xlfn.IFS(C2376&gt;7,4,AND(C2376&lt;=7, C2376&gt;5),3,AND(C2376&lt;=5,C2376&gt;4),2,C2376&lt;=4,1)</f>
        <v>1</v>
      </c>
      <c r="G2376" cm="1">
        <f t="array" ref="G2376">_xlfn.IFS(D2376&gt;4094,4,AND(D2376&lt;=4094, D2376&gt;2784),3,AND(D2376&lt;=2784,D2376&gt;1779),2,D2376&lt;=1779,1)</f>
        <v>2</v>
      </c>
      <c r="H2376">
        <f t="shared" si="37"/>
        <v>412</v>
      </c>
      <c r="I2376" t="str" cm="1">
        <f t="array" ref="I2376">_xlfn.IFS(H2376&gt;411,"Platinum",AND(H2376&lt;=411, H2376&gt;311),"Gold",AND(H2376&lt;=311,H2376&gt;211),"Silver",H2376&lt;=211,"Bronze")</f>
        <v>Platinum</v>
      </c>
      <c r="J2376" t="str" cm="1">
        <f t="array" ref="J2376">_xlfn.IFS(
H2376="444","Champions",
LEFT(H2376,1)="4","Loyal Customers",
MID(H2376,2,1)="4","Potential Loyalists",
LEFT(H2376,1)="3","Promising",
LEFT(H2376,1)="2","Customers Needing Attention",
LEFT(H2376,1)&lt;="2","At Risk",
RIGHT(H2376,1)="4","Can't Lose Them",
TRUE,"Hibernating"
)</f>
        <v>Loyal Customers</v>
      </c>
    </row>
    <row r="2377" spans="1:10" x14ac:dyDescent="0.25">
      <c r="A2377" s="3" t="s">
        <v>2393</v>
      </c>
      <c r="B2377">
        <v>20</v>
      </c>
      <c r="C2377">
        <v>8</v>
      </c>
      <c r="D2377">
        <v>3200.1500000000005</v>
      </c>
      <c r="E2377" cm="1">
        <f t="array" ref="E2377">_xlfn.IFS(B2377&gt;87,1,AND(B2377&lt;=87, B2377&gt;45),2,AND(B2377&lt;=45,B2377&gt;18),3,B2377&lt;=18,4)</f>
        <v>3</v>
      </c>
      <c r="F2377" cm="1">
        <f t="array" ref="F2377">_xlfn.IFS(C2377&gt;7,4,AND(C2377&lt;=7, C2377&gt;5),3,AND(C2377&lt;=5,C2377&gt;4),2,C2377&lt;=4,1)</f>
        <v>4</v>
      </c>
      <c r="G2377" cm="1">
        <f t="array" ref="G2377">_xlfn.IFS(D2377&gt;4094,4,AND(D2377&lt;=4094, D2377&gt;2784),3,AND(D2377&lt;=2784,D2377&gt;1779),2,D2377&lt;=1779,1)</f>
        <v>3</v>
      </c>
      <c r="H2377">
        <f t="shared" si="37"/>
        <v>343</v>
      </c>
      <c r="I2377" t="str" cm="1">
        <f t="array" ref="I2377">_xlfn.IFS(H2377&gt;411,"Platinum",AND(H2377&lt;=411, H2377&gt;311),"Gold",AND(H2377&lt;=311,H2377&gt;211),"Silver",H2377&lt;=211,"Bronze")</f>
        <v>Gold</v>
      </c>
      <c r="J2377" t="str" cm="1">
        <f t="array" ref="J2377">_xlfn.IFS(
H2377="444","Champions",
LEFT(H2377,1)="4","Loyal Customers",
MID(H2377,2,1)="4","Potential Loyalists",
LEFT(H2377,1)="3","Promising",
LEFT(H2377,1)="2","Customers Needing Attention",
LEFT(H2377,1)&lt;="2","At Risk",
RIGHT(H2377,1)="4","Can't Lose Them",
TRUE,"Hibernating"
)</f>
        <v>Potential Loyalists</v>
      </c>
    </row>
    <row r="2378" spans="1:10" x14ac:dyDescent="0.25">
      <c r="A2378" s="3" t="s">
        <v>2394</v>
      </c>
      <c r="B2378">
        <v>40</v>
      </c>
      <c r="C2378">
        <v>3</v>
      </c>
      <c r="D2378">
        <v>673.21</v>
      </c>
      <c r="E2378" cm="1">
        <f t="array" ref="E2378">_xlfn.IFS(B2378&gt;87,1,AND(B2378&lt;=87, B2378&gt;45),2,AND(B2378&lt;=45,B2378&gt;18),3,B2378&lt;=18,4)</f>
        <v>3</v>
      </c>
      <c r="F2378" cm="1">
        <f t="array" ref="F2378">_xlfn.IFS(C2378&gt;7,4,AND(C2378&lt;=7, C2378&gt;5),3,AND(C2378&lt;=5,C2378&gt;4),2,C2378&lt;=4,1)</f>
        <v>1</v>
      </c>
      <c r="G2378" cm="1">
        <f t="array" ref="G2378">_xlfn.IFS(D2378&gt;4094,4,AND(D2378&lt;=4094, D2378&gt;2784),3,AND(D2378&lt;=2784,D2378&gt;1779),2,D2378&lt;=1779,1)</f>
        <v>1</v>
      </c>
      <c r="H2378">
        <f t="shared" si="37"/>
        <v>311</v>
      </c>
      <c r="I2378" t="str" cm="1">
        <f t="array" ref="I2378">_xlfn.IFS(H2378&gt;411,"Platinum",AND(H2378&lt;=411, H2378&gt;311),"Gold",AND(H2378&lt;=311,H2378&gt;211),"Silver",H2378&lt;=211,"Bronze")</f>
        <v>Silver</v>
      </c>
      <c r="J2378" t="str" cm="1">
        <f t="array" ref="J2378">_xlfn.IFS(
H2378="444","Champions",
LEFT(H2378,1)="4","Loyal Customers",
MID(H2378,2,1)="4","Potential Loyalists",
LEFT(H2378,1)="3","Promising",
LEFT(H2378,1)="2","Customers Needing Attention",
LEFT(H2378,1)&lt;="2","At Risk",
RIGHT(H2378,1)="4","Can't Lose Them",
TRUE,"Hibernating"
)</f>
        <v>Promising</v>
      </c>
    </row>
    <row r="2379" spans="1:10" x14ac:dyDescent="0.25">
      <c r="A2379" s="3" t="s">
        <v>2395</v>
      </c>
      <c r="B2379">
        <v>70</v>
      </c>
      <c r="C2379">
        <v>7</v>
      </c>
      <c r="D2379">
        <v>1696.3900000000003</v>
      </c>
      <c r="E2379" cm="1">
        <f t="array" ref="E2379">_xlfn.IFS(B2379&gt;87,1,AND(B2379&lt;=87, B2379&gt;45),2,AND(B2379&lt;=45,B2379&gt;18),3,B2379&lt;=18,4)</f>
        <v>2</v>
      </c>
      <c r="F2379" cm="1">
        <f t="array" ref="F2379">_xlfn.IFS(C2379&gt;7,4,AND(C2379&lt;=7, C2379&gt;5),3,AND(C2379&lt;=5,C2379&gt;4),2,C2379&lt;=4,1)</f>
        <v>3</v>
      </c>
      <c r="G2379" cm="1">
        <f t="array" ref="G2379">_xlfn.IFS(D2379&gt;4094,4,AND(D2379&lt;=4094, D2379&gt;2784),3,AND(D2379&lt;=2784,D2379&gt;1779),2,D2379&lt;=1779,1)</f>
        <v>1</v>
      </c>
      <c r="H2379">
        <f t="shared" si="37"/>
        <v>231</v>
      </c>
      <c r="I2379" t="str" cm="1">
        <f t="array" ref="I2379">_xlfn.IFS(H2379&gt;411,"Platinum",AND(H2379&lt;=411, H2379&gt;311),"Gold",AND(H2379&lt;=311,H2379&gt;211),"Silver",H2379&lt;=211,"Bronze")</f>
        <v>Silver</v>
      </c>
      <c r="J2379" t="str" cm="1">
        <f t="array" ref="J2379">_xlfn.IFS(
H2379="444","Champions",
LEFT(H2379,1)="4","Loyal Customers",
MID(H2379,2,1)="4","Potential Loyalists",
LEFT(H2379,1)="3","Promising",
LEFT(H2379,1)="2","Customers Needing Attention",
LEFT(H2379,1)&lt;="2","At Risk",
RIGHT(H2379,1)="4","Can't Lose Them",
TRUE,"Hibernating"
)</f>
        <v>Customers Needing Attention</v>
      </c>
    </row>
    <row r="2380" spans="1:10" x14ac:dyDescent="0.25">
      <c r="A2380" s="3" t="s">
        <v>2396</v>
      </c>
      <c r="B2380">
        <v>12</v>
      </c>
      <c r="C2380">
        <v>4</v>
      </c>
      <c r="D2380">
        <v>900</v>
      </c>
      <c r="E2380" cm="1">
        <f t="array" ref="E2380">_xlfn.IFS(B2380&gt;87,1,AND(B2380&lt;=87, B2380&gt;45),2,AND(B2380&lt;=45,B2380&gt;18),3,B2380&lt;=18,4)</f>
        <v>4</v>
      </c>
      <c r="F2380" cm="1">
        <f t="array" ref="F2380">_xlfn.IFS(C2380&gt;7,4,AND(C2380&lt;=7, C2380&gt;5),3,AND(C2380&lt;=5,C2380&gt;4),2,C2380&lt;=4,1)</f>
        <v>1</v>
      </c>
      <c r="G2380" cm="1">
        <f t="array" ref="G2380">_xlfn.IFS(D2380&gt;4094,4,AND(D2380&lt;=4094, D2380&gt;2784),3,AND(D2380&lt;=2784,D2380&gt;1779),2,D2380&lt;=1779,1)</f>
        <v>1</v>
      </c>
      <c r="H2380">
        <f t="shared" si="37"/>
        <v>411</v>
      </c>
      <c r="I2380" t="str" cm="1">
        <f t="array" ref="I2380">_xlfn.IFS(H2380&gt;411,"Platinum",AND(H2380&lt;=411, H2380&gt;311),"Gold",AND(H2380&lt;=311,H2380&gt;211),"Silver",H2380&lt;=211,"Bronze")</f>
        <v>Gold</v>
      </c>
      <c r="J2380" t="str" cm="1">
        <f t="array" ref="J2380">_xlfn.IFS(
H2380="444","Champions",
LEFT(H2380,1)="4","Loyal Customers",
MID(H2380,2,1)="4","Potential Loyalists",
LEFT(H2380,1)="3","Promising",
LEFT(H2380,1)="2","Customers Needing Attention",
LEFT(H2380,1)&lt;="2","At Risk",
RIGHT(H2380,1)="4","Can't Lose Them",
TRUE,"Hibernating"
)</f>
        <v>Loyal Customers</v>
      </c>
    </row>
    <row r="2381" spans="1:10" x14ac:dyDescent="0.25">
      <c r="A2381" s="3" t="s">
        <v>2397</v>
      </c>
      <c r="B2381">
        <v>20</v>
      </c>
      <c r="C2381">
        <v>11</v>
      </c>
      <c r="D2381">
        <v>3361.84</v>
      </c>
      <c r="E2381" cm="1">
        <f t="array" ref="E2381">_xlfn.IFS(B2381&gt;87,1,AND(B2381&lt;=87, B2381&gt;45),2,AND(B2381&lt;=45,B2381&gt;18),3,B2381&lt;=18,4)</f>
        <v>3</v>
      </c>
      <c r="F2381" cm="1">
        <f t="array" ref="F2381">_xlfn.IFS(C2381&gt;7,4,AND(C2381&lt;=7, C2381&gt;5),3,AND(C2381&lt;=5,C2381&gt;4),2,C2381&lt;=4,1)</f>
        <v>4</v>
      </c>
      <c r="G2381" cm="1">
        <f t="array" ref="G2381">_xlfn.IFS(D2381&gt;4094,4,AND(D2381&lt;=4094, D2381&gt;2784),3,AND(D2381&lt;=2784,D2381&gt;1779),2,D2381&lt;=1779,1)</f>
        <v>3</v>
      </c>
      <c r="H2381">
        <f t="shared" si="37"/>
        <v>343</v>
      </c>
      <c r="I2381" t="str" cm="1">
        <f t="array" ref="I2381">_xlfn.IFS(H2381&gt;411,"Platinum",AND(H2381&lt;=411, H2381&gt;311),"Gold",AND(H2381&lt;=311,H2381&gt;211),"Silver",H2381&lt;=211,"Bronze")</f>
        <v>Gold</v>
      </c>
      <c r="J2381" t="str" cm="1">
        <f t="array" ref="J2381">_xlfn.IFS(
H2381="444","Champions",
LEFT(H2381,1)="4","Loyal Customers",
MID(H2381,2,1)="4","Potential Loyalists",
LEFT(H2381,1)="3","Promising",
LEFT(H2381,1)="2","Customers Needing Attention",
LEFT(H2381,1)&lt;="2","At Risk",
RIGHT(H2381,1)="4","Can't Lose Them",
TRUE,"Hibernating"
)</f>
        <v>Potential Loyalists</v>
      </c>
    </row>
    <row r="2382" spans="1:10" x14ac:dyDescent="0.25">
      <c r="A2382" s="3" t="s">
        <v>2398</v>
      </c>
      <c r="B2382">
        <v>64</v>
      </c>
      <c r="C2382">
        <v>3</v>
      </c>
      <c r="D2382">
        <v>665.17</v>
      </c>
      <c r="E2382" cm="1">
        <f t="array" ref="E2382">_xlfn.IFS(B2382&gt;87,1,AND(B2382&lt;=87, B2382&gt;45),2,AND(B2382&lt;=45,B2382&gt;18),3,B2382&lt;=18,4)</f>
        <v>2</v>
      </c>
      <c r="F2382" cm="1">
        <f t="array" ref="F2382">_xlfn.IFS(C2382&gt;7,4,AND(C2382&lt;=7, C2382&gt;5),3,AND(C2382&lt;=5,C2382&gt;4),2,C2382&lt;=4,1)</f>
        <v>1</v>
      </c>
      <c r="G2382" cm="1">
        <f t="array" ref="G2382">_xlfn.IFS(D2382&gt;4094,4,AND(D2382&lt;=4094, D2382&gt;2784),3,AND(D2382&lt;=2784,D2382&gt;1779),2,D2382&lt;=1779,1)</f>
        <v>1</v>
      </c>
      <c r="H2382">
        <f t="shared" si="37"/>
        <v>211</v>
      </c>
      <c r="I2382" t="str" cm="1">
        <f t="array" ref="I2382">_xlfn.IFS(H2382&gt;411,"Platinum",AND(H2382&lt;=411, H2382&gt;311),"Gold",AND(H2382&lt;=311,H2382&gt;211),"Silver",H2382&lt;=211,"Bronze")</f>
        <v>Bronze</v>
      </c>
      <c r="J2382" t="str" cm="1">
        <f t="array" ref="J2382">_xlfn.IFS(
H2382="444","Champions",
LEFT(H2382,1)="4","Loyal Customers",
MID(H2382,2,1)="4","Potential Loyalists",
LEFT(H2382,1)="3","Promising",
LEFT(H2382,1)="2","Customers Needing Attention",
LEFT(H2382,1)&lt;="2","At Risk",
RIGHT(H2382,1)="4","Can't Lose Them",
TRUE,"Hibernating"
)</f>
        <v>Customers Needing Attention</v>
      </c>
    </row>
    <row r="2383" spans="1:10" x14ac:dyDescent="0.25">
      <c r="A2383" s="3" t="s">
        <v>2399</v>
      </c>
      <c r="B2383">
        <v>68</v>
      </c>
      <c r="C2383">
        <v>7</v>
      </c>
      <c r="D2383">
        <v>4067.6399999999994</v>
      </c>
      <c r="E2383" cm="1">
        <f t="array" ref="E2383">_xlfn.IFS(B2383&gt;87,1,AND(B2383&lt;=87, B2383&gt;45),2,AND(B2383&lt;=45,B2383&gt;18),3,B2383&lt;=18,4)</f>
        <v>2</v>
      </c>
      <c r="F2383" cm="1">
        <f t="array" ref="F2383">_xlfn.IFS(C2383&gt;7,4,AND(C2383&lt;=7, C2383&gt;5),3,AND(C2383&lt;=5,C2383&gt;4),2,C2383&lt;=4,1)</f>
        <v>3</v>
      </c>
      <c r="G2383" cm="1">
        <f t="array" ref="G2383">_xlfn.IFS(D2383&gt;4094,4,AND(D2383&lt;=4094, D2383&gt;2784),3,AND(D2383&lt;=2784,D2383&gt;1779),2,D2383&lt;=1779,1)</f>
        <v>3</v>
      </c>
      <c r="H2383">
        <f t="shared" si="37"/>
        <v>233</v>
      </c>
      <c r="I2383" t="str" cm="1">
        <f t="array" ref="I2383">_xlfn.IFS(H2383&gt;411,"Platinum",AND(H2383&lt;=411, H2383&gt;311),"Gold",AND(H2383&lt;=311,H2383&gt;211),"Silver",H2383&lt;=211,"Bronze")</f>
        <v>Silver</v>
      </c>
      <c r="J2383" t="str" cm="1">
        <f t="array" ref="J2383">_xlfn.IFS(
H2383="444","Champions",
LEFT(H2383,1)="4","Loyal Customers",
MID(H2383,2,1)="4","Potential Loyalists",
LEFT(H2383,1)="3","Promising",
LEFT(H2383,1)="2","Customers Needing Attention",
LEFT(H2383,1)&lt;="2","At Risk",
RIGHT(H2383,1)="4","Can't Lose Them",
TRUE,"Hibernating"
)</f>
        <v>Customers Needing Attention</v>
      </c>
    </row>
    <row r="2384" spans="1:10" x14ac:dyDescent="0.25">
      <c r="A2384" s="3" t="s">
        <v>2400</v>
      </c>
      <c r="B2384">
        <v>54</v>
      </c>
      <c r="C2384">
        <v>7</v>
      </c>
      <c r="D2384">
        <v>6399.6400000000012</v>
      </c>
      <c r="E2384" cm="1">
        <f t="array" ref="E2384">_xlfn.IFS(B2384&gt;87,1,AND(B2384&lt;=87, B2384&gt;45),2,AND(B2384&lt;=45,B2384&gt;18),3,B2384&lt;=18,4)</f>
        <v>2</v>
      </c>
      <c r="F2384" cm="1">
        <f t="array" ref="F2384">_xlfn.IFS(C2384&gt;7,4,AND(C2384&lt;=7, C2384&gt;5),3,AND(C2384&lt;=5,C2384&gt;4),2,C2384&lt;=4,1)</f>
        <v>3</v>
      </c>
      <c r="G2384" cm="1">
        <f t="array" ref="G2384">_xlfn.IFS(D2384&gt;4094,4,AND(D2384&lt;=4094, D2384&gt;2784),3,AND(D2384&lt;=2784,D2384&gt;1779),2,D2384&lt;=1779,1)</f>
        <v>4</v>
      </c>
      <c r="H2384">
        <f t="shared" si="37"/>
        <v>234</v>
      </c>
      <c r="I2384" t="str" cm="1">
        <f t="array" ref="I2384">_xlfn.IFS(H2384&gt;411,"Platinum",AND(H2384&lt;=411, H2384&gt;311),"Gold",AND(H2384&lt;=311,H2384&gt;211),"Silver",H2384&lt;=211,"Bronze")</f>
        <v>Silver</v>
      </c>
      <c r="J2384" t="str" cm="1">
        <f t="array" ref="J2384">_xlfn.IFS(
H2384="444","Champions",
LEFT(H2384,1)="4","Loyal Customers",
MID(H2384,2,1)="4","Potential Loyalists",
LEFT(H2384,1)="3","Promising",
LEFT(H2384,1)="2","Customers Needing Attention",
LEFT(H2384,1)&lt;="2","At Risk",
RIGHT(H2384,1)="4","Can't Lose Them",
TRUE,"Hibernating"
)</f>
        <v>Customers Needing Attention</v>
      </c>
    </row>
    <row r="2385" spans="1:10" x14ac:dyDescent="0.25">
      <c r="A2385" s="3" t="s">
        <v>2401</v>
      </c>
      <c r="B2385">
        <v>3</v>
      </c>
      <c r="C2385">
        <v>6</v>
      </c>
      <c r="D2385">
        <v>1273.08</v>
      </c>
      <c r="E2385" cm="1">
        <f t="array" ref="E2385">_xlfn.IFS(B2385&gt;87,1,AND(B2385&lt;=87, B2385&gt;45),2,AND(B2385&lt;=45,B2385&gt;18),3,B2385&lt;=18,4)</f>
        <v>4</v>
      </c>
      <c r="F2385" cm="1">
        <f t="array" ref="F2385">_xlfn.IFS(C2385&gt;7,4,AND(C2385&lt;=7, C2385&gt;5),3,AND(C2385&lt;=5,C2385&gt;4),2,C2385&lt;=4,1)</f>
        <v>3</v>
      </c>
      <c r="G2385" cm="1">
        <f t="array" ref="G2385">_xlfn.IFS(D2385&gt;4094,4,AND(D2385&lt;=4094, D2385&gt;2784),3,AND(D2385&lt;=2784,D2385&gt;1779),2,D2385&lt;=1779,1)</f>
        <v>1</v>
      </c>
      <c r="H2385">
        <f t="shared" si="37"/>
        <v>431</v>
      </c>
      <c r="I2385" t="str" cm="1">
        <f t="array" ref="I2385">_xlfn.IFS(H2385&gt;411,"Platinum",AND(H2385&lt;=411, H2385&gt;311),"Gold",AND(H2385&lt;=311,H2385&gt;211),"Silver",H2385&lt;=211,"Bronze")</f>
        <v>Platinum</v>
      </c>
      <c r="J2385" t="str" cm="1">
        <f t="array" ref="J2385">_xlfn.IFS(
H2385="444","Champions",
LEFT(H2385,1)="4","Loyal Customers",
MID(H2385,2,1)="4","Potential Loyalists",
LEFT(H2385,1)="3","Promising",
LEFT(H2385,1)="2","Customers Needing Attention",
LEFT(H2385,1)&lt;="2","At Risk",
RIGHT(H2385,1)="4","Can't Lose Them",
TRUE,"Hibernating"
)</f>
        <v>Loyal Customers</v>
      </c>
    </row>
    <row r="2386" spans="1:10" x14ac:dyDescent="0.25">
      <c r="A2386" s="3" t="s">
        <v>2402</v>
      </c>
      <c r="B2386">
        <v>55</v>
      </c>
      <c r="C2386">
        <v>6</v>
      </c>
      <c r="D2386">
        <v>3460.3300000000004</v>
      </c>
      <c r="E2386" cm="1">
        <f t="array" ref="E2386">_xlfn.IFS(B2386&gt;87,1,AND(B2386&lt;=87, B2386&gt;45),2,AND(B2386&lt;=45,B2386&gt;18),3,B2386&lt;=18,4)</f>
        <v>2</v>
      </c>
      <c r="F2386" cm="1">
        <f t="array" ref="F2386">_xlfn.IFS(C2386&gt;7,4,AND(C2386&lt;=7, C2386&gt;5),3,AND(C2386&lt;=5,C2386&gt;4),2,C2386&lt;=4,1)</f>
        <v>3</v>
      </c>
      <c r="G2386" cm="1">
        <f t="array" ref="G2386">_xlfn.IFS(D2386&gt;4094,4,AND(D2386&lt;=4094, D2386&gt;2784),3,AND(D2386&lt;=2784,D2386&gt;1779),2,D2386&lt;=1779,1)</f>
        <v>3</v>
      </c>
      <c r="H2386">
        <f t="shared" si="37"/>
        <v>233</v>
      </c>
      <c r="I2386" t="str" cm="1">
        <f t="array" ref="I2386">_xlfn.IFS(H2386&gt;411,"Platinum",AND(H2386&lt;=411, H2386&gt;311),"Gold",AND(H2386&lt;=311,H2386&gt;211),"Silver",H2386&lt;=211,"Bronze")</f>
        <v>Silver</v>
      </c>
      <c r="J2386" t="str" cm="1">
        <f t="array" ref="J2386">_xlfn.IFS(
H2386="444","Champions",
LEFT(H2386,1)="4","Loyal Customers",
MID(H2386,2,1)="4","Potential Loyalists",
LEFT(H2386,1)="3","Promising",
LEFT(H2386,1)="2","Customers Needing Attention",
LEFT(H2386,1)&lt;="2","At Risk",
RIGHT(H2386,1)="4","Can't Lose Them",
TRUE,"Hibernating"
)</f>
        <v>Customers Needing Attention</v>
      </c>
    </row>
    <row r="2387" spans="1:10" x14ac:dyDescent="0.25">
      <c r="A2387" s="3" t="s">
        <v>2403</v>
      </c>
      <c r="B2387">
        <v>22</v>
      </c>
      <c r="C2387">
        <v>3</v>
      </c>
      <c r="D2387">
        <v>2036.78</v>
      </c>
      <c r="E2387" cm="1">
        <f t="array" ref="E2387">_xlfn.IFS(B2387&gt;87,1,AND(B2387&lt;=87, B2387&gt;45),2,AND(B2387&lt;=45,B2387&gt;18),3,B2387&lt;=18,4)</f>
        <v>3</v>
      </c>
      <c r="F2387" cm="1">
        <f t="array" ref="F2387">_xlfn.IFS(C2387&gt;7,4,AND(C2387&lt;=7, C2387&gt;5),3,AND(C2387&lt;=5,C2387&gt;4),2,C2387&lt;=4,1)</f>
        <v>1</v>
      </c>
      <c r="G2387" cm="1">
        <f t="array" ref="G2387">_xlfn.IFS(D2387&gt;4094,4,AND(D2387&lt;=4094, D2387&gt;2784),3,AND(D2387&lt;=2784,D2387&gt;1779),2,D2387&lt;=1779,1)</f>
        <v>2</v>
      </c>
      <c r="H2387">
        <f t="shared" si="37"/>
        <v>312</v>
      </c>
      <c r="I2387" t="str" cm="1">
        <f t="array" ref="I2387">_xlfn.IFS(H2387&gt;411,"Platinum",AND(H2387&lt;=411, H2387&gt;311),"Gold",AND(H2387&lt;=311,H2387&gt;211),"Silver",H2387&lt;=211,"Bronze")</f>
        <v>Gold</v>
      </c>
      <c r="J2387" t="str" cm="1">
        <f t="array" ref="J2387">_xlfn.IFS(
H2387="444","Champions",
LEFT(H2387,1)="4","Loyal Customers",
MID(H2387,2,1)="4","Potential Loyalists",
LEFT(H2387,1)="3","Promising",
LEFT(H2387,1)="2","Customers Needing Attention",
LEFT(H2387,1)&lt;="2","At Risk",
RIGHT(H2387,1)="4","Can't Lose Them",
TRUE,"Hibernating"
)</f>
        <v>Promising</v>
      </c>
    </row>
    <row r="2388" spans="1:10" x14ac:dyDescent="0.25">
      <c r="A2388" s="3" t="s">
        <v>2404</v>
      </c>
      <c r="B2388">
        <v>27</v>
      </c>
      <c r="C2388">
        <v>9</v>
      </c>
      <c r="D2388">
        <v>2200.11</v>
      </c>
      <c r="E2388" cm="1">
        <f t="array" ref="E2388">_xlfn.IFS(B2388&gt;87,1,AND(B2388&lt;=87, B2388&gt;45),2,AND(B2388&lt;=45,B2388&gt;18),3,B2388&lt;=18,4)</f>
        <v>3</v>
      </c>
      <c r="F2388" cm="1">
        <f t="array" ref="F2388">_xlfn.IFS(C2388&gt;7,4,AND(C2388&lt;=7, C2388&gt;5),3,AND(C2388&lt;=5,C2388&gt;4),2,C2388&lt;=4,1)</f>
        <v>4</v>
      </c>
      <c r="G2388" cm="1">
        <f t="array" ref="G2388">_xlfn.IFS(D2388&gt;4094,4,AND(D2388&lt;=4094, D2388&gt;2784),3,AND(D2388&lt;=2784,D2388&gt;1779),2,D2388&lt;=1779,1)</f>
        <v>2</v>
      </c>
      <c r="H2388">
        <f t="shared" si="37"/>
        <v>342</v>
      </c>
      <c r="I2388" t="str" cm="1">
        <f t="array" ref="I2388">_xlfn.IFS(H2388&gt;411,"Platinum",AND(H2388&lt;=411, H2388&gt;311),"Gold",AND(H2388&lt;=311,H2388&gt;211),"Silver",H2388&lt;=211,"Bronze")</f>
        <v>Gold</v>
      </c>
      <c r="J2388" t="str" cm="1">
        <f t="array" ref="J2388">_xlfn.IFS(
H2388="444","Champions",
LEFT(H2388,1)="4","Loyal Customers",
MID(H2388,2,1)="4","Potential Loyalists",
LEFT(H2388,1)="3","Promising",
LEFT(H2388,1)="2","Customers Needing Attention",
LEFT(H2388,1)&lt;="2","At Risk",
RIGHT(H2388,1)="4","Can't Lose Them",
TRUE,"Hibernating"
)</f>
        <v>Potential Loyalists</v>
      </c>
    </row>
    <row r="2389" spans="1:10" x14ac:dyDescent="0.25">
      <c r="A2389" s="3" t="s">
        <v>2405</v>
      </c>
      <c r="B2389">
        <v>87</v>
      </c>
      <c r="C2389">
        <v>8</v>
      </c>
      <c r="D2389">
        <v>1234.1299999999999</v>
      </c>
      <c r="E2389" cm="1">
        <f t="array" ref="E2389">_xlfn.IFS(B2389&gt;87,1,AND(B2389&lt;=87, B2389&gt;45),2,AND(B2389&lt;=45,B2389&gt;18),3,B2389&lt;=18,4)</f>
        <v>2</v>
      </c>
      <c r="F2389" cm="1">
        <f t="array" ref="F2389">_xlfn.IFS(C2389&gt;7,4,AND(C2389&lt;=7, C2389&gt;5),3,AND(C2389&lt;=5,C2389&gt;4),2,C2389&lt;=4,1)</f>
        <v>4</v>
      </c>
      <c r="G2389" cm="1">
        <f t="array" ref="G2389">_xlfn.IFS(D2389&gt;4094,4,AND(D2389&lt;=4094, D2389&gt;2784),3,AND(D2389&lt;=2784,D2389&gt;1779),2,D2389&lt;=1779,1)</f>
        <v>1</v>
      </c>
      <c r="H2389">
        <f t="shared" si="37"/>
        <v>241</v>
      </c>
      <c r="I2389" t="str" cm="1">
        <f t="array" ref="I2389">_xlfn.IFS(H2389&gt;411,"Platinum",AND(H2389&lt;=411, H2389&gt;311),"Gold",AND(H2389&lt;=311,H2389&gt;211),"Silver",H2389&lt;=211,"Bronze")</f>
        <v>Silver</v>
      </c>
      <c r="J2389" t="str" cm="1">
        <f t="array" ref="J2389">_xlfn.IFS(
H2389="444","Champions",
LEFT(H2389,1)="4","Loyal Customers",
MID(H2389,2,1)="4","Potential Loyalists",
LEFT(H2389,1)="3","Promising",
LEFT(H2389,1)="2","Customers Needing Attention",
LEFT(H2389,1)&lt;="2","At Risk",
RIGHT(H2389,1)="4","Can't Lose Them",
TRUE,"Hibernating"
)</f>
        <v>Potential Loyalists</v>
      </c>
    </row>
    <row r="2390" spans="1:10" x14ac:dyDescent="0.25">
      <c r="A2390" s="3" t="s">
        <v>2406</v>
      </c>
      <c r="B2390">
        <v>13</v>
      </c>
      <c r="C2390">
        <v>9</v>
      </c>
      <c r="D2390">
        <v>2916.5700000000006</v>
      </c>
      <c r="E2390" cm="1">
        <f t="array" ref="E2390">_xlfn.IFS(B2390&gt;87,1,AND(B2390&lt;=87, B2390&gt;45),2,AND(B2390&lt;=45,B2390&gt;18),3,B2390&lt;=18,4)</f>
        <v>4</v>
      </c>
      <c r="F2390" cm="1">
        <f t="array" ref="F2390">_xlfn.IFS(C2390&gt;7,4,AND(C2390&lt;=7, C2390&gt;5),3,AND(C2390&lt;=5,C2390&gt;4),2,C2390&lt;=4,1)</f>
        <v>4</v>
      </c>
      <c r="G2390" cm="1">
        <f t="array" ref="G2390">_xlfn.IFS(D2390&gt;4094,4,AND(D2390&lt;=4094, D2390&gt;2784),3,AND(D2390&lt;=2784,D2390&gt;1779),2,D2390&lt;=1779,1)</f>
        <v>3</v>
      </c>
      <c r="H2390">
        <f t="shared" si="37"/>
        <v>443</v>
      </c>
      <c r="I2390" t="str" cm="1">
        <f t="array" ref="I2390">_xlfn.IFS(H2390&gt;411,"Platinum",AND(H2390&lt;=411, H2390&gt;311),"Gold",AND(H2390&lt;=311,H2390&gt;211),"Silver",H2390&lt;=211,"Bronze")</f>
        <v>Platinum</v>
      </c>
      <c r="J2390" t="str" cm="1">
        <f t="array" ref="J2390">_xlfn.IFS(
H2390="444","Champions",
LEFT(H2390,1)="4","Loyal Customers",
MID(H2390,2,1)="4","Potential Loyalists",
LEFT(H2390,1)="3","Promising",
LEFT(H2390,1)="2","Customers Needing Attention",
LEFT(H2390,1)&lt;="2","At Risk",
RIGHT(H2390,1)="4","Can't Lose Them",
TRUE,"Hibernating"
)</f>
        <v>Loyal Customers</v>
      </c>
    </row>
    <row r="2391" spans="1:10" x14ac:dyDescent="0.25">
      <c r="A2391" s="3" t="s">
        <v>2407</v>
      </c>
      <c r="B2391">
        <v>11</v>
      </c>
      <c r="C2391">
        <v>6</v>
      </c>
      <c r="D2391">
        <v>2168.41</v>
      </c>
      <c r="E2391" cm="1">
        <f t="array" ref="E2391">_xlfn.IFS(B2391&gt;87,1,AND(B2391&lt;=87, B2391&gt;45),2,AND(B2391&lt;=45,B2391&gt;18),3,B2391&lt;=18,4)</f>
        <v>4</v>
      </c>
      <c r="F2391" cm="1">
        <f t="array" ref="F2391">_xlfn.IFS(C2391&gt;7,4,AND(C2391&lt;=7, C2391&gt;5),3,AND(C2391&lt;=5,C2391&gt;4),2,C2391&lt;=4,1)</f>
        <v>3</v>
      </c>
      <c r="G2391" cm="1">
        <f t="array" ref="G2391">_xlfn.IFS(D2391&gt;4094,4,AND(D2391&lt;=4094, D2391&gt;2784),3,AND(D2391&lt;=2784,D2391&gt;1779),2,D2391&lt;=1779,1)</f>
        <v>2</v>
      </c>
      <c r="H2391">
        <f t="shared" si="37"/>
        <v>432</v>
      </c>
      <c r="I2391" t="str" cm="1">
        <f t="array" ref="I2391">_xlfn.IFS(H2391&gt;411,"Platinum",AND(H2391&lt;=411, H2391&gt;311),"Gold",AND(H2391&lt;=311,H2391&gt;211),"Silver",H2391&lt;=211,"Bronze")</f>
        <v>Platinum</v>
      </c>
      <c r="J2391" t="str" cm="1">
        <f t="array" ref="J2391">_xlfn.IFS(
H2391="444","Champions",
LEFT(H2391,1)="4","Loyal Customers",
MID(H2391,2,1)="4","Potential Loyalists",
LEFT(H2391,1)="3","Promising",
LEFT(H2391,1)="2","Customers Needing Attention",
LEFT(H2391,1)&lt;="2","At Risk",
RIGHT(H2391,1)="4","Can't Lose Them",
TRUE,"Hibernating"
)</f>
        <v>Loyal Customers</v>
      </c>
    </row>
    <row r="2392" spans="1:10" x14ac:dyDescent="0.25">
      <c r="A2392" s="3" t="s">
        <v>2408</v>
      </c>
      <c r="B2392">
        <v>127</v>
      </c>
      <c r="C2392">
        <v>5</v>
      </c>
      <c r="D2392">
        <v>4732.4799999999996</v>
      </c>
      <c r="E2392" cm="1">
        <f t="array" ref="E2392">_xlfn.IFS(B2392&gt;87,1,AND(B2392&lt;=87, B2392&gt;45),2,AND(B2392&lt;=45,B2392&gt;18),3,B2392&lt;=18,4)</f>
        <v>1</v>
      </c>
      <c r="F2392" cm="1">
        <f t="array" ref="F2392">_xlfn.IFS(C2392&gt;7,4,AND(C2392&lt;=7, C2392&gt;5),3,AND(C2392&lt;=5,C2392&gt;4),2,C2392&lt;=4,1)</f>
        <v>2</v>
      </c>
      <c r="G2392" cm="1">
        <f t="array" ref="G2392">_xlfn.IFS(D2392&gt;4094,4,AND(D2392&lt;=4094, D2392&gt;2784),3,AND(D2392&lt;=2784,D2392&gt;1779),2,D2392&lt;=1779,1)</f>
        <v>4</v>
      </c>
      <c r="H2392">
        <f t="shared" si="37"/>
        <v>124</v>
      </c>
      <c r="I2392" t="str" cm="1">
        <f t="array" ref="I2392">_xlfn.IFS(H2392&gt;411,"Platinum",AND(H2392&lt;=411, H2392&gt;311),"Gold",AND(H2392&lt;=311,H2392&gt;211),"Silver",H2392&lt;=211,"Bronze")</f>
        <v>Bronze</v>
      </c>
      <c r="J2392" t="str" cm="1">
        <f t="array" ref="J2392">_xlfn.IFS(
H2392="444","Champions",
LEFT(H2392,1)="4","Loyal Customers",
MID(H2392,2,1)="4","Potential Loyalists",
LEFT(H2392,1)="3","Promising",
LEFT(H2392,1)="2","Customers Needing Attention",
LEFT(H2392,1)&lt;="2","At Risk",
RIGHT(H2392,1)="4","Can't Lose Them",
TRUE,"Hibernating"
)</f>
        <v>At Risk</v>
      </c>
    </row>
    <row r="2393" spans="1:10" x14ac:dyDescent="0.25">
      <c r="A2393" s="3" t="s">
        <v>2409</v>
      </c>
      <c r="B2393">
        <v>14</v>
      </c>
      <c r="C2393">
        <v>7</v>
      </c>
      <c r="D2393">
        <v>2243.0999999999995</v>
      </c>
      <c r="E2393" cm="1">
        <f t="array" ref="E2393">_xlfn.IFS(B2393&gt;87,1,AND(B2393&lt;=87, B2393&gt;45),2,AND(B2393&lt;=45,B2393&gt;18),3,B2393&lt;=18,4)</f>
        <v>4</v>
      </c>
      <c r="F2393" cm="1">
        <f t="array" ref="F2393">_xlfn.IFS(C2393&gt;7,4,AND(C2393&lt;=7, C2393&gt;5),3,AND(C2393&lt;=5,C2393&gt;4),2,C2393&lt;=4,1)</f>
        <v>3</v>
      </c>
      <c r="G2393" cm="1">
        <f t="array" ref="G2393">_xlfn.IFS(D2393&gt;4094,4,AND(D2393&lt;=4094, D2393&gt;2784),3,AND(D2393&lt;=2784,D2393&gt;1779),2,D2393&lt;=1779,1)</f>
        <v>2</v>
      </c>
      <c r="H2393">
        <f t="shared" si="37"/>
        <v>432</v>
      </c>
      <c r="I2393" t="str" cm="1">
        <f t="array" ref="I2393">_xlfn.IFS(H2393&gt;411,"Platinum",AND(H2393&lt;=411, H2393&gt;311),"Gold",AND(H2393&lt;=311,H2393&gt;211),"Silver",H2393&lt;=211,"Bronze")</f>
        <v>Platinum</v>
      </c>
      <c r="J2393" t="str" cm="1">
        <f t="array" ref="J2393">_xlfn.IFS(
H2393="444","Champions",
LEFT(H2393,1)="4","Loyal Customers",
MID(H2393,2,1)="4","Potential Loyalists",
LEFT(H2393,1)="3","Promising",
LEFT(H2393,1)="2","Customers Needing Attention",
LEFT(H2393,1)&lt;="2","At Risk",
RIGHT(H2393,1)="4","Can't Lose Them",
TRUE,"Hibernating"
)</f>
        <v>Loyal Customers</v>
      </c>
    </row>
    <row r="2394" spans="1:10" x14ac:dyDescent="0.25">
      <c r="A2394" s="3" t="s">
        <v>2410</v>
      </c>
      <c r="B2394">
        <v>43</v>
      </c>
      <c r="C2394">
        <v>4</v>
      </c>
      <c r="D2394">
        <v>1250.08</v>
      </c>
      <c r="E2394" cm="1">
        <f t="array" ref="E2394">_xlfn.IFS(B2394&gt;87,1,AND(B2394&lt;=87, B2394&gt;45),2,AND(B2394&lt;=45,B2394&gt;18),3,B2394&lt;=18,4)</f>
        <v>3</v>
      </c>
      <c r="F2394" cm="1">
        <f t="array" ref="F2394">_xlfn.IFS(C2394&gt;7,4,AND(C2394&lt;=7, C2394&gt;5),3,AND(C2394&lt;=5,C2394&gt;4),2,C2394&lt;=4,1)</f>
        <v>1</v>
      </c>
      <c r="G2394" cm="1">
        <f t="array" ref="G2394">_xlfn.IFS(D2394&gt;4094,4,AND(D2394&lt;=4094, D2394&gt;2784),3,AND(D2394&lt;=2784,D2394&gt;1779),2,D2394&lt;=1779,1)</f>
        <v>1</v>
      </c>
      <c r="H2394">
        <f t="shared" si="37"/>
        <v>311</v>
      </c>
      <c r="I2394" t="str" cm="1">
        <f t="array" ref="I2394">_xlfn.IFS(H2394&gt;411,"Platinum",AND(H2394&lt;=411, H2394&gt;311),"Gold",AND(H2394&lt;=311,H2394&gt;211),"Silver",H2394&lt;=211,"Bronze")</f>
        <v>Silver</v>
      </c>
      <c r="J2394" t="str" cm="1">
        <f t="array" ref="J2394">_xlfn.IFS(
H2394="444","Champions",
LEFT(H2394,1)="4","Loyal Customers",
MID(H2394,2,1)="4","Potential Loyalists",
LEFT(H2394,1)="3","Promising",
LEFT(H2394,1)="2","Customers Needing Attention",
LEFT(H2394,1)&lt;="2","At Risk",
RIGHT(H2394,1)="4","Can't Lose Them",
TRUE,"Hibernating"
)</f>
        <v>Promising</v>
      </c>
    </row>
    <row r="2395" spans="1:10" x14ac:dyDescent="0.25">
      <c r="A2395" s="3" t="s">
        <v>2411</v>
      </c>
      <c r="B2395">
        <v>4</v>
      </c>
      <c r="C2395">
        <v>3</v>
      </c>
      <c r="D2395">
        <v>311.61</v>
      </c>
      <c r="E2395" cm="1">
        <f t="array" ref="E2395">_xlfn.IFS(B2395&gt;87,1,AND(B2395&lt;=87, B2395&gt;45),2,AND(B2395&lt;=45,B2395&gt;18),3,B2395&lt;=18,4)</f>
        <v>4</v>
      </c>
      <c r="F2395" cm="1">
        <f t="array" ref="F2395">_xlfn.IFS(C2395&gt;7,4,AND(C2395&lt;=7, C2395&gt;5),3,AND(C2395&lt;=5,C2395&gt;4),2,C2395&lt;=4,1)</f>
        <v>1</v>
      </c>
      <c r="G2395" cm="1">
        <f t="array" ref="G2395">_xlfn.IFS(D2395&gt;4094,4,AND(D2395&lt;=4094, D2395&gt;2784),3,AND(D2395&lt;=2784,D2395&gt;1779),2,D2395&lt;=1779,1)</f>
        <v>1</v>
      </c>
      <c r="H2395">
        <f t="shared" si="37"/>
        <v>411</v>
      </c>
      <c r="I2395" t="str" cm="1">
        <f t="array" ref="I2395">_xlfn.IFS(H2395&gt;411,"Platinum",AND(H2395&lt;=411, H2395&gt;311),"Gold",AND(H2395&lt;=311,H2395&gt;211),"Silver",H2395&lt;=211,"Bronze")</f>
        <v>Gold</v>
      </c>
      <c r="J2395" t="str" cm="1">
        <f t="array" ref="J2395">_xlfn.IFS(
H2395="444","Champions",
LEFT(H2395,1)="4","Loyal Customers",
MID(H2395,2,1)="4","Potential Loyalists",
LEFT(H2395,1)="3","Promising",
LEFT(H2395,1)="2","Customers Needing Attention",
LEFT(H2395,1)&lt;="2","At Risk",
RIGHT(H2395,1)="4","Can't Lose Them",
TRUE,"Hibernating"
)</f>
        <v>Loyal Customers</v>
      </c>
    </row>
    <row r="2396" spans="1:10" x14ac:dyDescent="0.25">
      <c r="A2396" s="3" t="s">
        <v>2412</v>
      </c>
      <c r="B2396">
        <v>10</v>
      </c>
      <c r="C2396">
        <v>8</v>
      </c>
      <c r="D2396">
        <v>4886.13</v>
      </c>
      <c r="E2396" cm="1">
        <f t="array" ref="E2396">_xlfn.IFS(B2396&gt;87,1,AND(B2396&lt;=87, B2396&gt;45),2,AND(B2396&lt;=45,B2396&gt;18),3,B2396&lt;=18,4)</f>
        <v>4</v>
      </c>
      <c r="F2396" cm="1">
        <f t="array" ref="F2396">_xlfn.IFS(C2396&gt;7,4,AND(C2396&lt;=7, C2396&gt;5),3,AND(C2396&lt;=5,C2396&gt;4),2,C2396&lt;=4,1)</f>
        <v>4</v>
      </c>
      <c r="G2396" cm="1">
        <f t="array" ref="G2396">_xlfn.IFS(D2396&gt;4094,4,AND(D2396&lt;=4094, D2396&gt;2784),3,AND(D2396&lt;=2784,D2396&gt;1779),2,D2396&lt;=1779,1)</f>
        <v>4</v>
      </c>
      <c r="H2396">
        <f t="shared" si="37"/>
        <v>444</v>
      </c>
      <c r="I2396" t="str" cm="1">
        <f t="array" ref="I2396">_xlfn.IFS(H2396&gt;411,"Platinum",AND(H2396&lt;=411, H2396&gt;311),"Gold",AND(H2396&lt;=311,H2396&gt;211),"Silver",H2396&lt;=211,"Bronze")</f>
        <v>Platinum</v>
      </c>
      <c r="J2396" t="str" cm="1">
        <f t="array" ref="J2396">_xlfn.IFS(
H2396="444","Champions",
LEFT(H2396,1)="4","Loyal Customers",
MID(H2396,2,1)="4","Potential Loyalists",
LEFT(H2396,1)="3","Promising",
LEFT(H2396,1)="2","Customers Needing Attention",
LEFT(H2396,1)&lt;="2","At Risk",
RIGHT(H2396,1)="4","Can't Lose Them",
TRUE,"Hibernating"
)</f>
        <v>Loyal Customers</v>
      </c>
    </row>
    <row r="2397" spans="1:10" x14ac:dyDescent="0.25">
      <c r="A2397" s="3" t="s">
        <v>2413</v>
      </c>
      <c r="B2397">
        <v>16</v>
      </c>
      <c r="C2397">
        <v>6</v>
      </c>
      <c r="D2397">
        <v>2532.4</v>
      </c>
      <c r="E2397" cm="1">
        <f t="array" ref="E2397">_xlfn.IFS(B2397&gt;87,1,AND(B2397&lt;=87, B2397&gt;45),2,AND(B2397&lt;=45,B2397&gt;18),3,B2397&lt;=18,4)</f>
        <v>4</v>
      </c>
      <c r="F2397" cm="1">
        <f t="array" ref="F2397">_xlfn.IFS(C2397&gt;7,4,AND(C2397&lt;=7, C2397&gt;5),3,AND(C2397&lt;=5,C2397&gt;4),2,C2397&lt;=4,1)</f>
        <v>3</v>
      </c>
      <c r="G2397" cm="1">
        <f t="array" ref="G2397">_xlfn.IFS(D2397&gt;4094,4,AND(D2397&lt;=4094, D2397&gt;2784),3,AND(D2397&lt;=2784,D2397&gt;1779),2,D2397&lt;=1779,1)</f>
        <v>2</v>
      </c>
      <c r="H2397">
        <f t="shared" si="37"/>
        <v>432</v>
      </c>
      <c r="I2397" t="str" cm="1">
        <f t="array" ref="I2397">_xlfn.IFS(H2397&gt;411,"Platinum",AND(H2397&lt;=411, H2397&gt;311),"Gold",AND(H2397&lt;=311,H2397&gt;211),"Silver",H2397&lt;=211,"Bronze")</f>
        <v>Platinum</v>
      </c>
      <c r="J2397" t="str" cm="1">
        <f t="array" ref="J2397">_xlfn.IFS(
H2397="444","Champions",
LEFT(H2397,1)="4","Loyal Customers",
MID(H2397,2,1)="4","Potential Loyalists",
LEFT(H2397,1)="3","Promising",
LEFT(H2397,1)="2","Customers Needing Attention",
LEFT(H2397,1)&lt;="2","At Risk",
RIGHT(H2397,1)="4","Can't Lose Them",
TRUE,"Hibernating"
)</f>
        <v>Loyal Customers</v>
      </c>
    </row>
    <row r="2398" spans="1:10" x14ac:dyDescent="0.25">
      <c r="A2398" s="3" t="s">
        <v>2414</v>
      </c>
      <c r="B2398">
        <v>25</v>
      </c>
      <c r="C2398">
        <v>2</v>
      </c>
      <c r="D2398">
        <v>3222.44</v>
      </c>
      <c r="E2398" cm="1">
        <f t="array" ref="E2398">_xlfn.IFS(B2398&gt;87,1,AND(B2398&lt;=87, B2398&gt;45),2,AND(B2398&lt;=45,B2398&gt;18),3,B2398&lt;=18,4)</f>
        <v>3</v>
      </c>
      <c r="F2398" cm="1">
        <f t="array" ref="F2398">_xlfn.IFS(C2398&gt;7,4,AND(C2398&lt;=7, C2398&gt;5),3,AND(C2398&lt;=5,C2398&gt;4),2,C2398&lt;=4,1)</f>
        <v>1</v>
      </c>
      <c r="G2398" cm="1">
        <f t="array" ref="G2398">_xlfn.IFS(D2398&gt;4094,4,AND(D2398&lt;=4094, D2398&gt;2784),3,AND(D2398&lt;=2784,D2398&gt;1779),2,D2398&lt;=1779,1)</f>
        <v>3</v>
      </c>
      <c r="H2398">
        <f t="shared" si="37"/>
        <v>313</v>
      </c>
      <c r="I2398" t="str" cm="1">
        <f t="array" ref="I2398">_xlfn.IFS(H2398&gt;411,"Platinum",AND(H2398&lt;=411, H2398&gt;311),"Gold",AND(H2398&lt;=311,H2398&gt;211),"Silver",H2398&lt;=211,"Bronze")</f>
        <v>Gold</v>
      </c>
      <c r="J2398" t="str" cm="1">
        <f t="array" ref="J2398">_xlfn.IFS(
H2398="444","Champions",
LEFT(H2398,1)="4","Loyal Customers",
MID(H2398,2,1)="4","Potential Loyalists",
LEFT(H2398,1)="3","Promising",
LEFT(H2398,1)="2","Customers Needing Attention",
LEFT(H2398,1)&lt;="2","At Risk",
RIGHT(H2398,1)="4","Can't Lose Them",
TRUE,"Hibernating"
)</f>
        <v>Promising</v>
      </c>
    </row>
    <row r="2399" spans="1:10" x14ac:dyDescent="0.25">
      <c r="A2399" s="3" t="s">
        <v>2415</v>
      </c>
      <c r="B2399">
        <v>11</v>
      </c>
      <c r="C2399">
        <v>4</v>
      </c>
      <c r="D2399">
        <v>2158.71</v>
      </c>
      <c r="E2399" cm="1">
        <f t="array" ref="E2399">_xlfn.IFS(B2399&gt;87,1,AND(B2399&lt;=87, B2399&gt;45),2,AND(B2399&lt;=45,B2399&gt;18),3,B2399&lt;=18,4)</f>
        <v>4</v>
      </c>
      <c r="F2399" cm="1">
        <f t="array" ref="F2399">_xlfn.IFS(C2399&gt;7,4,AND(C2399&lt;=7, C2399&gt;5),3,AND(C2399&lt;=5,C2399&gt;4),2,C2399&lt;=4,1)</f>
        <v>1</v>
      </c>
      <c r="G2399" cm="1">
        <f t="array" ref="G2399">_xlfn.IFS(D2399&gt;4094,4,AND(D2399&lt;=4094, D2399&gt;2784),3,AND(D2399&lt;=2784,D2399&gt;1779),2,D2399&lt;=1779,1)</f>
        <v>2</v>
      </c>
      <c r="H2399">
        <f t="shared" si="37"/>
        <v>412</v>
      </c>
      <c r="I2399" t="str" cm="1">
        <f t="array" ref="I2399">_xlfn.IFS(H2399&gt;411,"Platinum",AND(H2399&lt;=411, H2399&gt;311),"Gold",AND(H2399&lt;=311,H2399&gt;211),"Silver",H2399&lt;=211,"Bronze")</f>
        <v>Platinum</v>
      </c>
      <c r="J2399" t="str" cm="1">
        <f t="array" ref="J2399">_xlfn.IFS(
H2399="444","Champions",
LEFT(H2399,1)="4","Loyal Customers",
MID(H2399,2,1)="4","Potential Loyalists",
LEFT(H2399,1)="3","Promising",
LEFT(H2399,1)="2","Customers Needing Attention",
LEFT(H2399,1)&lt;="2","At Risk",
RIGHT(H2399,1)="4","Can't Lose Them",
TRUE,"Hibernating"
)</f>
        <v>Loyal Customers</v>
      </c>
    </row>
    <row r="2400" spans="1:10" x14ac:dyDescent="0.25">
      <c r="A2400" s="3" t="s">
        <v>2416</v>
      </c>
      <c r="B2400">
        <v>52</v>
      </c>
      <c r="C2400">
        <v>4</v>
      </c>
      <c r="D2400">
        <v>2307.21</v>
      </c>
      <c r="E2400" cm="1">
        <f t="array" ref="E2400">_xlfn.IFS(B2400&gt;87,1,AND(B2400&lt;=87, B2400&gt;45),2,AND(B2400&lt;=45,B2400&gt;18),3,B2400&lt;=18,4)</f>
        <v>2</v>
      </c>
      <c r="F2400" cm="1">
        <f t="array" ref="F2400">_xlfn.IFS(C2400&gt;7,4,AND(C2400&lt;=7, C2400&gt;5),3,AND(C2400&lt;=5,C2400&gt;4),2,C2400&lt;=4,1)</f>
        <v>1</v>
      </c>
      <c r="G2400" cm="1">
        <f t="array" ref="G2400">_xlfn.IFS(D2400&gt;4094,4,AND(D2400&lt;=4094, D2400&gt;2784),3,AND(D2400&lt;=2784,D2400&gt;1779),2,D2400&lt;=1779,1)</f>
        <v>2</v>
      </c>
      <c r="H2400">
        <f t="shared" si="37"/>
        <v>212</v>
      </c>
      <c r="I2400" t="str" cm="1">
        <f t="array" ref="I2400">_xlfn.IFS(H2400&gt;411,"Platinum",AND(H2400&lt;=411, H2400&gt;311),"Gold",AND(H2400&lt;=311,H2400&gt;211),"Silver",H2400&lt;=211,"Bronze")</f>
        <v>Silver</v>
      </c>
      <c r="J2400" t="str" cm="1">
        <f t="array" ref="J2400">_xlfn.IFS(
H2400="444","Champions",
LEFT(H2400,1)="4","Loyal Customers",
MID(H2400,2,1)="4","Potential Loyalists",
LEFT(H2400,1)="3","Promising",
LEFT(H2400,1)="2","Customers Needing Attention",
LEFT(H2400,1)&lt;="2","At Risk",
RIGHT(H2400,1)="4","Can't Lose Them",
TRUE,"Hibernating"
)</f>
        <v>Customers Needing Attention</v>
      </c>
    </row>
    <row r="2401" spans="1:10" x14ac:dyDescent="0.25">
      <c r="A2401" s="3" t="s">
        <v>2417</v>
      </c>
      <c r="B2401">
        <v>83</v>
      </c>
      <c r="C2401">
        <v>1</v>
      </c>
      <c r="D2401">
        <v>198.22</v>
      </c>
      <c r="E2401" cm="1">
        <f t="array" ref="E2401">_xlfn.IFS(B2401&gt;87,1,AND(B2401&lt;=87, B2401&gt;45),2,AND(B2401&lt;=45,B2401&gt;18),3,B2401&lt;=18,4)</f>
        <v>2</v>
      </c>
      <c r="F2401" cm="1">
        <f t="array" ref="F2401">_xlfn.IFS(C2401&gt;7,4,AND(C2401&lt;=7, C2401&gt;5),3,AND(C2401&lt;=5,C2401&gt;4),2,C2401&lt;=4,1)</f>
        <v>1</v>
      </c>
      <c r="G2401" cm="1">
        <f t="array" ref="G2401">_xlfn.IFS(D2401&gt;4094,4,AND(D2401&lt;=4094, D2401&gt;2784),3,AND(D2401&lt;=2784,D2401&gt;1779),2,D2401&lt;=1779,1)</f>
        <v>1</v>
      </c>
      <c r="H2401">
        <f t="shared" si="37"/>
        <v>211</v>
      </c>
      <c r="I2401" t="str" cm="1">
        <f t="array" ref="I2401">_xlfn.IFS(H2401&gt;411,"Platinum",AND(H2401&lt;=411, H2401&gt;311),"Gold",AND(H2401&lt;=311,H2401&gt;211),"Silver",H2401&lt;=211,"Bronze")</f>
        <v>Bronze</v>
      </c>
      <c r="J2401" t="str" cm="1">
        <f t="array" ref="J2401">_xlfn.IFS(
H2401="444","Champions",
LEFT(H2401,1)="4","Loyal Customers",
MID(H2401,2,1)="4","Potential Loyalists",
LEFT(H2401,1)="3","Promising",
LEFT(H2401,1)="2","Customers Needing Attention",
LEFT(H2401,1)&lt;="2","At Risk",
RIGHT(H2401,1)="4","Can't Lose Them",
TRUE,"Hibernating"
)</f>
        <v>Customers Needing Attention</v>
      </c>
    </row>
    <row r="2402" spans="1:10" x14ac:dyDescent="0.25">
      <c r="A2402" s="3" t="s">
        <v>2418</v>
      </c>
      <c r="B2402">
        <v>110</v>
      </c>
      <c r="C2402">
        <v>2</v>
      </c>
      <c r="D2402">
        <v>2133.88</v>
      </c>
      <c r="E2402" cm="1">
        <f t="array" ref="E2402">_xlfn.IFS(B2402&gt;87,1,AND(B2402&lt;=87, B2402&gt;45),2,AND(B2402&lt;=45,B2402&gt;18),3,B2402&lt;=18,4)</f>
        <v>1</v>
      </c>
      <c r="F2402" cm="1">
        <f t="array" ref="F2402">_xlfn.IFS(C2402&gt;7,4,AND(C2402&lt;=7, C2402&gt;5),3,AND(C2402&lt;=5,C2402&gt;4),2,C2402&lt;=4,1)</f>
        <v>1</v>
      </c>
      <c r="G2402" cm="1">
        <f t="array" ref="G2402">_xlfn.IFS(D2402&gt;4094,4,AND(D2402&lt;=4094, D2402&gt;2784),3,AND(D2402&lt;=2784,D2402&gt;1779),2,D2402&lt;=1779,1)</f>
        <v>2</v>
      </c>
      <c r="H2402">
        <f t="shared" si="37"/>
        <v>112</v>
      </c>
      <c r="I2402" t="str" cm="1">
        <f t="array" ref="I2402">_xlfn.IFS(H2402&gt;411,"Platinum",AND(H2402&lt;=411, H2402&gt;311),"Gold",AND(H2402&lt;=311,H2402&gt;211),"Silver",H2402&lt;=211,"Bronze")</f>
        <v>Bronze</v>
      </c>
      <c r="J2402" t="str" cm="1">
        <f t="array" ref="J2402">_xlfn.IFS(
H2402="444","Champions",
LEFT(H2402,1)="4","Loyal Customers",
MID(H2402,2,1)="4","Potential Loyalists",
LEFT(H2402,1)="3","Promising",
LEFT(H2402,1)="2","Customers Needing Attention",
LEFT(H2402,1)&lt;="2","At Risk",
RIGHT(H2402,1)="4","Can't Lose Them",
TRUE,"Hibernating"
)</f>
        <v>At Risk</v>
      </c>
    </row>
    <row r="2403" spans="1:10" x14ac:dyDescent="0.25">
      <c r="A2403" s="3" t="s">
        <v>2419</v>
      </c>
      <c r="B2403">
        <v>14</v>
      </c>
      <c r="C2403">
        <v>6</v>
      </c>
      <c r="D2403">
        <v>1496.78</v>
      </c>
      <c r="E2403" cm="1">
        <f t="array" ref="E2403">_xlfn.IFS(B2403&gt;87,1,AND(B2403&lt;=87, B2403&gt;45),2,AND(B2403&lt;=45,B2403&gt;18),3,B2403&lt;=18,4)</f>
        <v>4</v>
      </c>
      <c r="F2403" cm="1">
        <f t="array" ref="F2403">_xlfn.IFS(C2403&gt;7,4,AND(C2403&lt;=7, C2403&gt;5),3,AND(C2403&lt;=5,C2403&gt;4),2,C2403&lt;=4,1)</f>
        <v>3</v>
      </c>
      <c r="G2403" cm="1">
        <f t="array" ref="G2403">_xlfn.IFS(D2403&gt;4094,4,AND(D2403&lt;=4094, D2403&gt;2784),3,AND(D2403&lt;=2784,D2403&gt;1779),2,D2403&lt;=1779,1)</f>
        <v>1</v>
      </c>
      <c r="H2403">
        <f t="shared" si="37"/>
        <v>431</v>
      </c>
      <c r="I2403" t="str" cm="1">
        <f t="array" ref="I2403">_xlfn.IFS(H2403&gt;411,"Platinum",AND(H2403&lt;=411, H2403&gt;311),"Gold",AND(H2403&lt;=311,H2403&gt;211),"Silver",H2403&lt;=211,"Bronze")</f>
        <v>Platinum</v>
      </c>
      <c r="J2403" t="str" cm="1">
        <f t="array" ref="J2403">_xlfn.IFS(
H2403="444","Champions",
LEFT(H2403,1)="4","Loyal Customers",
MID(H2403,2,1)="4","Potential Loyalists",
LEFT(H2403,1)="3","Promising",
LEFT(H2403,1)="2","Customers Needing Attention",
LEFT(H2403,1)&lt;="2","At Risk",
RIGHT(H2403,1)="4","Can't Lose Them",
TRUE,"Hibernating"
)</f>
        <v>Loyal Customers</v>
      </c>
    </row>
    <row r="2404" spans="1:10" x14ac:dyDescent="0.25">
      <c r="A2404" s="3" t="s">
        <v>2420</v>
      </c>
      <c r="B2404">
        <v>98</v>
      </c>
      <c r="C2404">
        <v>5</v>
      </c>
      <c r="D2404">
        <v>2601.59</v>
      </c>
      <c r="E2404" cm="1">
        <f t="array" ref="E2404">_xlfn.IFS(B2404&gt;87,1,AND(B2404&lt;=87, B2404&gt;45),2,AND(B2404&lt;=45,B2404&gt;18),3,B2404&lt;=18,4)</f>
        <v>1</v>
      </c>
      <c r="F2404" cm="1">
        <f t="array" ref="F2404">_xlfn.IFS(C2404&gt;7,4,AND(C2404&lt;=7, C2404&gt;5),3,AND(C2404&lt;=5,C2404&gt;4),2,C2404&lt;=4,1)</f>
        <v>2</v>
      </c>
      <c r="G2404" cm="1">
        <f t="array" ref="G2404">_xlfn.IFS(D2404&gt;4094,4,AND(D2404&lt;=4094, D2404&gt;2784),3,AND(D2404&lt;=2784,D2404&gt;1779),2,D2404&lt;=1779,1)</f>
        <v>2</v>
      </c>
      <c r="H2404">
        <f t="shared" si="37"/>
        <v>122</v>
      </c>
      <c r="I2404" t="str" cm="1">
        <f t="array" ref="I2404">_xlfn.IFS(H2404&gt;411,"Platinum",AND(H2404&lt;=411, H2404&gt;311),"Gold",AND(H2404&lt;=311,H2404&gt;211),"Silver",H2404&lt;=211,"Bronze")</f>
        <v>Bronze</v>
      </c>
      <c r="J2404" t="str" cm="1">
        <f t="array" ref="J2404">_xlfn.IFS(
H2404="444","Champions",
LEFT(H2404,1)="4","Loyal Customers",
MID(H2404,2,1)="4","Potential Loyalists",
LEFT(H2404,1)="3","Promising",
LEFT(H2404,1)="2","Customers Needing Attention",
LEFT(H2404,1)&lt;="2","At Risk",
RIGHT(H2404,1)="4","Can't Lose Them",
TRUE,"Hibernating"
)</f>
        <v>At Risk</v>
      </c>
    </row>
    <row r="2405" spans="1:10" x14ac:dyDescent="0.25">
      <c r="A2405" s="3" t="s">
        <v>2421</v>
      </c>
      <c r="B2405">
        <v>77</v>
      </c>
      <c r="C2405">
        <v>8</v>
      </c>
      <c r="D2405">
        <v>3167.8900000000003</v>
      </c>
      <c r="E2405" cm="1">
        <f t="array" ref="E2405">_xlfn.IFS(B2405&gt;87,1,AND(B2405&lt;=87, B2405&gt;45),2,AND(B2405&lt;=45,B2405&gt;18),3,B2405&lt;=18,4)</f>
        <v>2</v>
      </c>
      <c r="F2405" cm="1">
        <f t="array" ref="F2405">_xlfn.IFS(C2405&gt;7,4,AND(C2405&lt;=7, C2405&gt;5),3,AND(C2405&lt;=5,C2405&gt;4),2,C2405&lt;=4,1)</f>
        <v>4</v>
      </c>
      <c r="G2405" cm="1">
        <f t="array" ref="G2405">_xlfn.IFS(D2405&gt;4094,4,AND(D2405&lt;=4094, D2405&gt;2784),3,AND(D2405&lt;=2784,D2405&gt;1779),2,D2405&lt;=1779,1)</f>
        <v>3</v>
      </c>
      <c r="H2405">
        <f t="shared" si="37"/>
        <v>243</v>
      </c>
      <c r="I2405" t="str" cm="1">
        <f t="array" ref="I2405">_xlfn.IFS(H2405&gt;411,"Platinum",AND(H2405&lt;=411, H2405&gt;311),"Gold",AND(H2405&lt;=311,H2405&gt;211),"Silver",H2405&lt;=211,"Bronze")</f>
        <v>Silver</v>
      </c>
      <c r="J2405" t="str" cm="1">
        <f t="array" ref="J2405">_xlfn.IFS(
H2405="444","Champions",
LEFT(H2405,1)="4","Loyal Customers",
MID(H2405,2,1)="4","Potential Loyalists",
LEFT(H2405,1)="3","Promising",
LEFT(H2405,1)="2","Customers Needing Attention",
LEFT(H2405,1)&lt;="2","At Risk",
RIGHT(H2405,1)="4","Can't Lose Them",
TRUE,"Hibernating"
)</f>
        <v>Potential Loyalists</v>
      </c>
    </row>
    <row r="2406" spans="1:10" x14ac:dyDescent="0.25">
      <c r="A2406" s="3" t="s">
        <v>2422</v>
      </c>
      <c r="B2406">
        <v>47</v>
      </c>
      <c r="C2406">
        <v>6</v>
      </c>
      <c r="D2406">
        <v>4710.4199999999992</v>
      </c>
      <c r="E2406" cm="1">
        <f t="array" ref="E2406">_xlfn.IFS(B2406&gt;87,1,AND(B2406&lt;=87, B2406&gt;45),2,AND(B2406&lt;=45,B2406&gt;18),3,B2406&lt;=18,4)</f>
        <v>2</v>
      </c>
      <c r="F2406" cm="1">
        <f t="array" ref="F2406">_xlfn.IFS(C2406&gt;7,4,AND(C2406&lt;=7, C2406&gt;5),3,AND(C2406&lt;=5,C2406&gt;4),2,C2406&lt;=4,1)</f>
        <v>3</v>
      </c>
      <c r="G2406" cm="1">
        <f t="array" ref="G2406">_xlfn.IFS(D2406&gt;4094,4,AND(D2406&lt;=4094, D2406&gt;2784),3,AND(D2406&lt;=2784,D2406&gt;1779),2,D2406&lt;=1779,1)</f>
        <v>4</v>
      </c>
      <c r="H2406">
        <f t="shared" si="37"/>
        <v>234</v>
      </c>
      <c r="I2406" t="str" cm="1">
        <f t="array" ref="I2406">_xlfn.IFS(H2406&gt;411,"Platinum",AND(H2406&lt;=411, H2406&gt;311),"Gold",AND(H2406&lt;=311,H2406&gt;211),"Silver",H2406&lt;=211,"Bronze")</f>
        <v>Silver</v>
      </c>
      <c r="J2406" t="str" cm="1">
        <f t="array" ref="J2406">_xlfn.IFS(
H2406="444","Champions",
LEFT(H2406,1)="4","Loyal Customers",
MID(H2406,2,1)="4","Potential Loyalists",
LEFT(H2406,1)="3","Promising",
LEFT(H2406,1)="2","Customers Needing Attention",
LEFT(H2406,1)&lt;="2","At Risk",
RIGHT(H2406,1)="4","Can't Lose Them",
TRUE,"Hibernating"
)</f>
        <v>Customers Needing Attention</v>
      </c>
    </row>
    <row r="2407" spans="1:10" x14ac:dyDescent="0.25">
      <c r="A2407" s="3" t="s">
        <v>2423</v>
      </c>
      <c r="B2407">
        <v>73</v>
      </c>
      <c r="C2407">
        <v>3</v>
      </c>
      <c r="D2407">
        <v>2208.52</v>
      </c>
      <c r="E2407" cm="1">
        <f t="array" ref="E2407">_xlfn.IFS(B2407&gt;87,1,AND(B2407&lt;=87, B2407&gt;45),2,AND(B2407&lt;=45,B2407&gt;18),3,B2407&lt;=18,4)</f>
        <v>2</v>
      </c>
      <c r="F2407" cm="1">
        <f t="array" ref="F2407">_xlfn.IFS(C2407&gt;7,4,AND(C2407&lt;=7, C2407&gt;5),3,AND(C2407&lt;=5,C2407&gt;4),2,C2407&lt;=4,1)</f>
        <v>1</v>
      </c>
      <c r="G2407" cm="1">
        <f t="array" ref="G2407">_xlfn.IFS(D2407&gt;4094,4,AND(D2407&lt;=4094, D2407&gt;2784),3,AND(D2407&lt;=2784,D2407&gt;1779),2,D2407&lt;=1779,1)</f>
        <v>2</v>
      </c>
      <c r="H2407">
        <f t="shared" si="37"/>
        <v>212</v>
      </c>
      <c r="I2407" t="str" cm="1">
        <f t="array" ref="I2407">_xlfn.IFS(H2407&gt;411,"Platinum",AND(H2407&lt;=411, H2407&gt;311),"Gold",AND(H2407&lt;=311,H2407&gt;211),"Silver",H2407&lt;=211,"Bronze")</f>
        <v>Silver</v>
      </c>
      <c r="J2407" t="str" cm="1">
        <f t="array" ref="J2407">_xlfn.IFS(
H2407="444","Champions",
LEFT(H2407,1)="4","Loyal Customers",
MID(H2407,2,1)="4","Potential Loyalists",
LEFT(H2407,1)="3","Promising",
LEFT(H2407,1)="2","Customers Needing Attention",
LEFT(H2407,1)&lt;="2","At Risk",
RIGHT(H2407,1)="4","Can't Lose Them",
TRUE,"Hibernating"
)</f>
        <v>Customers Needing Attention</v>
      </c>
    </row>
    <row r="2408" spans="1:10" x14ac:dyDescent="0.25">
      <c r="A2408" s="3" t="s">
        <v>2424</v>
      </c>
      <c r="B2408">
        <v>91</v>
      </c>
      <c r="C2408">
        <v>5</v>
      </c>
      <c r="D2408">
        <v>5170.51</v>
      </c>
      <c r="E2408" cm="1">
        <f t="array" ref="E2408">_xlfn.IFS(B2408&gt;87,1,AND(B2408&lt;=87, B2408&gt;45),2,AND(B2408&lt;=45,B2408&gt;18),3,B2408&lt;=18,4)</f>
        <v>1</v>
      </c>
      <c r="F2408" cm="1">
        <f t="array" ref="F2408">_xlfn.IFS(C2408&gt;7,4,AND(C2408&lt;=7, C2408&gt;5),3,AND(C2408&lt;=5,C2408&gt;4),2,C2408&lt;=4,1)</f>
        <v>2</v>
      </c>
      <c r="G2408" cm="1">
        <f t="array" ref="G2408">_xlfn.IFS(D2408&gt;4094,4,AND(D2408&lt;=4094, D2408&gt;2784),3,AND(D2408&lt;=2784,D2408&gt;1779),2,D2408&lt;=1779,1)</f>
        <v>4</v>
      </c>
      <c r="H2408">
        <f t="shared" si="37"/>
        <v>124</v>
      </c>
      <c r="I2408" t="str" cm="1">
        <f t="array" ref="I2408">_xlfn.IFS(H2408&gt;411,"Platinum",AND(H2408&lt;=411, H2408&gt;311),"Gold",AND(H2408&lt;=311,H2408&gt;211),"Silver",H2408&lt;=211,"Bronze")</f>
        <v>Bronze</v>
      </c>
      <c r="J2408" t="str" cm="1">
        <f t="array" ref="J2408">_xlfn.IFS(
H2408="444","Champions",
LEFT(H2408,1)="4","Loyal Customers",
MID(H2408,2,1)="4","Potential Loyalists",
LEFT(H2408,1)="3","Promising",
LEFT(H2408,1)="2","Customers Needing Attention",
LEFT(H2408,1)&lt;="2","At Risk",
RIGHT(H2408,1)="4","Can't Lose Them",
TRUE,"Hibernating"
)</f>
        <v>At Risk</v>
      </c>
    </row>
    <row r="2409" spans="1:10" x14ac:dyDescent="0.25">
      <c r="A2409" s="3" t="s">
        <v>2425</v>
      </c>
      <c r="B2409">
        <v>0</v>
      </c>
      <c r="C2409">
        <v>7</v>
      </c>
      <c r="D2409">
        <v>4539.9500000000007</v>
      </c>
      <c r="E2409" cm="1">
        <f t="array" ref="E2409">_xlfn.IFS(B2409&gt;87,1,AND(B2409&lt;=87, B2409&gt;45),2,AND(B2409&lt;=45,B2409&gt;18),3,B2409&lt;=18,4)</f>
        <v>4</v>
      </c>
      <c r="F2409" cm="1">
        <f t="array" ref="F2409">_xlfn.IFS(C2409&gt;7,4,AND(C2409&lt;=7, C2409&gt;5),3,AND(C2409&lt;=5,C2409&gt;4),2,C2409&lt;=4,1)</f>
        <v>3</v>
      </c>
      <c r="G2409" cm="1">
        <f t="array" ref="G2409">_xlfn.IFS(D2409&gt;4094,4,AND(D2409&lt;=4094, D2409&gt;2784),3,AND(D2409&lt;=2784,D2409&gt;1779),2,D2409&lt;=1779,1)</f>
        <v>4</v>
      </c>
      <c r="H2409">
        <f t="shared" si="37"/>
        <v>434</v>
      </c>
      <c r="I2409" t="str" cm="1">
        <f t="array" ref="I2409">_xlfn.IFS(H2409&gt;411,"Platinum",AND(H2409&lt;=411, H2409&gt;311),"Gold",AND(H2409&lt;=311,H2409&gt;211),"Silver",H2409&lt;=211,"Bronze")</f>
        <v>Platinum</v>
      </c>
      <c r="J2409" t="str" cm="1">
        <f t="array" ref="J2409">_xlfn.IFS(
H2409="444","Champions",
LEFT(H2409,1)="4","Loyal Customers",
MID(H2409,2,1)="4","Potential Loyalists",
LEFT(H2409,1)="3","Promising",
LEFT(H2409,1)="2","Customers Needing Attention",
LEFT(H2409,1)&lt;="2","At Risk",
RIGHT(H2409,1)="4","Can't Lose Them",
TRUE,"Hibernating"
)</f>
        <v>Loyal Customers</v>
      </c>
    </row>
    <row r="2410" spans="1:10" x14ac:dyDescent="0.25">
      <c r="A2410" s="3" t="s">
        <v>2426</v>
      </c>
      <c r="B2410">
        <v>80</v>
      </c>
      <c r="C2410">
        <v>4</v>
      </c>
      <c r="D2410">
        <v>2766.27</v>
      </c>
      <c r="E2410" cm="1">
        <f t="array" ref="E2410">_xlfn.IFS(B2410&gt;87,1,AND(B2410&lt;=87, B2410&gt;45),2,AND(B2410&lt;=45,B2410&gt;18),3,B2410&lt;=18,4)</f>
        <v>2</v>
      </c>
      <c r="F2410" cm="1">
        <f t="array" ref="F2410">_xlfn.IFS(C2410&gt;7,4,AND(C2410&lt;=7, C2410&gt;5),3,AND(C2410&lt;=5,C2410&gt;4),2,C2410&lt;=4,1)</f>
        <v>1</v>
      </c>
      <c r="G2410" cm="1">
        <f t="array" ref="G2410">_xlfn.IFS(D2410&gt;4094,4,AND(D2410&lt;=4094, D2410&gt;2784),3,AND(D2410&lt;=2784,D2410&gt;1779),2,D2410&lt;=1779,1)</f>
        <v>2</v>
      </c>
      <c r="H2410">
        <f t="shared" si="37"/>
        <v>212</v>
      </c>
      <c r="I2410" t="str" cm="1">
        <f t="array" ref="I2410">_xlfn.IFS(H2410&gt;411,"Platinum",AND(H2410&lt;=411, H2410&gt;311),"Gold",AND(H2410&lt;=311,H2410&gt;211),"Silver",H2410&lt;=211,"Bronze")</f>
        <v>Silver</v>
      </c>
      <c r="J2410" t="str" cm="1">
        <f t="array" ref="J2410">_xlfn.IFS(
H2410="444","Champions",
LEFT(H2410,1)="4","Loyal Customers",
MID(H2410,2,1)="4","Potential Loyalists",
LEFT(H2410,1)="3","Promising",
LEFT(H2410,1)="2","Customers Needing Attention",
LEFT(H2410,1)&lt;="2","At Risk",
RIGHT(H2410,1)="4","Can't Lose Them",
TRUE,"Hibernating"
)</f>
        <v>Customers Needing Attention</v>
      </c>
    </row>
    <row r="2411" spans="1:10" x14ac:dyDescent="0.25">
      <c r="A2411" s="3" t="s">
        <v>2427</v>
      </c>
      <c r="B2411">
        <v>44</v>
      </c>
      <c r="C2411">
        <v>6</v>
      </c>
      <c r="D2411">
        <v>4344.71</v>
      </c>
      <c r="E2411" cm="1">
        <f t="array" ref="E2411">_xlfn.IFS(B2411&gt;87,1,AND(B2411&lt;=87, B2411&gt;45),2,AND(B2411&lt;=45,B2411&gt;18),3,B2411&lt;=18,4)</f>
        <v>3</v>
      </c>
      <c r="F2411" cm="1">
        <f t="array" ref="F2411">_xlfn.IFS(C2411&gt;7,4,AND(C2411&lt;=7, C2411&gt;5),3,AND(C2411&lt;=5,C2411&gt;4),2,C2411&lt;=4,1)</f>
        <v>3</v>
      </c>
      <c r="G2411" cm="1">
        <f t="array" ref="G2411">_xlfn.IFS(D2411&gt;4094,4,AND(D2411&lt;=4094, D2411&gt;2784),3,AND(D2411&lt;=2784,D2411&gt;1779),2,D2411&lt;=1779,1)</f>
        <v>4</v>
      </c>
      <c r="H2411">
        <f t="shared" si="37"/>
        <v>334</v>
      </c>
      <c r="I2411" t="str" cm="1">
        <f t="array" ref="I2411">_xlfn.IFS(H2411&gt;411,"Platinum",AND(H2411&lt;=411, H2411&gt;311),"Gold",AND(H2411&lt;=311,H2411&gt;211),"Silver",H2411&lt;=211,"Bronze")</f>
        <v>Gold</v>
      </c>
      <c r="J2411" t="str" cm="1">
        <f t="array" ref="J2411">_xlfn.IFS(
H2411="444","Champions",
LEFT(H2411,1)="4","Loyal Customers",
MID(H2411,2,1)="4","Potential Loyalists",
LEFT(H2411,1)="3","Promising",
LEFT(H2411,1)="2","Customers Needing Attention",
LEFT(H2411,1)&lt;="2","At Risk",
RIGHT(H2411,1)="4","Can't Lose Them",
TRUE,"Hibernating"
)</f>
        <v>Promising</v>
      </c>
    </row>
    <row r="2412" spans="1:10" x14ac:dyDescent="0.25">
      <c r="A2412" s="3" t="s">
        <v>2428</v>
      </c>
      <c r="B2412">
        <v>75</v>
      </c>
      <c r="C2412">
        <v>3</v>
      </c>
      <c r="D2412">
        <v>2072.7199999999998</v>
      </c>
      <c r="E2412" cm="1">
        <f t="array" ref="E2412">_xlfn.IFS(B2412&gt;87,1,AND(B2412&lt;=87, B2412&gt;45),2,AND(B2412&lt;=45,B2412&gt;18),3,B2412&lt;=18,4)</f>
        <v>2</v>
      </c>
      <c r="F2412" cm="1">
        <f t="array" ref="F2412">_xlfn.IFS(C2412&gt;7,4,AND(C2412&lt;=7, C2412&gt;5),3,AND(C2412&lt;=5,C2412&gt;4),2,C2412&lt;=4,1)</f>
        <v>1</v>
      </c>
      <c r="G2412" cm="1">
        <f t="array" ref="G2412">_xlfn.IFS(D2412&gt;4094,4,AND(D2412&lt;=4094, D2412&gt;2784),3,AND(D2412&lt;=2784,D2412&gt;1779),2,D2412&lt;=1779,1)</f>
        <v>2</v>
      </c>
      <c r="H2412">
        <f t="shared" si="37"/>
        <v>212</v>
      </c>
      <c r="I2412" t="str" cm="1">
        <f t="array" ref="I2412">_xlfn.IFS(H2412&gt;411,"Platinum",AND(H2412&lt;=411, H2412&gt;311),"Gold",AND(H2412&lt;=311,H2412&gt;211),"Silver",H2412&lt;=211,"Bronze")</f>
        <v>Silver</v>
      </c>
      <c r="J2412" t="str" cm="1">
        <f t="array" ref="J2412">_xlfn.IFS(
H2412="444","Champions",
LEFT(H2412,1)="4","Loyal Customers",
MID(H2412,2,1)="4","Potential Loyalists",
LEFT(H2412,1)="3","Promising",
LEFT(H2412,1)="2","Customers Needing Attention",
LEFT(H2412,1)&lt;="2","At Risk",
RIGHT(H2412,1)="4","Can't Lose Them",
TRUE,"Hibernating"
)</f>
        <v>Customers Needing Attention</v>
      </c>
    </row>
    <row r="2413" spans="1:10" x14ac:dyDescent="0.25">
      <c r="A2413" s="3" t="s">
        <v>2429</v>
      </c>
      <c r="B2413">
        <v>55</v>
      </c>
      <c r="C2413">
        <v>4</v>
      </c>
      <c r="D2413">
        <v>676.98</v>
      </c>
      <c r="E2413" cm="1">
        <f t="array" ref="E2413">_xlfn.IFS(B2413&gt;87,1,AND(B2413&lt;=87, B2413&gt;45),2,AND(B2413&lt;=45,B2413&gt;18),3,B2413&lt;=18,4)</f>
        <v>2</v>
      </c>
      <c r="F2413" cm="1">
        <f t="array" ref="F2413">_xlfn.IFS(C2413&gt;7,4,AND(C2413&lt;=7, C2413&gt;5),3,AND(C2413&lt;=5,C2413&gt;4),2,C2413&lt;=4,1)</f>
        <v>1</v>
      </c>
      <c r="G2413" cm="1">
        <f t="array" ref="G2413">_xlfn.IFS(D2413&gt;4094,4,AND(D2413&lt;=4094, D2413&gt;2784),3,AND(D2413&lt;=2784,D2413&gt;1779),2,D2413&lt;=1779,1)</f>
        <v>1</v>
      </c>
      <c r="H2413">
        <f t="shared" si="37"/>
        <v>211</v>
      </c>
      <c r="I2413" t="str" cm="1">
        <f t="array" ref="I2413">_xlfn.IFS(H2413&gt;411,"Platinum",AND(H2413&lt;=411, H2413&gt;311),"Gold",AND(H2413&lt;=311,H2413&gt;211),"Silver",H2413&lt;=211,"Bronze")</f>
        <v>Bronze</v>
      </c>
      <c r="J2413" t="str" cm="1">
        <f t="array" ref="J2413">_xlfn.IFS(
H2413="444","Champions",
LEFT(H2413,1)="4","Loyal Customers",
MID(H2413,2,1)="4","Potential Loyalists",
LEFT(H2413,1)="3","Promising",
LEFT(H2413,1)="2","Customers Needing Attention",
LEFT(H2413,1)&lt;="2","At Risk",
RIGHT(H2413,1)="4","Can't Lose Them",
TRUE,"Hibernating"
)</f>
        <v>Customers Needing Attention</v>
      </c>
    </row>
    <row r="2414" spans="1:10" x14ac:dyDescent="0.25">
      <c r="A2414" s="3" t="s">
        <v>2430</v>
      </c>
      <c r="B2414">
        <v>45</v>
      </c>
      <c r="C2414">
        <v>6</v>
      </c>
      <c r="D2414">
        <v>4681.8500000000004</v>
      </c>
      <c r="E2414" cm="1">
        <f t="array" ref="E2414">_xlfn.IFS(B2414&gt;87,1,AND(B2414&lt;=87, B2414&gt;45),2,AND(B2414&lt;=45,B2414&gt;18),3,B2414&lt;=18,4)</f>
        <v>3</v>
      </c>
      <c r="F2414" cm="1">
        <f t="array" ref="F2414">_xlfn.IFS(C2414&gt;7,4,AND(C2414&lt;=7, C2414&gt;5),3,AND(C2414&lt;=5,C2414&gt;4),2,C2414&lt;=4,1)</f>
        <v>3</v>
      </c>
      <c r="G2414" cm="1">
        <f t="array" ref="G2414">_xlfn.IFS(D2414&gt;4094,4,AND(D2414&lt;=4094, D2414&gt;2784),3,AND(D2414&lt;=2784,D2414&gt;1779),2,D2414&lt;=1779,1)</f>
        <v>4</v>
      </c>
      <c r="H2414">
        <f t="shared" si="37"/>
        <v>334</v>
      </c>
      <c r="I2414" t="str" cm="1">
        <f t="array" ref="I2414">_xlfn.IFS(H2414&gt;411,"Platinum",AND(H2414&lt;=411, H2414&gt;311),"Gold",AND(H2414&lt;=311,H2414&gt;211),"Silver",H2414&lt;=211,"Bronze")</f>
        <v>Gold</v>
      </c>
      <c r="J2414" t="str" cm="1">
        <f t="array" ref="J2414">_xlfn.IFS(
H2414="444","Champions",
LEFT(H2414,1)="4","Loyal Customers",
MID(H2414,2,1)="4","Potential Loyalists",
LEFT(H2414,1)="3","Promising",
LEFT(H2414,1)="2","Customers Needing Attention",
LEFT(H2414,1)&lt;="2","At Risk",
RIGHT(H2414,1)="4","Can't Lose Them",
TRUE,"Hibernating"
)</f>
        <v>Promising</v>
      </c>
    </row>
    <row r="2415" spans="1:10" x14ac:dyDescent="0.25">
      <c r="A2415" s="3" t="s">
        <v>2431</v>
      </c>
      <c r="B2415">
        <v>24</v>
      </c>
      <c r="C2415">
        <v>6</v>
      </c>
      <c r="D2415">
        <v>2346.62</v>
      </c>
      <c r="E2415" cm="1">
        <f t="array" ref="E2415">_xlfn.IFS(B2415&gt;87,1,AND(B2415&lt;=87, B2415&gt;45),2,AND(B2415&lt;=45,B2415&gt;18),3,B2415&lt;=18,4)</f>
        <v>3</v>
      </c>
      <c r="F2415" cm="1">
        <f t="array" ref="F2415">_xlfn.IFS(C2415&gt;7,4,AND(C2415&lt;=7, C2415&gt;5),3,AND(C2415&lt;=5,C2415&gt;4),2,C2415&lt;=4,1)</f>
        <v>3</v>
      </c>
      <c r="G2415" cm="1">
        <f t="array" ref="G2415">_xlfn.IFS(D2415&gt;4094,4,AND(D2415&lt;=4094, D2415&gt;2784),3,AND(D2415&lt;=2784,D2415&gt;1779),2,D2415&lt;=1779,1)</f>
        <v>2</v>
      </c>
      <c r="H2415">
        <f t="shared" si="37"/>
        <v>332</v>
      </c>
      <c r="I2415" t="str" cm="1">
        <f t="array" ref="I2415">_xlfn.IFS(H2415&gt;411,"Platinum",AND(H2415&lt;=411, H2415&gt;311),"Gold",AND(H2415&lt;=311,H2415&gt;211),"Silver",H2415&lt;=211,"Bronze")</f>
        <v>Gold</v>
      </c>
      <c r="J2415" t="str" cm="1">
        <f t="array" ref="J2415">_xlfn.IFS(
H2415="444","Champions",
LEFT(H2415,1)="4","Loyal Customers",
MID(H2415,2,1)="4","Potential Loyalists",
LEFT(H2415,1)="3","Promising",
LEFT(H2415,1)="2","Customers Needing Attention",
LEFT(H2415,1)&lt;="2","At Risk",
RIGHT(H2415,1)="4","Can't Lose Them",
TRUE,"Hibernating"
)</f>
        <v>Promising</v>
      </c>
    </row>
    <row r="2416" spans="1:10" x14ac:dyDescent="0.25">
      <c r="A2416" s="3" t="s">
        <v>2432</v>
      </c>
      <c r="B2416">
        <v>260</v>
      </c>
      <c r="C2416">
        <v>3</v>
      </c>
      <c r="D2416">
        <v>1801.14</v>
      </c>
      <c r="E2416" cm="1">
        <f t="array" ref="E2416">_xlfn.IFS(B2416&gt;87,1,AND(B2416&lt;=87, B2416&gt;45),2,AND(B2416&lt;=45,B2416&gt;18),3,B2416&lt;=18,4)</f>
        <v>1</v>
      </c>
      <c r="F2416" cm="1">
        <f t="array" ref="F2416">_xlfn.IFS(C2416&gt;7,4,AND(C2416&lt;=7, C2416&gt;5),3,AND(C2416&lt;=5,C2416&gt;4),2,C2416&lt;=4,1)</f>
        <v>1</v>
      </c>
      <c r="G2416" cm="1">
        <f t="array" ref="G2416">_xlfn.IFS(D2416&gt;4094,4,AND(D2416&lt;=4094, D2416&gt;2784),3,AND(D2416&lt;=2784,D2416&gt;1779),2,D2416&lt;=1779,1)</f>
        <v>2</v>
      </c>
      <c r="H2416">
        <f t="shared" si="37"/>
        <v>112</v>
      </c>
      <c r="I2416" t="str" cm="1">
        <f t="array" ref="I2416">_xlfn.IFS(H2416&gt;411,"Platinum",AND(H2416&lt;=411, H2416&gt;311),"Gold",AND(H2416&lt;=311,H2416&gt;211),"Silver",H2416&lt;=211,"Bronze")</f>
        <v>Bronze</v>
      </c>
      <c r="J2416" t="str" cm="1">
        <f t="array" ref="J2416">_xlfn.IFS(
H2416="444","Champions",
LEFT(H2416,1)="4","Loyal Customers",
MID(H2416,2,1)="4","Potential Loyalists",
LEFT(H2416,1)="3","Promising",
LEFT(H2416,1)="2","Customers Needing Attention",
LEFT(H2416,1)&lt;="2","At Risk",
RIGHT(H2416,1)="4","Can't Lose Them",
TRUE,"Hibernating"
)</f>
        <v>At Risk</v>
      </c>
    </row>
    <row r="2417" spans="1:10" x14ac:dyDescent="0.25">
      <c r="A2417" s="3" t="s">
        <v>2433</v>
      </c>
      <c r="B2417">
        <v>24</v>
      </c>
      <c r="C2417">
        <v>9</v>
      </c>
      <c r="D2417">
        <v>2701.29</v>
      </c>
      <c r="E2417" cm="1">
        <f t="array" ref="E2417">_xlfn.IFS(B2417&gt;87,1,AND(B2417&lt;=87, B2417&gt;45),2,AND(B2417&lt;=45,B2417&gt;18),3,B2417&lt;=18,4)</f>
        <v>3</v>
      </c>
      <c r="F2417" cm="1">
        <f t="array" ref="F2417">_xlfn.IFS(C2417&gt;7,4,AND(C2417&lt;=7, C2417&gt;5),3,AND(C2417&lt;=5,C2417&gt;4),2,C2417&lt;=4,1)</f>
        <v>4</v>
      </c>
      <c r="G2417" cm="1">
        <f t="array" ref="G2417">_xlfn.IFS(D2417&gt;4094,4,AND(D2417&lt;=4094, D2417&gt;2784),3,AND(D2417&lt;=2784,D2417&gt;1779),2,D2417&lt;=1779,1)</f>
        <v>2</v>
      </c>
      <c r="H2417">
        <f t="shared" si="37"/>
        <v>342</v>
      </c>
      <c r="I2417" t="str" cm="1">
        <f t="array" ref="I2417">_xlfn.IFS(H2417&gt;411,"Platinum",AND(H2417&lt;=411, H2417&gt;311),"Gold",AND(H2417&lt;=311,H2417&gt;211),"Silver",H2417&lt;=211,"Bronze")</f>
        <v>Gold</v>
      </c>
      <c r="J2417" t="str" cm="1">
        <f t="array" ref="J2417">_xlfn.IFS(
H2417="444","Champions",
LEFT(H2417,1)="4","Loyal Customers",
MID(H2417,2,1)="4","Potential Loyalists",
LEFT(H2417,1)="3","Promising",
LEFT(H2417,1)="2","Customers Needing Attention",
LEFT(H2417,1)&lt;="2","At Risk",
RIGHT(H2417,1)="4","Can't Lose Them",
TRUE,"Hibernating"
)</f>
        <v>Potential Loyalists</v>
      </c>
    </row>
    <row r="2418" spans="1:10" x14ac:dyDescent="0.25">
      <c r="A2418" s="3" t="s">
        <v>2434</v>
      </c>
      <c r="B2418">
        <v>68</v>
      </c>
      <c r="C2418">
        <v>6</v>
      </c>
      <c r="D2418">
        <v>2090.9900000000002</v>
      </c>
      <c r="E2418" cm="1">
        <f t="array" ref="E2418">_xlfn.IFS(B2418&gt;87,1,AND(B2418&lt;=87, B2418&gt;45),2,AND(B2418&lt;=45,B2418&gt;18),3,B2418&lt;=18,4)</f>
        <v>2</v>
      </c>
      <c r="F2418" cm="1">
        <f t="array" ref="F2418">_xlfn.IFS(C2418&gt;7,4,AND(C2418&lt;=7, C2418&gt;5),3,AND(C2418&lt;=5,C2418&gt;4),2,C2418&lt;=4,1)</f>
        <v>3</v>
      </c>
      <c r="G2418" cm="1">
        <f t="array" ref="G2418">_xlfn.IFS(D2418&gt;4094,4,AND(D2418&lt;=4094, D2418&gt;2784),3,AND(D2418&lt;=2784,D2418&gt;1779),2,D2418&lt;=1779,1)</f>
        <v>2</v>
      </c>
      <c r="H2418">
        <f t="shared" si="37"/>
        <v>232</v>
      </c>
      <c r="I2418" t="str" cm="1">
        <f t="array" ref="I2418">_xlfn.IFS(H2418&gt;411,"Platinum",AND(H2418&lt;=411, H2418&gt;311),"Gold",AND(H2418&lt;=311,H2418&gt;211),"Silver",H2418&lt;=211,"Bronze")</f>
        <v>Silver</v>
      </c>
      <c r="J2418" t="str" cm="1">
        <f t="array" ref="J2418">_xlfn.IFS(
H2418="444","Champions",
LEFT(H2418,1)="4","Loyal Customers",
MID(H2418,2,1)="4","Potential Loyalists",
LEFT(H2418,1)="3","Promising",
LEFT(H2418,1)="2","Customers Needing Attention",
LEFT(H2418,1)&lt;="2","At Risk",
RIGHT(H2418,1)="4","Can't Lose Them",
TRUE,"Hibernating"
)</f>
        <v>Customers Needing Attention</v>
      </c>
    </row>
    <row r="2419" spans="1:10" x14ac:dyDescent="0.25">
      <c r="A2419" s="3" t="s">
        <v>2435</v>
      </c>
      <c r="B2419">
        <v>29</v>
      </c>
      <c r="C2419">
        <v>5</v>
      </c>
      <c r="D2419">
        <v>4339.76</v>
      </c>
      <c r="E2419" cm="1">
        <f t="array" ref="E2419">_xlfn.IFS(B2419&gt;87,1,AND(B2419&lt;=87, B2419&gt;45),2,AND(B2419&lt;=45,B2419&gt;18),3,B2419&lt;=18,4)</f>
        <v>3</v>
      </c>
      <c r="F2419" cm="1">
        <f t="array" ref="F2419">_xlfn.IFS(C2419&gt;7,4,AND(C2419&lt;=7, C2419&gt;5),3,AND(C2419&lt;=5,C2419&gt;4),2,C2419&lt;=4,1)</f>
        <v>2</v>
      </c>
      <c r="G2419" cm="1">
        <f t="array" ref="G2419">_xlfn.IFS(D2419&gt;4094,4,AND(D2419&lt;=4094, D2419&gt;2784),3,AND(D2419&lt;=2784,D2419&gt;1779),2,D2419&lt;=1779,1)</f>
        <v>4</v>
      </c>
      <c r="H2419">
        <f t="shared" si="37"/>
        <v>324</v>
      </c>
      <c r="I2419" t="str" cm="1">
        <f t="array" ref="I2419">_xlfn.IFS(H2419&gt;411,"Platinum",AND(H2419&lt;=411, H2419&gt;311),"Gold",AND(H2419&lt;=311,H2419&gt;211),"Silver",H2419&lt;=211,"Bronze")</f>
        <v>Gold</v>
      </c>
      <c r="J2419" t="str" cm="1">
        <f t="array" ref="J2419">_xlfn.IFS(
H2419="444","Champions",
LEFT(H2419,1)="4","Loyal Customers",
MID(H2419,2,1)="4","Potential Loyalists",
LEFT(H2419,1)="3","Promising",
LEFT(H2419,1)="2","Customers Needing Attention",
LEFT(H2419,1)&lt;="2","At Risk",
RIGHT(H2419,1)="4","Can't Lose Them",
TRUE,"Hibernating"
)</f>
        <v>Promising</v>
      </c>
    </row>
    <row r="2420" spans="1:10" x14ac:dyDescent="0.25">
      <c r="A2420" s="3" t="s">
        <v>2436</v>
      </c>
      <c r="B2420">
        <v>268</v>
      </c>
      <c r="C2420">
        <v>1</v>
      </c>
      <c r="D2420">
        <v>459.46</v>
      </c>
      <c r="E2420" cm="1">
        <f t="array" ref="E2420">_xlfn.IFS(B2420&gt;87,1,AND(B2420&lt;=87, B2420&gt;45),2,AND(B2420&lt;=45,B2420&gt;18),3,B2420&lt;=18,4)</f>
        <v>1</v>
      </c>
      <c r="F2420" cm="1">
        <f t="array" ref="F2420">_xlfn.IFS(C2420&gt;7,4,AND(C2420&lt;=7, C2420&gt;5),3,AND(C2420&lt;=5,C2420&gt;4),2,C2420&lt;=4,1)</f>
        <v>1</v>
      </c>
      <c r="G2420" cm="1">
        <f t="array" ref="G2420">_xlfn.IFS(D2420&gt;4094,4,AND(D2420&lt;=4094, D2420&gt;2784),3,AND(D2420&lt;=2784,D2420&gt;1779),2,D2420&lt;=1779,1)</f>
        <v>1</v>
      </c>
      <c r="H2420">
        <f t="shared" si="37"/>
        <v>111</v>
      </c>
      <c r="I2420" t="str" cm="1">
        <f t="array" ref="I2420">_xlfn.IFS(H2420&gt;411,"Platinum",AND(H2420&lt;=411, H2420&gt;311),"Gold",AND(H2420&lt;=311,H2420&gt;211),"Silver",H2420&lt;=211,"Bronze")</f>
        <v>Bronze</v>
      </c>
      <c r="J2420" t="str" cm="1">
        <f t="array" ref="J2420">_xlfn.IFS(
H2420="444","Champions",
LEFT(H2420,1)="4","Loyal Customers",
MID(H2420,2,1)="4","Potential Loyalists",
LEFT(H2420,1)="3","Promising",
LEFT(H2420,1)="2","Customers Needing Attention",
LEFT(H2420,1)&lt;="2","At Risk",
RIGHT(H2420,1)="4","Can't Lose Them",
TRUE,"Hibernating"
)</f>
        <v>At Risk</v>
      </c>
    </row>
    <row r="2421" spans="1:10" x14ac:dyDescent="0.25">
      <c r="A2421" s="3" t="s">
        <v>2437</v>
      </c>
      <c r="B2421">
        <v>9</v>
      </c>
      <c r="C2421">
        <v>7</v>
      </c>
      <c r="D2421">
        <v>3632.18</v>
      </c>
      <c r="E2421" cm="1">
        <f t="array" ref="E2421">_xlfn.IFS(B2421&gt;87,1,AND(B2421&lt;=87, B2421&gt;45),2,AND(B2421&lt;=45,B2421&gt;18),3,B2421&lt;=18,4)</f>
        <v>4</v>
      </c>
      <c r="F2421" cm="1">
        <f t="array" ref="F2421">_xlfn.IFS(C2421&gt;7,4,AND(C2421&lt;=7, C2421&gt;5),3,AND(C2421&lt;=5,C2421&gt;4),2,C2421&lt;=4,1)</f>
        <v>3</v>
      </c>
      <c r="G2421" cm="1">
        <f t="array" ref="G2421">_xlfn.IFS(D2421&gt;4094,4,AND(D2421&lt;=4094, D2421&gt;2784),3,AND(D2421&lt;=2784,D2421&gt;1779),2,D2421&lt;=1779,1)</f>
        <v>3</v>
      </c>
      <c r="H2421">
        <f t="shared" si="37"/>
        <v>433</v>
      </c>
      <c r="I2421" t="str" cm="1">
        <f t="array" ref="I2421">_xlfn.IFS(H2421&gt;411,"Platinum",AND(H2421&lt;=411, H2421&gt;311),"Gold",AND(H2421&lt;=311,H2421&gt;211),"Silver",H2421&lt;=211,"Bronze")</f>
        <v>Platinum</v>
      </c>
      <c r="J2421" t="str" cm="1">
        <f t="array" ref="J2421">_xlfn.IFS(
H2421="444","Champions",
LEFT(H2421,1)="4","Loyal Customers",
MID(H2421,2,1)="4","Potential Loyalists",
LEFT(H2421,1)="3","Promising",
LEFT(H2421,1)="2","Customers Needing Attention",
LEFT(H2421,1)&lt;="2","At Risk",
RIGHT(H2421,1)="4","Can't Lose Them",
TRUE,"Hibernating"
)</f>
        <v>Loyal Customers</v>
      </c>
    </row>
    <row r="2422" spans="1:10" x14ac:dyDescent="0.25">
      <c r="A2422" s="3" t="s">
        <v>2438</v>
      </c>
      <c r="B2422">
        <v>145</v>
      </c>
      <c r="C2422">
        <v>2</v>
      </c>
      <c r="D2422">
        <v>1189.1999999999998</v>
      </c>
      <c r="E2422" cm="1">
        <f t="array" ref="E2422">_xlfn.IFS(B2422&gt;87,1,AND(B2422&lt;=87, B2422&gt;45),2,AND(B2422&lt;=45,B2422&gt;18),3,B2422&lt;=18,4)</f>
        <v>1</v>
      </c>
      <c r="F2422" cm="1">
        <f t="array" ref="F2422">_xlfn.IFS(C2422&gt;7,4,AND(C2422&lt;=7, C2422&gt;5),3,AND(C2422&lt;=5,C2422&gt;4),2,C2422&lt;=4,1)</f>
        <v>1</v>
      </c>
      <c r="G2422" cm="1">
        <f t="array" ref="G2422">_xlfn.IFS(D2422&gt;4094,4,AND(D2422&lt;=4094, D2422&gt;2784),3,AND(D2422&lt;=2784,D2422&gt;1779),2,D2422&lt;=1779,1)</f>
        <v>1</v>
      </c>
      <c r="H2422">
        <f t="shared" si="37"/>
        <v>111</v>
      </c>
      <c r="I2422" t="str" cm="1">
        <f t="array" ref="I2422">_xlfn.IFS(H2422&gt;411,"Platinum",AND(H2422&lt;=411, H2422&gt;311),"Gold",AND(H2422&lt;=311,H2422&gt;211),"Silver",H2422&lt;=211,"Bronze")</f>
        <v>Bronze</v>
      </c>
      <c r="J2422" t="str" cm="1">
        <f t="array" ref="J2422">_xlfn.IFS(
H2422="444","Champions",
LEFT(H2422,1)="4","Loyal Customers",
MID(H2422,2,1)="4","Potential Loyalists",
LEFT(H2422,1)="3","Promising",
LEFT(H2422,1)="2","Customers Needing Attention",
LEFT(H2422,1)&lt;="2","At Risk",
RIGHT(H2422,1)="4","Can't Lose Them",
TRUE,"Hibernating"
)</f>
        <v>At Risk</v>
      </c>
    </row>
    <row r="2423" spans="1:10" x14ac:dyDescent="0.25">
      <c r="A2423" s="3" t="s">
        <v>2439</v>
      </c>
      <c r="B2423">
        <v>9</v>
      </c>
      <c r="C2423">
        <v>6</v>
      </c>
      <c r="D2423">
        <v>5001</v>
      </c>
      <c r="E2423" cm="1">
        <f t="array" ref="E2423">_xlfn.IFS(B2423&gt;87,1,AND(B2423&lt;=87, B2423&gt;45),2,AND(B2423&lt;=45,B2423&gt;18),3,B2423&lt;=18,4)</f>
        <v>4</v>
      </c>
      <c r="F2423" cm="1">
        <f t="array" ref="F2423">_xlfn.IFS(C2423&gt;7,4,AND(C2423&lt;=7, C2423&gt;5),3,AND(C2423&lt;=5,C2423&gt;4),2,C2423&lt;=4,1)</f>
        <v>3</v>
      </c>
      <c r="G2423" cm="1">
        <f t="array" ref="G2423">_xlfn.IFS(D2423&gt;4094,4,AND(D2423&lt;=4094, D2423&gt;2784),3,AND(D2423&lt;=2784,D2423&gt;1779),2,D2423&lt;=1779,1)</f>
        <v>4</v>
      </c>
      <c r="H2423">
        <f t="shared" si="37"/>
        <v>434</v>
      </c>
      <c r="I2423" t="str" cm="1">
        <f t="array" ref="I2423">_xlfn.IFS(H2423&gt;411,"Platinum",AND(H2423&lt;=411, H2423&gt;311),"Gold",AND(H2423&lt;=311,H2423&gt;211),"Silver",H2423&lt;=211,"Bronze")</f>
        <v>Platinum</v>
      </c>
      <c r="J2423" t="str" cm="1">
        <f t="array" ref="J2423">_xlfn.IFS(
H2423="444","Champions",
LEFT(H2423,1)="4","Loyal Customers",
MID(H2423,2,1)="4","Potential Loyalists",
LEFT(H2423,1)="3","Promising",
LEFT(H2423,1)="2","Customers Needing Attention",
LEFT(H2423,1)&lt;="2","At Risk",
RIGHT(H2423,1)="4","Can't Lose Them",
TRUE,"Hibernating"
)</f>
        <v>Loyal Customers</v>
      </c>
    </row>
    <row r="2424" spans="1:10" x14ac:dyDescent="0.25">
      <c r="A2424" s="3" t="s">
        <v>2440</v>
      </c>
      <c r="B2424">
        <v>84</v>
      </c>
      <c r="C2424">
        <v>4</v>
      </c>
      <c r="D2424">
        <v>909.45</v>
      </c>
      <c r="E2424" cm="1">
        <f t="array" ref="E2424">_xlfn.IFS(B2424&gt;87,1,AND(B2424&lt;=87, B2424&gt;45),2,AND(B2424&lt;=45,B2424&gt;18),3,B2424&lt;=18,4)</f>
        <v>2</v>
      </c>
      <c r="F2424" cm="1">
        <f t="array" ref="F2424">_xlfn.IFS(C2424&gt;7,4,AND(C2424&lt;=7, C2424&gt;5),3,AND(C2424&lt;=5,C2424&gt;4),2,C2424&lt;=4,1)</f>
        <v>1</v>
      </c>
      <c r="G2424" cm="1">
        <f t="array" ref="G2424">_xlfn.IFS(D2424&gt;4094,4,AND(D2424&lt;=4094, D2424&gt;2784),3,AND(D2424&lt;=2784,D2424&gt;1779),2,D2424&lt;=1779,1)</f>
        <v>1</v>
      </c>
      <c r="H2424">
        <f t="shared" si="37"/>
        <v>211</v>
      </c>
      <c r="I2424" t="str" cm="1">
        <f t="array" ref="I2424">_xlfn.IFS(H2424&gt;411,"Platinum",AND(H2424&lt;=411, H2424&gt;311),"Gold",AND(H2424&lt;=311,H2424&gt;211),"Silver",H2424&lt;=211,"Bronze")</f>
        <v>Bronze</v>
      </c>
      <c r="J2424" t="str" cm="1">
        <f t="array" ref="J2424">_xlfn.IFS(
H2424="444","Champions",
LEFT(H2424,1)="4","Loyal Customers",
MID(H2424,2,1)="4","Potential Loyalists",
LEFT(H2424,1)="3","Promising",
LEFT(H2424,1)="2","Customers Needing Attention",
LEFT(H2424,1)&lt;="2","At Risk",
RIGHT(H2424,1)="4","Can't Lose Them",
TRUE,"Hibernating"
)</f>
        <v>Customers Needing Attention</v>
      </c>
    </row>
    <row r="2425" spans="1:10" x14ac:dyDescent="0.25">
      <c r="A2425" s="3" t="s">
        <v>2441</v>
      </c>
      <c r="B2425">
        <v>11</v>
      </c>
      <c r="C2425">
        <v>8</v>
      </c>
      <c r="D2425">
        <v>2059.0500000000002</v>
      </c>
      <c r="E2425" cm="1">
        <f t="array" ref="E2425">_xlfn.IFS(B2425&gt;87,1,AND(B2425&lt;=87, B2425&gt;45),2,AND(B2425&lt;=45,B2425&gt;18),3,B2425&lt;=18,4)</f>
        <v>4</v>
      </c>
      <c r="F2425" cm="1">
        <f t="array" ref="F2425">_xlfn.IFS(C2425&gt;7,4,AND(C2425&lt;=7, C2425&gt;5),3,AND(C2425&lt;=5,C2425&gt;4),2,C2425&lt;=4,1)</f>
        <v>4</v>
      </c>
      <c r="G2425" cm="1">
        <f t="array" ref="G2425">_xlfn.IFS(D2425&gt;4094,4,AND(D2425&lt;=4094, D2425&gt;2784),3,AND(D2425&lt;=2784,D2425&gt;1779),2,D2425&lt;=1779,1)</f>
        <v>2</v>
      </c>
      <c r="H2425">
        <f t="shared" si="37"/>
        <v>442</v>
      </c>
      <c r="I2425" t="str" cm="1">
        <f t="array" ref="I2425">_xlfn.IFS(H2425&gt;411,"Platinum",AND(H2425&lt;=411, H2425&gt;311),"Gold",AND(H2425&lt;=311,H2425&gt;211),"Silver",H2425&lt;=211,"Bronze")</f>
        <v>Platinum</v>
      </c>
      <c r="J2425" t="str" cm="1">
        <f t="array" ref="J2425">_xlfn.IFS(
H2425="444","Champions",
LEFT(H2425,1)="4","Loyal Customers",
MID(H2425,2,1)="4","Potential Loyalists",
LEFT(H2425,1)="3","Promising",
LEFT(H2425,1)="2","Customers Needing Attention",
LEFT(H2425,1)&lt;="2","At Risk",
RIGHT(H2425,1)="4","Can't Lose Them",
TRUE,"Hibernating"
)</f>
        <v>Loyal Customers</v>
      </c>
    </row>
    <row r="2426" spans="1:10" x14ac:dyDescent="0.25">
      <c r="A2426" s="3" t="s">
        <v>2442</v>
      </c>
      <c r="B2426">
        <v>68</v>
      </c>
      <c r="C2426">
        <v>8</v>
      </c>
      <c r="D2426">
        <v>5310.3</v>
      </c>
      <c r="E2426" cm="1">
        <f t="array" ref="E2426">_xlfn.IFS(B2426&gt;87,1,AND(B2426&lt;=87, B2426&gt;45),2,AND(B2426&lt;=45,B2426&gt;18),3,B2426&lt;=18,4)</f>
        <v>2</v>
      </c>
      <c r="F2426" cm="1">
        <f t="array" ref="F2426">_xlfn.IFS(C2426&gt;7,4,AND(C2426&lt;=7, C2426&gt;5),3,AND(C2426&lt;=5,C2426&gt;4),2,C2426&lt;=4,1)</f>
        <v>4</v>
      </c>
      <c r="G2426" cm="1">
        <f t="array" ref="G2426">_xlfn.IFS(D2426&gt;4094,4,AND(D2426&lt;=4094, D2426&gt;2784),3,AND(D2426&lt;=2784,D2426&gt;1779),2,D2426&lt;=1779,1)</f>
        <v>4</v>
      </c>
      <c r="H2426">
        <f t="shared" si="37"/>
        <v>244</v>
      </c>
      <c r="I2426" t="str" cm="1">
        <f t="array" ref="I2426">_xlfn.IFS(H2426&gt;411,"Platinum",AND(H2426&lt;=411, H2426&gt;311),"Gold",AND(H2426&lt;=311,H2426&gt;211),"Silver",H2426&lt;=211,"Bronze")</f>
        <v>Silver</v>
      </c>
      <c r="J2426" t="str" cm="1">
        <f t="array" ref="J2426">_xlfn.IFS(
H2426="444","Champions",
LEFT(H2426,1)="4","Loyal Customers",
MID(H2426,2,1)="4","Potential Loyalists",
LEFT(H2426,1)="3","Promising",
LEFT(H2426,1)="2","Customers Needing Attention",
LEFT(H2426,1)&lt;="2","At Risk",
RIGHT(H2426,1)="4","Can't Lose Them",
TRUE,"Hibernating"
)</f>
        <v>Potential Loyalists</v>
      </c>
    </row>
    <row r="2427" spans="1:10" x14ac:dyDescent="0.25">
      <c r="A2427" s="3" t="s">
        <v>2443</v>
      </c>
      <c r="B2427">
        <v>18</v>
      </c>
      <c r="C2427">
        <v>7</v>
      </c>
      <c r="D2427">
        <v>1939.76</v>
      </c>
      <c r="E2427" cm="1">
        <f t="array" ref="E2427">_xlfn.IFS(B2427&gt;87,1,AND(B2427&lt;=87, B2427&gt;45),2,AND(B2427&lt;=45,B2427&gt;18),3,B2427&lt;=18,4)</f>
        <v>4</v>
      </c>
      <c r="F2427" cm="1">
        <f t="array" ref="F2427">_xlfn.IFS(C2427&gt;7,4,AND(C2427&lt;=7, C2427&gt;5),3,AND(C2427&lt;=5,C2427&gt;4),2,C2427&lt;=4,1)</f>
        <v>3</v>
      </c>
      <c r="G2427" cm="1">
        <f t="array" ref="G2427">_xlfn.IFS(D2427&gt;4094,4,AND(D2427&lt;=4094, D2427&gt;2784),3,AND(D2427&lt;=2784,D2427&gt;1779),2,D2427&lt;=1779,1)</f>
        <v>2</v>
      </c>
      <c r="H2427">
        <f t="shared" si="37"/>
        <v>432</v>
      </c>
      <c r="I2427" t="str" cm="1">
        <f t="array" ref="I2427">_xlfn.IFS(H2427&gt;411,"Platinum",AND(H2427&lt;=411, H2427&gt;311),"Gold",AND(H2427&lt;=311,H2427&gt;211),"Silver",H2427&lt;=211,"Bronze")</f>
        <v>Platinum</v>
      </c>
      <c r="J2427" t="str" cm="1">
        <f t="array" ref="J2427">_xlfn.IFS(
H2427="444","Champions",
LEFT(H2427,1)="4","Loyal Customers",
MID(H2427,2,1)="4","Potential Loyalists",
LEFT(H2427,1)="3","Promising",
LEFT(H2427,1)="2","Customers Needing Attention",
LEFT(H2427,1)&lt;="2","At Risk",
RIGHT(H2427,1)="4","Can't Lose Them",
TRUE,"Hibernating"
)</f>
        <v>Loyal Customers</v>
      </c>
    </row>
    <row r="2428" spans="1:10" x14ac:dyDescent="0.25">
      <c r="A2428" s="3" t="s">
        <v>2444</v>
      </c>
      <c r="B2428">
        <v>19</v>
      </c>
      <c r="C2428">
        <v>5</v>
      </c>
      <c r="D2428">
        <v>4279.33</v>
      </c>
      <c r="E2428" cm="1">
        <f t="array" ref="E2428">_xlfn.IFS(B2428&gt;87,1,AND(B2428&lt;=87, B2428&gt;45),2,AND(B2428&lt;=45,B2428&gt;18),3,B2428&lt;=18,4)</f>
        <v>3</v>
      </c>
      <c r="F2428" cm="1">
        <f t="array" ref="F2428">_xlfn.IFS(C2428&gt;7,4,AND(C2428&lt;=7, C2428&gt;5),3,AND(C2428&lt;=5,C2428&gt;4),2,C2428&lt;=4,1)</f>
        <v>2</v>
      </c>
      <c r="G2428" cm="1">
        <f t="array" ref="G2428">_xlfn.IFS(D2428&gt;4094,4,AND(D2428&lt;=4094, D2428&gt;2784),3,AND(D2428&lt;=2784,D2428&gt;1779),2,D2428&lt;=1779,1)</f>
        <v>4</v>
      </c>
      <c r="H2428">
        <f t="shared" si="37"/>
        <v>324</v>
      </c>
      <c r="I2428" t="str" cm="1">
        <f t="array" ref="I2428">_xlfn.IFS(H2428&gt;411,"Platinum",AND(H2428&lt;=411, H2428&gt;311),"Gold",AND(H2428&lt;=311,H2428&gt;211),"Silver",H2428&lt;=211,"Bronze")</f>
        <v>Gold</v>
      </c>
      <c r="J2428" t="str" cm="1">
        <f t="array" ref="J2428">_xlfn.IFS(
H2428="444","Champions",
LEFT(H2428,1)="4","Loyal Customers",
MID(H2428,2,1)="4","Potential Loyalists",
LEFT(H2428,1)="3","Promising",
LEFT(H2428,1)="2","Customers Needing Attention",
LEFT(H2428,1)&lt;="2","At Risk",
RIGHT(H2428,1)="4","Can't Lose Them",
TRUE,"Hibernating"
)</f>
        <v>Promising</v>
      </c>
    </row>
    <row r="2429" spans="1:10" x14ac:dyDescent="0.25">
      <c r="A2429" s="3" t="s">
        <v>2445</v>
      </c>
      <c r="B2429">
        <v>63</v>
      </c>
      <c r="C2429">
        <v>5</v>
      </c>
      <c r="D2429">
        <v>1034.7</v>
      </c>
      <c r="E2429" cm="1">
        <f t="array" ref="E2429">_xlfn.IFS(B2429&gt;87,1,AND(B2429&lt;=87, B2429&gt;45),2,AND(B2429&lt;=45,B2429&gt;18),3,B2429&lt;=18,4)</f>
        <v>2</v>
      </c>
      <c r="F2429" cm="1">
        <f t="array" ref="F2429">_xlfn.IFS(C2429&gt;7,4,AND(C2429&lt;=7, C2429&gt;5),3,AND(C2429&lt;=5,C2429&gt;4),2,C2429&lt;=4,1)</f>
        <v>2</v>
      </c>
      <c r="G2429" cm="1">
        <f t="array" ref="G2429">_xlfn.IFS(D2429&gt;4094,4,AND(D2429&lt;=4094, D2429&gt;2784),3,AND(D2429&lt;=2784,D2429&gt;1779),2,D2429&lt;=1779,1)</f>
        <v>1</v>
      </c>
      <c r="H2429">
        <f t="shared" si="37"/>
        <v>221</v>
      </c>
      <c r="I2429" t="str" cm="1">
        <f t="array" ref="I2429">_xlfn.IFS(H2429&gt;411,"Platinum",AND(H2429&lt;=411, H2429&gt;311),"Gold",AND(H2429&lt;=311,H2429&gt;211),"Silver",H2429&lt;=211,"Bronze")</f>
        <v>Silver</v>
      </c>
      <c r="J2429" t="str" cm="1">
        <f t="array" ref="J2429">_xlfn.IFS(
H2429="444","Champions",
LEFT(H2429,1)="4","Loyal Customers",
MID(H2429,2,1)="4","Potential Loyalists",
LEFT(H2429,1)="3","Promising",
LEFT(H2429,1)="2","Customers Needing Attention",
LEFT(H2429,1)&lt;="2","At Risk",
RIGHT(H2429,1)="4","Can't Lose Them",
TRUE,"Hibernating"
)</f>
        <v>Customers Needing Attention</v>
      </c>
    </row>
    <row r="2430" spans="1:10" x14ac:dyDescent="0.25">
      <c r="A2430" s="3" t="s">
        <v>2446</v>
      </c>
      <c r="B2430">
        <v>116</v>
      </c>
      <c r="C2430">
        <v>5</v>
      </c>
      <c r="D2430">
        <v>1363.16</v>
      </c>
      <c r="E2430" cm="1">
        <f t="array" ref="E2430">_xlfn.IFS(B2430&gt;87,1,AND(B2430&lt;=87, B2430&gt;45),2,AND(B2430&lt;=45,B2430&gt;18),3,B2430&lt;=18,4)</f>
        <v>1</v>
      </c>
      <c r="F2430" cm="1">
        <f t="array" ref="F2430">_xlfn.IFS(C2430&gt;7,4,AND(C2430&lt;=7, C2430&gt;5),3,AND(C2430&lt;=5,C2430&gt;4),2,C2430&lt;=4,1)</f>
        <v>2</v>
      </c>
      <c r="G2430" cm="1">
        <f t="array" ref="G2430">_xlfn.IFS(D2430&gt;4094,4,AND(D2430&lt;=4094, D2430&gt;2784),3,AND(D2430&lt;=2784,D2430&gt;1779),2,D2430&lt;=1779,1)</f>
        <v>1</v>
      </c>
      <c r="H2430">
        <f t="shared" si="37"/>
        <v>121</v>
      </c>
      <c r="I2430" t="str" cm="1">
        <f t="array" ref="I2430">_xlfn.IFS(H2430&gt;411,"Platinum",AND(H2430&lt;=411, H2430&gt;311),"Gold",AND(H2430&lt;=311,H2430&gt;211),"Silver",H2430&lt;=211,"Bronze")</f>
        <v>Bronze</v>
      </c>
      <c r="J2430" t="str" cm="1">
        <f t="array" ref="J2430">_xlfn.IFS(
H2430="444","Champions",
LEFT(H2430,1)="4","Loyal Customers",
MID(H2430,2,1)="4","Potential Loyalists",
LEFT(H2430,1)="3","Promising",
LEFT(H2430,1)="2","Customers Needing Attention",
LEFT(H2430,1)&lt;="2","At Risk",
RIGHT(H2430,1)="4","Can't Lose Them",
TRUE,"Hibernating"
)</f>
        <v>At Risk</v>
      </c>
    </row>
    <row r="2431" spans="1:10" x14ac:dyDescent="0.25">
      <c r="A2431" s="3" t="s">
        <v>2447</v>
      </c>
      <c r="B2431">
        <v>56</v>
      </c>
      <c r="C2431">
        <v>2</v>
      </c>
      <c r="D2431">
        <v>50.18</v>
      </c>
      <c r="E2431" cm="1">
        <f t="array" ref="E2431">_xlfn.IFS(B2431&gt;87,1,AND(B2431&lt;=87, B2431&gt;45),2,AND(B2431&lt;=45,B2431&gt;18),3,B2431&lt;=18,4)</f>
        <v>2</v>
      </c>
      <c r="F2431" cm="1">
        <f t="array" ref="F2431">_xlfn.IFS(C2431&gt;7,4,AND(C2431&lt;=7, C2431&gt;5),3,AND(C2431&lt;=5,C2431&gt;4),2,C2431&lt;=4,1)</f>
        <v>1</v>
      </c>
      <c r="G2431" cm="1">
        <f t="array" ref="G2431">_xlfn.IFS(D2431&gt;4094,4,AND(D2431&lt;=4094, D2431&gt;2784),3,AND(D2431&lt;=2784,D2431&gt;1779),2,D2431&lt;=1779,1)</f>
        <v>1</v>
      </c>
      <c r="H2431">
        <f t="shared" si="37"/>
        <v>211</v>
      </c>
      <c r="I2431" t="str" cm="1">
        <f t="array" ref="I2431">_xlfn.IFS(H2431&gt;411,"Platinum",AND(H2431&lt;=411, H2431&gt;311),"Gold",AND(H2431&lt;=311,H2431&gt;211),"Silver",H2431&lt;=211,"Bronze")</f>
        <v>Bronze</v>
      </c>
      <c r="J2431" t="str" cm="1">
        <f t="array" ref="J2431">_xlfn.IFS(
H2431="444","Champions",
LEFT(H2431,1)="4","Loyal Customers",
MID(H2431,2,1)="4","Potential Loyalists",
LEFT(H2431,1)="3","Promising",
LEFT(H2431,1)="2","Customers Needing Attention",
LEFT(H2431,1)&lt;="2","At Risk",
RIGHT(H2431,1)="4","Can't Lose Them",
TRUE,"Hibernating"
)</f>
        <v>Customers Needing Attention</v>
      </c>
    </row>
    <row r="2432" spans="1:10" x14ac:dyDescent="0.25">
      <c r="A2432" s="3" t="s">
        <v>2448</v>
      </c>
      <c r="B2432">
        <v>71</v>
      </c>
      <c r="C2432">
        <v>5</v>
      </c>
      <c r="D2432">
        <v>3955.9100000000003</v>
      </c>
      <c r="E2432" cm="1">
        <f t="array" ref="E2432">_xlfn.IFS(B2432&gt;87,1,AND(B2432&lt;=87, B2432&gt;45),2,AND(B2432&lt;=45,B2432&gt;18),3,B2432&lt;=18,4)</f>
        <v>2</v>
      </c>
      <c r="F2432" cm="1">
        <f t="array" ref="F2432">_xlfn.IFS(C2432&gt;7,4,AND(C2432&lt;=7, C2432&gt;5),3,AND(C2432&lt;=5,C2432&gt;4),2,C2432&lt;=4,1)</f>
        <v>2</v>
      </c>
      <c r="G2432" cm="1">
        <f t="array" ref="G2432">_xlfn.IFS(D2432&gt;4094,4,AND(D2432&lt;=4094, D2432&gt;2784),3,AND(D2432&lt;=2784,D2432&gt;1779),2,D2432&lt;=1779,1)</f>
        <v>3</v>
      </c>
      <c r="H2432">
        <f t="shared" si="37"/>
        <v>223</v>
      </c>
      <c r="I2432" t="str" cm="1">
        <f t="array" ref="I2432">_xlfn.IFS(H2432&gt;411,"Platinum",AND(H2432&lt;=411, H2432&gt;311),"Gold",AND(H2432&lt;=311,H2432&gt;211),"Silver",H2432&lt;=211,"Bronze")</f>
        <v>Silver</v>
      </c>
      <c r="J2432" t="str" cm="1">
        <f t="array" ref="J2432">_xlfn.IFS(
H2432="444","Champions",
LEFT(H2432,1)="4","Loyal Customers",
MID(H2432,2,1)="4","Potential Loyalists",
LEFT(H2432,1)="3","Promising",
LEFT(H2432,1)="2","Customers Needing Attention",
LEFT(H2432,1)&lt;="2","At Risk",
RIGHT(H2432,1)="4","Can't Lose Them",
TRUE,"Hibernating"
)</f>
        <v>Customers Needing Attention</v>
      </c>
    </row>
    <row r="2433" spans="1:10" x14ac:dyDescent="0.25">
      <c r="A2433" s="3" t="s">
        <v>2449</v>
      </c>
      <c r="B2433">
        <v>92</v>
      </c>
      <c r="C2433">
        <v>8</v>
      </c>
      <c r="D2433">
        <v>2529.2999999999997</v>
      </c>
      <c r="E2433" cm="1">
        <f t="array" ref="E2433">_xlfn.IFS(B2433&gt;87,1,AND(B2433&lt;=87, B2433&gt;45),2,AND(B2433&lt;=45,B2433&gt;18),3,B2433&lt;=18,4)</f>
        <v>1</v>
      </c>
      <c r="F2433" cm="1">
        <f t="array" ref="F2433">_xlfn.IFS(C2433&gt;7,4,AND(C2433&lt;=7, C2433&gt;5),3,AND(C2433&lt;=5,C2433&gt;4),2,C2433&lt;=4,1)</f>
        <v>4</v>
      </c>
      <c r="G2433" cm="1">
        <f t="array" ref="G2433">_xlfn.IFS(D2433&gt;4094,4,AND(D2433&lt;=4094, D2433&gt;2784),3,AND(D2433&lt;=2784,D2433&gt;1779),2,D2433&lt;=1779,1)</f>
        <v>2</v>
      </c>
      <c r="H2433">
        <f t="shared" si="37"/>
        <v>142</v>
      </c>
      <c r="I2433" t="str" cm="1">
        <f t="array" ref="I2433">_xlfn.IFS(H2433&gt;411,"Platinum",AND(H2433&lt;=411, H2433&gt;311),"Gold",AND(H2433&lt;=311,H2433&gt;211),"Silver",H2433&lt;=211,"Bronze")</f>
        <v>Bronze</v>
      </c>
      <c r="J2433" t="str" cm="1">
        <f t="array" ref="J2433">_xlfn.IFS(
H2433="444","Champions",
LEFT(H2433,1)="4","Loyal Customers",
MID(H2433,2,1)="4","Potential Loyalists",
LEFT(H2433,1)="3","Promising",
LEFT(H2433,1)="2","Customers Needing Attention",
LEFT(H2433,1)&lt;="2","At Risk",
RIGHT(H2433,1)="4","Can't Lose Them",
TRUE,"Hibernating"
)</f>
        <v>Potential Loyalists</v>
      </c>
    </row>
    <row r="2434" spans="1:10" x14ac:dyDescent="0.25">
      <c r="A2434" s="3" t="s">
        <v>2450</v>
      </c>
      <c r="B2434">
        <v>7</v>
      </c>
      <c r="C2434">
        <v>8</v>
      </c>
      <c r="D2434">
        <v>5673.64</v>
      </c>
      <c r="E2434" cm="1">
        <f t="array" ref="E2434">_xlfn.IFS(B2434&gt;87,1,AND(B2434&lt;=87, B2434&gt;45),2,AND(B2434&lt;=45,B2434&gt;18),3,B2434&lt;=18,4)</f>
        <v>4</v>
      </c>
      <c r="F2434" cm="1">
        <f t="array" ref="F2434">_xlfn.IFS(C2434&gt;7,4,AND(C2434&lt;=7, C2434&gt;5),3,AND(C2434&lt;=5,C2434&gt;4),2,C2434&lt;=4,1)</f>
        <v>4</v>
      </c>
      <c r="G2434" cm="1">
        <f t="array" ref="G2434">_xlfn.IFS(D2434&gt;4094,4,AND(D2434&lt;=4094, D2434&gt;2784),3,AND(D2434&lt;=2784,D2434&gt;1779),2,D2434&lt;=1779,1)</f>
        <v>4</v>
      </c>
      <c r="H2434">
        <f t="shared" si="37"/>
        <v>444</v>
      </c>
      <c r="I2434" t="str" cm="1">
        <f t="array" ref="I2434">_xlfn.IFS(H2434&gt;411,"Platinum",AND(H2434&lt;=411, H2434&gt;311),"Gold",AND(H2434&lt;=311,H2434&gt;211),"Silver",H2434&lt;=211,"Bronze")</f>
        <v>Platinum</v>
      </c>
      <c r="J2434" t="str" cm="1">
        <f t="array" ref="J2434">_xlfn.IFS(
H2434="444","Champions",
LEFT(H2434,1)="4","Loyal Customers",
MID(H2434,2,1)="4","Potential Loyalists",
LEFT(H2434,1)="3","Promising",
LEFT(H2434,1)="2","Customers Needing Attention",
LEFT(H2434,1)&lt;="2","At Risk",
RIGHT(H2434,1)="4","Can't Lose Them",
TRUE,"Hibernating"
)</f>
        <v>Loyal Customers</v>
      </c>
    </row>
    <row r="2435" spans="1:10" x14ac:dyDescent="0.25">
      <c r="A2435" s="3" t="s">
        <v>2451</v>
      </c>
      <c r="B2435">
        <v>188</v>
      </c>
      <c r="C2435">
        <v>4</v>
      </c>
      <c r="D2435">
        <v>2865.09</v>
      </c>
      <c r="E2435" cm="1">
        <f t="array" ref="E2435">_xlfn.IFS(B2435&gt;87,1,AND(B2435&lt;=87, B2435&gt;45),2,AND(B2435&lt;=45,B2435&gt;18),3,B2435&lt;=18,4)</f>
        <v>1</v>
      </c>
      <c r="F2435" cm="1">
        <f t="array" ref="F2435">_xlfn.IFS(C2435&gt;7,4,AND(C2435&lt;=7, C2435&gt;5),3,AND(C2435&lt;=5,C2435&gt;4),2,C2435&lt;=4,1)</f>
        <v>1</v>
      </c>
      <c r="G2435" cm="1">
        <f t="array" ref="G2435">_xlfn.IFS(D2435&gt;4094,4,AND(D2435&lt;=4094, D2435&gt;2784),3,AND(D2435&lt;=2784,D2435&gt;1779),2,D2435&lt;=1779,1)</f>
        <v>3</v>
      </c>
      <c r="H2435">
        <f t="shared" si="37"/>
        <v>113</v>
      </c>
      <c r="I2435" t="str" cm="1">
        <f t="array" ref="I2435">_xlfn.IFS(H2435&gt;411,"Platinum",AND(H2435&lt;=411, H2435&gt;311),"Gold",AND(H2435&lt;=311,H2435&gt;211),"Silver",H2435&lt;=211,"Bronze")</f>
        <v>Bronze</v>
      </c>
      <c r="J2435" t="str" cm="1">
        <f t="array" ref="J2435">_xlfn.IFS(
H2435="444","Champions",
LEFT(H2435,1)="4","Loyal Customers",
MID(H2435,2,1)="4","Potential Loyalists",
LEFT(H2435,1)="3","Promising",
LEFT(H2435,1)="2","Customers Needing Attention",
LEFT(H2435,1)&lt;="2","At Risk",
RIGHT(H2435,1)="4","Can't Lose Them",
TRUE,"Hibernating"
)</f>
        <v>At Risk</v>
      </c>
    </row>
    <row r="2436" spans="1:10" x14ac:dyDescent="0.25">
      <c r="A2436" s="3" t="s">
        <v>2452</v>
      </c>
      <c r="B2436">
        <v>10</v>
      </c>
      <c r="C2436">
        <v>6</v>
      </c>
      <c r="D2436">
        <v>2362.31</v>
      </c>
      <c r="E2436" cm="1">
        <f t="array" ref="E2436">_xlfn.IFS(B2436&gt;87,1,AND(B2436&lt;=87, B2436&gt;45),2,AND(B2436&lt;=45,B2436&gt;18),3,B2436&lt;=18,4)</f>
        <v>4</v>
      </c>
      <c r="F2436" cm="1">
        <f t="array" ref="F2436">_xlfn.IFS(C2436&gt;7,4,AND(C2436&lt;=7, C2436&gt;5),3,AND(C2436&lt;=5,C2436&gt;4),2,C2436&lt;=4,1)</f>
        <v>3</v>
      </c>
      <c r="G2436" cm="1">
        <f t="array" ref="G2436">_xlfn.IFS(D2436&gt;4094,4,AND(D2436&lt;=4094, D2436&gt;2784),3,AND(D2436&lt;=2784,D2436&gt;1779),2,D2436&lt;=1779,1)</f>
        <v>2</v>
      </c>
      <c r="H2436">
        <f t="shared" si="37"/>
        <v>432</v>
      </c>
      <c r="I2436" t="str" cm="1">
        <f t="array" ref="I2436">_xlfn.IFS(H2436&gt;411,"Platinum",AND(H2436&lt;=411, H2436&gt;311),"Gold",AND(H2436&lt;=311,H2436&gt;211),"Silver",H2436&lt;=211,"Bronze")</f>
        <v>Platinum</v>
      </c>
      <c r="J2436" t="str" cm="1">
        <f t="array" ref="J2436">_xlfn.IFS(
H2436="444","Champions",
LEFT(H2436,1)="4","Loyal Customers",
MID(H2436,2,1)="4","Potential Loyalists",
LEFT(H2436,1)="3","Promising",
LEFT(H2436,1)="2","Customers Needing Attention",
LEFT(H2436,1)&lt;="2","At Risk",
RIGHT(H2436,1)="4","Can't Lose Them",
TRUE,"Hibernating"
)</f>
        <v>Loyal Customers</v>
      </c>
    </row>
    <row r="2437" spans="1:10" x14ac:dyDescent="0.25">
      <c r="A2437" s="3" t="s">
        <v>2453</v>
      </c>
      <c r="B2437">
        <v>86</v>
      </c>
      <c r="C2437">
        <v>2</v>
      </c>
      <c r="D2437">
        <v>649.87</v>
      </c>
      <c r="E2437" cm="1">
        <f t="array" ref="E2437">_xlfn.IFS(B2437&gt;87,1,AND(B2437&lt;=87, B2437&gt;45),2,AND(B2437&lt;=45,B2437&gt;18),3,B2437&lt;=18,4)</f>
        <v>2</v>
      </c>
      <c r="F2437" cm="1">
        <f t="array" ref="F2437">_xlfn.IFS(C2437&gt;7,4,AND(C2437&lt;=7, C2437&gt;5),3,AND(C2437&lt;=5,C2437&gt;4),2,C2437&lt;=4,1)</f>
        <v>1</v>
      </c>
      <c r="G2437" cm="1">
        <f t="array" ref="G2437">_xlfn.IFS(D2437&gt;4094,4,AND(D2437&lt;=4094, D2437&gt;2784),3,AND(D2437&lt;=2784,D2437&gt;1779),2,D2437&lt;=1779,1)</f>
        <v>1</v>
      </c>
      <c r="H2437">
        <f t="shared" ref="H2437:H2500" si="38">(100*E2437)+(10*F2437)+G2437</f>
        <v>211</v>
      </c>
      <c r="I2437" t="str" cm="1">
        <f t="array" ref="I2437">_xlfn.IFS(H2437&gt;411,"Platinum",AND(H2437&lt;=411, H2437&gt;311),"Gold",AND(H2437&lt;=311,H2437&gt;211),"Silver",H2437&lt;=211,"Bronze")</f>
        <v>Bronze</v>
      </c>
      <c r="J2437" t="str" cm="1">
        <f t="array" ref="J2437">_xlfn.IFS(
H2437="444","Champions",
LEFT(H2437,1)="4","Loyal Customers",
MID(H2437,2,1)="4","Potential Loyalists",
LEFT(H2437,1)="3","Promising",
LEFT(H2437,1)="2","Customers Needing Attention",
LEFT(H2437,1)&lt;="2","At Risk",
RIGHT(H2437,1)="4","Can't Lose Them",
TRUE,"Hibernating"
)</f>
        <v>Customers Needing Attention</v>
      </c>
    </row>
    <row r="2438" spans="1:10" x14ac:dyDescent="0.25">
      <c r="A2438" s="3" t="s">
        <v>2454</v>
      </c>
      <c r="B2438">
        <v>49</v>
      </c>
      <c r="C2438">
        <v>8</v>
      </c>
      <c r="D2438">
        <v>3143.73</v>
      </c>
      <c r="E2438" cm="1">
        <f t="array" ref="E2438">_xlfn.IFS(B2438&gt;87,1,AND(B2438&lt;=87, B2438&gt;45),2,AND(B2438&lt;=45,B2438&gt;18),3,B2438&lt;=18,4)</f>
        <v>2</v>
      </c>
      <c r="F2438" cm="1">
        <f t="array" ref="F2438">_xlfn.IFS(C2438&gt;7,4,AND(C2438&lt;=7, C2438&gt;5),3,AND(C2438&lt;=5,C2438&gt;4),2,C2438&lt;=4,1)</f>
        <v>4</v>
      </c>
      <c r="G2438" cm="1">
        <f t="array" ref="G2438">_xlfn.IFS(D2438&gt;4094,4,AND(D2438&lt;=4094, D2438&gt;2784),3,AND(D2438&lt;=2784,D2438&gt;1779),2,D2438&lt;=1779,1)</f>
        <v>3</v>
      </c>
      <c r="H2438">
        <f t="shared" si="38"/>
        <v>243</v>
      </c>
      <c r="I2438" t="str" cm="1">
        <f t="array" ref="I2438">_xlfn.IFS(H2438&gt;411,"Platinum",AND(H2438&lt;=411, H2438&gt;311),"Gold",AND(H2438&lt;=311,H2438&gt;211),"Silver",H2438&lt;=211,"Bronze")</f>
        <v>Silver</v>
      </c>
      <c r="J2438" t="str" cm="1">
        <f t="array" ref="J2438">_xlfn.IFS(
H2438="444","Champions",
LEFT(H2438,1)="4","Loyal Customers",
MID(H2438,2,1)="4","Potential Loyalists",
LEFT(H2438,1)="3","Promising",
LEFT(H2438,1)="2","Customers Needing Attention",
LEFT(H2438,1)&lt;="2","At Risk",
RIGHT(H2438,1)="4","Can't Lose Them",
TRUE,"Hibernating"
)</f>
        <v>Potential Loyalists</v>
      </c>
    </row>
    <row r="2439" spans="1:10" x14ac:dyDescent="0.25">
      <c r="A2439" s="3" t="s">
        <v>2455</v>
      </c>
      <c r="B2439">
        <v>50</v>
      </c>
      <c r="C2439">
        <v>7</v>
      </c>
      <c r="D2439">
        <v>2929.0099999999998</v>
      </c>
      <c r="E2439" cm="1">
        <f t="array" ref="E2439">_xlfn.IFS(B2439&gt;87,1,AND(B2439&lt;=87, B2439&gt;45),2,AND(B2439&lt;=45,B2439&gt;18),3,B2439&lt;=18,4)</f>
        <v>2</v>
      </c>
      <c r="F2439" cm="1">
        <f t="array" ref="F2439">_xlfn.IFS(C2439&gt;7,4,AND(C2439&lt;=7, C2439&gt;5),3,AND(C2439&lt;=5,C2439&gt;4),2,C2439&lt;=4,1)</f>
        <v>3</v>
      </c>
      <c r="G2439" cm="1">
        <f t="array" ref="G2439">_xlfn.IFS(D2439&gt;4094,4,AND(D2439&lt;=4094, D2439&gt;2784),3,AND(D2439&lt;=2784,D2439&gt;1779),2,D2439&lt;=1779,1)</f>
        <v>3</v>
      </c>
      <c r="H2439">
        <f t="shared" si="38"/>
        <v>233</v>
      </c>
      <c r="I2439" t="str" cm="1">
        <f t="array" ref="I2439">_xlfn.IFS(H2439&gt;411,"Platinum",AND(H2439&lt;=411, H2439&gt;311),"Gold",AND(H2439&lt;=311,H2439&gt;211),"Silver",H2439&lt;=211,"Bronze")</f>
        <v>Silver</v>
      </c>
      <c r="J2439" t="str" cm="1">
        <f t="array" ref="J2439">_xlfn.IFS(
H2439="444","Champions",
LEFT(H2439,1)="4","Loyal Customers",
MID(H2439,2,1)="4","Potential Loyalists",
LEFT(H2439,1)="3","Promising",
LEFT(H2439,1)="2","Customers Needing Attention",
LEFT(H2439,1)&lt;="2","At Risk",
RIGHT(H2439,1)="4","Can't Lose Them",
TRUE,"Hibernating"
)</f>
        <v>Customers Needing Attention</v>
      </c>
    </row>
    <row r="2440" spans="1:10" x14ac:dyDescent="0.25">
      <c r="A2440" s="3" t="s">
        <v>2456</v>
      </c>
      <c r="B2440">
        <v>3</v>
      </c>
      <c r="C2440">
        <v>5</v>
      </c>
      <c r="D2440">
        <v>2762.32</v>
      </c>
      <c r="E2440" cm="1">
        <f t="array" ref="E2440">_xlfn.IFS(B2440&gt;87,1,AND(B2440&lt;=87, B2440&gt;45),2,AND(B2440&lt;=45,B2440&gt;18),3,B2440&lt;=18,4)</f>
        <v>4</v>
      </c>
      <c r="F2440" cm="1">
        <f t="array" ref="F2440">_xlfn.IFS(C2440&gt;7,4,AND(C2440&lt;=7, C2440&gt;5),3,AND(C2440&lt;=5,C2440&gt;4),2,C2440&lt;=4,1)</f>
        <v>2</v>
      </c>
      <c r="G2440" cm="1">
        <f t="array" ref="G2440">_xlfn.IFS(D2440&gt;4094,4,AND(D2440&lt;=4094, D2440&gt;2784),3,AND(D2440&lt;=2784,D2440&gt;1779),2,D2440&lt;=1779,1)</f>
        <v>2</v>
      </c>
      <c r="H2440">
        <f t="shared" si="38"/>
        <v>422</v>
      </c>
      <c r="I2440" t="str" cm="1">
        <f t="array" ref="I2440">_xlfn.IFS(H2440&gt;411,"Platinum",AND(H2440&lt;=411, H2440&gt;311),"Gold",AND(H2440&lt;=311,H2440&gt;211),"Silver",H2440&lt;=211,"Bronze")</f>
        <v>Platinum</v>
      </c>
      <c r="J2440" t="str" cm="1">
        <f t="array" ref="J2440">_xlfn.IFS(
H2440="444","Champions",
LEFT(H2440,1)="4","Loyal Customers",
MID(H2440,2,1)="4","Potential Loyalists",
LEFT(H2440,1)="3","Promising",
LEFT(H2440,1)="2","Customers Needing Attention",
LEFT(H2440,1)&lt;="2","At Risk",
RIGHT(H2440,1)="4","Can't Lose Them",
TRUE,"Hibernating"
)</f>
        <v>Loyal Customers</v>
      </c>
    </row>
    <row r="2441" spans="1:10" x14ac:dyDescent="0.25">
      <c r="A2441" s="3" t="s">
        <v>2457</v>
      </c>
      <c r="B2441">
        <v>101</v>
      </c>
      <c r="C2441">
        <v>4</v>
      </c>
      <c r="D2441">
        <v>3989.35</v>
      </c>
      <c r="E2441" cm="1">
        <f t="array" ref="E2441">_xlfn.IFS(B2441&gt;87,1,AND(B2441&lt;=87, B2441&gt;45),2,AND(B2441&lt;=45,B2441&gt;18),3,B2441&lt;=18,4)</f>
        <v>1</v>
      </c>
      <c r="F2441" cm="1">
        <f t="array" ref="F2441">_xlfn.IFS(C2441&gt;7,4,AND(C2441&lt;=7, C2441&gt;5),3,AND(C2441&lt;=5,C2441&gt;4),2,C2441&lt;=4,1)</f>
        <v>1</v>
      </c>
      <c r="G2441" cm="1">
        <f t="array" ref="G2441">_xlfn.IFS(D2441&gt;4094,4,AND(D2441&lt;=4094, D2441&gt;2784),3,AND(D2441&lt;=2784,D2441&gt;1779),2,D2441&lt;=1779,1)</f>
        <v>3</v>
      </c>
      <c r="H2441">
        <f t="shared" si="38"/>
        <v>113</v>
      </c>
      <c r="I2441" t="str" cm="1">
        <f t="array" ref="I2441">_xlfn.IFS(H2441&gt;411,"Platinum",AND(H2441&lt;=411, H2441&gt;311),"Gold",AND(H2441&lt;=311,H2441&gt;211),"Silver",H2441&lt;=211,"Bronze")</f>
        <v>Bronze</v>
      </c>
      <c r="J2441" t="str" cm="1">
        <f t="array" ref="J2441">_xlfn.IFS(
H2441="444","Champions",
LEFT(H2441,1)="4","Loyal Customers",
MID(H2441,2,1)="4","Potential Loyalists",
LEFT(H2441,1)="3","Promising",
LEFT(H2441,1)="2","Customers Needing Attention",
LEFT(H2441,1)&lt;="2","At Risk",
RIGHT(H2441,1)="4","Can't Lose Them",
TRUE,"Hibernating"
)</f>
        <v>At Risk</v>
      </c>
    </row>
    <row r="2442" spans="1:10" x14ac:dyDescent="0.25">
      <c r="A2442" s="3" t="s">
        <v>2458</v>
      </c>
      <c r="B2442">
        <v>13</v>
      </c>
      <c r="C2442">
        <v>8</v>
      </c>
      <c r="D2442">
        <v>6329.52</v>
      </c>
      <c r="E2442" cm="1">
        <f t="array" ref="E2442">_xlfn.IFS(B2442&gt;87,1,AND(B2442&lt;=87, B2442&gt;45),2,AND(B2442&lt;=45,B2442&gt;18),3,B2442&lt;=18,4)</f>
        <v>4</v>
      </c>
      <c r="F2442" cm="1">
        <f t="array" ref="F2442">_xlfn.IFS(C2442&gt;7,4,AND(C2442&lt;=7, C2442&gt;5),3,AND(C2442&lt;=5,C2442&gt;4),2,C2442&lt;=4,1)</f>
        <v>4</v>
      </c>
      <c r="G2442" cm="1">
        <f t="array" ref="G2442">_xlfn.IFS(D2442&gt;4094,4,AND(D2442&lt;=4094, D2442&gt;2784),3,AND(D2442&lt;=2784,D2442&gt;1779),2,D2442&lt;=1779,1)</f>
        <v>4</v>
      </c>
      <c r="H2442">
        <f t="shared" si="38"/>
        <v>444</v>
      </c>
      <c r="I2442" t="str" cm="1">
        <f t="array" ref="I2442">_xlfn.IFS(H2442&gt;411,"Platinum",AND(H2442&lt;=411, H2442&gt;311),"Gold",AND(H2442&lt;=311,H2442&gt;211),"Silver",H2442&lt;=211,"Bronze")</f>
        <v>Platinum</v>
      </c>
      <c r="J2442" t="str" cm="1">
        <f t="array" ref="J2442">_xlfn.IFS(
H2442="444","Champions",
LEFT(H2442,1)="4","Loyal Customers",
MID(H2442,2,1)="4","Potential Loyalists",
LEFT(H2442,1)="3","Promising",
LEFT(H2442,1)="2","Customers Needing Attention",
LEFT(H2442,1)&lt;="2","At Risk",
RIGHT(H2442,1)="4","Can't Lose Them",
TRUE,"Hibernating"
)</f>
        <v>Loyal Customers</v>
      </c>
    </row>
    <row r="2443" spans="1:10" x14ac:dyDescent="0.25">
      <c r="A2443" s="3" t="s">
        <v>2459</v>
      </c>
      <c r="B2443">
        <v>138</v>
      </c>
      <c r="C2443">
        <v>7</v>
      </c>
      <c r="D2443">
        <v>2823.12</v>
      </c>
      <c r="E2443" cm="1">
        <f t="array" ref="E2443">_xlfn.IFS(B2443&gt;87,1,AND(B2443&lt;=87, B2443&gt;45),2,AND(B2443&lt;=45,B2443&gt;18),3,B2443&lt;=18,4)</f>
        <v>1</v>
      </c>
      <c r="F2443" cm="1">
        <f t="array" ref="F2443">_xlfn.IFS(C2443&gt;7,4,AND(C2443&lt;=7, C2443&gt;5),3,AND(C2443&lt;=5,C2443&gt;4),2,C2443&lt;=4,1)</f>
        <v>3</v>
      </c>
      <c r="G2443" cm="1">
        <f t="array" ref="G2443">_xlfn.IFS(D2443&gt;4094,4,AND(D2443&lt;=4094, D2443&gt;2784),3,AND(D2443&lt;=2784,D2443&gt;1779),2,D2443&lt;=1779,1)</f>
        <v>3</v>
      </c>
      <c r="H2443">
        <f t="shared" si="38"/>
        <v>133</v>
      </c>
      <c r="I2443" t="str" cm="1">
        <f t="array" ref="I2443">_xlfn.IFS(H2443&gt;411,"Platinum",AND(H2443&lt;=411, H2443&gt;311),"Gold",AND(H2443&lt;=311,H2443&gt;211),"Silver",H2443&lt;=211,"Bronze")</f>
        <v>Bronze</v>
      </c>
      <c r="J2443" t="str" cm="1">
        <f t="array" ref="J2443">_xlfn.IFS(
H2443="444","Champions",
LEFT(H2443,1)="4","Loyal Customers",
MID(H2443,2,1)="4","Potential Loyalists",
LEFT(H2443,1)="3","Promising",
LEFT(H2443,1)="2","Customers Needing Attention",
LEFT(H2443,1)&lt;="2","At Risk",
RIGHT(H2443,1)="4","Can't Lose Them",
TRUE,"Hibernating"
)</f>
        <v>At Risk</v>
      </c>
    </row>
    <row r="2444" spans="1:10" x14ac:dyDescent="0.25">
      <c r="A2444" s="3" t="s">
        <v>2460</v>
      </c>
      <c r="B2444">
        <v>12</v>
      </c>
      <c r="C2444">
        <v>10</v>
      </c>
      <c r="D2444">
        <v>7204.66</v>
      </c>
      <c r="E2444" cm="1">
        <f t="array" ref="E2444">_xlfn.IFS(B2444&gt;87,1,AND(B2444&lt;=87, B2444&gt;45),2,AND(B2444&lt;=45,B2444&gt;18),3,B2444&lt;=18,4)</f>
        <v>4</v>
      </c>
      <c r="F2444" cm="1">
        <f t="array" ref="F2444">_xlfn.IFS(C2444&gt;7,4,AND(C2444&lt;=7, C2444&gt;5),3,AND(C2444&lt;=5,C2444&gt;4),2,C2444&lt;=4,1)</f>
        <v>4</v>
      </c>
      <c r="G2444" cm="1">
        <f t="array" ref="G2444">_xlfn.IFS(D2444&gt;4094,4,AND(D2444&lt;=4094, D2444&gt;2784),3,AND(D2444&lt;=2784,D2444&gt;1779),2,D2444&lt;=1779,1)</f>
        <v>4</v>
      </c>
      <c r="H2444">
        <f t="shared" si="38"/>
        <v>444</v>
      </c>
      <c r="I2444" t="str" cm="1">
        <f t="array" ref="I2444">_xlfn.IFS(H2444&gt;411,"Platinum",AND(H2444&lt;=411, H2444&gt;311),"Gold",AND(H2444&lt;=311,H2444&gt;211),"Silver",H2444&lt;=211,"Bronze")</f>
        <v>Platinum</v>
      </c>
      <c r="J2444" t="str" cm="1">
        <f t="array" ref="J2444">_xlfn.IFS(
H2444="444","Champions",
LEFT(H2444,1)="4","Loyal Customers",
MID(H2444,2,1)="4","Potential Loyalists",
LEFT(H2444,1)="3","Promising",
LEFT(H2444,1)="2","Customers Needing Attention",
LEFT(H2444,1)&lt;="2","At Risk",
RIGHT(H2444,1)="4","Can't Lose Them",
TRUE,"Hibernating"
)</f>
        <v>Loyal Customers</v>
      </c>
    </row>
    <row r="2445" spans="1:10" x14ac:dyDescent="0.25">
      <c r="A2445" s="3" t="s">
        <v>2461</v>
      </c>
      <c r="B2445">
        <v>39</v>
      </c>
      <c r="C2445">
        <v>5</v>
      </c>
      <c r="D2445">
        <v>1001.75</v>
      </c>
      <c r="E2445" cm="1">
        <f t="array" ref="E2445">_xlfn.IFS(B2445&gt;87,1,AND(B2445&lt;=87, B2445&gt;45),2,AND(B2445&lt;=45,B2445&gt;18),3,B2445&lt;=18,4)</f>
        <v>3</v>
      </c>
      <c r="F2445" cm="1">
        <f t="array" ref="F2445">_xlfn.IFS(C2445&gt;7,4,AND(C2445&lt;=7, C2445&gt;5),3,AND(C2445&lt;=5,C2445&gt;4),2,C2445&lt;=4,1)</f>
        <v>2</v>
      </c>
      <c r="G2445" cm="1">
        <f t="array" ref="G2445">_xlfn.IFS(D2445&gt;4094,4,AND(D2445&lt;=4094, D2445&gt;2784),3,AND(D2445&lt;=2784,D2445&gt;1779),2,D2445&lt;=1779,1)</f>
        <v>1</v>
      </c>
      <c r="H2445">
        <f t="shared" si="38"/>
        <v>321</v>
      </c>
      <c r="I2445" t="str" cm="1">
        <f t="array" ref="I2445">_xlfn.IFS(H2445&gt;411,"Platinum",AND(H2445&lt;=411, H2445&gt;311),"Gold",AND(H2445&lt;=311,H2445&gt;211),"Silver",H2445&lt;=211,"Bronze")</f>
        <v>Gold</v>
      </c>
      <c r="J2445" t="str" cm="1">
        <f t="array" ref="J2445">_xlfn.IFS(
H2445="444","Champions",
LEFT(H2445,1)="4","Loyal Customers",
MID(H2445,2,1)="4","Potential Loyalists",
LEFT(H2445,1)="3","Promising",
LEFT(H2445,1)="2","Customers Needing Attention",
LEFT(H2445,1)&lt;="2","At Risk",
RIGHT(H2445,1)="4","Can't Lose Them",
TRUE,"Hibernating"
)</f>
        <v>Promising</v>
      </c>
    </row>
    <row r="2446" spans="1:10" x14ac:dyDescent="0.25">
      <c r="A2446" s="3" t="s">
        <v>2462</v>
      </c>
      <c r="B2446">
        <v>21</v>
      </c>
      <c r="C2446">
        <v>7</v>
      </c>
      <c r="D2446">
        <v>5655.8700000000008</v>
      </c>
      <c r="E2446" cm="1">
        <f t="array" ref="E2446">_xlfn.IFS(B2446&gt;87,1,AND(B2446&lt;=87, B2446&gt;45),2,AND(B2446&lt;=45,B2446&gt;18),3,B2446&lt;=18,4)</f>
        <v>3</v>
      </c>
      <c r="F2446" cm="1">
        <f t="array" ref="F2446">_xlfn.IFS(C2446&gt;7,4,AND(C2446&lt;=7, C2446&gt;5),3,AND(C2446&lt;=5,C2446&gt;4),2,C2446&lt;=4,1)</f>
        <v>3</v>
      </c>
      <c r="G2446" cm="1">
        <f t="array" ref="G2446">_xlfn.IFS(D2446&gt;4094,4,AND(D2446&lt;=4094, D2446&gt;2784),3,AND(D2446&lt;=2784,D2446&gt;1779),2,D2446&lt;=1779,1)</f>
        <v>4</v>
      </c>
      <c r="H2446">
        <f t="shared" si="38"/>
        <v>334</v>
      </c>
      <c r="I2446" t="str" cm="1">
        <f t="array" ref="I2446">_xlfn.IFS(H2446&gt;411,"Platinum",AND(H2446&lt;=411, H2446&gt;311),"Gold",AND(H2446&lt;=311,H2446&gt;211),"Silver",H2446&lt;=211,"Bronze")</f>
        <v>Gold</v>
      </c>
      <c r="J2446" t="str" cm="1">
        <f t="array" ref="J2446">_xlfn.IFS(
H2446="444","Champions",
LEFT(H2446,1)="4","Loyal Customers",
MID(H2446,2,1)="4","Potential Loyalists",
LEFT(H2446,1)="3","Promising",
LEFT(H2446,1)="2","Customers Needing Attention",
LEFT(H2446,1)&lt;="2","At Risk",
RIGHT(H2446,1)="4","Can't Lose Them",
TRUE,"Hibernating"
)</f>
        <v>Promising</v>
      </c>
    </row>
    <row r="2447" spans="1:10" x14ac:dyDescent="0.25">
      <c r="A2447" s="3" t="s">
        <v>2463</v>
      </c>
      <c r="B2447">
        <v>11</v>
      </c>
      <c r="C2447">
        <v>8</v>
      </c>
      <c r="D2447">
        <v>4083.36</v>
      </c>
      <c r="E2447" cm="1">
        <f t="array" ref="E2447">_xlfn.IFS(B2447&gt;87,1,AND(B2447&lt;=87, B2447&gt;45),2,AND(B2447&lt;=45,B2447&gt;18),3,B2447&lt;=18,4)</f>
        <v>4</v>
      </c>
      <c r="F2447" cm="1">
        <f t="array" ref="F2447">_xlfn.IFS(C2447&gt;7,4,AND(C2447&lt;=7, C2447&gt;5),3,AND(C2447&lt;=5,C2447&gt;4),2,C2447&lt;=4,1)</f>
        <v>4</v>
      </c>
      <c r="G2447" cm="1">
        <f t="array" ref="G2447">_xlfn.IFS(D2447&gt;4094,4,AND(D2447&lt;=4094, D2447&gt;2784),3,AND(D2447&lt;=2784,D2447&gt;1779),2,D2447&lt;=1779,1)</f>
        <v>3</v>
      </c>
      <c r="H2447">
        <f t="shared" si="38"/>
        <v>443</v>
      </c>
      <c r="I2447" t="str" cm="1">
        <f t="array" ref="I2447">_xlfn.IFS(H2447&gt;411,"Platinum",AND(H2447&lt;=411, H2447&gt;311),"Gold",AND(H2447&lt;=311,H2447&gt;211),"Silver",H2447&lt;=211,"Bronze")</f>
        <v>Platinum</v>
      </c>
      <c r="J2447" t="str" cm="1">
        <f t="array" ref="J2447">_xlfn.IFS(
H2447="444","Champions",
LEFT(H2447,1)="4","Loyal Customers",
MID(H2447,2,1)="4","Potential Loyalists",
LEFT(H2447,1)="3","Promising",
LEFT(H2447,1)="2","Customers Needing Attention",
LEFT(H2447,1)&lt;="2","At Risk",
RIGHT(H2447,1)="4","Can't Lose Them",
TRUE,"Hibernating"
)</f>
        <v>Loyal Customers</v>
      </c>
    </row>
    <row r="2448" spans="1:10" x14ac:dyDescent="0.25">
      <c r="A2448" s="3" t="s">
        <v>2464</v>
      </c>
      <c r="B2448">
        <v>7</v>
      </c>
      <c r="C2448">
        <v>3</v>
      </c>
      <c r="D2448">
        <v>1744.21</v>
      </c>
      <c r="E2448" cm="1">
        <f t="array" ref="E2448">_xlfn.IFS(B2448&gt;87,1,AND(B2448&lt;=87, B2448&gt;45),2,AND(B2448&lt;=45,B2448&gt;18),3,B2448&lt;=18,4)</f>
        <v>4</v>
      </c>
      <c r="F2448" cm="1">
        <f t="array" ref="F2448">_xlfn.IFS(C2448&gt;7,4,AND(C2448&lt;=7, C2448&gt;5),3,AND(C2448&lt;=5,C2448&gt;4),2,C2448&lt;=4,1)</f>
        <v>1</v>
      </c>
      <c r="G2448" cm="1">
        <f t="array" ref="G2448">_xlfn.IFS(D2448&gt;4094,4,AND(D2448&lt;=4094, D2448&gt;2784),3,AND(D2448&lt;=2784,D2448&gt;1779),2,D2448&lt;=1779,1)</f>
        <v>1</v>
      </c>
      <c r="H2448">
        <f t="shared" si="38"/>
        <v>411</v>
      </c>
      <c r="I2448" t="str" cm="1">
        <f t="array" ref="I2448">_xlfn.IFS(H2448&gt;411,"Platinum",AND(H2448&lt;=411, H2448&gt;311),"Gold",AND(H2448&lt;=311,H2448&gt;211),"Silver",H2448&lt;=211,"Bronze")</f>
        <v>Gold</v>
      </c>
      <c r="J2448" t="str" cm="1">
        <f t="array" ref="J2448">_xlfn.IFS(
H2448="444","Champions",
LEFT(H2448,1)="4","Loyal Customers",
MID(H2448,2,1)="4","Potential Loyalists",
LEFT(H2448,1)="3","Promising",
LEFT(H2448,1)="2","Customers Needing Attention",
LEFT(H2448,1)&lt;="2","At Risk",
RIGHT(H2448,1)="4","Can't Lose Them",
TRUE,"Hibernating"
)</f>
        <v>Loyal Customers</v>
      </c>
    </row>
    <row r="2449" spans="1:10" x14ac:dyDescent="0.25">
      <c r="A2449" s="3" t="s">
        <v>2465</v>
      </c>
      <c r="B2449">
        <v>34</v>
      </c>
      <c r="C2449">
        <v>8</v>
      </c>
      <c r="D2449">
        <v>3417.46</v>
      </c>
      <c r="E2449" cm="1">
        <f t="array" ref="E2449">_xlfn.IFS(B2449&gt;87,1,AND(B2449&lt;=87, B2449&gt;45),2,AND(B2449&lt;=45,B2449&gt;18),3,B2449&lt;=18,4)</f>
        <v>3</v>
      </c>
      <c r="F2449" cm="1">
        <f t="array" ref="F2449">_xlfn.IFS(C2449&gt;7,4,AND(C2449&lt;=7, C2449&gt;5),3,AND(C2449&lt;=5,C2449&gt;4),2,C2449&lt;=4,1)</f>
        <v>4</v>
      </c>
      <c r="G2449" cm="1">
        <f t="array" ref="G2449">_xlfn.IFS(D2449&gt;4094,4,AND(D2449&lt;=4094, D2449&gt;2784),3,AND(D2449&lt;=2784,D2449&gt;1779),2,D2449&lt;=1779,1)</f>
        <v>3</v>
      </c>
      <c r="H2449">
        <f t="shared" si="38"/>
        <v>343</v>
      </c>
      <c r="I2449" t="str" cm="1">
        <f t="array" ref="I2449">_xlfn.IFS(H2449&gt;411,"Platinum",AND(H2449&lt;=411, H2449&gt;311),"Gold",AND(H2449&lt;=311,H2449&gt;211),"Silver",H2449&lt;=211,"Bronze")</f>
        <v>Gold</v>
      </c>
      <c r="J2449" t="str" cm="1">
        <f t="array" ref="J2449">_xlfn.IFS(
H2449="444","Champions",
LEFT(H2449,1)="4","Loyal Customers",
MID(H2449,2,1)="4","Potential Loyalists",
LEFT(H2449,1)="3","Promising",
LEFT(H2449,1)="2","Customers Needing Attention",
LEFT(H2449,1)&lt;="2","At Risk",
RIGHT(H2449,1)="4","Can't Lose Them",
TRUE,"Hibernating"
)</f>
        <v>Potential Loyalists</v>
      </c>
    </row>
    <row r="2450" spans="1:10" x14ac:dyDescent="0.25">
      <c r="A2450" s="3" t="s">
        <v>2466</v>
      </c>
      <c r="B2450">
        <v>96</v>
      </c>
      <c r="C2450">
        <v>6</v>
      </c>
      <c r="D2450">
        <v>2261.79</v>
      </c>
      <c r="E2450" cm="1">
        <f t="array" ref="E2450">_xlfn.IFS(B2450&gt;87,1,AND(B2450&lt;=87, B2450&gt;45),2,AND(B2450&lt;=45,B2450&gt;18),3,B2450&lt;=18,4)</f>
        <v>1</v>
      </c>
      <c r="F2450" cm="1">
        <f t="array" ref="F2450">_xlfn.IFS(C2450&gt;7,4,AND(C2450&lt;=7, C2450&gt;5),3,AND(C2450&lt;=5,C2450&gt;4),2,C2450&lt;=4,1)</f>
        <v>3</v>
      </c>
      <c r="G2450" cm="1">
        <f t="array" ref="G2450">_xlfn.IFS(D2450&gt;4094,4,AND(D2450&lt;=4094, D2450&gt;2784),3,AND(D2450&lt;=2784,D2450&gt;1779),2,D2450&lt;=1779,1)</f>
        <v>2</v>
      </c>
      <c r="H2450">
        <f t="shared" si="38"/>
        <v>132</v>
      </c>
      <c r="I2450" t="str" cm="1">
        <f t="array" ref="I2450">_xlfn.IFS(H2450&gt;411,"Platinum",AND(H2450&lt;=411, H2450&gt;311),"Gold",AND(H2450&lt;=311,H2450&gt;211),"Silver",H2450&lt;=211,"Bronze")</f>
        <v>Bronze</v>
      </c>
      <c r="J2450" t="str" cm="1">
        <f t="array" ref="J2450">_xlfn.IFS(
H2450="444","Champions",
LEFT(H2450,1)="4","Loyal Customers",
MID(H2450,2,1)="4","Potential Loyalists",
LEFT(H2450,1)="3","Promising",
LEFT(H2450,1)="2","Customers Needing Attention",
LEFT(H2450,1)&lt;="2","At Risk",
RIGHT(H2450,1)="4","Can't Lose Them",
TRUE,"Hibernating"
)</f>
        <v>At Risk</v>
      </c>
    </row>
    <row r="2451" spans="1:10" x14ac:dyDescent="0.25">
      <c r="A2451" s="3" t="s">
        <v>2467</v>
      </c>
      <c r="B2451">
        <v>75</v>
      </c>
      <c r="C2451">
        <v>7</v>
      </c>
      <c r="D2451">
        <v>2991.0099999999998</v>
      </c>
      <c r="E2451" cm="1">
        <f t="array" ref="E2451">_xlfn.IFS(B2451&gt;87,1,AND(B2451&lt;=87, B2451&gt;45),2,AND(B2451&lt;=45,B2451&gt;18),3,B2451&lt;=18,4)</f>
        <v>2</v>
      </c>
      <c r="F2451" cm="1">
        <f t="array" ref="F2451">_xlfn.IFS(C2451&gt;7,4,AND(C2451&lt;=7, C2451&gt;5),3,AND(C2451&lt;=5,C2451&gt;4),2,C2451&lt;=4,1)</f>
        <v>3</v>
      </c>
      <c r="G2451" cm="1">
        <f t="array" ref="G2451">_xlfn.IFS(D2451&gt;4094,4,AND(D2451&lt;=4094, D2451&gt;2784),3,AND(D2451&lt;=2784,D2451&gt;1779),2,D2451&lt;=1779,1)</f>
        <v>3</v>
      </c>
      <c r="H2451">
        <f t="shared" si="38"/>
        <v>233</v>
      </c>
      <c r="I2451" t="str" cm="1">
        <f t="array" ref="I2451">_xlfn.IFS(H2451&gt;411,"Platinum",AND(H2451&lt;=411, H2451&gt;311),"Gold",AND(H2451&lt;=311,H2451&gt;211),"Silver",H2451&lt;=211,"Bronze")</f>
        <v>Silver</v>
      </c>
      <c r="J2451" t="str" cm="1">
        <f t="array" ref="J2451">_xlfn.IFS(
H2451="444","Champions",
LEFT(H2451,1)="4","Loyal Customers",
MID(H2451,2,1)="4","Potential Loyalists",
LEFT(H2451,1)="3","Promising",
LEFT(H2451,1)="2","Customers Needing Attention",
LEFT(H2451,1)&lt;="2","At Risk",
RIGHT(H2451,1)="4","Can't Lose Them",
TRUE,"Hibernating"
)</f>
        <v>Customers Needing Attention</v>
      </c>
    </row>
    <row r="2452" spans="1:10" x14ac:dyDescent="0.25">
      <c r="A2452" s="3" t="s">
        <v>2468</v>
      </c>
      <c r="B2452">
        <v>81</v>
      </c>
      <c r="C2452">
        <v>5</v>
      </c>
      <c r="D2452">
        <v>1263.28</v>
      </c>
      <c r="E2452" cm="1">
        <f t="array" ref="E2452">_xlfn.IFS(B2452&gt;87,1,AND(B2452&lt;=87, B2452&gt;45),2,AND(B2452&lt;=45,B2452&gt;18),3,B2452&lt;=18,4)</f>
        <v>2</v>
      </c>
      <c r="F2452" cm="1">
        <f t="array" ref="F2452">_xlfn.IFS(C2452&gt;7,4,AND(C2452&lt;=7, C2452&gt;5),3,AND(C2452&lt;=5,C2452&gt;4),2,C2452&lt;=4,1)</f>
        <v>2</v>
      </c>
      <c r="G2452" cm="1">
        <f t="array" ref="G2452">_xlfn.IFS(D2452&gt;4094,4,AND(D2452&lt;=4094, D2452&gt;2784),3,AND(D2452&lt;=2784,D2452&gt;1779),2,D2452&lt;=1779,1)</f>
        <v>1</v>
      </c>
      <c r="H2452">
        <f t="shared" si="38"/>
        <v>221</v>
      </c>
      <c r="I2452" t="str" cm="1">
        <f t="array" ref="I2452">_xlfn.IFS(H2452&gt;411,"Platinum",AND(H2452&lt;=411, H2452&gt;311),"Gold",AND(H2452&lt;=311,H2452&gt;211),"Silver",H2452&lt;=211,"Bronze")</f>
        <v>Silver</v>
      </c>
      <c r="J2452" t="str" cm="1">
        <f t="array" ref="J2452">_xlfn.IFS(
H2452="444","Champions",
LEFT(H2452,1)="4","Loyal Customers",
MID(H2452,2,1)="4","Potential Loyalists",
LEFT(H2452,1)="3","Promising",
LEFT(H2452,1)="2","Customers Needing Attention",
LEFT(H2452,1)&lt;="2","At Risk",
RIGHT(H2452,1)="4","Can't Lose Them",
TRUE,"Hibernating"
)</f>
        <v>Customers Needing Attention</v>
      </c>
    </row>
    <row r="2453" spans="1:10" x14ac:dyDescent="0.25">
      <c r="A2453" s="3" t="s">
        <v>2469</v>
      </c>
      <c r="B2453">
        <v>53</v>
      </c>
      <c r="C2453">
        <v>7</v>
      </c>
      <c r="D2453">
        <v>3922.88</v>
      </c>
      <c r="E2453" cm="1">
        <f t="array" ref="E2453">_xlfn.IFS(B2453&gt;87,1,AND(B2453&lt;=87, B2453&gt;45),2,AND(B2453&lt;=45,B2453&gt;18),3,B2453&lt;=18,4)</f>
        <v>2</v>
      </c>
      <c r="F2453" cm="1">
        <f t="array" ref="F2453">_xlfn.IFS(C2453&gt;7,4,AND(C2453&lt;=7, C2453&gt;5),3,AND(C2453&lt;=5,C2453&gt;4),2,C2453&lt;=4,1)</f>
        <v>3</v>
      </c>
      <c r="G2453" cm="1">
        <f t="array" ref="G2453">_xlfn.IFS(D2453&gt;4094,4,AND(D2453&lt;=4094, D2453&gt;2784),3,AND(D2453&lt;=2784,D2453&gt;1779),2,D2453&lt;=1779,1)</f>
        <v>3</v>
      </c>
      <c r="H2453">
        <f t="shared" si="38"/>
        <v>233</v>
      </c>
      <c r="I2453" t="str" cm="1">
        <f t="array" ref="I2453">_xlfn.IFS(H2453&gt;411,"Platinum",AND(H2453&lt;=411, H2453&gt;311),"Gold",AND(H2453&lt;=311,H2453&gt;211),"Silver",H2453&lt;=211,"Bronze")</f>
        <v>Silver</v>
      </c>
      <c r="J2453" t="str" cm="1">
        <f t="array" ref="J2453">_xlfn.IFS(
H2453="444","Champions",
LEFT(H2453,1)="4","Loyal Customers",
MID(H2453,2,1)="4","Potential Loyalists",
LEFT(H2453,1)="3","Promising",
LEFT(H2453,1)="2","Customers Needing Attention",
LEFT(H2453,1)&lt;="2","At Risk",
RIGHT(H2453,1)="4","Can't Lose Them",
TRUE,"Hibernating"
)</f>
        <v>Customers Needing Attention</v>
      </c>
    </row>
    <row r="2454" spans="1:10" x14ac:dyDescent="0.25">
      <c r="A2454" s="3" t="s">
        <v>2470</v>
      </c>
      <c r="B2454">
        <v>9</v>
      </c>
      <c r="C2454">
        <v>4</v>
      </c>
      <c r="D2454">
        <v>1732.0299999999997</v>
      </c>
      <c r="E2454" cm="1">
        <f t="array" ref="E2454">_xlfn.IFS(B2454&gt;87,1,AND(B2454&lt;=87, B2454&gt;45),2,AND(B2454&lt;=45,B2454&gt;18),3,B2454&lt;=18,4)</f>
        <v>4</v>
      </c>
      <c r="F2454" cm="1">
        <f t="array" ref="F2454">_xlfn.IFS(C2454&gt;7,4,AND(C2454&lt;=7, C2454&gt;5),3,AND(C2454&lt;=5,C2454&gt;4),2,C2454&lt;=4,1)</f>
        <v>1</v>
      </c>
      <c r="G2454" cm="1">
        <f t="array" ref="G2454">_xlfn.IFS(D2454&gt;4094,4,AND(D2454&lt;=4094, D2454&gt;2784),3,AND(D2454&lt;=2784,D2454&gt;1779),2,D2454&lt;=1779,1)</f>
        <v>1</v>
      </c>
      <c r="H2454">
        <f t="shared" si="38"/>
        <v>411</v>
      </c>
      <c r="I2454" t="str" cm="1">
        <f t="array" ref="I2454">_xlfn.IFS(H2454&gt;411,"Platinum",AND(H2454&lt;=411, H2454&gt;311),"Gold",AND(H2454&lt;=311,H2454&gt;211),"Silver",H2454&lt;=211,"Bronze")</f>
        <v>Gold</v>
      </c>
      <c r="J2454" t="str" cm="1">
        <f t="array" ref="J2454">_xlfn.IFS(
H2454="444","Champions",
LEFT(H2454,1)="4","Loyal Customers",
MID(H2454,2,1)="4","Potential Loyalists",
LEFT(H2454,1)="3","Promising",
LEFT(H2454,1)="2","Customers Needing Attention",
LEFT(H2454,1)&lt;="2","At Risk",
RIGHT(H2454,1)="4","Can't Lose Them",
TRUE,"Hibernating"
)</f>
        <v>Loyal Customers</v>
      </c>
    </row>
    <row r="2455" spans="1:10" x14ac:dyDescent="0.25">
      <c r="A2455" s="3" t="s">
        <v>2471</v>
      </c>
      <c r="B2455">
        <v>12</v>
      </c>
      <c r="C2455">
        <v>5</v>
      </c>
      <c r="D2455">
        <v>2006.1799999999998</v>
      </c>
      <c r="E2455" cm="1">
        <f t="array" ref="E2455">_xlfn.IFS(B2455&gt;87,1,AND(B2455&lt;=87, B2455&gt;45),2,AND(B2455&lt;=45,B2455&gt;18),3,B2455&lt;=18,4)</f>
        <v>4</v>
      </c>
      <c r="F2455" cm="1">
        <f t="array" ref="F2455">_xlfn.IFS(C2455&gt;7,4,AND(C2455&lt;=7, C2455&gt;5),3,AND(C2455&lt;=5,C2455&gt;4),2,C2455&lt;=4,1)</f>
        <v>2</v>
      </c>
      <c r="G2455" cm="1">
        <f t="array" ref="G2455">_xlfn.IFS(D2455&gt;4094,4,AND(D2455&lt;=4094, D2455&gt;2784),3,AND(D2455&lt;=2784,D2455&gt;1779),2,D2455&lt;=1779,1)</f>
        <v>2</v>
      </c>
      <c r="H2455">
        <f t="shared" si="38"/>
        <v>422</v>
      </c>
      <c r="I2455" t="str" cm="1">
        <f t="array" ref="I2455">_xlfn.IFS(H2455&gt;411,"Platinum",AND(H2455&lt;=411, H2455&gt;311),"Gold",AND(H2455&lt;=311,H2455&gt;211),"Silver",H2455&lt;=211,"Bronze")</f>
        <v>Platinum</v>
      </c>
      <c r="J2455" t="str" cm="1">
        <f t="array" ref="J2455">_xlfn.IFS(
H2455="444","Champions",
LEFT(H2455,1)="4","Loyal Customers",
MID(H2455,2,1)="4","Potential Loyalists",
LEFT(H2455,1)="3","Promising",
LEFT(H2455,1)="2","Customers Needing Attention",
LEFT(H2455,1)&lt;="2","At Risk",
RIGHT(H2455,1)="4","Can't Lose Them",
TRUE,"Hibernating"
)</f>
        <v>Loyal Customers</v>
      </c>
    </row>
    <row r="2456" spans="1:10" x14ac:dyDescent="0.25">
      <c r="A2456" s="3" t="s">
        <v>2472</v>
      </c>
      <c r="B2456">
        <v>9</v>
      </c>
      <c r="C2456">
        <v>5</v>
      </c>
      <c r="D2456">
        <v>2023.69</v>
      </c>
      <c r="E2456" cm="1">
        <f t="array" ref="E2456">_xlfn.IFS(B2456&gt;87,1,AND(B2456&lt;=87, B2456&gt;45),2,AND(B2456&lt;=45,B2456&gt;18),3,B2456&lt;=18,4)</f>
        <v>4</v>
      </c>
      <c r="F2456" cm="1">
        <f t="array" ref="F2456">_xlfn.IFS(C2456&gt;7,4,AND(C2456&lt;=7, C2456&gt;5),3,AND(C2456&lt;=5,C2456&gt;4),2,C2456&lt;=4,1)</f>
        <v>2</v>
      </c>
      <c r="G2456" cm="1">
        <f t="array" ref="G2456">_xlfn.IFS(D2456&gt;4094,4,AND(D2456&lt;=4094, D2456&gt;2784),3,AND(D2456&lt;=2784,D2456&gt;1779),2,D2456&lt;=1779,1)</f>
        <v>2</v>
      </c>
      <c r="H2456">
        <f t="shared" si="38"/>
        <v>422</v>
      </c>
      <c r="I2456" t="str" cm="1">
        <f t="array" ref="I2456">_xlfn.IFS(H2456&gt;411,"Platinum",AND(H2456&lt;=411, H2456&gt;311),"Gold",AND(H2456&lt;=311,H2456&gt;211),"Silver",H2456&lt;=211,"Bronze")</f>
        <v>Platinum</v>
      </c>
      <c r="J2456" t="str" cm="1">
        <f t="array" ref="J2456">_xlfn.IFS(
H2456="444","Champions",
LEFT(H2456,1)="4","Loyal Customers",
MID(H2456,2,1)="4","Potential Loyalists",
LEFT(H2456,1)="3","Promising",
LEFT(H2456,1)="2","Customers Needing Attention",
LEFT(H2456,1)&lt;="2","At Risk",
RIGHT(H2456,1)="4","Can't Lose Them",
TRUE,"Hibernating"
)</f>
        <v>Loyal Customers</v>
      </c>
    </row>
    <row r="2457" spans="1:10" x14ac:dyDescent="0.25">
      <c r="A2457" s="3" t="s">
        <v>2473</v>
      </c>
      <c r="B2457">
        <v>35</v>
      </c>
      <c r="C2457">
        <v>3</v>
      </c>
      <c r="D2457">
        <v>2302.94</v>
      </c>
      <c r="E2457" cm="1">
        <f t="array" ref="E2457">_xlfn.IFS(B2457&gt;87,1,AND(B2457&lt;=87, B2457&gt;45),2,AND(B2457&lt;=45,B2457&gt;18),3,B2457&lt;=18,4)</f>
        <v>3</v>
      </c>
      <c r="F2457" cm="1">
        <f t="array" ref="F2457">_xlfn.IFS(C2457&gt;7,4,AND(C2457&lt;=7, C2457&gt;5),3,AND(C2457&lt;=5,C2457&gt;4),2,C2457&lt;=4,1)</f>
        <v>1</v>
      </c>
      <c r="G2457" cm="1">
        <f t="array" ref="G2457">_xlfn.IFS(D2457&gt;4094,4,AND(D2457&lt;=4094, D2457&gt;2784),3,AND(D2457&lt;=2784,D2457&gt;1779),2,D2457&lt;=1779,1)</f>
        <v>2</v>
      </c>
      <c r="H2457">
        <f t="shared" si="38"/>
        <v>312</v>
      </c>
      <c r="I2457" t="str" cm="1">
        <f t="array" ref="I2457">_xlfn.IFS(H2457&gt;411,"Platinum",AND(H2457&lt;=411, H2457&gt;311),"Gold",AND(H2457&lt;=311,H2457&gt;211),"Silver",H2457&lt;=211,"Bronze")</f>
        <v>Gold</v>
      </c>
      <c r="J2457" t="str" cm="1">
        <f t="array" ref="J2457">_xlfn.IFS(
H2457="444","Champions",
LEFT(H2457,1)="4","Loyal Customers",
MID(H2457,2,1)="4","Potential Loyalists",
LEFT(H2457,1)="3","Promising",
LEFT(H2457,1)="2","Customers Needing Attention",
LEFT(H2457,1)&lt;="2","At Risk",
RIGHT(H2457,1)="4","Can't Lose Them",
TRUE,"Hibernating"
)</f>
        <v>Promising</v>
      </c>
    </row>
    <row r="2458" spans="1:10" x14ac:dyDescent="0.25">
      <c r="A2458" s="3" t="s">
        <v>2474</v>
      </c>
      <c r="B2458">
        <v>99</v>
      </c>
      <c r="C2458">
        <v>8</v>
      </c>
      <c r="D2458">
        <v>7666.6500000000005</v>
      </c>
      <c r="E2458" cm="1">
        <f t="array" ref="E2458">_xlfn.IFS(B2458&gt;87,1,AND(B2458&lt;=87, B2458&gt;45),2,AND(B2458&lt;=45,B2458&gt;18),3,B2458&lt;=18,4)</f>
        <v>1</v>
      </c>
      <c r="F2458" cm="1">
        <f t="array" ref="F2458">_xlfn.IFS(C2458&gt;7,4,AND(C2458&lt;=7, C2458&gt;5),3,AND(C2458&lt;=5,C2458&gt;4),2,C2458&lt;=4,1)</f>
        <v>4</v>
      </c>
      <c r="G2458" cm="1">
        <f t="array" ref="G2458">_xlfn.IFS(D2458&gt;4094,4,AND(D2458&lt;=4094, D2458&gt;2784),3,AND(D2458&lt;=2784,D2458&gt;1779),2,D2458&lt;=1779,1)</f>
        <v>4</v>
      </c>
      <c r="H2458">
        <f t="shared" si="38"/>
        <v>144</v>
      </c>
      <c r="I2458" t="str" cm="1">
        <f t="array" ref="I2458">_xlfn.IFS(H2458&gt;411,"Platinum",AND(H2458&lt;=411, H2458&gt;311),"Gold",AND(H2458&lt;=311,H2458&gt;211),"Silver",H2458&lt;=211,"Bronze")</f>
        <v>Bronze</v>
      </c>
      <c r="J2458" t="str" cm="1">
        <f t="array" ref="J2458">_xlfn.IFS(
H2458="444","Champions",
LEFT(H2458,1)="4","Loyal Customers",
MID(H2458,2,1)="4","Potential Loyalists",
LEFT(H2458,1)="3","Promising",
LEFT(H2458,1)="2","Customers Needing Attention",
LEFT(H2458,1)&lt;="2","At Risk",
RIGHT(H2458,1)="4","Can't Lose Them",
TRUE,"Hibernating"
)</f>
        <v>Potential Loyalists</v>
      </c>
    </row>
    <row r="2459" spans="1:10" x14ac:dyDescent="0.25">
      <c r="A2459" s="3" t="s">
        <v>2475</v>
      </c>
      <c r="B2459">
        <v>68</v>
      </c>
      <c r="C2459">
        <v>5</v>
      </c>
      <c r="D2459">
        <v>2122.62</v>
      </c>
      <c r="E2459" cm="1">
        <f t="array" ref="E2459">_xlfn.IFS(B2459&gt;87,1,AND(B2459&lt;=87, B2459&gt;45),2,AND(B2459&lt;=45,B2459&gt;18),3,B2459&lt;=18,4)</f>
        <v>2</v>
      </c>
      <c r="F2459" cm="1">
        <f t="array" ref="F2459">_xlfn.IFS(C2459&gt;7,4,AND(C2459&lt;=7, C2459&gt;5),3,AND(C2459&lt;=5,C2459&gt;4),2,C2459&lt;=4,1)</f>
        <v>2</v>
      </c>
      <c r="G2459" cm="1">
        <f t="array" ref="G2459">_xlfn.IFS(D2459&gt;4094,4,AND(D2459&lt;=4094, D2459&gt;2784),3,AND(D2459&lt;=2784,D2459&gt;1779),2,D2459&lt;=1779,1)</f>
        <v>2</v>
      </c>
      <c r="H2459">
        <f t="shared" si="38"/>
        <v>222</v>
      </c>
      <c r="I2459" t="str" cm="1">
        <f t="array" ref="I2459">_xlfn.IFS(H2459&gt;411,"Platinum",AND(H2459&lt;=411, H2459&gt;311),"Gold",AND(H2459&lt;=311,H2459&gt;211),"Silver",H2459&lt;=211,"Bronze")</f>
        <v>Silver</v>
      </c>
      <c r="J2459" t="str" cm="1">
        <f t="array" ref="J2459">_xlfn.IFS(
H2459="444","Champions",
LEFT(H2459,1)="4","Loyal Customers",
MID(H2459,2,1)="4","Potential Loyalists",
LEFT(H2459,1)="3","Promising",
LEFT(H2459,1)="2","Customers Needing Attention",
LEFT(H2459,1)&lt;="2","At Risk",
RIGHT(H2459,1)="4","Can't Lose Them",
TRUE,"Hibernating"
)</f>
        <v>Customers Needing Attention</v>
      </c>
    </row>
    <row r="2460" spans="1:10" x14ac:dyDescent="0.25">
      <c r="A2460" s="3" t="s">
        <v>2476</v>
      </c>
      <c r="B2460">
        <v>68</v>
      </c>
      <c r="C2460">
        <v>4</v>
      </c>
      <c r="D2460">
        <v>2969.77</v>
      </c>
      <c r="E2460" cm="1">
        <f t="array" ref="E2460">_xlfn.IFS(B2460&gt;87,1,AND(B2460&lt;=87, B2460&gt;45),2,AND(B2460&lt;=45,B2460&gt;18),3,B2460&lt;=18,4)</f>
        <v>2</v>
      </c>
      <c r="F2460" cm="1">
        <f t="array" ref="F2460">_xlfn.IFS(C2460&gt;7,4,AND(C2460&lt;=7, C2460&gt;5),3,AND(C2460&lt;=5,C2460&gt;4),2,C2460&lt;=4,1)</f>
        <v>1</v>
      </c>
      <c r="G2460" cm="1">
        <f t="array" ref="G2460">_xlfn.IFS(D2460&gt;4094,4,AND(D2460&lt;=4094, D2460&gt;2784),3,AND(D2460&lt;=2784,D2460&gt;1779),2,D2460&lt;=1779,1)</f>
        <v>3</v>
      </c>
      <c r="H2460">
        <f t="shared" si="38"/>
        <v>213</v>
      </c>
      <c r="I2460" t="str" cm="1">
        <f t="array" ref="I2460">_xlfn.IFS(H2460&gt;411,"Platinum",AND(H2460&lt;=411, H2460&gt;311),"Gold",AND(H2460&lt;=311,H2460&gt;211),"Silver",H2460&lt;=211,"Bronze")</f>
        <v>Silver</v>
      </c>
      <c r="J2460" t="str" cm="1">
        <f t="array" ref="J2460">_xlfn.IFS(
H2460="444","Champions",
LEFT(H2460,1)="4","Loyal Customers",
MID(H2460,2,1)="4","Potential Loyalists",
LEFT(H2460,1)="3","Promising",
LEFT(H2460,1)="2","Customers Needing Attention",
LEFT(H2460,1)&lt;="2","At Risk",
RIGHT(H2460,1)="4","Can't Lose Them",
TRUE,"Hibernating"
)</f>
        <v>Customers Needing Attention</v>
      </c>
    </row>
    <row r="2461" spans="1:10" x14ac:dyDescent="0.25">
      <c r="A2461" s="3" t="s">
        <v>2477</v>
      </c>
      <c r="B2461">
        <v>66</v>
      </c>
      <c r="C2461">
        <v>7</v>
      </c>
      <c r="D2461">
        <v>7247.33</v>
      </c>
      <c r="E2461" cm="1">
        <f t="array" ref="E2461">_xlfn.IFS(B2461&gt;87,1,AND(B2461&lt;=87, B2461&gt;45),2,AND(B2461&lt;=45,B2461&gt;18),3,B2461&lt;=18,4)</f>
        <v>2</v>
      </c>
      <c r="F2461" cm="1">
        <f t="array" ref="F2461">_xlfn.IFS(C2461&gt;7,4,AND(C2461&lt;=7, C2461&gt;5),3,AND(C2461&lt;=5,C2461&gt;4),2,C2461&lt;=4,1)</f>
        <v>3</v>
      </c>
      <c r="G2461" cm="1">
        <f t="array" ref="G2461">_xlfn.IFS(D2461&gt;4094,4,AND(D2461&lt;=4094, D2461&gt;2784),3,AND(D2461&lt;=2784,D2461&gt;1779),2,D2461&lt;=1779,1)</f>
        <v>4</v>
      </c>
      <c r="H2461">
        <f t="shared" si="38"/>
        <v>234</v>
      </c>
      <c r="I2461" t="str" cm="1">
        <f t="array" ref="I2461">_xlfn.IFS(H2461&gt;411,"Platinum",AND(H2461&lt;=411, H2461&gt;311),"Gold",AND(H2461&lt;=311,H2461&gt;211),"Silver",H2461&lt;=211,"Bronze")</f>
        <v>Silver</v>
      </c>
      <c r="J2461" t="str" cm="1">
        <f t="array" ref="J2461">_xlfn.IFS(
H2461="444","Champions",
LEFT(H2461,1)="4","Loyal Customers",
MID(H2461,2,1)="4","Potential Loyalists",
LEFT(H2461,1)="3","Promising",
LEFT(H2461,1)="2","Customers Needing Attention",
LEFT(H2461,1)&lt;="2","At Risk",
RIGHT(H2461,1)="4","Can't Lose Them",
TRUE,"Hibernating"
)</f>
        <v>Customers Needing Attention</v>
      </c>
    </row>
    <row r="2462" spans="1:10" x14ac:dyDescent="0.25">
      <c r="A2462" s="3" t="s">
        <v>2478</v>
      </c>
      <c r="B2462">
        <v>0</v>
      </c>
      <c r="C2462">
        <v>4</v>
      </c>
      <c r="D2462">
        <v>1236.19</v>
      </c>
      <c r="E2462" cm="1">
        <f t="array" ref="E2462">_xlfn.IFS(B2462&gt;87,1,AND(B2462&lt;=87, B2462&gt;45),2,AND(B2462&lt;=45,B2462&gt;18),3,B2462&lt;=18,4)</f>
        <v>4</v>
      </c>
      <c r="F2462" cm="1">
        <f t="array" ref="F2462">_xlfn.IFS(C2462&gt;7,4,AND(C2462&lt;=7, C2462&gt;5),3,AND(C2462&lt;=5,C2462&gt;4),2,C2462&lt;=4,1)</f>
        <v>1</v>
      </c>
      <c r="G2462" cm="1">
        <f t="array" ref="G2462">_xlfn.IFS(D2462&gt;4094,4,AND(D2462&lt;=4094, D2462&gt;2784),3,AND(D2462&lt;=2784,D2462&gt;1779),2,D2462&lt;=1779,1)</f>
        <v>1</v>
      </c>
      <c r="H2462">
        <f t="shared" si="38"/>
        <v>411</v>
      </c>
      <c r="I2462" t="str" cm="1">
        <f t="array" ref="I2462">_xlfn.IFS(H2462&gt;411,"Platinum",AND(H2462&lt;=411, H2462&gt;311),"Gold",AND(H2462&lt;=311,H2462&gt;211),"Silver",H2462&lt;=211,"Bronze")</f>
        <v>Gold</v>
      </c>
      <c r="J2462" t="str" cm="1">
        <f t="array" ref="J2462">_xlfn.IFS(
H2462="444","Champions",
LEFT(H2462,1)="4","Loyal Customers",
MID(H2462,2,1)="4","Potential Loyalists",
LEFT(H2462,1)="3","Promising",
LEFT(H2462,1)="2","Customers Needing Attention",
LEFT(H2462,1)&lt;="2","At Risk",
RIGHT(H2462,1)="4","Can't Lose Them",
TRUE,"Hibernating"
)</f>
        <v>Loyal Customers</v>
      </c>
    </row>
    <row r="2463" spans="1:10" x14ac:dyDescent="0.25">
      <c r="A2463" s="3" t="s">
        <v>2479</v>
      </c>
      <c r="B2463">
        <v>8</v>
      </c>
      <c r="C2463">
        <v>11</v>
      </c>
      <c r="D2463">
        <v>5564.0800000000008</v>
      </c>
      <c r="E2463" cm="1">
        <f t="array" ref="E2463">_xlfn.IFS(B2463&gt;87,1,AND(B2463&lt;=87, B2463&gt;45),2,AND(B2463&lt;=45,B2463&gt;18),3,B2463&lt;=18,4)</f>
        <v>4</v>
      </c>
      <c r="F2463" cm="1">
        <f t="array" ref="F2463">_xlfn.IFS(C2463&gt;7,4,AND(C2463&lt;=7, C2463&gt;5),3,AND(C2463&lt;=5,C2463&gt;4),2,C2463&lt;=4,1)</f>
        <v>4</v>
      </c>
      <c r="G2463" cm="1">
        <f t="array" ref="G2463">_xlfn.IFS(D2463&gt;4094,4,AND(D2463&lt;=4094, D2463&gt;2784),3,AND(D2463&lt;=2784,D2463&gt;1779),2,D2463&lt;=1779,1)</f>
        <v>4</v>
      </c>
      <c r="H2463">
        <f t="shared" si="38"/>
        <v>444</v>
      </c>
      <c r="I2463" t="str" cm="1">
        <f t="array" ref="I2463">_xlfn.IFS(H2463&gt;411,"Platinum",AND(H2463&lt;=411, H2463&gt;311),"Gold",AND(H2463&lt;=311,H2463&gt;211),"Silver",H2463&lt;=211,"Bronze")</f>
        <v>Platinum</v>
      </c>
      <c r="J2463" t="str" cm="1">
        <f t="array" ref="J2463">_xlfn.IFS(
H2463="444","Champions",
LEFT(H2463,1)="4","Loyal Customers",
MID(H2463,2,1)="4","Potential Loyalists",
LEFT(H2463,1)="3","Promising",
LEFT(H2463,1)="2","Customers Needing Attention",
LEFT(H2463,1)&lt;="2","At Risk",
RIGHT(H2463,1)="4","Can't Lose Them",
TRUE,"Hibernating"
)</f>
        <v>Loyal Customers</v>
      </c>
    </row>
    <row r="2464" spans="1:10" x14ac:dyDescent="0.25">
      <c r="A2464" s="3" t="s">
        <v>2480</v>
      </c>
      <c r="B2464">
        <v>216</v>
      </c>
      <c r="C2464">
        <v>4</v>
      </c>
      <c r="D2464">
        <v>1382.55</v>
      </c>
      <c r="E2464" cm="1">
        <f t="array" ref="E2464">_xlfn.IFS(B2464&gt;87,1,AND(B2464&lt;=87, B2464&gt;45),2,AND(B2464&lt;=45,B2464&gt;18),3,B2464&lt;=18,4)</f>
        <v>1</v>
      </c>
      <c r="F2464" cm="1">
        <f t="array" ref="F2464">_xlfn.IFS(C2464&gt;7,4,AND(C2464&lt;=7, C2464&gt;5),3,AND(C2464&lt;=5,C2464&gt;4),2,C2464&lt;=4,1)</f>
        <v>1</v>
      </c>
      <c r="G2464" cm="1">
        <f t="array" ref="G2464">_xlfn.IFS(D2464&gt;4094,4,AND(D2464&lt;=4094, D2464&gt;2784),3,AND(D2464&lt;=2784,D2464&gt;1779),2,D2464&lt;=1779,1)</f>
        <v>1</v>
      </c>
      <c r="H2464">
        <f t="shared" si="38"/>
        <v>111</v>
      </c>
      <c r="I2464" t="str" cm="1">
        <f t="array" ref="I2464">_xlfn.IFS(H2464&gt;411,"Platinum",AND(H2464&lt;=411, H2464&gt;311),"Gold",AND(H2464&lt;=311,H2464&gt;211),"Silver",H2464&lt;=211,"Bronze")</f>
        <v>Bronze</v>
      </c>
      <c r="J2464" t="str" cm="1">
        <f t="array" ref="J2464">_xlfn.IFS(
H2464="444","Champions",
LEFT(H2464,1)="4","Loyal Customers",
MID(H2464,2,1)="4","Potential Loyalists",
LEFT(H2464,1)="3","Promising",
LEFT(H2464,1)="2","Customers Needing Attention",
LEFT(H2464,1)&lt;="2","At Risk",
RIGHT(H2464,1)="4","Can't Lose Them",
TRUE,"Hibernating"
)</f>
        <v>At Risk</v>
      </c>
    </row>
    <row r="2465" spans="1:10" x14ac:dyDescent="0.25">
      <c r="A2465" s="3" t="s">
        <v>2481</v>
      </c>
      <c r="B2465">
        <v>27</v>
      </c>
      <c r="C2465">
        <v>8</v>
      </c>
      <c r="D2465">
        <v>2096.27</v>
      </c>
      <c r="E2465" cm="1">
        <f t="array" ref="E2465">_xlfn.IFS(B2465&gt;87,1,AND(B2465&lt;=87, B2465&gt;45),2,AND(B2465&lt;=45,B2465&gt;18),3,B2465&lt;=18,4)</f>
        <v>3</v>
      </c>
      <c r="F2465" cm="1">
        <f t="array" ref="F2465">_xlfn.IFS(C2465&gt;7,4,AND(C2465&lt;=7, C2465&gt;5),3,AND(C2465&lt;=5,C2465&gt;4),2,C2465&lt;=4,1)</f>
        <v>4</v>
      </c>
      <c r="G2465" cm="1">
        <f t="array" ref="G2465">_xlfn.IFS(D2465&gt;4094,4,AND(D2465&lt;=4094, D2465&gt;2784),3,AND(D2465&lt;=2784,D2465&gt;1779),2,D2465&lt;=1779,1)</f>
        <v>2</v>
      </c>
      <c r="H2465">
        <f t="shared" si="38"/>
        <v>342</v>
      </c>
      <c r="I2465" t="str" cm="1">
        <f t="array" ref="I2465">_xlfn.IFS(H2465&gt;411,"Platinum",AND(H2465&lt;=411, H2465&gt;311),"Gold",AND(H2465&lt;=311,H2465&gt;211),"Silver",H2465&lt;=211,"Bronze")</f>
        <v>Gold</v>
      </c>
      <c r="J2465" t="str" cm="1">
        <f t="array" ref="J2465">_xlfn.IFS(
H2465="444","Champions",
LEFT(H2465,1)="4","Loyal Customers",
MID(H2465,2,1)="4","Potential Loyalists",
LEFT(H2465,1)="3","Promising",
LEFT(H2465,1)="2","Customers Needing Attention",
LEFT(H2465,1)&lt;="2","At Risk",
RIGHT(H2465,1)="4","Can't Lose Them",
TRUE,"Hibernating"
)</f>
        <v>Potential Loyalists</v>
      </c>
    </row>
    <row r="2466" spans="1:10" x14ac:dyDescent="0.25">
      <c r="A2466" s="3" t="s">
        <v>2482</v>
      </c>
      <c r="B2466">
        <v>1</v>
      </c>
      <c r="C2466">
        <v>11</v>
      </c>
      <c r="D2466">
        <v>10336.769999999999</v>
      </c>
      <c r="E2466" cm="1">
        <f t="array" ref="E2466">_xlfn.IFS(B2466&gt;87,1,AND(B2466&lt;=87, B2466&gt;45),2,AND(B2466&lt;=45,B2466&gt;18),3,B2466&lt;=18,4)</f>
        <v>4</v>
      </c>
      <c r="F2466" cm="1">
        <f t="array" ref="F2466">_xlfn.IFS(C2466&gt;7,4,AND(C2466&lt;=7, C2466&gt;5),3,AND(C2466&lt;=5,C2466&gt;4),2,C2466&lt;=4,1)</f>
        <v>4</v>
      </c>
      <c r="G2466" cm="1">
        <f t="array" ref="G2466">_xlfn.IFS(D2466&gt;4094,4,AND(D2466&lt;=4094, D2466&gt;2784),3,AND(D2466&lt;=2784,D2466&gt;1779),2,D2466&lt;=1779,1)</f>
        <v>4</v>
      </c>
      <c r="H2466">
        <f t="shared" si="38"/>
        <v>444</v>
      </c>
      <c r="I2466" t="str" cm="1">
        <f t="array" ref="I2466">_xlfn.IFS(H2466&gt;411,"Platinum",AND(H2466&lt;=411, H2466&gt;311),"Gold",AND(H2466&lt;=311,H2466&gt;211),"Silver",H2466&lt;=211,"Bronze")</f>
        <v>Platinum</v>
      </c>
      <c r="J2466" t="str" cm="1">
        <f t="array" ref="J2466">_xlfn.IFS(
H2466="444","Champions",
LEFT(H2466,1)="4","Loyal Customers",
MID(H2466,2,1)="4","Potential Loyalists",
LEFT(H2466,1)="3","Promising",
LEFT(H2466,1)="2","Customers Needing Attention",
LEFT(H2466,1)&lt;="2","At Risk",
RIGHT(H2466,1)="4","Can't Lose Them",
TRUE,"Hibernating"
)</f>
        <v>Loyal Customers</v>
      </c>
    </row>
    <row r="2467" spans="1:10" x14ac:dyDescent="0.25">
      <c r="A2467" s="3" t="s">
        <v>2483</v>
      </c>
      <c r="B2467">
        <v>40</v>
      </c>
      <c r="C2467">
        <v>8</v>
      </c>
      <c r="D2467">
        <v>4304.2199999999993</v>
      </c>
      <c r="E2467" cm="1">
        <f t="array" ref="E2467">_xlfn.IFS(B2467&gt;87,1,AND(B2467&lt;=87, B2467&gt;45),2,AND(B2467&lt;=45,B2467&gt;18),3,B2467&lt;=18,4)</f>
        <v>3</v>
      </c>
      <c r="F2467" cm="1">
        <f t="array" ref="F2467">_xlfn.IFS(C2467&gt;7,4,AND(C2467&lt;=7, C2467&gt;5),3,AND(C2467&lt;=5,C2467&gt;4),2,C2467&lt;=4,1)</f>
        <v>4</v>
      </c>
      <c r="G2467" cm="1">
        <f t="array" ref="G2467">_xlfn.IFS(D2467&gt;4094,4,AND(D2467&lt;=4094, D2467&gt;2784),3,AND(D2467&lt;=2784,D2467&gt;1779),2,D2467&lt;=1779,1)</f>
        <v>4</v>
      </c>
      <c r="H2467">
        <f t="shared" si="38"/>
        <v>344</v>
      </c>
      <c r="I2467" t="str" cm="1">
        <f t="array" ref="I2467">_xlfn.IFS(H2467&gt;411,"Platinum",AND(H2467&lt;=411, H2467&gt;311),"Gold",AND(H2467&lt;=311,H2467&gt;211),"Silver",H2467&lt;=211,"Bronze")</f>
        <v>Gold</v>
      </c>
      <c r="J2467" t="str" cm="1">
        <f t="array" ref="J2467">_xlfn.IFS(
H2467="444","Champions",
LEFT(H2467,1)="4","Loyal Customers",
MID(H2467,2,1)="4","Potential Loyalists",
LEFT(H2467,1)="3","Promising",
LEFT(H2467,1)="2","Customers Needing Attention",
LEFT(H2467,1)&lt;="2","At Risk",
RIGHT(H2467,1)="4","Can't Lose Them",
TRUE,"Hibernating"
)</f>
        <v>Potential Loyalists</v>
      </c>
    </row>
    <row r="2468" spans="1:10" x14ac:dyDescent="0.25">
      <c r="A2468" s="3" t="s">
        <v>2484</v>
      </c>
      <c r="B2468">
        <v>111</v>
      </c>
      <c r="C2468">
        <v>10</v>
      </c>
      <c r="D2468">
        <v>4743.6099999999997</v>
      </c>
      <c r="E2468" cm="1">
        <f t="array" ref="E2468">_xlfn.IFS(B2468&gt;87,1,AND(B2468&lt;=87, B2468&gt;45),2,AND(B2468&lt;=45,B2468&gt;18),3,B2468&lt;=18,4)</f>
        <v>1</v>
      </c>
      <c r="F2468" cm="1">
        <f t="array" ref="F2468">_xlfn.IFS(C2468&gt;7,4,AND(C2468&lt;=7, C2468&gt;5),3,AND(C2468&lt;=5,C2468&gt;4),2,C2468&lt;=4,1)</f>
        <v>4</v>
      </c>
      <c r="G2468" cm="1">
        <f t="array" ref="G2468">_xlfn.IFS(D2468&gt;4094,4,AND(D2468&lt;=4094, D2468&gt;2784),3,AND(D2468&lt;=2784,D2468&gt;1779),2,D2468&lt;=1779,1)</f>
        <v>4</v>
      </c>
      <c r="H2468">
        <f t="shared" si="38"/>
        <v>144</v>
      </c>
      <c r="I2468" t="str" cm="1">
        <f t="array" ref="I2468">_xlfn.IFS(H2468&gt;411,"Platinum",AND(H2468&lt;=411, H2468&gt;311),"Gold",AND(H2468&lt;=311,H2468&gt;211),"Silver",H2468&lt;=211,"Bronze")</f>
        <v>Bronze</v>
      </c>
      <c r="J2468" t="str" cm="1">
        <f t="array" ref="J2468">_xlfn.IFS(
H2468="444","Champions",
LEFT(H2468,1)="4","Loyal Customers",
MID(H2468,2,1)="4","Potential Loyalists",
LEFT(H2468,1)="3","Promising",
LEFT(H2468,1)="2","Customers Needing Attention",
LEFT(H2468,1)&lt;="2","At Risk",
RIGHT(H2468,1)="4","Can't Lose Them",
TRUE,"Hibernating"
)</f>
        <v>Potential Loyalists</v>
      </c>
    </row>
    <row r="2469" spans="1:10" x14ac:dyDescent="0.25">
      <c r="A2469" s="3" t="s">
        <v>2485</v>
      </c>
      <c r="B2469">
        <v>15</v>
      </c>
      <c r="C2469">
        <v>2</v>
      </c>
      <c r="D2469">
        <v>808.85</v>
      </c>
      <c r="E2469" cm="1">
        <f t="array" ref="E2469">_xlfn.IFS(B2469&gt;87,1,AND(B2469&lt;=87, B2469&gt;45),2,AND(B2469&lt;=45,B2469&gt;18),3,B2469&lt;=18,4)</f>
        <v>4</v>
      </c>
      <c r="F2469" cm="1">
        <f t="array" ref="F2469">_xlfn.IFS(C2469&gt;7,4,AND(C2469&lt;=7, C2469&gt;5),3,AND(C2469&lt;=5,C2469&gt;4),2,C2469&lt;=4,1)</f>
        <v>1</v>
      </c>
      <c r="G2469" cm="1">
        <f t="array" ref="G2469">_xlfn.IFS(D2469&gt;4094,4,AND(D2469&lt;=4094, D2469&gt;2784),3,AND(D2469&lt;=2784,D2469&gt;1779),2,D2469&lt;=1779,1)</f>
        <v>1</v>
      </c>
      <c r="H2469">
        <f t="shared" si="38"/>
        <v>411</v>
      </c>
      <c r="I2469" t="str" cm="1">
        <f t="array" ref="I2469">_xlfn.IFS(H2469&gt;411,"Platinum",AND(H2469&lt;=411, H2469&gt;311),"Gold",AND(H2469&lt;=311,H2469&gt;211),"Silver",H2469&lt;=211,"Bronze")</f>
        <v>Gold</v>
      </c>
      <c r="J2469" t="str" cm="1">
        <f t="array" ref="J2469">_xlfn.IFS(
H2469="444","Champions",
LEFT(H2469,1)="4","Loyal Customers",
MID(H2469,2,1)="4","Potential Loyalists",
LEFT(H2469,1)="3","Promising",
LEFT(H2469,1)="2","Customers Needing Attention",
LEFT(H2469,1)&lt;="2","At Risk",
RIGHT(H2469,1)="4","Can't Lose Them",
TRUE,"Hibernating"
)</f>
        <v>Loyal Customers</v>
      </c>
    </row>
    <row r="2470" spans="1:10" x14ac:dyDescent="0.25">
      <c r="A2470" s="3" t="s">
        <v>2486</v>
      </c>
      <c r="B2470">
        <v>35</v>
      </c>
      <c r="C2470">
        <v>7</v>
      </c>
      <c r="D2470">
        <v>4540.47</v>
      </c>
      <c r="E2470" cm="1">
        <f t="array" ref="E2470">_xlfn.IFS(B2470&gt;87,1,AND(B2470&lt;=87, B2470&gt;45),2,AND(B2470&lt;=45,B2470&gt;18),3,B2470&lt;=18,4)</f>
        <v>3</v>
      </c>
      <c r="F2470" cm="1">
        <f t="array" ref="F2470">_xlfn.IFS(C2470&gt;7,4,AND(C2470&lt;=7, C2470&gt;5),3,AND(C2470&lt;=5,C2470&gt;4),2,C2470&lt;=4,1)</f>
        <v>3</v>
      </c>
      <c r="G2470" cm="1">
        <f t="array" ref="G2470">_xlfn.IFS(D2470&gt;4094,4,AND(D2470&lt;=4094, D2470&gt;2784),3,AND(D2470&lt;=2784,D2470&gt;1779),2,D2470&lt;=1779,1)</f>
        <v>4</v>
      </c>
      <c r="H2470">
        <f t="shared" si="38"/>
        <v>334</v>
      </c>
      <c r="I2470" t="str" cm="1">
        <f t="array" ref="I2470">_xlfn.IFS(H2470&gt;411,"Platinum",AND(H2470&lt;=411, H2470&gt;311),"Gold",AND(H2470&lt;=311,H2470&gt;211),"Silver",H2470&lt;=211,"Bronze")</f>
        <v>Gold</v>
      </c>
      <c r="J2470" t="str" cm="1">
        <f t="array" ref="J2470">_xlfn.IFS(
H2470="444","Champions",
LEFT(H2470,1)="4","Loyal Customers",
MID(H2470,2,1)="4","Potential Loyalists",
LEFT(H2470,1)="3","Promising",
LEFT(H2470,1)="2","Customers Needing Attention",
LEFT(H2470,1)&lt;="2","At Risk",
RIGHT(H2470,1)="4","Can't Lose Them",
TRUE,"Hibernating"
)</f>
        <v>Promising</v>
      </c>
    </row>
    <row r="2471" spans="1:10" x14ac:dyDescent="0.25">
      <c r="A2471" s="3" t="s">
        <v>2487</v>
      </c>
      <c r="B2471">
        <v>51</v>
      </c>
      <c r="C2471">
        <v>9</v>
      </c>
      <c r="D2471">
        <v>4001.52</v>
      </c>
      <c r="E2471" cm="1">
        <f t="array" ref="E2471">_xlfn.IFS(B2471&gt;87,1,AND(B2471&lt;=87, B2471&gt;45),2,AND(B2471&lt;=45,B2471&gt;18),3,B2471&lt;=18,4)</f>
        <v>2</v>
      </c>
      <c r="F2471" cm="1">
        <f t="array" ref="F2471">_xlfn.IFS(C2471&gt;7,4,AND(C2471&lt;=7, C2471&gt;5),3,AND(C2471&lt;=5,C2471&gt;4),2,C2471&lt;=4,1)</f>
        <v>4</v>
      </c>
      <c r="G2471" cm="1">
        <f t="array" ref="G2471">_xlfn.IFS(D2471&gt;4094,4,AND(D2471&lt;=4094, D2471&gt;2784),3,AND(D2471&lt;=2784,D2471&gt;1779),2,D2471&lt;=1779,1)</f>
        <v>3</v>
      </c>
      <c r="H2471">
        <f t="shared" si="38"/>
        <v>243</v>
      </c>
      <c r="I2471" t="str" cm="1">
        <f t="array" ref="I2471">_xlfn.IFS(H2471&gt;411,"Platinum",AND(H2471&lt;=411, H2471&gt;311),"Gold",AND(H2471&lt;=311,H2471&gt;211),"Silver",H2471&lt;=211,"Bronze")</f>
        <v>Silver</v>
      </c>
      <c r="J2471" t="str" cm="1">
        <f t="array" ref="J2471">_xlfn.IFS(
H2471="444","Champions",
LEFT(H2471,1)="4","Loyal Customers",
MID(H2471,2,1)="4","Potential Loyalists",
LEFT(H2471,1)="3","Promising",
LEFT(H2471,1)="2","Customers Needing Attention",
LEFT(H2471,1)&lt;="2","At Risk",
RIGHT(H2471,1)="4","Can't Lose Them",
TRUE,"Hibernating"
)</f>
        <v>Potential Loyalists</v>
      </c>
    </row>
    <row r="2472" spans="1:10" x14ac:dyDescent="0.25">
      <c r="A2472" s="3" t="s">
        <v>2488</v>
      </c>
      <c r="B2472">
        <v>8</v>
      </c>
      <c r="C2472">
        <v>7</v>
      </c>
      <c r="D2472">
        <v>4805.0200000000004</v>
      </c>
      <c r="E2472" cm="1">
        <f t="array" ref="E2472">_xlfn.IFS(B2472&gt;87,1,AND(B2472&lt;=87, B2472&gt;45),2,AND(B2472&lt;=45,B2472&gt;18),3,B2472&lt;=18,4)</f>
        <v>4</v>
      </c>
      <c r="F2472" cm="1">
        <f t="array" ref="F2472">_xlfn.IFS(C2472&gt;7,4,AND(C2472&lt;=7, C2472&gt;5),3,AND(C2472&lt;=5,C2472&gt;4),2,C2472&lt;=4,1)</f>
        <v>3</v>
      </c>
      <c r="G2472" cm="1">
        <f t="array" ref="G2472">_xlfn.IFS(D2472&gt;4094,4,AND(D2472&lt;=4094, D2472&gt;2784),3,AND(D2472&lt;=2784,D2472&gt;1779),2,D2472&lt;=1779,1)</f>
        <v>4</v>
      </c>
      <c r="H2472">
        <f t="shared" si="38"/>
        <v>434</v>
      </c>
      <c r="I2472" t="str" cm="1">
        <f t="array" ref="I2472">_xlfn.IFS(H2472&gt;411,"Platinum",AND(H2472&lt;=411, H2472&gt;311),"Gold",AND(H2472&lt;=311,H2472&gt;211),"Silver",H2472&lt;=211,"Bronze")</f>
        <v>Platinum</v>
      </c>
      <c r="J2472" t="str" cm="1">
        <f t="array" ref="J2472">_xlfn.IFS(
H2472="444","Champions",
LEFT(H2472,1)="4","Loyal Customers",
MID(H2472,2,1)="4","Potential Loyalists",
LEFT(H2472,1)="3","Promising",
LEFT(H2472,1)="2","Customers Needing Attention",
LEFT(H2472,1)&lt;="2","At Risk",
RIGHT(H2472,1)="4","Can't Lose Them",
TRUE,"Hibernating"
)</f>
        <v>Loyal Customers</v>
      </c>
    </row>
    <row r="2473" spans="1:10" x14ac:dyDescent="0.25">
      <c r="A2473" s="3" t="s">
        <v>2489</v>
      </c>
      <c r="B2473">
        <v>20</v>
      </c>
      <c r="C2473">
        <v>4</v>
      </c>
      <c r="D2473">
        <v>366.04999999999995</v>
      </c>
      <c r="E2473" cm="1">
        <f t="array" ref="E2473">_xlfn.IFS(B2473&gt;87,1,AND(B2473&lt;=87, B2473&gt;45),2,AND(B2473&lt;=45,B2473&gt;18),3,B2473&lt;=18,4)</f>
        <v>3</v>
      </c>
      <c r="F2473" cm="1">
        <f t="array" ref="F2473">_xlfn.IFS(C2473&gt;7,4,AND(C2473&lt;=7, C2473&gt;5),3,AND(C2473&lt;=5,C2473&gt;4),2,C2473&lt;=4,1)</f>
        <v>1</v>
      </c>
      <c r="G2473" cm="1">
        <f t="array" ref="G2473">_xlfn.IFS(D2473&gt;4094,4,AND(D2473&lt;=4094, D2473&gt;2784),3,AND(D2473&lt;=2784,D2473&gt;1779),2,D2473&lt;=1779,1)</f>
        <v>1</v>
      </c>
      <c r="H2473">
        <f t="shared" si="38"/>
        <v>311</v>
      </c>
      <c r="I2473" t="str" cm="1">
        <f t="array" ref="I2473">_xlfn.IFS(H2473&gt;411,"Platinum",AND(H2473&lt;=411, H2473&gt;311),"Gold",AND(H2473&lt;=311,H2473&gt;211),"Silver",H2473&lt;=211,"Bronze")</f>
        <v>Silver</v>
      </c>
      <c r="J2473" t="str" cm="1">
        <f t="array" ref="J2473">_xlfn.IFS(
H2473="444","Champions",
LEFT(H2473,1)="4","Loyal Customers",
MID(H2473,2,1)="4","Potential Loyalists",
LEFT(H2473,1)="3","Promising",
LEFT(H2473,1)="2","Customers Needing Attention",
LEFT(H2473,1)&lt;="2","At Risk",
RIGHT(H2473,1)="4","Can't Lose Them",
TRUE,"Hibernating"
)</f>
        <v>Promising</v>
      </c>
    </row>
    <row r="2474" spans="1:10" x14ac:dyDescent="0.25">
      <c r="A2474" s="3" t="s">
        <v>2490</v>
      </c>
      <c r="B2474">
        <v>3</v>
      </c>
      <c r="C2474">
        <v>6</v>
      </c>
      <c r="D2474">
        <v>3386.57</v>
      </c>
      <c r="E2474" cm="1">
        <f t="array" ref="E2474">_xlfn.IFS(B2474&gt;87,1,AND(B2474&lt;=87, B2474&gt;45),2,AND(B2474&lt;=45,B2474&gt;18),3,B2474&lt;=18,4)</f>
        <v>4</v>
      </c>
      <c r="F2474" cm="1">
        <f t="array" ref="F2474">_xlfn.IFS(C2474&gt;7,4,AND(C2474&lt;=7, C2474&gt;5),3,AND(C2474&lt;=5,C2474&gt;4),2,C2474&lt;=4,1)</f>
        <v>3</v>
      </c>
      <c r="G2474" cm="1">
        <f t="array" ref="G2474">_xlfn.IFS(D2474&gt;4094,4,AND(D2474&lt;=4094, D2474&gt;2784),3,AND(D2474&lt;=2784,D2474&gt;1779),2,D2474&lt;=1779,1)</f>
        <v>3</v>
      </c>
      <c r="H2474">
        <f t="shared" si="38"/>
        <v>433</v>
      </c>
      <c r="I2474" t="str" cm="1">
        <f t="array" ref="I2474">_xlfn.IFS(H2474&gt;411,"Platinum",AND(H2474&lt;=411, H2474&gt;311),"Gold",AND(H2474&lt;=311,H2474&gt;211),"Silver",H2474&lt;=211,"Bronze")</f>
        <v>Platinum</v>
      </c>
      <c r="J2474" t="str" cm="1">
        <f t="array" ref="J2474">_xlfn.IFS(
H2474="444","Champions",
LEFT(H2474,1)="4","Loyal Customers",
MID(H2474,2,1)="4","Potential Loyalists",
LEFT(H2474,1)="3","Promising",
LEFT(H2474,1)="2","Customers Needing Attention",
LEFT(H2474,1)&lt;="2","At Risk",
RIGHT(H2474,1)="4","Can't Lose Them",
TRUE,"Hibernating"
)</f>
        <v>Loyal Customers</v>
      </c>
    </row>
    <row r="2475" spans="1:10" x14ac:dyDescent="0.25">
      <c r="A2475" s="3" t="s">
        <v>2491</v>
      </c>
      <c r="B2475">
        <v>40</v>
      </c>
      <c r="C2475">
        <v>7</v>
      </c>
      <c r="D2475">
        <v>5814.4500000000007</v>
      </c>
      <c r="E2475" cm="1">
        <f t="array" ref="E2475">_xlfn.IFS(B2475&gt;87,1,AND(B2475&lt;=87, B2475&gt;45),2,AND(B2475&lt;=45,B2475&gt;18),3,B2475&lt;=18,4)</f>
        <v>3</v>
      </c>
      <c r="F2475" cm="1">
        <f t="array" ref="F2475">_xlfn.IFS(C2475&gt;7,4,AND(C2475&lt;=7, C2475&gt;5),3,AND(C2475&lt;=5,C2475&gt;4),2,C2475&lt;=4,1)</f>
        <v>3</v>
      </c>
      <c r="G2475" cm="1">
        <f t="array" ref="G2475">_xlfn.IFS(D2475&gt;4094,4,AND(D2475&lt;=4094, D2475&gt;2784),3,AND(D2475&lt;=2784,D2475&gt;1779),2,D2475&lt;=1779,1)</f>
        <v>4</v>
      </c>
      <c r="H2475">
        <f t="shared" si="38"/>
        <v>334</v>
      </c>
      <c r="I2475" t="str" cm="1">
        <f t="array" ref="I2475">_xlfn.IFS(H2475&gt;411,"Platinum",AND(H2475&lt;=411, H2475&gt;311),"Gold",AND(H2475&lt;=311,H2475&gt;211),"Silver",H2475&lt;=211,"Bronze")</f>
        <v>Gold</v>
      </c>
      <c r="J2475" t="str" cm="1">
        <f t="array" ref="J2475">_xlfn.IFS(
H2475="444","Champions",
LEFT(H2475,1)="4","Loyal Customers",
MID(H2475,2,1)="4","Potential Loyalists",
LEFT(H2475,1)="3","Promising",
LEFT(H2475,1)="2","Customers Needing Attention",
LEFT(H2475,1)&lt;="2","At Risk",
RIGHT(H2475,1)="4","Can't Lose Them",
TRUE,"Hibernating"
)</f>
        <v>Promising</v>
      </c>
    </row>
    <row r="2476" spans="1:10" x14ac:dyDescent="0.25">
      <c r="A2476" s="3" t="s">
        <v>2492</v>
      </c>
      <c r="B2476">
        <v>35</v>
      </c>
      <c r="C2476">
        <v>6</v>
      </c>
      <c r="D2476">
        <v>2020.73</v>
      </c>
      <c r="E2476" cm="1">
        <f t="array" ref="E2476">_xlfn.IFS(B2476&gt;87,1,AND(B2476&lt;=87, B2476&gt;45),2,AND(B2476&lt;=45,B2476&gt;18),3,B2476&lt;=18,4)</f>
        <v>3</v>
      </c>
      <c r="F2476" cm="1">
        <f t="array" ref="F2476">_xlfn.IFS(C2476&gt;7,4,AND(C2476&lt;=7, C2476&gt;5),3,AND(C2476&lt;=5,C2476&gt;4),2,C2476&lt;=4,1)</f>
        <v>3</v>
      </c>
      <c r="G2476" cm="1">
        <f t="array" ref="G2476">_xlfn.IFS(D2476&gt;4094,4,AND(D2476&lt;=4094, D2476&gt;2784),3,AND(D2476&lt;=2784,D2476&gt;1779),2,D2476&lt;=1779,1)</f>
        <v>2</v>
      </c>
      <c r="H2476">
        <f t="shared" si="38"/>
        <v>332</v>
      </c>
      <c r="I2476" t="str" cm="1">
        <f t="array" ref="I2476">_xlfn.IFS(H2476&gt;411,"Platinum",AND(H2476&lt;=411, H2476&gt;311),"Gold",AND(H2476&lt;=311,H2476&gt;211),"Silver",H2476&lt;=211,"Bronze")</f>
        <v>Gold</v>
      </c>
      <c r="J2476" t="str" cm="1">
        <f t="array" ref="J2476">_xlfn.IFS(
H2476="444","Champions",
LEFT(H2476,1)="4","Loyal Customers",
MID(H2476,2,1)="4","Potential Loyalists",
LEFT(H2476,1)="3","Promising",
LEFT(H2476,1)="2","Customers Needing Attention",
LEFT(H2476,1)&lt;="2","At Risk",
RIGHT(H2476,1)="4","Can't Lose Them",
TRUE,"Hibernating"
)</f>
        <v>Promising</v>
      </c>
    </row>
    <row r="2477" spans="1:10" x14ac:dyDescent="0.25">
      <c r="A2477" s="3" t="s">
        <v>2493</v>
      </c>
      <c r="B2477">
        <v>69</v>
      </c>
      <c r="C2477">
        <v>5</v>
      </c>
      <c r="D2477">
        <v>3890</v>
      </c>
      <c r="E2477" cm="1">
        <f t="array" ref="E2477">_xlfn.IFS(B2477&gt;87,1,AND(B2477&lt;=87, B2477&gt;45),2,AND(B2477&lt;=45,B2477&gt;18),3,B2477&lt;=18,4)</f>
        <v>2</v>
      </c>
      <c r="F2477" cm="1">
        <f t="array" ref="F2477">_xlfn.IFS(C2477&gt;7,4,AND(C2477&lt;=7, C2477&gt;5),3,AND(C2477&lt;=5,C2477&gt;4),2,C2477&lt;=4,1)</f>
        <v>2</v>
      </c>
      <c r="G2477" cm="1">
        <f t="array" ref="G2477">_xlfn.IFS(D2477&gt;4094,4,AND(D2477&lt;=4094, D2477&gt;2784),3,AND(D2477&lt;=2784,D2477&gt;1779),2,D2477&lt;=1779,1)</f>
        <v>3</v>
      </c>
      <c r="H2477">
        <f t="shared" si="38"/>
        <v>223</v>
      </c>
      <c r="I2477" t="str" cm="1">
        <f t="array" ref="I2477">_xlfn.IFS(H2477&gt;411,"Platinum",AND(H2477&lt;=411, H2477&gt;311),"Gold",AND(H2477&lt;=311,H2477&gt;211),"Silver",H2477&lt;=211,"Bronze")</f>
        <v>Silver</v>
      </c>
      <c r="J2477" t="str" cm="1">
        <f t="array" ref="J2477">_xlfn.IFS(
H2477="444","Champions",
LEFT(H2477,1)="4","Loyal Customers",
MID(H2477,2,1)="4","Potential Loyalists",
LEFT(H2477,1)="3","Promising",
LEFT(H2477,1)="2","Customers Needing Attention",
LEFT(H2477,1)&lt;="2","At Risk",
RIGHT(H2477,1)="4","Can't Lose Them",
TRUE,"Hibernating"
)</f>
        <v>Customers Needing Attention</v>
      </c>
    </row>
    <row r="2478" spans="1:10" x14ac:dyDescent="0.25">
      <c r="A2478" s="3" t="s">
        <v>2494</v>
      </c>
      <c r="B2478">
        <v>1</v>
      </c>
      <c r="C2478">
        <v>6</v>
      </c>
      <c r="D2478">
        <v>2994.3999999999996</v>
      </c>
      <c r="E2478" cm="1">
        <f t="array" ref="E2478">_xlfn.IFS(B2478&gt;87,1,AND(B2478&lt;=87, B2478&gt;45),2,AND(B2478&lt;=45,B2478&gt;18),3,B2478&lt;=18,4)</f>
        <v>4</v>
      </c>
      <c r="F2478" cm="1">
        <f t="array" ref="F2478">_xlfn.IFS(C2478&gt;7,4,AND(C2478&lt;=7, C2478&gt;5),3,AND(C2478&lt;=5,C2478&gt;4),2,C2478&lt;=4,1)</f>
        <v>3</v>
      </c>
      <c r="G2478" cm="1">
        <f t="array" ref="G2478">_xlfn.IFS(D2478&gt;4094,4,AND(D2478&lt;=4094, D2478&gt;2784),3,AND(D2478&lt;=2784,D2478&gt;1779),2,D2478&lt;=1779,1)</f>
        <v>3</v>
      </c>
      <c r="H2478">
        <f t="shared" si="38"/>
        <v>433</v>
      </c>
      <c r="I2478" t="str" cm="1">
        <f t="array" ref="I2478">_xlfn.IFS(H2478&gt;411,"Platinum",AND(H2478&lt;=411, H2478&gt;311),"Gold",AND(H2478&lt;=311,H2478&gt;211),"Silver",H2478&lt;=211,"Bronze")</f>
        <v>Platinum</v>
      </c>
      <c r="J2478" t="str" cm="1">
        <f t="array" ref="J2478">_xlfn.IFS(
H2478="444","Champions",
LEFT(H2478,1)="4","Loyal Customers",
MID(H2478,2,1)="4","Potential Loyalists",
LEFT(H2478,1)="3","Promising",
LEFT(H2478,1)="2","Customers Needing Attention",
LEFT(H2478,1)&lt;="2","At Risk",
RIGHT(H2478,1)="4","Can't Lose Them",
TRUE,"Hibernating"
)</f>
        <v>Loyal Customers</v>
      </c>
    </row>
    <row r="2479" spans="1:10" x14ac:dyDescent="0.25">
      <c r="A2479" s="3" t="s">
        <v>2495</v>
      </c>
      <c r="B2479">
        <v>8</v>
      </c>
      <c r="C2479">
        <v>13</v>
      </c>
      <c r="D2479">
        <v>8903.619999999999</v>
      </c>
      <c r="E2479" cm="1">
        <f t="array" ref="E2479">_xlfn.IFS(B2479&gt;87,1,AND(B2479&lt;=87, B2479&gt;45),2,AND(B2479&lt;=45,B2479&gt;18),3,B2479&lt;=18,4)</f>
        <v>4</v>
      </c>
      <c r="F2479" cm="1">
        <f t="array" ref="F2479">_xlfn.IFS(C2479&gt;7,4,AND(C2479&lt;=7, C2479&gt;5),3,AND(C2479&lt;=5,C2479&gt;4),2,C2479&lt;=4,1)</f>
        <v>4</v>
      </c>
      <c r="G2479" cm="1">
        <f t="array" ref="G2479">_xlfn.IFS(D2479&gt;4094,4,AND(D2479&lt;=4094, D2479&gt;2784),3,AND(D2479&lt;=2784,D2479&gt;1779),2,D2479&lt;=1779,1)</f>
        <v>4</v>
      </c>
      <c r="H2479">
        <f t="shared" si="38"/>
        <v>444</v>
      </c>
      <c r="I2479" t="str" cm="1">
        <f t="array" ref="I2479">_xlfn.IFS(H2479&gt;411,"Platinum",AND(H2479&lt;=411, H2479&gt;311),"Gold",AND(H2479&lt;=311,H2479&gt;211),"Silver",H2479&lt;=211,"Bronze")</f>
        <v>Platinum</v>
      </c>
      <c r="J2479" t="str" cm="1">
        <f t="array" ref="J2479">_xlfn.IFS(
H2479="444","Champions",
LEFT(H2479,1)="4","Loyal Customers",
MID(H2479,2,1)="4","Potential Loyalists",
LEFT(H2479,1)="3","Promising",
LEFT(H2479,1)="2","Customers Needing Attention",
LEFT(H2479,1)&lt;="2","At Risk",
RIGHT(H2479,1)="4","Can't Lose Them",
TRUE,"Hibernating"
)</f>
        <v>Loyal Customers</v>
      </c>
    </row>
    <row r="2480" spans="1:10" x14ac:dyDescent="0.25">
      <c r="A2480" s="3" t="s">
        <v>2496</v>
      </c>
      <c r="B2480">
        <v>80</v>
      </c>
      <c r="C2480">
        <v>3</v>
      </c>
      <c r="D2480">
        <v>781.46</v>
      </c>
      <c r="E2480" cm="1">
        <f t="array" ref="E2480">_xlfn.IFS(B2480&gt;87,1,AND(B2480&lt;=87, B2480&gt;45),2,AND(B2480&lt;=45,B2480&gt;18),3,B2480&lt;=18,4)</f>
        <v>2</v>
      </c>
      <c r="F2480" cm="1">
        <f t="array" ref="F2480">_xlfn.IFS(C2480&gt;7,4,AND(C2480&lt;=7, C2480&gt;5),3,AND(C2480&lt;=5,C2480&gt;4),2,C2480&lt;=4,1)</f>
        <v>1</v>
      </c>
      <c r="G2480" cm="1">
        <f t="array" ref="G2480">_xlfn.IFS(D2480&gt;4094,4,AND(D2480&lt;=4094, D2480&gt;2784),3,AND(D2480&lt;=2784,D2480&gt;1779),2,D2480&lt;=1779,1)</f>
        <v>1</v>
      </c>
      <c r="H2480">
        <f t="shared" si="38"/>
        <v>211</v>
      </c>
      <c r="I2480" t="str" cm="1">
        <f t="array" ref="I2480">_xlfn.IFS(H2480&gt;411,"Platinum",AND(H2480&lt;=411, H2480&gt;311),"Gold",AND(H2480&lt;=311,H2480&gt;211),"Silver",H2480&lt;=211,"Bronze")</f>
        <v>Bronze</v>
      </c>
      <c r="J2480" t="str" cm="1">
        <f t="array" ref="J2480">_xlfn.IFS(
H2480="444","Champions",
LEFT(H2480,1)="4","Loyal Customers",
MID(H2480,2,1)="4","Potential Loyalists",
LEFT(H2480,1)="3","Promising",
LEFT(H2480,1)="2","Customers Needing Attention",
LEFT(H2480,1)&lt;="2","At Risk",
RIGHT(H2480,1)="4","Can't Lose Them",
TRUE,"Hibernating"
)</f>
        <v>Customers Needing Attention</v>
      </c>
    </row>
    <row r="2481" spans="1:10" x14ac:dyDescent="0.25">
      <c r="A2481" s="3" t="s">
        <v>2497</v>
      </c>
      <c r="B2481">
        <v>149</v>
      </c>
      <c r="C2481">
        <v>2</v>
      </c>
      <c r="D2481">
        <v>943.2</v>
      </c>
      <c r="E2481" cm="1">
        <f t="array" ref="E2481">_xlfn.IFS(B2481&gt;87,1,AND(B2481&lt;=87, B2481&gt;45),2,AND(B2481&lt;=45,B2481&gt;18),3,B2481&lt;=18,4)</f>
        <v>1</v>
      </c>
      <c r="F2481" cm="1">
        <f t="array" ref="F2481">_xlfn.IFS(C2481&gt;7,4,AND(C2481&lt;=7, C2481&gt;5),3,AND(C2481&lt;=5,C2481&gt;4),2,C2481&lt;=4,1)</f>
        <v>1</v>
      </c>
      <c r="G2481" cm="1">
        <f t="array" ref="G2481">_xlfn.IFS(D2481&gt;4094,4,AND(D2481&lt;=4094, D2481&gt;2784),3,AND(D2481&lt;=2784,D2481&gt;1779),2,D2481&lt;=1779,1)</f>
        <v>1</v>
      </c>
      <c r="H2481">
        <f t="shared" si="38"/>
        <v>111</v>
      </c>
      <c r="I2481" t="str" cm="1">
        <f t="array" ref="I2481">_xlfn.IFS(H2481&gt;411,"Platinum",AND(H2481&lt;=411, H2481&gt;311),"Gold",AND(H2481&lt;=311,H2481&gt;211),"Silver",H2481&lt;=211,"Bronze")</f>
        <v>Bronze</v>
      </c>
      <c r="J2481" t="str" cm="1">
        <f t="array" ref="J2481">_xlfn.IFS(
H2481="444","Champions",
LEFT(H2481,1)="4","Loyal Customers",
MID(H2481,2,1)="4","Potential Loyalists",
LEFT(H2481,1)="3","Promising",
LEFT(H2481,1)="2","Customers Needing Attention",
LEFT(H2481,1)&lt;="2","At Risk",
RIGHT(H2481,1)="4","Can't Lose Them",
TRUE,"Hibernating"
)</f>
        <v>At Risk</v>
      </c>
    </row>
    <row r="2482" spans="1:10" x14ac:dyDescent="0.25">
      <c r="A2482" s="3" t="s">
        <v>2498</v>
      </c>
      <c r="B2482">
        <v>222</v>
      </c>
      <c r="C2482">
        <v>1</v>
      </c>
      <c r="D2482">
        <v>574.62</v>
      </c>
      <c r="E2482" cm="1">
        <f t="array" ref="E2482">_xlfn.IFS(B2482&gt;87,1,AND(B2482&lt;=87, B2482&gt;45),2,AND(B2482&lt;=45,B2482&gt;18),3,B2482&lt;=18,4)</f>
        <v>1</v>
      </c>
      <c r="F2482" cm="1">
        <f t="array" ref="F2482">_xlfn.IFS(C2482&gt;7,4,AND(C2482&lt;=7, C2482&gt;5),3,AND(C2482&lt;=5,C2482&gt;4),2,C2482&lt;=4,1)</f>
        <v>1</v>
      </c>
      <c r="G2482" cm="1">
        <f t="array" ref="G2482">_xlfn.IFS(D2482&gt;4094,4,AND(D2482&lt;=4094, D2482&gt;2784),3,AND(D2482&lt;=2784,D2482&gt;1779),2,D2482&lt;=1779,1)</f>
        <v>1</v>
      </c>
      <c r="H2482">
        <f t="shared" si="38"/>
        <v>111</v>
      </c>
      <c r="I2482" t="str" cm="1">
        <f t="array" ref="I2482">_xlfn.IFS(H2482&gt;411,"Platinum",AND(H2482&lt;=411, H2482&gt;311),"Gold",AND(H2482&lt;=311,H2482&gt;211),"Silver",H2482&lt;=211,"Bronze")</f>
        <v>Bronze</v>
      </c>
      <c r="J2482" t="str" cm="1">
        <f t="array" ref="J2482">_xlfn.IFS(
H2482="444","Champions",
LEFT(H2482,1)="4","Loyal Customers",
MID(H2482,2,1)="4","Potential Loyalists",
LEFT(H2482,1)="3","Promising",
LEFT(H2482,1)="2","Customers Needing Attention",
LEFT(H2482,1)&lt;="2","At Risk",
RIGHT(H2482,1)="4","Can't Lose Them",
TRUE,"Hibernating"
)</f>
        <v>At Risk</v>
      </c>
    </row>
    <row r="2483" spans="1:10" x14ac:dyDescent="0.25">
      <c r="A2483" s="3" t="s">
        <v>2499</v>
      </c>
      <c r="B2483">
        <v>176</v>
      </c>
      <c r="C2483">
        <v>7</v>
      </c>
      <c r="D2483">
        <v>3919.8499999999995</v>
      </c>
      <c r="E2483" cm="1">
        <f t="array" ref="E2483">_xlfn.IFS(B2483&gt;87,1,AND(B2483&lt;=87, B2483&gt;45),2,AND(B2483&lt;=45,B2483&gt;18),3,B2483&lt;=18,4)</f>
        <v>1</v>
      </c>
      <c r="F2483" cm="1">
        <f t="array" ref="F2483">_xlfn.IFS(C2483&gt;7,4,AND(C2483&lt;=7, C2483&gt;5),3,AND(C2483&lt;=5,C2483&gt;4),2,C2483&lt;=4,1)</f>
        <v>3</v>
      </c>
      <c r="G2483" cm="1">
        <f t="array" ref="G2483">_xlfn.IFS(D2483&gt;4094,4,AND(D2483&lt;=4094, D2483&gt;2784),3,AND(D2483&lt;=2784,D2483&gt;1779),2,D2483&lt;=1779,1)</f>
        <v>3</v>
      </c>
      <c r="H2483">
        <f t="shared" si="38"/>
        <v>133</v>
      </c>
      <c r="I2483" t="str" cm="1">
        <f t="array" ref="I2483">_xlfn.IFS(H2483&gt;411,"Platinum",AND(H2483&lt;=411, H2483&gt;311),"Gold",AND(H2483&lt;=311,H2483&gt;211),"Silver",H2483&lt;=211,"Bronze")</f>
        <v>Bronze</v>
      </c>
      <c r="J2483" t="str" cm="1">
        <f t="array" ref="J2483">_xlfn.IFS(
H2483="444","Champions",
LEFT(H2483,1)="4","Loyal Customers",
MID(H2483,2,1)="4","Potential Loyalists",
LEFT(H2483,1)="3","Promising",
LEFT(H2483,1)="2","Customers Needing Attention",
LEFT(H2483,1)&lt;="2","At Risk",
RIGHT(H2483,1)="4","Can't Lose Them",
TRUE,"Hibernating"
)</f>
        <v>At Risk</v>
      </c>
    </row>
    <row r="2484" spans="1:10" x14ac:dyDescent="0.25">
      <c r="A2484" s="3" t="s">
        <v>2500</v>
      </c>
      <c r="B2484">
        <v>29</v>
      </c>
      <c r="C2484">
        <v>5</v>
      </c>
      <c r="D2484">
        <v>2076.89</v>
      </c>
      <c r="E2484" cm="1">
        <f t="array" ref="E2484">_xlfn.IFS(B2484&gt;87,1,AND(B2484&lt;=87, B2484&gt;45),2,AND(B2484&lt;=45,B2484&gt;18),3,B2484&lt;=18,4)</f>
        <v>3</v>
      </c>
      <c r="F2484" cm="1">
        <f t="array" ref="F2484">_xlfn.IFS(C2484&gt;7,4,AND(C2484&lt;=7, C2484&gt;5),3,AND(C2484&lt;=5,C2484&gt;4),2,C2484&lt;=4,1)</f>
        <v>2</v>
      </c>
      <c r="G2484" cm="1">
        <f t="array" ref="G2484">_xlfn.IFS(D2484&gt;4094,4,AND(D2484&lt;=4094, D2484&gt;2784),3,AND(D2484&lt;=2784,D2484&gt;1779),2,D2484&lt;=1779,1)</f>
        <v>2</v>
      </c>
      <c r="H2484">
        <f t="shared" si="38"/>
        <v>322</v>
      </c>
      <c r="I2484" t="str" cm="1">
        <f t="array" ref="I2484">_xlfn.IFS(H2484&gt;411,"Platinum",AND(H2484&lt;=411, H2484&gt;311),"Gold",AND(H2484&lt;=311,H2484&gt;211),"Silver",H2484&lt;=211,"Bronze")</f>
        <v>Gold</v>
      </c>
      <c r="J2484" t="str" cm="1">
        <f t="array" ref="J2484">_xlfn.IFS(
H2484="444","Champions",
LEFT(H2484,1)="4","Loyal Customers",
MID(H2484,2,1)="4","Potential Loyalists",
LEFT(H2484,1)="3","Promising",
LEFT(H2484,1)="2","Customers Needing Attention",
LEFT(H2484,1)&lt;="2","At Risk",
RIGHT(H2484,1)="4","Can't Lose Them",
TRUE,"Hibernating"
)</f>
        <v>Promising</v>
      </c>
    </row>
    <row r="2485" spans="1:10" x14ac:dyDescent="0.25">
      <c r="A2485" s="3" t="s">
        <v>2501</v>
      </c>
      <c r="B2485">
        <v>2</v>
      </c>
      <c r="C2485">
        <v>6</v>
      </c>
      <c r="D2485">
        <v>1768.67</v>
      </c>
      <c r="E2485" cm="1">
        <f t="array" ref="E2485">_xlfn.IFS(B2485&gt;87,1,AND(B2485&lt;=87, B2485&gt;45),2,AND(B2485&lt;=45,B2485&gt;18),3,B2485&lt;=18,4)</f>
        <v>4</v>
      </c>
      <c r="F2485" cm="1">
        <f t="array" ref="F2485">_xlfn.IFS(C2485&gt;7,4,AND(C2485&lt;=7, C2485&gt;5),3,AND(C2485&lt;=5,C2485&gt;4),2,C2485&lt;=4,1)</f>
        <v>3</v>
      </c>
      <c r="G2485" cm="1">
        <f t="array" ref="G2485">_xlfn.IFS(D2485&gt;4094,4,AND(D2485&lt;=4094, D2485&gt;2784),3,AND(D2485&lt;=2784,D2485&gt;1779),2,D2485&lt;=1779,1)</f>
        <v>1</v>
      </c>
      <c r="H2485">
        <f t="shared" si="38"/>
        <v>431</v>
      </c>
      <c r="I2485" t="str" cm="1">
        <f t="array" ref="I2485">_xlfn.IFS(H2485&gt;411,"Platinum",AND(H2485&lt;=411, H2485&gt;311),"Gold",AND(H2485&lt;=311,H2485&gt;211),"Silver",H2485&lt;=211,"Bronze")</f>
        <v>Platinum</v>
      </c>
      <c r="J2485" t="str" cm="1">
        <f t="array" ref="J2485">_xlfn.IFS(
H2485="444","Champions",
LEFT(H2485,1)="4","Loyal Customers",
MID(H2485,2,1)="4","Potential Loyalists",
LEFT(H2485,1)="3","Promising",
LEFT(H2485,1)="2","Customers Needing Attention",
LEFT(H2485,1)&lt;="2","At Risk",
RIGHT(H2485,1)="4","Can't Lose Them",
TRUE,"Hibernating"
)</f>
        <v>Loyal Customers</v>
      </c>
    </row>
    <row r="2486" spans="1:10" x14ac:dyDescent="0.25">
      <c r="A2486" s="3" t="s">
        <v>2502</v>
      </c>
      <c r="B2486">
        <v>21</v>
      </c>
      <c r="C2486">
        <v>5</v>
      </c>
      <c r="D2486">
        <v>1779.6999999999998</v>
      </c>
      <c r="E2486" cm="1">
        <f t="array" ref="E2486">_xlfn.IFS(B2486&gt;87,1,AND(B2486&lt;=87, B2486&gt;45),2,AND(B2486&lt;=45,B2486&gt;18),3,B2486&lt;=18,4)</f>
        <v>3</v>
      </c>
      <c r="F2486" cm="1">
        <f t="array" ref="F2486">_xlfn.IFS(C2486&gt;7,4,AND(C2486&lt;=7, C2486&gt;5),3,AND(C2486&lt;=5,C2486&gt;4),2,C2486&lt;=4,1)</f>
        <v>2</v>
      </c>
      <c r="G2486" cm="1">
        <f t="array" ref="G2486">_xlfn.IFS(D2486&gt;4094,4,AND(D2486&lt;=4094, D2486&gt;2784),3,AND(D2486&lt;=2784,D2486&gt;1779),2,D2486&lt;=1779,1)</f>
        <v>2</v>
      </c>
      <c r="H2486">
        <f t="shared" si="38"/>
        <v>322</v>
      </c>
      <c r="I2486" t="str" cm="1">
        <f t="array" ref="I2486">_xlfn.IFS(H2486&gt;411,"Platinum",AND(H2486&lt;=411, H2486&gt;311),"Gold",AND(H2486&lt;=311,H2486&gt;211),"Silver",H2486&lt;=211,"Bronze")</f>
        <v>Gold</v>
      </c>
      <c r="J2486" t="str" cm="1">
        <f t="array" ref="J2486">_xlfn.IFS(
H2486="444","Champions",
LEFT(H2486,1)="4","Loyal Customers",
MID(H2486,2,1)="4","Potential Loyalists",
LEFT(H2486,1)="3","Promising",
LEFT(H2486,1)="2","Customers Needing Attention",
LEFT(H2486,1)&lt;="2","At Risk",
RIGHT(H2486,1)="4","Can't Lose Them",
TRUE,"Hibernating"
)</f>
        <v>Promising</v>
      </c>
    </row>
    <row r="2487" spans="1:10" x14ac:dyDescent="0.25">
      <c r="A2487" s="3" t="s">
        <v>2503</v>
      </c>
      <c r="B2487">
        <v>53</v>
      </c>
      <c r="C2487">
        <v>9</v>
      </c>
      <c r="D2487">
        <v>5085.84</v>
      </c>
      <c r="E2487" cm="1">
        <f t="array" ref="E2487">_xlfn.IFS(B2487&gt;87,1,AND(B2487&lt;=87, B2487&gt;45),2,AND(B2487&lt;=45,B2487&gt;18),3,B2487&lt;=18,4)</f>
        <v>2</v>
      </c>
      <c r="F2487" cm="1">
        <f t="array" ref="F2487">_xlfn.IFS(C2487&gt;7,4,AND(C2487&lt;=7, C2487&gt;5),3,AND(C2487&lt;=5,C2487&gt;4),2,C2487&lt;=4,1)</f>
        <v>4</v>
      </c>
      <c r="G2487" cm="1">
        <f t="array" ref="G2487">_xlfn.IFS(D2487&gt;4094,4,AND(D2487&lt;=4094, D2487&gt;2784),3,AND(D2487&lt;=2784,D2487&gt;1779),2,D2487&lt;=1779,1)</f>
        <v>4</v>
      </c>
      <c r="H2487">
        <f t="shared" si="38"/>
        <v>244</v>
      </c>
      <c r="I2487" t="str" cm="1">
        <f t="array" ref="I2487">_xlfn.IFS(H2487&gt;411,"Platinum",AND(H2487&lt;=411, H2487&gt;311),"Gold",AND(H2487&lt;=311,H2487&gt;211),"Silver",H2487&lt;=211,"Bronze")</f>
        <v>Silver</v>
      </c>
      <c r="J2487" t="str" cm="1">
        <f t="array" ref="J2487">_xlfn.IFS(
H2487="444","Champions",
LEFT(H2487,1)="4","Loyal Customers",
MID(H2487,2,1)="4","Potential Loyalists",
LEFT(H2487,1)="3","Promising",
LEFT(H2487,1)="2","Customers Needing Attention",
LEFT(H2487,1)&lt;="2","At Risk",
RIGHT(H2487,1)="4","Can't Lose Them",
TRUE,"Hibernating"
)</f>
        <v>Potential Loyalists</v>
      </c>
    </row>
    <row r="2488" spans="1:10" x14ac:dyDescent="0.25">
      <c r="A2488" s="3" t="s">
        <v>2504</v>
      </c>
      <c r="B2488">
        <v>7</v>
      </c>
      <c r="C2488">
        <v>6</v>
      </c>
      <c r="D2488">
        <v>3695.15</v>
      </c>
      <c r="E2488" cm="1">
        <f t="array" ref="E2488">_xlfn.IFS(B2488&gt;87,1,AND(B2488&lt;=87, B2488&gt;45),2,AND(B2488&lt;=45,B2488&gt;18),3,B2488&lt;=18,4)</f>
        <v>4</v>
      </c>
      <c r="F2488" cm="1">
        <f t="array" ref="F2488">_xlfn.IFS(C2488&gt;7,4,AND(C2488&lt;=7, C2488&gt;5),3,AND(C2488&lt;=5,C2488&gt;4),2,C2488&lt;=4,1)</f>
        <v>3</v>
      </c>
      <c r="G2488" cm="1">
        <f t="array" ref="G2488">_xlfn.IFS(D2488&gt;4094,4,AND(D2488&lt;=4094, D2488&gt;2784),3,AND(D2488&lt;=2784,D2488&gt;1779),2,D2488&lt;=1779,1)</f>
        <v>3</v>
      </c>
      <c r="H2488">
        <f t="shared" si="38"/>
        <v>433</v>
      </c>
      <c r="I2488" t="str" cm="1">
        <f t="array" ref="I2488">_xlfn.IFS(H2488&gt;411,"Platinum",AND(H2488&lt;=411, H2488&gt;311),"Gold",AND(H2488&lt;=311,H2488&gt;211),"Silver",H2488&lt;=211,"Bronze")</f>
        <v>Platinum</v>
      </c>
      <c r="J2488" t="str" cm="1">
        <f t="array" ref="J2488">_xlfn.IFS(
H2488="444","Champions",
LEFT(H2488,1)="4","Loyal Customers",
MID(H2488,2,1)="4","Potential Loyalists",
LEFT(H2488,1)="3","Promising",
LEFT(H2488,1)="2","Customers Needing Attention",
LEFT(H2488,1)&lt;="2","At Risk",
RIGHT(H2488,1)="4","Can't Lose Them",
TRUE,"Hibernating"
)</f>
        <v>Loyal Customers</v>
      </c>
    </row>
    <row r="2489" spans="1:10" x14ac:dyDescent="0.25">
      <c r="A2489" s="3" t="s">
        <v>2505</v>
      </c>
      <c r="B2489">
        <v>49</v>
      </c>
      <c r="C2489">
        <v>8</v>
      </c>
      <c r="D2489">
        <v>8252.69</v>
      </c>
      <c r="E2489" cm="1">
        <f t="array" ref="E2489">_xlfn.IFS(B2489&gt;87,1,AND(B2489&lt;=87, B2489&gt;45),2,AND(B2489&lt;=45,B2489&gt;18),3,B2489&lt;=18,4)</f>
        <v>2</v>
      </c>
      <c r="F2489" cm="1">
        <f t="array" ref="F2489">_xlfn.IFS(C2489&gt;7,4,AND(C2489&lt;=7, C2489&gt;5),3,AND(C2489&lt;=5,C2489&gt;4),2,C2489&lt;=4,1)</f>
        <v>4</v>
      </c>
      <c r="G2489" cm="1">
        <f t="array" ref="G2489">_xlfn.IFS(D2489&gt;4094,4,AND(D2489&lt;=4094, D2489&gt;2784),3,AND(D2489&lt;=2784,D2489&gt;1779),2,D2489&lt;=1779,1)</f>
        <v>4</v>
      </c>
      <c r="H2489">
        <f t="shared" si="38"/>
        <v>244</v>
      </c>
      <c r="I2489" t="str" cm="1">
        <f t="array" ref="I2489">_xlfn.IFS(H2489&gt;411,"Platinum",AND(H2489&lt;=411, H2489&gt;311),"Gold",AND(H2489&lt;=311,H2489&gt;211),"Silver",H2489&lt;=211,"Bronze")</f>
        <v>Silver</v>
      </c>
      <c r="J2489" t="str" cm="1">
        <f t="array" ref="J2489">_xlfn.IFS(
H2489="444","Champions",
LEFT(H2489,1)="4","Loyal Customers",
MID(H2489,2,1)="4","Potential Loyalists",
LEFT(H2489,1)="3","Promising",
LEFT(H2489,1)="2","Customers Needing Attention",
LEFT(H2489,1)&lt;="2","At Risk",
RIGHT(H2489,1)="4","Can't Lose Them",
TRUE,"Hibernating"
)</f>
        <v>Potential Loyalists</v>
      </c>
    </row>
    <row r="2490" spans="1:10" x14ac:dyDescent="0.25">
      <c r="A2490" s="3" t="s">
        <v>2506</v>
      </c>
      <c r="B2490">
        <v>163</v>
      </c>
      <c r="C2490">
        <v>4</v>
      </c>
      <c r="D2490">
        <v>1202.8700000000001</v>
      </c>
      <c r="E2490" cm="1">
        <f t="array" ref="E2490">_xlfn.IFS(B2490&gt;87,1,AND(B2490&lt;=87, B2490&gt;45),2,AND(B2490&lt;=45,B2490&gt;18),3,B2490&lt;=18,4)</f>
        <v>1</v>
      </c>
      <c r="F2490" cm="1">
        <f t="array" ref="F2490">_xlfn.IFS(C2490&gt;7,4,AND(C2490&lt;=7, C2490&gt;5),3,AND(C2490&lt;=5,C2490&gt;4),2,C2490&lt;=4,1)</f>
        <v>1</v>
      </c>
      <c r="G2490" cm="1">
        <f t="array" ref="G2490">_xlfn.IFS(D2490&gt;4094,4,AND(D2490&lt;=4094, D2490&gt;2784),3,AND(D2490&lt;=2784,D2490&gt;1779),2,D2490&lt;=1779,1)</f>
        <v>1</v>
      </c>
      <c r="H2490">
        <f t="shared" si="38"/>
        <v>111</v>
      </c>
      <c r="I2490" t="str" cm="1">
        <f t="array" ref="I2490">_xlfn.IFS(H2490&gt;411,"Platinum",AND(H2490&lt;=411, H2490&gt;311),"Gold",AND(H2490&lt;=311,H2490&gt;211),"Silver",H2490&lt;=211,"Bronze")</f>
        <v>Bronze</v>
      </c>
      <c r="J2490" t="str" cm="1">
        <f t="array" ref="J2490">_xlfn.IFS(
H2490="444","Champions",
LEFT(H2490,1)="4","Loyal Customers",
MID(H2490,2,1)="4","Potential Loyalists",
LEFT(H2490,1)="3","Promising",
LEFT(H2490,1)="2","Customers Needing Attention",
LEFT(H2490,1)&lt;="2","At Risk",
RIGHT(H2490,1)="4","Can't Lose Them",
TRUE,"Hibernating"
)</f>
        <v>At Risk</v>
      </c>
    </row>
    <row r="2491" spans="1:10" x14ac:dyDescent="0.25">
      <c r="A2491" s="3" t="s">
        <v>2507</v>
      </c>
      <c r="B2491">
        <v>21</v>
      </c>
      <c r="C2491">
        <v>4</v>
      </c>
      <c r="D2491">
        <v>1007.1300000000001</v>
      </c>
      <c r="E2491" cm="1">
        <f t="array" ref="E2491">_xlfn.IFS(B2491&gt;87,1,AND(B2491&lt;=87, B2491&gt;45),2,AND(B2491&lt;=45,B2491&gt;18),3,B2491&lt;=18,4)</f>
        <v>3</v>
      </c>
      <c r="F2491" cm="1">
        <f t="array" ref="F2491">_xlfn.IFS(C2491&gt;7,4,AND(C2491&lt;=7, C2491&gt;5),3,AND(C2491&lt;=5,C2491&gt;4),2,C2491&lt;=4,1)</f>
        <v>1</v>
      </c>
      <c r="G2491" cm="1">
        <f t="array" ref="G2491">_xlfn.IFS(D2491&gt;4094,4,AND(D2491&lt;=4094, D2491&gt;2784),3,AND(D2491&lt;=2784,D2491&gt;1779),2,D2491&lt;=1779,1)</f>
        <v>1</v>
      </c>
      <c r="H2491">
        <f t="shared" si="38"/>
        <v>311</v>
      </c>
      <c r="I2491" t="str" cm="1">
        <f t="array" ref="I2491">_xlfn.IFS(H2491&gt;411,"Platinum",AND(H2491&lt;=411, H2491&gt;311),"Gold",AND(H2491&lt;=311,H2491&gt;211),"Silver",H2491&lt;=211,"Bronze")</f>
        <v>Silver</v>
      </c>
      <c r="J2491" t="str" cm="1">
        <f t="array" ref="J2491">_xlfn.IFS(
H2491="444","Champions",
LEFT(H2491,1)="4","Loyal Customers",
MID(H2491,2,1)="4","Potential Loyalists",
LEFT(H2491,1)="3","Promising",
LEFT(H2491,1)="2","Customers Needing Attention",
LEFT(H2491,1)&lt;="2","At Risk",
RIGHT(H2491,1)="4","Can't Lose Them",
TRUE,"Hibernating"
)</f>
        <v>Promising</v>
      </c>
    </row>
    <row r="2492" spans="1:10" x14ac:dyDescent="0.25">
      <c r="A2492" s="3" t="s">
        <v>2508</v>
      </c>
      <c r="B2492">
        <v>93</v>
      </c>
      <c r="C2492">
        <v>6</v>
      </c>
      <c r="D2492">
        <v>1935.51</v>
      </c>
      <c r="E2492" cm="1">
        <f t="array" ref="E2492">_xlfn.IFS(B2492&gt;87,1,AND(B2492&lt;=87, B2492&gt;45),2,AND(B2492&lt;=45,B2492&gt;18),3,B2492&lt;=18,4)</f>
        <v>1</v>
      </c>
      <c r="F2492" cm="1">
        <f t="array" ref="F2492">_xlfn.IFS(C2492&gt;7,4,AND(C2492&lt;=7, C2492&gt;5),3,AND(C2492&lt;=5,C2492&gt;4),2,C2492&lt;=4,1)</f>
        <v>3</v>
      </c>
      <c r="G2492" cm="1">
        <f t="array" ref="G2492">_xlfn.IFS(D2492&gt;4094,4,AND(D2492&lt;=4094, D2492&gt;2784),3,AND(D2492&lt;=2784,D2492&gt;1779),2,D2492&lt;=1779,1)</f>
        <v>2</v>
      </c>
      <c r="H2492">
        <f t="shared" si="38"/>
        <v>132</v>
      </c>
      <c r="I2492" t="str" cm="1">
        <f t="array" ref="I2492">_xlfn.IFS(H2492&gt;411,"Platinum",AND(H2492&lt;=411, H2492&gt;311),"Gold",AND(H2492&lt;=311,H2492&gt;211),"Silver",H2492&lt;=211,"Bronze")</f>
        <v>Bronze</v>
      </c>
      <c r="J2492" t="str" cm="1">
        <f t="array" ref="J2492">_xlfn.IFS(
H2492="444","Champions",
LEFT(H2492,1)="4","Loyal Customers",
MID(H2492,2,1)="4","Potential Loyalists",
LEFT(H2492,1)="3","Promising",
LEFT(H2492,1)="2","Customers Needing Attention",
LEFT(H2492,1)&lt;="2","At Risk",
RIGHT(H2492,1)="4","Can't Lose Them",
TRUE,"Hibernating"
)</f>
        <v>At Risk</v>
      </c>
    </row>
    <row r="2493" spans="1:10" x14ac:dyDescent="0.25">
      <c r="A2493" s="3" t="s">
        <v>2509</v>
      </c>
      <c r="B2493">
        <v>99</v>
      </c>
      <c r="C2493">
        <v>5</v>
      </c>
      <c r="D2493">
        <v>1947.8</v>
      </c>
      <c r="E2493" cm="1">
        <f t="array" ref="E2493">_xlfn.IFS(B2493&gt;87,1,AND(B2493&lt;=87, B2493&gt;45),2,AND(B2493&lt;=45,B2493&gt;18),3,B2493&lt;=18,4)</f>
        <v>1</v>
      </c>
      <c r="F2493" cm="1">
        <f t="array" ref="F2493">_xlfn.IFS(C2493&gt;7,4,AND(C2493&lt;=7, C2493&gt;5),3,AND(C2493&lt;=5,C2493&gt;4),2,C2493&lt;=4,1)</f>
        <v>2</v>
      </c>
      <c r="G2493" cm="1">
        <f t="array" ref="G2493">_xlfn.IFS(D2493&gt;4094,4,AND(D2493&lt;=4094, D2493&gt;2784),3,AND(D2493&lt;=2784,D2493&gt;1779),2,D2493&lt;=1779,1)</f>
        <v>2</v>
      </c>
      <c r="H2493">
        <f t="shared" si="38"/>
        <v>122</v>
      </c>
      <c r="I2493" t="str" cm="1">
        <f t="array" ref="I2493">_xlfn.IFS(H2493&gt;411,"Platinum",AND(H2493&lt;=411, H2493&gt;311),"Gold",AND(H2493&lt;=311,H2493&gt;211),"Silver",H2493&lt;=211,"Bronze")</f>
        <v>Bronze</v>
      </c>
      <c r="J2493" t="str" cm="1">
        <f t="array" ref="J2493">_xlfn.IFS(
H2493="444","Champions",
LEFT(H2493,1)="4","Loyal Customers",
MID(H2493,2,1)="4","Potential Loyalists",
LEFT(H2493,1)="3","Promising",
LEFT(H2493,1)="2","Customers Needing Attention",
LEFT(H2493,1)&lt;="2","At Risk",
RIGHT(H2493,1)="4","Can't Lose Them",
TRUE,"Hibernating"
)</f>
        <v>At Risk</v>
      </c>
    </row>
    <row r="2494" spans="1:10" x14ac:dyDescent="0.25">
      <c r="A2494" s="3" t="s">
        <v>2510</v>
      </c>
      <c r="B2494">
        <v>44</v>
      </c>
      <c r="C2494">
        <v>8</v>
      </c>
      <c r="D2494">
        <v>3802.5499999999993</v>
      </c>
      <c r="E2494" cm="1">
        <f t="array" ref="E2494">_xlfn.IFS(B2494&gt;87,1,AND(B2494&lt;=87, B2494&gt;45),2,AND(B2494&lt;=45,B2494&gt;18),3,B2494&lt;=18,4)</f>
        <v>3</v>
      </c>
      <c r="F2494" cm="1">
        <f t="array" ref="F2494">_xlfn.IFS(C2494&gt;7,4,AND(C2494&lt;=7, C2494&gt;5),3,AND(C2494&lt;=5,C2494&gt;4),2,C2494&lt;=4,1)</f>
        <v>4</v>
      </c>
      <c r="G2494" cm="1">
        <f t="array" ref="G2494">_xlfn.IFS(D2494&gt;4094,4,AND(D2494&lt;=4094, D2494&gt;2784),3,AND(D2494&lt;=2784,D2494&gt;1779),2,D2494&lt;=1779,1)</f>
        <v>3</v>
      </c>
      <c r="H2494">
        <f t="shared" si="38"/>
        <v>343</v>
      </c>
      <c r="I2494" t="str" cm="1">
        <f t="array" ref="I2494">_xlfn.IFS(H2494&gt;411,"Platinum",AND(H2494&lt;=411, H2494&gt;311),"Gold",AND(H2494&lt;=311,H2494&gt;211),"Silver",H2494&lt;=211,"Bronze")</f>
        <v>Gold</v>
      </c>
      <c r="J2494" t="str" cm="1">
        <f t="array" ref="J2494">_xlfn.IFS(
H2494="444","Champions",
LEFT(H2494,1)="4","Loyal Customers",
MID(H2494,2,1)="4","Potential Loyalists",
LEFT(H2494,1)="3","Promising",
LEFT(H2494,1)="2","Customers Needing Attention",
LEFT(H2494,1)&lt;="2","At Risk",
RIGHT(H2494,1)="4","Can't Lose Them",
TRUE,"Hibernating"
)</f>
        <v>Potential Loyalists</v>
      </c>
    </row>
    <row r="2495" spans="1:10" x14ac:dyDescent="0.25">
      <c r="A2495" s="3" t="s">
        <v>2511</v>
      </c>
      <c r="B2495">
        <v>58</v>
      </c>
      <c r="C2495">
        <v>4</v>
      </c>
      <c r="D2495">
        <v>872.39</v>
      </c>
      <c r="E2495" cm="1">
        <f t="array" ref="E2495">_xlfn.IFS(B2495&gt;87,1,AND(B2495&lt;=87, B2495&gt;45),2,AND(B2495&lt;=45,B2495&gt;18),3,B2495&lt;=18,4)</f>
        <v>2</v>
      </c>
      <c r="F2495" cm="1">
        <f t="array" ref="F2495">_xlfn.IFS(C2495&gt;7,4,AND(C2495&lt;=7, C2495&gt;5),3,AND(C2495&lt;=5,C2495&gt;4),2,C2495&lt;=4,1)</f>
        <v>1</v>
      </c>
      <c r="G2495" cm="1">
        <f t="array" ref="G2495">_xlfn.IFS(D2495&gt;4094,4,AND(D2495&lt;=4094, D2495&gt;2784),3,AND(D2495&lt;=2784,D2495&gt;1779),2,D2495&lt;=1779,1)</f>
        <v>1</v>
      </c>
      <c r="H2495">
        <f t="shared" si="38"/>
        <v>211</v>
      </c>
      <c r="I2495" t="str" cm="1">
        <f t="array" ref="I2495">_xlfn.IFS(H2495&gt;411,"Platinum",AND(H2495&lt;=411, H2495&gt;311),"Gold",AND(H2495&lt;=311,H2495&gt;211),"Silver",H2495&lt;=211,"Bronze")</f>
        <v>Bronze</v>
      </c>
      <c r="J2495" t="str" cm="1">
        <f t="array" ref="J2495">_xlfn.IFS(
H2495="444","Champions",
LEFT(H2495,1)="4","Loyal Customers",
MID(H2495,2,1)="4","Potential Loyalists",
LEFT(H2495,1)="3","Promising",
LEFT(H2495,1)="2","Customers Needing Attention",
LEFT(H2495,1)&lt;="2","At Risk",
RIGHT(H2495,1)="4","Can't Lose Them",
TRUE,"Hibernating"
)</f>
        <v>Customers Needing Attention</v>
      </c>
    </row>
    <row r="2496" spans="1:10" x14ac:dyDescent="0.25">
      <c r="A2496" s="3" t="s">
        <v>2512</v>
      </c>
      <c r="B2496">
        <v>33</v>
      </c>
      <c r="C2496">
        <v>7</v>
      </c>
      <c r="D2496">
        <v>6210.72</v>
      </c>
      <c r="E2496" cm="1">
        <f t="array" ref="E2496">_xlfn.IFS(B2496&gt;87,1,AND(B2496&lt;=87, B2496&gt;45),2,AND(B2496&lt;=45,B2496&gt;18),3,B2496&lt;=18,4)</f>
        <v>3</v>
      </c>
      <c r="F2496" cm="1">
        <f t="array" ref="F2496">_xlfn.IFS(C2496&gt;7,4,AND(C2496&lt;=7, C2496&gt;5),3,AND(C2496&lt;=5,C2496&gt;4),2,C2496&lt;=4,1)</f>
        <v>3</v>
      </c>
      <c r="G2496" cm="1">
        <f t="array" ref="G2496">_xlfn.IFS(D2496&gt;4094,4,AND(D2496&lt;=4094, D2496&gt;2784),3,AND(D2496&lt;=2784,D2496&gt;1779),2,D2496&lt;=1779,1)</f>
        <v>4</v>
      </c>
      <c r="H2496">
        <f t="shared" si="38"/>
        <v>334</v>
      </c>
      <c r="I2496" t="str" cm="1">
        <f t="array" ref="I2496">_xlfn.IFS(H2496&gt;411,"Platinum",AND(H2496&lt;=411, H2496&gt;311),"Gold",AND(H2496&lt;=311,H2496&gt;211),"Silver",H2496&lt;=211,"Bronze")</f>
        <v>Gold</v>
      </c>
      <c r="J2496" t="str" cm="1">
        <f t="array" ref="J2496">_xlfn.IFS(
H2496="444","Champions",
LEFT(H2496,1)="4","Loyal Customers",
MID(H2496,2,1)="4","Potential Loyalists",
LEFT(H2496,1)="3","Promising",
LEFT(H2496,1)="2","Customers Needing Attention",
LEFT(H2496,1)&lt;="2","At Risk",
RIGHT(H2496,1)="4","Can't Lose Them",
TRUE,"Hibernating"
)</f>
        <v>Promising</v>
      </c>
    </row>
    <row r="2497" spans="1:10" x14ac:dyDescent="0.25">
      <c r="A2497" s="3" t="s">
        <v>2513</v>
      </c>
      <c r="B2497">
        <v>133</v>
      </c>
      <c r="C2497">
        <v>7</v>
      </c>
      <c r="D2497">
        <v>4465.08</v>
      </c>
      <c r="E2497" cm="1">
        <f t="array" ref="E2497">_xlfn.IFS(B2497&gt;87,1,AND(B2497&lt;=87, B2497&gt;45),2,AND(B2497&lt;=45,B2497&gt;18),3,B2497&lt;=18,4)</f>
        <v>1</v>
      </c>
      <c r="F2497" cm="1">
        <f t="array" ref="F2497">_xlfn.IFS(C2497&gt;7,4,AND(C2497&lt;=7, C2497&gt;5),3,AND(C2497&lt;=5,C2497&gt;4),2,C2497&lt;=4,1)</f>
        <v>3</v>
      </c>
      <c r="G2497" cm="1">
        <f t="array" ref="G2497">_xlfn.IFS(D2497&gt;4094,4,AND(D2497&lt;=4094, D2497&gt;2784),3,AND(D2497&lt;=2784,D2497&gt;1779),2,D2497&lt;=1779,1)</f>
        <v>4</v>
      </c>
      <c r="H2497">
        <f t="shared" si="38"/>
        <v>134</v>
      </c>
      <c r="I2497" t="str" cm="1">
        <f t="array" ref="I2497">_xlfn.IFS(H2497&gt;411,"Platinum",AND(H2497&lt;=411, H2497&gt;311),"Gold",AND(H2497&lt;=311,H2497&gt;211),"Silver",H2497&lt;=211,"Bronze")</f>
        <v>Bronze</v>
      </c>
      <c r="J2497" t="str" cm="1">
        <f t="array" ref="J2497">_xlfn.IFS(
H2497="444","Champions",
LEFT(H2497,1)="4","Loyal Customers",
MID(H2497,2,1)="4","Potential Loyalists",
LEFT(H2497,1)="3","Promising",
LEFT(H2497,1)="2","Customers Needing Attention",
LEFT(H2497,1)&lt;="2","At Risk",
RIGHT(H2497,1)="4","Can't Lose Them",
TRUE,"Hibernating"
)</f>
        <v>At Risk</v>
      </c>
    </row>
    <row r="2498" spans="1:10" x14ac:dyDescent="0.25">
      <c r="A2498" s="3" t="s">
        <v>2514</v>
      </c>
      <c r="B2498">
        <v>85</v>
      </c>
      <c r="C2498">
        <v>6</v>
      </c>
      <c r="D2498">
        <v>2762.5299999999997</v>
      </c>
      <c r="E2498" cm="1">
        <f t="array" ref="E2498">_xlfn.IFS(B2498&gt;87,1,AND(B2498&lt;=87, B2498&gt;45),2,AND(B2498&lt;=45,B2498&gt;18),3,B2498&lt;=18,4)</f>
        <v>2</v>
      </c>
      <c r="F2498" cm="1">
        <f t="array" ref="F2498">_xlfn.IFS(C2498&gt;7,4,AND(C2498&lt;=7, C2498&gt;5),3,AND(C2498&lt;=5,C2498&gt;4),2,C2498&lt;=4,1)</f>
        <v>3</v>
      </c>
      <c r="G2498" cm="1">
        <f t="array" ref="G2498">_xlfn.IFS(D2498&gt;4094,4,AND(D2498&lt;=4094, D2498&gt;2784),3,AND(D2498&lt;=2784,D2498&gt;1779),2,D2498&lt;=1779,1)</f>
        <v>2</v>
      </c>
      <c r="H2498">
        <f t="shared" si="38"/>
        <v>232</v>
      </c>
      <c r="I2498" t="str" cm="1">
        <f t="array" ref="I2498">_xlfn.IFS(H2498&gt;411,"Platinum",AND(H2498&lt;=411, H2498&gt;311),"Gold",AND(H2498&lt;=311,H2498&gt;211),"Silver",H2498&lt;=211,"Bronze")</f>
        <v>Silver</v>
      </c>
      <c r="J2498" t="str" cm="1">
        <f t="array" ref="J2498">_xlfn.IFS(
H2498="444","Champions",
LEFT(H2498,1)="4","Loyal Customers",
MID(H2498,2,1)="4","Potential Loyalists",
LEFT(H2498,1)="3","Promising",
LEFT(H2498,1)="2","Customers Needing Attention",
LEFT(H2498,1)&lt;="2","At Risk",
RIGHT(H2498,1)="4","Can't Lose Them",
TRUE,"Hibernating"
)</f>
        <v>Customers Needing Attention</v>
      </c>
    </row>
    <row r="2499" spans="1:10" x14ac:dyDescent="0.25">
      <c r="A2499" s="3" t="s">
        <v>2515</v>
      </c>
      <c r="B2499">
        <v>7</v>
      </c>
      <c r="C2499">
        <v>11</v>
      </c>
      <c r="D2499">
        <v>6264.8799999999983</v>
      </c>
      <c r="E2499" cm="1">
        <f t="array" ref="E2499">_xlfn.IFS(B2499&gt;87,1,AND(B2499&lt;=87, B2499&gt;45),2,AND(B2499&lt;=45,B2499&gt;18),3,B2499&lt;=18,4)</f>
        <v>4</v>
      </c>
      <c r="F2499" cm="1">
        <f t="array" ref="F2499">_xlfn.IFS(C2499&gt;7,4,AND(C2499&lt;=7, C2499&gt;5),3,AND(C2499&lt;=5,C2499&gt;4),2,C2499&lt;=4,1)</f>
        <v>4</v>
      </c>
      <c r="G2499" cm="1">
        <f t="array" ref="G2499">_xlfn.IFS(D2499&gt;4094,4,AND(D2499&lt;=4094, D2499&gt;2784),3,AND(D2499&lt;=2784,D2499&gt;1779),2,D2499&lt;=1779,1)</f>
        <v>4</v>
      </c>
      <c r="H2499">
        <f t="shared" si="38"/>
        <v>444</v>
      </c>
      <c r="I2499" t="str" cm="1">
        <f t="array" ref="I2499">_xlfn.IFS(H2499&gt;411,"Platinum",AND(H2499&lt;=411, H2499&gt;311),"Gold",AND(H2499&lt;=311,H2499&gt;211),"Silver",H2499&lt;=211,"Bronze")</f>
        <v>Platinum</v>
      </c>
      <c r="J2499" t="str" cm="1">
        <f t="array" ref="J2499">_xlfn.IFS(
H2499="444","Champions",
LEFT(H2499,1)="4","Loyal Customers",
MID(H2499,2,1)="4","Potential Loyalists",
LEFT(H2499,1)="3","Promising",
LEFT(H2499,1)="2","Customers Needing Attention",
LEFT(H2499,1)&lt;="2","At Risk",
RIGHT(H2499,1)="4","Can't Lose Them",
TRUE,"Hibernating"
)</f>
        <v>Loyal Customers</v>
      </c>
    </row>
    <row r="2500" spans="1:10" x14ac:dyDescent="0.25">
      <c r="A2500" s="3" t="s">
        <v>2516</v>
      </c>
      <c r="B2500">
        <v>18</v>
      </c>
      <c r="C2500">
        <v>7</v>
      </c>
      <c r="D2500">
        <v>2574.5</v>
      </c>
      <c r="E2500" cm="1">
        <f t="array" ref="E2500">_xlfn.IFS(B2500&gt;87,1,AND(B2500&lt;=87, B2500&gt;45),2,AND(B2500&lt;=45,B2500&gt;18),3,B2500&lt;=18,4)</f>
        <v>4</v>
      </c>
      <c r="F2500" cm="1">
        <f t="array" ref="F2500">_xlfn.IFS(C2500&gt;7,4,AND(C2500&lt;=7, C2500&gt;5),3,AND(C2500&lt;=5,C2500&gt;4),2,C2500&lt;=4,1)</f>
        <v>3</v>
      </c>
      <c r="G2500" cm="1">
        <f t="array" ref="G2500">_xlfn.IFS(D2500&gt;4094,4,AND(D2500&lt;=4094, D2500&gt;2784),3,AND(D2500&lt;=2784,D2500&gt;1779),2,D2500&lt;=1779,1)</f>
        <v>2</v>
      </c>
      <c r="H2500">
        <f t="shared" si="38"/>
        <v>432</v>
      </c>
      <c r="I2500" t="str" cm="1">
        <f t="array" ref="I2500">_xlfn.IFS(H2500&gt;411,"Platinum",AND(H2500&lt;=411, H2500&gt;311),"Gold",AND(H2500&lt;=311,H2500&gt;211),"Silver",H2500&lt;=211,"Bronze")</f>
        <v>Platinum</v>
      </c>
      <c r="J2500" t="str" cm="1">
        <f t="array" ref="J2500">_xlfn.IFS(
H2500="444","Champions",
LEFT(H2500,1)="4","Loyal Customers",
MID(H2500,2,1)="4","Potential Loyalists",
LEFT(H2500,1)="3","Promising",
LEFT(H2500,1)="2","Customers Needing Attention",
LEFT(H2500,1)&lt;="2","At Risk",
RIGHT(H2500,1)="4","Can't Lose Them",
TRUE,"Hibernating"
)</f>
        <v>Loyal Customers</v>
      </c>
    </row>
    <row r="2501" spans="1:10" x14ac:dyDescent="0.25">
      <c r="A2501" s="3" t="s">
        <v>2517</v>
      </c>
      <c r="B2501">
        <v>5</v>
      </c>
      <c r="C2501">
        <v>3</v>
      </c>
      <c r="D2501">
        <v>4031.6499999999996</v>
      </c>
      <c r="E2501" cm="1">
        <f t="array" ref="E2501">_xlfn.IFS(B2501&gt;87,1,AND(B2501&lt;=87, B2501&gt;45),2,AND(B2501&lt;=45,B2501&gt;18),3,B2501&lt;=18,4)</f>
        <v>4</v>
      </c>
      <c r="F2501" cm="1">
        <f t="array" ref="F2501">_xlfn.IFS(C2501&gt;7,4,AND(C2501&lt;=7, C2501&gt;5),3,AND(C2501&lt;=5,C2501&gt;4),2,C2501&lt;=4,1)</f>
        <v>1</v>
      </c>
      <c r="G2501" cm="1">
        <f t="array" ref="G2501">_xlfn.IFS(D2501&gt;4094,4,AND(D2501&lt;=4094, D2501&gt;2784),3,AND(D2501&lt;=2784,D2501&gt;1779),2,D2501&lt;=1779,1)</f>
        <v>3</v>
      </c>
      <c r="H2501">
        <f t="shared" ref="H2501:H2564" si="39">(100*E2501)+(10*F2501)+G2501</f>
        <v>413</v>
      </c>
      <c r="I2501" t="str" cm="1">
        <f t="array" ref="I2501">_xlfn.IFS(H2501&gt;411,"Platinum",AND(H2501&lt;=411, H2501&gt;311),"Gold",AND(H2501&lt;=311,H2501&gt;211),"Silver",H2501&lt;=211,"Bronze")</f>
        <v>Platinum</v>
      </c>
      <c r="J2501" t="str" cm="1">
        <f t="array" ref="J2501">_xlfn.IFS(
H2501="444","Champions",
LEFT(H2501,1)="4","Loyal Customers",
MID(H2501,2,1)="4","Potential Loyalists",
LEFT(H2501,1)="3","Promising",
LEFT(H2501,1)="2","Customers Needing Attention",
LEFT(H2501,1)&lt;="2","At Risk",
RIGHT(H2501,1)="4","Can't Lose Them",
TRUE,"Hibernating"
)</f>
        <v>Loyal Customers</v>
      </c>
    </row>
    <row r="2502" spans="1:10" x14ac:dyDescent="0.25">
      <c r="A2502" s="3" t="s">
        <v>2518</v>
      </c>
      <c r="B2502">
        <v>31</v>
      </c>
      <c r="C2502">
        <v>6</v>
      </c>
      <c r="D2502">
        <v>1592.05</v>
      </c>
      <c r="E2502" cm="1">
        <f t="array" ref="E2502">_xlfn.IFS(B2502&gt;87,1,AND(B2502&lt;=87, B2502&gt;45),2,AND(B2502&lt;=45,B2502&gt;18),3,B2502&lt;=18,4)</f>
        <v>3</v>
      </c>
      <c r="F2502" cm="1">
        <f t="array" ref="F2502">_xlfn.IFS(C2502&gt;7,4,AND(C2502&lt;=7, C2502&gt;5),3,AND(C2502&lt;=5,C2502&gt;4),2,C2502&lt;=4,1)</f>
        <v>3</v>
      </c>
      <c r="G2502" cm="1">
        <f t="array" ref="G2502">_xlfn.IFS(D2502&gt;4094,4,AND(D2502&lt;=4094, D2502&gt;2784),3,AND(D2502&lt;=2784,D2502&gt;1779),2,D2502&lt;=1779,1)</f>
        <v>1</v>
      </c>
      <c r="H2502">
        <f t="shared" si="39"/>
        <v>331</v>
      </c>
      <c r="I2502" t="str" cm="1">
        <f t="array" ref="I2502">_xlfn.IFS(H2502&gt;411,"Platinum",AND(H2502&lt;=411, H2502&gt;311),"Gold",AND(H2502&lt;=311,H2502&gt;211),"Silver",H2502&lt;=211,"Bronze")</f>
        <v>Gold</v>
      </c>
      <c r="J2502" t="str" cm="1">
        <f t="array" ref="J2502">_xlfn.IFS(
H2502="444","Champions",
LEFT(H2502,1)="4","Loyal Customers",
MID(H2502,2,1)="4","Potential Loyalists",
LEFT(H2502,1)="3","Promising",
LEFT(H2502,1)="2","Customers Needing Attention",
LEFT(H2502,1)&lt;="2","At Risk",
RIGHT(H2502,1)="4","Can't Lose Them",
TRUE,"Hibernating"
)</f>
        <v>Promising</v>
      </c>
    </row>
    <row r="2503" spans="1:10" x14ac:dyDescent="0.25">
      <c r="A2503" s="3" t="s">
        <v>2519</v>
      </c>
      <c r="B2503">
        <v>2</v>
      </c>
      <c r="C2503">
        <v>6</v>
      </c>
      <c r="D2503">
        <v>5322.5599999999995</v>
      </c>
      <c r="E2503" cm="1">
        <f t="array" ref="E2503">_xlfn.IFS(B2503&gt;87,1,AND(B2503&lt;=87, B2503&gt;45),2,AND(B2503&lt;=45,B2503&gt;18),3,B2503&lt;=18,4)</f>
        <v>4</v>
      </c>
      <c r="F2503" cm="1">
        <f t="array" ref="F2503">_xlfn.IFS(C2503&gt;7,4,AND(C2503&lt;=7, C2503&gt;5),3,AND(C2503&lt;=5,C2503&gt;4),2,C2503&lt;=4,1)</f>
        <v>3</v>
      </c>
      <c r="G2503" cm="1">
        <f t="array" ref="G2503">_xlfn.IFS(D2503&gt;4094,4,AND(D2503&lt;=4094, D2503&gt;2784),3,AND(D2503&lt;=2784,D2503&gt;1779),2,D2503&lt;=1779,1)</f>
        <v>4</v>
      </c>
      <c r="H2503">
        <f t="shared" si="39"/>
        <v>434</v>
      </c>
      <c r="I2503" t="str" cm="1">
        <f t="array" ref="I2503">_xlfn.IFS(H2503&gt;411,"Platinum",AND(H2503&lt;=411, H2503&gt;311),"Gold",AND(H2503&lt;=311,H2503&gt;211),"Silver",H2503&lt;=211,"Bronze")</f>
        <v>Platinum</v>
      </c>
      <c r="J2503" t="str" cm="1">
        <f t="array" ref="J2503">_xlfn.IFS(
H2503="444","Champions",
LEFT(H2503,1)="4","Loyal Customers",
MID(H2503,2,1)="4","Potential Loyalists",
LEFT(H2503,1)="3","Promising",
LEFT(H2503,1)="2","Customers Needing Attention",
LEFT(H2503,1)&lt;="2","At Risk",
RIGHT(H2503,1)="4","Can't Lose Them",
TRUE,"Hibernating"
)</f>
        <v>Loyal Customers</v>
      </c>
    </row>
    <row r="2504" spans="1:10" x14ac:dyDescent="0.25">
      <c r="A2504" s="3" t="s">
        <v>2520</v>
      </c>
      <c r="B2504">
        <v>12</v>
      </c>
      <c r="C2504">
        <v>10</v>
      </c>
      <c r="D2504">
        <v>7287.869999999999</v>
      </c>
      <c r="E2504" cm="1">
        <f t="array" ref="E2504">_xlfn.IFS(B2504&gt;87,1,AND(B2504&lt;=87, B2504&gt;45),2,AND(B2504&lt;=45,B2504&gt;18),3,B2504&lt;=18,4)</f>
        <v>4</v>
      </c>
      <c r="F2504" cm="1">
        <f t="array" ref="F2504">_xlfn.IFS(C2504&gt;7,4,AND(C2504&lt;=7, C2504&gt;5),3,AND(C2504&lt;=5,C2504&gt;4),2,C2504&lt;=4,1)</f>
        <v>4</v>
      </c>
      <c r="G2504" cm="1">
        <f t="array" ref="G2504">_xlfn.IFS(D2504&gt;4094,4,AND(D2504&lt;=4094, D2504&gt;2784),3,AND(D2504&lt;=2784,D2504&gt;1779),2,D2504&lt;=1779,1)</f>
        <v>4</v>
      </c>
      <c r="H2504">
        <f t="shared" si="39"/>
        <v>444</v>
      </c>
      <c r="I2504" t="str" cm="1">
        <f t="array" ref="I2504">_xlfn.IFS(H2504&gt;411,"Platinum",AND(H2504&lt;=411, H2504&gt;311),"Gold",AND(H2504&lt;=311,H2504&gt;211),"Silver",H2504&lt;=211,"Bronze")</f>
        <v>Platinum</v>
      </c>
      <c r="J2504" t="str" cm="1">
        <f t="array" ref="J2504">_xlfn.IFS(
H2504="444","Champions",
LEFT(H2504,1)="4","Loyal Customers",
MID(H2504,2,1)="4","Potential Loyalists",
LEFT(H2504,1)="3","Promising",
LEFT(H2504,1)="2","Customers Needing Attention",
LEFT(H2504,1)&lt;="2","At Risk",
RIGHT(H2504,1)="4","Can't Lose Them",
TRUE,"Hibernating"
)</f>
        <v>Loyal Customers</v>
      </c>
    </row>
    <row r="2505" spans="1:10" x14ac:dyDescent="0.25">
      <c r="A2505" s="3" t="s">
        <v>2521</v>
      </c>
      <c r="B2505">
        <v>6</v>
      </c>
      <c r="C2505">
        <v>3</v>
      </c>
      <c r="D2505">
        <v>2064.46</v>
      </c>
      <c r="E2505" cm="1">
        <f t="array" ref="E2505">_xlfn.IFS(B2505&gt;87,1,AND(B2505&lt;=87, B2505&gt;45),2,AND(B2505&lt;=45,B2505&gt;18),3,B2505&lt;=18,4)</f>
        <v>4</v>
      </c>
      <c r="F2505" cm="1">
        <f t="array" ref="F2505">_xlfn.IFS(C2505&gt;7,4,AND(C2505&lt;=7, C2505&gt;5),3,AND(C2505&lt;=5,C2505&gt;4),2,C2505&lt;=4,1)</f>
        <v>1</v>
      </c>
      <c r="G2505" cm="1">
        <f t="array" ref="G2505">_xlfn.IFS(D2505&gt;4094,4,AND(D2505&lt;=4094, D2505&gt;2784),3,AND(D2505&lt;=2784,D2505&gt;1779),2,D2505&lt;=1779,1)</f>
        <v>2</v>
      </c>
      <c r="H2505">
        <f t="shared" si="39"/>
        <v>412</v>
      </c>
      <c r="I2505" t="str" cm="1">
        <f t="array" ref="I2505">_xlfn.IFS(H2505&gt;411,"Platinum",AND(H2505&lt;=411, H2505&gt;311),"Gold",AND(H2505&lt;=311,H2505&gt;211),"Silver",H2505&lt;=211,"Bronze")</f>
        <v>Platinum</v>
      </c>
      <c r="J2505" t="str" cm="1">
        <f t="array" ref="J2505">_xlfn.IFS(
H2505="444","Champions",
LEFT(H2505,1)="4","Loyal Customers",
MID(H2505,2,1)="4","Potential Loyalists",
LEFT(H2505,1)="3","Promising",
LEFT(H2505,1)="2","Customers Needing Attention",
LEFT(H2505,1)&lt;="2","At Risk",
RIGHT(H2505,1)="4","Can't Lose Them",
TRUE,"Hibernating"
)</f>
        <v>Loyal Customers</v>
      </c>
    </row>
    <row r="2506" spans="1:10" x14ac:dyDescent="0.25">
      <c r="A2506" s="3" t="s">
        <v>2522</v>
      </c>
      <c r="B2506">
        <v>17</v>
      </c>
      <c r="C2506">
        <v>8</v>
      </c>
      <c r="D2506">
        <v>4821.8999999999996</v>
      </c>
      <c r="E2506" cm="1">
        <f t="array" ref="E2506">_xlfn.IFS(B2506&gt;87,1,AND(B2506&lt;=87, B2506&gt;45),2,AND(B2506&lt;=45,B2506&gt;18),3,B2506&lt;=18,4)</f>
        <v>4</v>
      </c>
      <c r="F2506" cm="1">
        <f t="array" ref="F2506">_xlfn.IFS(C2506&gt;7,4,AND(C2506&lt;=7, C2506&gt;5),3,AND(C2506&lt;=5,C2506&gt;4),2,C2506&lt;=4,1)</f>
        <v>4</v>
      </c>
      <c r="G2506" cm="1">
        <f t="array" ref="G2506">_xlfn.IFS(D2506&gt;4094,4,AND(D2506&lt;=4094, D2506&gt;2784),3,AND(D2506&lt;=2784,D2506&gt;1779),2,D2506&lt;=1779,1)</f>
        <v>4</v>
      </c>
      <c r="H2506">
        <f t="shared" si="39"/>
        <v>444</v>
      </c>
      <c r="I2506" t="str" cm="1">
        <f t="array" ref="I2506">_xlfn.IFS(H2506&gt;411,"Platinum",AND(H2506&lt;=411, H2506&gt;311),"Gold",AND(H2506&lt;=311,H2506&gt;211),"Silver",H2506&lt;=211,"Bronze")</f>
        <v>Platinum</v>
      </c>
      <c r="J2506" t="str" cm="1">
        <f t="array" ref="J2506">_xlfn.IFS(
H2506="444","Champions",
LEFT(H2506,1)="4","Loyal Customers",
MID(H2506,2,1)="4","Potential Loyalists",
LEFT(H2506,1)="3","Promising",
LEFT(H2506,1)="2","Customers Needing Attention",
LEFT(H2506,1)&lt;="2","At Risk",
RIGHT(H2506,1)="4","Can't Lose Them",
TRUE,"Hibernating"
)</f>
        <v>Loyal Customers</v>
      </c>
    </row>
    <row r="2507" spans="1:10" x14ac:dyDescent="0.25">
      <c r="A2507" s="3" t="s">
        <v>2523</v>
      </c>
      <c r="B2507">
        <v>32</v>
      </c>
      <c r="C2507">
        <v>2</v>
      </c>
      <c r="D2507">
        <v>421.01</v>
      </c>
      <c r="E2507" cm="1">
        <f t="array" ref="E2507">_xlfn.IFS(B2507&gt;87,1,AND(B2507&lt;=87, B2507&gt;45),2,AND(B2507&lt;=45,B2507&gt;18),3,B2507&lt;=18,4)</f>
        <v>3</v>
      </c>
      <c r="F2507" cm="1">
        <f t="array" ref="F2507">_xlfn.IFS(C2507&gt;7,4,AND(C2507&lt;=7, C2507&gt;5),3,AND(C2507&lt;=5,C2507&gt;4),2,C2507&lt;=4,1)</f>
        <v>1</v>
      </c>
      <c r="G2507" cm="1">
        <f t="array" ref="G2507">_xlfn.IFS(D2507&gt;4094,4,AND(D2507&lt;=4094, D2507&gt;2784),3,AND(D2507&lt;=2784,D2507&gt;1779),2,D2507&lt;=1779,1)</f>
        <v>1</v>
      </c>
      <c r="H2507">
        <f t="shared" si="39"/>
        <v>311</v>
      </c>
      <c r="I2507" t="str" cm="1">
        <f t="array" ref="I2507">_xlfn.IFS(H2507&gt;411,"Platinum",AND(H2507&lt;=411, H2507&gt;311),"Gold",AND(H2507&lt;=311,H2507&gt;211),"Silver",H2507&lt;=211,"Bronze")</f>
        <v>Silver</v>
      </c>
      <c r="J2507" t="str" cm="1">
        <f t="array" ref="J2507">_xlfn.IFS(
H2507="444","Champions",
LEFT(H2507,1)="4","Loyal Customers",
MID(H2507,2,1)="4","Potential Loyalists",
LEFT(H2507,1)="3","Promising",
LEFT(H2507,1)="2","Customers Needing Attention",
LEFT(H2507,1)&lt;="2","At Risk",
RIGHT(H2507,1)="4","Can't Lose Them",
TRUE,"Hibernating"
)</f>
        <v>Promising</v>
      </c>
    </row>
    <row r="2508" spans="1:10" x14ac:dyDescent="0.25">
      <c r="A2508" s="3" t="s">
        <v>2524</v>
      </c>
      <c r="B2508">
        <v>161</v>
      </c>
      <c r="C2508">
        <v>3</v>
      </c>
      <c r="D2508">
        <v>1201.25</v>
      </c>
      <c r="E2508" cm="1">
        <f t="array" ref="E2508">_xlfn.IFS(B2508&gt;87,1,AND(B2508&lt;=87, B2508&gt;45),2,AND(B2508&lt;=45,B2508&gt;18),3,B2508&lt;=18,4)</f>
        <v>1</v>
      </c>
      <c r="F2508" cm="1">
        <f t="array" ref="F2508">_xlfn.IFS(C2508&gt;7,4,AND(C2508&lt;=7, C2508&gt;5),3,AND(C2508&lt;=5,C2508&gt;4),2,C2508&lt;=4,1)</f>
        <v>1</v>
      </c>
      <c r="G2508" cm="1">
        <f t="array" ref="G2508">_xlfn.IFS(D2508&gt;4094,4,AND(D2508&lt;=4094, D2508&gt;2784),3,AND(D2508&lt;=2784,D2508&gt;1779),2,D2508&lt;=1779,1)</f>
        <v>1</v>
      </c>
      <c r="H2508">
        <f t="shared" si="39"/>
        <v>111</v>
      </c>
      <c r="I2508" t="str" cm="1">
        <f t="array" ref="I2508">_xlfn.IFS(H2508&gt;411,"Platinum",AND(H2508&lt;=411, H2508&gt;311),"Gold",AND(H2508&lt;=311,H2508&gt;211),"Silver",H2508&lt;=211,"Bronze")</f>
        <v>Bronze</v>
      </c>
      <c r="J2508" t="str" cm="1">
        <f t="array" ref="J2508">_xlfn.IFS(
H2508="444","Champions",
LEFT(H2508,1)="4","Loyal Customers",
MID(H2508,2,1)="4","Potential Loyalists",
LEFT(H2508,1)="3","Promising",
LEFT(H2508,1)="2","Customers Needing Attention",
LEFT(H2508,1)&lt;="2","At Risk",
RIGHT(H2508,1)="4","Can't Lose Them",
TRUE,"Hibernating"
)</f>
        <v>At Risk</v>
      </c>
    </row>
    <row r="2509" spans="1:10" x14ac:dyDescent="0.25">
      <c r="A2509" s="3" t="s">
        <v>2525</v>
      </c>
      <c r="B2509">
        <v>124</v>
      </c>
      <c r="C2509">
        <v>3</v>
      </c>
      <c r="D2509">
        <v>1938.37</v>
      </c>
      <c r="E2509" cm="1">
        <f t="array" ref="E2509">_xlfn.IFS(B2509&gt;87,1,AND(B2509&lt;=87, B2509&gt;45),2,AND(B2509&lt;=45,B2509&gt;18),3,B2509&lt;=18,4)</f>
        <v>1</v>
      </c>
      <c r="F2509" cm="1">
        <f t="array" ref="F2509">_xlfn.IFS(C2509&gt;7,4,AND(C2509&lt;=7, C2509&gt;5),3,AND(C2509&lt;=5,C2509&gt;4),2,C2509&lt;=4,1)</f>
        <v>1</v>
      </c>
      <c r="G2509" cm="1">
        <f t="array" ref="G2509">_xlfn.IFS(D2509&gt;4094,4,AND(D2509&lt;=4094, D2509&gt;2784),3,AND(D2509&lt;=2784,D2509&gt;1779),2,D2509&lt;=1779,1)</f>
        <v>2</v>
      </c>
      <c r="H2509">
        <f t="shared" si="39"/>
        <v>112</v>
      </c>
      <c r="I2509" t="str" cm="1">
        <f t="array" ref="I2509">_xlfn.IFS(H2509&gt;411,"Platinum",AND(H2509&lt;=411, H2509&gt;311),"Gold",AND(H2509&lt;=311,H2509&gt;211),"Silver",H2509&lt;=211,"Bronze")</f>
        <v>Bronze</v>
      </c>
      <c r="J2509" t="str" cm="1">
        <f t="array" ref="J2509">_xlfn.IFS(
H2509="444","Champions",
LEFT(H2509,1)="4","Loyal Customers",
MID(H2509,2,1)="4","Potential Loyalists",
LEFT(H2509,1)="3","Promising",
LEFT(H2509,1)="2","Customers Needing Attention",
LEFT(H2509,1)&lt;="2","At Risk",
RIGHT(H2509,1)="4","Can't Lose Them",
TRUE,"Hibernating"
)</f>
        <v>At Risk</v>
      </c>
    </row>
    <row r="2510" spans="1:10" x14ac:dyDescent="0.25">
      <c r="A2510" s="3" t="s">
        <v>2526</v>
      </c>
      <c r="B2510">
        <v>38</v>
      </c>
      <c r="C2510">
        <v>7</v>
      </c>
      <c r="D2510">
        <v>4363.99</v>
      </c>
      <c r="E2510" cm="1">
        <f t="array" ref="E2510">_xlfn.IFS(B2510&gt;87,1,AND(B2510&lt;=87, B2510&gt;45),2,AND(B2510&lt;=45,B2510&gt;18),3,B2510&lt;=18,4)</f>
        <v>3</v>
      </c>
      <c r="F2510" cm="1">
        <f t="array" ref="F2510">_xlfn.IFS(C2510&gt;7,4,AND(C2510&lt;=7, C2510&gt;5),3,AND(C2510&lt;=5,C2510&gt;4),2,C2510&lt;=4,1)</f>
        <v>3</v>
      </c>
      <c r="G2510" cm="1">
        <f t="array" ref="G2510">_xlfn.IFS(D2510&gt;4094,4,AND(D2510&lt;=4094, D2510&gt;2784),3,AND(D2510&lt;=2784,D2510&gt;1779),2,D2510&lt;=1779,1)</f>
        <v>4</v>
      </c>
      <c r="H2510">
        <f t="shared" si="39"/>
        <v>334</v>
      </c>
      <c r="I2510" t="str" cm="1">
        <f t="array" ref="I2510">_xlfn.IFS(H2510&gt;411,"Platinum",AND(H2510&lt;=411, H2510&gt;311),"Gold",AND(H2510&lt;=311,H2510&gt;211),"Silver",H2510&lt;=211,"Bronze")</f>
        <v>Gold</v>
      </c>
      <c r="J2510" t="str" cm="1">
        <f t="array" ref="J2510">_xlfn.IFS(
H2510="444","Champions",
LEFT(H2510,1)="4","Loyal Customers",
MID(H2510,2,1)="4","Potential Loyalists",
LEFT(H2510,1)="3","Promising",
LEFT(H2510,1)="2","Customers Needing Attention",
LEFT(H2510,1)&lt;="2","At Risk",
RIGHT(H2510,1)="4","Can't Lose Them",
TRUE,"Hibernating"
)</f>
        <v>Promising</v>
      </c>
    </row>
    <row r="2511" spans="1:10" x14ac:dyDescent="0.25">
      <c r="A2511" s="3" t="s">
        <v>2527</v>
      </c>
      <c r="B2511">
        <v>1</v>
      </c>
      <c r="C2511">
        <v>10</v>
      </c>
      <c r="D2511">
        <v>4290.8099999999995</v>
      </c>
      <c r="E2511" cm="1">
        <f t="array" ref="E2511">_xlfn.IFS(B2511&gt;87,1,AND(B2511&lt;=87, B2511&gt;45),2,AND(B2511&lt;=45,B2511&gt;18),3,B2511&lt;=18,4)</f>
        <v>4</v>
      </c>
      <c r="F2511" cm="1">
        <f t="array" ref="F2511">_xlfn.IFS(C2511&gt;7,4,AND(C2511&lt;=7, C2511&gt;5),3,AND(C2511&lt;=5,C2511&gt;4),2,C2511&lt;=4,1)</f>
        <v>4</v>
      </c>
      <c r="G2511" cm="1">
        <f t="array" ref="G2511">_xlfn.IFS(D2511&gt;4094,4,AND(D2511&lt;=4094, D2511&gt;2784),3,AND(D2511&lt;=2784,D2511&gt;1779),2,D2511&lt;=1779,1)</f>
        <v>4</v>
      </c>
      <c r="H2511">
        <f t="shared" si="39"/>
        <v>444</v>
      </c>
      <c r="I2511" t="str" cm="1">
        <f t="array" ref="I2511">_xlfn.IFS(H2511&gt;411,"Platinum",AND(H2511&lt;=411, H2511&gt;311),"Gold",AND(H2511&lt;=311,H2511&gt;211),"Silver",H2511&lt;=211,"Bronze")</f>
        <v>Platinum</v>
      </c>
      <c r="J2511" t="str" cm="1">
        <f t="array" ref="J2511">_xlfn.IFS(
H2511="444","Champions",
LEFT(H2511,1)="4","Loyal Customers",
MID(H2511,2,1)="4","Potential Loyalists",
LEFT(H2511,1)="3","Promising",
LEFT(H2511,1)="2","Customers Needing Attention",
LEFT(H2511,1)&lt;="2","At Risk",
RIGHT(H2511,1)="4","Can't Lose Them",
TRUE,"Hibernating"
)</f>
        <v>Loyal Customers</v>
      </c>
    </row>
    <row r="2512" spans="1:10" x14ac:dyDescent="0.25">
      <c r="A2512" s="3" t="s">
        <v>2528</v>
      </c>
      <c r="B2512">
        <v>23</v>
      </c>
      <c r="C2512">
        <v>5</v>
      </c>
      <c r="D2512">
        <v>843.71</v>
      </c>
      <c r="E2512" cm="1">
        <f t="array" ref="E2512">_xlfn.IFS(B2512&gt;87,1,AND(B2512&lt;=87, B2512&gt;45),2,AND(B2512&lt;=45,B2512&gt;18),3,B2512&lt;=18,4)</f>
        <v>3</v>
      </c>
      <c r="F2512" cm="1">
        <f t="array" ref="F2512">_xlfn.IFS(C2512&gt;7,4,AND(C2512&lt;=7, C2512&gt;5),3,AND(C2512&lt;=5,C2512&gt;4),2,C2512&lt;=4,1)</f>
        <v>2</v>
      </c>
      <c r="G2512" cm="1">
        <f t="array" ref="G2512">_xlfn.IFS(D2512&gt;4094,4,AND(D2512&lt;=4094, D2512&gt;2784),3,AND(D2512&lt;=2784,D2512&gt;1779),2,D2512&lt;=1779,1)</f>
        <v>1</v>
      </c>
      <c r="H2512">
        <f t="shared" si="39"/>
        <v>321</v>
      </c>
      <c r="I2512" t="str" cm="1">
        <f t="array" ref="I2512">_xlfn.IFS(H2512&gt;411,"Platinum",AND(H2512&lt;=411, H2512&gt;311),"Gold",AND(H2512&lt;=311,H2512&gt;211),"Silver",H2512&lt;=211,"Bronze")</f>
        <v>Gold</v>
      </c>
      <c r="J2512" t="str" cm="1">
        <f t="array" ref="J2512">_xlfn.IFS(
H2512="444","Champions",
LEFT(H2512,1)="4","Loyal Customers",
MID(H2512,2,1)="4","Potential Loyalists",
LEFT(H2512,1)="3","Promising",
LEFT(H2512,1)="2","Customers Needing Attention",
LEFT(H2512,1)&lt;="2","At Risk",
RIGHT(H2512,1)="4","Can't Lose Them",
TRUE,"Hibernating"
)</f>
        <v>Promising</v>
      </c>
    </row>
    <row r="2513" spans="1:10" x14ac:dyDescent="0.25">
      <c r="A2513" s="3" t="s">
        <v>2529</v>
      </c>
      <c r="B2513">
        <v>23</v>
      </c>
      <c r="C2513">
        <v>9</v>
      </c>
      <c r="D2513">
        <v>4240.24</v>
      </c>
      <c r="E2513" cm="1">
        <f t="array" ref="E2513">_xlfn.IFS(B2513&gt;87,1,AND(B2513&lt;=87, B2513&gt;45),2,AND(B2513&lt;=45,B2513&gt;18),3,B2513&lt;=18,4)</f>
        <v>3</v>
      </c>
      <c r="F2513" cm="1">
        <f t="array" ref="F2513">_xlfn.IFS(C2513&gt;7,4,AND(C2513&lt;=7, C2513&gt;5),3,AND(C2513&lt;=5,C2513&gt;4),2,C2513&lt;=4,1)</f>
        <v>4</v>
      </c>
      <c r="G2513" cm="1">
        <f t="array" ref="G2513">_xlfn.IFS(D2513&gt;4094,4,AND(D2513&lt;=4094, D2513&gt;2784),3,AND(D2513&lt;=2784,D2513&gt;1779),2,D2513&lt;=1779,1)</f>
        <v>4</v>
      </c>
      <c r="H2513">
        <f t="shared" si="39"/>
        <v>344</v>
      </c>
      <c r="I2513" t="str" cm="1">
        <f t="array" ref="I2513">_xlfn.IFS(H2513&gt;411,"Platinum",AND(H2513&lt;=411, H2513&gt;311),"Gold",AND(H2513&lt;=311,H2513&gt;211),"Silver",H2513&lt;=211,"Bronze")</f>
        <v>Gold</v>
      </c>
      <c r="J2513" t="str" cm="1">
        <f t="array" ref="J2513">_xlfn.IFS(
H2513="444","Champions",
LEFT(H2513,1)="4","Loyal Customers",
MID(H2513,2,1)="4","Potential Loyalists",
LEFT(H2513,1)="3","Promising",
LEFT(H2513,1)="2","Customers Needing Attention",
LEFT(H2513,1)&lt;="2","At Risk",
RIGHT(H2513,1)="4","Can't Lose Them",
TRUE,"Hibernating"
)</f>
        <v>Potential Loyalists</v>
      </c>
    </row>
    <row r="2514" spans="1:10" x14ac:dyDescent="0.25">
      <c r="A2514" s="3" t="s">
        <v>2530</v>
      </c>
      <c r="B2514">
        <v>88</v>
      </c>
      <c r="C2514">
        <v>7</v>
      </c>
      <c r="D2514">
        <v>741.12999999999988</v>
      </c>
      <c r="E2514" cm="1">
        <f t="array" ref="E2514">_xlfn.IFS(B2514&gt;87,1,AND(B2514&lt;=87, B2514&gt;45),2,AND(B2514&lt;=45,B2514&gt;18),3,B2514&lt;=18,4)</f>
        <v>1</v>
      </c>
      <c r="F2514" cm="1">
        <f t="array" ref="F2514">_xlfn.IFS(C2514&gt;7,4,AND(C2514&lt;=7, C2514&gt;5),3,AND(C2514&lt;=5,C2514&gt;4),2,C2514&lt;=4,1)</f>
        <v>3</v>
      </c>
      <c r="G2514" cm="1">
        <f t="array" ref="G2514">_xlfn.IFS(D2514&gt;4094,4,AND(D2514&lt;=4094, D2514&gt;2784),3,AND(D2514&lt;=2784,D2514&gt;1779),2,D2514&lt;=1779,1)</f>
        <v>1</v>
      </c>
      <c r="H2514">
        <f t="shared" si="39"/>
        <v>131</v>
      </c>
      <c r="I2514" t="str" cm="1">
        <f t="array" ref="I2514">_xlfn.IFS(H2514&gt;411,"Platinum",AND(H2514&lt;=411, H2514&gt;311),"Gold",AND(H2514&lt;=311,H2514&gt;211),"Silver",H2514&lt;=211,"Bronze")</f>
        <v>Bronze</v>
      </c>
      <c r="J2514" t="str" cm="1">
        <f t="array" ref="J2514">_xlfn.IFS(
H2514="444","Champions",
LEFT(H2514,1)="4","Loyal Customers",
MID(H2514,2,1)="4","Potential Loyalists",
LEFT(H2514,1)="3","Promising",
LEFT(H2514,1)="2","Customers Needing Attention",
LEFT(H2514,1)&lt;="2","At Risk",
RIGHT(H2514,1)="4","Can't Lose Them",
TRUE,"Hibernating"
)</f>
        <v>At Risk</v>
      </c>
    </row>
    <row r="2515" spans="1:10" x14ac:dyDescent="0.25">
      <c r="A2515" s="3" t="s">
        <v>2531</v>
      </c>
      <c r="B2515">
        <v>71</v>
      </c>
      <c r="C2515">
        <v>7</v>
      </c>
      <c r="D2515">
        <v>2269.9300000000003</v>
      </c>
      <c r="E2515" cm="1">
        <f t="array" ref="E2515">_xlfn.IFS(B2515&gt;87,1,AND(B2515&lt;=87, B2515&gt;45),2,AND(B2515&lt;=45,B2515&gt;18),3,B2515&lt;=18,4)</f>
        <v>2</v>
      </c>
      <c r="F2515" cm="1">
        <f t="array" ref="F2515">_xlfn.IFS(C2515&gt;7,4,AND(C2515&lt;=7, C2515&gt;5),3,AND(C2515&lt;=5,C2515&gt;4),2,C2515&lt;=4,1)</f>
        <v>3</v>
      </c>
      <c r="G2515" cm="1">
        <f t="array" ref="G2515">_xlfn.IFS(D2515&gt;4094,4,AND(D2515&lt;=4094, D2515&gt;2784),3,AND(D2515&lt;=2784,D2515&gt;1779),2,D2515&lt;=1779,1)</f>
        <v>2</v>
      </c>
      <c r="H2515">
        <f t="shared" si="39"/>
        <v>232</v>
      </c>
      <c r="I2515" t="str" cm="1">
        <f t="array" ref="I2515">_xlfn.IFS(H2515&gt;411,"Platinum",AND(H2515&lt;=411, H2515&gt;311),"Gold",AND(H2515&lt;=311,H2515&gt;211),"Silver",H2515&lt;=211,"Bronze")</f>
        <v>Silver</v>
      </c>
      <c r="J2515" t="str" cm="1">
        <f t="array" ref="J2515">_xlfn.IFS(
H2515="444","Champions",
LEFT(H2515,1)="4","Loyal Customers",
MID(H2515,2,1)="4","Potential Loyalists",
LEFT(H2515,1)="3","Promising",
LEFT(H2515,1)="2","Customers Needing Attention",
LEFT(H2515,1)&lt;="2","At Risk",
RIGHT(H2515,1)="4","Can't Lose Them",
TRUE,"Hibernating"
)</f>
        <v>Customers Needing Attention</v>
      </c>
    </row>
    <row r="2516" spans="1:10" x14ac:dyDescent="0.25">
      <c r="A2516" s="3" t="s">
        <v>2532</v>
      </c>
      <c r="B2516">
        <v>88</v>
      </c>
      <c r="C2516">
        <v>6</v>
      </c>
      <c r="D2516">
        <v>4449.6799999999994</v>
      </c>
      <c r="E2516" cm="1">
        <f t="array" ref="E2516">_xlfn.IFS(B2516&gt;87,1,AND(B2516&lt;=87, B2516&gt;45),2,AND(B2516&lt;=45,B2516&gt;18),3,B2516&lt;=18,4)</f>
        <v>1</v>
      </c>
      <c r="F2516" cm="1">
        <f t="array" ref="F2516">_xlfn.IFS(C2516&gt;7,4,AND(C2516&lt;=7, C2516&gt;5),3,AND(C2516&lt;=5,C2516&gt;4),2,C2516&lt;=4,1)</f>
        <v>3</v>
      </c>
      <c r="G2516" cm="1">
        <f t="array" ref="G2516">_xlfn.IFS(D2516&gt;4094,4,AND(D2516&lt;=4094, D2516&gt;2784),3,AND(D2516&lt;=2784,D2516&gt;1779),2,D2516&lt;=1779,1)</f>
        <v>4</v>
      </c>
      <c r="H2516">
        <f t="shared" si="39"/>
        <v>134</v>
      </c>
      <c r="I2516" t="str" cm="1">
        <f t="array" ref="I2516">_xlfn.IFS(H2516&gt;411,"Platinum",AND(H2516&lt;=411, H2516&gt;311),"Gold",AND(H2516&lt;=311,H2516&gt;211),"Silver",H2516&lt;=211,"Bronze")</f>
        <v>Bronze</v>
      </c>
      <c r="J2516" t="str" cm="1">
        <f t="array" ref="J2516">_xlfn.IFS(
H2516="444","Champions",
LEFT(H2516,1)="4","Loyal Customers",
MID(H2516,2,1)="4","Potential Loyalists",
LEFT(H2516,1)="3","Promising",
LEFT(H2516,1)="2","Customers Needing Attention",
LEFT(H2516,1)&lt;="2","At Risk",
RIGHT(H2516,1)="4","Can't Lose Them",
TRUE,"Hibernating"
)</f>
        <v>At Risk</v>
      </c>
    </row>
    <row r="2517" spans="1:10" x14ac:dyDescent="0.25">
      <c r="A2517" s="3" t="s">
        <v>2533</v>
      </c>
      <c r="B2517">
        <v>132</v>
      </c>
      <c r="C2517">
        <v>6</v>
      </c>
      <c r="D2517">
        <v>4250.46</v>
      </c>
      <c r="E2517" cm="1">
        <f t="array" ref="E2517">_xlfn.IFS(B2517&gt;87,1,AND(B2517&lt;=87, B2517&gt;45),2,AND(B2517&lt;=45,B2517&gt;18),3,B2517&lt;=18,4)</f>
        <v>1</v>
      </c>
      <c r="F2517" cm="1">
        <f t="array" ref="F2517">_xlfn.IFS(C2517&gt;7,4,AND(C2517&lt;=7, C2517&gt;5),3,AND(C2517&lt;=5,C2517&gt;4),2,C2517&lt;=4,1)</f>
        <v>3</v>
      </c>
      <c r="G2517" cm="1">
        <f t="array" ref="G2517">_xlfn.IFS(D2517&gt;4094,4,AND(D2517&lt;=4094, D2517&gt;2784),3,AND(D2517&lt;=2784,D2517&gt;1779),2,D2517&lt;=1779,1)</f>
        <v>4</v>
      </c>
      <c r="H2517">
        <f t="shared" si="39"/>
        <v>134</v>
      </c>
      <c r="I2517" t="str" cm="1">
        <f t="array" ref="I2517">_xlfn.IFS(H2517&gt;411,"Platinum",AND(H2517&lt;=411, H2517&gt;311),"Gold",AND(H2517&lt;=311,H2517&gt;211),"Silver",H2517&lt;=211,"Bronze")</f>
        <v>Bronze</v>
      </c>
      <c r="J2517" t="str" cm="1">
        <f t="array" ref="J2517">_xlfn.IFS(
H2517="444","Champions",
LEFT(H2517,1)="4","Loyal Customers",
MID(H2517,2,1)="4","Potential Loyalists",
LEFT(H2517,1)="3","Promising",
LEFT(H2517,1)="2","Customers Needing Attention",
LEFT(H2517,1)&lt;="2","At Risk",
RIGHT(H2517,1)="4","Can't Lose Them",
TRUE,"Hibernating"
)</f>
        <v>At Risk</v>
      </c>
    </row>
    <row r="2518" spans="1:10" x14ac:dyDescent="0.25">
      <c r="A2518" s="3" t="s">
        <v>2534</v>
      </c>
      <c r="B2518">
        <v>35</v>
      </c>
      <c r="C2518">
        <v>4</v>
      </c>
      <c r="D2518">
        <v>1892.5600000000002</v>
      </c>
      <c r="E2518" cm="1">
        <f t="array" ref="E2518">_xlfn.IFS(B2518&gt;87,1,AND(B2518&lt;=87, B2518&gt;45),2,AND(B2518&lt;=45,B2518&gt;18),3,B2518&lt;=18,4)</f>
        <v>3</v>
      </c>
      <c r="F2518" cm="1">
        <f t="array" ref="F2518">_xlfn.IFS(C2518&gt;7,4,AND(C2518&lt;=7, C2518&gt;5),3,AND(C2518&lt;=5,C2518&gt;4),2,C2518&lt;=4,1)</f>
        <v>1</v>
      </c>
      <c r="G2518" cm="1">
        <f t="array" ref="G2518">_xlfn.IFS(D2518&gt;4094,4,AND(D2518&lt;=4094, D2518&gt;2784),3,AND(D2518&lt;=2784,D2518&gt;1779),2,D2518&lt;=1779,1)</f>
        <v>2</v>
      </c>
      <c r="H2518">
        <f t="shared" si="39"/>
        <v>312</v>
      </c>
      <c r="I2518" t="str" cm="1">
        <f t="array" ref="I2518">_xlfn.IFS(H2518&gt;411,"Platinum",AND(H2518&lt;=411, H2518&gt;311),"Gold",AND(H2518&lt;=311,H2518&gt;211),"Silver",H2518&lt;=211,"Bronze")</f>
        <v>Gold</v>
      </c>
      <c r="J2518" t="str" cm="1">
        <f t="array" ref="J2518">_xlfn.IFS(
H2518="444","Champions",
LEFT(H2518,1)="4","Loyal Customers",
MID(H2518,2,1)="4","Potential Loyalists",
LEFT(H2518,1)="3","Promising",
LEFT(H2518,1)="2","Customers Needing Attention",
LEFT(H2518,1)&lt;="2","At Risk",
RIGHT(H2518,1)="4","Can't Lose Them",
TRUE,"Hibernating"
)</f>
        <v>Promising</v>
      </c>
    </row>
    <row r="2519" spans="1:10" x14ac:dyDescent="0.25">
      <c r="A2519" s="3" t="s">
        <v>2535</v>
      </c>
      <c r="B2519">
        <v>16</v>
      </c>
      <c r="C2519">
        <v>5</v>
      </c>
      <c r="D2519">
        <v>3498.6299999999997</v>
      </c>
      <c r="E2519" cm="1">
        <f t="array" ref="E2519">_xlfn.IFS(B2519&gt;87,1,AND(B2519&lt;=87, B2519&gt;45),2,AND(B2519&lt;=45,B2519&gt;18),3,B2519&lt;=18,4)</f>
        <v>4</v>
      </c>
      <c r="F2519" cm="1">
        <f t="array" ref="F2519">_xlfn.IFS(C2519&gt;7,4,AND(C2519&lt;=7, C2519&gt;5),3,AND(C2519&lt;=5,C2519&gt;4),2,C2519&lt;=4,1)</f>
        <v>2</v>
      </c>
      <c r="G2519" cm="1">
        <f t="array" ref="G2519">_xlfn.IFS(D2519&gt;4094,4,AND(D2519&lt;=4094, D2519&gt;2784),3,AND(D2519&lt;=2784,D2519&gt;1779),2,D2519&lt;=1779,1)</f>
        <v>3</v>
      </c>
      <c r="H2519">
        <f t="shared" si="39"/>
        <v>423</v>
      </c>
      <c r="I2519" t="str" cm="1">
        <f t="array" ref="I2519">_xlfn.IFS(H2519&gt;411,"Platinum",AND(H2519&lt;=411, H2519&gt;311),"Gold",AND(H2519&lt;=311,H2519&gt;211),"Silver",H2519&lt;=211,"Bronze")</f>
        <v>Platinum</v>
      </c>
      <c r="J2519" t="str" cm="1">
        <f t="array" ref="J2519">_xlfn.IFS(
H2519="444","Champions",
LEFT(H2519,1)="4","Loyal Customers",
MID(H2519,2,1)="4","Potential Loyalists",
LEFT(H2519,1)="3","Promising",
LEFT(H2519,1)="2","Customers Needing Attention",
LEFT(H2519,1)&lt;="2","At Risk",
RIGHT(H2519,1)="4","Can't Lose Them",
TRUE,"Hibernating"
)</f>
        <v>Loyal Customers</v>
      </c>
    </row>
    <row r="2520" spans="1:10" x14ac:dyDescent="0.25">
      <c r="A2520" s="3" t="s">
        <v>2536</v>
      </c>
      <c r="B2520">
        <v>122</v>
      </c>
      <c r="C2520">
        <v>5</v>
      </c>
      <c r="D2520">
        <v>2201.06</v>
      </c>
      <c r="E2520" cm="1">
        <f t="array" ref="E2520">_xlfn.IFS(B2520&gt;87,1,AND(B2520&lt;=87, B2520&gt;45),2,AND(B2520&lt;=45,B2520&gt;18),3,B2520&lt;=18,4)</f>
        <v>1</v>
      </c>
      <c r="F2520" cm="1">
        <f t="array" ref="F2520">_xlfn.IFS(C2520&gt;7,4,AND(C2520&lt;=7, C2520&gt;5),3,AND(C2520&lt;=5,C2520&gt;4),2,C2520&lt;=4,1)</f>
        <v>2</v>
      </c>
      <c r="G2520" cm="1">
        <f t="array" ref="G2520">_xlfn.IFS(D2520&gt;4094,4,AND(D2520&lt;=4094, D2520&gt;2784),3,AND(D2520&lt;=2784,D2520&gt;1779),2,D2520&lt;=1779,1)</f>
        <v>2</v>
      </c>
      <c r="H2520">
        <f t="shared" si="39"/>
        <v>122</v>
      </c>
      <c r="I2520" t="str" cm="1">
        <f t="array" ref="I2520">_xlfn.IFS(H2520&gt;411,"Platinum",AND(H2520&lt;=411, H2520&gt;311),"Gold",AND(H2520&lt;=311,H2520&gt;211),"Silver",H2520&lt;=211,"Bronze")</f>
        <v>Bronze</v>
      </c>
      <c r="J2520" t="str" cm="1">
        <f t="array" ref="J2520">_xlfn.IFS(
H2520="444","Champions",
LEFT(H2520,1)="4","Loyal Customers",
MID(H2520,2,1)="4","Potential Loyalists",
LEFT(H2520,1)="3","Promising",
LEFT(H2520,1)="2","Customers Needing Attention",
LEFT(H2520,1)&lt;="2","At Risk",
RIGHT(H2520,1)="4","Can't Lose Them",
TRUE,"Hibernating"
)</f>
        <v>At Risk</v>
      </c>
    </row>
    <row r="2521" spans="1:10" x14ac:dyDescent="0.25">
      <c r="A2521" s="3" t="s">
        <v>2537</v>
      </c>
      <c r="B2521">
        <v>90</v>
      </c>
      <c r="C2521">
        <v>4</v>
      </c>
      <c r="D2521">
        <v>1783.1399999999999</v>
      </c>
      <c r="E2521" cm="1">
        <f t="array" ref="E2521">_xlfn.IFS(B2521&gt;87,1,AND(B2521&lt;=87, B2521&gt;45),2,AND(B2521&lt;=45,B2521&gt;18),3,B2521&lt;=18,4)</f>
        <v>1</v>
      </c>
      <c r="F2521" cm="1">
        <f t="array" ref="F2521">_xlfn.IFS(C2521&gt;7,4,AND(C2521&lt;=7, C2521&gt;5),3,AND(C2521&lt;=5,C2521&gt;4),2,C2521&lt;=4,1)</f>
        <v>1</v>
      </c>
      <c r="G2521" cm="1">
        <f t="array" ref="G2521">_xlfn.IFS(D2521&gt;4094,4,AND(D2521&lt;=4094, D2521&gt;2784),3,AND(D2521&lt;=2784,D2521&gt;1779),2,D2521&lt;=1779,1)</f>
        <v>2</v>
      </c>
      <c r="H2521">
        <f t="shared" si="39"/>
        <v>112</v>
      </c>
      <c r="I2521" t="str" cm="1">
        <f t="array" ref="I2521">_xlfn.IFS(H2521&gt;411,"Platinum",AND(H2521&lt;=411, H2521&gt;311),"Gold",AND(H2521&lt;=311,H2521&gt;211),"Silver",H2521&lt;=211,"Bronze")</f>
        <v>Bronze</v>
      </c>
      <c r="J2521" t="str" cm="1">
        <f t="array" ref="J2521">_xlfn.IFS(
H2521="444","Champions",
LEFT(H2521,1)="4","Loyal Customers",
MID(H2521,2,1)="4","Potential Loyalists",
LEFT(H2521,1)="3","Promising",
LEFT(H2521,1)="2","Customers Needing Attention",
LEFT(H2521,1)&lt;="2","At Risk",
RIGHT(H2521,1)="4","Can't Lose Them",
TRUE,"Hibernating"
)</f>
        <v>At Risk</v>
      </c>
    </row>
    <row r="2522" spans="1:10" x14ac:dyDescent="0.25">
      <c r="A2522" s="3" t="s">
        <v>2538</v>
      </c>
      <c r="B2522">
        <v>295</v>
      </c>
      <c r="C2522">
        <v>1</v>
      </c>
      <c r="D2522">
        <v>41.13</v>
      </c>
      <c r="E2522" cm="1">
        <f t="array" ref="E2522">_xlfn.IFS(B2522&gt;87,1,AND(B2522&lt;=87, B2522&gt;45),2,AND(B2522&lt;=45,B2522&gt;18),3,B2522&lt;=18,4)</f>
        <v>1</v>
      </c>
      <c r="F2522" cm="1">
        <f t="array" ref="F2522">_xlfn.IFS(C2522&gt;7,4,AND(C2522&lt;=7, C2522&gt;5),3,AND(C2522&lt;=5,C2522&gt;4),2,C2522&lt;=4,1)</f>
        <v>1</v>
      </c>
      <c r="G2522" cm="1">
        <f t="array" ref="G2522">_xlfn.IFS(D2522&gt;4094,4,AND(D2522&lt;=4094, D2522&gt;2784),3,AND(D2522&lt;=2784,D2522&gt;1779),2,D2522&lt;=1779,1)</f>
        <v>1</v>
      </c>
      <c r="H2522">
        <f t="shared" si="39"/>
        <v>111</v>
      </c>
      <c r="I2522" t="str" cm="1">
        <f t="array" ref="I2522">_xlfn.IFS(H2522&gt;411,"Platinum",AND(H2522&lt;=411, H2522&gt;311),"Gold",AND(H2522&lt;=311,H2522&gt;211),"Silver",H2522&lt;=211,"Bronze")</f>
        <v>Bronze</v>
      </c>
      <c r="J2522" t="str" cm="1">
        <f t="array" ref="J2522">_xlfn.IFS(
H2522="444","Champions",
LEFT(H2522,1)="4","Loyal Customers",
MID(H2522,2,1)="4","Potential Loyalists",
LEFT(H2522,1)="3","Promising",
LEFT(H2522,1)="2","Customers Needing Attention",
LEFT(H2522,1)&lt;="2","At Risk",
RIGHT(H2522,1)="4","Can't Lose Them",
TRUE,"Hibernating"
)</f>
        <v>At Risk</v>
      </c>
    </row>
    <row r="2523" spans="1:10" x14ac:dyDescent="0.25">
      <c r="A2523" s="3" t="s">
        <v>2539</v>
      </c>
      <c r="B2523">
        <v>65</v>
      </c>
      <c r="C2523">
        <v>7</v>
      </c>
      <c r="D2523">
        <v>6133.6500000000005</v>
      </c>
      <c r="E2523" cm="1">
        <f t="array" ref="E2523">_xlfn.IFS(B2523&gt;87,1,AND(B2523&lt;=87, B2523&gt;45),2,AND(B2523&lt;=45,B2523&gt;18),3,B2523&lt;=18,4)</f>
        <v>2</v>
      </c>
      <c r="F2523" cm="1">
        <f t="array" ref="F2523">_xlfn.IFS(C2523&gt;7,4,AND(C2523&lt;=7, C2523&gt;5),3,AND(C2523&lt;=5,C2523&gt;4),2,C2523&lt;=4,1)</f>
        <v>3</v>
      </c>
      <c r="G2523" cm="1">
        <f t="array" ref="G2523">_xlfn.IFS(D2523&gt;4094,4,AND(D2523&lt;=4094, D2523&gt;2784),3,AND(D2523&lt;=2784,D2523&gt;1779),2,D2523&lt;=1779,1)</f>
        <v>4</v>
      </c>
      <c r="H2523">
        <f t="shared" si="39"/>
        <v>234</v>
      </c>
      <c r="I2523" t="str" cm="1">
        <f t="array" ref="I2523">_xlfn.IFS(H2523&gt;411,"Platinum",AND(H2523&lt;=411, H2523&gt;311),"Gold",AND(H2523&lt;=311,H2523&gt;211),"Silver",H2523&lt;=211,"Bronze")</f>
        <v>Silver</v>
      </c>
      <c r="J2523" t="str" cm="1">
        <f t="array" ref="J2523">_xlfn.IFS(
H2523="444","Champions",
LEFT(H2523,1)="4","Loyal Customers",
MID(H2523,2,1)="4","Potential Loyalists",
LEFT(H2523,1)="3","Promising",
LEFT(H2523,1)="2","Customers Needing Attention",
LEFT(H2523,1)&lt;="2","At Risk",
RIGHT(H2523,1)="4","Can't Lose Them",
TRUE,"Hibernating"
)</f>
        <v>Customers Needing Attention</v>
      </c>
    </row>
    <row r="2524" spans="1:10" x14ac:dyDescent="0.25">
      <c r="A2524" s="3" t="s">
        <v>2540</v>
      </c>
      <c r="B2524">
        <v>30</v>
      </c>
      <c r="C2524">
        <v>5</v>
      </c>
      <c r="D2524">
        <v>1519.4</v>
      </c>
      <c r="E2524" cm="1">
        <f t="array" ref="E2524">_xlfn.IFS(B2524&gt;87,1,AND(B2524&lt;=87, B2524&gt;45),2,AND(B2524&lt;=45,B2524&gt;18),3,B2524&lt;=18,4)</f>
        <v>3</v>
      </c>
      <c r="F2524" cm="1">
        <f t="array" ref="F2524">_xlfn.IFS(C2524&gt;7,4,AND(C2524&lt;=7, C2524&gt;5),3,AND(C2524&lt;=5,C2524&gt;4),2,C2524&lt;=4,1)</f>
        <v>2</v>
      </c>
      <c r="G2524" cm="1">
        <f t="array" ref="G2524">_xlfn.IFS(D2524&gt;4094,4,AND(D2524&lt;=4094, D2524&gt;2784),3,AND(D2524&lt;=2784,D2524&gt;1779),2,D2524&lt;=1779,1)</f>
        <v>1</v>
      </c>
      <c r="H2524">
        <f t="shared" si="39"/>
        <v>321</v>
      </c>
      <c r="I2524" t="str" cm="1">
        <f t="array" ref="I2524">_xlfn.IFS(H2524&gt;411,"Platinum",AND(H2524&lt;=411, H2524&gt;311),"Gold",AND(H2524&lt;=311,H2524&gt;211),"Silver",H2524&lt;=211,"Bronze")</f>
        <v>Gold</v>
      </c>
      <c r="J2524" t="str" cm="1">
        <f t="array" ref="J2524">_xlfn.IFS(
H2524="444","Champions",
LEFT(H2524,1)="4","Loyal Customers",
MID(H2524,2,1)="4","Potential Loyalists",
LEFT(H2524,1)="3","Promising",
LEFT(H2524,1)="2","Customers Needing Attention",
LEFT(H2524,1)&lt;="2","At Risk",
RIGHT(H2524,1)="4","Can't Lose Them",
TRUE,"Hibernating"
)</f>
        <v>Promising</v>
      </c>
    </row>
    <row r="2525" spans="1:10" x14ac:dyDescent="0.25">
      <c r="A2525" s="3" t="s">
        <v>2541</v>
      </c>
      <c r="B2525">
        <v>4</v>
      </c>
      <c r="C2525">
        <v>4</v>
      </c>
      <c r="D2525">
        <v>1581.0500000000002</v>
      </c>
      <c r="E2525" cm="1">
        <f t="array" ref="E2525">_xlfn.IFS(B2525&gt;87,1,AND(B2525&lt;=87, B2525&gt;45),2,AND(B2525&lt;=45,B2525&gt;18),3,B2525&lt;=18,4)</f>
        <v>4</v>
      </c>
      <c r="F2525" cm="1">
        <f t="array" ref="F2525">_xlfn.IFS(C2525&gt;7,4,AND(C2525&lt;=7, C2525&gt;5),3,AND(C2525&lt;=5,C2525&gt;4),2,C2525&lt;=4,1)</f>
        <v>1</v>
      </c>
      <c r="G2525" cm="1">
        <f t="array" ref="G2525">_xlfn.IFS(D2525&gt;4094,4,AND(D2525&lt;=4094, D2525&gt;2784),3,AND(D2525&lt;=2784,D2525&gt;1779),2,D2525&lt;=1779,1)</f>
        <v>1</v>
      </c>
      <c r="H2525">
        <f t="shared" si="39"/>
        <v>411</v>
      </c>
      <c r="I2525" t="str" cm="1">
        <f t="array" ref="I2525">_xlfn.IFS(H2525&gt;411,"Platinum",AND(H2525&lt;=411, H2525&gt;311),"Gold",AND(H2525&lt;=311,H2525&gt;211),"Silver",H2525&lt;=211,"Bronze")</f>
        <v>Gold</v>
      </c>
      <c r="J2525" t="str" cm="1">
        <f t="array" ref="J2525">_xlfn.IFS(
H2525="444","Champions",
LEFT(H2525,1)="4","Loyal Customers",
MID(H2525,2,1)="4","Potential Loyalists",
LEFT(H2525,1)="3","Promising",
LEFT(H2525,1)="2","Customers Needing Attention",
LEFT(H2525,1)&lt;="2","At Risk",
RIGHT(H2525,1)="4","Can't Lose Them",
TRUE,"Hibernating"
)</f>
        <v>Loyal Customers</v>
      </c>
    </row>
    <row r="2526" spans="1:10" x14ac:dyDescent="0.25">
      <c r="A2526" s="3" t="s">
        <v>2542</v>
      </c>
      <c r="B2526">
        <v>80</v>
      </c>
      <c r="C2526">
        <v>5</v>
      </c>
      <c r="D2526">
        <v>3655.39</v>
      </c>
      <c r="E2526" cm="1">
        <f t="array" ref="E2526">_xlfn.IFS(B2526&gt;87,1,AND(B2526&lt;=87, B2526&gt;45),2,AND(B2526&lt;=45,B2526&gt;18),3,B2526&lt;=18,4)</f>
        <v>2</v>
      </c>
      <c r="F2526" cm="1">
        <f t="array" ref="F2526">_xlfn.IFS(C2526&gt;7,4,AND(C2526&lt;=7, C2526&gt;5),3,AND(C2526&lt;=5,C2526&gt;4),2,C2526&lt;=4,1)</f>
        <v>2</v>
      </c>
      <c r="G2526" cm="1">
        <f t="array" ref="G2526">_xlfn.IFS(D2526&gt;4094,4,AND(D2526&lt;=4094, D2526&gt;2784),3,AND(D2526&lt;=2784,D2526&gt;1779),2,D2526&lt;=1779,1)</f>
        <v>3</v>
      </c>
      <c r="H2526">
        <f t="shared" si="39"/>
        <v>223</v>
      </c>
      <c r="I2526" t="str" cm="1">
        <f t="array" ref="I2526">_xlfn.IFS(H2526&gt;411,"Platinum",AND(H2526&lt;=411, H2526&gt;311),"Gold",AND(H2526&lt;=311,H2526&gt;211),"Silver",H2526&lt;=211,"Bronze")</f>
        <v>Silver</v>
      </c>
      <c r="J2526" t="str" cm="1">
        <f t="array" ref="J2526">_xlfn.IFS(
H2526="444","Champions",
LEFT(H2526,1)="4","Loyal Customers",
MID(H2526,2,1)="4","Potential Loyalists",
LEFT(H2526,1)="3","Promising",
LEFT(H2526,1)="2","Customers Needing Attention",
LEFT(H2526,1)&lt;="2","At Risk",
RIGHT(H2526,1)="4","Can't Lose Them",
TRUE,"Hibernating"
)</f>
        <v>Customers Needing Attention</v>
      </c>
    </row>
    <row r="2527" spans="1:10" x14ac:dyDescent="0.25">
      <c r="A2527" s="3" t="s">
        <v>2543</v>
      </c>
      <c r="B2527">
        <v>37</v>
      </c>
      <c r="C2527">
        <v>5</v>
      </c>
      <c r="D2527">
        <v>2535.9799999999996</v>
      </c>
      <c r="E2527" cm="1">
        <f t="array" ref="E2527">_xlfn.IFS(B2527&gt;87,1,AND(B2527&lt;=87, B2527&gt;45),2,AND(B2527&lt;=45,B2527&gt;18),3,B2527&lt;=18,4)</f>
        <v>3</v>
      </c>
      <c r="F2527" cm="1">
        <f t="array" ref="F2527">_xlfn.IFS(C2527&gt;7,4,AND(C2527&lt;=7, C2527&gt;5),3,AND(C2527&lt;=5,C2527&gt;4),2,C2527&lt;=4,1)</f>
        <v>2</v>
      </c>
      <c r="G2527" cm="1">
        <f t="array" ref="G2527">_xlfn.IFS(D2527&gt;4094,4,AND(D2527&lt;=4094, D2527&gt;2784),3,AND(D2527&lt;=2784,D2527&gt;1779),2,D2527&lt;=1779,1)</f>
        <v>2</v>
      </c>
      <c r="H2527">
        <f t="shared" si="39"/>
        <v>322</v>
      </c>
      <c r="I2527" t="str" cm="1">
        <f t="array" ref="I2527">_xlfn.IFS(H2527&gt;411,"Platinum",AND(H2527&lt;=411, H2527&gt;311),"Gold",AND(H2527&lt;=311,H2527&gt;211),"Silver",H2527&lt;=211,"Bronze")</f>
        <v>Gold</v>
      </c>
      <c r="J2527" t="str" cm="1">
        <f t="array" ref="J2527">_xlfn.IFS(
H2527="444","Champions",
LEFT(H2527,1)="4","Loyal Customers",
MID(H2527,2,1)="4","Potential Loyalists",
LEFT(H2527,1)="3","Promising",
LEFT(H2527,1)="2","Customers Needing Attention",
LEFT(H2527,1)&lt;="2","At Risk",
RIGHT(H2527,1)="4","Can't Lose Them",
TRUE,"Hibernating"
)</f>
        <v>Promising</v>
      </c>
    </row>
    <row r="2528" spans="1:10" x14ac:dyDescent="0.25">
      <c r="A2528" s="3" t="s">
        <v>2544</v>
      </c>
      <c r="B2528">
        <v>22</v>
      </c>
      <c r="C2528">
        <v>5</v>
      </c>
      <c r="D2528">
        <v>3216.13</v>
      </c>
      <c r="E2528" cm="1">
        <f t="array" ref="E2528">_xlfn.IFS(B2528&gt;87,1,AND(B2528&lt;=87, B2528&gt;45),2,AND(B2528&lt;=45,B2528&gt;18),3,B2528&lt;=18,4)</f>
        <v>3</v>
      </c>
      <c r="F2528" cm="1">
        <f t="array" ref="F2528">_xlfn.IFS(C2528&gt;7,4,AND(C2528&lt;=7, C2528&gt;5),3,AND(C2528&lt;=5,C2528&gt;4),2,C2528&lt;=4,1)</f>
        <v>2</v>
      </c>
      <c r="G2528" cm="1">
        <f t="array" ref="G2528">_xlfn.IFS(D2528&gt;4094,4,AND(D2528&lt;=4094, D2528&gt;2784),3,AND(D2528&lt;=2784,D2528&gt;1779),2,D2528&lt;=1779,1)</f>
        <v>3</v>
      </c>
      <c r="H2528">
        <f t="shared" si="39"/>
        <v>323</v>
      </c>
      <c r="I2528" t="str" cm="1">
        <f t="array" ref="I2528">_xlfn.IFS(H2528&gt;411,"Platinum",AND(H2528&lt;=411, H2528&gt;311),"Gold",AND(H2528&lt;=311,H2528&gt;211),"Silver",H2528&lt;=211,"Bronze")</f>
        <v>Gold</v>
      </c>
      <c r="J2528" t="str" cm="1">
        <f t="array" ref="J2528">_xlfn.IFS(
H2528="444","Champions",
LEFT(H2528,1)="4","Loyal Customers",
MID(H2528,2,1)="4","Potential Loyalists",
LEFT(H2528,1)="3","Promising",
LEFT(H2528,1)="2","Customers Needing Attention",
LEFT(H2528,1)&lt;="2","At Risk",
RIGHT(H2528,1)="4","Can't Lose Them",
TRUE,"Hibernating"
)</f>
        <v>Promising</v>
      </c>
    </row>
    <row r="2529" spans="1:10" x14ac:dyDescent="0.25">
      <c r="A2529" s="3" t="s">
        <v>2545</v>
      </c>
      <c r="B2529">
        <v>297</v>
      </c>
      <c r="C2529">
        <v>1</v>
      </c>
      <c r="D2529">
        <v>690.49</v>
      </c>
      <c r="E2529" cm="1">
        <f t="array" ref="E2529">_xlfn.IFS(B2529&gt;87,1,AND(B2529&lt;=87, B2529&gt;45),2,AND(B2529&lt;=45,B2529&gt;18),3,B2529&lt;=18,4)</f>
        <v>1</v>
      </c>
      <c r="F2529" cm="1">
        <f t="array" ref="F2529">_xlfn.IFS(C2529&gt;7,4,AND(C2529&lt;=7, C2529&gt;5),3,AND(C2529&lt;=5,C2529&gt;4),2,C2529&lt;=4,1)</f>
        <v>1</v>
      </c>
      <c r="G2529" cm="1">
        <f t="array" ref="G2529">_xlfn.IFS(D2529&gt;4094,4,AND(D2529&lt;=4094, D2529&gt;2784),3,AND(D2529&lt;=2784,D2529&gt;1779),2,D2529&lt;=1779,1)</f>
        <v>1</v>
      </c>
      <c r="H2529">
        <f t="shared" si="39"/>
        <v>111</v>
      </c>
      <c r="I2529" t="str" cm="1">
        <f t="array" ref="I2529">_xlfn.IFS(H2529&gt;411,"Platinum",AND(H2529&lt;=411, H2529&gt;311),"Gold",AND(H2529&lt;=311,H2529&gt;211),"Silver",H2529&lt;=211,"Bronze")</f>
        <v>Bronze</v>
      </c>
      <c r="J2529" t="str" cm="1">
        <f t="array" ref="J2529">_xlfn.IFS(
H2529="444","Champions",
LEFT(H2529,1)="4","Loyal Customers",
MID(H2529,2,1)="4","Potential Loyalists",
LEFT(H2529,1)="3","Promising",
LEFT(H2529,1)="2","Customers Needing Attention",
LEFT(H2529,1)&lt;="2","At Risk",
RIGHT(H2529,1)="4","Can't Lose Them",
TRUE,"Hibernating"
)</f>
        <v>At Risk</v>
      </c>
    </row>
    <row r="2530" spans="1:10" x14ac:dyDescent="0.25">
      <c r="A2530" s="3" t="s">
        <v>2546</v>
      </c>
      <c r="B2530">
        <v>4</v>
      </c>
      <c r="C2530">
        <v>8</v>
      </c>
      <c r="D2530">
        <v>2357.8000000000002</v>
      </c>
      <c r="E2530" cm="1">
        <f t="array" ref="E2530">_xlfn.IFS(B2530&gt;87,1,AND(B2530&lt;=87, B2530&gt;45),2,AND(B2530&lt;=45,B2530&gt;18),3,B2530&lt;=18,4)</f>
        <v>4</v>
      </c>
      <c r="F2530" cm="1">
        <f t="array" ref="F2530">_xlfn.IFS(C2530&gt;7,4,AND(C2530&lt;=7, C2530&gt;5),3,AND(C2530&lt;=5,C2530&gt;4),2,C2530&lt;=4,1)</f>
        <v>4</v>
      </c>
      <c r="G2530" cm="1">
        <f t="array" ref="G2530">_xlfn.IFS(D2530&gt;4094,4,AND(D2530&lt;=4094, D2530&gt;2784),3,AND(D2530&lt;=2784,D2530&gt;1779),2,D2530&lt;=1779,1)</f>
        <v>2</v>
      </c>
      <c r="H2530">
        <f t="shared" si="39"/>
        <v>442</v>
      </c>
      <c r="I2530" t="str" cm="1">
        <f t="array" ref="I2530">_xlfn.IFS(H2530&gt;411,"Platinum",AND(H2530&lt;=411, H2530&gt;311),"Gold",AND(H2530&lt;=311,H2530&gt;211),"Silver",H2530&lt;=211,"Bronze")</f>
        <v>Platinum</v>
      </c>
      <c r="J2530" t="str" cm="1">
        <f t="array" ref="J2530">_xlfn.IFS(
H2530="444","Champions",
LEFT(H2530,1)="4","Loyal Customers",
MID(H2530,2,1)="4","Potential Loyalists",
LEFT(H2530,1)="3","Promising",
LEFT(H2530,1)="2","Customers Needing Attention",
LEFT(H2530,1)&lt;="2","At Risk",
RIGHT(H2530,1)="4","Can't Lose Them",
TRUE,"Hibernating"
)</f>
        <v>Loyal Customers</v>
      </c>
    </row>
    <row r="2531" spans="1:10" x14ac:dyDescent="0.25">
      <c r="A2531" s="3" t="s">
        <v>2547</v>
      </c>
      <c r="B2531">
        <v>134</v>
      </c>
      <c r="C2531">
        <v>8</v>
      </c>
      <c r="D2531">
        <v>6881.08</v>
      </c>
      <c r="E2531" cm="1">
        <f t="array" ref="E2531">_xlfn.IFS(B2531&gt;87,1,AND(B2531&lt;=87, B2531&gt;45),2,AND(B2531&lt;=45,B2531&gt;18),3,B2531&lt;=18,4)</f>
        <v>1</v>
      </c>
      <c r="F2531" cm="1">
        <f t="array" ref="F2531">_xlfn.IFS(C2531&gt;7,4,AND(C2531&lt;=7, C2531&gt;5),3,AND(C2531&lt;=5,C2531&gt;4),2,C2531&lt;=4,1)</f>
        <v>4</v>
      </c>
      <c r="G2531" cm="1">
        <f t="array" ref="G2531">_xlfn.IFS(D2531&gt;4094,4,AND(D2531&lt;=4094, D2531&gt;2784),3,AND(D2531&lt;=2784,D2531&gt;1779),2,D2531&lt;=1779,1)</f>
        <v>4</v>
      </c>
      <c r="H2531">
        <f t="shared" si="39"/>
        <v>144</v>
      </c>
      <c r="I2531" t="str" cm="1">
        <f t="array" ref="I2531">_xlfn.IFS(H2531&gt;411,"Platinum",AND(H2531&lt;=411, H2531&gt;311),"Gold",AND(H2531&lt;=311,H2531&gt;211),"Silver",H2531&lt;=211,"Bronze")</f>
        <v>Bronze</v>
      </c>
      <c r="J2531" t="str" cm="1">
        <f t="array" ref="J2531">_xlfn.IFS(
H2531="444","Champions",
LEFT(H2531,1)="4","Loyal Customers",
MID(H2531,2,1)="4","Potential Loyalists",
LEFT(H2531,1)="3","Promising",
LEFT(H2531,1)="2","Customers Needing Attention",
LEFT(H2531,1)&lt;="2","At Risk",
RIGHT(H2531,1)="4","Can't Lose Them",
TRUE,"Hibernating"
)</f>
        <v>Potential Loyalists</v>
      </c>
    </row>
    <row r="2532" spans="1:10" x14ac:dyDescent="0.25">
      <c r="A2532" s="3" t="s">
        <v>2548</v>
      </c>
      <c r="B2532">
        <v>59</v>
      </c>
      <c r="C2532">
        <v>2</v>
      </c>
      <c r="D2532">
        <v>987.81999999999994</v>
      </c>
      <c r="E2532" cm="1">
        <f t="array" ref="E2532">_xlfn.IFS(B2532&gt;87,1,AND(B2532&lt;=87, B2532&gt;45),2,AND(B2532&lt;=45,B2532&gt;18),3,B2532&lt;=18,4)</f>
        <v>2</v>
      </c>
      <c r="F2532" cm="1">
        <f t="array" ref="F2532">_xlfn.IFS(C2532&gt;7,4,AND(C2532&lt;=7, C2532&gt;5),3,AND(C2532&lt;=5,C2532&gt;4),2,C2532&lt;=4,1)</f>
        <v>1</v>
      </c>
      <c r="G2532" cm="1">
        <f t="array" ref="G2532">_xlfn.IFS(D2532&gt;4094,4,AND(D2532&lt;=4094, D2532&gt;2784),3,AND(D2532&lt;=2784,D2532&gt;1779),2,D2532&lt;=1779,1)</f>
        <v>1</v>
      </c>
      <c r="H2532">
        <f t="shared" si="39"/>
        <v>211</v>
      </c>
      <c r="I2532" t="str" cm="1">
        <f t="array" ref="I2532">_xlfn.IFS(H2532&gt;411,"Platinum",AND(H2532&lt;=411, H2532&gt;311),"Gold",AND(H2532&lt;=311,H2532&gt;211),"Silver",H2532&lt;=211,"Bronze")</f>
        <v>Bronze</v>
      </c>
      <c r="J2532" t="str" cm="1">
        <f t="array" ref="J2532">_xlfn.IFS(
H2532="444","Champions",
LEFT(H2532,1)="4","Loyal Customers",
MID(H2532,2,1)="4","Potential Loyalists",
LEFT(H2532,1)="3","Promising",
LEFT(H2532,1)="2","Customers Needing Attention",
LEFT(H2532,1)&lt;="2","At Risk",
RIGHT(H2532,1)="4","Can't Lose Them",
TRUE,"Hibernating"
)</f>
        <v>Customers Needing Attention</v>
      </c>
    </row>
    <row r="2533" spans="1:10" x14ac:dyDescent="0.25">
      <c r="A2533" s="3" t="s">
        <v>2549</v>
      </c>
      <c r="B2533">
        <v>16</v>
      </c>
      <c r="C2533">
        <v>4</v>
      </c>
      <c r="D2533">
        <v>2504.2799999999997</v>
      </c>
      <c r="E2533" cm="1">
        <f t="array" ref="E2533">_xlfn.IFS(B2533&gt;87,1,AND(B2533&lt;=87, B2533&gt;45),2,AND(B2533&lt;=45,B2533&gt;18),3,B2533&lt;=18,4)</f>
        <v>4</v>
      </c>
      <c r="F2533" cm="1">
        <f t="array" ref="F2533">_xlfn.IFS(C2533&gt;7,4,AND(C2533&lt;=7, C2533&gt;5),3,AND(C2533&lt;=5,C2533&gt;4),2,C2533&lt;=4,1)</f>
        <v>1</v>
      </c>
      <c r="G2533" cm="1">
        <f t="array" ref="G2533">_xlfn.IFS(D2533&gt;4094,4,AND(D2533&lt;=4094, D2533&gt;2784),3,AND(D2533&lt;=2784,D2533&gt;1779),2,D2533&lt;=1779,1)</f>
        <v>2</v>
      </c>
      <c r="H2533">
        <f t="shared" si="39"/>
        <v>412</v>
      </c>
      <c r="I2533" t="str" cm="1">
        <f t="array" ref="I2533">_xlfn.IFS(H2533&gt;411,"Platinum",AND(H2533&lt;=411, H2533&gt;311),"Gold",AND(H2533&lt;=311,H2533&gt;211),"Silver",H2533&lt;=211,"Bronze")</f>
        <v>Platinum</v>
      </c>
      <c r="J2533" t="str" cm="1">
        <f t="array" ref="J2533">_xlfn.IFS(
H2533="444","Champions",
LEFT(H2533,1)="4","Loyal Customers",
MID(H2533,2,1)="4","Potential Loyalists",
LEFT(H2533,1)="3","Promising",
LEFT(H2533,1)="2","Customers Needing Attention",
LEFT(H2533,1)&lt;="2","At Risk",
RIGHT(H2533,1)="4","Can't Lose Them",
TRUE,"Hibernating"
)</f>
        <v>Loyal Customers</v>
      </c>
    </row>
    <row r="2534" spans="1:10" x14ac:dyDescent="0.25">
      <c r="A2534" s="3" t="s">
        <v>2550</v>
      </c>
      <c r="B2534">
        <v>44</v>
      </c>
      <c r="C2534">
        <v>6</v>
      </c>
      <c r="D2534">
        <v>4368.4100000000008</v>
      </c>
      <c r="E2534" cm="1">
        <f t="array" ref="E2534">_xlfn.IFS(B2534&gt;87,1,AND(B2534&lt;=87, B2534&gt;45),2,AND(B2534&lt;=45,B2534&gt;18),3,B2534&lt;=18,4)</f>
        <v>3</v>
      </c>
      <c r="F2534" cm="1">
        <f t="array" ref="F2534">_xlfn.IFS(C2534&gt;7,4,AND(C2534&lt;=7, C2534&gt;5),3,AND(C2534&lt;=5,C2534&gt;4),2,C2534&lt;=4,1)</f>
        <v>3</v>
      </c>
      <c r="G2534" cm="1">
        <f t="array" ref="G2534">_xlfn.IFS(D2534&gt;4094,4,AND(D2534&lt;=4094, D2534&gt;2784),3,AND(D2534&lt;=2784,D2534&gt;1779),2,D2534&lt;=1779,1)</f>
        <v>4</v>
      </c>
      <c r="H2534">
        <f t="shared" si="39"/>
        <v>334</v>
      </c>
      <c r="I2534" t="str" cm="1">
        <f t="array" ref="I2534">_xlfn.IFS(H2534&gt;411,"Platinum",AND(H2534&lt;=411, H2534&gt;311),"Gold",AND(H2534&lt;=311,H2534&gt;211),"Silver",H2534&lt;=211,"Bronze")</f>
        <v>Gold</v>
      </c>
      <c r="J2534" t="str" cm="1">
        <f t="array" ref="J2534">_xlfn.IFS(
H2534="444","Champions",
LEFT(H2534,1)="4","Loyal Customers",
MID(H2534,2,1)="4","Potential Loyalists",
LEFT(H2534,1)="3","Promising",
LEFT(H2534,1)="2","Customers Needing Attention",
LEFT(H2534,1)&lt;="2","At Risk",
RIGHT(H2534,1)="4","Can't Lose Them",
TRUE,"Hibernating"
)</f>
        <v>Promising</v>
      </c>
    </row>
    <row r="2535" spans="1:10" x14ac:dyDescent="0.25">
      <c r="A2535" s="3" t="s">
        <v>2551</v>
      </c>
      <c r="B2535">
        <v>278</v>
      </c>
      <c r="C2535">
        <v>6</v>
      </c>
      <c r="D2535">
        <v>2969.04</v>
      </c>
      <c r="E2535" cm="1">
        <f t="array" ref="E2535">_xlfn.IFS(B2535&gt;87,1,AND(B2535&lt;=87, B2535&gt;45),2,AND(B2535&lt;=45,B2535&gt;18),3,B2535&lt;=18,4)</f>
        <v>1</v>
      </c>
      <c r="F2535" cm="1">
        <f t="array" ref="F2535">_xlfn.IFS(C2535&gt;7,4,AND(C2535&lt;=7, C2535&gt;5),3,AND(C2535&lt;=5,C2535&gt;4),2,C2535&lt;=4,1)</f>
        <v>3</v>
      </c>
      <c r="G2535" cm="1">
        <f t="array" ref="G2535">_xlfn.IFS(D2535&gt;4094,4,AND(D2535&lt;=4094, D2535&gt;2784),3,AND(D2535&lt;=2784,D2535&gt;1779),2,D2535&lt;=1779,1)</f>
        <v>3</v>
      </c>
      <c r="H2535">
        <f t="shared" si="39"/>
        <v>133</v>
      </c>
      <c r="I2535" t="str" cm="1">
        <f t="array" ref="I2535">_xlfn.IFS(H2535&gt;411,"Platinum",AND(H2535&lt;=411, H2535&gt;311),"Gold",AND(H2535&lt;=311,H2535&gt;211),"Silver",H2535&lt;=211,"Bronze")</f>
        <v>Bronze</v>
      </c>
      <c r="J2535" t="str" cm="1">
        <f t="array" ref="J2535">_xlfn.IFS(
H2535="444","Champions",
LEFT(H2535,1)="4","Loyal Customers",
MID(H2535,2,1)="4","Potential Loyalists",
LEFT(H2535,1)="3","Promising",
LEFT(H2535,1)="2","Customers Needing Attention",
LEFT(H2535,1)&lt;="2","At Risk",
RIGHT(H2535,1)="4","Can't Lose Them",
TRUE,"Hibernating"
)</f>
        <v>At Risk</v>
      </c>
    </row>
    <row r="2536" spans="1:10" x14ac:dyDescent="0.25">
      <c r="A2536" s="3" t="s">
        <v>2552</v>
      </c>
      <c r="B2536">
        <v>19</v>
      </c>
      <c r="C2536">
        <v>5</v>
      </c>
      <c r="D2536">
        <v>2354.9700000000003</v>
      </c>
      <c r="E2536" cm="1">
        <f t="array" ref="E2536">_xlfn.IFS(B2536&gt;87,1,AND(B2536&lt;=87, B2536&gt;45),2,AND(B2536&lt;=45,B2536&gt;18),3,B2536&lt;=18,4)</f>
        <v>3</v>
      </c>
      <c r="F2536" cm="1">
        <f t="array" ref="F2536">_xlfn.IFS(C2536&gt;7,4,AND(C2536&lt;=7, C2536&gt;5),3,AND(C2536&lt;=5,C2536&gt;4),2,C2536&lt;=4,1)</f>
        <v>2</v>
      </c>
      <c r="G2536" cm="1">
        <f t="array" ref="G2536">_xlfn.IFS(D2536&gt;4094,4,AND(D2536&lt;=4094, D2536&gt;2784),3,AND(D2536&lt;=2784,D2536&gt;1779),2,D2536&lt;=1779,1)</f>
        <v>2</v>
      </c>
      <c r="H2536">
        <f t="shared" si="39"/>
        <v>322</v>
      </c>
      <c r="I2536" t="str" cm="1">
        <f t="array" ref="I2536">_xlfn.IFS(H2536&gt;411,"Platinum",AND(H2536&lt;=411, H2536&gt;311),"Gold",AND(H2536&lt;=311,H2536&gt;211),"Silver",H2536&lt;=211,"Bronze")</f>
        <v>Gold</v>
      </c>
      <c r="J2536" t="str" cm="1">
        <f t="array" ref="J2536">_xlfn.IFS(
H2536="444","Champions",
LEFT(H2536,1)="4","Loyal Customers",
MID(H2536,2,1)="4","Potential Loyalists",
LEFT(H2536,1)="3","Promising",
LEFT(H2536,1)="2","Customers Needing Attention",
LEFT(H2536,1)&lt;="2","At Risk",
RIGHT(H2536,1)="4","Can't Lose Them",
TRUE,"Hibernating"
)</f>
        <v>Promising</v>
      </c>
    </row>
    <row r="2537" spans="1:10" x14ac:dyDescent="0.25">
      <c r="A2537" s="3" t="s">
        <v>2553</v>
      </c>
      <c r="B2537">
        <v>9</v>
      </c>
      <c r="C2537">
        <v>10</v>
      </c>
      <c r="D2537">
        <v>5314.97</v>
      </c>
      <c r="E2537" cm="1">
        <f t="array" ref="E2537">_xlfn.IFS(B2537&gt;87,1,AND(B2537&lt;=87, B2537&gt;45),2,AND(B2537&lt;=45,B2537&gt;18),3,B2537&lt;=18,4)</f>
        <v>4</v>
      </c>
      <c r="F2537" cm="1">
        <f t="array" ref="F2537">_xlfn.IFS(C2537&gt;7,4,AND(C2537&lt;=7, C2537&gt;5),3,AND(C2537&lt;=5,C2537&gt;4),2,C2537&lt;=4,1)</f>
        <v>4</v>
      </c>
      <c r="G2537" cm="1">
        <f t="array" ref="G2537">_xlfn.IFS(D2537&gt;4094,4,AND(D2537&lt;=4094, D2537&gt;2784),3,AND(D2537&lt;=2784,D2537&gt;1779),2,D2537&lt;=1779,1)</f>
        <v>4</v>
      </c>
      <c r="H2537">
        <f t="shared" si="39"/>
        <v>444</v>
      </c>
      <c r="I2537" t="str" cm="1">
        <f t="array" ref="I2537">_xlfn.IFS(H2537&gt;411,"Platinum",AND(H2537&lt;=411, H2537&gt;311),"Gold",AND(H2537&lt;=311,H2537&gt;211),"Silver",H2537&lt;=211,"Bronze")</f>
        <v>Platinum</v>
      </c>
      <c r="J2537" t="str" cm="1">
        <f t="array" ref="J2537">_xlfn.IFS(
H2537="444","Champions",
LEFT(H2537,1)="4","Loyal Customers",
MID(H2537,2,1)="4","Potential Loyalists",
LEFT(H2537,1)="3","Promising",
LEFT(H2537,1)="2","Customers Needing Attention",
LEFT(H2537,1)&lt;="2","At Risk",
RIGHT(H2537,1)="4","Can't Lose Them",
TRUE,"Hibernating"
)</f>
        <v>Loyal Customers</v>
      </c>
    </row>
    <row r="2538" spans="1:10" x14ac:dyDescent="0.25">
      <c r="A2538" s="3" t="s">
        <v>2554</v>
      </c>
      <c r="B2538">
        <v>76</v>
      </c>
      <c r="C2538">
        <v>3</v>
      </c>
      <c r="D2538">
        <v>3199.1</v>
      </c>
      <c r="E2538" cm="1">
        <f t="array" ref="E2538">_xlfn.IFS(B2538&gt;87,1,AND(B2538&lt;=87, B2538&gt;45),2,AND(B2538&lt;=45,B2538&gt;18),3,B2538&lt;=18,4)</f>
        <v>2</v>
      </c>
      <c r="F2538" cm="1">
        <f t="array" ref="F2538">_xlfn.IFS(C2538&gt;7,4,AND(C2538&lt;=7, C2538&gt;5),3,AND(C2538&lt;=5,C2538&gt;4),2,C2538&lt;=4,1)</f>
        <v>1</v>
      </c>
      <c r="G2538" cm="1">
        <f t="array" ref="G2538">_xlfn.IFS(D2538&gt;4094,4,AND(D2538&lt;=4094, D2538&gt;2784),3,AND(D2538&lt;=2784,D2538&gt;1779),2,D2538&lt;=1779,1)</f>
        <v>3</v>
      </c>
      <c r="H2538">
        <f t="shared" si="39"/>
        <v>213</v>
      </c>
      <c r="I2538" t="str" cm="1">
        <f t="array" ref="I2538">_xlfn.IFS(H2538&gt;411,"Platinum",AND(H2538&lt;=411, H2538&gt;311),"Gold",AND(H2538&lt;=311,H2538&gt;211),"Silver",H2538&lt;=211,"Bronze")</f>
        <v>Silver</v>
      </c>
      <c r="J2538" t="str" cm="1">
        <f t="array" ref="J2538">_xlfn.IFS(
H2538="444","Champions",
LEFT(H2538,1)="4","Loyal Customers",
MID(H2538,2,1)="4","Potential Loyalists",
LEFT(H2538,1)="3","Promising",
LEFT(H2538,1)="2","Customers Needing Attention",
LEFT(H2538,1)&lt;="2","At Risk",
RIGHT(H2538,1)="4","Can't Lose Them",
TRUE,"Hibernating"
)</f>
        <v>Customers Needing Attention</v>
      </c>
    </row>
    <row r="2539" spans="1:10" x14ac:dyDescent="0.25">
      <c r="A2539" s="3" t="s">
        <v>2555</v>
      </c>
      <c r="B2539">
        <v>32</v>
      </c>
      <c r="C2539">
        <v>6</v>
      </c>
      <c r="D2539">
        <v>4430.6400000000012</v>
      </c>
      <c r="E2539" cm="1">
        <f t="array" ref="E2539">_xlfn.IFS(B2539&gt;87,1,AND(B2539&lt;=87, B2539&gt;45),2,AND(B2539&lt;=45,B2539&gt;18),3,B2539&lt;=18,4)</f>
        <v>3</v>
      </c>
      <c r="F2539" cm="1">
        <f t="array" ref="F2539">_xlfn.IFS(C2539&gt;7,4,AND(C2539&lt;=7, C2539&gt;5),3,AND(C2539&lt;=5,C2539&gt;4),2,C2539&lt;=4,1)</f>
        <v>3</v>
      </c>
      <c r="G2539" cm="1">
        <f t="array" ref="G2539">_xlfn.IFS(D2539&gt;4094,4,AND(D2539&lt;=4094, D2539&gt;2784),3,AND(D2539&lt;=2784,D2539&gt;1779),2,D2539&lt;=1779,1)</f>
        <v>4</v>
      </c>
      <c r="H2539">
        <f t="shared" si="39"/>
        <v>334</v>
      </c>
      <c r="I2539" t="str" cm="1">
        <f t="array" ref="I2539">_xlfn.IFS(H2539&gt;411,"Platinum",AND(H2539&lt;=411, H2539&gt;311),"Gold",AND(H2539&lt;=311,H2539&gt;211),"Silver",H2539&lt;=211,"Bronze")</f>
        <v>Gold</v>
      </c>
      <c r="J2539" t="str" cm="1">
        <f t="array" ref="J2539">_xlfn.IFS(
H2539="444","Champions",
LEFT(H2539,1)="4","Loyal Customers",
MID(H2539,2,1)="4","Potential Loyalists",
LEFT(H2539,1)="3","Promising",
LEFT(H2539,1)="2","Customers Needing Attention",
LEFT(H2539,1)&lt;="2","At Risk",
RIGHT(H2539,1)="4","Can't Lose Them",
TRUE,"Hibernating"
)</f>
        <v>Promising</v>
      </c>
    </row>
    <row r="2540" spans="1:10" x14ac:dyDescent="0.25">
      <c r="A2540" s="3" t="s">
        <v>2556</v>
      </c>
      <c r="B2540">
        <v>69</v>
      </c>
      <c r="C2540">
        <v>5</v>
      </c>
      <c r="D2540">
        <v>3476.23</v>
      </c>
      <c r="E2540" cm="1">
        <f t="array" ref="E2540">_xlfn.IFS(B2540&gt;87,1,AND(B2540&lt;=87, B2540&gt;45),2,AND(B2540&lt;=45,B2540&gt;18),3,B2540&lt;=18,4)</f>
        <v>2</v>
      </c>
      <c r="F2540" cm="1">
        <f t="array" ref="F2540">_xlfn.IFS(C2540&gt;7,4,AND(C2540&lt;=7, C2540&gt;5),3,AND(C2540&lt;=5,C2540&gt;4),2,C2540&lt;=4,1)</f>
        <v>2</v>
      </c>
      <c r="G2540" cm="1">
        <f t="array" ref="G2540">_xlfn.IFS(D2540&gt;4094,4,AND(D2540&lt;=4094, D2540&gt;2784),3,AND(D2540&lt;=2784,D2540&gt;1779),2,D2540&lt;=1779,1)</f>
        <v>3</v>
      </c>
      <c r="H2540">
        <f t="shared" si="39"/>
        <v>223</v>
      </c>
      <c r="I2540" t="str" cm="1">
        <f t="array" ref="I2540">_xlfn.IFS(H2540&gt;411,"Platinum",AND(H2540&lt;=411, H2540&gt;311),"Gold",AND(H2540&lt;=311,H2540&gt;211),"Silver",H2540&lt;=211,"Bronze")</f>
        <v>Silver</v>
      </c>
      <c r="J2540" t="str" cm="1">
        <f t="array" ref="J2540">_xlfn.IFS(
H2540="444","Champions",
LEFT(H2540,1)="4","Loyal Customers",
MID(H2540,2,1)="4","Potential Loyalists",
LEFT(H2540,1)="3","Promising",
LEFT(H2540,1)="2","Customers Needing Attention",
LEFT(H2540,1)&lt;="2","At Risk",
RIGHT(H2540,1)="4","Can't Lose Them",
TRUE,"Hibernating"
)</f>
        <v>Customers Needing Attention</v>
      </c>
    </row>
    <row r="2541" spans="1:10" x14ac:dyDescent="0.25">
      <c r="A2541" s="3" t="s">
        <v>2557</v>
      </c>
      <c r="B2541">
        <v>34</v>
      </c>
      <c r="C2541">
        <v>6</v>
      </c>
      <c r="D2541">
        <v>3618.01</v>
      </c>
      <c r="E2541" cm="1">
        <f t="array" ref="E2541">_xlfn.IFS(B2541&gt;87,1,AND(B2541&lt;=87, B2541&gt;45),2,AND(B2541&lt;=45,B2541&gt;18),3,B2541&lt;=18,4)</f>
        <v>3</v>
      </c>
      <c r="F2541" cm="1">
        <f t="array" ref="F2541">_xlfn.IFS(C2541&gt;7,4,AND(C2541&lt;=7, C2541&gt;5),3,AND(C2541&lt;=5,C2541&gt;4),2,C2541&lt;=4,1)</f>
        <v>3</v>
      </c>
      <c r="G2541" cm="1">
        <f t="array" ref="G2541">_xlfn.IFS(D2541&gt;4094,4,AND(D2541&lt;=4094, D2541&gt;2784),3,AND(D2541&lt;=2784,D2541&gt;1779),2,D2541&lt;=1779,1)</f>
        <v>3</v>
      </c>
      <c r="H2541">
        <f t="shared" si="39"/>
        <v>333</v>
      </c>
      <c r="I2541" t="str" cm="1">
        <f t="array" ref="I2541">_xlfn.IFS(H2541&gt;411,"Platinum",AND(H2541&lt;=411, H2541&gt;311),"Gold",AND(H2541&lt;=311,H2541&gt;211),"Silver",H2541&lt;=211,"Bronze")</f>
        <v>Gold</v>
      </c>
      <c r="J2541" t="str" cm="1">
        <f t="array" ref="J2541">_xlfn.IFS(
H2541="444","Champions",
LEFT(H2541,1)="4","Loyal Customers",
MID(H2541,2,1)="4","Potential Loyalists",
LEFT(H2541,1)="3","Promising",
LEFT(H2541,1)="2","Customers Needing Attention",
LEFT(H2541,1)&lt;="2","At Risk",
RIGHT(H2541,1)="4","Can't Lose Them",
TRUE,"Hibernating"
)</f>
        <v>Promising</v>
      </c>
    </row>
    <row r="2542" spans="1:10" x14ac:dyDescent="0.25">
      <c r="A2542" s="3" t="s">
        <v>2558</v>
      </c>
      <c r="B2542">
        <v>2</v>
      </c>
      <c r="C2542">
        <v>8</v>
      </c>
      <c r="D2542">
        <v>6520.130000000001</v>
      </c>
      <c r="E2542" cm="1">
        <f t="array" ref="E2542">_xlfn.IFS(B2542&gt;87,1,AND(B2542&lt;=87, B2542&gt;45),2,AND(B2542&lt;=45,B2542&gt;18),3,B2542&lt;=18,4)</f>
        <v>4</v>
      </c>
      <c r="F2542" cm="1">
        <f t="array" ref="F2542">_xlfn.IFS(C2542&gt;7,4,AND(C2542&lt;=7, C2542&gt;5),3,AND(C2542&lt;=5,C2542&gt;4),2,C2542&lt;=4,1)</f>
        <v>4</v>
      </c>
      <c r="G2542" cm="1">
        <f t="array" ref="G2542">_xlfn.IFS(D2542&gt;4094,4,AND(D2542&lt;=4094, D2542&gt;2784),3,AND(D2542&lt;=2784,D2542&gt;1779),2,D2542&lt;=1779,1)</f>
        <v>4</v>
      </c>
      <c r="H2542">
        <f t="shared" si="39"/>
        <v>444</v>
      </c>
      <c r="I2542" t="str" cm="1">
        <f t="array" ref="I2542">_xlfn.IFS(H2542&gt;411,"Platinum",AND(H2542&lt;=411, H2542&gt;311),"Gold",AND(H2542&lt;=311,H2542&gt;211),"Silver",H2542&lt;=211,"Bronze")</f>
        <v>Platinum</v>
      </c>
      <c r="J2542" t="str" cm="1">
        <f t="array" ref="J2542">_xlfn.IFS(
H2542="444","Champions",
LEFT(H2542,1)="4","Loyal Customers",
MID(H2542,2,1)="4","Potential Loyalists",
LEFT(H2542,1)="3","Promising",
LEFT(H2542,1)="2","Customers Needing Attention",
LEFT(H2542,1)&lt;="2","At Risk",
RIGHT(H2542,1)="4","Can't Lose Them",
TRUE,"Hibernating"
)</f>
        <v>Loyal Customers</v>
      </c>
    </row>
    <row r="2543" spans="1:10" x14ac:dyDescent="0.25">
      <c r="A2543" s="3" t="s">
        <v>2559</v>
      </c>
      <c r="B2543">
        <v>46</v>
      </c>
      <c r="C2543">
        <v>4</v>
      </c>
      <c r="D2543">
        <v>2199.04</v>
      </c>
      <c r="E2543" cm="1">
        <f t="array" ref="E2543">_xlfn.IFS(B2543&gt;87,1,AND(B2543&lt;=87, B2543&gt;45),2,AND(B2543&lt;=45,B2543&gt;18),3,B2543&lt;=18,4)</f>
        <v>2</v>
      </c>
      <c r="F2543" cm="1">
        <f t="array" ref="F2543">_xlfn.IFS(C2543&gt;7,4,AND(C2543&lt;=7, C2543&gt;5),3,AND(C2543&lt;=5,C2543&gt;4),2,C2543&lt;=4,1)</f>
        <v>1</v>
      </c>
      <c r="G2543" cm="1">
        <f t="array" ref="G2543">_xlfn.IFS(D2543&gt;4094,4,AND(D2543&lt;=4094, D2543&gt;2784),3,AND(D2543&lt;=2784,D2543&gt;1779),2,D2543&lt;=1779,1)</f>
        <v>2</v>
      </c>
      <c r="H2543">
        <f t="shared" si="39"/>
        <v>212</v>
      </c>
      <c r="I2543" t="str" cm="1">
        <f t="array" ref="I2543">_xlfn.IFS(H2543&gt;411,"Platinum",AND(H2543&lt;=411, H2543&gt;311),"Gold",AND(H2543&lt;=311,H2543&gt;211),"Silver",H2543&lt;=211,"Bronze")</f>
        <v>Silver</v>
      </c>
      <c r="J2543" t="str" cm="1">
        <f t="array" ref="J2543">_xlfn.IFS(
H2543="444","Champions",
LEFT(H2543,1)="4","Loyal Customers",
MID(H2543,2,1)="4","Potential Loyalists",
LEFT(H2543,1)="3","Promising",
LEFT(H2543,1)="2","Customers Needing Attention",
LEFT(H2543,1)&lt;="2","At Risk",
RIGHT(H2543,1)="4","Can't Lose Them",
TRUE,"Hibernating"
)</f>
        <v>Customers Needing Attention</v>
      </c>
    </row>
    <row r="2544" spans="1:10" x14ac:dyDescent="0.25">
      <c r="A2544" s="3" t="s">
        <v>2560</v>
      </c>
      <c r="B2544">
        <v>301</v>
      </c>
      <c r="C2544">
        <v>1</v>
      </c>
      <c r="D2544">
        <v>15.08</v>
      </c>
      <c r="E2544" cm="1">
        <f t="array" ref="E2544">_xlfn.IFS(B2544&gt;87,1,AND(B2544&lt;=87, B2544&gt;45),2,AND(B2544&lt;=45,B2544&gt;18),3,B2544&lt;=18,4)</f>
        <v>1</v>
      </c>
      <c r="F2544" cm="1">
        <f t="array" ref="F2544">_xlfn.IFS(C2544&gt;7,4,AND(C2544&lt;=7, C2544&gt;5),3,AND(C2544&lt;=5,C2544&gt;4),2,C2544&lt;=4,1)</f>
        <v>1</v>
      </c>
      <c r="G2544" cm="1">
        <f t="array" ref="G2544">_xlfn.IFS(D2544&gt;4094,4,AND(D2544&lt;=4094, D2544&gt;2784),3,AND(D2544&lt;=2784,D2544&gt;1779),2,D2544&lt;=1779,1)</f>
        <v>1</v>
      </c>
      <c r="H2544">
        <f t="shared" si="39"/>
        <v>111</v>
      </c>
      <c r="I2544" t="str" cm="1">
        <f t="array" ref="I2544">_xlfn.IFS(H2544&gt;411,"Platinum",AND(H2544&lt;=411, H2544&gt;311),"Gold",AND(H2544&lt;=311,H2544&gt;211),"Silver",H2544&lt;=211,"Bronze")</f>
        <v>Bronze</v>
      </c>
      <c r="J2544" t="str" cm="1">
        <f t="array" ref="J2544">_xlfn.IFS(
H2544="444","Champions",
LEFT(H2544,1)="4","Loyal Customers",
MID(H2544,2,1)="4","Potential Loyalists",
LEFT(H2544,1)="3","Promising",
LEFT(H2544,1)="2","Customers Needing Attention",
LEFT(H2544,1)&lt;="2","At Risk",
RIGHT(H2544,1)="4","Can't Lose Them",
TRUE,"Hibernating"
)</f>
        <v>At Risk</v>
      </c>
    </row>
    <row r="2545" spans="1:10" x14ac:dyDescent="0.25">
      <c r="A2545" s="3" t="s">
        <v>2561</v>
      </c>
      <c r="B2545">
        <v>0</v>
      </c>
      <c r="C2545">
        <v>5</v>
      </c>
      <c r="D2545">
        <v>3649.71</v>
      </c>
      <c r="E2545" cm="1">
        <f t="array" ref="E2545">_xlfn.IFS(B2545&gt;87,1,AND(B2545&lt;=87, B2545&gt;45),2,AND(B2545&lt;=45,B2545&gt;18),3,B2545&lt;=18,4)</f>
        <v>4</v>
      </c>
      <c r="F2545" cm="1">
        <f t="array" ref="F2545">_xlfn.IFS(C2545&gt;7,4,AND(C2545&lt;=7, C2545&gt;5),3,AND(C2545&lt;=5,C2545&gt;4),2,C2545&lt;=4,1)</f>
        <v>2</v>
      </c>
      <c r="G2545" cm="1">
        <f t="array" ref="G2545">_xlfn.IFS(D2545&gt;4094,4,AND(D2545&lt;=4094, D2545&gt;2784),3,AND(D2545&lt;=2784,D2545&gt;1779),2,D2545&lt;=1779,1)</f>
        <v>3</v>
      </c>
      <c r="H2545">
        <f t="shared" si="39"/>
        <v>423</v>
      </c>
      <c r="I2545" t="str" cm="1">
        <f t="array" ref="I2545">_xlfn.IFS(H2545&gt;411,"Platinum",AND(H2545&lt;=411, H2545&gt;311),"Gold",AND(H2545&lt;=311,H2545&gt;211),"Silver",H2545&lt;=211,"Bronze")</f>
        <v>Platinum</v>
      </c>
      <c r="J2545" t="str" cm="1">
        <f t="array" ref="J2545">_xlfn.IFS(
H2545="444","Champions",
LEFT(H2545,1)="4","Loyal Customers",
MID(H2545,2,1)="4","Potential Loyalists",
LEFT(H2545,1)="3","Promising",
LEFT(H2545,1)="2","Customers Needing Attention",
LEFT(H2545,1)&lt;="2","At Risk",
RIGHT(H2545,1)="4","Can't Lose Them",
TRUE,"Hibernating"
)</f>
        <v>Loyal Customers</v>
      </c>
    </row>
    <row r="2546" spans="1:10" x14ac:dyDescent="0.25">
      <c r="A2546" s="3" t="s">
        <v>2562</v>
      </c>
      <c r="B2546">
        <v>62</v>
      </c>
      <c r="C2546">
        <v>4</v>
      </c>
      <c r="D2546">
        <v>2826.8900000000003</v>
      </c>
      <c r="E2546" cm="1">
        <f t="array" ref="E2546">_xlfn.IFS(B2546&gt;87,1,AND(B2546&lt;=87, B2546&gt;45),2,AND(B2546&lt;=45,B2546&gt;18),3,B2546&lt;=18,4)</f>
        <v>2</v>
      </c>
      <c r="F2546" cm="1">
        <f t="array" ref="F2546">_xlfn.IFS(C2546&gt;7,4,AND(C2546&lt;=7, C2546&gt;5),3,AND(C2546&lt;=5,C2546&gt;4),2,C2546&lt;=4,1)</f>
        <v>1</v>
      </c>
      <c r="G2546" cm="1">
        <f t="array" ref="G2546">_xlfn.IFS(D2546&gt;4094,4,AND(D2546&lt;=4094, D2546&gt;2784),3,AND(D2546&lt;=2784,D2546&gt;1779),2,D2546&lt;=1779,1)</f>
        <v>3</v>
      </c>
      <c r="H2546">
        <f t="shared" si="39"/>
        <v>213</v>
      </c>
      <c r="I2546" t="str" cm="1">
        <f t="array" ref="I2546">_xlfn.IFS(H2546&gt;411,"Platinum",AND(H2546&lt;=411, H2546&gt;311),"Gold",AND(H2546&lt;=311,H2546&gt;211),"Silver",H2546&lt;=211,"Bronze")</f>
        <v>Silver</v>
      </c>
      <c r="J2546" t="str" cm="1">
        <f t="array" ref="J2546">_xlfn.IFS(
H2546="444","Champions",
LEFT(H2546,1)="4","Loyal Customers",
MID(H2546,2,1)="4","Potential Loyalists",
LEFT(H2546,1)="3","Promising",
LEFT(H2546,1)="2","Customers Needing Attention",
LEFT(H2546,1)&lt;="2","At Risk",
RIGHT(H2546,1)="4","Can't Lose Them",
TRUE,"Hibernating"
)</f>
        <v>Customers Needing Attention</v>
      </c>
    </row>
    <row r="2547" spans="1:10" x14ac:dyDescent="0.25">
      <c r="A2547" s="3" t="s">
        <v>2563</v>
      </c>
      <c r="B2547">
        <v>19</v>
      </c>
      <c r="C2547">
        <v>8</v>
      </c>
      <c r="D2547">
        <v>5246.6100000000006</v>
      </c>
      <c r="E2547" cm="1">
        <f t="array" ref="E2547">_xlfn.IFS(B2547&gt;87,1,AND(B2547&lt;=87, B2547&gt;45),2,AND(B2547&lt;=45,B2547&gt;18),3,B2547&lt;=18,4)</f>
        <v>3</v>
      </c>
      <c r="F2547" cm="1">
        <f t="array" ref="F2547">_xlfn.IFS(C2547&gt;7,4,AND(C2547&lt;=7, C2547&gt;5),3,AND(C2547&lt;=5,C2547&gt;4),2,C2547&lt;=4,1)</f>
        <v>4</v>
      </c>
      <c r="G2547" cm="1">
        <f t="array" ref="G2547">_xlfn.IFS(D2547&gt;4094,4,AND(D2547&lt;=4094, D2547&gt;2784),3,AND(D2547&lt;=2784,D2547&gt;1779),2,D2547&lt;=1779,1)</f>
        <v>4</v>
      </c>
      <c r="H2547">
        <f t="shared" si="39"/>
        <v>344</v>
      </c>
      <c r="I2547" t="str" cm="1">
        <f t="array" ref="I2547">_xlfn.IFS(H2547&gt;411,"Platinum",AND(H2547&lt;=411, H2547&gt;311),"Gold",AND(H2547&lt;=311,H2547&gt;211),"Silver",H2547&lt;=211,"Bronze")</f>
        <v>Gold</v>
      </c>
      <c r="J2547" t="str" cm="1">
        <f t="array" ref="J2547">_xlfn.IFS(
H2547="444","Champions",
LEFT(H2547,1)="4","Loyal Customers",
MID(H2547,2,1)="4","Potential Loyalists",
LEFT(H2547,1)="3","Promising",
LEFT(H2547,1)="2","Customers Needing Attention",
LEFT(H2547,1)&lt;="2","At Risk",
RIGHT(H2547,1)="4","Can't Lose Them",
TRUE,"Hibernating"
)</f>
        <v>Potential Loyalists</v>
      </c>
    </row>
    <row r="2548" spans="1:10" x14ac:dyDescent="0.25">
      <c r="A2548" s="3" t="s">
        <v>2564</v>
      </c>
      <c r="B2548">
        <v>64</v>
      </c>
      <c r="C2548">
        <v>11</v>
      </c>
      <c r="D2548">
        <v>4920.72</v>
      </c>
      <c r="E2548" cm="1">
        <f t="array" ref="E2548">_xlfn.IFS(B2548&gt;87,1,AND(B2548&lt;=87, B2548&gt;45),2,AND(B2548&lt;=45,B2548&gt;18),3,B2548&lt;=18,4)</f>
        <v>2</v>
      </c>
      <c r="F2548" cm="1">
        <f t="array" ref="F2548">_xlfn.IFS(C2548&gt;7,4,AND(C2548&lt;=7, C2548&gt;5),3,AND(C2548&lt;=5,C2548&gt;4),2,C2548&lt;=4,1)</f>
        <v>4</v>
      </c>
      <c r="G2548" cm="1">
        <f t="array" ref="G2548">_xlfn.IFS(D2548&gt;4094,4,AND(D2548&lt;=4094, D2548&gt;2784),3,AND(D2548&lt;=2784,D2548&gt;1779),2,D2548&lt;=1779,1)</f>
        <v>4</v>
      </c>
      <c r="H2548">
        <f t="shared" si="39"/>
        <v>244</v>
      </c>
      <c r="I2548" t="str" cm="1">
        <f t="array" ref="I2548">_xlfn.IFS(H2548&gt;411,"Platinum",AND(H2548&lt;=411, H2548&gt;311),"Gold",AND(H2548&lt;=311,H2548&gt;211),"Silver",H2548&lt;=211,"Bronze")</f>
        <v>Silver</v>
      </c>
      <c r="J2548" t="str" cm="1">
        <f t="array" ref="J2548">_xlfn.IFS(
H2548="444","Champions",
LEFT(H2548,1)="4","Loyal Customers",
MID(H2548,2,1)="4","Potential Loyalists",
LEFT(H2548,1)="3","Promising",
LEFT(H2548,1)="2","Customers Needing Attention",
LEFT(H2548,1)&lt;="2","At Risk",
RIGHT(H2548,1)="4","Can't Lose Them",
TRUE,"Hibernating"
)</f>
        <v>Potential Loyalists</v>
      </c>
    </row>
    <row r="2549" spans="1:10" x14ac:dyDescent="0.25">
      <c r="A2549" s="3" t="s">
        <v>2565</v>
      </c>
      <c r="B2549">
        <v>58</v>
      </c>
      <c r="C2549">
        <v>6</v>
      </c>
      <c r="D2549">
        <v>1521.43</v>
      </c>
      <c r="E2549" cm="1">
        <f t="array" ref="E2549">_xlfn.IFS(B2549&gt;87,1,AND(B2549&lt;=87, B2549&gt;45),2,AND(B2549&lt;=45,B2549&gt;18),3,B2549&lt;=18,4)</f>
        <v>2</v>
      </c>
      <c r="F2549" cm="1">
        <f t="array" ref="F2549">_xlfn.IFS(C2549&gt;7,4,AND(C2549&lt;=7, C2549&gt;5),3,AND(C2549&lt;=5,C2549&gt;4),2,C2549&lt;=4,1)</f>
        <v>3</v>
      </c>
      <c r="G2549" cm="1">
        <f t="array" ref="G2549">_xlfn.IFS(D2549&gt;4094,4,AND(D2549&lt;=4094, D2549&gt;2784),3,AND(D2549&lt;=2784,D2549&gt;1779),2,D2549&lt;=1779,1)</f>
        <v>1</v>
      </c>
      <c r="H2549">
        <f t="shared" si="39"/>
        <v>231</v>
      </c>
      <c r="I2549" t="str" cm="1">
        <f t="array" ref="I2549">_xlfn.IFS(H2549&gt;411,"Platinum",AND(H2549&lt;=411, H2549&gt;311),"Gold",AND(H2549&lt;=311,H2549&gt;211),"Silver",H2549&lt;=211,"Bronze")</f>
        <v>Silver</v>
      </c>
      <c r="J2549" t="str" cm="1">
        <f t="array" ref="J2549">_xlfn.IFS(
H2549="444","Champions",
LEFT(H2549,1)="4","Loyal Customers",
MID(H2549,2,1)="4","Potential Loyalists",
LEFT(H2549,1)="3","Promising",
LEFT(H2549,1)="2","Customers Needing Attention",
LEFT(H2549,1)&lt;="2","At Risk",
RIGHT(H2549,1)="4","Can't Lose Them",
TRUE,"Hibernating"
)</f>
        <v>Customers Needing Attention</v>
      </c>
    </row>
    <row r="2550" spans="1:10" x14ac:dyDescent="0.25">
      <c r="A2550" s="3" t="s">
        <v>2566</v>
      </c>
      <c r="B2550">
        <v>4</v>
      </c>
      <c r="C2550">
        <v>5</v>
      </c>
      <c r="D2550">
        <v>4214.38</v>
      </c>
      <c r="E2550" cm="1">
        <f t="array" ref="E2550">_xlfn.IFS(B2550&gt;87,1,AND(B2550&lt;=87, B2550&gt;45),2,AND(B2550&lt;=45,B2550&gt;18),3,B2550&lt;=18,4)</f>
        <v>4</v>
      </c>
      <c r="F2550" cm="1">
        <f t="array" ref="F2550">_xlfn.IFS(C2550&gt;7,4,AND(C2550&lt;=7, C2550&gt;5),3,AND(C2550&lt;=5,C2550&gt;4),2,C2550&lt;=4,1)</f>
        <v>2</v>
      </c>
      <c r="G2550" cm="1">
        <f t="array" ref="G2550">_xlfn.IFS(D2550&gt;4094,4,AND(D2550&lt;=4094, D2550&gt;2784),3,AND(D2550&lt;=2784,D2550&gt;1779),2,D2550&lt;=1779,1)</f>
        <v>4</v>
      </c>
      <c r="H2550">
        <f t="shared" si="39"/>
        <v>424</v>
      </c>
      <c r="I2550" t="str" cm="1">
        <f t="array" ref="I2550">_xlfn.IFS(H2550&gt;411,"Platinum",AND(H2550&lt;=411, H2550&gt;311),"Gold",AND(H2550&lt;=311,H2550&gt;211),"Silver",H2550&lt;=211,"Bronze")</f>
        <v>Platinum</v>
      </c>
      <c r="J2550" t="str" cm="1">
        <f t="array" ref="J2550">_xlfn.IFS(
H2550="444","Champions",
LEFT(H2550,1)="4","Loyal Customers",
MID(H2550,2,1)="4","Potential Loyalists",
LEFT(H2550,1)="3","Promising",
LEFT(H2550,1)="2","Customers Needing Attention",
LEFT(H2550,1)&lt;="2","At Risk",
RIGHT(H2550,1)="4","Can't Lose Them",
TRUE,"Hibernating"
)</f>
        <v>Loyal Customers</v>
      </c>
    </row>
    <row r="2551" spans="1:10" x14ac:dyDescent="0.25">
      <c r="A2551" s="3" t="s">
        <v>2567</v>
      </c>
      <c r="B2551">
        <v>30</v>
      </c>
      <c r="C2551">
        <v>5</v>
      </c>
      <c r="D2551">
        <v>2747.57</v>
      </c>
      <c r="E2551" cm="1">
        <f t="array" ref="E2551">_xlfn.IFS(B2551&gt;87,1,AND(B2551&lt;=87, B2551&gt;45),2,AND(B2551&lt;=45,B2551&gt;18),3,B2551&lt;=18,4)</f>
        <v>3</v>
      </c>
      <c r="F2551" cm="1">
        <f t="array" ref="F2551">_xlfn.IFS(C2551&gt;7,4,AND(C2551&lt;=7, C2551&gt;5),3,AND(C2551&lt;=5,C2551&gt;4),2,C2551&lt;=4,1)</f>
        <v>2</v>
      </c>
      <c r="G2551" cm="1">
        <f t="array" ref="G2551">_xlfn.IFS(D2551&gt;4094,4,AND(D2551&lt;=4094, D2551&gt;2784),3,AND(D2551&lt;=2784,D2551&gt;1779),2,D2551&lt;=1779,1)</f>
        <v>2</v>
      </c>
      <c r="H2551">
        <f t="shared" si="39"/>
        <v>322</v>
      </c>
      <c r="I2551" t="str" cm="1">
        <f t="array" ref="I2551">_xlfn.IFS(H2551&gt;411,"Platinum",AND(H2551&lt;=411, H2551&gt;311),"Gold",AND(H2551&lt;=311,H2551&gt;211),"Silver",H2551&lt;=211,"Bronze")</f>
        <v>Gold</v>
      </c>
      <c r="J2551" t="str" cm="1">
        <f t="array" ref="J2551">_xlfn.IFS(
H2551="444","Champions",
LEFT(H2551,1)="4","Loyal Customers",
MID(H2551,2,1)="4","Potential Loyalists",
LEFT(H2551,1)="3","Promising",
LEFT(H2551,1)="2","Customers Needing Attention",
LEFT(H2551,1)&lt;="2","At Risk",
RIGHT(H2551,1)="4","Can't Lose Them",
TRUE,"Hibernating"
)</f>
        <v>Promising</v>
      </c>
    </row>
    <row r="2552" spans="1:10" x14ac:dyDescent="0.25">
      <c r="A2552" s="3" t="s">
        <v>2568</v>
      </c>
      <c r="B2552">
        <v>38</v>
      </c>
      <c r="C2552">
        <v>6</v>
      </c>
      <c r="D2552">
        <v>5150.4500000000007</v>
      </c>
      <c r="E2552" cm="1">
        <f t="array" ref="E2552">_xlfn.IFS(B2552&gt;87,1,AND(B2552&lt;=87, B2552&gt;45),2,AND(B2552&lt;=45,B2552&gt;18),3,B2552&lt;=18,4)</f>
        <v>3</v>
      </c>
      <c r="F2552" cm="1">
        <f t="array" ref="F2552">_xlfn.IFS(C2552&gt;7,4,AND(C2552&lt;=7, C2552&gt;5),3,AND(C2552&lt;=5,C2552&gt;4),2,C2552&lt;=4,1)</f>
        <v>3</v>
      </c>
      <c r="G2552" cm="1">
        <f t="array" ref="G2552">_xlfn.IFS(D2552&gt;4094,4,AND(D2552&lt;=4094, D2552&gt;2784),3,AND(D2552&lt;=2784,D2552&gt;1779),2,D2552&lt;=1779,1)</f>
        <v>4</v>
      </c>
      <c r="H2552">
        <f t="shared" si="39"/>
        <v>334</v>
      </c>
      <c r="I2552" t="str" cm="1">
        <f t="array" ref="I2552">_xlfn.IFS(H2552&gt;411,"Platinum",AND(H2552&lt;=411, H2552&gt;311),"Gold",AND(H2552&lt;=311,H2552&gt;211),"Silver",H2552&lt;=211,"Bronze")</f>
        <v>Gold</v>
      </c>
      <c r="J2552" t="str" cm="1">
        <f t="array" ref="J2552">_xlfn.IFS(
H2552="444","Champions",
LEFT(H2552,1)="4","Loyal Customers",
MID(H2552,2,1)="4","Potential Loyalists",
LEFT(H2552,1)="3","Promising",
LEFT(H2552,1)="2","Customers Needing Attention",
LEFT(H2552,1)&lt;="2","At Risk",
RIGHT(H2552,1)="4","Can't Lose Them",
TRUE,"Hibernating"
)</f>
        <v>Promising</v>
      </c>
    </row>
    <row r="2553" spans="1:10" x14ac:dyDescent="0.25">
      <c r="A2553" s="3" t="s">
        <v>2569</v>
      </c>
      <c r="B2553">
        <v>107</v>
      </c>
      <c r="C2553">
        <v>6</v>
      </c>
      <c r="D2553">
        <v>5296.8</v>
      </c>
      <c r="E2553" cm="1">
        <f t="array" ref="E2553">_xlfn.IFS(B2553&gt;87,1,AND(B2553&lt;=87, B2553&gt;45),2,AND(B2553&lt;=45,B2553&gt;18),3,B2553&lt;=18,4)</f>
        <v>1</v>
      </c>
      <c r="F2553" cm="1">
        <f t="array" ref="F2553">_xlfn.IFS(C2553&gt;7,4,AND(C2553&lt;=7, C2553&gt;5),3,AND(C2553&lt;=5,C2553&gt;4),2,C2553&lt;=4,1)</f>
        <v>3</v>
      </c>
      <c r="G2553" cm="1">
        <f t="array" ref="G2553">_xlfn.IFS(D2553&gt;4094,4,AND(D2553&lt;=4094, D2553&gt;2784),3,AND(D2553&lt;=2784,D2553&gt;1779),2,D2553&lt;=1779,1)</f>
        <v>4</v>
      </c>
      <c r="H2553">
        <f t="shared" si="39"/>
        <v>134</v>
      </c>
      <c r="I2553" t="str" cm="1">
        <f t="array" ref="I2553">_xlfn.IFS(H2553&gt;411,"Platinum",AND(H2553&lt;=411, H2553&gt;311),"Gold",AND(H2553&lt;=311,H2553&gt;211),"Silver",H2553&lt;=211,"Bronze")</f>
        <v>Bronze</v>
      </c>
      <c r="J2553" t="str" cm="1">
        <f t="array" ref="J2553">_xlfn.IFS(
H2553="444","Champions",
LEFT(H2553,1)="4","Loyal Customers",
MID(H2553,2,1)="4","Potential Loyalists",
LEFT(H2553,1)="3","Promising",
LEFT(H2553,1)="2","Customers Needing Attention",
LEFT(H2553,1)&lt;="2","At Risk",
RIGHT(H2553,1)="4","Can't Lose Them",
TRUE,"Hibernating"
)</f>
        <v>At Risk</v>
      </c>
    </row>
    <row r="2554" spans="1:10" x14ac:dyDescent="0.25">
      <c r="A2554" s="3" t="s">
        <v>2570</v>
      </c>
      <c r="B2554">
        <v>15</v>
      </c>
      <c r="C2554">
        <v>7</v>
      </c>
      <c r="D2554">
        <v>3936.4400000000005</v>
      </c>
      <c r="E2554" cm="1">
        <f t="array" ref="E2554">_xlfn.IFS(B2554&gt;87,1,AND(B2554&lt;=87, B2554&gt;45),2,AND(B2554&lt;=45,B2554&gt;18),3,B2554&lt;=18,4)</f>
        <v>4</v>
      </c>
      <c r="F2554" cm="1">
        <f t="array" ref="F2554">_xlfn.IFS(C2554&gt;7,4,AND(C2554&lt;=7, C2554&gt;5),3,AND(C2554&lt;=5,C2554&gt;4),2,C2554&lt;=4,1)</f>
        <v>3</v>
      </c>
      <c r="G2554" cm="1">
        <f t="array" ref="G2554">_xlfn.IFS(D2554&gt;4094,4,AND(D2554&lt;=4094, D2554&gt;2784),3,AND(D2554&lt;=2784,D2554&gt;1779),2,D2554&lt;=1779,1)</f>
        <v>3</v>
      </c>
      <c r="H2554">
        <f t="shared" si="39"/>
        <v>433</v>
      </c>
      <c r="I2554" t="str" cm="1">
        <f t="array" ref="I2554">_xlfn.IFS(H2554&gt;411,"Platinum",AND(H2554&lt;=411, H2554&gt;311),"Gold",AND(H2554&lt;=311,H2554&gt;211),"Silver",H2554&lt;=211,"Bronze")</f>
        <v>Platinum</v>
      </c>
      <c r="J2554" t="str" cm="1">
        <f t="array" ref="J2554">_xlfn.IFS(
H2554="444","Champions",
LEFT(H2554,1)="4","Loyal Customers",
MID(H2554,2,1)="4","Potential Loyalists",
LEFT(H2554,1)="3","Promising",
LEFT(H2554,1)="2","Customers Needing Attention",
LEFT(H2554,1)&lt;="2","At Risk",
RIGHT(H2554,1)="4","Can't Lose Them",
TRUE,"Hibernating"
)</f>
        <v>Loyal Customers</v>
      </c>
    </row>
    <row r="2555" spans="1:10" x14ac:dyDescent="0.25">
      <c r="A2555" s="3" t="s">
        <v>2571</v>
      </c>
      <c r="B2555">
        <v>42</v>
      </c>
      <c r="C2555">
        <v>5</v>
      </c>
      <c r="D2555">
        <v>1929.78</v>
      </c>
      <c r="E2555" cm="1">
        <f t="array" ref="E2555">_xlfn.IFS(B2555&gt;87,1,AND(B2555&lt;=87, B2555&gt;45),2,AND(B2555&lt;=45,B2555&gt;18),3,B2555&lt;=18,4)</f>
        <v>3</v>
      </c>
      <c r="F2555" cm="1">
        <f t="array" ref="F2555">_xlfn.IFS(C2555&gt;7,4,AND(C2555&lt;=7, C2555&gt;5),3,AND(C2555&lt;=5,C2555&gt;4),2,C2555&lt;=4,1)</f>
        <v>2</v>
      </c>
      <c r="G2555" cm="1">
        <f t="array" ref="G2555">_xlfn.IFS(D2555&gt;4094,4,AND(D2555&lt;=4094, D2555&gt;2784),3,AND(D2555&lt;=2784,D2555&gt;1779),2,D2555&lt;=1779,1)</f>
        <v>2</v>
      </c>
      <c r="H2555">
        <f t="shared" si="39"/>
        <v>322</v>
      </c>
      <c r="I2555" t="str" cm="1">
        <f t="array" ref="I2555">_xlfn.IFS(H2555&gt;411,"Platinum",AND(H2555&lt;=411, H2555&gt;311),"Gold",AND(H2555&lt;=311,H2555&gt;211),"Silver",H2555&lt;=211,"Bronze")</f>
        <v>Gold</v>
      </c>
      <c r="J2555" t="str" cm="1">
        <f t="array" ref="J2555">_xlfn.IFS(
H2555="444","Champions",
LEFT(H2555,1)="4","Loyal Customers",
MID(H2555,2,1)="4","Potential Loyalists",
LEFT(H2555,1)="3","Promising",
LEFT(H2555,1)="2","Customers Needing Attention",
LEFT(H2555,1)&lt;="2","At Risk",
RIGHT(H2555,1)="4","Can't Lose Them",
TRUE,"Hibernating"
)</f>
        <v>Promising</v>
      </c>
    </row>
    <row r="2556" spans="1:10" x14ac:dyDescent="0.25">
      <c r="A2556" s="3" t="s">
        <v>2572</v>
      </c>
      <c r="B2556">
        <v>20</v>
      </c>
      <c r="C2556">
        <v>4</v>
      </c>
      <c r="D2556">
        <v>1428.2199999999998</v>
      </c>
      <c r="E2556" cm="1">
        <f t="array" ref="E2556">_xlfn.IFS(B2556&gt;87,1,AND(B2556&lt;=87, B2556&gt;45),2,AND(B2556&lt;=45,B2556&gt;18),3,B2556&lt;=18,4)</f>
        <v>3</v>
      </c>
      <c r="F2556" cm="1">
        <f t="array" ref="F2556">_xlfn.IFS(C2556&gt;7,4,AND(C2556&lt;=7, C2556&gt;5),3,AND(C2556&lt;=5,C2556&gt;4),2,C2556&lt;=4,1)</f>
        <v>1</v>
      </c>
      <c r="G2556" cm="1">
        <f t="array" ref="G2556">_xlfn.IFS(D2556&gt;4094,4,AND(D2556&lt;=4094, D2556&gt;2784),3,AND(D2556&lt;=2784,D2556&gt;1779),2,D2556&lt;=1779,1)</f>
        <v>1</v>
      </c>
      <c r="H2556">
        <f t="shared" si="39"/>
        <v>311</v>
      </c>
      <c r="I2556" t="str" cm="1">
        <f t="array" ref="I2556">_xlfn.IFS(H2556&gt;411,"Platinum",AND(H2556&lt;=411, H2556&gt;311),"Gold",AND(H2556&lt;=311,H2556&gt;211),"Silver",H2556&lt;=211,"Bronze")</f>
        <v>Silver</v>
      </c>
      <c r="J2556" t="str" cm="1">
        <f t="array" ref="J2556">_xlfn.IFS(
H2556="444","Champions",
LEFT(H2556,1)="4","Loyal Customers",
MID(H2556,2,1)="4","Potential Loyalists",
LEFT(H2556,1)="3","Promising",
LEFT(H2556,1)="2","Customers Needing Attention",
LEFT(H2556,1)&lt;="2","At Risk",
RIGHT(H2556,1)="4","Can't Lose Them",
TRUE,"Hibernating"
)</f>
        <v>Promising</v>
      </c>
    </row>
    <row r="2557" spans="1:10" x14ac:dyDescent="0.25">
      <c r="A2557" s="3" t="s">
        <v>2573</v>
      </c>
      <c r="B2557">
        <v>20</v>
      </c>
      <c r="C2557">
        <v>5</v>
      </c>
      <c r="D2557">
        <v>2547.0100000000002</v>
      </c>
      <c r="E2557" cm="1">
        <f t="array" ref="E2557">_xlfn.IFS(B2557&gt;87,1,AND(B2557&lt;=87, B2557&gt;45),2,AND(B2557&lt;=45,B2557&gt;18),3,B2557&lt;=18,4)</f>
        <v>3</v>
      </c>
      <c r="F2557" cm="1">
        <f t="array" ref="F2557">_xlfn.IFS(C2557&gt;7,4,AND(C2557&lt;=7, C2557&gt;5),3,AND(C2557&lt;=5,C2557&gt;4),2,C2557&lt;=4,1)</f>
        <v>2</v>
      </c>
      <c r="G2557" cm="1">
        <f t="array" ref="G2557">_xlfn.IFS(D2557&gt;4094,4,AND(D2557&lt;=4094, D2557&gt;2784),3,AND(D2557&lt;=2784,D2557&gt;1779),2,D2557&lt;=1779,1)</f>
        <v>2</v>
      </c>
      <c r="H2557">
        <f t="shared" si="39"/>
        <v>322</v>
      </c>
      <c r="I2557" t="str" cm="1">
        <f t="array" ref="I2557">_xlfn.IFS(H2557&gt;411,"Platinum",AND(H2557&lt;=411, H2557&gt;311),"Gold",AND(H2557&lt;=311,H2557&gt;211),"Silver",H2557&lt;=211,"Bronze")</f>
        <v>Gold</v>
      </c>
      <c r="J2557" t="str" cm="1">
        <f t="array" ref="J2557">_xlfn.IFS(
H2557="444","Champions",
LEFT(H2557,1)="4","Loyal Customers",
MID(H2557,2,1)="4","Potential Loyalists",
LEFT(H2557,1)="3","Promising",
LEFT(H2557,1)="2","Customers Needing Attention",
LEFT(H2557,1)&lt;="2","At Risk",
RIGHT(H2557,1)="4","Can't Lose Them",
TRUE,"Hibernating"
)</f>
        <v>Promising</v>
      </c>
    </row>
    <row r="2558" spans="1:10" x14ac:dyDescent="0.25">
      <c r="A2558" s="3" t="s">
        <v>2574</v>
      </c>
      <c r="B2558">
        <v>78</v>
      </c>
      <c r="C2558">
        <v>10</v>
      </c>
      <c r="D2558">
        <v>4236.21</v>
      </c>
      <c r="E2558" cm="1">
        <f t="array" ref="E2558">_xlfn.IFS(B2558&gt;87,1,AND(B2558&lt;=87, B2558&gt;45),2,AND(B2558&lt;=45,B2558&gt;18),3,B2558&lt;=18,4)</f>
        <v>2</v>
      </c>
      <c r="F2558" cm="1">
        <f t="array" ref="F2558">_xlfn.IFS(C2558&gt;7,4,AND(C2558&lt;=7, C2558&gt;5),3,AND(C2558&lt;=5,C2558&gt;4),2,C2558&lt;=4,1)</f>
        <v>4</v>
      </c>
      <c r="G2558" cm="1">
        <f t="array" ref="G2558">_xlfn.IFS(D2558&gt;4094,4,AND(D2558&lt;=4094, D2558&gt;2784),3,AND(D2558&lt;=2784,D2558&gt;1779),2,D2558&lt;=1779,1)</f>
        <v>4</v>
      </c>
      <c r="H2558">
        <f t="shared" si="39"/>
        <v>244</v>
      </c>
      <c r="I2558" t="str" cm="1">
        <f t="array" ref="I2558">_xlfn.IFS(H2558&gt;411,"Platinum",AND(H2558&lt;=411, H2558&gt;311),"Gold",AND(H2558&lt;=311,H2558&gt;211),"Silver",H2558&lt;=211,"Bronze")</f>
        <v>Silver</v>
      </c>
      <c r="J2558" t="str" cm="1">
        <f t="array" ref="J2558">_xlfn.IFS(
H2558="444","Champions",
LEFT(H2558,1)="4","Loyal Customers",
MID(H2558,2,1)="4","Potential Loyalists",
LEFT(H2558,1)="3","Promising",
LEFT(H2558,1)="2","Customers Needing Attention",
LEFT(H2558,1)&lt;="2","At Risk",
RIGHT(H2558,1)="4","Can't Lose Them",
TRUE,"Hibernating"
)</f>
        <v>Potential Loyalists</v>
      </c>
    </row>
    <row r="2559" spans="1:10" x14ac:dyDescent="0.25">
      <c r="A2559" s="3" t="s">
        <v>2575</v>
      </c>
      <c r="B2559">
        <v>39</v>
      </c>
      <c r="C2559">
        <v>2</v>
      </c>
      <c r="D2559">
        <v>124.79</v>
      </c>
      <c r="E2559" cm="1">
        <f t="array" ref="E2559">_xlfn.IFS(B2559&gt;87,1,AND(B2559&lt;=87, B2559&gt;45),2,AND(B2559&lt;=45,B2559&gt;18),3,B2559&lt;=18,4)</f>
        <v>3</v>
      </c>
      <c r="F2559" cm="1">
        <f t="array" ref="F2559">_xlfn.IFS(C2559&gt;7,4,AND(C2559&lt;=7, C2559&gt;5),3,AND(C2559&lt;=5,C2559&gt;4),2,C2559&lt;=4,1)</f>
        <v>1</v>
      </c>
      <c r="G2559" cm="1">
        <f t="array" ref="G2559">_xlfn.IFS(D2559&gt;4094,4,AND(D2559&lt;=4094, D2559&gt;2784),3,AND(D2559&lt;=2784,D2559&gt;1779),2,D2559&lt;=1779,1)</f>
        <v>1</v>
      </c>
      <c r="H2559">
        <f t="shared" si="39"/>
        <v>311</v>
      </c>
      <c r="I2559" t="str" cm="1">
        <f t="array" ref="I2559">_xlfn.IFS(H2559&gt;411,"Platinum",AND(H2559&lt;=411, H2559&gt;311),"Gold",AND(H2559&lt;=311,H2559&gt;211),"Silver",H2559&lt;=211,"Bronze")</f>
        <v>Silver</v>
      </c>
      <c r="J2559" t="str" cm="1">
        <f t="array" ref="J2559">_xlfn.IFS(
H2559="444","Champions",
LEFT(H2559,1)="4","Loyal Customers",
MID(H2559,2,1)="4","Potential Loyalists",
LEFT(H2559,1)="3","Promising",
LEFT(H2559,1)="2","Customers Needing Attention",
LEFT(H2559,1)&lt;="2","At Risk",
RIGHT(H2559,1)="4","Can't Lose Them",
TRUE,"Hibernating"
)</f>
        <v>Promising</v>
      </c>
    </row>
    <row r="2560" spans="1:10" x14ac:dyDescent="0.25">
      <c r="A2560" s="3" t="s">
        <v>2576</v>
      </c>
      <c r="B2560">
        <v>40</v>
      </c>
      <c r="C2560">
        <v>5</v>
      </c>
      <c r="D2560">
        <v>3473.13</v>
      </c>
      <c r="E2560" cm="1">
        <f t="array" ref="E2560">_xlfn.IFS(B2560&gt;87,1,AND(B2560&lt;=87, B2560&gt;45),2,AND(B2560&lt;=45,B2560&gt;18),3,B2560&lt;=18,4)</f>
        <v>3</v>
      </c>
      <c r="F2560" cm="1">
        <f t="array" ref="F2560">_xlfn.IFS(C2560&gt;7,4,AND(C2560&lt;=7, C2560&gt;5),3,AND(C2560&lt;=5,C2560&gt;4),2,C2560&lt;=4,1)</f>
        <v>2</v>
      </c>
      <c r="G2560" cm="1">
        <f t="array" ref="G2560">_xlfn.IFS(D2560&gt;4094,4,AND(D2560&lt;=4094, D2560&gt;2784),3,AND(D2560&lt;=2784,D2560&gt;1779),2,D2560&lt;=1779,1)</f>
        <v>3</v>
      </c>
      <c r="H2560">
        <f t="shared" si="39"/>
        <v>323</v>
      </c>
      <c r="I2560" t="str" cm="1">
        <f t="array" ref="I2560">_xlfn.IFS(H2560&gt;411,"Platinum",AND(H2560&lt;=411, H2560&gt;311),"Gold",AND(H2560&lt;=311,H2560&gt;211),"Silver",H2560&lt;=211,"Bronze")</f>
        <v>Gold</v>
      </c>
      <c r="J2560" t="str" cm="1">
        <f t="array" ref="J2560">_xlfn.IFS(
H2560="444","Champions",
LEFT(H2560,1)="4","Loyal Customers",
MID(H2560,2,1)="4","Potential Loyalists",
LEFT(H2560,1)="3","Promising",
LEFT(H2560,1)="2","Customers Needing Attention",
LEFT(H2560,1)&lt;="2","At Risk",
RIGHT(H2560,1)="4","Can't Lose Them",
TRUE,"Hibernating"
)</f>
        <v>Promising</v>
      </c>
    </row>
    <row r="2561" spans="1:10" x14ac:dyDescent="0.25">
      <c r="A2561" s="3" t="s">
        <v>2577</v>
      </c>
      <c r="B2561">
        <v>16</v>
      </c>
      <c r="C2561">
        <v>5</v>
      </c>
      <c r="D2561">
        <v>4311.99</v>
      </c>
      <c r="E2561" cm="1">
        <f t="array" ref="E2561">_xlfn.IFS(B2561&gt;87,1,AND(B2561&lt;=87, B2561&gt;45),2,AND(B2561&lt;=45,B2561&gt;18),3,B2561&lt;=18,4)</f>
        <v>4</v>
      </c>
      <c r="F2561" cm="1">
        <f t="array" ref="F2561">_xlfn.IFS(C2561&gt;7,4,AND(C2561&lt;=7, C2561&gt;5),3,AND(C2561&lt;=5,C2561&gt;4),2,C2561&lt;=4,1)</f>
        <v>2</v>
      </c>
      <c r="G2561" cm="1">
        <f t="array" ref="G2561">_xlfn.IFS(D2561&gt;4094,4,AND(D2561&lt;=4094, D2561&gt;2784),3,AND(D2561&lt;=2784,D2561&gt;1779),2,D2561&lt;=1779,1)</f>
        <v>4</v>
      </c>
      <c r="H2561">
        <f t="shared" si="39"/>
        <v>424</v>
      </c>
      <c r="I2561" t="str" cm="1">
        <f t="array" ref="I2561">_xlfn.IFS(H2561&gt;411,"Platinum",AND(H2561&lt;=411, H2561&gt;311),"Gold",AND(H2561&lt;=311,H2561&gt;211),"Silver",H2561&lt;=211,"Bronze")</f>
        <v>Platinum</v>
      </c>
      <c r="J2561" t="str" cm="1">
        <f t="array" ref="J2561">_xlfn.IFS(
H2561="444","Champions",
LEFT(H2561,1)="4","Loyal Customers",
MID(H2561,2,1)="4","Potential Loyalists",
LEFT(H2561,1)="3","Promising",
LEFT(H2561,1)="2","Customers Needing Attention",
LEFT(H2561,1)&lt;="2","At Risk",
RIGHT(H2561,1)="4","Can't Lose Them",
TRUE,"Hibernating"
)</f>
        <v>Loyal Customers</v>
      </c>
    </row>
    <row r="2562" spans="1:10" x14ac:dyDescent="0.25">
      <c r="A2562" s="3" t="s">
        <v>2578</v>
      </c>
      <c r="B2562">
        <v>67</v>
      </c>
      <c r="C2562">
        <v>3</v>
      </c>
      <c r="D2562">
        <v>953.15</v>
      </c>
      <c r="E2562" cm="1">
        <f t="array" ref="E2562">_xlfn.IFS(B2562&gt;87,1,AND(B2562&lt;=87, B2562&gt;45),2,AND(B2562&lt;=45,B2562&gt;18),3,B2562&lt;=18,4)</f>
        <v>2</v>
      </c>
      <c r="F2562" cm="1">
        <f t="array" ref="F2562">_xlfn.IFS(C2562&gt;7,4,AND(C2562&lt;=7, C2562&gt;5),3,AND(C2562&lt;=5,C2562&gt;4),2,C2562&lt;=4,1)</f>
        <v>1</v>
      </c>
      <c r="G2562" cm="1">
        <f t="array" ref="G2562">_xlfn.IFS(D2562&gt;4094,4,AND(D2562&lt;=4094, D2562&gt;2784),3,AND(D2562&lt;=2784,D2562&gt;1779),2,D2562&lt;=1779,1)</f>
        <v>1</v>
      </c>
      <c r="H2562">
        <f t="shared" si="39"/>
        <v>211</v>
      </c>
      <c r="I2562" t="str" cm="1">
        <f t="array" ref="I2562">_xlfn.IFS(H2562&gt;411,"Platinum",AND(H2562&lt;=411, H2562&gt;311),"Gold",AND(H2562&lt;=311,H2562&gt;211),"Silver",H2562&lt;=211,"Bronze")</f>
        <v>Bronze</v>
      </c>
      <c r="J2562" t="str" cm="1">
        <f t="array" ref="J2562">_xlfn.IFS(
H2562="444","Champions",
LEFT(H2562,1)="4","Loyal Customers",
MID(H2562,2,1)="4","Potential Loyalists",
LEFT(H2562,1)="3","Promising",
LEFT(H2562,1)="2","Customers Needing Attention",
LEFT(H2562,1)&lt;="2","At Risk",
RIGHT(H2562,1)="4","Can't Lose Them",
TRUE,"Hibernating"
)</f>
        <v>Customers Needing Attention</v>
      </c>
    </row>
    <row r="2563" spans="1:10" x14ac:dyDescent="0.25">
      <c r="A2563" s="3" t="s">
        <v>2579</v>
      </c>
      <c r="B2563">
        <v>24</v>
      </c>
      <c r="C2563">
        <v>5</v>
      </c>
      <c r="D2563">
        <v>2221.5</v>
      </c>
      <c r="E2563" cm="1">
        <f t="array" ref="E2563">_xlfn.IFS(B2563&gt;87,1,AND(B2563&lt;=87, B2563&gt;45),2,AND(B2563&lt;=45,B2563&gt;18),3,B2563&lt;=18,4)</f>
        <v>3</v>
      </c>
      <c r="F2563" cm="1">
        <f t="array" ref="F2563">_xlfn.IFS(C2563&gt;7,4,AND(C2563&lt;=7, C2563&gt;5),3,AND(C2563&lt;=5,C2563&gt;4),2,C2563&lt;=4,1)</f>
        <v>2</v>
      </c>
      <c r="G2563" cm="1">
        <f t="array" ref="G2563">_xlfn.IFS(D2563&gt;4094,4,AND(D2563&lt;=4094, D2563&gt;2784),3,AND(D2563&lt;=2784,D2563&gt;1779),2,D2563&lt;=1779,1)</f>
        <v>2</v>
      </c>
      <c r="H2563">
        <f t="shared" si="39"/>
        <v>322</v>
      </c>
      <c r="I2563" t="str" cm="1">
        <f t="array" ref="I2563">_xlfn.IFS(H2563&gt;411,"Platinum",AND(H2563&lt;=411, H2563&gt;311),"Gold",AND(H2563&lt;=311,H2563&gt;211),"Silver",H2563&lt;=211,"Bronze")</f>
        <v>Gold</v>
      </c>
      <c r="J2563" t="str" cm="1">
        <f t="array" ref="J2563">_xlfn.IFS(
H2563="444","Champions",
LEFT(H2563,1)="4","Loyal Customers",
MID(H2563,2,1)="4","Potential Loyalists",
LEFT(H2563,1)="3","Promising",
LEFT(H2563,1)="2","Customers Needing Attention",
LEFT(H2563,1)&lt;="2","At Risk",
RIGHT(H2563,1)="4","Can't Lose Them",
TRUE,"Hibernating"
)</f>
        <v>Promising</v>
      </c>
    </row>
    <row r="2564" spans="1:10" x14ac:dyDescent="0.25">
      <c r="A2564" s="3" t="s">
        <v>2580</v>
      </c>
      <c r="B2564">
        <v>82</v>
      </c>
      <c r="C2564">
        <v>7</v>
      </c>
      <c r="D2564">
        <v>4404.67</v>
      </c>
      <c r="E2564" cm="1">
        <f t="array" ref="E2564">_xlfn.IFS(B2564&gt;87,1,AND(B2564&lt;=87, B2564&gt;45),2,AND(B2564&lt;=45,B2564&gt;18),3,B2564&lt;=18,4)</f>
        <v>2</v>
      </c>
      <c r="F2564" cm="1">
        <f t="array" ref="F2564">_xlfn.IFS(C2564&gt;7,4,AND(C2564&lt;=7, C2564&gt;5),3,AND(C2564&lt;=5,C2564&gt;4),2,C2564&lt;=4,1)</f>
        <v>3</v>
      </c>
      <c r="G2564" cm="1">
        <f t="array" ref="G2564">_xlfn.IFS(D2564&gt;4094,4,AND(D2564&lt;=4094, D2564&gt;2784),3,AND(D2564&lt;=2784,D2564&gt;1779),2,D2564&lt;=1779,1)</f>
        <v>4</v>
      </c>
      <c r="H2564">
        <f t="shared" si="39"/>
        <v>234</v>
      </c>
      <c r="I2564" t="str" cm="1">
        <f t="array" ref="I2564">_xlfn.IFS(H2564&gt;411,"Platinum",AND(H2564&lt;=411, H2564&gt;311),"Gold",AND(H2564&lt;=311,H2564&gt;211),"Silver",H2564&lt;=211,"Bronze")</f>
        <v>Silver</v>
      </c>
      <c r="J2564" t="str" cm="1">
        <f t="array" ref="J2564">_xlfn.IFS(
H2564="444","Champions",
LEFT(H2564,1)="4","Loyal Customers",
MID(H2564,2,1)="4","Potential Loyalists",
LEFT(H2564,1)="3","Promising",
LEFT(H2564,1)="2","Customers Needing Attention",
LEFT(H2564,1)&lt;="2","At Risk",
RIGHT(H2564,1)="4","Can't Lose Them",
TRUE,"Hibernating"
)</f>
        <v>Customers Needing Attention</v>
      </c>
    </row>
    <row r="2565" spans="1:10" x14ac:dyDescent="0.25">
      <c r="A2565" s="3" t="s">
        <v>2581</v>
      </c>
      <c r="B2565">
        <v>51</v>
      </c>
      <c r="C2565">
        <v>5</v>
      </c>
      <c r="D2565">
        <v>3121.0399999999995</v>
      </c>
      <c r="E2565" cm="1">
        <f t="array" ref="E2565">_xlfn.IFS(B2565&gt;87,1,AND(B2565&lt;=87, B2565&gt;45),2,AND(B2565&lt;=45,B2565&gt;18),3,B2565&lt;=18,4)</f>
        <v>2</v>
      </c>
      <c r="F2565" cm="1">
        <f t="array" ref="F2565">_xlfn.IFS(C2565&gt;7,4,AND(C2565&lt;=7, C2565&gt;5),3,AND(C2565&lt;=5,C2565&gt;4),2,C2565&lt;=4,1)</f>
        <v>2</v>
      </c>
      <c r="G2565" cm="1">
        <f t="array" ref="G2565">_xlfn.IFS(D2565&gt;4094,4,AND(D2565&lt;=4094, D2565&gt;2784),3,AND(D2565&lt;=2784,D2565&gt;1779),2,D2565&lt;=1779,1)</f>
        <v>3</v>
      </c>
      <c r="H2565">
        <f t="shared" ref="H2565:H2628" si="40">(100*E2565)+(10*F2565)+G2565</f>
        <v>223</v>
      </c>
      <c r="I2565" t="str" cm="1">
        <f t="array" ref="I2565">_xlfn.IFS(H2565&gt;411,"Platinum",AND(H2565&lt;=411, H2565&gt;311),"Gold",AND(H2565&lt;=311,H2565&gt;211),"Silver",H2565&lt;=211,"Bronze")</f>
        <v>Silver</v>
      </c>
      <c r="J2565" t="str" cm="1">
        <f t="array" ref="J2565">_xlfn.IFS(
H2565="444","Champions",
LEFT(H2565,1)="4","Loyal Customers",
MID(H2565,2,1)="4","Potential Loyalists",
LEFT(H2565,1)="3","Promising",
LEFT(H2565,1)="2","Customers Needing Attention",
LEFT(H2565,1)&lt;="2","At Risk",
RIGHT(H2565,1)="4","Can't Lose Them",
TRUE,"Hibernating"
)</f>
        <v>Customers Needing Attention</v>
      </c>
    </row>
    <row r="2566" spans="1:10" x14ac:dyDescent="0.25">
      <c r="A2566" s="3" t="s">
        <v>2582</v>
      </c>
      <c r="B2566">
        <v>65</v>
      </c>
      <c r="C2566">
        <v>4</v>
      </c>
      <c r="D2566">
        <v>1705.3899999999999</v>
      </c>
      <c r="E2566" cm="1">
        <f t="array" ref="E2566">_xlfn.IFS(B2566&gt;87,1,AND(B2566&lt;=87, B2566&gt;45),2,AND(B2566&lt;=45,B2566&gt;18),3,B2566&lt;=18,4)</f>
        <v>2</v>
      </c>
      <c r="F2566" cm="1">
        <f t="array" ref="F2566">_xlfn.IFS(C2566&gt;7,4,AND(C2566&lt;=7, C2566&gt;5),3,AND(C2566&lt;=5,C2566&gt;4),2,C2566&lt;=4,1)</f>
        <v>1</v>
      </c>
      <c r="G2566" cm="1">
        <f t="array" ref="G2566">_xlfn.IFS(D2566&gt;4094,4,AND(D2566&lt;=4094, D2566&gt;2784),3,AND(D2566&lt;=2784,D2566&gt;1779),2,D2566&lt;=1779,1)</f>
        <v>1</v>
      </c>
      <c r="H2566">
        <f t="shared" si="40"/>
        <v>211</v>
      </c>
      <c r="I2566" t="str" cm="1">
        <f t="array" ref="I2566">_xlfn.IFS(H2566&gt;411,"Platinum",AND(H2566&lt;=411, H2566&gt;311),"Gold",AND(H2566&lt;=311,H2566&gt;211),"Silver",H2566&lt;=211,"Bronze")</f>
        <v>Bronze</v>
      </c>
      <c r="J2566" t="str" cm="1">
        <f t="array" ref="J2566">_xlfn.IFS(
H2566="444","Champions",
LEFT(H2566,1)="4","Loyal Customers",
MID(H2566,2,1)="4","Potential Loyalists",
LEFT(H2566,1)="3","Promising",
LEFT(H2566,1)="2","Customers Needing Attention",
LEFT(H2566,1)&lt;="2","At Risk",
RIGHT(H2566,1)="4","Can't Lose Them",
TRUE,"Hibernating"
)</f>
        <v>Customers Needing Attention</v>
      </c>
    </row>
    <row r="2567" spans="1:10" x14ac:dyDescent="0.25">
      <c r="A2567" s="3" t="s">
        <v>2583</v>
      </c>
      <c r="B2567">
        <v>6</v>
      </c>
      <c r="C2567">
        <v>4</v>
      </c>
      <c r="D2567">
        <v>3123.0299999999997</v>
      </c>
      <c r="E2567" cm="1">
        <f t="array" ref="E2567">_xlfn.IFS(B2567&gt;87,1,AND(B2567&lt;=87, B2567&gt;45),2,AND(B2567&lt;=45,B2567&gt;18),3,B2567&lt;=18,4)</f>
        <v>4</v>
      </c>
      <c r="F2567" cm="1">
        <f t="array" ref="F2567">_xlfn.IFS(C2567&gt;7,4,AND(C2567&lt;=7, C2567&gt;5),3,AND(C2567&lt;=5,C2567&gt;4),2,C2567&lt;=4,1)</f>
        <v>1</v>
      </c>
      <c r="G2567" cm="1">
        <f t="array" ref="G2567">_xlfn.IFS(D2567&gt;4094,4,AND(D2567&lt;=4094, D2567&gt;2784),3,AND(D2567&lt;=2784,D2567&gt;1779),2,D2567&lt;=1779,1)</f>
        <v>3</v>
      </c>
      <c r="H2567">
        <f t="shared" si="40"/>
        <v>413</v>
      </c>
      <c r="I2567" t="str" cm="1">
        <f t="array" ref="I2567">_xlfn.IFS(H2567&gt;411,"Platinum",AND(H2567&lt;=411, H2567&gt;311),"Gold",AND(H2567&lt;=311,H2567&gt;211),"Silver",H2567&lt;=211,"Bronze")</f>
        <v>Platinum</v>
      </c>
      <c r="J2567" t="str" cm="1">
        <f t="array" ref="J2567">_xlfn.IFS(
H2567="444","Champions",
LEFT(H2567,1)="4","Loyal Customers",
MID(H2567,2,1)="4","Potential Loyalists",
LEFT(H2567,1)="3","Promising",
LEFT(H2567,1)="2","Customers Needing Attention",
LEFT(H2567,1)&lt;="2","At Risk",
RIGHT(H2567,1)="4","Can't Lose Them",
TRUE,"Hibernating"
)</f>
        <v>Loyal Customers</v>
      </c>
    </row>
    <row r="2568" spans="1:10" x14ac:dyDescent="0.25">
      <c r="A2568" s="3" t="s">
        <v>2584</v>
      </c>
      <c r="B2568">
        <v>54</v>
      </c>
      <c r="C2568">
        <v>6</v>
      </c>
      <c r="D2568">
        <v>2082.46</v>
      </c>
      <c r="E2568" cm="1">
        <f t="array" ref="E2568">_xlfn.IFS(B2568&gt;87,1,AND(B2568&lt;=87, B2568&gt;45),2,AND(B2568&lt;=45,B2568&gt;18),3,B2568&lt;=18,4)</f>
        <v>2</v>
      </c>
      <c r="F2568" cm="1">
        <f t="array" ref="F2568">_xlfn.IFS(C2568&gt;7,4,AND(C2568&lt;=7, C2568&gt;5),3,AND(C2568&lt;=5,C2568&gt;4),2,C2568&lt;=4,1)</f>
        <v>3</v>
      </c>
      <c r="G2568" cm="1">
        <f t="array" ref="G2568">_xlfn.IFS(D2568&gt;4094,4,AND(D2568&lt;=4094, D2568&gt;2784),3,AND(D2568&lt;=2784,D2568&gt;1779),2,D2568&lt;=1779,1)</f>
        <v>2</v>
      </c>
      <c r="H2568">
        <f t="shared" si="40"/>
        <v>232</v>
      </c>
      <c r="I2568" t="str" cm="1">
        <f t="array" ref="I2568">_xlfn.IFS(H2568&gt;411,"Platinum",AND(H2568&lt;=411, H2568&gt;311),"Gold",AND(H2568&lt;=311,H2568&gt;211),"Silver",H2568&lt;=211,"Bronze")</f>
        <v>Silver</v>
      </c>
      <c r="J2568" t="str" cm="1">
        <f t="array" ref="J2568">_xlfn.IFS(
H2568="444","Champions",
LEFT(H2568,1)="4","Loyal Customers",
MID(H2568,2,1)="4","Potential Loyalists",
LEFT(H2568,1)="3","Promising",
LEFT(H2568,1)="2","Customers Needing Attention",
LEFT(H2568,1)&lt;="2","At Risk",
RIGHT(H2568,1)="4","Can't Lose Them",
TRUE,"Hibernating"
)</f>
        <v>Customers Needing Attention</v>
      </c>
    </row>
    <row r="2569" spans="1:10" x14ac:dyDescent="0.25">
      <c r="A2569" s="3" t="s">
        <v>2585</v>
      </c>
      <c r="B2569">
        <v>58</v>
      </c>
      <c r="C2569">
        <v>6</v>
      </c>
      <c r="D2569">
        <v>2561.12</v>
      </c>
      <c r="E2569" cm="1">
        <f t="array" ref="E2569">_xlfn.IFS(B2569&gt;87,1,AND(B2569&lt;=87, B2569&gt;45),2,AND(B2569&lt;=45,B2569&gt;18),3,B2569&lt;=18,4)</f>
        <v>2</v>
      </c>
      <c r="F2569" cm="1">
        <f t="array" ref="F2569">_xlfn.IFS(C2569&gt;7,4,AND(C2569&lt;=7, C2569&gt;5),3,AND(C2569&lt;=5,C2569&gt;4),2,C2569&lt;=4,1)</f>
        <v>3</v>
      </c>
      <c r="G2569" cm="1">
        <f t="array" ref="G2569">_xlfn.IFS(D2569&gt;4094,4,AND(D2569&lt;=4094, D2569&gt;2784),3,AND(D2569&lt;=2784,D2569&gt;1779),2,D2569&lt;=1779,1)</f>
        <v>2</v>
      </c>
      <c r="H2569">
        <f t="shared" si="40"/>
        <v>232</v>
      </c>
      <c r="I2569" t="str" cm="1">
        <f t="array" ref="I2569">_xlfn.IFS(H2569&gt;411,"Platinum",AND(H2569&lt;=411, H2569&gt;311),"Gold",AND(H2569&lt;=311,H2569&gt;211),"Silver",H2569&lt;=211,"Bronze")</f>
        <v>Silver</v>
      </c>
      <c r="J2569" t="str" cm="1">
        <f t="array" ref="J2569">_xlfn.IFS(
H2569="444","Champions",
LEFT(H2569,1)="4","Loyal Customers",
MID(H2569,2,1)="4","Potential Loyalists",
LEFT(H2569,1)="3","Promising",
LEFT(H2569,1)="2","Customers Needing Attention",
LEFT(H2569,1)&lt;="2","At Risk",
RIGHT(H2569,1)="4","Can't Lose Them",
TRUE,"Hibernating"
)</f>
        <v>Customers Needing Attention</v>
      </c>
    </row>
    <row r="2570" spans="1:10" x14ac:dyDescent="0.25">
      <c r="A2570" s="3" t="s">
        <v>2586</v>
      </c>
      <c r="B2570">
        <v>1</v>
      </c>
      <c r="C2570">
        <v>7</v>
      </c>
      <c r="D2570">
        <v>4892.17</v>
      </c>
      <c r="E2570" cm="1">
        <f t="array" ref="E2570">_xlfn.IFS(B2570&gt;87,1,AND(B2570&lt;=87, B2570&gt;45),2,AND(B2570&lt;=45,B2570&gt;18),3,B2570&lt;=18,4)</f>
        <v>4</v>
      </c>
      <c r="F2570" cm="1">
        <f t="array" ref="F2570">_xlfn.IFS(C2570&gt;7,4,AND(C2570&lt;=7, C2570&gt;5),3,AND(C2570&lt;=5,C2570&gt;4),2,C2570&lt;=4,1)</f>
        <v>3</v>
      </c>
      <c r="G2570" cm="1">
        <f t="array" ref="G2570">_xlfn.IFS(D2570&gt;4094,4,AND(D2570&lt;=4094, D2570&gt;2784),3,AND(D2570&lt;=2784,D2570&gt;1779),2,D2570&lt;=1779,1)</f>
        <v>4</v>
      </c>
      <c r="H2570">
        <f t="shared" si="40"/>
        <v>434</v>
      </c>
      <c r="I2570" t="str" cm="1">
        <f t="array" ref="I2570">_xlfn.IFS(H2570&gt;411,"Platinum",AND(H2570&lt;=411, H2570&gt;311),"Gold",AND(H2570&lt;=311,H2570&gt;211),"Silver",H2570&lt;=211,"Bronze")</f>
        <v>Platinum</v>
      </c>
      <c r="J2570" t="str" cm="1">
        <f t="array" ref="J2570">_xlfn.IFS(
H2570="444","Champions",
LEFT(H2570,1)="4","Loyal Customers",
MID(H2570,2,1)="4","Potential Loyalists",
LEFT(H2570,1)="3","Promising",
LEFT(H2570,1)="2","Customers Needing Attention",
LEFT(H2570,1)&lt;="2","At Risk",
RIGHT(H2570,1)="4","Can't Lose Them",
TRUE,"Hibernating"
)</f>
        <v>Loyal Customers</v>
      </c>
    </row>
    <row r="2571" spans="1:10" x14ac:dyDescent="0.25">
      <c r="A2571" s="3" t="s">
        <v>2587</v>
      </c>
      <c r="B2571">
        <v>20</v>
      </c>
      <c r="C2571">
        <v>2</v>
      </c>
      <c r="D2571">
        <v>1924.03</v>
      </c>
      <c r="E2571" cm="1">
        <f t="array" ref="E2571">_xlfn.IFS(B2571&gt;87,1,AND(B2571&lt;=87, B2571&gt;45),2,AND(B2571&lt;=45,B2571&gt;18),3,B2571&lt;=18,4)</f>
        <v>3</v>
      </c>
      <c r="F2571" cm="1">
        <f t="array" ref="F2571">_xlfn.IFS(C2571&gt;7,4,AND(C2571&lt;=7, C2571&gt;5),3,AND(C2571&lt;=5,C2571&gt;4),2,C2571&lt;=4,1)</f>
        <v>1</v>
      </c>
      <c r="G2571" cm="1">
        <f t="array" ref="G2571">_xlfn.IFS(D2571&gt;4094,4,AND(D2571&lt;=4094, D2571&gt;2784),3,AND(D2571&lt;=2784,D2571&gt;1779),2,D2571&lt;=1779,1)</f>
        <v>2</v>
      </c>
      <c r="H2571">
        <f t="shared" si="40"/>
        <v>312</v>
      </c>
      <c r="I2571" t="str" cm="1">
        <f t="array" ref="I2571">_xlfn.IFS(H2571&gt;411,"Platinum",AND(H2571&lt;=411, H2571&gt;311),"Gold",AND(H2571&lt;=311,H2571&gt;211),"Silver",H2571&lt;=211,"Bronze")</f>
        <v>Gold</v>
      </c>
      <c r="J2571" t="str" cm="1">
        <f t="array" ref="J2571">_xlfn.IFS(
H2571="444","Champions",
LEFT(H2571,1)="4","Loyal Customers",
MID(H2571,2,1)="4","Potential Loyalists",
LEFT(H2571,1)="3","Promising",
LEFT(H2571,1)="2","Customers Needing Attention",
LEFT(H2571,1)&lt;="2","At Risk",
RIGHT(H2571,1)="4","Can't Lose Them",
TRUE,"Hibernating"
)</f>
        <v>Promising</v>
      </c>
    </row>
    <row r="2572" spans="1:10" x14ac:dyDescent="0.25">
      <c r="A2572" s="3" t="s">
        <v>2588</v>
      </c>
      <c r="B2572">
        <v>87</v>
      </c>
      <c r="C2572">
        <v>4</v>
      </c>
      <c r="D2572">
        <v>1213.31</v>
      </c>
      <c r="E2572" cm="1">
        <f t="array" ref="E2572">_xlfn.IFS(B2572&gt;87,1,AND(B2572&lt;=87, B2572&gt;45),2,AND(B2572&lt;=45,B2572&gt;18),3,B2572&lt;=18,4)</f>
        <v>2</v>
      </c>
      <c r="F2572" cm="1">
        <f t="array" ref="F2572">_xlfn.IFS(C2572&gt;7,4,AND(C2572&lt;=7, C2572&gt;5),3,AND(C2572&lt;=5,C2572&gt;4),2,C2572&lt;=4,1)</f>
        <v>1</v>
      </c>
      <c r="G2572" cm="1">
        <f t="array" ref="G2572">_xlfn.IFS(D2572&gt;4094,4,AND(D2572&lt;=4094, D2572&gt;2784),3,AND(D2572&lt;=2784,D2572&gt;1779),2,D2572&lt;=1779,1)</f>
        <v>1</v>
      </c>
      <c r="H2572">
        <f t="shared" si="40"/>
        <v>211</v>
      </c>
      <c r="I2572" t="str" cm="1">
        <f t="array" ref="I2572">_xlfn.IFS(H2572&gt;411,"Platinum",AND(H2572&lt;=411, H2572&gt;311),"Gold",AND(H2572&lt;=311,H2572&gt;211),"Silver",H2572&lt;=211,"Bronze")</f>
        <v>Bronze</v>
      </c>
      <c r="J2572" t="str" cm="1">
        <f t="array" ref="J2572">_xlfn.IFS(
H2572="444","Champions",
LEFT(H2572,1)="4","Loyal Customers",
MID(H2572,2,1)="4","Potential Loyalists",
LEFT(H2572,1)="3","Promising",
LEFT(H2572,1)="2","Customers Needing Attention",
LEFT(H2572,1)&lt;="2","At Risk",
RIGHT(H2572,1)="4","Can't Lose Them",
TRUE,"Hibernating"
)</f>
        <v>Customers Needing Attention</v>
      </c>
    </row>
    <row r="2573" spans="1:10" x14ac:dyDescent="0.25">
      <c r="A2573" s="3" t="s">
        <v>2589</v>
      </c>
      <c r="B2573">
        <v>151</v>
      </c>
      <c r="C2573">
        <v>4</v>
      </c>
      <c r="D2573">
        <v>3633.9500000000003</v>
      </c>
      <c r="E2573" cm="1">
        <f t="array" ref="E2573">_xlfn.IFS(B2573&gt;87,1,AND(B2573&lt;=87, B2573&gt;45),2,AND(B2573&lt;=45,B2573&gt;18),3,B2573&lt;=18,4)</f>
        <v>1</v>
      </c>
      <c r="F2573" cm="1">
        <f t="array" ref="F2573">_xlfn.IFS(C2573&gt;7,4,AND(C2573&lt;=7, C2573&gt;5),3,AND(C2573&lt;=5,C2573&gt;4),2,C2573&lt;=4,1)</f>
        <v>1</v>
      </c>
      <c r="G2573" cm="1">
        <f t="array" ref="G2573">_xlfn.IFS(D2573&gt;4094,4,AND(D2573&lt;=4094, D2573&gt;2784),3,AND(D2573&lt;=2784,D2573&gt;1779),2,D2573&lt;=1779,1)</f>
        <v>3</v>
      </c>
      <c r="H2573">
        <f t="shared" si="40"/>
        <v>113</v>
      </c>
      <c r="I2573" t="str" cm="1">
        <f t="array" ref="I2573">_xlfn.IFS(H2573&gt;411,"Platinum",AND(H2573&lt;=411, H2573&gt;311),"Gold",AND(H2573&lt;=311,H2573&gt;211),"Silver",H2573&lt;=211,"Bronze")</f>
        <v>Bronze</v>
      </c>
      <c r="J2573" t="str" cm="1">
        <f t="array" ref="J2573">_xlfn.IFS(
H2573="444","Champions",
LEFT(H2573,1)="4","Loyal Customers",
MID(H2573,2,1)="4","Potential Loyalists",
LEFT(H2573,1)="3","Promising",
LEFT(H2573,1)="2","Customers Needing Attention",
LEFT(H2573,1)&lt;="2","At Risk",
RIGHT(H2573,1)="4","Can't Lose Them",
TRUE,"Hibernating"
)</f>
        <v>At Risk</v>
      </c>
    </row>
    <row r="2574" spans="1:10" x14ac:dyDescent="0.25">
      <c r="A2574" s="3" t="s">
        <v>2590</v>
      </c>
      <c r="B2574">
        <v>22</v>
      </c>
      <c r="C2574">
        <v>7</v>
      </c>
      <c r="D2574">
        <v>2464.6099999999997</v>
      </c>
      <c r="E2574" cm="1">
        <f t="array" ref="E2574">_xlfn.IFS(B2574&gt;87,1,AND(B2574&lt;=87, B2574&gt;45),2,AND(B2574&lt;=45,B2574&gt;18),3,B2574&lt;=18,4)</f>
        <v>3</v>
      </c>
      <c r="F2574" cm="1">
        <f t="array" ref="F2574">_xlfn.IFS(C2574&gt;7,4,AND(C2574&lt;=7, C2574&gt;5),3,AND(C2574&lt;=5,C2574&gt;4),2,C2574&lt;=4,1)</f>
        <v>3</v>
      </c>
      <c r="G2574" cm="1">
        <f t="array" ref="G2574">_xlfn.IFS(D2574&gt;4094,4,AND(D2574&lt;=4094, D2574&gt;2784),3,AND(D2574&lt;=2784,D2574&gt;1779),2,D2574&lt;=1779,1)</f>
        <v>2</v>
      </c>
      <c r="H2574">
        <f t="shared" si="40"/>
        <v>332</v>
      </c>
      <c r="I2574" t="str" cm="1">
        <f t="array" ref="I2574">_xlfn.IFS(H2574&gt;411,"Platinum",AND(H2574&lt;=411, H2574&gt;311),"Gold",AND(H2574&lt;=311,H2574&gt;211),"Silver",H2574&lt;=211,"Bronze")</f>
        <v>Gold</v>
      </c>
      <c r="J2574" t="str" cm="1">
        <f t="array" ref="J2574">_xlfn.IFS(
H2574="444","Champions",
LEFT(H2574,1)="4","Loyal Customers",
MID(H2574,2,1)="4","Potential Loyalists",
LEFT(H2574,1)="3","Promising",
LEFT(H2574,1)="2","Customers Needing Attention",
LEFT(H2574,1)&lt;="2","At Risk",
RIGHT(H2574,1)="4","Can't Lose Them",
TRUE,"Hibernating"
)</f>
        <v>Promising</v>
      </c>
    </row>
    <row r="2575" spans="1:10" x14ac:dyDescent="0.25">
      <c r="A2575" s="3" t="s">
        <v>2591</v>
      </c>
      <c r="B2575">
        <v>263</v>
      </c>
      <c r="C2575">
        <v>2</v>
      </c>
      <c r="D2575">
        <v>239.35</v>
      </c>
      <c r="E2575" cm="1">
        <f t="array" ref="E2575">_xlfn.IFS(B2575&gt;87,1,AND(B2575&lt;=87, B2575&gt;45),2,AND(B2575&lt;=45,B2575&gt;18),3,B2575&lt;=18,4)</f>
        <v>1</v>
      </c>
      <c r="F2575" cm="1">
        <f t="array" ref="F2575">_xlfn.IFS(C2575&gt;7,4,AND(C2575&lt;=7, C2575&gt;5),3,AND(C2575&lt;=5,C2575&gt;4),2,C2575&lt;=4,1)</f>
        <v>1</v>
      </c>
      <c r="G2575" cm="1">
        <f t="array" ref="G2575">_xlfn.IFS(D2575&gt;4094,4,AND(D2575&lt;=4094, D2575&gt;2784),3,AND(D2575&lt;=2784,D2575&gt;1779),2,D2575&lt;=1779,1)</f>
        <v>1</v>
      </c>
      <c r="H2575">
        <f t="shared" si="40"/>
        <v>111</v>
      </c>
      <c r="I2575" t="str" cm="1">
        <f t="array" ref="I2575">_xlfn.IFS(H2575&gt;411,"Platinum",AND(H2575&lt;=411, H2575&gt;311),"Gold",AND(H2575&lt;=311,H2575&gt;211),"Silver",H2575&lt;=211,"Bronze")</f>
        <v>Bronze</v>
      </c>
      <c r="J2575" t="str" cm="1">
        <f t="array" ref="J2575">_xlfn.IFS(
H2575="444","Champions",
LEFT(H2575,1)="4","Loyal Customers",
MID(H2575,2,1)="4","Potential Loyalists",
LEFT(H2575,1)="3","Promising",
LEFT(H2575,1)="2","Customers Needing Attention",
LEFT(H2575,1)&lt;="2","At Risk",
RIGHT(H2575,1)="4","Can't Lose Them",
TRUE,"Hibernating"
)</f>
        <v>At Risk</v>
      </c>
    </row>
    <row r="2576" spans="1:10" x14ac:dyDescent="0.25">
      <c r="A2576" s="3" t="s">
        <v>2592</v>
      </c>
      <c r="B2576">
        <v>137</v>
      </c>
      <c r="C2576">
        <v>10</v>
      </c>
      <c r="D2576">
        <v>2739.5</v>
      </c>
      <c r="E2576" cm="1">
        <f t="array" ref="E2576">_xlfn.IFS(B2576&gt;87,1,AND(B2576&lt;=87, B2576&gt;45),2,AND(B2576&lt;=45,B2576&gt;18),3,B2576&lt;=18,4)</f>
        <v>1</v>
      </c>
      <c r="F2576" cm="1">
        <f t="array" ref="F2576">_xlfn.IFS(C2576&gt;7,4,AND(C2576&lt;=7, C2576&gt;5),3,AND(C2576&lt;=5,C2576&gt;4),2,C2576&lt;=4,1)</f>
        <v>4</v>
      </c>
      <c r="G2576" cm="1">
        <f t="array" ref="G2576">_xlfn.IFS(D2576&gt;4094,4,AND(D2576&lt;=4094, D2576&gt;2784),3,AND(D2576&lt;=2784,D2576&gt;1779),2,D2576&lt;=1779,1)</f>
        <v>2</v>
      </c>
      <c r="H2576">
        <f t="shared" si="40"/>
        <v>142</v>
      </c>
      <c r="I2576" t="str" cm="1">
        <f t="array" ref="I2576">_xlfn.IFS(H2576&gt;411,"Platinum",AND(H2576&lt;=411, H2576&gt;311),"Gold",AND(H2576&lt;=311,H2576&gt;211),"Silver",H2576&lt;=211,"Bronze")</f>
        <v>Bronze</v>
      </c>
      <c r="J2576" t="str" cm="1">
        <f t="array" ref="J2576">_xlfn.IFS(
H2576="444","Champions",
LEFT(H2576,1)="4","Loyal Customers",
MID(H2576,2,1)="4","Potential Loyalists",
LEFT(H2576,1)="3","Promising",
LEFT(H2576,1)="2","Customers Needing Attention",
LEFT(H2576,1)&lt;="2","At Risk",
RIGHT(H2576,1)="4","Can't Lose Them",
TRUE,"Hibernating"
)</f>
        <v>Potential Loyalists</v>
      </c>
    </row>
    <row r="2577" spans="1:10" x14ac:dyDescent="0.25">
      <c r="A2577" s="3" t="s">
        <v>2593</v>
      </c>
      <c r="B2577">
        <v>96</v>
      </c>
      <c r="C2577">
        <v>3</v>
      </c>
      <c r="D2577">
        <v>324.77999999999997</v>
      </c>
      <c r="E2577" cm="1">
        <f t="array" ref="E2577">_xlfn.IFS(B2577&gt;87,1,AND(B2577&lt;=87, B2577&gt;45),2,AND(B2577&lt;=45,B2577&gt;18),3,B2577&lt;=18,4)</f>
        <v>1</v>
      </c>
      <c r="F2577" cm="1">
        <f t="array" ref="F2577">_xlfn.IFS(C2577&gt;7,4,AND(C2577&lt;=7, C2577&gt;5),3,AND(C2577&lt;=5,C2577&gt;4),2,C2577&lt;=4,1)</f>
        <v>1</v>
      </c>
      <c r="G2577" cm="1">
        <f t="array" ref="G2577">_xlfn.IFS(D2577&gt;4094,4,AND(D2577&lt;=4094, D2577&gt;2784),3,AND(D2577&lt;=2784,D2577&gt;1779),2,D2577&lt;=1779,1)</f>
        <v>1</v>
      </c>
      <c r="H2577">
        <f t="shared" si="40"/>
        <v>111</v>
      </c>
      <c r="I2577" t="str" cm="1">
        <f t="array" ref="I2577">_xlfn.IFS(H2577&gt;411,"Platinum",AND(H2577&lt;=411, H2577&gt;311),"Gold",AND(H2577&lt;=311,H2577&gt;211),"Silver",H2577&lt;=211,"Bronze")</f>
        <v>Bronze</v>
      </c>
      <c r="J2577" t="str" cm="1">
        <f t="array" ref="J2577">_xlfn.IFS(
H2577="444","Champions",
LEFT(H2577,1)="4","Loyal Customers",
MID(H2577,2,1)="4","Potential Loyalists",
LEFT(H2577,1)="3","Promising",
LEFT(H2577,1)="2","Customers Needing Attention",
LEFT(H2577,1)&lt;="2","At Risk",
RIGHT(H2577,1)="4","Can't Lose Them",
TRUE,"Hibernating"
)</f>
        <v>At Risk</v>
      </c>
    </row>
    <row r="2578" spans="1:10" x14ac:dyDescent="0.25">
      <c r="A2578" s="3" t="s">
        <v>2594</v>
      </c>
      <c r="B2578">
        <v>2</v>
      </c>
      <c r="C2578">
        <v>4</v>
      </c>
      <c r="D2578">
        <v>1066.19</v>
      </c>
      <c r="E2578" cm="1">
        <f t="array" ref="E2578">_xlfn.IFS(B2578&gt;87,1,AND(B2578&lt;=87, B2578&gt;45),2,AND(B2578&lt;=45,B2578&gt;18),3,B2578&lt;=18,4)</f>
        <v>4</v>
      </c>
      <c r="F2578" cm="1">
        <f t="array" ref="F2578">_xlfn.IFS(C2578&gt;7,4,AND(C2578&lt;=7, C2578&gt;5),3,AND(C2578&lt;=5,C2578&gt;4),2,C2578&lt;=4,1)</f>
        <v>1</v>
      </c>
      <c r="G2578" cm="1">
        <f t="array" ref="G2578">_xlfn.IFS(D2578&gt;4094,4,AND(D2578&lt;=4094, D2578&gt;2784),3,AND(D2578&lt;=2784,D2578&gt;1779),2,D2578&lt;=1779,1)</f>
        <v>1</v>
      </c>
      <c r="H2578">
        <f t="shared" si="40"/>
        <v>411</v>
      </c>
      <c r="I2578" t="str" cm="1">
        <f t="array" ref="I2578">_xlfn.IFS(H2578&gt;411,"Platinum",AND(H2578&lt;=411, H2578&gt;311),"Gold",AND(H2578&lt;=311,H2578&gt;211),"Silver",H2578&lt;=211,"Bronze")</f>
        <v>Gold</v>
      </c>
      <c r="J2578" t="str" cm="1">
        <f t="array" ref="J2578">_xlfn.IFS(
H2578="444","Champions",
LEFT(H2578,1)="4","Loyal Customers",
MID(H2578,2,1)="4","Potential Loyalists",
LEFT(H2578,1)="3","Promising",
LEFT(H2578,1)="2","Customers Needing Attention",
LEFT(H2578,1)&lt;="2","At Risk",
RIGHT(H2578,1)="4","Can't Lose Them",
TRUE,"Hibernating"
)</f>
        <v>Loyal Customers</v>
      </c>
    </row>
    <row r="2579" spans="1:10" x14ac:dyDescent="0.25">
      <c r="A2579" s="3" t="s">
        <v>2595</v>
      </c>
      <c r="B2579">
        <v>190</v>
      </c>
      <c r="C2579">
        <v>3</v>
      </c>
      <c r="D2579">
        <v>1142.75</v>
      </c>
      <c r="E2579" cm="1">
        <f t="array" ref="E2579">_xlfn.IFS(B2579&gt;87,1,AND(B2579&lt;=87, B2579&gt;45),2,AND(B2579&lt;=45,B2579&gt;18),3,B2579&lt;=18,4)</f>
        <v>1</v>
      </c>
      <c r="F2579" cm="1">
        <f t="array" ref="F2579">_xlfn.IFS(C2579&gt;7,4,AND(C2579&lt;=7, C2579&gt;5),3,AND(C2579&lt;=5,C2579&gt;4),2,C2579&lt;=4,1)</f>
        <v>1</v>
      </c>
      <c r="G2579" cm="1">
        <f t="array" ref="G2579">_xlfn.IFS(D2579&gt;4094,4,AND(D2579&lt;=4094, D2579&gt;2784),3,AND(D2579&lt;=2784,D2579&gt;1779),2,D2579&lt;=1779,1)</f>
        <v>1</v>
      </c>
      <c r="H2579">
        <f t="shared" si="40"/>
        <v>111</v>
      </c>
      <c r="I2579" t="str" cm="1">
        <f t="array" ref="I2579">_xlfn.IFS(H2579&gt;411,"Platinum",AND(H2579&lt;=411, H2579&gt;311),"Gold",AND(H2579&lt;=311,H2579&gt;211),"Silver",H2579&lt;=211,"Bronze")</f>
        <v>Bronze</v>
      </c>
      <c r="J2579" t="str" cm="1">
        <f t="array" ref="J2579">_xlfn.IFS(
H2579="444","Champions",
LEFT(H2579,1)="4","Loyal Customers",
MID(H2579,2,1)="4","Potential Loyalists",
LEFT(H2579,1)="3","Promising",
LEFT(H2579,1)="2","Customers Needing Attention",
LEFT(H2579,1)&lt;="2","At Risk",
RIGHT(H2579,1)="4","Can't Lose Them",
TRUE,"Hibernating"
)</f>
        <v>At Risk</v>
      </c>
    </row>
    <row r="2580" spans="1:10" x14ac:dyDescent="0.25">
      <c r="A2580" s="3" t="s">
        <v>2596</v>
      </c>
      <c r="B2580">
        <v>31</v>
      </c>
      <c r="C2580">
        <v>7</v>
      </c>
      <c r="D2580">
        <v>2986.96</v>
      </c>
      <c r="E2580" cm="1">
        <f t="array" ref="E2580">_xlfn.IFS(B2580&gt;87,1,AND(B2580&lt;=87, B2580&gt;45),2,AND(B2580&lt;=45,B2580&gt;18),3,B2580&lt;=18,4)</f>
        <v>3</v>
      </c>
      <c r="F2580" cm="1">
        <f t="array" ref="F2580">_xlfn.IFS(C2580&gt;7,4,AND(C2580&lt;=7, C2580&gt;5),3,AND(C2580&lt;=5,C2580&gt;4),2,C2580&lt;=4,1)</f>
        <v>3</v>
      </c>
      <c r="G2580" cm="1">
        <f t="array" ref="G2580">_xlfn.IFS(D2580&gt;4094,4,AND(D2580&lt;=4094, D2580&gt;2784),3,AND(D2580&lt;=2784,D2580&gt;1779),2,D2580&lt;=1779,1)</f>
        <v>3</v>
      </c>
      <c r="H2580">
        <f t="shared" si="40"/>
        <v>333</v>
      </c>
      <c r="I2580" t="str" cm="1">
        <f t="array" ref="I2580">_xlfn.IFS(H2580&gt;411,"Platinum",AND(H2580&lt;=411, H2580&gt;311),"Gold",AND(H2580&lt;=311,H2580&gt;211),"Silver",H2580&lt;=211,"Bronze")</f>
        <v>Gold</v>
      </c>
      <c r="J2580" t="str" cm="1">
        <f t="array" ref="J2580">_xlfn.IFS(
H2580="444","Champions",
LEFT(H2580,1)="4","Loyal Customers",
MID(H2580,2,1)="4","Potential Loyalists",
LEFT(H2580,1)="3","Promising",
LEFT(H2580,1)="2","Customers Needing Attention",
LEFT(H2580,1)&lt;="2","At Risk",
RIGHT(H2580,1)="4","Can't Lose Them",
TRUE,"Hibernating"
)</f>
        <v>Promising</v>
      </c>
    </row>
    <row r="2581" spans="1:10" x14ac:dyDescent="0.25">
      <c r="A2581" s="3" t="s">
        <v>2597</v>
      </c>
      <c r="B2581">
        <v>45</v>
      </c>
      <c r="C2581">
        <v>5</v>
      </c>
      <c r="D2581">
        <v>3028.2000000000003</v>
      </c>
      <c r="E2581" cm="1">
        <f t="array" ref="E2581">_xlfn.IFS(B2581&gt;87,1,AND(B2581&lt;=87, B2581&gt;45),2,AND(B2581&lt;=45,B2581&gt;18),3,B2581&lt;=18,4)</f>
        <v>3</v>
      </c>
      <c r="F2581" cm="1">
        <f t="array" ref="F2581">_xlfn.IFS(C2581&gt;7,4,AND(C2581&lt;=7, C2581&gt;5),3,AND(C2581&lt;=5,C2581&gt;4),2,C2581&lt;=4,1)</f>
        <v>2</v>
      </c>
      <c r="G2581" cm="1">
        <f t="array" ref="G2581">_xlfn.IFS(D2581&gt;4094,4,AND(D2581&lt;=4094, D2581&gt;2784),3,AND(D2581&lt;=2784,D2581&gt;1779),2,D2581&lt;=1779,1)</f>
        <v>3</v>
      </c>
      <c r="H2581">
        <f t="shared" si="40"/>
        <v>323</v>
      </c>
      <c r="I2581" t="str" cm="1">
        <f t="array" ref="I2581">_xlfn.IFS(H2581&gt;411,"Platinum",AND(H2581&lt;=411, H2581&gt;311),"Gold",AND(H2581&lt;=311,H2581&gt;211),"Silver",H2581&lt;=211,"Bronze")</f>
        <v>Gold</v>
      </c>
      <c r="J2581" t="str" cm="1">
        <f t="array" ref="J2581">_xlfn.IFS(
H2581="444","Champions",
LEFT(H2581,1)="4","Loyal Customers",
MID(H2581,2,1)="4","Potential Loyalists",
LEFT(H2581,1)="3","Promising",
LEFT(H2581,1)="2","Customers Needing Attention",
LEFT(H2581,1)&lt;="2","At Risk",
RIGHT(H2581,1)="4","Can't Lose Them",
TRUE,"Hibernating"
)</f>
        <v>Promising</v>
      </c>
    </row>
    <row r="2582" spans="1:10" x14ac:dyDescent="0.25">
      <c r="A2582" s="3" t="s">
        <v>2598</v>
      </c>
      <c r="B2582">
        <v>29</v>
      </c>
      <c r="C2582">
        <v>13</v>
      </c>
      <c r="D2582">
        <v>10422.039999999999</v>
      </c>
      <c r="E2582" cm="1">
        <f t="array" ref="E2582">_xlfn.IFS(B2582&gt;87,1,AND(B2582&lt;=87, B2582&gt;45),2,AND(B2582&lt;=45,B2582&gt;18),3,B2582&lt;=18,4)</f>
        <v>3</v>
      </c>
      <c r="F2582" cm="1">
        <f t="array" ref="F2582">_xlfn.IFS(C2582&gt;7,4,AND(C2582&lt;=7, C2582&gt;5),3,AND(C2582&lt;=5,C2582&gt;4),2,C2582&lt;=4,1)</f>
        <v>4</v>
      </c>
      <c r="G2582" cm="1">
        <f t="array" ref="G2582">_xlfn.IFS(D2582&gt;4094,4,AND(D2582&lt;=4094, D2582&gt;2784),3,AND(D2582&lt;=2784,D2582&gt;1779),2,D2582&lt;=1779,1)</f>
        <v>4</v>
      </c>
      <c r="H2582">
        <f t="shared" si="40"/>
        <v>344</v>
      </c>
      <c r="I2582" t="str" cm="1">
        <f t="array" ref="I2582">_xlfn.IFS(H2582&gt;411,"Platinum",AND(H2582&lt;=411, H2582&gt;311),"Gold",AND(H2582&lt;=311,H2582&gt;211),"Silver",H2582&lt;=211,"Bronze")</f>
        <v>Gold</v>
      </c>
      <c r="J2582" t="str" cm="1">
        <f t="array" ref="J2582">_xlfn.IFS(
H2582="444","Champions",
LEFT(H2582,1)="4","Loyal Customers",
MID(H2582,2,1)="4","Potential Loyalists",
LEFT(H2582,1)="3","Promising",
LEFT(H2582,1)="2","Customers Needing Attention",
LEFT(H2582,1)&lt;="2","At Risk",
RIGHT(H2582,1)="4","Can't Lose Them",
TRUE,"Hibernating"
)</f>
        <v>Potential Loyalists</v>
      </c>
    </row>
    <row r="2583" spans="1:10" x14ac:dyDescent="0.25">
      <c r="A2583" s="3" t="s">
        <v>2599</v>
      </c>
      <c r="B2583">
        <v>56</v>
      </c>
      <c r="C2583">
        <v>7</v>
      </c>
      <c r="D2583">
        <v>3615.58</v>
      </c>
      <c r="E2583" cm="1">
        <f t="array" ref="E2583">_xlfn.IFS(B2583&gt;87,1,AND(B2583&lt;=87, B2583&gt;45),2,AND(B2583&lt;=45,B2583&gt;18),3,B2583&lt;=18,4)</f>
        <v>2</v>
      </c>
      <c r="F2583" cm="1">
        <f t="array" ref="F2583">_xlfn.IFS(C2583&gt;7,4,AND(C2583&lt;=7, C2583&gt;5),3,AND(C2583&lt;=5,C2583&gt;4),2,C2583&lt;=4,1)</f>
        <v>3</v>
      </c>
      <c r="G2583" cm="1">
        <f t="array" ref="G2583">_xlfn.IFS(D2583&gt;4094,4,AND(D2583&lt;=4094, D2583&gt;2784),3,AND(D2583&lt;=2784,D2583&gt;1779),2,D2583&lt;=1779,1)</f>
        <v>3</v>
      </c>
      <c r="H2583">
        <f t="shared" si="40"/>
        <v>233</v>
      </c>
      <c r="I2583" t="str" cm="1">
        <f t="array" ref="I2583">_xlfn.IFS(H2583&gt;411,"Platinum",AND(H2583&lt;=411, H2583&gt;311),"Gold",AND(H2583&lt;=311,H2583&gt;211),"Silver",H2583&lt;=211,"Bronze")</f>
        <v>Silver</v>
      </c>
      <c r="J2583" t="str" cm="1">
        <f t="array" ref="J2583">_xlfn.IFS(
H2583="444","Champions",
LEFT(H2583,1)="4","Loyal Customers",
MID(H2583,2,1)="4","Potential Loyalists",
LEFT(H2583,1)="3","Promising",
LEFT(H2583,1)="2","Customers Needing Attention",
LEFT(H2583,1)&lt;="2","At Risk",
RIGHT(H2583,1)="4","Can't Lose Them",
TRUE,"Hibernating"
)</f>
        <v>Customers Needing Attention</v>
      </c>
    </row>
    <row r="2584" spans="1:10" x14ac:dyDescent="0.25">
      <c r="A2584" s="3" t="s">
        <v>2600</v>
      </c>
      <c r="B2584">
        <v>40</v>
      </c>
      <c r="C2584">
        <v>4</v>
      </c>
      <c r="D2584">
        <v>2068.3000000000002</v>
      </c>
      <c r="E2584" cm="1">
        <f t="array" ref="E2584">_xlfn.IFS(B2584&gt;87,1,AND(B2584&lt;=87, B2584&gt;45),2,AND(B2584&lt;=45,B2584&gt;18),3,B2584&lt;=18,4)</f>
        <v>3</v>
      </c>
      <c r="F2584" cm="1">
        <f t="array" ref="F2584">_xlfn.IFS(C2584&gt;7,4,AND(C2584&lt;=7, C2584&gt;5),3,AND(C2584&lt;=5,C2584&gt;4),2,C2584&lt;=4,1)</f>
        <v>1</v>
      </c>
      <c r="G2584" cm="1">
        <f t="array" ref="G2584">_xlfn.IFS(D2584&gt;4094,4,AND(D2584&lt;=4094, D2584&gt;2784),3,AND(D2584&lt;=2784,D2584&gt;1779),2,D2584&lt;=1779,1)</f>
        <v>2</v>
      </c>
      <c r="H2584">
        <f t="shared" si="40"/>
        <v>312</v>
      </c>
      <c r="I2584" t="str" cm="1">
        <f t="array" ref="I2584">_xlfn.IFS(H2584&gt;411,"Platinum",AND(H2584&lt;=411, H2584&gt;311),"Gold",AND(H2584&lt;=311,H2584&gt;211),"Silver",H2584&lt;=211,"Bronze")</f>
        <v>Gold</v>
      </c>
      <c r="J2584" t="str" cm="1">
        <f t="array" ref="J2584">_xlfn.IFS(
H2584="444","Champions",
LEFT(H2584,1)="4","Loyal Customers",
MID(H2584,2,1)="4","Potential Loyalists",
LEFT(H2584,1)="3","Promising",
LEFT(H2584,1)="2","Customers Needing Attention",
LEFT(H2584,1)&lt;="2","At Risk",
RIGHT(H2584,1)="4","Can't Lose Them",
TRUE,"Hibernating"
)</f>
        <v>Promising</v>
      </c>
    </row>
    <row r="2585" spans="1:10" x14ac:dyDescent="0.25">
      <c r="A2585" s="3" t="s">
        <v>2601</v>
      </c>
      <c r="B2585">
        <v>18</v>
      </c>
      <c r="C2585">
        <v>4</v>
      </c>
      <c r="D2585">
        <v>2083.2600000000002</v>
      </c>
      <c r="E2585" cm="1">
        <f t="array" ref="E2585">_xlfn.IFS(B2585&gt;87,1,AND(B2585&lt;=87, B2585&gt;45),2,AND(B2585&lt;=45,B2585&gt;18),3,B2585&lt;=18,4)</f>
        <v>4</v>
      </c>
      <c r="F2585" cm="1">
        <f t="array" ref="F2585">_xlfn.IFS(C2585&gt;7,4,AND(C2585&lt;=7, C2585&gt;5),3,AND(C2585&lt;=5,C2585&gt;4),2,C2585&lt;=4,1)</f>
        <v>1</v>
      </c>
      <c r="G2585" cm="1">
        <f t="array" ref="G2585">_xlfn.IFS(D2585&gt;4094,4,AND(D2585&lt;=4094, D2585&gt;2784),3,AND(D2585&lt;=2784,D2585&gt;1779),2,D2585&lt;=1779,1)</f>
        <v>2</v>
      </c>
      <c r="H2585">
        <f t="shared" si="40"/>
        <v>412</v>
      </c>
      <c r="I2585" t="str" cm="1">
        <f t="array" ref="I2585">_xlfn.IFS(H2585&gt;411,"Platinum",AND(H2585&lt;=411, H2585&gt;311),"Gold",AND(H2585&lt;=311,H2585&gt;211),"Silver",H2585&lt;=211,"Bronze")</f>
        <v>Platinum</v>
      </c>
      <c r="J2585" t="str" cm="1">
        <f t="array" ref="J2585">_xlfn.IFS(
H2585="444","Champions",
LEFT(H2585,1)="4","Loyal Customers",
MID(H2585,2,1)="4","Potential Loyalists",
LEFT(H2585,1)="3","Promising",
LEFT(H2585,1)="2","Customers Needing Attention",
LEFT(H2585,1)&lt;="2","At Risk",
RIGHT(H2585,1)="4","Can't Lose Them",
TRUE,"Hibernating"
)</f>
        <v>Loyal Customers</v>
      </c>
    </row>
    <row r="2586" spans="1:10" x14ac:dyDescent="0.25">
      <c r="A2586" s="3" t="s">
        <v>2602</v>
      </c>
      <c r="B2586">
        <v>22</v>
      </c>
      <c r="C2586">
        <v>6</v>
      </c>
      <c r="D2586">
        <v>3186.72</v>
      </c>
      <c r="E2586" cm="1">
        <f t="array" ref="E2586">_xlfn.IFS(B2586&gt;87,1,AND(B2586&lt;=87, B2586&gt;45),2,AND(B2586&lt;=45,B2586&gt;18),3,B2586&lt;=18,4)</f>
        <v>3</v>
      </c>
      <c r="F2586" cm="1">
        <f t="array" ref="F2586">_xlfn.IFS(C2586&gt;7,4,AND(C2586&lt;=7, C2586&gt;5),3,AND(C2586&lt;=5,C2586&gt;4),2,C2586&lt;=4,1)</f>
        <v>3</v>
      </c>
      <c r="G2586" cm="1">
        <f t="array" ref="G2586">_xlfn.IFS(D2586&gt;4094,4,AND(D2586&lt;=4094, D2586&gt;2784),3,AND(D2586&lt;=2784,D2586&gt;1779),2,D2586&lt;=1779,1)</f>
        <v>3</v>
      </c>
      <c r="H2586">
        <f t="shared" si="40"/>
        <v>333</v>
      </c>
      <c r="I2586" t="str" cm="1">
        <f t="array" ref="I2586">_xlfn.IFS(H2586&gt;411,"Platinum",AND(H2586&lt;=411, H2586&gt;311),"Gold",AND(H2586&lt;=311,H2586&gt;211),"Silver",H2586&lt;=211,"Bronze")</f>
        <v>Gold</v>
      </c>
      <c r="J2586" t="str" cm="1">
        <f t="array" ref="J2586">_xlfn.IFS(
H2586="444","Champions",
LEFT(H2586,1)="4","Loyal Customers",
MID(H2586,2,1)="4","Potential Loyalists",
LEFT(H2586,1)="3","Promising",
LEFT(H2586,1)="2","Customers Needing Attention",
LEFT(H2586,1)&lt;="2","At Risk",
RIGHT(H2586,1)="4","Can't Lose Them",
TRUE,"Hibernating"
)</f>
        <v>Promising</v>
      </c>
    </row>
    <row r="2587" spans="1:10" x14ac:dyDescent="0.25">
      <c r="A2587" s="3" t="s">
        <v>2603</v>
      </c>
      <c r="B2587">
        <v>22</v>
      </c>
      <c r="C2587">
        <v>9</v>
      </c>
      <c r="D2587">
        <v>3445.49</v>
      </c>
      <c r="E2587" cm="1">
        <f t="array" ref="E2587">_xlfn.IFS(B2587&gt;87,1,AND(B2587&lt;=87, B2587&gt;45),2,AND(B2587&lt;=45,B2587&gt;18),3,B2587&lt;=18,4)</f>
        <v>3</v>
      </c>
      <c r="F2587" cm="1">
        <f t="array" ref="F2587">_xlfn.IFS(C2587&gt;7,4,AND(C2587&lt;=7, C2587&gt;5),3,AND(C2587&lt;=5,C2587&gt;4),2,C2587&lt;=4,1)</f>
        <v>4</v>
      </c>
      <c r="G2587" cm="1">
        <f t="array" ref="G2587">_xlfn.IFS(D2587&gt;4094,4,AND(D2587&lt;=4094, D2587&gt;2784),3,AND(D2587&lt;=2784,D2587&gt;1779),2,D2587&lt;=1779,1)</f>
        <v>3</v>
      </c>
      <c r="H2587">
        <f t="shared" si="40"/>
        <v>343</v>
      </c>
      <c r="I2587" t="str" cm="1">
        <f t="array" ref="I2587">_xlfn.IFS(H2587&gt;411,"Platinum",AND(H2587&lt;=411, H2587&gt;311),"Gold",AND(H2587&lt;=311,H2587&gt;211),"Silver",H2587&lt;=211,"Bronze")</f>
        <v>Gold</v>
      </c>
      <c r="J2587" t="str" cm="1">
        <f t="array" ref="J2587">_xlfn.IFS(
H2587="444","Champions",
LEFT(H2587,1)="4","Loyal Customers",
MID(H2587,2,1)="4","Potential Loyalists",
LEFT(H2587,1)="3","Promising",
LEFT(H2587,1)="2","Customers Needing Attention",
LEFT(H2587,1)&lt;="2","At Risk",
RIGHT(H2587,1)="4","Can't Lose Them",
TRUE,"Hibernating"
)</f>
        <v>Potential Loyalists</v>
      </c>
    </row>
    <row r="2588" spans="1:10" x14ac:dyDescent="0.25">
      <c r="A2588" s="3" t="s">
        <v>2604</v>
      </c>
      <c r="B2588">
        <v>36</v>
      </c>
      <c r="C2588">
        <v>5</v>
      </c>
      <c r="D2588">
        <v>3159.58</v>
      </c>
      <c r="E2588" cm="1">
        <f t="array" ref="E2588">_xlfn.IFS(B2588&gt;87,1,AND(B2588&lt;=87, B2588&gt;45),2,AND(B2588&lt;=45,B2588&gt;18),3,B2588&lt;=18,4)</f>
        <v>3</v>
      </c>
      <c r="F2588" cm="1">
        <f t="array" ref="F2588">_xlfn.IFS(C2588&gt;7,4,AND(C2588&lt;=7, C2588&gt;5),3,AND(C2588&lt;=5,C2588&gt;4),2,C2588&lt;=4,1)</f>
        <v>2</v>
      </c>
      <c r="G2588" cm="1">
        <f t="array" ref="G2588">_xlfn.IFS(D2588&gt;4094,4,AND(D2588&lt;=4094, D2588&gt;2784),3,AND(D2588&lt;=2784,D2588&gt;1779),2,D2588&lt;=1779,1)</f>
        <v>3</v>
      </c>
      <c r="H2588">
        <f t="shared" si="40"/>
        <v>323</v>
      </c>
      <c r="I2588" t="str" cm="1">
        <f t="array" ref="I2588">_xlfn.IFS(H2588&gt;411,"Platinum",AND(H2588&lt;=411, H2588&gt;311),"Gold",AND(H2588&lt;=311,H2588&gt;211),"Silver",H2588&lt;=211,"Bronze")</f>
        <v>Gold</v>
      </c>
      <c r="J2588" t="str" cm="1">
        <f t="array" ref="J2588">_xlfn.IFS(
H2588="444","Champions",
LEFT(H2588,1)="4","Loyal Customers",
MID(H2588,2,1)="4","Potential Loyalists",
LEFT(H2588,1)="3","Promising",
LEFT(H2588,1)="2","Customers Needing Attention",
LEFT(H2588,1)&lt;="2","At Risk",
RIGHT(H2588,1)="4","Can't Lose Them",
TRUE,"Hibernating"
)</f>
        <v>Promising</v>
      </c>
    </row>
    <row r="2589" spans="1:10" x14ac:dyDescent="0.25">
      <c r="A2589" s="3" t="s">
        <v>2605</v>
      </c>
      <c r="B2589">
        <v>5</v>
      </c>
      <c r="C2589">
        <v>6</v>
      </c>
      <c r="D2589">
        <v>2799.2599999999998</v>
      </c>
      <c r="E2589" cm="1">
        <f t="array" ref="E2589">_xlfn.IFS(B2589&gt;87,1,AND(B2589&lt;=87, B2589&gt;45),2,AND(B2589&lt;=45,B2589&gt;18),3,B2589&lt;=18,4)</f>
        <v>4</v>
      </c>
      <c r="F2589" cm="1">
        <f t="array" ref="F2589">_xlfn.IFS(C2589&gt;7,4,AND(C2589&lt;=7, C2589&gt;5),3,AND(C2589&lt;=5,C2589&gt;4),2,C2589&lt;=4,1)</f>
        <v>3</v>
      </c>
      <c r="G2589" cm="1">
        <f t="array" ref="G2589">_xlfn.IFS(D2589&gt;4094,4,AND(D2589&lt;=4094, D2589&gt;2784),3,AND(D2589&lt;=2784,D2589&gt;1779),2,D2589&lt;=1779,1)</f>
        <v>3</v>
      </c>
      <c r="H2589">
        <f t="shared" si="40"/>
        <v>433</v>
      </c>
      <c r="I2589" t="str" cm="1">
        <f t="array" ref="I2589">_xlfn.IFS(H2589&gt;411,"Platinum",AND(H2589&lt;=411, H2589&gt;311),"Gold",AND(H2589&lt;=311,H2589&gt;211),"Silver",H2589&lt;=211,"Bronze")</f>
        <v>Platinum</v>
      </c>
      <c r="J2589" t="str" cm="1">
        <f t="array" ref="J2589">_xlfn.IFS(
H2589="444","Champions",
LEFT(H2589,1)="4","Loyal Customers",
MID(H2589,2,1)="4","Potential Loyalists",
LEFT(H2589,1)="3","Promising",
LEFT(H2589,1)="2","Customers Needing Attention",
LEFT(H2589,1)&lt;="2","At Risk",
RIGHT(H2589,1)="4","Can't Lose Them",
TRUE,"Hibernating"
)</f>
        <v>Loyal Customers</v>
      </c>
    </row>
    <row r="2590" spans="1:10" x14ac:dyDescent="0.25">
      <c r="A2590" s="3" t="s">
        <v>2606</v>
      </c>
      <c r="B2590">
        <v>191</v>
      </c>
      <c r="C2590">
        <v>5</v>
      </c>
      <c r="D2590">
        <v>1911.08</v>
      </c>
      <c r="E2590" cm="1">
        <f t="array" ref="E2590">_xlfn.IFS(B2590&gt;87,1,AND(B2590&lt;=87, B2590&gt;45),2,AND(B2590&lt;=45,B2590&gt;18),3,B2590&lt;=18,4)</f>
        <v>1</v>
      </c>
      <c r="F2590" cm="1">
        <f t="array" ref="F2590">_xlfn.IFS(C2590&gt;7,4,AND(C2590&lt;=7, C2590&gt;5),3,AND(C2590&lt;=5,C2590&gt;4),2,C2590&lt;=4,1)</f>
        <v>2</v>
      </c>
      <c r="G2590" cm="1">
        <f t="array" ref="G2590">_xlfn.IFS(D2590&gt;4094,4,AND(D2590&lt;=4094, D2590&gt;2784),3,AND(D2590&lt;=2784,D2590&gt;1779),2,D2590&lt;=1779,1)</f>
        <v>2</v>
      </c>
      <c r="H2590">
        <f t="shared" si="40"/>
        <v>122</v>
      </c>
      <c r="I2590" t="str" cm="1">
        <f t="array" ref="I2590">_xlfn.IFS(H2590&gt;411,"Platinum",AND(H2590&lt;=411, H2590&gt;311),"Gold",AND(H2590&lt;=311,H2590&gt;211),"Silver",H2590&lt;=211,"Bronze")</f>
        <v>Bronze</v>
      </c>
      <c r="J2590" t="str" cm="1">
        <f t="array" ref="J2590">_xlfn.IFS(
H2590="444","Champions",
LEFT(H2590,1)="4","Loyal Customers",
MID(H2590,2,1)="4","Potential Loyalists",
LEFT(H2590,1)="3","Promising",
LEFT(H2590,1)="2","Customers Needing Attention",
LEFT(H2590,1)&lt;="2","At Risk",
RIGHT(H2590,1)="4","Can't Lose Them",
TRUE,"Hibernating"
)</f>
        <v>At Risk</v>
      </c>
    </row>
    <row r="2591" spans="1:10" x14ac:dyDescent="0.25">
      <c r="A2591" s="3" t="s">
        <v>2607</v>
      </c>
      <c r="B2591">
        <v>73</v>
      </c>
      <c r="C2591">
        <v>8</v>
      </c>
      <c r="D2591">
        <v>2428.3200000000002</v>
      </c>
      <c r="E2591" cm="1">
        <f t="array" ref="E2591">_xlfn.IFS(B2591&gt;87,1,AND(B2591&lt;=87, B2591&gt;45),2,AND(B2591&lt;=45,B2591&gt;18),3,B2591&lt;=18,4)</f>
        <v>2</v>
      </c>
      <c r="F2591" cm="1">
        <f t="array" ref="F2591">_xlfn.IFS(C2591&gt;7,4,AND(C2591&lt;=7, C2591&gt;5),3,AND(C2591&lt;=5,C2591&gt;4),2,C2591&lt;=4,1)</f>
        <v>4</v>
      </c>
      <c r="G2591" cm="1">
        <f t="array" ref="G2591">_xlfn.IFS(D2591&gt;4094,4,AND(D2591&lt;=4094, D2591&gt;2784),3,AND(D2591&lt;=2784,D2591&gt;1779),2,D2591&lt;=1779,1)</f>
        <v>2</v>
      </c>
      <c r="H2591">
        <f t="shared" si="40"/>
        <v>242</v>
      </c>
      <c r="I2591" t="str" cm="1">
        <f t="array" ref="I2591">_xlfn.IFS(H2591&gt;411,"Platinum",AND(H2591&lt;=411, H2591&gt;311),"Gold",AND(H2591&lt;=311,H2591&gt;211),"Silver",H2591&lt;=211,"Bronze")</f>
        <v>Silver</v>
      </c>
      <c r="J2591" t="str" cm="1">
        <f t="array" ref="J2591">_xlfn.IFS(
H2591="444","Champions",
LEFT(H2591,1)="4","Loyal Customers",
MID(H2591,2,1)="4","Potential Loyalists",
LEFT(H2591,1)="3","Promising",
LEFT(H2591,1)="2","Customers Needing Attention",
LEFT(H2591,1)&lt;="2","At Risk",
RIGHT(H2591,1)="4","Can't Lose Them",
TRUE,"Hibernating"
)</f>
        <v>Potential Loyalists</v>
      </c>
    </row>
    <row r="2592" spans="1:10" x14ac:dyDescent="0.25">
      <c r="A2592" s="3" t="s">
        <v>2608</v>
      </c>
      <c r="B2592">
        <v>3</v>
      </c>
      <c r="C2592">
        <v>6</v>
      </c>
      <c r="D2592">
        <v>2679.5799999999995</v>
      </c>
      <c r="E2592" cm="1">
        <f t="array" ref="E2592">_xlfn.IFS(B2592&gt;87,1,AND(B2592&lt;=87, B2592&gt;45),2,AND(B2592&lt;=45,B2592&gt;18),3,B2592&lt;=18,4)</f>
        <v>4</v>
      </c>
      <c r="F2592" cm="1">
        <f t="array" ref="F2592">_xlfn.IFS(C2592&gt;7,4,AND(C2592&lt;=7, C2592&gt;5),3,AND(C2592&lt;=5,C2592&gt;4),2,C2592&lt;=4,1)</f>
        <v>3</v>
      </c>
      <c r="G2592" cm="1">
        <f t="array" ref="G2592">_xlfn.IFS(D2592&gt;4094,4,AND(D2592&lt;=4094, D2592&gt;2784),3,AND(D2592&lt;=2784,D2592&gt;1779),2,D2592&lt;=1779,1)</f>
        <v>2</v>
      </c>
      <c r="H2592">
        <f t="shared" si="40"/>
        <v>432</v>
      </c>
      <c r="I2592" t="str" cm="1">
        <f t="array" ref="I2592">_xlfn.IFS(H2592&gt;411,"Platinum",AND(H2592&lt;=411, H2592&gt;311),"Gold",AND(H2592&lt;=311,H2592&gt;211),"Silver",H2592&lt;=211,"Bronze")</f>
        <v>Platinum</v>
      </c>
      <c r="J2592" t="str" cm="1">
        <f t="array" ref="J2592">_xlfn.IFS(
H2592="444","Champions",
LEFT(H2592,1)="4","Loyal Customers",
MID(H2592,2,1)="4","Potential Loyalists",
LEFT(H2592,1)="3","Promising",
LEFT(H2592,1)="2","Customers Needing Attention",
LEFT(H2592,1)&lt;="2","At Risk",
RIGHT(H2592,1)="4","Can't Lose Them",
TRUE,"Hibernating"
)</f>
        <v>Loyal Customers</v>
      </c>
    </row>
    <row r="2593" spans="1:10" x14ac:dyDescent="0.25">
      <c r="A2593" s="3" t="s">
        <v>2609</v>
      </c>
      <c r="B2593">
        <v>74</v>
      </c>
      <c r="C2593">
        <v>6</v>
      </c>
      <c r="D2593">
        <v>5824.4800000000005</v>
      </c>
      <c r="E2593" cm="1">
        <f t="array" ref="E2593">_xlfn.IFS(B2593&gt;87,1,AND(B2593&lt;=87, B2593&gt;45),2,AND(B2593&lt;=45,B2593&gt;18),3,B2593&lt;=18,4)</f>
        <v>2</v>
      </c>
      <c r="F2593" cm="1">
        <f t="array" ref="F2593">_xlfn.IFS(C2593&gt;7,4,AND(C2593&lt;=7, C2593&gt;5),3,AND(C2593&lt;=5,C2593&gt;4),2,C2593&lt;=4,1)</f>
        <v>3</v>
      </c>
      <c r="G2593" cm="1">
        <f t="array" ref="G2593">_xlfn.IFS(D2593&gt;4094,4,AND(D2593&lt;=4094, D2593&gt;2784),3,AND(D2593&lt;=2784,D2593&gt;1779),2,D2593&lt;=1779,1)</f>
        <v>4</v>
      </c>
      <c r="H2593">
        <f t="shared" si="40"/>
        <v>234</v>
      </c>
      <c r="I2593" t="str" cm="1">
        <f t="array" ref="I2593">_xlfn.IFS(H2593&gt;411,"Platinum",AND(H2593&lt;=411, H2593&gt;311),"Gold",AND(H2593&lt;=311,H2593&gt;211),"Silver",H2593&lt;=211,"Bronze")</f>
        <v>Silver</v>
      </c>
      <c r="J2593" t="str" cm="1">
        <f t="array" ref="J2593">_xlfn.IFS(
H2593="444","Champions",
LEFT(H2593,1)="4","Loyal Customers",
MID(H2593,2,1)="4","Potential Loyalists",
LEFT(H2593,1)="3","Promising",
LEFT(H2593,1)="2","Customers Needing Attention",
LEFT(H2593,1)&lt;="2","At Risk",
RIGHT(H2593,1)="4","Can't Lose Them",
TRUE,"Hibernating"
)</f>
        <v>Customers Needing Attention</v>
      </c>
    </row>
    <row r="2594" spans="1:10" x14ac:dyDescent="0.25">
      <c r="A2594" s="3" t="s">
        <v>2610</v>
      </c>
      <c r="B2594">
        <v>6</v>
      </c>
      <c r="C2594">
        <v>8</v>
      </c>
      <c r="D2594">
        <v>4608</v>
      </c>
      <c r="E2594" cm="1">
        <f t="array" ref="E2594">_xlfn.IFS(B2594&gt;87,1,AND(B2594&lt;=87, B2594&gt;45),2,AND(B2594&lt;=45,B2594&gt;18),3,B2594&lt;=18,4)</f>
        <v>4</v>
      </c>
      <c r="F2594" cm="1">
        <f t="array" ref="F2594">_xlfn.IFS(C2594&gt;7,4,AND(C2594&lt;=7, C2594&gt;5),3,AND(C2594&lt;=5,C2594&gt;4),2,C2594&lt;=4,1)</f>
        <v>4</v>
      </c>
      <c r="G2594" cm="1">
        <f t="array" ref="G2594">_xlfn.IFS(D2594&gt;4094,4,AND(D2594&lt;=4094, D2594&gt;2784),3,AND(D2594&lt;=2784,D2594&gt;1779),2,D2594&lt;=1779,1)</f>
        <v>4</v>
      </c>
      <c r="H2594">
        <f t="shared" si="40"/>
        <v>444</v>
      </c>
      <c r="I2594" t="str" cm="1">
        <f t="array" ref="I2594">_xlfn.IFS(H2594&gt;411,"Platinum",AND(H2594&lt;=411, H2594&gt;311),"Gold",AND(H2594&lt;=311,H2594&gt;211),"Silver",H2594&lt;=211,"Bronze")</f>
        <v>Platinum</v>
      </c>
      <c r="J2594" t="str" cm="1">
        <f t="array" ref="J2594">_xlfn.IFS(
H2594="444","Champions",
LEFT(H2594,1)="4","Loyal Customers",
MID(H2594,2,1)="4","Potential Loyalists",
LEFT(H2594,1)="3","Promising",
LEFT(H2594,1)="2","Customers Needing Attention",
LEFT(H2594,1)&lt;="2","At Risk",
RIGHT(H2594,1)="4","Can't Lose Them",
TRUE,"Hibernating"
)</f>
        <v>Loyal Customers</v>
      </c>
    </row>
    <row r="2595" spans="1:10" x14ac:dyDescent="0.25">
      <c r="A2595" s="3" t="s">
        <v>2611</v>
      </c>
      <c r="B2595">
        <v>4</v>
      </c>
      <c r="C2595">
        <v>3</v>
      </c>
      <c r="D2595">
        <v>1141.4099999999999</v>
      </c>
      <c r="E2595" cm="1">
        <f t="array" ref="E2595">_xlfn.IFS(B2595&gt;87,1,AND(B2595&lt;=87, B2595&gt;45),2,AND(B2595&lt;=45,B2595&gt;18),3,B2595&lt;=18,4)</f>
        <v>4</v>
      </c>
      <c r="F2595" cm="1">
        <f t="array" ref="F2595">_xlfn.IFS(C2595&gt;7,4,AND(C2595&lt;=7, C2595&gt;5),3,AND(C2595&lt;=5,C2595&gt;4),2,C2595&lt;=4,1)</f>
        <v>1</v>
      </c>
      <c r="G2595" cm="1">
        <f t="array" ref="G2595">_xlfn.IFS(D2595&gt;4094,4,AND(D2595&lt;=4094, D2595&gt;2784),3,AND(D2595&lt;=2784,D2595&gt;1779),2,D2595&lt;=1779,1)</f>
        <v>1</v>
      </c>
      <c r="H2595">
        <f t="shared" si="40"/>
        <v>411</v>
      </c>
      <c r="I2595" t="str" cm="1">
        <f t="array" ref="I2595">_xlfn.IFS(H2595&gt;411,"Platinum",AND(H2595&lt;=411, H2595&gt;311),"Gold",AND(H2595&lt;=311,H2595&gt;211),"Silver",H2595&lt;=211,"Bronze")</f>
        <v>Gold</v>
      </c>
      <c r="J2595" t="str" cm="1">
        <f t="array" ref="J2595">_xlfn.IFS(
H2595="444","Champions",
LEFT(H2595,1)="4","Loyal Customers",
MID(H2595,2,1)="4","Potential Loyalists",
LEFT(H2595,1)="3","Promising",
LEFT(H2595,1)="2","Customers Needing Attention",
LEFT(H2595,1)&lt;="2","At Risk",
RIGHT(H2595,1)="4","Can't Lose Them",
TRUE,"Hibernating"
)</f>
        <v>Loyal Customers</v>
      </c>
    </row>
    <row r="2596" spans="1:10" x14ac:dyDescent="0.25">
      <c r="A2596" s="3" t="s">
        <v>2612</v>
      </c>
      <c r="B2596">
        <v>38</v>
      </c>
      <c r="C2596">
        <v>5</v>
      </c>
      <c r="D2596">
        <v>1119.95</v>
      </c>
      <c r="E2596" cm="1">
        <f t="array" ref="E2596">_xlfn.IFS(B2596&gt;87,1,AND(B2596&lt;=87, B2596&gt;45),2,AND(B2596&lt;=45,B2596&gt;18),3,B2596&lt;=18,4)</f>
        <v>3</v>
      </c>
      <c r="F2596" cm="1">
        <f t="array" ref="F2596">_xlfn.IFS(C2596&gt;7,4,AND(C2596&lt;=7, C2596&gt;5),3,AND(C2596&lt;=5,C2596&gt;4),2,C2596&lt;=4,1)</f>
        <v>2</v>
      </c>
      <c r="G2596" cm="1">
        <f t="array" ref="G2596">_xlfn.IFS(D2596&gt;4094,4,AND(D2596&lt;=4094, D2596&gt;2784),3,AND(D2596&lt;=2784,D2596&gt;1779),2,D2596&lt;=1779,1)</f>
        <v>1</v>
      </c>
      <c r="H2596">
        <f t="shared" si="40"/>
        <v>321</v>
      </c>
      <c r="I2596" t="str" cm="1">
        <f t="array" ref="I2596">_xlfn.IFS(H2596&gt;411,"Platinum",AND(H2596&lt;=411, H2596&gt;311),"Gold",AND(H2596&lt;=311,H2596&gt;211),"Silver",H2596&lt;=211,"Bronze")</f>
        <v>Gold</v>
      </c>
      <c r="J2596" t="str" cm="1">
        <f t="array" ref="J2596">_xlfn.IFS(
H2596="444","Champions",
LEFT(H2596,1)="4","Loyal Customers",
MID(H2596,2,1)="4","Potential Loyalists",
LEFT(H2596,1)="3","Promising",
LEFT(H2596,1)="2","Customers Needing Attention",
LEFT(H2596,1)&lt;="2","At Risk",
RIGHT(H2596,1)="4","Can't Lose Them",
TRUE,"Hibernating"
)</f>
        <v>Promising</v>
      </c>
    </row>
    <row r="2597" spans="1:10" x14ac:dyDescent="0.25">
      <c r="A2597" s="3" t="s">
        <v>2613</v>
      </c>
      <c r="B2597">
        <v>56</v>
      </c>
      <c r="C2597">
        <v>6</v>
      </c>
      <c r="D2597">
        <v>2127.59</v>
      </c>
      <c r="E2597" cm="1">
        <f t="array" ref="E2597">_xlfn.IFS(B2597&gt;87,1,AND(B2597&lt;=87, B2597&gt;45),2,AND(B2597&lt;=45,B2597&gt;18),3,B2597&lt;=18,4)</f>
        <v>2</v>
      </c>
      <c r="F2597" cm="1">
        <f t="array" ref="F2597">_xlfn.IFS(C2597&gt;7,4,AND(C2597&lt;=7, C2597&gt;5),3,AND(C2597&lt;=5,C2597&gt;4),2,C2597&lt;=4,1)</f>
        <v>3</v>
      </c>
      <c r="G2597" cm="1">
        <f t="array" ref="G2597">_xlfn.IFS(D2597&gt;4094,4,AND(D2597&lt;=4094, D2597&gt;2784),3,AND(D2597&lt;=2784,D2597&gt;1779),2,D2597&lt;=1779,1)</f>
        <v>2</v>
      </c>
      <c r="H2597">
        <f t="shared" si="40"/>
        <v>232</v>
      </c>
      <c r="I2597" t="str" cm="1">
        <f t="array" ref="I2597">_xlfn.IFS(H2597&gt;411,"Platinum",AND(H2597&lt;=411, H2597&gt;311),"Gold",AND(H2597&lt;=311,H2597&gt;211),"Silver",H2597&lt;=211,"Bronze")</f>
        <v>Silver</v>
      </c>
      <c r="J2597" t="str" cm="1">
        <f t="array" ref="J2597">_xlfn.IFS(
H2597="444","Champions",
LEFT(H2597,1)="4","Loyal Customers",
MID(H2597,2,1)="4","Potential Loyalists",
LEFT(H2597,1)="3","Promising",
LEFT(H2597,1)="2","Customers Needing Attention",
LEFT(H2597,1)&lt;="2","At Risk",
RIGHT(H2597,1)="4","Can't Lose Them",
TRUE,"Hibernating"
)</f>
        <v>Customers Needing Attention</v>
      </c>
    </row>
    <row r="2598" spans="1:10" x14ac:dyDescent="0.25">
      <c r="A2598" s="3" t="s">
        <v>2614</v>
      </c>
      <c r="B2598">
        <v>113</v>
      </c>
      <c r="C2598">
        <v>6</v>
      </c>
      <c r="D2598">
        <v>2364.5100000000002</v>
      </c>
      <c r="E2598" cm="1">
        <f t="array" ref="E2598">_xlfn.IFS(B2598&gt;87,1,AND(B2598&lt;=87, B2598&gt;45),2,AND(B2598&lt;=45,B2598&gt;18),3,B2598&lt;=18,4)</f>
        <v>1</v>
      </c>
      <c r="F2598" cm="1">
        <f t="array" ref="F2598">_xlfn.IFS(C2598&gt;7,4,AND(C2598&lt;=7, C2598&gt;5),3,AND(C2598&lt;=5,C2598&gt;4),2,C2598&lt;=4,1)</f>
        <v>3</v>
      </c>
      <c r="G2598" cm="1">
        <f t="array" ref="G2598">_xlfn.IFS(D2598&gt;4094,4,AND(D2598&lt;=4094, D2598&gt;2784),3,AND(D2598&lt;=2784,D2598&gt;1779),2,D2598&lt;=1779,1)</f>
        <v>2</v>
      </c>
      <c r="H2598">
        <f t="shared" si="40"/>
        <v>132</v>
      </c>
      <c r="I2598" t="str" cm="1">
        <f t="array" ref="I2598">_xlfn.IFS(H2598&gt;411,"Platinum",AND(H2598&lt;=411, H2598&gt;311),"Gold",AND(H2598&lt;=311,H2598&gt;211),"Silver",H2598&lt;=211,"Bronze")</f>
        <v>Bronze</v>
      </c>
      <c r="J2598" t="str" cm="1">
        <f t="array" ref="J2598">_xlfn.IFS(
H2598="444","Champions",
LEFT(H2598,1)="4","Loyal Customers",
MID(H2598,2,1)="4","Potential Loyalists",
LEFT(H2598,1)="3","Promising",
LEFT(H2598,1)="2","Customers Needing Attention",
LEFT(H2598,1)&lt;="2","At Risk",
RIGHT(H2598,1)="4","Can't Lose Them",
TRUE,"Hibernating"
)</f>
        <v>At Risk</v>
      </c>
    </row>
    <row r="2599" spans="1:10" x14ac:dyDescent="0.25">
      <c r="A2599" s="3" t="s">
        <v>2615</v>
      </c>
      <c r="B2599">
        <v>49</v>
      </c>
      <c r="C2599">
        <v>4</v>
      </c>
      <c r="D2599">
        <v>921.62000000000012</v>
      </c>
      <c r="E2599" cm="1">
        <f t="array" ref="E2599">_xlfn.IFS(B2599&gt;87,1,AND(B2599&lt;=87, B2599&gt;45),2,AND(B2599&lt;=45,B2599&gt;18),3,B2599&lt;=18,4)</f>
        <v>2</v>
      </c>
      <c r="F2599" cm="1">
        <f t="array" ref="F2599">_xlfn.IFS(C2599&gt;7,4,AND(C2599&lt;=7, C2599&gt;5),3,AND(C2599&lt;=5,C2599&gt;4),2,C2599&lt;=4,1)</f>
        <v>1</v>
      </c>
      <c r="G2599" cm="1">
        <f t="array" ref="G2599">_xlfn.IFS(D2599&gt;4094,4,AND(D2599&lt;=4094, D2599&gt;2784),3,AND(D2599&lt;=2784,D2599&gt;1779),2,D2599&lt;=1779,1)</f>
        <v>1</v>
      </c>
      <c r="H2599">
        <f t="shared" si="40"/>
        <v>211</v>
      </c>
      <c r="I2599" t="str" cm="1">
        <f t="array" ref="I2599">_xlfn.IFS(H2599&gt;411,"Platinum",AND(H2599&lt;=411, H2599&gt;311),"Gold",AND(H2599&lt;=311,H2599&gt;211),"Silver",H2599&lt;=211,"Bronze")</f>
        <v>Bronze</v>
      </c>
      <c r="J2599" t="str" cm="1">
        <f t="array" ref="J2599">_xlfn.IFS(
H2599="444","Champions",
LEFT(H2599,1)="4","Loyal Customers",
MID(H2599,2,1)="4","Potential Loyalists",
LEFT(H2599,1)="3","Promising",
LEFT(H2599,1)="2","Customers Needing Attention",
LEFT(H2599,1)&lt;="2","At Risk",
RIGHT(H2599,1)="4","Can't Lose Them",
TRUE,"Hibernating"
)</f>
        <v>Customers Needing Attention</v>
      </c>
    </row>
    <row r="2600" spans="1:10" x14ac:dyDescent="0.25">
      <c r="A2600" s="3" t="s">
        <v>2616</v>
      </c>
      <c r="B2600">
        <v>100</v>
      </c>
      <c r="C2600">
        <v>7</v>
      </c>
      <c r="D2600">
        <v>2820.79</v>
      </c>
      <c r="E2600" cm="1">
        <f t="array" ref="E2600">_xlfn.IFS(B2600&gt;87,1,AND(B2600&lt;=87, B2600&gt;45),2,AND(B2600&lt;=45,B2600&gt;18),3,B2600&lt;=18,4)</f>
        <v>1</v>
      </c>
      <c r="F2600" cm="1">
        <f t="array" ref="F2600">_xlfn.IFS(C2600&gt;7,4,AND(C2600&lt;=7, C2600&gt;5),3,AND(C2600&lt;=5,C2600&gt;4),2,C2600&lt;=4,1)</f>
        <v>3</v>
      </c>
      <c r="G2600" cm="1">
        <f t="array" ref="G2600">_xlfn.IFS(D2600&gt;4094,4,AND(D2600&lt;=4094, D2600&gt;2784),3,AND(D2600&lt;=2784,D2600&gt;1779),2,D2600&lt;=1779,1)</f>
        <v>3</v>
      </c>
      <c r="H2600">
        <f t="shared" si="40"/>
        <v>133</v>
      </c>
      <c r="I2600" t="str" cm="1">
        <f t="array" ref="I2600">_xlfn.IFS(H2600&gt;411,"Platinum",AND(H2600&lt;=411, H2600&gt;311),"Gold",AND(H2600&lt;=311,H2600&gt;211),"Silver",H2600&lt;=211,"Bronze")</f>
        <v>Bronze</v>
      </c>
      <c r="J2600" t="str" cm="1">
        <f t="array" ref="J2600">_xlfn.IFS(
H2600="444","Champions",
LEFT(H2600,1)="4","Loyal Customers",
MID(H2600,2,1)="4","Potential Loyalists",
LEFT(H2600,1)="3","Promising",
LEFT(H2600,1)="2","Customers Needing Attention",
LEFT(H2600,1)&lt;="2","At Risk",
RIGHT(H2600,1)="4","Can't Lose Them",
TRUE,"Hibernating"
)</f>
        <v>At Risk</v>
      </c>
    </row>
    <row r="2601" spans="1:10" x14ac:dyDescent="0.25">
      <c r="A2601" s="3" t="s">
        <v>2617</v>
      </c>
      <c r="B2601">
        <v>78</v>
      </c>
      <c r="C2601">
        <v>5</v>
      </c>
      <c r="D2601">
        <v>1294.6599999999999</v>
      </c>
      <c r="E2601" cm="1">
        <f t="array" ref="E2601">_xlfn.IFS(B2601&gt;87,1,AND(B2601&lt;=87, B2601&gt;45),2,AND(B2601&lt;=45,B2601&gt;18),3,B2601&lt;=18,4)</f>
        <v>2</v>
      </c>
      <c r="F2601" cm="1">
        <f t="array" ref="F2601">_xlfn.IFS(C2601&gt;7,4,AND(C2601&lt;=7, C2601&gt;5),3,AND(C2601&lt;=5,C2601&gt;4),2,C2601&lt;=4,1)</f>
        <v>2</v>
      </c>
      <c r="G2601" cm="1">
        <f t="array" ref="G2601">_xlfn.IFS(D2601&gt;4094,4,AND(D2601&lt;=4094, D2601&gt;2784),3,AND(D2601&lt;=2784,D2601&gt;1779),2,D2601&lt;=1779,1)</f>
        <v>1</v>
      </c>
      <c r="H2601">
        <f t="shared" si="40"/>
        <v>221</v>
      </c>
      <c r="I2601" t="str" cm="1">
        <f t="array" ref="I2601">_xlfn.IFS(H2601&gt;411,"Platinum",AND(H2601&lt;=411, H2601&gt;311),"Gold",AND(H2601&lt;=311,H2601&gt;211),"Silver",H2601&lt;=211,"Bronze")</f>
        <v>Silver</v>
      </c>
      <c r="J2601" t="str" cm="1">
        <f t="array" ref="J2601">_xlfn.IFS(
H2601="444","Champions",
LEFT(H2601,1)="4","Loyal Customers",
MID(H2601,2,1)="4","Potential Loyalists",
LEFT(H2601,1)="3","Promising",
LEFT(H2601,1)="2","Customers Needing Attention",
LEFT(H2601,1)&lt;="2","At Risk",
RIGHT(H2601,1)="4","Can't Lose Them",
TRUE,"Hibernating"
)</f>
        <v>Customers Needing Attention</v>
      </c>
    </row>
    <row r="2602" spans="1:10" x14ac:dyDescent="0.25">
      <c r="A2602" s="3" t="s">
        <v>2618</v>
      </c>
      <c r="B2602">
        <v>10</v>
      </c>
      <c r="C2602">
        <v>7</v>
      </c>
      <c r="D2602">
        <v>3962.06</v>
      </c>
      <c r="E2602" cm="1">
        <f t="array" ref="E2602">_xlfn.IFS(B2602&gt;87,1,AND(B2602&lt;=87, B2602&gt;45),2,AND(B2602&lt;=45,B2602&gt;18),3,B2602&lt;=18,4)</f>
        <v>4</v>
      </c>
      <c r="F2602" cm="1">
        <f t="array" ref="F2602">_xlfn.IFS(C2602&gt;7,4,AND(C2602&lt;=7, C2602&gt;5),3,AND(C2602&lt;=5,C2602&gt;4),2,C2602&lt;=4,1)</f>
        <v>3</v>
      </c>
      <c r="G2602" cm="1">
        <f t="array" ref="G2602">_xlfn.IFS(D2602&gt;4094,4,AND(D2602&lt;=4094, D2602&gt;2784),3,AND(D2602&lt;=2784,D2602&gt;1779),2,D2602&lt;=1779,1)</f>
        <v>3</v>
      </c>
      <c r="H2602">
        <f t="shared" si="40"/>
        <v>433</v>
      </c>
      <c r="I2602" t="str" cm="1">
        <f t="array" ref="I2602">_xlfn.IFS(H2602&gt;411,"Platinum",AND(H2602&lt;=411, H2602&gt;311),"Gold",AND(H2602&lt;=311,H2602&gt;211),"Silver",H2602&lt;=211,"Bronze")</f>
        <v>Platinum</v>
      </c>
      <c r="J2602" t="str" cm="1">
        <f t="array" ref="J2602">_xlfn.IFS(
H2602="444","Champions",
LEFT(H2602,1)="4","Loyal Customers",
MID(H2602,2,1)="4","Potential Loyalists",
LEFT(H2602,1)="3","Promising",
LEFT(H2602,1)="2","Customers Needing Attention",
LEFT(H2602,1)&lt;="2","At Risk",
RIGHT(H2602,1)="4","Can't Lose Them",
TRUE,"Hibernating"
)</f>
        <v>Loyal Customers</v>
      </c>
    </row>
    <row r="2603" spans="1:10" x14ac:dyDescent="0.25">
      <c r="A2603" s="3" t="s">
        <v>2619</v>
      </c>
      <c r="B2603">
        <v>31</v>
      </c>
      <c r="C2603">
        <v>5</v>
      </c>
      <c r="D2603">
        <v>1367.0000000000002</v>
      </c>
      <c r="E2603" cm="1">
        <f t="array" ref="E2603">_xlfn.IFS(B2603&gt;87,1,AND(B2603&lt;=87, B2603&gt;45),2,AND(B2603&lt;=45,B2603&gt;18),3,B2603&lt;=18,4)</f>
        <v>3</v>
      </c>
      <c r="F2603" cm="1">
        <f t="array" ref="F2603">_xlfn.IFS(C2603&gt;7,4,AND(C2603&lt;=7, C2603&gt;5),3,AND(C2603&lt;=5,C2603&gt;4),2,C2603&lt;=4,1)</f>
        <v>2</v>
      </c>
      <c r="G2603" cm="1">
        <f t="array" ref="G2603">_xlfn.IFS(D2603&gt;4094,4,AND(D2603&lt;=4094, D2603&gt;2784),3,AND(D2603&lt;=2784,D2603&gt;1779),2,D2603&lt;=1779,1)</f>
        <v>1</v>
      </c>
      <c r="H2603">
        <f t="shared" si="40"/>
        <v>321</v>
      </c>
      <c r="I2603" t="str" cm="1">
        <f t="array" ref="I2603">_xlfn.IFS(H2603&gt;411,"Platinum",AND(H2603&lt;=411, H2603&gt;311),"Gold",AND(H2603&lt;=311,H2603&gt;211),"Silver",H2603&lt;=211,"Bronze")</f>
        <v>Gold</v>
      </c>
      <c r="J2603" t="str" cm="1">
        <f t="array" ref="J2603">_xlfn.IFS(
H2603="444","Champions",
LEFT(H2603,1)="4","Loyal Customers",
MID(H2603,2,1)="4","Potential Loyalists",
LEFT(H2603,1)="3","Promising",
LEFT(H2603,1)="2","Customers Needing Attention",
LEFT(H2603,1)&lt;="2","At Risk",
RIGHT(H2603,1)="4","Can't Lose Them",
TRUE,"Hibernating"
)</f>
        <v>Promising</v>
      </c>
    </row>
    <row r="2604" spans="1:10" x14ac:dyDescent="0.25">
      <c r="A2604" s="3" t="s">
        <v>2620</v>
      </c>
      <c r="B2604">
        <v>48</v>
      </c>
      <c r="C2604">
        <v>3</v>
      </c>
      <c r="D2604">
        <v>1511.5700000000002</v>
      </c>
      <c r="E2604" cm="1">
        <f t="array" ref="E2604">_xlfn.IFS(B2604&gt;87,1,AND(B2604&lt;=87, B2604&gt;45),2,AND(B2604&lt;=45,B2604&gt;18),3,B2604&lt;=18,4)</f>
        <v>2</v>
      </c>
      <c r="F2604" cm="1">
        <f t="array" ref="F2604">_xlfn.IFS(C2604&gt;7,4,AND(C2604&lt;=7, C2604&gt;5),3,AND(C2604&lt;=5,C2604&gt;4),2,C2604&lt;=4,1)</f>
        <v>1</v>
      </c>
      <c r="G2604" cm="1">
        <f t="array" ref="G2604">_xlfn.IFS(D2604&gt;4094,4,AND(D2604&lt;=4094, D2604&gt;2784),3,AND(D2604&lt;=2784,D2604&gt;1779),2,D2604&lt;=1779,1)</f>
        <v>1</v>
      </c>
      <c r="H2604">
        <f t="shared" si="40"/>
        <v>211</v>
      </c>
      <c r="I2604" t="str" cm="1">
        <f t="array" ref="I2604">_xlfn.IFS(H2604&gt;411,"Platinum",AND(H2604&lt;=411, H2604&gt;311),"Gold",AND(H2604&lt;=311,H2604&gt;211),"Silver",H2604&lt;=211,"Bronze")</f>
        <v>Bronze</v>
      </c>
      <c r="J2604" t="str" cm="1">
        <f t="array" ref="J2604">_xlfn.IFS(
H2604="444","Champions",
LEFT(H2604,1)="4","Loyal Customers",
MID(H2604,2,1)="4","Potential Loyalists",
LEFT(H2604,1)="3","Promising",
LEFT(H2604,1)="2","Customers Needing Attention",
LEFT(H2604,1)&lt;="2","At Risk",
RIGHT(H2604,1)="4","Can't Lose Them",
TRUE,"Hibernating"
)</f>
        <v>Customers Needing Attention</v>
      </c>
    </row>
    <row r="2605" spans="1:10" x14ac:dyDescent="0.25">
      <c r="A2605" s="3" t="s">
        <v>2621</v>
      </c>
      <c r="B2605">
        <v>107</v>
      </c>
      <c r="C2605">
        <v>5</v>
      </c>
      <c r="D2605">
        <v>2978.04</v>
      </c>
      <c r="E2605" cm="1">
        <f t="array" ref="E2605">_xlfn.IFS(B2605&gt;87,1,AND(B2605&lt;=87, B2605&gt;45),2,AND(B2605&lt;=45,B2605&gt;18),3,B2605&lt;=18,4)</f>
        <v>1</v>
      </c>
      <c r="F2605" cm="1">
        <f t="array" ref="F2605">_xlfn.IFS(C2605&gt;7,4,AND(C2605&lt;=7, C2605&gt;5),3,AND(C2605&lt;=5,C2605&gt;4),2,C2605&lt;=4,1)</f>
        <v>2</v>
      </c>
      <c r="G2605" cm="1">
        <f t="array" ref="G2605">_xlfn.IFS(D2605&gt;4094,4,AND(D2605&lt;=4094, D2605&gt;2784),3,AND(D2605&lt;=2784,D2605&gt;1779),2,D2605&lt;=1779,1)</f>
        <v>3</v>
      </c>
      <c r="H2605">
        <f t="shared" si="40"/>
        <v>123</v>
      </c>
      <c r="I2605" t="str" cm="1">
        <f t="array" ref="I2605">_xlfn.IFS(H2605&gt;411,"Platinum",AND(H2605&lt;=411, H2605&gt;311),"Gold",AND(H2605&lt;=311,H2605&gt;211),"Silver",H2605&lt;=211,"Bronze")</f>
        <v>Bronze</v>
      </c>
      <c r="J2605" t="str" cm="1">
        <f t="array" ref="J2605">_xlfn.IFS(
H2605="444","Champions",
LEFT(H2605,1)="4","Loyal Customers",
MID(H2605,2,1)="4","Potential Loyalists",
LEFT(H2605,1)="3","Promising",
LEFT(H2605,1)="2","Customers Needing Attention",
LEFT(H2605,1)&lt;="2","At Risk",
RIGHT(H2605,1)="4","Can't Lose Them",
TRUE,"Hibernating"
)</f>
        <v>At Risk</v>
      </c>
    </row>
    <row r="2606" spans="1:10" x14ac:dyDescent="0.25">
      <c r="A2606" s="3" t="s">
        <v>2622</v>
      </c>
      <c r="B2606">
        <v>129</v>
      </c>
      <c r="C2606">
        <v>3</v>
      </c>
      <c r="D2606">
        <v>1136.03</v>
      </c>
      <c r="E2606" cm="1">
        <f t="array" ref="E2606">_xlfn.IFS(B2606&gt;87,1,AND(B2606&lt;=87, B2606&gt;45),2,AND(B2606&lt;=45,B2606&gt;18),3,B2606&lt;=18,4)</f>
        <v>1</v>
      </c>
      <c r="F2606" cm="1">
        <f t="array" ref="F2606">_xlfn.IFS(C2606&gt;7,4,AND(C2606&lt;=7, C2606&gt;5),3,AND(C2606&lt;=5,C2606&gt;4),2,C2606&lt;=4,1)</f>
        <v>1</v>
      </c>
      <c r="G2606" cm="1">
        <f t="array" ref="G2606">_xlfn.IFS(D2606&gt;4094,4,AND(D2606&lt;=4094, D2606&gt;2784),3,AND(D2606&lt;=2784,D2606&gt;1779),2,D2606&lt;=1779,1)</f>
        <v>1</v>
      </c>
      <c r="H2606">
        <f t="shared" si="40"/>
        <v>111</v>
      </c>
      <c r="I2606" t="str" cm="1">
        <f t="array" ref="I2606">_xlfn.IFS(H2606&gt;411,"Platinum",AND(H2606&lt;=411, H2606&gt;311),"Gold",AND(H2606&lt;=311,H2606&gt;211),"Silver",H2606&lt;=211,"Bronze")</f>
        <v>Bronze</v>
      </c>
      <c r="J2606" t="str" cm="1">
        <f t="array" ref="J2606">_xlfn.IFS(
H2606="444","Champions",
LEFT(H2606,1)="4","Loyal Customers",
MID(H2606,2,1)="4","Potential Loyalists",
LEFT(H2606,1)="3","Promising",
LEFT(H2606,1)="2","Customers Needing Attention",
LEFT(H2606,1)&lt;="2","At Risk",
RIGHT(H2606,1)="4","Can't Lose Them",
TRUE,"Hibernating"
)</f>
        <v>At Risk</v>
      </c>
    </row>
    <row r="2607" spans="1:10" x14ac:dyDescent="0.25">
      <c r="A2607" s="3" t="s">
        <v>2623</v>
      </c>
      <c r="B2607">
        <v>221</v>
      </c>
      <c r="C2607">
        <v>5</v>
      </c>
      <c r="D2607">
        <v>2496.5100000000002</v>
      </c>
      <c r="E2607" cm="1">
        <f t="array" ref="E2607">_xlfn.IFS(B2607&gt;87,1,AND(B2607&lt;=87, B2607&gt;45),2,AND(B2607&lt;=45,B2607&gt;18),3,B2607&lt;=18,4)</f>
        <v>1</v>
      </c>
      <c r="F2607" cm="1">
        <f t="array" ref="F2607">_xlfn.IFS(C2607&gt;7,4,AND(C2607&lt;=7, C2607&gt;5),3,AND(C2607&lt;=5,C2607&gt;4),2,C2607&lt;=4,1)</f>
        <v>2</v>
      </c>
      <c r="G2607" cm="1">
        <f t="array" ref="G2607">_xlfn.IFS(D2607&gt;4094,4,AND(D2607&lt;=4094, D2607&gt;2784),3,AND(D2607&lt;=2784,D2607&gt;1779),2,D2607&lt;=1779,1)</f>
        <v>2</v>
      </c>
      <c r="H2607">
        <f t="shared" si="40"/>
        <v>122</v>
      </c>
      <c r="I2607" t="str" cm="1">
        <f t="array" ref="I2607">_xlfn.IFS(H2607&gt;411,"Platinum",AND(H2607&lt;=411, H2607&gt;311),"Gold",AND(H2607&lt;=311,H2607&gt;211),"Silver",H2607&lt;=211,"Bronze")</f>
        <v>Bronze</v>
      </c>
      <c r="J2607" t="str" cm="1">
        <f t="array" ref="J2607">_xlfn.IFS(
H2607="444","Champions",
LEFT(H2607,1)="4","Loyal Customers",
MID(H2607,2,1)="4","Potential Loyalists",
LEFT(H2607,1)="3","Promising",
LEFT(H2607,1)="2","Customers Needing Attention",
LEFT(H2607,1)&lt;="2","At Risk",
RIGHT(H2607,1)="4","Can't Lose Them",
TRUE,"Hibernating"
)</f>
        <v>At Risk</v>
      </c>
    </row>
    <row r="2608" spans="1:10" x14ac:dyDescent="0.25">
      <c r="A2608" s="3" t="s">
        <v>2624</v>
      </c>
      <c r="B2608">
        <v>24</v>
      </c>
      <c r="C2608">
        <v>2</v>
      </c>
      <c r="D2608">
        <v>456.99</v>
      </c>
      <c r="E2608" cm="1">
        <f t="array" ref="E2608">_xlfn.IFS(B2608&gt;87,1,AND(B2608&lt;=87, B2608&gt;45),2,AND(B2608&lt;=45,B2608&gt;18),3,B2608&lt;=18,4)</f>
        <v>3</v>
      </c>
      <c r="F2608" cm="1">
        <f t="array" ref="F2608">_xlfn.IFS(C2608&gt;7,4,AND(C2608&lt;=7, C2608&gt;5),3,AND(C2608&lt;=5,C2608&gt;4),2,C2608&lt;=4,1)</f>
        <v>1</v>
      </c>
      <c r="G2608" cm="1">
        <f t="array" ref="G2608">_xlfn.IFS(D2608&gt;4094,4,AND(D2608&lt;=4094, D2608&gt;2784),3,AND(D2608&lt;=2784,D2608&gt;1779),2,D2608&lt;=1779,1)</f>
        <v>1</v>
      </c>
      <c r="H2608">
        <f t="shared" si="40"/>
        <v>311</v>
      </c>
      <c r="I2608" t="str" cm="1">
        <f t="array" ref="I2608">_xlfn.IFS(H2608&gt;411,"Platinum",AND(H2608&lt;=411, H2608&gt;311),"Gold",AND(H2608&lt;=311,H2608&gt;211),"Silver",H2608&lt;=211,"Bronze")</f>
        <v>Silver</v>
      </c>
      <c r="J2608" t="str" cm="1">
        <f t="array" ref="J2608">_xlfn.IFS(
H2608="444","Champions",
LEFT(H2608,1)="4","Loyal Customers",
MID(H2608,2,1)="4","Potential Loyalists",
LEFT(H2608,1)="3","Promising",
LEFT(H2608,1)="2","Customers Needing Attention",
LEFT(H2608,1)&lt;="2","At Risk",
RIGHT(H2608,1)="4","Can't Lose Them",
TRUE,"Hibernating"
)</f>
        <v>Promising</v>
      </c>
    </row>
    <row r="2609" spans="1:10" x14ac:dyDescent="0.25">
      <c r="A2609" s="3" t="s">
        <v>2625</v>
      </c>
      <c r="B2609">
        <v>38</v>
      </c>
      <c r="C2609">
        <v>6</v>
      </c>
      <c r="D2609">
        <v>5796.16</v>
      </c>
      <c r="E2609" cm="1">
        <f t="array" ref="E2609">_xlfn.IFS(B2609&gt;87,1,AND(B2609&lt;=87, B2609&gt;45),2,AND(B2609&lt;=45,B2609&gt;18),3,B2609&lt;=18,4)</f>
        <v>3</v>
      </c>
      <c r="F2609" cm="1">
        <f t="array" ref="F2609">_xlfn.IFS(C2609&gt;7,4,AND(C2609&lt;=7, C2609&gt;5),3,AND(C2609&lt;=5,C2609&gt;4),2,C2609&lt;=4,1)</f>
        <v>3</v>
      </c>
      <c r="G2609" cm="1">
        <f t="array" ref="G2609">_xlfn.IFS(D2609&gt;4094,4,AND(D2609&lt;=4094, D2609&gt;2784),3,AND(D2609&lt;=2784,D2609&gt;1779),2,D2609&lt;=1779,1)</f>
        <v>4</v>
      </c>
      <c r="H2609">
        <f t="shared" si="40"/>
        <v>334</v>
      </c>
      <c r="I2609" t="str" cm="1">
        <f t="array" ref="I2609">_xlfn.IFS(H2609&gt;411,"Platinum",AND(H2609&lt;=411, H2609&gt;311),"Gold",AND(H2609&lt;=311,H2609&gt;211),"Silver",H2609&lt;=211,"Bronze")</f>
        <v>Gold</v>
      </c>
      <c r="J2609" t="str" cm="1">
        <f t="array" ref="J2609">_xlfn.IFS(
H2609="444","Champions",
LEFT(H2609,1)="4","Loyal Customers",
MID(H2609,2,1)="4","Potential Loyalists",
LEFT(H2609,1)="3","Promising",
LEFT(H2609,1)="2","Customers Needing Attention",
LEFT(H2609,1)&lt;="2","At Risk",
RIGHT(H2609,1)="4","Can't Lose Them",
TRUE,"Hibernating"
)</f>
        <v>Promising</v>
      </c>
    </row>
    <row r="2610" spans="1:10" x14ac:dyDescent="0.25">
      <c r="A2610" s="3" t="s">
        <v>2626</v>
      </c>
      <c r="B2610">
        <v>39</v>
      </c>
      <c r="C2610">
        <v>6</v>
      </c>
      <c r="D2610">
        <v>3138.49</v>
      </c>
      <c r="E2610" cm="1">
        <f t="array" ref="E2610">_xlfn.IFS(B2610&gt;87,1,AND(B2610&lt;=87, B2610&gt;45),2,AND(B2610&lt;=45,B2610&gt;18),3,B2610&lt;=18,4)</f>
        <v>3</v>
      </c>
      <c r="F2610" cm="1">
        <f t="array" ref="F2610">_xlfn.IFS(C2610&gt;7,4,AND(C2610&lt;=7, C2610&gt;5),3,AND(C2610&lt;=5,C2610&gt;4),2,C2610&lt;=4,1)</f>
        <v>3</v>
      </c>
      <c r="G2610" cm="1">
        <f t="array" ref="G2610">_xlfn.IFS(D2610&gt;4094,4,AND(D2610&lt;=4094, D2610&gt;2784),3,AND(D2610&lt;=2784,D2610&gt;1779),2,D2610&lt;=1779,1)</f>
        <v>3</v>
      </c>
      <c r="H2610">
        <f t="shared" si="40"/>
        <v>333</v>
      </c>
      <c r="I2610" t="str" cm="1">
        <f t="array" ref="I2610">_xlfn.IFS(H2610&gt;411,"Platinum",AND(H2610&lt;=411, H2610&gt;311),"Gold",AND(H2610&lt;=311,H2610&gt;211),"Silver",H2610&lt;=211,"Bronze")</f>
        <v>Gold</v>
      </c>
      <c r="J2610" t="str" cm="1">
        <f t="array" ref="J2610">_xlfn.IFS(
H2610="444","Champions",
LEFT(H2610,1)="4","Loyal Customers",
MID(H2610,2,1)="4","Potential Loyalists",
LEFT(H2610,1)="3","Promising",
LEFT(H2610,1)="2","Customers Needing Attention",
LEFT(H2610,1)&lt;="2","At Risk",
RIGHT(H2610,1)="4","Can't Lose Them",
TRUE,"Hibernating"
)</f>
        <v>Promising</v>
      </c>
    </row>
    <row r="2611" spans="1:10" x14ac:dyDescent="0.25">
      <c r="A2611" s="3" t="s">
        <v>2627</v>
      </c>
      <c r="B2611">
        <v>37</v>
      </c>
      <c r="C2611">
        <v>6</v>
      </c>
      <c r="D2611">
        <v>2788.69</v>
      </c>
      <c r="E2611" cm="1">
        <f t="array" ref="E2611">_xlfn.IFS(B2611&gt;87,1,AND(B2611&lt;=87, B2611&gt;45),2,AND(B2611&lt;=45,B2611&gt;18),3,B2611&lt;=18,4)</f>
        <v>3</v>
      </c>
      <c r="F2611" cm="1">
        <f t="array" ref="F2611">_xlfn.IFS(C2611&gt;7,4,AND(C2611&lt;=7, C2611&gt;5),3,AND(C2611&lt;=5,C2611&gt;4),2,C2611&lt;=4,1)</f>
        <v>3</v>
      </c>
      <c r="G2611" cm="1">
        <f t="array" ref="G2611">_xlfn.IFS(D2611&gt;4094,4,AND(D2611&lt;=4094, D2611&gt;2784),3,AND(D2611&lt;=2784,D2611&gt;1779),2,D2611&lt;=1779,1)</f>
        <v>3</v>
      </c>
      <c r="H2611">
        <f t="shared" si="40"/>
        <v>333</v>
      </c>
      <c r="I2611" t="str" cm="1">
        <f t="array" ref="I2611">_xlfn.IFS(H2611&gt;411,"Platinum",AND(H2611&lt;=411, H2611&gt;311),"Gold",AND(H2611&lt;=311,H2611&gt;211),"Silver",H2611&lt;=211,"Bronze")</f>
        <v>Gold</v>
      </c>
      <c r="J2611" t="str" cm="1">
        <f t="array" ref="J2611">_xlfn.IFS(
H2611="444","Champions",
LEFT(H2611,1)="4","Loyal Customers",
MID(H2611,2,1)="4","Potential Loyalists",
LEFT(H2611,1)="3","Promising",
LEFT(H2611,1)="2","Customers Needing Attention",
LEFT(H2611,1)&lt;="2","At Risk",
RIGHT(H2611,1)="4","Can't Lose Them",
TRUE,"Hibernating"
)</f>
        <v>Promising</v>
      </c>
    </row>
    <row r="2612" spans="1:10" x14ac:dyDescent="0.25">
      <c r="A2612" s="3" t="s">
        <v>2628</v>
      </c>
      <c r="B2612">
        <v>30</v>
      </c>
      <c r="C2612">
        <v>7</v>
      </c>
      <c r="D2612">
        <v>2608.46</v>
      </c>
      <c r="E2612" cm="1">
        <f t="array" ref="E2612">_xlfn.IFS(B2612&gt;87,1,AND(B2612&lt;=87, B2612&gt;45),2,AND(B2612&lt;=45,B2612&gt;18),3,B2612&lt;=18,4)</f>
        <v>3</v>
      </c>
      <c r="F2612" cm="1">
        <f t="array" ref="F2612">_xlfn.IFS(C2612&gt;7,4,AND(C2612&lt;=7, C2612&gt;5),3,AND(C2612&lt;=5,C2612&gt;4),2,C2612&lt;=4,1)</f>
        <v>3</v>
      </c>
      <c r="G2612" cm="1">
        <f t="array" ref="G2612">_xlfn.IFS(D2612&gt;4094,4,AND(D2612&lt;=4094, D2612&gt;2784),3,AND(D2612&lt;=2784,D2612&gt;1779),2,D2612&lt;=1779,1)</f>
        <v>2</v>
      </c>
      <c r="H2612">
        <f t="shared" si="40"/>
        <v>332</v>
      </c>
      <c r="I2612" t="str" cm="1">
        <f t="array" ref="I2612">_xlfn.IFS(H2612&gt;411,"Platinum",AND(H2612&lt;=411, H2612&gt;311),"Gold",AND(H2612&lt;=311,H2612&gt;211),"Silver",H2612&lt;=211,"Bronze")</f>
        <v>Gold</v>
      </c>
      <c r="J2612" t="str" cm="1">
        <f t="array" ref="J2612">_xlfn.IFS(
H2612="444","Champions",
LEFT(H2612,1)="4","Loyal Customers",
MID(H2612,2,1)="4","Potential Loyalists",
LEFT(H2612,1)="3","Promising",
LEFT(H2612,1)="2","Customers Needing Attention",
LEFT(H2612,1)&lt;="2","At Risk",
RIGHT(H2612,1)="4","Can't Lose Them",
TRUE,"Hibernating"
)</f>
        <v>Promising</v>
      </c>
    </row>
    <row r="2613" spans="1:10" x14ac:dyDescent="0.25">
      <c r="A2613" s="3" t="s">
        <v>2629</v>
      </c>
      <c r="B2613">
        <v>182</v>
      </c>
      <c r="C2613">
        <v>2</v>
      </c>
      <c r="D2613">
        <v>1860.56</v>
      </c>
      <c r="E2613" cm="1">
        <f t="array" ref="E2613">_xlfn.IFS(B2613&gt;87,1,AND(B2613&lt;=87, B2613&gt;45),2,AND(B2613&lt;=45,B2613&gt;18),3,B2613&lt;=18,4)</f>
        <v>1</v>
      </c>
      <c r="F2613" cm="1">
        <f t="array" ref="F2613">_xlfn.IFS(C2613&gt;7,4,AND(C2613&lt;=7, C2613&gt;5),3,AND(C2613&lt;=5,C2613&gt;4),2,C2613&lt;=4,1)</f>
        <v>1</v>
      </c>
      <c r="G2613" cm="1">
        <f t="array" ref="G2613">_xlfn.IFS(D2613&gt;4094,4,AND(D2613&lt;=4094, D2613&gt;2784),3,AND(D2613&lt;=2784,D2613&gt;1779),2,D2613&lt;=1779,1)</f>
        <v>2</v>
      </c>
      <c r="H2613">
        <f t="shared" si="40"/>
        <v>112</v>
      </c>
      <c r="I2613" t="str" cm="1">
        <f t="array" ref="I2613">_xlfn.IFS(H2613&gt;411,"Platinum",AND(H2613&lt;=411, H2613&gt;311),"Gold",AND(H2613&lt;=311,H2613&gt;211),"Silver",H2613&lt;=211,"Bronze")</f>
        <v>Bronze</v>
      </c>
      <c r="J2613" t="str" cm="1">
        <f t="array" ref="J2613">_xlfn.IFS(
H2613="444","Champions",
LEFT(H2613,1)="4","Loyal Customers",
MID(H2613,2,1)="4","Potential Loyalists",
LEFT(H2613,1)="3","Promising",
LEFT(H2613,1)="2","Customers Needing Attention",
LEFT(H2613,1)&lt;="2","At Risk",
RIGHT(H2613,1)="4","Can't Lose Them",
TRUE,"Hibernating"
)</f>
        <v>At Risk</v>
      </c>
    </row>
    <row r="2614" spans="1:10" x14ac:dyDescent="0.25">
      <c r="A2614" s="3" t="s">
        <v>2630</v>
      </c>
      <c r="B2614">
        <v>0</v>
      </c>
      <c r="C2614">
        <v>6</v>
      </c>
      <c r="D2614">
        <v>2464.61</v>
      </c>
      <c r="E2614" cm="1">
        <f t="array" ref="E2614">_xlfn.IFS(B2614&gt;87,1,AND(B2614&lt;=87, B2614&gt;45),2,AND(B2614&lt;=45,B2614&gt;18),3,B2614&lt;=18,4)</f>
        <v>4</v>
      </c>
      <c r="F2614" cm="1">
        <f t="array" ref="F2614">_xlfn.IFS(C2614&gt;7,4,AND(C2614&lt;=7, C2614&gt;5),3,AND(C2614&lt;=5,C2614&gt;4),2,C2614&lt;=4,1)</f>
        <v>3</v>
      </c>
      <c r="G2614" cm="1">
        <f t="array" ref="G2614">_xlfn.IFS(D2614&gt;4094,4,AND(D2614&lt;=4094, D2614&gt;2784),3,AND(D2614&lt;=2784,D2614&gt;1779),2,D2614&lt;=1779,1)</f>
        <v>2</v>
      </c>
      <c r="H2614">
        <f t="shared" si="40"/>
        <v>432</v>
      </c>
      <c r="I2614" t="str" cm="1">
        <f t="array" ref="I2614">_xlfn.IFS(H2614&gt;411,"Platinum",AND(H2614&lt;=411, H2614&gt;311),"Gold",AND(H2614&lt;=311,H2614&gt;211),"Silver",H2614&lt;=211,"Bronze")</f>
        <v>Platinum</v>
      </c>
      <c r="J2614" t="str" cm="1">
        <f t="array" ref="J2614">_xlfn.IFS(
H2614="444","Champions",
LEFT(H2614,1)="4","Loyal Customers",
MID(H2614,2,1)="4","Potential Loyalists",
LEFT(H2614,1)="3","Promising",
LEFT(H2614,1)="2","Customers Needing Attention",
LEFT(H2614,1)&lt;="2","At Risk",
RIGHT(H2614,1)="4","Can't Lose Them",
TRUE,"Hibernating"
)</f>
        <v>Loyal Customers</v>
      </c>
    </row>
    <row r="2615" spans="1:10" x14ac:dyDescent="0.25">
      <c r="A2615" s="3" t="s">
        <v>2631</v>
      </c>
      <c r="B2615">
        <v>4</v>
      </c>
      <c r="C2615">
        <v>5</v>
      </c>
      <c r="D2615">
        <v>2799.7000000000003</v>
      </c>
      <c r="E2615" cm="1">
        <f t="array" ref="E2615">_xlfn.IFS(B2615&gt;87,1,AND(B2615&lt;=87, B2615&gt;45),2,AND(B2615&lt;=45,B2615&gt;18),3,B2615&lt;=18,4)</f>
        <v>4</v>
      </c>
      <c r="F2615" cm="1">
        <f t="array" ref="F2615">_xlfn.IFS(C2615&gt;7,4,AND(C2615&lt;=7, C2615&gt;5),3,AND(C2615&lt;=5,C2615&gt;4),2,C2615&lt;=4,1)</f>
        <v>2</v>
      </c>
      <c r="G2615" cm="1">
        <f t="array" ref="G2615">_xlfn.IFS(D2615&gt;4094,4,AND(D2615&lt;=4094, D2615&gt;2784),3,AND(D2615&lt;=2784,D2615&gt;1779),2,D2615&lt;=1779,1)</f>
        <v>3</v>
      </c>
      <c r="H2615">
        <f t="shared" si="40"/>
        <v>423</v>
      </c>
      <c r="I2615" t="str" cm="1">
        <f t="array" ref="I2615">_xlfn.IFS(H2615&gt;411,"Platinum",AND(H2615&lt;=411, H2615&gt;311),"Gold",AND(H2615&lt;=311,H2615&gt;211),"Silver",H2615&lt;=211,"Bronze")</f>
        <v>Platinum</v>
      </c>
      <c r="J2615" t="str" cm="1">
        <f t="array" ref="J2615">_xlfn.IFS(
H2615="444","Champions",
LEFT(H2615,1)="4","Loyal Customers",
MID(H2615,2,1)="4","Potential Loyalists",
LEFT(H2615,1)="3","Promising",
LEFT(H2615,1)="2","Customers Needing Attention",
LEFT(H2615,1)&lt;="2","At Risk",
RIGHT(H2615,1)="4","Can't Lose Them",
TRUE,"Hibernating"
)</f>
        <v>Loyal Customers</v>
      </c>
    </row>
    <row r="2616" spans="1:10" x14ac:dyDescent="0.25">
      <c r="A2616" s="3" t="s">
        <v>2632</v>
      </c>
      <c r="B2616">
        <v>35</v>
      </c>
      <c r="C2616">
        <v>4</v>
      </c>
      <c r="D2616">
        <v>1441</v>
      </c>
      <c r="E2616" cm="1">
        <f t="array" ref="E2616">_xlfn.IFS(B2616&gt;87,1,AND(B2616&lt;=87, B2616&gt;45),2,AND(B2616&lt;=45,B2616&gt;18),3,B2616&lt;=18,4)</f>
        <v>3</v>
      </c>
      <c r="F2616" cm="1">
        <f t="array" ref="F2616">_xlfn.IFS(C2616&gt;7,4,AND(C2616&lt;=7, C2616&gt;5),3,AND(C2616&lt;=5,C2616&gt;4),2,C2616&lt;=4,1)</f>
        <v>1</v>
      </c>
      <c r="G2616" cm="1">
        <f t="array" ref="G2616">_xlfn.IFS(D2616&gt;4094,4,AND(D2616&lt;=4094, D2616&gt;2784),3,AND(D2616&lt;=2784,D2616&gt;1779),2,D2616&lt;=1779,1)</f>
        <v>1</v>
      </c>
      <c r="H2616">
        <f t="shared" si="40"/>
        <v>311</v>
      </c>
      <c r="I2616" t="str" cm="1">
        <f t="array" ref="I2616">_xlfn.IFS(H2616&gt;411,"Platinum",AND(H2616&lt;=411, H2616&gt;311),"Gold",AND(H2616&lt;=311,H2616&gt;211),"Silver",H2616&lt;=211,"Bronze")</f>
        <v>Silver</v>
      </c>
      <c r="J2616" t="str" cm="1">
        <f t="array" ref="J2616">_xlfn.IFS(
H2616="444","Champions",
LEFT(H2616,1)="4","Loyal Customers",
MID(H2616,2,1)="4","Potential Loyalists",
LEFT(H2616,1)="3","Promising",
LEFT(H2616,1)="2","Customers Needing Attention",
LEFT(H2616,1)&lt;="2","At Risk",
RIGHT(H2616,1)="4","Can't Lose Them",
TRUE,"Hibernating"
)</f>
        <v>Promising</v>
      </c>
    </row>
    <row r="2617" spans="1:10" x14ac:dyDescent="0.25">
      <c r="A2617" s="3" t="s">
        <v>2633</v>
      </c>
      <c r="B2617">
        <v>37</v>
      </c>
      <c r="C2617">
        <v>7</v>
      </c>
      <c r="D2617">
        <v>4447.21</v>
      </c>
      <c r="E2617" cm="1">
        <f t="array" ref="E2617">_xlfn.IFS(B2617&gt;87,1,AND(B2617&lt;=87, B2617&gt;45),2,AND(B2617&lt;=45,B2617&gt;18),3,B2617&lt;=18,4)</f>
        <v>3</v>
      </c>
      <c r="F2617" cm="1">
        <f t="array" ref="F2617">_xlfn.IFS(C2617&gt;7,4,AND(C2617&lt;=7, C2617&gt;5),3,AND(C2617&lt;=5,C2617&gt;4),2,C2617&lt;=4,1)</f>
        <v>3</v>
      </c>
      <c r="G2617" cm="1">
        <f t="array" ref="G2617">_xlfn.IFS(D2617&gt;4094,4,AND(D2617&lt;=4094, D2617&gt;2784),3,AND(D2617&lt;=2784,D2617&gt;1779),2,D2617&lt;=1779,1)</f>
        <v>4</v>
      </c>
      <c r="H2617">
        <f t="shared" si="40"/>
        <v>334</v>
      </c>
      <c r="I2617" t="str" cm="1">
        <f t="array" ref="I2617">_xlfn.IFS(H2617&gt;411,"Platinum",AND(H2617&lt;=411, H2617&gt;311),"Gold",AND(H2617&lt;=311,H2617&gt;211),"Silver",H2617&lt;=211,"Bronze")</f>
        <v>Gold</v>
      </c>
      <c r="J2617" t="str" cm="1">
        <f t="array" ref="J2617">_xlfn.IFS(
H2617="444","Champions",
LEFT(H2617,1)="4","Loyal Customers",
MID(H2617,2,1)="4","Potential Loyalists",
LEFT(H2617,1)="3","Promising",
LEFT(H2617,1)="2","Customers Needing Attention",
LEFT(H2617,1)&lt;="2","At Risk",
RIGHT(H2617,1)="4","Can't Lose Them",
TRUE,"Hibernating"
)</f>
        <v>Promising</v>
      </c>
    </row>
    <row r="2618" spans="1:10" x14ac:dyDescent="0.25">
      <c r="A2618" s="3" t="s">
        <v>2634</v>
      </c>
      <c r="B2618">
        <v>97</v>
      </c>
      <c r="C2618">
        <v>5</v>
      </c>
      <c r="D2618">
        <v>1120.8700000000001</v>
      </c>
      <c r="E2618" cm="1">
        <f t="array" ref="E2618">_xlfn.IFS(B2618&gt;87,1,AND(B2618&lt;=87, B2618&gt;45),2,AND(B2618&lt;=45,B2618&gt;18),3,B2618&lt;=18,4)</f>
        <v>1</v>
      </c>
      <c r="F2618" cm="1">
        <f t="array" ref="F2618">_xlfn.IFS(C2618&gt;7,4,AND(C2618&lt;=7, C2618&gt;5),3,AND(C2618&lt;=5,C2618&gt;4),2,C2618&lt;=4,1)</f>
        <v>2</v>
      </c>
      <c r="G2618" cm="1">
        <f t="array" ref="G2618">_xlfn.IFS(D2618&gt;4094,4,AND(D2618&lt;=4094, D2618&gt;2784),3,AND(D2618&lt;=2784,D2618&gt;1779),2,D2618&lt;=1779,1)</f>
        <v>1</v>
      </c>
      <c r="H2618">
        <f t="shared" si="40"/>
        <v>121</v>
      </c>
      <c r="I2618" t="str" cm="1">
        <f t="array" ref="I2618">_xlfn.IFS(H2618&gt;411,"Platinum",AND(H2618&lt;=411, H2618&gt;311),"Gold",AND(H2618&lt;=311,H2618&gt;211),"Silver",H2618&lt;=211,"Bronze")</f>
        <v>Bronze</v>
      </c>
      <c r="J2618" t="str" cm="1">
        <f t="array" ref="J2618">_xlfn.IFS(
H2618="444","Champions",
LEFT(H2618,1)="4","Loyal Customers",
MID(H2618,2,1)="4","Potential Loyalists",
LEFT(H2618,1)="3","Promising",
LEFT(H2618,1)="2","Customers Needing Attention",
LEFT(H2618,1)&lt;="2","At Risk",
RIGHT(H2618,1)="4","Can't Lose Them",
TRUE,"Hibernating"
)</f>
        <v>At Risk</v>
      </c>
    </row>
    <row r="2619" spans="1:10" x14ac:dyDescent="0.25">
      <c r="A2619" s="3" t="s">
        <v>2635</v>
      </c>
      <c r="B2619">
        <v>82</v>
      </c>
      <c r="C2619">
        <v>5</v>
      </c>
      <c r="D2619">
        <v>2598.16</v>
      </c>
      <c r="E2619" cm="1">
        <f t="array" ref="E2619">_xlfn.IFS(B2619&gt;87,1,AND(B2619&lt;=87, B2619&gt;45),2,AND(B2619&lt;=45,B2619&gt;18),3,B2619&lt;=18,4)</f>
        <v>2</v>
      </c>
      <c r="F2619" cm="1">
        <f t="array" ref="F2619">_xlfn.IFS(C2619&gt;7,4,AND(C2619&lt;=7, C2619&gt;5),3,AND(C2619&lt;=5,C2619&gt;4),2,C2619&lt;=4,1)</f>
        <v>2</v>
      </c>
      <c r="G2619" cm="1">
        <f t="array" ref="G2619">_xlfn.IFS(D2619&gt;4094,4,AND(D2619&lt;=4094, D2619&gt;2784),3,AND(D2619&lt;=2784,D2619&gt;1779),2,D2619&lt;=1779,1)</f>
        <v>2</v>
      </c>
      <c r="H2619">
        <f t="shared" si="40"/>
        <v>222</v>
      </c>
      <c r="I2619" t="str" cm="1">
        <f t="array" ref="I2619">_xlfn.IFS(H2619&gt;411,"Platinum",AND(H2619&lt;=411, H2619&gt;311),"Gold",AND(H2619&lt;=311,H2619&gt;211),"Silver",H2619&lt;=211,"Bronze")</f>
        <v>Silver</v>
      </c>
      <c r="J2619" t="str" cm="1">
        <f t="array" ref="J2619">_xlfn.IFS(
H2619="444","Champions",
LEFT(H2619,1)="4","Loyal Customers",
MID(H2619,2,1)="4","Potential Loyalists",
LEFT(H2619,1)="3","Promising",
LEFT(H2619,1)="2","Customers Needing Attention",
LEFT(H2619,1)&lt;="2","At Risk",
RIGHT(H2619,1)="4","Can't Lose Them",
TRUE,"Hibernating"
)</f>
        <v>Customers Needing Attention</v>
      </c>
    </row>
    <row r="2620" spans="1:10" x14ac:dyDescent="0.25">
      <c r="A2620" s="3" t="s">
        <v>2636</v>
      </c>
      <c r="B2620">
        <v>57</v>
      </c>
      <c r="C2620">
        <v>8</v>
      </c>
      <c r="D2620">
        <v>4179.51</v>
      </c>
      <c r="E2620" cm="1">
        <f t="array" ref="E2620">_xlfn.IFS(B2620&gt;87,1,AND(B2620&lt;=87, B2620&gt;45),2,AND(B2620&lt;=45,B2620&gt;18),3,B2620&lt;=18,4)</f>
        <v>2</v>
      </c>
      <c r="F2620" cm="1">
        <f t="array" ref="F2620">_xlfn.IFS(C2620&gt;7,4,AND(C2620&lt;=7, C2620&gt;5),3,AND(C2620&lt;=5,C2620&gt;4),2,C2620&lt;=4,1)</f>
        <v>4</v>
      </c>
      <c r="G2620" cm="1">
        <f t="array" ref="G2620">_xlfn.IFS(D2620&gt;4094,4,AND(D2620&lt;=4094, D2620&gt;2784),3,AND(D2620&lt;=2784,D2620&gt;1779),2,D2620&lt;=1779,1)</f>
        <v>4</v>
      </c>
      <c r="H2620">
        <f t="shared" si="40"/>
        <v>244</v>
      </c>
      <c r="I2620" t="str" cm="1">
        <f t="array" ref="I2620">_xlfn.IFS(H2620&gt;411,"Platinum",AND(H2620&lt;=411, H2620&gt;311),"Gold",AND(H2620&lt;=311,H2620&gt;211),"Silver",H2620&lt;=211,"Bronze")</f>
        <v>Silver</v>
      </c>
      <c r="J2620" t="str" cm="1">
        <f t="array" ref="J2620">_xlfn.IFS(
H2620="444","Champions",
LEFT(H2620,1)="4","Loyal Customers",
MID(H2620,2,1)="4","Potential Loyalists",
LEFT(H2620,1)="3","Promising",
LEFT(H2620,1)="2","Customers Needing Attention",
LEFT(H2620,1)&lt;="2","At Risk",
RIGHT(H2620,1)="4","Can't Lose Them",
TRUE,"Hibernating"
)</f>
        <v>Potential Loyalists</v>
      </c>
    </row>
    <row r="2621" spans="1:10" x14ac:dyDescent="0.25">
      <c r="A2621" s="3" t="s">
        <v>2637</v>
      </c>
      <c r="B2621">
        <v>44</v>
      </c>
      <c r="C2621">
        <v>6</v>
      </c>
      <c r="D2621">
        <v>4752.7000000000007</v>
      </c>
      <c r="E2621" cm="1">
        <f t="array" ref="E2621">_xlfn.IFS(B2621&gt;87,1,AND(B2621&lt;=87, B2621&gt;45),2,AND(B2621&lt;=45,B2621&gt;18),3,B2621&lt;=18,4)</f>
        <v>3</v>
      </c>
      <c r="F2621" cm="1">
        <f t="array" ref="F2621">_xlfn.IFS(C2621&gt;7,4,AND(C2621&lt;=7, C2621&gt;5),3,AND(C2621&lt;=5,C2621&gt;4),2,C2621&lt;=4,1)</f>
        <v>3</v>
      </c>
      <c r="G2621" cm="1">
        <f t="array" ref="G2621">_xlfn.IFS(D2621&gt;4094,4,AND(D2621&lt;=4094, D2621&gt;2784),3,AND(D2621&lt;=2784,D2621&gt;1779),2,D2621&lt;=1779,1)</f>
        <v>4</v>
      </c>
      <c r="H2621">
        <f t="shared" si="40"/>
        <v>334</v>
      </c>
      <c r="I2621" t="str" cm="1">
        <f t="array" ref="I2621">_xlfn.IFS(H2621&gt;411,"Platinum",AND(H2621&lt;=411, H2621&gt;311),"Gold",AND(H2621&lt;=311,H2621&gt;211),"Silver",H2621&lt;=211,"Bronze")</f>
        <v>Gold</v>
      </c>
      <c r="J2621" t="str" cm="1">
        <f t="array" ref="J2621">_xlfn.IFS(
H2621="444","Champions",
LEFT(H2621,1)="4","Loyal Customers",
MID(H2621,2,1)="4","Potential Loyalists",
LEFT(H2621,1)="3","Promising",
LEFT(H2621,1)="2","Customers Needing Attention",
LEFT(H2621,1)&lt;="2","At Risk",
RIGHT(H2621,1)="4","Can't Lose Them",
TRUE,"Hibernating"
)</f>
        <v>Promising</v>
      </c>
    </row>
    <row r="2622" spans="1:10" x14ac:dyDescent="0.25">
      <c r="A2622" s="3" t="s">
        <v>2638</v>
      </c>
      <c r="B2622">
        <v>86</v>
      </c>
      <c r="C2622">
        <v>3</v>
      </c>
      <c r="D2622">
        <v>558.49</v>
      </c>
      <c r="E2622" cm="1">
        <f t="array" ref="E2622">_xlfn.IFS(B2622&gt;87,1,AND(B2622&lt;=87, B2622&gt;45),2,AND(B2622&lt;=45,B2622&gt;18),3,B2622&lt;=18,4)</f>
        <v>2</v>
      </c>
      <c r="F2622" cm="1">
        <f t="array" ref="F2622">_xlfn.IFS(C2622&gt;7,4,AND(C2622&lt;=7, C2622&gt;5),3,AND(C2622&lt;=5,C2622&gt;4),2,C2622&lt;=4,1)</f>
        <v>1</v>
      </c>
      <c r="G2622" cm="1">
        <f t="array" ref="G2622">_xlfn.IFS(D2622&gt;4094,4,AND(D2622&lt;=4094, D2622&gt;2784),3,AND(D2622&lt;=2784,D2622&gt;1779),2,D2622&lt;=1779,1)</f>
        <v>1</v>
      </c>
      <c r="H2622">
        <f t="shared" si="40"/>
        <v>211</v>
      </c>
      <c r="I2622" t="str" cm="1">
        <f t="array" ref="I2622">_xlfn.IFS(H2622&gt;411,"Platinum",AND(H2622&lt;=411, H2622&gt;311),"Gold",AND(H2622&lt;=311,H2622&gt;211),"Silver",H2622&lt;=211,"Bronze")</f>
        <v>Bronze</v>
      </c>
      <c r="J2622" t="str" cm="1">
        <f t="array" ref="J2622">_xlfn.IFS(
H2622="444","Champions",
LEFT(H2622,1)="4","Loyal Customers",
MID(H2622,2,1)="4","Potential Loyalists",
LEFT(H2622,1)="3","Promising",
LEFT(H2622,1)="2","Customers Needing Attention",
LEFT(H2622,1)&lt;="2","At Risk",
RIGHT(H2622,1)="4","Can't Lose Them",
TRUE,"Hibernating"
)</f>
        <v>Customers Needing Attention</v>
      </c>
    </row>
    <row r="2623" spans="1:10" x14ac:dyDescent="0.25">
      <c r="A2623" s="3" t="s">
        <v>2639</v>
      </c>
      <c r="B2623">
        <v>4</v>
      </c>
      <c r="C2623">
        <v>6</v>
      </c>
      <c r="D2623">
        <v>1800.72</v>
      </c>
      <c r="E2623" cm="1">
        <f t="array" ref="E2623">_xlfn.IFS(B2623&gt;87,1,AND(B2623&lt;=87, B2623&gt;45),2,AND(B2623&lt;=45,B2623&gt;18),3,B2623&lt;=18,4)</f>
        <v>4</v>
      </c>
      <c r="F2623" cm="1">
        <f t="array" ref="F2623">_xlfn.IFS(C2623&gt;7,4,AND(C2623&lt;=7, C2623&gt;5),3,AND(C2623&lt;=5,C2623&gt;4),2,C2623&lt;=4,1)</f>
        <v>3</v>
      </c>
      <c r="G2623" cm="1">
        <f t="array" ref="G2623">_xlfn.IFS(D2623&gt;4094,4,AND(D2623&lt;=4094, D2623&gt;2784),3,AND(D2623&lt;=2784,D2623&gt;1779),2,D2623&lt;=1779,1)</f>
        <v>2</v>
      </c>
      <c r="H2623">
        <f t="shared" si="40"/>
        <v>432</v>
      </c>
      <c r="I2623" t="str" cm="1">
        <f t="array" ref="I2623">_xlfn.IFS(H2623&gt;411,"Platinum",AND(H2623&lt;=411, H2623&gt;311),"Gold",AND(H2623&lt;=311,H2623&gt;211),"Silver",H2623&lt;=211,"Bronze")</f>
        <v>Platinum</v>
      </c>
      <c r="J2623" t="str" cm="1">
        <f t="array" ref="J2623">_xlfn.IFS(
H2623="444","Champions",
LEFT(H2623,1)="4","Loyal Customers",
MID(H2623,2,1)="4","Potential Loyalists",
LEFT(H2623,1)="3","Promising",
LEFT(H2623,1)="2","Customers Needing Attention",
LEFT(H2623,1)&lt;="2","At Risk",
RIGHT(H2623,1)="4","Can't Lose Them",
TRUE,"Hibernating"
)</f>
        <v>Loyal Customers</v>
      </c>
    </row>
    <row r="2624" spans="1:10" x14ac:dyDescent="0.25">
      <c r="A2624" s="3" t="s">
        <v>2640</v>
      </c>
      <c r="B2624">
        <v>120</v>
      </c>
      <c r="C2624">
        <v>5</v>
      </c>
      <c r="D2624">
        <v>3473.79</v>
      </c>
      <c r="E2624" cm="1">
        <f t="array" ref="E2624">_xlfn.IFS(B2624&gt;87,1,AND(B2624&lt;=87, B2624&gt;45),2,AND(B2624&lt;=45,B2624&gt;18),3,B2624&lt;=18,4)</f>
        <v>1</v>
      </c>
      <c r="F2624" cm="1">
        <f t="array" ref="F2624">_xlfn.IFS(C2624&gt;7,4,AND(C2624&lt;=7, C2624&gt;5),3,AND(C2624&lt;=5,C2624&gt;4),2,C2624&lt;=4,1)</f>
        <v>2</v>
      </c>
      <c r="G2624" cm="1">
        <f t="array" ref="G2624">_xlfn.IFS(D2624&gt;4094,4,AND(D2624&lt;=4094, D2624&gt;2784),3,AND(D2624&lt;=2784,D2624&gt;1779),2,D2624&lt;=1779,1)</f>
        <v>3</v>
      </c>
      <c r="H2624">
        <f t="shared" si="40"/>
        <v>123</v>
      </c>
      <c r="I2624" t="str" cm="1">
        <f t="array" ref="I2624">_xlfn.IFS(H2624&gt;411,"Platinum",AND(H2624&lt;=411, H2624&gt;311),"Gold",AND(H2624&lt;=311,H2624&gt;211),"Silver",H2624&lt;=211,"Bronze")</f>
        <v>Bronze</v>
      </c>
      <c r="J2624" t="str" cm="1">
        <f t="array" ref="J2624">_xlfn.IFS(
H2624="444","Champions",
LEFT(H2624,1)="4","Loyal Customers",
MID(H2624,2,1)="4","Potential Loyalists",
LEFT(H2624,1)="3","Promising",
LEFT(H2624,1)="2","Customers Needing Attention",
LEFT(H2624,1)&lt;="2","At Risk",
RIGHT(H2624,1)="4","Can't Lose Them",
TRUE,"Hibernating"
)</f>
        <v>At Risk</v>
      </c>
    </row>
    <row r="2625" spans="1:10" x14ac:dyDescent="0.25">
      <c r="A2625" s="3" t="s">
        <v>2641</v>
      </c>
      <c r="B2625">
        <v>71</v>
      </c>
      <c r="C2625">
        <v>6</v>
      </c>
      <c r="D2625">
        <v>4003.36</v>
      </c>
      <c r="E2625" cm="1">
        <f t="array" ref="E2625">_xlfn.IFS(B2625&gt;87,1,AND(B2625&lt;=87, B2625&gt;45),2,AND(B2625&lt;=45,B2625&gt;18),3,B2625&lt;=18,4)</f>
        <v>2</v>
      </c>
      <c r="F2625" cm="1">
        <f t="array" ref="F2625">_xlfn.IFS(C2625&gt;7,4,AND(C2625&lt;=7, C2625&gt;5),3,AND(C2625&lt;=5,C2625&gt;4),2,C2625&lt;=4,1)</f>
        <v>3</v>
      </c>
      <c r="G2625" cm="1">
        <f t="array" ref="G2625">_xlfn.IFS(D2625&gt;4094,4,AND(D2625&lt;=4094, D2625&gt;2784),3,AND(D2625&lt;=2784,D2625&gt;1779),2,D2625&lt;=1779,1)</f>
        <v>3</v>
      </c>
      <c r="H2625">
        <f t="shared" si="40"/>
        <v>233</v>
      </c>
      <c r="I2625" t="str" cm="1">
        <f t="array" ref="I2625">_xlfn.IFS(H2625&gt;411,"Platinum",AND(H2625&lt;=411, H2625&gt;311),"Gold",AND(H2625&lt;=311,H2625&gt;211),"Silver",H2625&lt;=211,"Bronze")</f>
        <v>Silver</v>
      </c>
      <c r="J2625" t="str" cm="1">
        <f t="array" ref="J2625">_xlfn.IFS(
H2625="444","Champions",
LEFT(H2625,1)="4","Loyal Customers",
MID(H2625,2,1)="4","Potential Loyalists",
LEFT(H2625,1)="3","Promising",
LEFT(H2625,1)="2","Customers Needing Attention",
LEFT(H2625,1)&lt;="2","At Risk",
RIGHT(H2625,1)="4","Can't Lose Them",
TRUE,"Hibernating"
)</f>
        <v>Customers Needing Attention</v>
      </c>
    </row>
    <row r="2626" spans="1:10" x14ac:dyDescent="0.25">
      <c r="A2626" s="3" t="s">
        <v>2642</v>
      </c>
      <c r="B2626">
        <v>44</v>
      </c>
      <c r="C2626">
        <v>4</v>
      </c>
      <c r="D2626">
        <v>2264.1</v>
      </c>
      <c r="E2626" cm="1">
        <f t="array" ref="E2626">_xlfn.IFS(B2626&gt;87,1,AND(B2626&lt;=87, B2626&gt;45),2,AND(B2626&lt;=45,B2626&gt;18),3,B2626&lt;=18,4)</f>
        <v>3</v>
      </c>
      <c r="F2626" cm="1">
        <f t="array" ref="F2626">_xlfn.IFS(C2626&gt;7,4,AND(C2626&lt;=7, C2626&gt;5),3,AND(C2626&lt;=5,C2626&gt;4),2,C2626&lt;=4,1)</f>
        <v>1</v>
      </c>
      <c r="G2626" cm="1">
        <f t="array" ref="G2626">_xlfn.IFS(D2626&gt;4094,4,AND(D2626&lt;=4094, D2626&gt;2784),3,AND(D2626&lt;=2784,D2626&gt;1779),2,D2626&lt;=1779,1)</f>
        <v>2</v>
      </c>
      <c r="H2626">
        <f t="shared" si="40"/>
        <v>312</v>
      </c>
      <c r="I2626" t="str" cm="1">
        <f t="array" ref="I2626">_xlfn.IFS(H2626&gt;411,"Platinum",AND(H2626&lt;=411, H2626&gt;311),"Gold",AND(H2626&lt;=311,H2626&gt;211),"Silver",H2626&lt;=211,"Bronze")</f>
        <v>Gold</v>
      </c>
      <c r="J2626" t="str" cm="1">
        <f t="array" ref="J2626">_xlfn.IFS(
H2626="444","Champions",
LEFT(H2626,1)="4","Loyal Customers",
MID(H2626,2,1)="4","Potential Loyalists",
LEFT(H2626,1)="3","Promising",
LEFT(H2626,1)="2","Customers Needing Attention",
LEFT(H2626,1)&lt;="2","At Risk",
RIGHT(H2626,1)="4","Can't Lose Them",
TRUE,"Hibernating"
)</f>
        <v>Promising</v>
      </c>
    </row>
    <row r="2627" spans="1:10" x14ac:dyDescent="0.25">
      <c r="A2627" s="3" t="s">
        <v>2643</v>
      </c>
      <c r="B2627">
        <v>82</v>
      </c>
      <c r="C2627">
        <v>6</v>
      </c>
      <c r="D2627">
        <v>4779.07</v>
      </c>
      <c r="E2627" cm="1">
        <f t="array" ref="E2627">_xlfn.IFS(B2627&gt;87,1,AND(B2627&lt;=87, B2627&gt;45),2,AND(B2627&lt;=45,B2627&gt;18),3,B2627&lt;=18,4)</f>
        <v>2</v>
      </c>
      <c r="F2627" cm="1">
        <f t="array" ref="F2627">_xlfn.IFS(C2627&gt;7,4,AND(C2627&lt;=7, C2627&gt;5),3,AND(C2627&lt;=5,C2627&gt;4),2,C2627&lt;=4,1)</f>
        <v>3</v>
      </c>
      <c r="G2627" cm="1">
        <f t="array" ref="G2627">_xlfn.IFS(D2627&gt;4094,4,AND(D2627&lt;=4094, D2627&gt;2784),3,AND(D2627&lt;=2784,D2627&gt;1779),2,D2627&lt;=1779,1)</f>
        <v>4</v>
      </c>
      <c r="H2627">
        <f t="shared" si="40"/>
        <v>234</v>
      </c>
      <c r="I2627" t="str" cm="1">
        <f t="array" ref="I2627">_xlfn.IFS(H2627&gt;411,"Platinum",AND(H2627&lt;=411, H2627&gt;311),"Gold",AND(H2627&lt;=311,H2627&gt;211),"Silver",H2627&lt;=211,"Bronze")</f>
        <v>Silver</v>
      </c>
      <c r="J2627" t="str" cm="1">
        <f t="array" ref="J2627">_xlfn.IFS(
H2627="444","Champions",
LEFT(H2627,1)="4","Loyal Customers",
MID(H2627,2,1)="4","Potential Loyalists",
LEFT(H2627,1)="3","Promising",
LEFT(H2627,1)="2","Customers Needing Attention",
LEFT(H2627,1)&lt;="2","At Risk",
RIGHT(H2627,1)="4","Can't Lose Them",
TRUE,"Hibernating"
)</f>
        <v>Customers Needing Attention</v>
      </c>
    </row>
    <row r="2628" spans="1:10" x14ac:dyDescent="0.25">
      <c r="A2628" s="3" t="s">
        <v>2644</v>
      </c>
      <c r="B2628">
        <v>29</v>
      </c>
      <c r="C2628">
        <v>5</v>
      </c>
      <c r="D2628">
        <v>3153.4799999999996</v>
      </c>
      <c r="E2628" cm="1">
        <f t="array" ref="E2628">_xlfn.IFS(B2628&gt;87,1,AND(B2628&lt;=87, B2628&gt;45),2,AND(B2628&lt;=45,B2628&gt;18),3,B2628&lt;=18,4)</f>
        <v>3</v>
      </c>
      <c r="F2628" cm="1">
        <f t="array" ref="F2628">_xlfn.IFS(C2628&gt;7,4,AND(C2628&lt;=7, C2628&gt;5),3,AND(C2628&lt;=5,C2628&gt;4),2,C2628&lt;=4,1)</f>
        <v>2</v>
      </c>
      <c r="G2628" cm="1">
        <f t="array" ref="G2628">_xlfn.IFS(D2628&gt;4094,4,AND(D2628&lt;=4094, D2628&gt;2784),3,AND(D2628&lt;=2784,D2628&gt;1779),2,D2628&lt;=1779,1)</f>
        <v>3</v>
      </c>
      <c r="H2628">
        <f t="shared" si="40"/>
        <v>323</v>
      </c>
      <c r="I2628" t="str" cm="1">
        <f t="array" ref="I2628">_xlfn.IFS(H2628&gt;411,"Platinum",AND(H2628&lt;=411, H2628&gt;311),"Gold",AND(H2628&lt;=311,H2628&gt;211),"Silver",H2628&lt;=211,"Bronze")</f>
        <v>Gold</v>
      </c>
      <c r="J2628" t="str" cm="1">
        <f t="array" ref="J2628">_xlfn.IFS(
H2628="444","Champions",
LEFT(H2628,1)="4","Loyal Customers",
MID(H2628,2,1)="4","Potential Loyalists",
LEFT(H2628,1)="3","Promising",
LEFT(H2628,1)="2","Customers Needing Attention",
LEFT(H2628,1)&lt;="2","At Risk",
RIGHT(H2628,1)="4","Can't Lose Them",
TRUE,"Hibernating"
)</f>
        <v>Promising</v>
      </c>
    </row>
    <row r="2629" spans="1:10" x14ac:dyDescent="0.25">
      <c r="A2629" s="3" t="s">
        <v>2645</v>
      </c>
      <c r="B2629">
        <v>76</v>
      </c>
      <c r="C2629">
        <v>6</v>
      </c>
      <c r="D2629">
        <v>2672.2799999999997</v>
      </c>
      <c r="E2629" cm="1">
        <f t="array" ref="E2629">_xlfn.IFS(B2629&gt;87,1,AND(B2629&lt;=87, B2629&gt;45),2,AND(B2629&lt;=45,B2629&gt;18),3,B2629&lt;=18,4)</f>
        <v>2</v>
      </c>
      <c r="F2629" cm="1">
        <f t="array" ref="F2629">_xlfn.IFS(C2629&gt;7,4,AND(C2629&lt;=7, C2629&gt;5),3,AND(C2629&lt;=5,C2629&gt;4),2,C2629&lt;=4,1)</f>
        <v>3</v>
      </c>
      <c r="G2629" cm="1">
        <f t="array" ref="G2629">_xlfn.IFS(D2629&gt;4094,4,AND(D2629&lt;=4094, D2629&gt;2784),3,AND(D2629&lt;=2784,D2629&gt;1779),2,D2629&lt;=1779,1)</f>
        <v>2</v>
      </c>
      <c r="H2629">
        <f t="shared" ref="H2629:H2692" si="41">(100*E2629)+(10*F2629)+G2629</f>
        <v>232</v>
      </c>
      <c r="I2629" t="str" cm="1">
        <f t="array" ref="I2629">_xlfn.IFS(H2629&gt;411,"Platinum",AND(H2629&lt;=411, H2629&gt;311),"Gold",AND(H2629&lt;=311,H2629&gt;211),"Silver",H2629&lt;=211,"Bronze")</f>
        <v>Silver</v>
      </c>
      <c r="J2629" t="str" cm="1">
        <f t="array" ref="J2629">_xlfn.IFS(
H2629="444","Champions",
LEFT(H2629,1)="4","Loyal Customers",
MID(H2629,2,1)="4","Potential Loyalists",
LEFT(H2629,1)="3","Promising",
LEFT(H2629,1)="2","Customers Needing Attention",
LEFT(H2629,1)&lt;="2","At Risk",
RIGHT(H2629,1)="4","Can't Lose Them",
TRUE,"Hibernating"
)</f>
        <v>Customers Needing Attention</v>
      </c>
    </row>
    <row r="2630" spans="1:10" x14ac:dyDescent="0.25">
      <c r="A2630" s="3" t="s">
        <v>2646</v>
      </c>
      <c r="B2630">
        <v>37</v>
      </c>
      <c r="C2630">
        <v>6</v>
      </c>
      <c r="D2630">
        <v>3388.8199999999997</v>
      </c>
      <c r="E2630" cm="1">
        <f t="array" ref="E2630">_xlfn.IFS(B2630&gt;87,1,AND(B2630&lt;=87, B2630&gt;45),2,AND(B2630&lt;=45,B2630&gt;18),3,B2630&lt;=18,4)</f>
        <v>3</v>
      </c>
      <c r="F2630" cm="1">
        <f t="array" ref="F2630">_xlfn.IFS(C2630&gt;7,4,AND(C2630&lt;=7, C2630&gt;5),3,AND(C2630&lt;=5,C2630&gt;4),2,C2630&lt;=4,1)</f>
        <v>3</v>
      </c>
      <c r="G2630" cm="1">
        <f t="array" ref="G2630">_xlfn.IFS(D2630&gt;4094,4,AND(D2630&lt;=4094, D2630&gt;2784),3,AND(D2630&lt;=2784,D2630&gt;1779),2,D2630&lt;=1779,1)</f>
        <v>3</v>
      </c>
      <c r="H2630">
        <f t="shared" si="41"/>
        <v>333</v>
      </c>
      <c r="I2630" t="str" cm="1">
        <f t="array" ref="I2630">_xlfn.IFS(H2630&gt;411,"Platinum",AND(H2630&lt;=411, H2630&gt;311),"Gold",AND(H2630&lt;=311,H2630&gt;211),"Silver",H2630&lt;=211,"Bronze")</f>
        <v>Gold</v>
      </c>
      <c r="J2630" t="str" cm="1">
        <f t="array" ref="J2630">_xlfn.IFS(
H2630="444","Champions",
LEFT(H2630,1)="4","Loyal Customers",
MID(H2630,2,1)="4","Potential Loyalists",
LEFT(H2630,1)="3","Promising",
LEFT(H2630,1)="2","Customers Needing Attention",
LEFT(H2630,1)&lt;="2","At Risk",
RIGHT(H2630,1)="4","Can't Lose Them",
TRUE,"Hibernating"
)</f>
        <v>Promising</v>
      </c>
    </row>
    <row r="2631" spans="1:10" x14ac:dyDescent="0.25">
      <c r="A2631" s="3" t="s">
        <v>2647</v>
      </c>
      <c r="B2631">
        <v>42</v>
      </c>
      <c r="C2631">
        <v>6</v>
      </c>
      <c r="D2631">
        <v>3779.55</v>
      </c>
      <c r="E2631" cm="1">
        <f t="array" ref="E2631">_xlfn.IFS(B2631&gt;87,1,AND(B2631&lt;=87, B2631&gt;45),2,AND(B2631&lt;=45,B2631&gt;18),3,B2631&lt;=18,4)</f>
        <v>3</v>
      </c>
      <c r="F2631" cm="1">
        <f t="array" ref="F2631">_xlfn.IFS(C2631&gt;7,4,AND(C2631&lt;=7, C2631&gt;5),3,AND(C2631&lt;=5,C2631&gt;4),2,C2631&lt;=4,1)</f>
        <v>3</v>
      </c>
      <c r="G2631" cm="1">
        <f t="array" ref="G2631">_xlfn.IFS(D2631&gt;4094,4,AND(D2631&lt;=4094, D2631&gt;2784),3,AND(D2631&lt;=2784,D2631&gt;1779),2,D2631&lt;=1779,1)</f>
        <v>3</v>
      </c>
      <c r="H2631">
        <f t="shared" si="41"/>
        <v>333</v>
      </c>
      <c r="I2631" t="str" cm="1">
        <f t="array" ref="I2631">_xlfn.IFS(H2631&gt;411,"Platinum",AND(H2631&lt;=411, H2631&gt;311),"Gold",AND(H2631&lt;=311,H2631&gt;211),"Silver",H2631&lt;=211,"Bronze")</f>
        <v>Gold</v>
      </c>
      <c r="J2631" t="str" cm="1">
        <f t="array" ref="J2631">_xlfn.IFS(
H2631="444","Champions",
LEFT(H2631,1)="4","Loyal Customers",
MID(H2631,2,1)="4","Potential Loyalists",
LEFT(H2631,1)="3","Promising",
LEFT(H2631,1)="2","Customers Needing Attention",
LEFT(H2631,1)&lt;="2","At Risk",
RIGHT(H2631,1)="4","Can't Lose Them",
TRUE,"Hibernating"
)</f>
        <v>Promising</v>
      </c>
    </row>
    <row r="2632" spans="1:10" x14ac:dyDescent="0.25">
      <c r="A2632" s="3" t="s">
        <v>2648</v>
      </c>
      <c r="B2632">
        <v>41</v>
      </c>
      <c r="C2632">
        <v>9</v>
      </c>
      <c r="D2632">
        <v>4677.6899999999987</v>
      </c>
      <c r="E2632" cm="1">
        <f t="array" ref="E2632">_xlfn.IFS(B2632&gt;87,1,AND(B2632&lt;=87, B2632&gt;45),2,AND(B2632&lt;=45,B2632&gt;18),3,B2632&lt;=18,4)</f>
        <v>3</v>
      </c>
      <c r="F2632" cm="1">
        <f t="array" ref="F2632">_xlfn.IFS(C2632&gt;7,4,AND(C2632&lt;=7, C2632&gt;5),3,AND(C2632&lt;=5,C2632&gt;4),2,C2632&lt;=4,1)</f>
        <v>4</v>
      </c>
      <c r="G2632" cm="1">
        <f t="array" ref="G2632">_xlfn.IFS(D2632&gt;4094,4,AND(D2632&lt;=4094, D2632&gt;2784),3,AND(D2632&lt;=2784,D2632&gt;1779),2,D2632&lt;=1779,1)</f>
        <v>4</v>
      </c>
      <c r="H2632">
        <f t="shared" si="41"/>
        <v>344</v>
      </c>
      <c r="I2632" t="str" cm="1">
        <f t="array" ref="I2632">_xlfn.IFS(H2632&gt;411,"Platinum",AND(H2632&lt;=411, H2632&gt;311),"Gold",AND(H2632&lt;=311,H2632&gt;211),"Silver",H2632&lt;=211,"Bronze")</f>
        <v>Gold</v>
      </c>
      <c r="J2632" t="str" cm="1">
        <f t="array" ref="J2632">_xlfn.IFS(
H2632="444","Champions",
LEFT(H2632,1)="4","Loyal Customers",
MID(H2632,2,1)="4","Potential Loyalists",
LEFT(H2632,1)="3","Promising",
LEFT(H2632,1)="2","Customers Needing Attention",
LEFT(H2632,1)&lt;="2","At Risk",
RIGHT(H2632,1)="4","Can't Lose Them",
TRUE,"Hibernating"
)</f>
        <v>Potential Loyalists</v>
      </c>
    </row>
    <row r="2633" spans="1:10" x14ac:dyDescent="0.25">
      <c r="A2633" s="3" t="s">
        <v>2649</v>
      </c>
      <c r="B2633">
        <v>31</v>
      </c>
      <c r="C2633">
        <v>6</v>
      </c>
      <c r="D2633">
        <v>2684.47</v>
      </c>
      <c r="E2633" cm="1">
        <f t="array" ref="E2633">_xlfn.IFS(B2633&gt;87,1,AND(B2633&lt;=87, B2633&gt;45),2,AND(B2633&lt;=45,B2633&gt;18),3,B2633&lt;=18,4)</f>
        <v>3</v>
      </c>
      <c r="F2633" cm="1">
        <f t="array" ref="F2633">_xlfn.IFS(C2633&gt;7,4,AND(C2633&lt;=7, C2633&gt;5),3,AND(C2633&lt;=5,C2633&gt;4),2,C2633&lt;=4,1)</f>
        <v>3</v>
      </c>
      <c r="G2633" cm="1">
        <f t="array" ref="G2633">_xlfn.IFS(D2633&gt;4094,4,AND(D2633&lt;=4094, D2633&gt;2784),3,AND(D2633&lt;=2784,D2633&gt;1779),2,D2633&lt;=1779,1)</f>
        <v>2</v>
      </c>
      <c r="H2633">
        <f t="shared" si="41"/>
        <v>332</v>
      </c>
      <c r="I2633" t="str" cm="1">
        <f t="array" ref="I2633">_xlfn.IFS(H2633&gt;411,"Platinum",AND(H2633&lt;=411, H2633&gt;311),"Gold",AND(H2633&lt;=311,H2633&gt;211),"Silver",H2633&lt;=211,"Bronze")</f>
        <v>Gold</v>
      </c>
      <c r="J2633" t="str" cm="1">
        <f t="array" ref="J2633">_xlfn.IFS(
H2633="444","Champions",
LEFT(H2633,1)="4","Loyal Customers",
MID(H2633,2,1)="4","Potential Loyalists",
LEFT(H2633,1)="3","Promising",
LEFT(H2633,1)="2","Customers Needing Attention",
LEFT(H2633,1)&lt;="2","At Risk",
RIGHT(H2633,1)="4","Can't Lose Them",
TRUE,"Hibernating"
)</f>
        <v>Promising</v>
      </c>
    </row>
    <row r="2634" spans="1:10" x14ac:dyDescent="0.25">
      <c r="A2634" s="3" t="s">
        <v>2650</v>
      </c>
      <c r="B2634">
        <v>44</v>
      </c>
      <c r="C2634">
        <v>5</v>
      </c>
      <c r="D2634">
        <v>4048.46</v>
      </c>
      <c r="E2634" cm="1">
        <f t="array" ref="E2634">_xlfn.IFS(B2634&gt;87,1,AND(B2634&lt;=87, B2634&gt;45),2,AND(B2634&lt;=45,B2634&gt;18),3,B2634&lt;=18,4)</f>
        <v>3</v>
      </c>
      <c r="F2634" cm="1">
        <f t="array" ref="F2634">_xlfn.IFS(C2634&gt;7,4,AND(C2634&lt;=7, C2634&gt;5),3,AND(C2634&lt;=5,C2634&gt;4),2,C2634&lt;=4,1)</f>
        <v>2</v>
      </c>
      <c r="G2634" cm="1">
        <f t="array" ref="G2634">_xlfn.IFS(D2634&gt;4094,4,AND(D2634&lt;=4094, D2634&gt;2784),3,AND(D2634&lt;=2784,D2634&gt;1779),2,D2634&lt;=1779,1)</f>
        <v>3</v>
      </c>
      <c r="H2634">
        <f t="shared" si="41"/>
        <v>323</v>
      </c>
      <c r="I2634" t="str" cm="1">
        <f t="array" ref="I2634">_xlfn.IFS(H2634&gt;411,"Platinum",AND(H2634&lt;=411, H2634&gt;311),"Gold",AND(H2634&lt;=311,H2634&gt;211),"Silver",H2634&lt;=211,"Bronze")</f>
        <v>Gold</v>
      </c>
      <c r="J2634" t="str" cm="1">
        <f t="array" ref="J2634">_xlfn.IFS(
H2634="444","Champions",
LEFT(H2634,1)="4","Loyal Customers",
MID(H2634,2,1)="4","Potential Loyalists",
LEFT(H2634,1)="3","Promising",
LEFT(H2634,1)="2","Customers Needing Attention",
LEFT(H2634,1)&lt;="2","At Risk",
RIGHT(H2634,1)="4","Can't Lose Them",
TRUE,"Hibernating"
)</f>
        <v>Promising</v>
      </c>
    </row>
    <row r="2635" spans="1:10" x14ac:dyDescent="0.25">
      <c r="A2635" s="3" t="s">
        <v>2651</v>
      </c>
      <c r="B2635">
        <v>1</v>
      </c>
      <c r="C2635">
        <v>4</v>
      </c>
      <c r="D2635">
        <v>5034.57</v>
      </c>
      <c r="E2635" cm="1">
        <f t="array" ref="E2635">_xlfn.IFS(B2635&gt;87,1,AND(B2635&lt;=87, B2635&gt;45),2,AND(B2635&lt;=45,B2635&gt;18),3,B2635&lt;=18,4)</f>
        <v>4</v>
      </c>
      <c r="F2635" cm="1">
        <f t="array" ref="F2635">_xlfn.IFS(C2635&gt;7,4,AND(C2635&lt;=7, C2635&gt;5),3,AND(C2635&lt;=5,C2635&gt;4),2,C2635&lt;=4,1)</f>
        <v>1</v>
      </c>
      <c r="G2635" cm="1">
        <f t="array" ref="G2635">_xlfn.IFS(D2635&gt;4094,4,AND(D2635&lt;=4094, D2635&gt;2784),3,AND(D2635&lt;=2784,D2635&gt;1779),2,D2635&lt;=1779,1)</f>
        <v>4</v>
      </c>
      <c r="H2635">
        <f t="shared" si="41"/>
        <v>414</v>
      </c>
      <c r="I2635" t="str" cm="1">
        <f t="array" ref="I2635">_xlfn.IFS(H2635&gt;411,"Platinum",AND(H2635&lt;=411, H2635&gt;311),"Gold",AND(H2635&lt;=311,H2635&gt;211),"Silver",H2635&lt;=211,"Bronze")</f>
        <v>Platinum</v>
      </c>
      <c r="J2635" t="str" cm="1">
        <f t="array" ref="J2635">_xlfn.IFS(
H2635="444","Champions",
LEFT(H2635,1)="4","Loyal Customers",
MID(H2635,2,1)="4","Potential Loyalists",
LEFT(H2635,1)="3","Promising",
LEFT(H2635,1)="2","Customers Needing Attention",
LEFT(H2635,1)&lt;="2","At Risk",
RIGHT(H2635,1)="4","Can't Lose Them",
TRUE,"Hibernating"
)</f>
        <v>Loyal Customers</v>
      </c>
    </row>
    <row r="2636" spans="1:10" x14ac:dyDescent="0.25">
      <c r="A2636" s="3" t="s">
        <v>2652</v>
      </c>
      <c r="B2636">
        <v>12</v>
      </c>
      <c r="C2636">
        <v>8</v>
      </c>
      <c r="D2636">
        <v>4285.9399999999996</v>
      </c>
      <c r="E2636" cm="1">
        <f t="array" ref="E2636">_xlfn.IFS(B2636&gt;87,1,AND(B2636&lt;=87, B2636&gt;45),2,AND(B2636&lt;=45,B2636&gt;18),3,B2636&lt;=18,4)</f>
        <v>4</v>
      </c>
      <c r="F2636" cm="1">
        <f t="array" ref="F2636">_xlfn.IFS(C2636&gt;7,4,AND(C2636&lt;=7, C2636&gt;5),3,AND(C2636&lt;=5,C2636&gt;4),2,C2636&lt;=4,1)</f>
        <v>4</v>
      </c>
      <c r="G2636" cm="1">
        <f t="array" ref="G2636">_xlfn.IFS(D2636&gt;4094,4,AND(D2636&lt;=4094, D2636&gt;2784),3,AND(D2636&lt;=2784,D2636&gt;1779),2,D2636&lt;=1779,1)</f>
        <v>4</v>
      </c>
      <c r="H2636">
        <f t="shared" si="41"/>
        <v>444</v>
      </c>
      <c r="I2636" t="str" cm="1">
        <f t="array" ref="I2636">_xlfn.IFS(H2636&gt;411,"Platinum",AND(H2636&lt;=411, H2636&gt;311),"Gold",AND(H2636&lt;=311,H2636&gt;211),"Silver",H2636&lt;=211,"Bronze")</f>
        <v>Platinum</v>
      </c>
      <c r="J2636" t="str" cm="1">
        <f t="array" ref="J2636">_xlfn.IFS(
H2636="444","Champions",
LEFT(H2636,1)="4","Loyal Customers",
MID(H2636,2,1)="4","Potential Loyalists",
LEFT(H2636,1)="3","Promising",
LEFT(H2636,1)="2","Customers Needing Attention",
LEFT(H2636,1)&lt;="2","At Risk",
RIGHT(H2636,1)="4","Can't Lose Them",
TRUE,"Hibernating"
)</f>
        <v>Loyal Customers</v>
      </c>
    </row>
    <row r="2637" spans="1:10" x14ac:dyDescent="0.25">
      <c r="A2637" s="3" t="s">
        <v>2653</v>
      </c>
      <c r="B2637">
        <v>93</v>
      </c>
      <c r="C2637">
        <v>5</v>
      </c>
      <c r="D2637">
        <v>2173.36</v>
      </c>
      <c r="E2637" cm="1">
        <f t="array" ref="E2637">_xlfn.IFS(B2637&gt;87,1,AND(B2637&lt;=87, B2637&gt;45),2,AND(B2637&lt;=45,B2637&gt;18),3,B2637&lt;=18,4)</f>
        <v>1</v>
      </c>
      <c r="F2637" cm="1">
        <f t="array" ref="F2637">_xlfn.IFS(C2637&gt;7,4,AND(C2637&lt;=7, C2637&gt;5),3,AND(C2637&lt;=5,C2637&gt;4),2,C2637&lt;=4,1)</f>
        <v>2</v>
      </c>
      <c r="G2637" cm="1">
        <f t="array" ref="G2637">_xlfn.IFS(D2637&gt;4094,4,AND(D2637&lt;=4094, D2637&gt;2784),3,AND(D2637&lt;=2784,D2637&gt;1779),2,D2637&lt;=1779,1)</f>
        <v>2</v>
      </c>
      <c r="H2637">
        <f t="shared" si="41"/>
        <v>122</v>
      </c>
      <c r="I2637" t="str" cm="1">
        <f t="array" ref="I2637">_xlfn.IFS(H2637&gt;411,"Platinum",AND(H2637&lt;=411, H2637&gt;311),"Gold",AND(H2637&lt;=311,H2637&gt;211),"Silver",H2637&lt;=211,"Bronze")</f>
        <v>Bronze</v>
      </c>
      <c r="J2637" t="str" cm="1">
        <f t="array" ref="J2637">_xlfn.IFS(
H2637="444","Champions",
LEFT(H2637,1)="4","Loyal Customers",
MID(H2637,2,1)="4","Potential Loyalists",
LEFT(H2637,1)="3","Promising",
LEFT(H2637,1)="2","Customers Needing Attention",
LEFT(H2637,1)&lt;="2","At Risk",
RIGHT(H2637,1)="4","Can't Lose Them",
TRUE,"Hibernating"
)</f>
        <v>At Risk</v>
      </c>
    </row>
    <row r="2638" spans="1:10" x14ac:dyDescent="0.25">
      <c r="A2638" s="3" t="s">
        <v>2654</v>
      </c>
      <c r="B2638">
        <v>77</v>
      </c>
      <c r="C2638">
        <v>7</v>
      </c>
      <c r="D2638">
        <v>3395.35</v>
      </c>
      <c r="E2638" cm="1">
        <f t="array" ref="E2638">_xlfn.IFS(B2638&gt;87,1,AND(B2638&lt;=87, B2638&gt;45),2,AND(B2638&lt;=45,B2638&gt;18),3,B2638&lt;=18,4)</f>
        <v>2</v>
      </c>
      <c r="F2638" cm="1">
        <f t="array" ref="F2638">_xlfn.IFS(C2638&gt;7,4,AND(C2638&lt;=7, C2638&gt;5),3,AND(C2638&lt;=5,C2638&gt;4),2,C2638&lt;=4,1)</f>
        <v>3</v>
      </c>
      <c r="G2638" cm="1">
        <f t="array" ref="G2638">_xlfn.IFS(D2638&gt;4094,4,AND(D2638&lt;=4094, D2638&gt;2784),3,AND(D2638&lt;=2784,D2638&gt;1779),2,D2638&lt;=1779,1)</f>
        <v>3</v>
      </c>
      <c r="H2638">
        <f t="shared" si="41"/>
        <v>233</v>
      </c>
      <c r="I2638" t="str" cm="1">
        <f t="array" ref="I2638">_xlfn.IFS(H2638&gt;411,"Platinum",AND(H2638&lt;=411, H2638&gt;311),"Gold",AND(H2638&lt;=311,H2638&gt;211),"Silver",H2638&lt;=211,"Bronze")</f>
        <v>Silver</v>
      </c>
      <c r="J2638" t="str" cm="1">
        <f t="array" ref="J2638">_xlfn.IFS(
H2638="444","Champions",
LEFT(H2638,1)="4","Loyal Customers",
MID(H2638,2,1)="4","Potential Loyalists",
LEFT(H2638,1)="3","Promising",
LEFT(H2638,1)="2","Customers Needing Attention",
LEFT(H2638,1)&lt;="2","At Risk",
RIGHT(H2638,1)="4","Can't Lose Them",
TRUE,"Hibernating"
)</f>
        <v>Customers Needing Attention</v>
      </c>
    </row>
    <row r="2639" spans="1:10" x14ac:dyDescent="0.25">
      <c r="A2639" s="3" t="s">
        <v>2655</v>
      </c>
      <c r="B2639">
        <v>55</v>
      </c>
      <c r="C2639">
        <v>4</v>
      </c>
      <c r="D2639">
        <v>3399.02</v>
      </c>
      <c r="E2639" cm="1">
        <f t="array" ref="E2639">_xlfn.IFS(B2639&gt;87,1,AND(B2639&lt;=87, B2639&gt;45),2,AND(B2639&lt;=45,B2639&gt;18),3,B2639&lt;=18,4)</f>
        <v>2</v>
      </c>
      <c r="F2639" cm="1">
        <f t="array" ref="F2639">_xlfn.IFS(C2639&gt;7,4,AND(C2639&lt;=7, C2639&gt;5),3,AND(C2639&lt;=5,C2639&gt;4),2,C2639&lt;=4,1)</f>
        <v>1</v>
      </c>
      <c r="G2639" cm="1">
        <f t="array" ref="G2639">_xlfn.IFS(D2639&gt;4094,4,AND(D2639&lt;=4094, D2639&gt;2784),3,AND(D2639&lt;=2784,D2639&gt;1779),2,D2639&lt;=1779,1)</f>
        <v>3</v>
      </c>
      <c r="H2639">
        <f t="shared" si="41"/>
        <v>213</v>
      </c>
      <c r="I2639" t="str" cm="1">
        <f t="array" ref="I2639">_xlfn.IFS(H2639&gt;411,"Platinum",AND(H2639&lt;=411, H2639&gt;311),"Gold",AND(H2639&lt;=311,H2639&gt;211),"Silver",H2639&lt;=211,"Bronze")</f>
        <v>Silver</v>
      </c>
      <c r="J2639" t="str" cm="1">
        <f t="array" ref="J2639">_xlfn.IFS(
H2639="444","Champions",
LEFT(H2639,1)="4","Loyal Customers",
MID(H2639,2,1)="4","Potential Loyalists",
LEFT(H2639,1)="3","Promising",
LEFT(H2639,1)="2","Customers Needing Attention",
LEFT(H2639,1)&lt;="2","At Risk",
RIGHT(H2639,1)="4","Can't Lose Them",
TRUE,"Hibernating"
)</f>
        <v>Customers Needing Attention</v>
      </c>
    </row>
    <row r="2640" spans="1:10" x14ac:dyDescent="0.25">
      <c r="A2640" s="3" t="s">
        <v>2656</v>
      </c>
      <c r="B2640">
        <v>20</v>
      </c>
      <c r="C2640">
        <v>6</v>
      </c>
      <c r="D2640">
        <v>5599.08</v>
      </c>
      <c r="E2640" cm="1">
        <f t="array" ref="E2640">_xlfn.IFS(B2640&gt;87,1,AND(B2640&lt;=87, B2640&gt;45),2,AND(B2640&lt;=45,B2640&gt;18),3,B2640&lt;=18,4)</f>
        <v>3</v>
      </c>
      <c r="F2640" cm="1">
        <f t="array" ref="F2640">_xlfn.IFS(C2640&gt;7,4,AND(C2640&lt;=7, C2640&gt;5),3,AND(C2640&lt;=5,C2640&gt;4),2,C2640&lt;=4,1)</f>
        <v>3</v>
      </c>
      <c r="G2640" cm="1">
        <f t="array" ref="G2640">_xlfn.IFS(D2640&gt;4094,4,AND(D2640&lt;=4094, D2640&gt;2784),3,AND(D2640&lt;=2784,D2640&gt;1779),2,D2640&lt;=1779,1)</f>
        <v>4</v>
      </c>
      <c r="H2640">
        <f t="shared" si="41"/>
        <v>334</v>
      </c>
      <c r="I2640" t="str" cm="1">
        <f t="array" ref="I2640">_xlfn.IFS(H2640&gt;411,"Platinum",AND(H2640&lt;=411, H2640&gt;311),"Gold",AND(H2640&lt;=311,H2640&gt;211),"Silver",H2640&lt;=211,"Bronze")</f>
        <v>Gold</v>
      </c>
      <c r="J2640" t="str" cm="1">
        <f t="array" ref="J2640">_xlfn.IFS(
H2640="444","Champions",
LEFT(H2640,1)="4","Loyal Customers",
MID(H2640,2,1)="4","Potential Loyalists",
LEFT(H2640,1)="3","Promising",
LEFT(H2640,1)="2","Customers Needing Attention",
LEFT(H2640,1)&lt;="2","At Risk",
RIGHT(H2640,1)="4","Can't Lose Them",
TRUE,"Hibernating"
)</f>
        <v>Promising</v>
      </c>
    </row>
    <row r="2641" spans="1:10" x14ac:dyDescent="0.25">
      <c r="A2641" s="3" t="s">
        <v>2657</v>
      </c>
      <c r="B2641">
        <v>10</v>
      </c>
      <c r="C2641">
        <v>7</v>
      </c>
      <c r="D2641">
        <v>2343.71</v>
      </c>
      <c r="E2641" cm="1">
        <f t="array" ref="E2641">_xlfn.IFS(B2641&gt;87,1,AND(B2641&lt;=87, B2641&gt;45),2,AND(B2641&lt;=45,B2641&gt;18),3,B2641&lt;=18,4)</f>
        <v>4</v>
      </c>
      <c r="F2641" cm="1">
        <f t="array" ref="F2641">_xlfn.IFS(C2641&gt;7,4,AND(C2641&lt;=7, C2641&gt;5),3,AND(C2641&lt;=5,C2641&gt;4),2,C2641&lt;=4,1)</f>
        <v>3</v>
      </c>
      <c r="G2641" cm="1">
        <f t="array" ref="G2641">_xlfn.IFS(D2641&gt;4094,4,AND(D2641&lt;=4094, D2641&gt;2784),3,AND(D2641&lt;=2784,D2641&gt;1779),2,D2641&lt;=1779,1)</f>
        <v>2</v>
      </c>
      <c r="H2641">
        <f t="shared" si="41"/>
        <v>432</v>
      </c>
      <c r="I2641" t="str" cm="1">
        <f t="array" ref="I2641">_xlfn.IFS(H2641&gt;411,"Platinum",AND(H2641&lt;=411, H2641&gt;311),"Gold",AND(H2641&lt;=311,H2641&gt;211),"Silver",H2641&lt;=211,"Bronze")</f>
        <v>Platinum</v>
      </c>
      <c r="J2641" t="str" cm="1">
        <f t="array" ref="J2641">_xlfn.IFS(
H2641="444","Champions",
LEFT(H2641,1)="4","Loyal Customers",
MID(H2641,2,1)="4","Potential Loyalists",
LEFT(H2641,1)="3","Promising",
LEFT(H2641,1)="2","Customers Needing Attention",
LEFT(H2641,1)&lt;="2","At Risk",
RIGHT(H2641,1)="4","Can't Lose Them",
TRUE,"Hibernating"
)</f>
        <v>Loyal Customers</v>
      </c>
    </row>
    <row r="2642" spans="1:10" x14ac:dyDescent="0.25">
      <c r="A2642" s="3" t="s">
        <v>2658</v>
      </c>
      <c r="B2642">
        <v>63</v>
      </c>
      <c r="C2642">
        <v>5</v>
      </c>
      <c r="D2642">
        <v>2793.8100000000004</v>
      </c>
      <c r="E2642" cm="1">
        <f t="array" ref="E2642">_xlfn.IFS(B2642&gt;87,1,AND(B2642&lt;=87, B2642&gt;45),2,AND(B2642&lt;=45,B2642&gt;18),3,B2642&lt;=18,4)</f>
        <v>2</v>
      </c>
      <c r="F2642" cm="1">
        <f t="array" ref="F2642">_xlfn.IFS(C2642&gt;7,4,AND(C2642&lt;=7, C2642&gt;5),3,AND(C2642&lt;=5,C2642&gt;4),2,C2642&lt;=4,1)</f>
        <v>2</v>
      </c>
      <c r="G2642" cm="1">
        <f t="array" ref="G2642">_xlfn.IFS(D2642&gt;4094,4,AND(D2642&lt;=4094, D2642&gt;2784),3,AND(D2642&lt;=2784,D2642&gt;1779),2,D2642&lt;=1779,1)</f>
        <v>3</v>
      </c>
      <c r="H2642">
        <f t="shared" si="41"/>
        <v>223</v>
      </c>
      <c r="I2642" t="str" cm="1">
        <f t="array" ref="I2642">_xlfn.IFS(H2642&gt;411,"Platinum",AND(H2642&lt;=411, H2642&gt;311),"Gold",AND(H2642&lt;=311,H2642&gt;211),"Silver",H2642&lt;=211,"Bronze")</f>
        <v>Silver</v>
      </c>
      <c r="J2642" t="str" cm="1">
        <f t="array" ref="J2642">_xlfn.IFS(
H2642="444","Champions",
LEFT(H2642,1)="4","Loyal Customers",
MID(H2642,2,1)="4","Potential Loyalists",
LEFT(H2642,1)="3","Promising",
LEFT(H2642,1)="2","Customers Needing Attention",
LEFT(H2642,1)&lt;="2","At Risk",
RIGHT(H2642,1)="4","Can't Lose Them",
TRUE,"Hibernating"
)</f>
        <v>Customers Needing Attention</v>
      </c>
    </row>
    <row r="2643" spans="1:10" x14ac:dyDescent="0.25">
      <c r="A2643" s="3" t="s">
        <v>2659</v>
      </c>
      <c r="B2643">
        <v>195</v>
      </c>
      <c r="C2643">
        <v>5</v>
      </c>
      <c r="D2643">
        <v>4829.3999999999996</v>
      </c>
      <c r="E2643" cm="1">
        <f t="array" ref="E2643">_xlfn.IFS(B2643&gt;87,1,AND(B2643&lt;=87, B2643&gt;45),2,AND(B2643&lt;=45,B2643&gt;18),3,B2643&lt;=18,4)</f>
        <v>1</v>
      </c>
      <c r="F2643" cm="1">
        <f t="array" ref="F2643">_xlfn.IFS(C2643&gt;7,4,AND(C2643&lt;=7, C2643&gt;5),3,AND(C2643&lt;=5,C2643&gt;4),2,C2643&lt;=4,1)</f>
        <v>2</v>
      </c>
      <c r="G2643" cm="1">
        <f t="array" ref="G2643">_xlfn.IFS(D2643&gt;4094,4,AND(D2643&lt;=4094, D2643&gt;2784),3,AND(D2643&lt;=2784,D2643&gt;1779),2,D2643&lt;=1779,1)</f>
        <v>4</v>
      </c>
      <c r="H2643">
        <f t="shared" si="41"/>
        <v>124</v>
      </c>
      <c r="I2643" t="str" cm="1">
        <f t="array" ref="I2643">_xlfn.IFS(H2643&gt;411,"Platinum",AND(H2643&lt;=411, H2643&gt;311),"Gold",AND(H2643&lt;=311,H2643&gt;211),"Silver",H2643&lt;=211,"Bronze")</f>
        <v>Bronze</v>
      </c>
      <c r="J2643" t="str" cm="1">
        <f t="array" ref="J2643">_xlfn.IFS(
H2643="444","Champions",
LEFT(H2643,1)="4","Loyal Customers",
MID(H2643,2,1)="4","Potential Loyalists",
LEFT(H2643,1)="3","Promising",
LEFT(H2643,1)="2","Customers Needing Attention",
LEFT(H2643,1)&lt;="2","At Risk",
RIGHT(H2643,1)="4","Can't Lose Them",
TRUE,"Hibernating"
)</f>
        <v>At Risk</v>
      </c>
    </row>
    <row r="2644" spans="1:10" x14ac:dyDescent="0.25">
      <c r="A2644" s="3" t="s">
        <v>2660</v>
      </c>
      <c r="B2644">
        <v>19</v>
      </c>
      <c r="C2644">
        <v>10</v>
      </c>
      <c r="D2644">
        <v>4222.7700000000004</v>
      </c>
      <c r="E2644" cm="1">
        <f t="array" ref="E2644">_xlfn.IFS(B2644&gt;87,1,AND(B2644&lt;=87, B2644&gt;45),2,AND(B2644&lt;=45,B2644&gt;18),3,B2644&lt;=18,4)</f>
        <v>3</v>
      </c>
      <c r="F2644" cm="1">
        <f t="array" ref="F2644">_xlfn.IFS(C2644&gt;7,4,AND(C2644&lt;=7, C2644&gt;5),3,AND(C2644&lt;=5,C2644&gt;4),2,C2644&lt;=4,1)</f>
        <v>4</v>
      </c>
      <c r="G2644" cm="1">
        <f t="array" ref="G2644">_xlfn.IFS(D2644&gt;4094,4,AND(D2644&lt;=4094, D2644&gt;2784),3,AND(D2644&lt;=2784,D2644&gt;1779),2,D2644&lt;=1779,1)</f>
        <v>4</v>
      </c>
      <c r="H2644">
        <f t="shared" si="41"/>
        <v>344</v>
      </c>
      <c r="I2644" t="str" cm="1">
        <f t="array" ref="I2644">_xlfn.IFS(H2644&gt;411,"Platinum",AND(H2644&lt;=411, H2644&gt;311),"Gold",AND(H2644&lt;=311,H2644&gt;211),"Silver",H2644&lt;=211,"Bronze")</f>
        <v>Gold</v>
      </c>
      <c r="J2644" t="str" cm="1">
        <f t="array" ref="J2644">_xlfn.IFS(
H2644="444","Champions",
LEFT(H2644,1)="4","Loyal Customers",
MID(H2644,2,1)="4","Potential Loyalists",
LEFT(H2644,1)="3","Promising",
LEFT(H2644,1)="2","Customers Needing Attention",
LEFT(H2644,1)&lt;="2","At Risk",
RIGHT(H2644,1)="4","Can't Lose Them",
TRUE,"Hibernating"
)</f>
        <v>Potential Loyalists</v>
      </c>
    </row>
    <row r="2645" spans="1:10" x14ac:dyDescent="0.25">
      <c r="A2645" s="3" t="s">
        <v>2661</v>
      </c>
      <c r="B2645">
        <v>29</v>
      </c>
      <c r="C2645">
        <v>5</v>
      </c>
      <c r="D2645">
        <v>4177.32</v>
      </c>
      <c r="E2645" cm="1">
        <f t="array" ref="E2645">_xlfn.IFS(B2645&gt;87,1,AND(B2645&lt;=87, B2645&gt;45),2,AND(B2645&lt;=45,B2645&gt;18),3,B2645&lt;=18,4)</f>
        <v>3</v>
      </c>
      <c r="F2645" cm="1">
        <f t="array" ref="F2645">_xlfn.IFS(C2645&gt;7,4,AND(C2645&lt;=7, C2645&gt;5),3,AND(C2645&lt;=5,C2645&gt;4),2,C2645&lt;=4,1)</f>
        <v>2</v>
      </c>
      <c r="G2645" cm="1">
        <f t="array" ref="G2645">_xlfn.IFS(D2645&gt;4094,4,AND(D2645&lt;=4094, D2645&gt;2784),3,AND(D2645&lt;=2784,D2645&gt;1779),2,D2645&lt;=1779,1)</f>
        <v>4</v>
      </c>
      <c r="H2645">
        <f t="shared" si="41"/>
        <v>324</v>
      </c>
      <c r="I2645" t="str" cm="1">
        <f t="array" ref="I2645">_xlfn.IFS(H2645&gt;411,"Platinum",AND(H2645&lt;=411, H2645&gt;311),"Gold",AND(H2645&lt;=311,H2645&gt;211),"Silver",H2645&lt;=211,"Bronze")</f>
        <v>Gold</v>
      </c>
      <c r="J2645" t="str" cm="1">
        <f t="array" ref="J2645">_xlfn.IFS(
H2645="444","Champions",
LEFT(H2645,1)="4","Loyal Customers",
MID(H2645,2,1)="4","Potential Loyalists",
LEFT(H2645,1)="3","Promising",
LEFT(H2645,1)="2","Customers Needing Attention",
LEFT(H2645,1)&lt;="2","At Risk",
RIGHT(H2645,1)="4","Can't Lose Them",
TRUE,"Hibernating"
)</f>
        <v>Promising</v>
      </c>
    </row>
    <row r="2646" spans="1:10" x14ac:dyDescent="0.25">
      <c r="A2646" s="3" t="s">
        <v>2662</v>
      </c>
      <c r="B2646">
        <v>29</v>
      </c>
      <c r="C2646">
        <v>6</v>
      </c>
      <c r="D2646">
        <v>2050.6600000000003</v>
      </c>
      <c r="E2646" cm="1">
        <f t="array" ref="E2646">_xlfn.IFS(B2646&gt;87,1,AND(B2646&lt;=87, B2646&gt;45),2,AND(B2646&lt;=45,B2646&gt;18),3,B2646&lt;=18,4)</f>
        <v>3</v>
      </c>
      <c r="F2646" cm="1">
        <f t="array" ref="F2646">_xlfn.IFS(C2646&gt;7,4,AND(C2646&lt;=7, C2646&gt;5),3,AND(C2646&lt;=5,C2646&gt;4),2,C2646&lt;=4,1)</f>
        <v>3</v>
      </c>
      <c r="G2646" cm="1">
        <f t="array" ref="G2646">_xlfn.IFS(D2646&gt;4094,4,AND(D2646&lt;=4094, D2646&gt;2784),3,AND(D2646&lt;=2784,D2646&gt;1779),2,D2646&lt;=1779,1)</f>
        <v>2</v>
      </c>
      <c r="H2646">
        <f t="shared" si="41"/>
        <v>332</v>
      </c>
      <c r="I2646" t="str" cm="1">
        <f t="array" ref="I2646">_xlfn.IFS(H2646&gt;411,"Platinum",AND(H2646&lt;=411, H2646&gt;311),"Gold",AND(H2646&lt;=311,H2646&gt;211),"Silver",H2646&lt;=211,"Bronze")</f>
        <v>Gold</v>
      </c>
      <c r="J2646" t="str" cm="1">
        <f t="array" ref="J2646">_xlfn.IFS(
H2646="444","Champions",
LEFT(H2646,1)="4","Loyal Customers",
MID(H2646,2,1)="4","Potential Loyalists",
LEFT(H2646,1)="3","Promising",
LEFT(H2646,1)="2","Customers Needing Attention",
LEFT(H2646,1)&lt;="2","At Risk",
RIGHT(H2646,1)="4","Can't Lose Them",
TRUE,"Hibernating"
)</f>
        <v>Promising</v>
      </c>
    </row>
    <row r="2647" spans="1:10" x14ac:dyDescent="0.25">
      <c r="A2647" s="3" t="s">
        <v>2663</v>
      </c>
      <c r="B2647">
        <v>54</v>
      </c>
      <c r="C2647">
        <v>4</v>
      </c>
      <c r="D2647">
        <v>1175.54</v>
      </c>
      <c r="E2647" cm="1">
        <f t="array" ref="E2647">_xlfn.IFS(B2647&gt;87,1,AND(B2647&lt;=87, B2647&gt;45),2,AND(B2647&lt;=45,B2647&gt;18),3,B2647&lt;=18,4)</f>
        <v>2</v>
      </c>
      <c r="F2647" cm="1">
        <f t="array" ref="F2647">_xlfn.IFS(C2647&gt;7,4,AND(C2647&lt;=7, C2647&gt;5),3,AND(C2647&lt;=5,C2647&gt;4),2,C2647&lt;=4,1)</f>
        <v>1</v>
      </c>
      <c r="G2647" cm="1">
        <f t="array" ref="G2647">_xlfn.IFS(D2647&gt;4094,4,AND(D2647&lt;=4094, D2647&gt;2784),3,AND(D2647&lt;=2784,D2647&gt;1779),2,D2647&lt;=1779,1)</f>
        <v>1</v>
      </c>
      <c r="H2647">
        <f t="shared" si="41"/>
        <v>211</v>
      </c>
      <c r="I2647" t="str" cm="1">
        <f t="array" ref="I2647">_xlfn.IFS(H2647&gt;411,"Platinum",AND(H2647&lt;=411, H2647&gt;311),"Gold",AND(H2647&lt;=311,H2647&gt;211),"Silver",H2647&lt;=211,"Bronze")</f>
        <v>Bronze</v>
      </c>
      <c r="J2647" t="str" cm="1">
        <f t="array" ref="J2647">_xlfn.IFS(
H2647="444","Champions",
LEFT(H2647,1)="4","Loyal Customers",
MID(H2647,2,1)="4","Potential Loyalists",
LEFT(H2647,1)="3","Promising",
LEFT(H2647,1)="2","Customers Needing Attention",
LEFT(H2647,1)&lt;="2","At Risk",
RIGHT(H2647,1)="4","Can't Lose Them",
TRUE,"Hibernating"
)</f>
        <v>Customers Needing Attention</v>
      </c>
    </row>
    <row r="2648" spans="1:10" x14ac:dyDescent="0.25">
      <c r="A2648" s="3" t="s">
        <v>2664</v>
      </c>
      <c r="B2648">
        <v>7</v>
      </c>
      <c r="C2648">
        <v>4</v>
      </c>
      <c r="D2648">
        <v>2522.69</v>
      </c>
      <c r="E2648" cm="1">
        <f t="array" ref="E2648">_xlfn.IFS(B2648&gt;87,1,AND(B2648&lt;=87, B2648&gt;45),2,AND(B2648&lt;=45,B2648&gt;18),3,B2648&lt;=18,4)</f>
        <v>4</v>
      </c>
      <c r="F2648" cm="1">
        <f t="array" ref="F2648">_xlfn.IFS(C2648&gt;7,4,AND(C2648&lt;=7, C2648&gt;5),3,AND(C2648&lt;=5,C2648&gt;4),2,C2648&lt;=4,1)</f>
        <v>1</v>
      </c>
      <c r="G2648" cm="1">
        <f t="array" ref="G2648">_xlfn.IFS(D2648&gt;4094,4,AND(D2648&lt;=4094, D2648&gt;2784),3,AND(D2648&lt;=2784,D2648&gt;1779),2,D2648&lt;=1779,1)</f>
        <v>2</v>
      </c>
      <c r="H2648">
        <f t="shared" si="41"/>
        <v>412</v>
      </c>
      <c r="I2648" t="str" cm="1">
        <f t="array" ref="I2648">_xlfn.IFS(H2648&gt;411,"Platinum",AND(H2648&lt;=411, H2648&gt;311),"Gold",AND(H2648&lt;=311,H2648&gt;211),"Silver",H2648&lt;=211,"Bronze")</f>
        <v>Platinum</v>
      </c>
      <c r="J2648" t="str" cm="1">
        <f t="array" ref="J2648">_xlfn.IFS(
H2648="444","Champions",
LEFT(H2648,1)="4","Loyal Customers",
MID(H2648,2,1)="4","Potential Loyalists",
LEFT(H2648,1)="3","Promising",
LEFT(H2648,1)="2","Customers Needing Attention",
LEFT(H2648,1)&lt;="2","At Risk",
RIGHT(H2648,1)="4","Can't Lose Them",
TRUE,"Hibernating"
)</f>
        <v>Loyal Customers</v>
      </c>
    </row>
    <row r="2649" spans="1:10" x14ac:dyDescent="0.25">
      <c r="A2649" s="3" t="s">
        <v>2665</v>
      </c>
      <c r="B2649">
        <v>82</v>
      </c>
      <c r="C2649">
        <v>8</v>
      </c>
      <c r="D2649">
        <v>5318.6900000000005</v>
      </c>
      <c r="E2649" cm="1">
        <f t="array" ref="E2649">_xlfn.IFS(B2649&gt;87,1,AND(B2649&lt;=87, B2649&gt;45),2,AND(B2649&lt;=45,B2649&gt;18),3,B2649&lt;=18,4)</f>
        <v>2</v>
      </c>
      <c r="F2649" cm="1">
        <f t="array" ref="F2649">_xlfn.IFS(C2649&gt;7,4,AND(C2649&lt;=7, C2649&gt;5),3,AND(C2649&lt;=5,C2649&gt;4),2,C2649&lt;=4,1)</f>
        <v>4</v>
      </c>
      <c r="G2649" cm="1">
        <f t="array" ref="G2649">_xlfn.IFS(D2649&gt;4094,4,AND(D2649&lt;=4094, D2649&gt;2784),3,AND(D2649&lt;=2784,D2649&gt;1779),2,D2649&lt;=1779,1)</f>
        <v>4</v>
      </c>
      <c r="H2649">
        <f t="shared" si="41"/>
        <v>244</v>
      </c>
      <c r="I2649" t="str" cm="1">
        <f t="array" ref="I2649">_xlfn.IFS(H2649&gt;411,"Platinum",AND(H2649&lt;=411, H2649&gt;311),"Gold",AND(H2649&lt;=311,H2649&gt;211),"Silver",H2649&lt;=211,"Bronze")</f>
        <v>Silver</v>
      </c>
      <c r="J2649" t="str" cm="1">
        <f t="array" ref="J2649">_xlfn.IFS(
H2649="444","Champions",
LEFT(H2649,1)="4","Loyal Customers",
MID(H2649,2,1)="4","Potential Loyalists",
LEFT(H2649,1)="3","Promising",
LEFT(H2649,1)="2","Customers Needing Attention",
LEFT(H2649,1)&lt;="2","At Risk",
RIGHT(H2649,1)="4","Can't Lose Them",
TRUE,"Hibernating"
)</f>
        <v>Potential Loyalists</v>
      </c>
    </row>
    <row r="2650" spans="1:10" x14ac:dyDescent="0.25">
      <c r="A2650" s="3" t="s">
        <v>2666</v>
      </c>
      <c r="B2650">
        <v>103</v>
      </c>
      <c r="C2650">
        <v>7</v>
      </c>
      <c r="D2650">
        <v>3318.4900000000002</v>
      </c>
      <c r="E2650" cm="1">
        <f t="array" ref="E2650">_xlfn.IFS(B2650&gt;87,1,AND(B2650&lt;=87, B2650&gt;45),2,AND(B2650&lt;=45,B2650&gt;18),3,B2650&lt;=18,4)</f>
        <v>1</v>
      </c>
      <c r="F2650" cm="1">
        <f t="array" ref="F2650">_xlfn.IFS(C2650&gt;7,4,AND(C2650&lt;=7, C2650&gt;5),3,AND(C2650&lt;=5,C2650&gt;4),2,C2650&lt;=4,1)</f>
        <v>3</v>
      </c>
      <c r="G2650" cm="1">
        <f t="array" ref="G2650">_xlfn.IFS(D2650&gt;4094,4,AND(D2650&lt;=4094, D2650&gt;2784),3,AND(D2650&lt;=2784,D2650&gt;1779),2,D2650&lt;=1779,1)</f>
        <v>3</v>
      </c>
      <c r="H2650">
        <f t="shared" si="41"/>
        <v>133</v>
      </c>
      <c r="I2650" t="str" cm="1">
        <f t="array" ref="I2650">_xlfn.IFS(H2650&gt;411,"Platinum",AND(H2650&lt;=411, H2650&gt;311),"Gold",AND(H2650&lt;=311,H2650&gt;211),"Silver",H2650&lt;=211,"Bronze")</f>
        <v>Bronze</v>
      </c>
      <c r="J2650" t="str" cm="1">
        <f t="array" ref="J2650">_xlfn.IFS(
H2650="444","Champions",
LEFT(H2650,1)="4","Loyal Customers",
MID(H2650,2,1)="4","Potential Loyalists",
LEFT(H2650,1)="3","Promising",
LEFT(H2650,1)="2","Customers Needing Attention",
LEFT(H2650,1)&lt;="2","At Risk",
RIGHT(H2650,1)="4","Can't Lose Them",
TRUE,"Hibernating"
)</f>
        <v>At Risk</v>
      </c>
    </row>
    <row r="2651" spans="1:10" x14ac:dyDescent="0.25">
      <c r="A2651" s="3" t="s">
        <v>2667</v>
      </c>
      <c r="B2651">
        <v>54</v>
      </c>
      <c r="C2651">
        <v>6</v>
      </c>
      <c r="D2651">
        <v>4462.32</v>
      </c>
      <c r="E2651" cm="1">
        <f t="array" ref="E2651">_xlfn.IFS(B2651&gt;87,1,AND(B2651&lt;=87, B2651&gt;45),2,AND(B2651&lt;=45,B2651&gt;18),3,B2651&lt;=18,4)</f>
        <v>2</v>
      </c>
      <c r="F2651" cm="1">
        <f t="array" ref="F2651">_xlfn.IFS(C2651&gt;7,4,AND(C2651&lt;=7, C2651&gt;5),3,AND(C2651&lt;=5,C2651&gt;4),2,C2651&lt;=4,1)</f>
        <v>3</v>
      </c>
      <c r="G2651" cm="1">
        <f t="array" ref="G2651">_xlfn.IFS(D2651&gt;4094,4,AND(D2651&lt;=4094, D2651&gt;2784),3,AND(D2651&lt;=2784,D2651&gt;1779),2,D2651&lt;=1779,1)</f>
        <v>4</v>
      </c>
      <c r="H2651">
        <f t="shared" si="41"/>
        <v>234</v>
      </c>
      <c r="I2651" t="str" cm="1">
        <f t="array" ref="I2651">_xlfn.IFS(H2651&gt;411,"Platinum",AND(H2651&lt;=411, H2651&gt;311),"Gold",AND(H2651&lt;=311,H2651&gt;211),"Silver",H2651&lt;=211,"Bronze")</f>
        <v>Silver</v>
      </c>
      <c r="J2651" t="str" cm="1">
        <f t="array" ref="J2651">_xlfn.IFS(
H2651="444","Champions",
LEFT(H2651,1)="4","Loyal Customers",
MID(H2651,2,1)="4","Potential Loyalists",
LEFT(H2651,1)="3","Promising",
LEFT(H2651,1)="2","Customers Needing Attention",
LEFT(H2651,1)&lt;="2","At Risk",
RIGHT(H2651,1)="4","Can't Lose Them",
TRUE,"Hibernating"
)</f>
        <v>Customers Needing Attention</v>
      </c>
    </row>
    <row r="2652" spans="1:10" x14ac:dyDescent="0.25">
      <c r="A2652" s="3" t="s">
        <v>2668</v>
      </c>
      <c r="B2652">
        <v>58</v>
      </c>
      <c r="C2652">
        <v>5</v>
      </c>
      <c r="D2652">
        <v>4327.24</v>
      </c>
      <c r="E2652" cm="1">
        <f t="array" ref="E2652">_xlfn.IFS(B2652&gt;87,1,AND(B2652&lt;=87, B2652&gt;45),2,AND(B2652&lt;=45,B2652&gt;18),3,B2652&lt;=18,4)</f>
        <v>2</v>
      </c>
      <c r="F2652" cm="1">
        <f t="array" ref="F2652">_xlfn.IFS(C2652&gt;7,4,AND(C2652&lt;=7, C2652&gt;5),3,AND(C2652&lt;=5,C2652&gt;4),2,C2652&lt;=4,1)</f>
        <v>2</v>
      </c>
      <c r="G2652" cm="1">
        <f t="array" ref="G2652">_xlfn.IFS(D2652&gt;4094,4,AND(D2652&lt;=4094, D2652&gt;2784),3,AND(D2652&lt;=2784,D2652&gt;1779),2,D2652&lt;=1779,1)</f>
        <v>4</v>
      </c>
      <c r="H2652">
        <f t="shared" si="41"/>
        <v>224</v>
      </c>
      <c r="I2652" t="str" cm="1">
        <f t="array" ref="I2652">_xlfn.IFS(H2652&gt;411,"Platinum",AND(H2652&lt;=411, H2652&gt;311),"Gold",AND(H2652&lt;=311,H2652&gt;211),"Silver",H2652&lt;=211,"Bronze")</f>
        <v>Silver</v>
      </c>
      <c r="J2652" t="str" cm="1">
        <f t="array" ref="J2652">_xlfn.IFS(
H2652="444","Champions",
LEFT(H2652,1)="4","Loyal Customers",
MID(H2652,2,1)="4","Potential Loyalists",
LEFT(H2652,1)="3","Promising",
LEFT(H2652,1)="2","Customers Needing Attention",
LEFT(H2652,1)&lt;="2","At Risk",
RIGHT(H2652,1)="4","Can't Lose Them",
TRUE,"Hibernating"
)</f>
        <v>Customers Needing Attention</v>
      </c>
    </row>
    <row r="2653" spans="1:10" x14ac:dyDescent="0.25">
      <c r="A2653" s="3" t="s">
        <v>2669</v>
      </c>
      <c r="B2653">
        <v>18</v>
      </c>
      <c r="C2653">
        <v>4</v>
      </c>
      <c r="D2653">
        <v>2408.2799999999997</v>
      </c>
      <c r="E2653" cm="1">
        <f t="array" ref="E2653">_xlfn.IFS(B2653&gt;87,1,AND(B2653&lt;=87, B2653&gt;45),2,AND(B2653&lt;=45,B2653&gt;18),3,B2653&lt;=18,4)</f>
        <v>4</v>
      </c>
      <c r="F2653" cm="1">
        <f t="array" ref="F2653">_xlfn.IFS(C2653&gt;7,4,AND(C2653&lt;=7, C2653&gt;5),3,AND(C2653&lt;=5,C2653&gt;4),2,C2653&lt;=4,1)</f>
        <v>1</v>
      </c>
      <c r="G2653" cm="1">
        <f t="array" ref="G2653">_xlfn.IFS(D2653&gt;4094,4,AND(D2653&lt;=4094, D2653&gt;2784),3,AND(D2653&lt;=2784,D2653&gt;1779),2,D2653&lt;=1779,1)</f>
        <v>2</v>
      </c>
      <c r="H2653">
        <f t="shared" si="41"/>
        <v>412</v>
      </c>
      <c r="I2653" t="str" cm="1">
        <f t="array" ref="I2653">_xlfn.IFS(H2653&gt;411,"Platinum",AND(H2653&lt;=411, H2653&gt;311),"Gold",AND(H2653&lt;=311,H2653&gt;211),"Silver",H2653&lt;=211,"Bronze")</f>
        <v>Platinum</v>
      </c>
      <c r="J2653" t="str" cm="1">
        <f t="array" ref="J2653">_xlfn.IFS(
H2653="444","Champions",
LEFT(H2653,1)="4","Loyal Customers",
MID(H2653,2,1)="4","Potential Loyalists",
LEFT(H2653,1)="3","Promising",
LEFT(H2653,1)="2","Customers Needing Attention",
LEFT(H2653,1)&lt;="2","At Risk",
RIGHT(H2653,1)="4","Can't Lose Them",
TRUE,"Hibernating"
)</f>
        <v>Loyal Customers</v>
      </c>
    </row>
    <row r="2654" spans="1:10" x14ac:dyDescent="0.25">
      <c r="A2654" s="3" t="s">
        <v>2670</v>
      </c>
      <c r="B2654">
        <v>19</v>
      </c>
      <c r="C2654">
        <v>5</v>
      </c>
      <c r="D2654">
        <v>2201.58</v>
      </c>
      <c r="E2654" cm="1">
        <f t="array" ref="E2654">_xlfn.IFS(B2654&gt;87,1,AND(B2654&lt;=87, B2654&gt;45),2,AND(B2654&lt;=45,B2654&gt;18),3,B2654&lt;=18,4)</f>
        <v>3</v>
      </c>
      <c r="F2654" cm="1">
        <f t="array" ref="F2654">_xlfn.IFS(C2654&gt;7,4,AND(C2654&lt;=7, C2654&gt;5),3,AND(C2654&lt;=5,C2654&gt;4),2,C2654&lt;=4,1)</f>
        <v>2</v>
      </c>
      <c r="G2654" cm="1">
        <f t="array" ref="G2654">_xlfn.IFS(D2654&gt;4094,4,AND(D2654&lt;=4094, D2654&gt;2784),3,AND(D2654&lt;=2784,D2654&gt;1779),2,D2654&lt;=1779,1)</f>
        <v>2</v>
      </c>
      <c r="H2654">
        <f t="shared" si="41"/>
        <v>322</v>
      </c>
      <c r="I2654" t="str" cm="1">
        <f t="array" ref="I2654">_xlfn.IFS(H2654&gt;411,"Platinum",AND(H2654&lt;=411, H2654&gt;311),"Gold",AND(H2654&lt;=311,H2654&gt;211),"Silver",H2654&lt;=211,"Bronze")</f>
        <v>Gold</v>
      </c>
      <c r="J2654" t="str" cm="1">
        <f t="array" ref="J2654">_xlfn.IFS(
H2654="444","Champions",
LEFT(H2654,1)="4","Loyal Customers",
MID(H2654,2,1)="4","Potential Loyalists",
LEFT(H2654,1)="3","Promising",
LEFT(H2654,1)="2","Customers Needing Attention",
LEFT(H2654,1)&lt;="2","At Risk",
RIGHT(H2654,1)="4","Can't Lose Them",
TRUE,"Hibernating"
)</f>
        <v>Promising</v>
      </c>
    </row>
    <row r="2655" spans="1:10" x14ac:dyDescent="0.25">
      <c r="A2655" s="3" t="s">
        <v>2671</v>
      </c>
      <c r="B2655">
        <v>74</v>
      </c>
      <c r="C2655">
        <v>1</v>
      </c>
      <c r="D2655">
        <v>114.93</v>
      </c>
      <c r="E2655" cm="1">
        <f t="array" ref="E2655">_xlfn.IFS(B2655&gt;87,1,AND(B2655&lt;=87, B2655&gt;45),2,AND(B2655&lt;=45,B2655&gt;18),3,B2655&lt;=18,4)</f>
        <v>2</v>
      </c>
      <c r="F2655" cm="1">
        <f t="array" ref="F2655">_xlfn.IFS(C2655&gt;7,4,AND(C2655&lt;=7, C2655&gt;5),3,AND(C2655&lt;=5,C2655&gt;4),2,C2655&lt;=4,1)</f>
        <v>1</v>
      </c>
      <c r="G2655" cm="1">
        <f t="array" ref="G2655">_xlfn.IFS(D2655&gt;4094,4,AND(D2655&lt;=4094, D2655&gt;2784),3,AND(D2655&lt;=2784,D2655&gt;1779),2,D2655&lt;=1779,1)</f>
        <v>1</v>
      </c>
      <c r="H2655">
        <f t="shared" si="41"/>
        <v>211</v>
      </c>
      <c r="I2655" t="str" cm="1">
        <f t="array" ref="I2655">_xlfn.IFS(H2655&gt;411,"Platinum",AND(H2655&lt;=411, H2655&gt;311),"Gold",AND(H2655&lt;=311,H2655&gt;211),"Silver",H2655&lt;=211,"Bronze")</f>
        <v>Bronze</v>
      </c>
      <c r="J2655" t="str" cm="1">
        <f t="array" ref="J2655">_xlfn.IFS(
H2655="444","Champions",
LEFT(H2655,1)="4","Loyal Customers",
MID(H2655,2,1)="4","Potential Loyalists",
LEFT(H2655,1)="3","Promising",
LEFT(H2655,1)="2","Customers Needing Attention",
LEFT(H2655,1)&lt;="2","At Risk",
RIGHT(H2655,1)="4","Can't Lose Them",
TRUE,"Hibernating"
)</f>
        <v>Customers Needing Attention</v>
      </c>
    </row>
    <row r="2656" spans="1:10" x14ac:dyDescent="0.25">
      <c r="A2656" s="3" t="s">
        <v>2672</v>
      </c>
      <c r="B2656">
        <v>2</v>
      </c>
      <c r="C2656">
        <v>5</v>
      </c>
      <c r="D2656">
        <v>2095.77</v>
      </c>
      <c r="E2656" cm="1">
        <f t="array" ref="E2656">_xlfn.IFS(B2656&gt;87,1,AND(B2656&lt;=87, B2656&gt;45),2,AND(B2656&lt;=45,B2656&gt;18),3,B2656&lt;=18,4)</f>
        <v>4</v>
      </c>
      <c r="F2656" cm="1">
        <f t="array" ref="F2656">_xlfn.IFS(C2656&gt;7,4,AND(C2656&lt;=7, C2656&gt;5),3,AND(C2656&lt;=5,C2656&gt;4),2,C2656&lt;=4,1)</f>
        <v>2</v>
      </c>
      <c r="G2656" cm="1">
        <f t="array" ref="G2656">_xlfn.IFS(D2656&gt;4094,4,AND(D2656&lt;=4094, D2656&gt;2784),3,AND(D2656&lt;=2784,D2656&gt;1779),2,D2656&lt;=1779,1)</f>
        <v>2</v>
      </c>
      <c r="H2656">
        <f t="shared" si="41"/>
        <v>422</v>
      </c>
      <c r="I2656" t="str" cm="1">
        <f t="array" ref="I2656">_xlfn.IFS(H2656&gt;411,"Platinum",AND(H2656&lt;=411, H2656&gt;311),"Gold",AND(H2656&lt;=311,H2656&gt;211),"Silver",H2656&lt;=211,"Bronze")</f>
        <v>Platinum</v>
      </c>
      <c r="J2656" t="str" cm="1">
        <f t="array" ref="J2656">_xlfn.IFS(
H2656="444","Champions",
LEFT(H2656,1)="4","Loyal Customers",
MID(H2656,2,1)="4","Potential Loyalists",
LEFT(H2656,1)="3","Promising",
LEFT(H2656,1)="2","Customers Needing Attention",
LEFT(H2656,1)&lt;="2","At Risk",
RIGHT(H2656,1)="4","Can't Lose Them",
TRUE,"Hibernating"
)</f>
        <v>Loyal Customers</v>
      </c>
    </row>
    <row r="2657" spans="1:10" x14ac:dyDescent="0.25">
      <c r="A2657" s="3" t="s">
        <v>2673</v>
      </c>
      <c r="B2657">
        <v>19</v>
      </c>
      <c r="C2657">
        <v>5</v>
      </c>
      <c r="D2657">
        <v>4073.2</v>
      </c>
      <c r="E2657" cm="1">
        <f t="array" ref="E2657">_xlfn.IFS(B2657&gt;87,1,AND(B2657&lt;=87, B2657&gt;45),2,AND(B2657&lt;=45,B2657&gt;18),3,B2657&lt;=18,4)</f>
        <v>3</v>
      </c>
      <c r="F2657" cm="1">
        <f t="array" ref="F2657">_xlfn.IFS(C2657&gt;7,4,AND(C2657&lt;=7, C2657&gt;5),3,AND(C2657&lt;=5,C2657&gt;4),2,C2657&lt;=4,1)</f>
        <v>2</v>
      </c>
      <c r="G2657" cm="1">
        <f t="array" ref="G2657">_xlfn.IFS(D2657&gt;4094,4,AND(D2657&lt;=4094, D2657&gt;2784),3,AND(D2657&lt;=2784,D2657&gt;1779),2,D2657&lt;=1779,1)</f>
        <v>3</v>
      </c>
      <c r="H2657">
        <f t="shared" si="41"/>
        <v>323</v>
      </c>
      <c r="I2657" t="str" cm="1">
        <f t="array" ref="I2657">_xlfn.IFS(H2657&gt;411,"Platinum",AND(H2657&lt;=411, H2657&gt;311),"Gold",AND(H2657&lt;=311,H2657&gt;211),"Silver",H2657&lt;=211,"Bronze")</f>
        <v>Gold</v>
      </c>
      <c r="J2657" t="str" cm="1">
        <f t="array" ref="J2657">_xlfn.IFS(
H2657="444","Champions",
LEFT(H2657,1)="4","Loyal Customers",
MID(H2657,2,1)="4","Potential Loyalists",
LEFT(H2657,1)="3","Promising",
LEFT(H2657,1)="2","Customers Needing Attention",
LEFT(H2657,1)&lt;="2","At Risk",
RIGHT(H2657,1)="4","Can't Lose Them",
TRUE,"Hibernating"
)</f>
        <v>Promising</v>
      </c>
    </row>
    <row r="2658" spans="1:10" x14ac:dyDescent="0.25">
      <c r="A2658" s="3" t="s">
        <v>2674</v>
      </c>
      <c r="B2658">
        <v>9</v>
      </c>
      <c r="C2658">
        <v>7</v>
      </c>
      <c r="D2658">
        <v>2586.85</v>
      </c>
      <c r="E2658" cm="1">
        <f t="array" ref="E2658">_xlfn.IFS(B2658&gt;87,1,AND(B2658&lt;=87, B2658&gt;45),2,AND(B2658&lt;=45,B2658&gt;18),3,B2658&lt;=18,4)</f>
        <v>4</v>
      </c>
      <c r="F2658" cm="1">
        <f t="array" ref="F2658">_xlfn.IFS(C2658&gt;7,4,AND(C2658&lt;=7, C2658&gt;5),3,AND(C2658&lt;=5,C2658&gt;4),2,C2658&lt;=4,1)</f>
        <v>3</v>
      </c>
      <c r="G2658" cm="1">
        <f t="array" ref="G2658">_xlfn.IFS(D2658&gt;4094,4,AND(D2658&lt;=4094, D2658&gt;2784),3,AND(D2658&lt;=2784,D2658&gt;1779),2,D2658&lt;=1779,1)</f>
        <v>2</v>
      </c>
      <c r="H2658">
        <f t="shared" si="41"/>
        <v>432</v>
      </c>
      <c r="I2658" t="str" cm="1">
        <f t="array" ref="I2658">_xlfn.IFS(H2658&gt;411,"Platinum",AND(H2658&lt;=411, H2658&gt;311),"Gold",AND(H2658&lt;=311,H2658&gt;211),"Silver",H2658&lt;=211,"Bronze")</f>
        <v>Platinum</v>
      </c>
      <c r="J2658" t="str" cm="1">
        <f t="array" ref="J2658">_xlfn.IFS(
H2658="444","Champions",
LEFT(H2658,1)="4","Loyal Customers",
MID(H2658,2,1)="4","Potential Loyalists",
LEFT(H2658,1)="3","Promising",
LEFT(H2658,1)="2","Customers Needing Attention",
LEFT(H2658,1)&lt;="2","At Risk",
RIGHT(H2658,1)="4","Can't Lose Them",
TRUE,"Hibernating"
)</f>
        <v>Loyal Customers</v>
      </c>
    </row>
    <row r="2659" spans="1:10" x14ac:dyDescent="0.25">
      <c r="A2659" s="3" t="s">
        <v>2675</v>
      </c>
      <c r="B2659">
        <v>71</v>
      </c>
      <c r="C2659">
        <v>2</v>
      </c>
      <c r="D2659">
        <v>119.73</v>
      </c>
      <c r="E2659" cm="1">
        <f t="array" ref="E2659">_xlfn.IFS(B2659&gt;87,1,AND(B2659&lt;=87, B2659&gt;45),2,AND(B2659&lt;=45,B2659&gt;18),3,B2659&lt;=18,4)</f>
        <v>2</v>
      </c>
      <c r="F2659" cm="1">
        <f t="array" ref="F2659">_xlfn.IFS(C2659&gt;7,4,AND(C2659&lt;=7, C2659&gt;5),3,AND(C2659&lt;=5,C2659&gt;4),2,C2659&lt;=4,1)</f>
        <v>1</v>
      </c>
      <c r="G2659" cm="1">
        <f t="array" ref="G2659">_xlfn.IFS(D2659&gt;4094,4,AND(D2659&lt;=4094, D2659&gt;2784),3,AND(D2659&lt;=2784,D2659&gt;1779),2,D2659&lt;=1779,1)</f>
        <v>1</v>
      </c>
      <c r="H2659">
        <f t="shared" si="41"/>
        <v>211</v>
      </c>
      <c r="I2659" t="str" cm="1">
        <f t="array" ref="I2659">_xlfn.IFS(H2659&gt;411,"Platinum",AND(H2659&lt;=411, H2659&gt;311),"Gold",AND(H2659&lt;=311,H2659&gt;211),"Silver",H2659&lt;=211,"Bronze")</f>
        <v>Bronze</v>
      </c>
      <c r="J2659" t="str" cm="1">
        <f t="array" ref="J2659">_xlfn.IFS(
H2659="444","Champions",
LEFT(H2659,1)="4","Loyal Customers",
MID(H2659,2,1)="4","Potential Loyalists",
LEFT(H2659,1)="3","Promising",
LEFT(H2659,1)="2","Customers Needing Attention",
LEFT(H2659,1)&lt;="2","At Risk",
RIGHT(H2659,1)="4","Can't Lose Them",
TRUE,"Hibernating"
)</f>
        <v>Customers Needing Attention</v>
      </c>
    </row>
    <row r="2660" spans="1:10" x14ac:dyDescent="0.25">
      <c r="A2660" s="3" t="s">
        <v>2676</v>
      </c>
      <c r="B2660">
        <v>89</v>
      </c>
      <c r="C2660">
        <v>2</v>
      </c>
      <c r="D2660">
        <v>808.85</v>
      </c>
      <c r="E2660" cm="1">
        <f t="array" ref="E2660">_xlfn.IFS(B2660&gt;87,1,AND(B2660&lt;=87, B2660&gt;45),2,AND(B2660&lt;=45,B2660&gt;18),3,B2660&lt;=18,4)</f>
        <v>1</v>
      </c>
      <c r="F2660" cm="1">
        <f t="array" ref="F2660">_xlfn.IFS(C2660&gt;7,4,AND(C2660&lt;=7, C2660&gt;5),3,AND(C2660&lt;=5,C2660&gt;4),2,C2660&lt;=4,1)</f>
        <v>1</v>
      </c>
      <c r="G2660" cm="1">
        <f t="array" ref="G2660">_xlfn.IFS(D2660&gt;4094,4,AND(D2660&lt;=4094, D2660&gt;2784),3,AND(D2660&lt;=2784,D2660&gt;1779),2,D2660&lt;=1779,1)</f>
        <v>1</v>
      </c>
      <c r="H2660">
        <f t="shared" si="41"/>
        <v>111</v>
      </c>
      <c r="I2660" t="str" cm="1">
        <f t="array" ref="I2660">_xlfn.IFS(H2660&gt;411,"Platinum",AND(H2660&lt;=411, H2660&gt;311),"Gold",AND(H2660&lt;=311,H2660&gt;211),"Silver",H2660&lt;=211,"Bronze")</f>
        <v>Bronze</v>
      </c>
      <c r="J2660" t="str" cm="1">
        <f t="array" ref="J2660">_xlfn.IFS(
H2660="444","Champions",
LEFT(H2660,1)="4","Loyal Customers",
MID(H2660,2,1)="4","Potential Loyalists",
LEFT(H2660,1)="3","Promising",
LEFT(H2660,1)="2","Customers Needing Attention",
LEFT(H2660,1)&lt;="2","At Risk",
RIGHT(H2660,1)="4","Can't Lose Them",
TRUE,"Hibernating"
)</f>
        <v>At Risk</v>
      </c>
    </row>
    <row r="2661" spans="1:10" x14ac:dyDescent="0.25">
      <c r="A2661" s="3" t="s">
        <v>2677</v>
      </c>
      <c r="B2661">
        <v>65</v>
      </c>
      <c r="C2661">
        <v>5</v>
      </c>
      <c r="D2661">
        <v>2666.06</v>
      </c>
      <c r="E2661" cm="1">
        <f t="array" ref="E2661">_xlfn.IFS(B2661&gt;87,1,AND(B2661&lt;=87, B2661&gt;45),2,AND(B2661&lt;=45,B2661&gt;18),3,B2661&lt;=18,4)</f>
        <v>2</v>
      </c>
      <c r="F2661" cm="1">
        <f t="array" ref="F2661">_xlfn.IFS(C2661&gt;7,4,AND(C2661&lt;=7, C2661&gt;5),3,AND(C2661&lt;=5,C2661&gt;4),2,C2661&lt;=4,1)</f>
        <v>2</v>
      </c>
      <c r="G2661" cm="1">
        <f t="array" ref="G2661">_xlfn.IFS(D2661&gt;4094,4,AND(D2661&lt;=4094, D2661&gt;2784),3,AND(D2661&lt;=2784,D2661&gt;1779),2,D2661&lt;=1779,1)</f>
        <v>2</v>
      </c>
      <c r="H2661">
        <f t="shared" si="41"/>
        <v>222</v>
      </c>
      <c r="I2661" t="str" cm="1">
        <f t="array" ref="I2661">_xlfn.IFS(H2661&gt;411,"Platinum",AND(H2661&lt;=411, H2661&gt;311),"Gold",AND(H2661&lt;=311,H2661&gt;211),"Silver",H2661&lt;=211,"Bronze")</f>
        <v>Silver</v>
      </c>
      <c r="J2661" t="str" cm="1">
        <f t="array" ref="J2661">_xlfn.IFS(
H2661="444","Champions",
LEFT(H2661,1)="4","Loyal Customers",
MID(H2661,2,1)="4","Potential Loyalists",
LEFT(H2661,1)="3","Promising",
LEFT(H2661,1)="2","Customers Needing Attention",
LEFT(H2661,1)&lt;="2","At Risk",
RIGHT(H2661,1)="4","Can't Lose Them",
TRUE,"Hibernating"
)</f>
        <v>Customers Needing Attention</v>
      </c>
    </row>
    <row r="2662" spans="1:10" x14ac:dyDescent="0.25">
      <c r="A2662" s="3" t="s">
        <v>2678</v>
      </c>
      <c r="B2662">
        <v>37</v>
      </c>
      <c r="C2662">
        <v>5</v>
      </c>
      <c r="D2662">
        <v>3084.7599999999998</v>
      </c>
      <c r="E2662" cm="1">
        <f t="array" ref="E2662">_xlfn.IFS(B2662&gt;87,1,AND(B2662&lt;=87, B2662&gt;45),2,AND(B2662&lt;=45,B2662&gt;18),3,B2662&lt;=18,4)</f>
        <v>3</v>
      </c>
      <c r="F2662" cm="1">
        <f t="array" ref="F2662">_xlfn.IFS(C2662&gt;7,4,AND(C2662&lt;=7, C2662&gt;5),3,AND(C2662&lt;=5,C2662&gt;4),2,C2662&lt;=4,1)</f>
        <v>2</v>
      </c>
      <c r="G2662" cm="1">
        <f t="array" ref="G2662">_xlfn.IFS(D2662&gt;4094,4,AND(D2662&lt;=4094, D2662&gt;2784),3,AND(D2662&lt;=2784,D2662&gt;1779),2,D2662&lt;=1779,1)</f>
        <v>3</v>
      </c>
      <c r="H2662">
        <f t="shared" si="41"/>
        <v>323</v>
      </c>
      <c r="I2662" t="str" cm="1">
        <f t="array" ref="I2662">_xlfn.IFS(H2662&gt;411,"Platinum",AND(H2662&lt;=411, H2662&gt;311),"Gold",AND(H2662&lt;=311,H2662&gt;211),"Silver",H2662&lt;=211,"Bronze")</f>
        <v>Gold</v>
      </c>
      <c r="J2662" t="str" cm="1">
        <f t="array" ref="J2662">_xlfn.IFS(
H2662="444","Champions",
LEFT(H2662,1)="4","Loyal Customers",
MID(H2662,2,1)="4","Potential Loyalists",
LEFT(H2662,1)="3","Promising",
LEFT(H2662,1)="2","Customers Needing Attention",
LEFT(H2662,1)&lt;="2","At Risk",
RIGHT(H2662,1)="4","Can't Lose Them",
TRUE,"Hibernating"
)</f>
        <v>Promising</v>
      </c>
    </row>
    <row r="2663" spans="1:10" x14ac:dyDescent="0.25">
      <c r="A2663" s="3" t="s">
        <v>2679</v>
      </c>
      <c r="B2663">
        <v>102</v>
      </c>
      <c r="C2663">
        <v>9</v>
      </c>
      <c r="D2663">
        <v>4825.59</v>
      </c>
      <c r="E2663" cm="1">
        <f t="array" ref="E2663">_xlfn.IFS(B2663&gt;87,1,AND(B2663&lt;=87, B2663&gt;45),2,AND(B2663&lt;=45,B2663&gt;18),3,B2663&lt;=18,4)</f>
        <v>1</v>
      </c>
      <c r="F2663" cm="1">
        <f t="array" ref="F2663">_xlfn.IFS(C2663&gt;7,4,AND(C2663&lt;=7, C2663&gt;5),3,AND(C2663&lt;=5,C2663&gt;4),2,C2663&lt;=4,1)</f>
        <v>4</v>
      </c>
      <c r="G2663" cm="1">
        <f t="array" ref="G2663">_xlfn.IFS(D2663&gt;4094,4,AND(D2663&lt;=4094, D2663&gt;2784),3,AND(D2663&lt;=2784,D2663&gt;1779),2,D2663&lt;=1779,1)</f>
        <v>4</v>
      </c>
      <c r="H2663">
        <f t="shared" si="41"/>
        <v>144</v>
      </c>
      <c r="I2663" t="str" cm="1">
        <f t="array" ref="I2663">_xlfn.IFS(H2663&gt;411,"Platinum",AND(H2663&lt;=411, H2663&gt;311),"Gold",AND(H2663&lt;=311,H2663&gt;211),"Silver",H2663&lt;=211,"Bronze")</f>
        <v>Bronze</v>
      </c>
      <c r="J2663" t="str" cm="1">
        <f t="array" ref="J2663">_xlfn.IFS(
H2663="444","Champions",
LEFT(H2663,1)="4","Loyal Customers",
MID(H2663,2,1)="4","Potential Loyalists",
LEFT(H2663,1)="3","Promising",
LEFT(H2663,1)="2","Customers Needing Attention",
LEFT(H2663,1)&lt;="2","At Risk",
RIGHT(H2663,1)="4","Can't Lose Them",
TRUE,"Hibernating"
)</f>
        <v>Potential Loyalists</v>
      </c>
    </row>
    <row r="2664" spans="1:10" x14ac:dyDescent="0.25">
      <c r="A2664" s="3" t="s">
        <v>2680</v>
      </c>
      <c r="B2664">
        <v>30</v>
      </c>
      <c r="C2664">
        <v>8</v>
      </c>
      <c r="D2664">
        <v>2781.36</v>
      </c>
      <c r="E2664" cm="1">
        <f t="array" ref="E2664">_xlfn.IFS(B2664&gt;87,1,AND(B2664&lt;=87, B2664&gt;45),2,AND(B2664&lt;=45,B2664&gt;18),3,B2664&lt;=18,4)</f>
        <v>3</v>
      </c>
      <c r="F2664" cm="1">
        <f t="array" ref="F2664">_xlfn.IFS(C2664&gt;7,4,AND(C2664&lt;=7, C2664&gt;5),3,AND(C2664&lt;=5,C2664&gt;4),2,C2664&lt;=4,1)</f>
        <v>4</v>
      </c>
      <c r="G2664" cm="1">
        <f t="array" ref="G2664">_xlfn.IFS(D2664&gt;4094,4,AND(D2664&lt;=4094, D2664&gt;2784),3,AND(D2664&lt;=2784,D2664&gt;1779),2,D2664&lt;=1779,1)</f>
        <v>2</v>
      </c>
      <c r="H2664">
        <f t="shared" si="41"/>
        <v>342</v>
      </c>
      <c r="I2664" t="str" cm="1">
        <f t="array" ref="I2664">_xlfn.IFS(H2664&gt;411,"Platinum",AND(H2664&lt;=411, H2664&gt;311),"Gold",AND(H2664&lt;=311,H2664&gt;211),"Silver",H2664&lt;=211,"Bronze")</f>
        <v>Gold</v>
      </c>
      <c r="J2664" t="str" cm="1">
        <f t="array" ref="J2664">_xlfn.IFS(
H2664="444","Champions",
LEFT(H2664,1)="4","Loyal Customers",
MID(H2664,2,1)="4","Potential Loyalists",
LEFT(H2664,1)="3","Promising",
LEFT(H2664,1)="2","Customers Needing Attention",
LEFT(H2664,1)&lt;="2","At Risk",
RIGHT(H2664,1)="4","Can't Lose Them",
TRUE,"Hibernating"
)</f>
        <v>Potential Loyalists</v>
      </c>
    </row>
    <row r="2665" spans="1:10" x14ac:dyDescent="0.25">
      <c r="A2665" s="3" t="s">
        <v>2681</v>
      </c>
      <c r="B2665">
        <v>26</v>
      </c>
      <c r="C2665">
        <v>4</v>
      </c>
      <c r="D2665">
        <v>1402.8999999999999</v>
      </c>
      <c r="E2665" cm="1">
        <f t="array" ref="E2665">_xlfn.IFS(B2665&gt;87,1,AND(B2665&lt;=87, B2665&gt;45),2,AND(B2665&lt;=45,B2665&gt;18),3,B2665&lt;=18,4)</f>
        <v>3</v>
      </c>
      <c r="F2665" cm="1">
        <f t="array" ref="F2665">_xlfn.IFS(C2665&gt;7,4,AND(C2665&lt;=7, C2665&gt;5),3,AND(C2665&lt;=5,C2665&gt;4),2,C2665&lt;=4,1)</f>
        <v>1</v>
      </c>
      <c r="G2665" cm="1">
        <f t="array" ref="G2665">_xlfn.IFS(D2665&gt;4094,4,AND(D2665&lt;=4094, D2665&gt;2784),3,AND(D2665&lt;=2784,D2665&gt;1779),2,D2665&lt;=1779,1)</f>
        <v>1</v>
      </c>
      <c r="H2665">
        <f t="shared" si="41"/>
        <v>311</v>
      </c>
      <c r="I2665" t="str" cm="1">
        <f t="array" ref="I2665">_xlfn.IFS(H2665&gt;411,"Platinum",AND(H2665&lt;=411, H2665&gt;311),"Gold",AND(H2665&lt;=311,H2665&gt;211),"Silver",H2665&lt;=211,"Bronze")</f>
        <v>Silver</v>
      </c>
      <c r="J2665" t="str" cm="1">
        <f t="array" ref="J2665">_xlfn.IFS(
H2665="444","Champions",
LEFT(H2665,1)="4","Loyal Customers",
MID(H2665,2,1)="4","Potential Loyalists",
LEFT(H2665,1)="3","Promising",
LEFT(H2665,1)="2","Customers Needing Attention",
LEFT(H2665,1)&lt;="2","At Risk",
RIGHT(H2665,1)="4","Can't Lose Them",
TRUE,"Hibernating"
)</f>
        <v>Promising</v>
      </c>
    </row>
    <row r="2666" spans="1:10" x14ac:dyDescent="0.25">
      <c r="A2666" s="3" t="s">
        <v>2682</v>
      </c>
      <c r="B2666">
        <v>66</v>
      </c>
      <c r="C2666">
        <v>6</v>
      </c>
      <c r="D2666">
        <v>3847.02</v>
      </c>
      <c r="E2666" cm="1">
        <f t="array" ref="E2666">_xlfn.IFS(B2666&gt;87,1,AND(B2666&lt;=87, B2666&gt;45),2,AND(B2666&lt;=45,B2666&gt;18),3,B2666&lt;=18,4)</f>
        <v>2</v>
      </c>
      <c r="F2666" cm="1">
        <f t="array" ref="F2666">_xlfn.IFS(C2666&gt;7,4,AND(C2666&lt;=7, C2666&gt;5),3,AND(C2666&lt;=5,C2666&gt;4),2,C2666&lt;=4,1)</f>
        <v>3</v>
      </c>
      <c r="G2666" cm="1">
        <f t="array" ref="G2666">_xlfn.IFS(D2666&gt;4094,4,AND(D2666&lt;=4094, D2666&gt;2784),3,AND(D2666&lt;=2784,D2666&gt;1779),2,D2666&lt;=1779,1)</f>
        <v>3</v>
      </c>
      <c r="H2666">
        <f t="shared" si="41"/>
        <v>233</v>
      </c>
      <c r="I2666" t="str" cm="1">
        <f t="array" ref="I2666">_xlfn.IFS(H2666&gt;411,"Platinum",AND(H2666&lt;=411, H2666&gt;311),"Gold",AND(H2666&lt;=311,H2666&gt;211),"Silver",H2666&lt;=211,"Bronze")</f>
        <v>Silver</v>
      </c>
      <c r="J2666" t="str" cm="1">
        <f t="array" ref="J2666">_xlfn.IFS(
H2666="444","Champions",
LEFT(H2666,1)="4","Loyal Customers",
MID(H2666,2,1)="4","Potential Loyalists",
LEFT(H2666,1)="3","Promising",
LEFT(H2666,1)="2","Customers Needing Attention",
LEFT(H2666,1)&lt;="2","At Risk",
RIGHT(H2666,1)="4","Can't Lose Them",
TRUE,"Hibernating"
)</f>
        <v>Customers Needing Attention</v>
      </c>
    </row>
    <row r="2667" spans="1:10" x14ac:dyDescent="0.25">
      <c r="A2667" s="3" t="s">
        <v>2683</v>
      </c>
      <c r="B2667">
        <v>12</v>
      </c>
      <c r="C2667">
        <v>9</v>
      </c>
      <c r="D2667">
        <v>6036.19</v>
      </c>
      <c r="E2667" cm="1">
        <f t="array" ref="E2667">_xlfn.IFS(B2667&gt;87,1,AND(B2667&lt;=87, B2667&gt;45),2,AND(B2667&lt;=45,B2667&gt;18),3,B2667&lt;=18,4)</f>
        <v>4</v>
      </c>
      <c r="F2667" cm="1">
        <f t="array" ref="F2667">_xlfn.IFS(C2667&gt;7,4,AND(C2667&lt;=7, C2667&gt;5),3,AND(C2667&lt;=5,C2667&gt;4),2,C2667&lt;=4,1)</f>
        <v>4</v>
      </c>
      <c r="G2667" cm="1">
        <f t="array" ref="G2667">_xlfn.IFS(D2667&gt;4094,4,AND(D2667&lt;=4094, D2667&gt;2784),3,AND(D2667&lt;=2784,D2667&gt;1779),2,D2667&lt;=1779,1)</f>
        <v>4</v>
      </c>
      <c r="H2667">
        <f t="shared" si="41"/>
        <v>444</v>
      </c>
      <c r="I2667" t="str" cm="1">
        <f t="array" ref="I2667">_xlfn.IFS(H2667&gt;411,"Platinum",AND(H2667&lt;=411, H2667&gt;311),"Gold",AND(H2667&lt;=311,H2667&gt;211),"Silver",H2667&lt;=211,"Bronze")</f>
        <v>Platinum</v>
      </c>
      <c r="J2667" t="str" cm="1">
        <f t="array" ref="J2667">_xlfn.IFS(
H2667="444","Champions",
LEFT(H2667,1)="4","Loyal Customers",
MID(H2667,2,1)="4","Potential Loyalists",
LEFT(H2667,1)="3","Promising",
LEFT(H2667,1)="2","Customers Needing Attention",
LEFT(H2667,1)&lt;="2","At Risk",
RIGHT(H2667,1)="4","Can't Lose Them",
TRUE,"Hibernating"
)</f>
        <v>Loyal Customers</v>
      </c>
    </row>
    <row r="2668" spans="1:10" x14ac:dyDescent="0.25">
      <c r="A2668" s="3" t="s">
        <v>2684</v>
      </c>
      <c r="B2668">
        <v>133</v>
      </c>
      <c r="C2668">
        <v>4</v>
      </c>
      <c r="D2668">
        <v>3253.3799999999997</v>
      </c>
      <c r="E2668" cm="1">
        <f t="array" ref="E2668">_xlfn.IFS(B2668&gt;87,1,AND(B2668&lt;=87, B2668&gt;45),2,AND(B2668&lt;=45,B2668&gt;18),3,B2668&lt;=18,4)</f>
        <v>1</v>
      </c>
      <c r="F2668" cm="1">
        <f t="array" ref="F2668">_xlfn.IFS(C2668&gt;7,4,AND(C2668&lt;=7, C2668&gt;5),3,AND(C2668&lt;=5,C2668&gt;4),2,C2668&lt;=4,1)</f>
        <v>1</v>
      </c>
      <c r="G2668" cm="1">
        <f t="array" ref="G2668">_xlfn.IFS(D2668&gt;4094,4,AND(D2668&lt;=4094, D2668&gt;2784),3,AND(D2668&lt;=2784,D2668&gt;1779),2,D2668&lt;=1779,1)</f>
        <v>3</v>
      </c>
      <c r="H2668">
        <f t="shared" si="41"/>
        <v>113</v>
      </c>
      <c r="I2668" t="str" cm="1">
        <f t="array" ref="I2668">_xlfn.IFS(H2668&gt;411,"Platinum",AND(H2668&lt;=411, H2668&gt;311),"Gold",AND(H2668&lt;=311,H2668&gt;211),"Silver",H2668&lt;=211,"Bronze")</f>
        <v>Bronze</v>
      </c>
      <c r="J2668" t="str" cm="1">
        <f t="array" ref="J2668">_xlfn.IFS(
H2668="444","Champions",
LEFT(H2668,1)="4","Loyal Customers",
MID(H2668,2,1)="4","Potential Loyalists",
LEFT(H2668,1)="3","Promising",
LEFT(H2668,1)="2","Customers Needing Attention",
LEFT(H2668,1)&lt;="2","At Risk",
RIGHT(H2668,1)="4","Can't Lose Them",
TRUE,"Hibernating"
)</f>
        <v>At Risk</v>
      </c>
    </row>
    <row r="2669" spans="1:10" x14ac:dyDescent="0.25">
      <c r="A2669" s="3" t="s">
        <v>2685</v>
      </c>
      <c r="B2669">
        <v>51</v>
      </c>
      <c r="C2669">
        <v>4</v>
      </c>
      <c r="D2669">
        <v>2430.52</v>
      </c>
      <c r="E2669" cm="1">
        <f t="array" ref="E2669">_xlfn.IFS(B2669&gt;87,1,AND(B2669&lt;=87, B2669&gt;45),2,AND(B2669&lt;=45,B2669&gt;18),3,B2669&lt;=18,4)</f>
        <v>2</v>
      </c>
      <c r="F2669" cm="1">
        <f t="array" ref="F2669">_xlfn.IFS(C2669&gt;7,4,AND(C2669&lt;=7, C2669&gt;5),3,AND(C2669&lt;=5,C2669&gt;4),2,C2669&lt;=4,1)</f>
        <v>1</v>
      </c>
      <c r="G2669" cm="1">
        <f t="array" ref="G2669">_xlfn.IFS(D2669&gt;4094,4,AND(D2669&lt;=4094, D2669&gt;2784),3,AND(D2669&lt;=2784,D2669&gt;1779),2,D2669&lt;=1779,1)</f>
        <v>2</v>
      </c>
      <c r="H2669">
        <f t="shared" si="41"/>
        <v>212</v>
      </c>
      <c r="I2669" t="str" cm="1">
        <f t="array" ref="I2669">_xlfn.IFS(H2669&gt;411,"Platinum",AND(H2669&lt;=411, H2669&gt;311),"Gold",AND(H2669&lt;=311,H2669&gt;211),"Silver",H2669&lt;=211,"Bronze")</f>
        <v>Silver</v>
      </c>
      <c r="J2669" t="str" cm="1">
        <f t="array" ref="J2669">_xlfn.IFS(
H2669="444","Champions",
LEFT(H2669,1)="4","Loyal Customers",
MID(H2669,2,1)="4","Potential Loyalists",
LEFT(H2669,1)="3","Promising",
LEFT(H2669,1)="2","Customers Needing Attention",
LEFT(H2669,1)&lt;="2","At Risk",
RIGHT(H2669,1)="4","Can't Lose Them",
TRUE,"Hibernating"
)</f>
        <v>Customers Needing Attention</v>
      </c>
    </row>
    <row r="2670" spans="1:10" x14ac:dyDescent="0.25">
      <c r="A2670" s="3" t="s">
        <v>2686</v>
      </c>
      <c r="B2670">
        <v>52</v>
      </c>
      <c r="C2670">
        <v>9</v>
      </c>
      <c r="D2670">
        <v>6167.7100000000009</v>
      </c>
      <c r="E2670" cm="1">
        <f t="array" ref="E2670">_xlfn.IFS(B2670&gt;87,1,AND(B2670&lt;=87, B2670&gt;45),2,AND(B2670&lt;=45,B2670&gt;18),3,B2670&lt;=18,4)</f>
        <v>2</v>
      </c>
      <c r="F2670" cm="1">
        <f t="array" ref="F2670">_xlfn.IFS(C2670&gt;7,4,AND(C2670&lt;=7, C2670&gt;5),3,AND(C2670&lt;=5,C2670&gt;4),2,C2670&lt;=4,1)</f>
        <v>4</v>
      </c>
      <c r="G2670" cm="1">
        <f t="array" ref="G2670">_xlfn.IFS(D2670&gt;4094,4,AND(D2670&lt;=4094, D2670&gt;2784),3,AND(D2670&lt;=2784,D2670&gt;1779),2,D2670&lt;=1779,1)</f>
        <v>4</v>
      </c>
      <c r="H2670">
        <f t="shared" si="41"/>
        <v>244</v>
      </c>
      <c r="I2670" t="str" cm="1">
        <f t="array" ref="I2670">_xlfn.IFS(H2670&gt;411,"Platinum",AND(H2670&lt;=411, H2670&gt;311),"Gold",AND(H2670&lt;=311,H2670&gt;211),"Silver",H2670&lt;=211,"Bronze")</f>
        <v>Silver</v>
      </c>
      <c r="J2670" t="str" cm="1">
        <f t="array" ref="J2670">_xlfn.IFS(
H2670="444","Champions",
LEFT(H2670,1)="4","Loyal Customers",
MID(H2670,2,1)="4","Potential Loyalists",
LEFT(H2670,1)="3","Promising",
LEFT(H2670,1)="2","Customers Needing Attention",
LEFT(H2670,1)&lt;="2","At Risk",
RIGHT(H2670,1)="4","Can't Lose Them",
TRUE,"Hibernating"
)</f>
        <v>Potential Loyalists</v>
      </c>
    </row>
    <row r="2671" spans="1:10" x14ac:dyDescent="0.25">
      <c r="A2671" s="3" t="s">
        <v>2687</v>
      </c>
      <c r="B2671">
        <v>46</v>
      </c>
      <c r="C2671">
        <v>10</v>
      </c>
      <c r="D2671">
        <v>5463.64</v>
      </c>
      <c r="E2671" cm="1">
        <f t="array" ref="E2671">_xlfn.IFS(B2671&gt;87,1,AND(B2671&lt;=87, B2671&gt;45),2,AND(B2671&lt;=45,B2671&gt;18),3,B2671&lt;=18,4)</f>
        <v>2</v>
      </c>
      <c r="F2671" cm="1">
        <f t="array" ref="F2671">_xlfn.IFS(C2671&gt;7,4,AND(C2671&lt;=7, C2671&gt;5),3,AND(C2671&lt;=5,C2671&gt;4),2,C2671&lt;=4,1)</f>
        <v>4</v>
      </c>
      <c r="G2671" cm="1">
        <f t="array" ref="G2671">_xlfn.IFS(D2671&gt;4094,4,AND(D2671&lt;=4094, D2671&gt;2784),3,AND(D2671&lt;=2784,D2671&gt;1779),2,D2671&lt;=1779,1)</f>
        <v>4</v>
      </c>
      <c r="H2671">
        <f t="shared" si="41"/>
        <v>244</v>
      </c>
      <c r="I2671" t="str" cm="1">
        <f t="array" ref="I2671">_xlfn.IFS(H2671&gt;411,"Platinum",AND(H2671&lt;=411, H2671&gt;311),"Gold",AND(H2671&lt;=311,H2671&gt;211),"Silver",H2671&lt;=211,"Bronze")</f>
        <v>Silver</v>
      </c>
      <c r="J2671" t="str" cm="1">
        <f t="array" ref="J2671">_xlfn.IFS(
H2671="444","Champions",
LEFT(H2671,1)="4","Loyal Customers",
MID(H2671,2,1)="4","Potential Loyalists",
LEFT(H2671,1)="3","Promising",
LEFT(H2671,1)="2","Customers Needing Attention",
LEFT(H2671,1)&lt;="2","At Risk",
RIGHT(H2671,1)="4","Can't Lose Them",
TRUE,"Hibernating"
)</f>
        <v>Potential Loyalists</v>
      </c>
    </row>
    <row r="2672" spans="1:10" x14ac:dyDescent="0.25">
      <c r="A2672" s="3" t="s">
        <v>2688</v>
      </c>
      <c r="B2672">
        <v>18</v>
      </c>
      <c r="C2672">
        <v>7</v>
      </c>
      <c r="D2672">
        <v>3471.07</v>
      </c>
      <c r="E2672" cm="1">
        <f t="array" ref="E2672">_xlfn.IFS(B2672&gt;87,1,AND(B2672&lt;=87, B2672&gt;45),2,AND(B2672&lt;=45,B2672&gt;18),3,B2672&lt;=18,4)</f>
        <v>4</v>
      </c>
      <c r="F2672" cm="1">
        <f t="array" ref="F2672">_xlfn.IFS(C2672&gt;7,4,AND(C2672&lt;=7, C2672&gt;5),3,AND(C2672&lt;=5,C2672&gt;4),2,C2672&lt;=4,1)</f>
        <v>3</v>
      </c>
      <c r="G2672" cm="1">
        <f t="array" ref="G2672">_xlfn.IFS(D2672&gt;4094,4,AND(D2672&lt;=4094, D2672&gt;2784),3,AND(D2672&lt;=2784,D2672&gt;1779),2,D2672&lt;=1779,1)</f>
        <v>3</v>
      </c>
      <c r="H2672">
        <f t="shared" si="41"/>
        <v>433</v>
      </c>
      <c r="I2672" t="str" cm="1">
        <f t="array" ref="I2672">_xlfn.IFS(H2672&gt;411,"Platinum",AND(H2672&lt;=411, H2672&gt;311),"Gold",AND(H2672&lt;=311,H2672&gt;211),"Silver",H2672&lt;=211,"Bronze")</f>
        <v>Platinum</v>
      </c>
      <c r="J2672" t="str" cm="1">
        <f t="array" ref="J2672">_xlfn.IFS(
H2672="444","Champions",
LEFT(H2672,1)="4","Loyal Customers",
MID(H2672,2,1)="4","Potential Loyalists",
LEFT(H2672,1)="3","Promising",
LEFT(H2672,1)="2","Customers Needing Attention",
LEFT(H2672,1)&lt;="2","At Risk",
RIGHT(H2672,1)="4","Can't Lose Them",
TRUE,"Hibernating"
)</f>
        <v>Loyal Customers</v>
      </c>
    </row>
    <row r="2673" spans="1:10" x14ac:dyDescent="0.25">
      <c r="A2673" s="3" t="s">
        <v>2689</v>
      </c>
      <c r="B2673">
        <v>22</v>
      </c>
      <c r="C2673">
        <v>5</v>
      </c>
      <c r="D2673">
        <v>1355.2400000000002</v>
      </c>
      <c r="E2673" cm="1">
        <f t="array" ref="E2673">_xlfn.IFS(B2673&gt;87,1,AND(B2673&lt;=87, B2673&gt;45),2,AND(B2673&lt;=45,B2673&gt;18),3,B2673&lt;=18,4)</f>
        <v>3</v>
      </c>
      <c r="F2673" cm="1">
        <f t="array" ref="F2673">_xlfn.IFS(C2673&gt;7,4,AND(C2673&lt;=7, C2673&gt;5),3,AND(C2673&lt;=5,C2673&gt;4),2,C2673&lt;=4,1)</f>
        <v>2</v>
      </c>
      <c r="G2673" cm="1">
        <f t="array" ref="G2673">_xlfn.IFS(D2673&gt;4094,4,AND(D2673&lt;=4094, D2673&gt;2784),3,AND(D2673&lt;=2784,D2673&gt;1779),2,D2673&lt;=1779,1)</f>
        <v>1</v>
      </c>
      <c r="H2673">
        <f t="shared" si="41"/>
        <v>321</v>
      </c>
      <c r="I2673" t="str" cm="1">
        <f t="array" ref="I2673">_xlfn.IFS(H2673&gt;411,"Platinum",AND(H2673&lt;=411, H2673&gt;311),"Gold",AND(H2673&lt;=311,H2673&gt;211),"Silver",H2673&lt;=211,"Bronze")</f>
        <v>Gold</v>
      </c>
      <c r="J2673" t="str" cm="1">
        <f t="array" ref="J2673">_xlfn.IFS(
H2673="444","Champions",
LEFT(H2673,1)="4","Loyal Customers",
MID(H2673,2,1)="4","Potential Loyalists",
LEFT(H2673,1)="3","Promising",
LEFT(H2673,1)="2","Customers Needing Attention",
LEFT(H2673,1)&lt;="2","At Risk",
RIGHT(H2673,1)="4","Can't Lose Them",
TRUE,"Hibernating"
)</f>
        <v>Promising</v>
      </c>
    </row>
    <row r="2674" spans="1:10" x14ac:dyDescent="0.25">
      <c r="A2674" s="3" t="s">
        <v>2690</v>
      </c>
      <c r="B2674">
        <v>73</v>
      </c>
      <c r="C2674">
        <v>7</v>
      </c>
      <c r="D2674">
        <v>3009.3</v>
      </c>
      <c r="E2674" cm="1">
        <f t="array" ref="E2674">_xlfn.IFS(B2674&gt;87,1,AND(B2674&lt;=87, B2674&gt;45),2,AND(B2674&lt;=45,B2674&gt;18),3,B2674&lt;=18,4)</f>
        <v>2</v>
      </c>
      <c r="F2674" cm="1">
        <f t="array" ref="F2674">_xlfn.IFS(C2674&gt;7,4,AND(C2674&lt;=7, C2674&gt;5),3,AND(C2674&lt;=5,C2674&gt;4),2,C2674&lt;=4,1)</f>
        <v>3</v>
      </c>
      <c r="G2674" cm="1">
        <f t="array" ref="G2674">_xlfn.IFS(D2674&gt;4094,4,AND(D2674&lt;=4094, D2674&gt;2784),3,AND(D2674&lt;=2784,D2674&gt;1779),2,D2674&lt;=1779,1)</f>
        <v>3</v>
      </c>
      <c r="H2674">
        <f t="shared" si="41"/>
        <v>233</v>
      </c>
      <c r="I2674" t="str" cm="1">
        <f t="array" ref="I2674">_xlfn.IFS(H2674&gt;411,"Platinum",AND(H2674&lt;=411, H2674&gt;311),"Gold",AND(H2674&lt;=311,H2674&gt;211),"Silver",H2674&lt;=211,"Bronze")</f>
        <v>Silver</v>
      </c>
      <c r="J2674" t="str" cm="1">
        <f t="array" ref="J2674">_xlfn.IFS(
H2674="444","Champions",
LEFT(H2674,1)="4","Loyal Customers",
MID(H2674,2,1)="4","Potential Loyalists",
LEFT(H2674,1)="3","Promising",
LEFT(H2674,1)="2","Customers Needing Attention",
LEFT(H2674,1)&lt;="2","At Risk",
RIGHT(H2674,1)="4","Can't Lose Them",
TRUE,"Hibernating"
)</f>
        <v>Customers Needing Attention</v>
      </c>
    </row>
    <row r="2675" spans="1:10" x14ac:dyDescent="0.25">
      <c r="A2675" s="3" t="s">
        <v>2691</v>
      </c>
      <c r="B2675">
        <v>134</v>
      </c>
      <c r="C2675">
        <v>2</v>
      </c>
      <c r="D2675">
        <v>955.08</v>
      </c>
      <c r="E2675" cm="1">
        <f t="array" ref="E2675">_xlfn.IFS(B2675&gt;87,1,AND(B2675&lt;=87, B2675&gt;45),2,AND(B2675&lt;=45,B2675&gt;18),3,B2675&lt;=18,4)</f>
        <v>1</v>
      </c>
      <c r="F2675" cm="1">
        <f t="array" ref="F2675">_xlfn.IFS(C2675&gt;7,4,AND(C2675&lt;=7, C2675&gt;5),3,AND(C2675&lt;=5,C2675&gt;4),2,C2675&lt;=4,1)</f>
        <v>1</v>
      </c>
      <c r="G2675" cm="1">
        <f t="array" ref="G2675">_xlfn.IFS(D2675&gt;4094,4,AND(D2675&lt;=4094, D2675&gt;2784),3,AND(D2675&lt;=2784,D2675&gt;1779),2,D2675&lt;=1779,1)</f>
        <v>1</v>
      </c>
      <c r="H2675">
        <f t="shared" si="41"/>
        <v>111</v>
      </c>
      <c r="I2675" t="str" cm="1">
        <f t="array" ref="I2675">_xlfn.IFS(H2675&gt;411,"Platinum",AND(H2675&lt;=411, H2675&gt;311),"Gold",AND(H2675&lt;=311,H2675&gt;211),"Silver",H2675&lt;=211,"Bronze")</f>
        <v>Bronze</v>
      </c>
      <c r="J2675" t="str" cm="1">
        <f t="array" ref="J2675">_xlfn.IFS(
H2675="444","Champions",
LEFT(H2675,1)="4","Loyal Customers",
MID(H2675,2,1)="4","Potential Loyalists",
LEFT(H2675,1)="3","Promising",
LEFT(H2675,1)="2","Customers Needing Attention",
LEFT(H2675,1)&lt;="2","At Risk",
RIGHT(H2675,1)="4","Can't Lose Them",
TRUE,"Hibernating"
)</f>
        <v>At Risk</v>
      </c>
    </row>
    <row r="2676" spans="1:10" x14ac:dyDescent="0.25">
      <c r="A2676" s="3" t="s">
        <v>2692</v>
      </c>
      <c r="B2676">
        <v>241</v>
      </c>
      <c r="C2676">
        <v>3</v>
      </c>
      <c r="D2676">
        <v>1731.8400000000001</v>
      </c>
      <c r="E2676" cm="1">
        <f t="array" ref="E2676">_xlfn.IFS(B2676&gt;87,1,AND(B2676&lt;=87, B2676&gt;45),2,AND(B2676&lt;=45,B2676&gt;18),3,B2676&lt;=18,4)</f>
        <v>1</v>
      </c>
      <c r="F2676" cm="1">
        <f t="array" ref="F2676">_xlfn.IFS(C2676&gt;7,4,AND(C2676&lt;=7, C2676&gt;5),3,AND(C2676&lt;=5,C2676&gt;4),2,C2676&lt;=4,1)</f>
        <v>1</v>
      </c>
      <c r="G2676" cm="1">
        <f t="array" ref="G2676">_xlfn.IFS(D2676&gt;4094,4,AND(D2676&lt;=4094, D2676&gt;2784),3,AND(D2676&lt;=2784,D2676&gt;1779),2,D2676&lt;=1779,1)</f>
        <v>1</v>
      </c>
      <c r="H2676">
        <f t="shared" si="41"/>
        <v>111</v>
      </c>
      <c r="I2676" t="str" cm="1">
        <f t="array" ref="I2676">_xlfn.IFS(H2676&gt;411,"Platinum",AND(H2676&lt;=411, H2676&gt;311),"Gold",AND(H2676&lt;=311,H2676&gt;211),"Silver",H2676&lt;=211,"Bronze")</f>
        <v>Bronze</v>
      </c>
      <c r="J2676" t="str" cm="1">
        <f t="array" ref="J2676">_xlfn.IFS(
H2676="444","Champions",
LEFT(H2676,1)="4","Loyal Customers",
MID(H2676,2,1)="4","Potential Loyalists",
LEFT(H2676,1)="3","Promising",
LEFT(H2676,1)="2","Customers Needing Attention",
LEFT(H2676,1)&lt;="2","At Risk",
RIGHT(H2676,1)="4","Can't Lose Them",
TRUE,"Hibernating"
)</f>
        <v>At Risk</v>
      </c>
    </row>
    <row r="2677" spans="1:10" x14ac:dyDescent="0.25">
      <c r="A2677" s="3" t="s">
        <v>2693</v>
      </c>
      <c r="B2677">
        <v>30</v>
      </c>
      <c r="C2677">
        <v>7</v>
      </c>
      <c r="D2677">
        <v>5772.78</v>
      </c>
      <c r="E2677" cm="1">
        <f t="array" ref="E2677">_xlfn.IFS(B2677&gt;87,1,AND(B2677&lt;=87, B2677&gt;45),2,AND(B2677&lt;=45,B2677&gt;18),3,B2677&lt;=18,4)</f>
        <v>3</v>
      </c>
      <c r="F2677" cm="1">
        <f t="array" ref="F2677">_xlfn.IFS(C2677&gt;7,4,AND(C2677&lt;=7, C2677&gt;5),3,AND(C2677&lt;=5,C2677&gt;4),2,C2677&lt;=4,1)</f>
        <v>3</v>
      </c>
      <c r="G2677" cm="1">
        <f t="array" ref="G2677">_xlfn.IFS(D2677&gt;4094,4,AND(D2677&lt;=4094, D2677&gt;2784),3,AND(D2677&lt;=2784,D2677&gt;1779),2,D2677&lt;=1779,1)</f>
        <v>4</v>
      </c>
      <c r="H2677">
        <f t="shared" si="41"/>
        <v>334</v>
      </c>
      <c r="I2677" t="str" cm="1">
        <f t="array" ref="I2677">_xlfn.IFS(H2677&gt;411,"Platinum",AND(H2677&lt;=411, H2677&gt;311),"Gold",AND(H2677&lt;=311,H2677&gt;211),"Silver",H2677&lt;=211,"Bronze")</f>
        <v>Gold</v>
      </c>
      <c r="J2677" t="str" cm="1">
        <f t="array" ref="J2677">_xlfn.IFS(
H2677="444","Champions",
LEFT(H2677,1)="4","Loyal Customers",
MID(H2677,2,1)="4","Potential Loyalists",
LEFT(H2677,1)="3","Promising",
LEFT(H2677,1)="2","Customers Needing Attention",
LEFT(H2677,1)&lt;="2","At Risk",
RIGHT(H2677,1)="4","Can't Lose Them",
TRUE,"Hibernating"
)</f>
        <v>Promising</v>
      </c>
    </row>
    <row r="2678" spans="1:10" x14ac:dyDescent="0.25">
      <c r="A2678" s="3" t="s">
        <v>2694</v>
      </c>
      <c r="B2678">
        <v>44</v>
      </c>
      <c r="C2678">
        <v>3</v>
      </c>
      <c r="D2678">
        <v>1834.47</v>
      </c>
      <c r="E2678" cm="1">
        <f t="array" ref="E2678">_xlfn.IFS(B2678&gt;87,1,AND(B2678&lt;=87, B2678&gt;45),2,AND(B2678&lt;=45,B2678&gt;18),3,B2678&lt;=18,4)</f>
        <v>3</v>
      </c>
      <c r="F2678" cm="1">
        <f t="array" ref="F2678">_xlfn.IFS(C2678&gt;7,4,AND(C2678&lt;=7, C2678&gt;5),3,AND(C2678&lt;=5,C2678&gt;4),2,C2678&lt;=4,1)</f>
        <v>1</v>
      </c>
      <c r="G2678" cm="1">
        <f t="array" ref="G2678">_xlfn.IFS(D2678&gt;4094,4,AND(D2678&lt;=4094, D2678&gt;2784),3,AND(D2678&lt;=2784,D2678&gt;1779),2,D2678&lt;=1779,1)</f>
        <v>2</v>
      </c>
      <c r="H2678">
        <f t="shared" si="41"/>
        <v>312</v>
      </c>
      <c r="I2678" t="str" cm="1">
        <f t="array" ref="I2678">_xlfn.IFS(H2678&gt;411,"Platinum",AND(H2678&lt;=411, H2678&gt;311),"Gold",AND(H2678&lt;=311,H2678&gt;211),"Silver",H2678&lt;=211,"Bronze")</f>
        <v>Gold</v>
      </c>
      <c r="J2678" t="str" cm="1">
        <f t="array" ref="J2678">_xlfn.IFS(
H2678="444","Champions",
LEFT(H2678,1)="4","Loyal Customers",
MID(H2678,2,1)="4","Potential Loyalists",
LEFT(H2678,1)="3","Promising",
LEFT(H2678,1)="2","Customers Needing Attention",
LEFT(H2678,1)&lt;="2","At Risk",
RIGHT(H2678,1)="4","Can't Lose Them",
TRUE,"Hibernating"
)</f>
        <v>Promising</v>
      </c>
    </row>
    <row r="2679" spans="1:10" x14ac:dyDescent="0.25">
      <c r="A2679" s="3" t="s">
        <v>2695</v>
      </c>
      <c r="B2679">
        <v>25</v>
      </c>
      <c r="C2679">
        <v>4</v>
      </c>
      <c r="D2679">
        <v>4076.1800000000003</v>
      </c>
      <c r="E2679" cm="1">
        <f t="array" ref="E2679">_xlfn.IFS(B2679&gt;87,1,AND(B2679&lt;=87, B2679&gt;45),2,AND(B2679&lt;=45,B2679&gt;18),3,B2679&lt;=18,4)</f>
        <v>3</v>
      </c>
      <c r="F2679" cm="1">
        <f t="array" ref="F2679">_xlfn.IFS(C2679&gt;7,4,AND(C2679&lt;=7, C2679&gt;5),3,AND(C2679&lt;=5,C2679&gt;4),2,C2679&lt;=4,1)</f>
        <v>1</v>
      </c>
      <c r="G2679" cm="1">
        <f t="array" ref="G2679">_xlfn.IFS(D2679&gt;4094,4,AND(D2679&lt;=4094, D2679&gt;2784),3,AND(D2679&lt;=2784,D2679&gt;1779),2,D2679&lt;=1779,1)</f>
        <v>3</v>
      </c>
      <c r="H2679">
        <f t="shared" si="41"/>
        <v>313</v>
      </c>
      <c r="I2679" t="str" cm="1">
        <f t="array" ref="I2679">_xlfn.IFS(H2679&gt;411,"Platinum",AND(H2679&lt;=411, H2679&gt;311),"Gold",AND(H2679&lt;=311,H2679&gt;211),"Silver",H2679&lt;=211,"Bronze")</f>
        <v>Gold</v>
      </c>
      <c r="J2679" t="str" cm="1">
        <f t="array" ref="J2679">_xlfn.IFS(
H2679="444","Champions",
LEFT(H2679,1)="4","Loyal Customers",
MID(H2679,2,1)="4","Potential Loyalists",
LEFT(H2679,1)="3","Promising",
LEFT(H2679,1)="2","Customers Needing Attention",
LEFT(H2679,1)&lt;="2","At Risk",
RIGHT(H2679,1)="4","Can't Lose Them",
TRUE,"Hibernating"
)</f>
        <v>Promising</v>
      </c>
    </row>
    <row r="2680" spans="1:10" x14ac:dyDescent="0.25">
      <c r="A2680" s="3" t="s">
        <v>2696</v>
      </c>
      <c r="B2680">
        <v>162</v>
      </c>
      <c r="C2680">
        <v>3</v>
      </c>
      <c r="D2680">
        <v>1734.6</v>
      </c>
      <c r="E2680" cm="1">
        <f t="array" ref="E2680">_xlfn.IFS(B2680&gt;87,1,AND(B2680&lt;=87, B2680&gt;45),2,AND(B2680&lt;=45,B2680&gt;18),3,B2680&lt;=18,4)</f>
        <v>1</v>
      </c>
      <c r="F2680" cm="1">
        <f t="array" ref="F2680">_xlfn.IFS(C2680&gt;7,4,AND(C2680&lt;=7, C2680&gt;5),3,AND(C2680&lt;=5,C2680&gt;4),2,C2680&lt;=4,1)</f>
        <v>1</v>
      </c>
      <c r="G2680" cm="1">
        <f t="array" ref="G2680">_xlfn.IFS(D2680&gt;4094,4,AND(D2680&lt;=4094, D2680&gt;2784),3,AND(D2680&lt;=2784,D2680&gt;1779),2,D2680&lt;=1779,1)</f>
        <v>1</v>
      </c>
      <c r="H2680">
        <f t="shared" si="41"/>
        <v>111</v>
      </c>
      <c r="I2680" t="str" cm="1">
        <f t="array" ref="I2680">_xlfn.IFS(H2680&gt;411,"Platinum",AND(H2680&lt;=411, H2680&gt;311),"Gold",AND(H2680&lt;=311,H2680&gt;211),"Silver",H2680&lt;=211,"Bronze")</f>
        <v>Bronze</v>
      </c>
      <c r="J2680" t="str" cm="1">
        <f t="array" ref="J2680">_xlfn.IFS(
H2680="444","Champions",
LEFT(H2680,1)="4","Loyal Customers",
MID(H2680,2,1)="4","Potential Loyalists",
LEFT(H2680,1)="3","Promising",
LEFT(H2680,1)="2","Customers Needing Attention",
LEFT(H2680,1)&lt;="2","At Risk",
RIGHT(H2680,1)="4","Can't Lose Them",
TRUE,"Hibernating"
)</f>
        <v>At Risk</v>
      </c>
    </row>
    <row r="2681" spans="1:10" x14ac:dyDescent="0.25">
      <c r="A2681" s="3" t="s">
        <v>2697</v>
      </c>
      <c r="B2681">
        <v>102</v>
      </c>
      <c r="C2681">
        <v>5</v>
      </c>
      <c r="D2681">
        <v>4593.8200000000006</v>
      </c>
      <c r="E2681" cm="1">
        <f t="array" ref="E2681">_xlfn.IFS(B2681&gt;87,1,AND(B2681&lt;=87, B2681&gt;45),2,AND(B2681&lt;=45,B2681&gt;18),3,B2681&lt;=18,4)</f>
        <v>1</v>
      </c>
      <c r="F2681" cm="1">
        <f t="array" ref="F2681">_xlfn.IFS(C2681&gt;7,4,AND(C2681&lt;=7, C2681&gt;5),3,AND(C2681&lt;=5,C2681&gt;4),2,C2681&lt;=4,1)</f>
        <v>2</v>
      </c>
      <c r="G2681" cm="1">
        <f t="array" ref="G2681">_xlfn.IFS(D2681&gt;4094,4,AND(D2681&lt;=4094, D2681&gt;2784),3,AND(D2681&lt;=2784,D2681&gt;1779),2,D2681&lt;=1779,1)</f>
        <v>4</v>
      </c>
      <c r="H2681">
        <f t="shared" si="41"/>
        <v>124</v>
      </c>
      <c r="I2681" t="str" cm="1">
        <f t="array" ref="I2681">_xlfn.IFS(H2681&gt;411,"Platinum",AND(H2681&lt;=411, H2681&gt;311),"Gold",AND(H2681&lt;=311,H2681&gt;211),"Silver",H2681&lt;=211,"Bronze")</f>
        <v>Bronze</v>
      </c>
      <c r="J2681" t="str" cm="1">
        <f t="array" ref="J2681">_xlfn.IFS(
H2681="444","Champions",
LEFT(H2681,1)="4","Loyal Customers",
MID(H2681,2,1)="4","Potential Loyalists",
LEFT(H2681,1)="3","Promising",
LEFT(H2681,1)="2","Customers Needing Attention",
LEFT(H2681,1)&lt;="2","At Risk",
RIGHT(H2681,1)="4","Can't Lose Them",
TRUE,"Hibernating"
)</f>
        <v>At Risk</v>
      </c>
    </row>
    <row r="2682" spans="1:10" x14ac:dyDescent="0.25">
      <c r="A2682" s="3" t="s">
        <v>2698</v>
      </c>
      <c r="B2682">
        <v>122</v>
      </c>
      <c r="C2682">
        <v>3</v>
      </c>
      <c r="D2682">
        <v>1207.08</v>
      </c>
      <c r="E2682" cm="1">
        <f t="array" ref="E2682">_xlfn.IFS(B2682&gt;87,1,AND(B2682&lt;=87, B2682&gt;45),2,AND(B2682&lt;=45,B2682&gt;18),3,B2682&lt;=18,4)</f>
        <v>1</v>
      </c>
      <c r="F2682" cm="1">
        <f t="array" ref="F2682">_xlfn.IFS(C2682&gt;7,4,AND(C2682&lt;=7, C2682&gt;5),3,AND(C2682&lt;=5,C2682&gt;4),2,C2682&lt;=4,1)</f>
        <v>1</v>
      </c>
      <c r="G2682" cm="1">
        <f t="array" ref="G2682">_xlfn.IFS(D2682&gt;4094,4,AND(D2682&lt;=4094, D2682&gt;2784),3,AND(D2682&lt;=2784,D2682&gt;1779),2,D2682&lt;=1779,1)</f>
        <v>1</v>
      </c>
      <c r="H2682">
        <f t="shared" si="41"/>
        <v>111</v>
      </c>
      <c r="I2682" t="str" cm="1">
        <f t="array" ref="I2682">_xlfn.IFS(H2682&gt;411,"Platinum",AND(H2682&lt;=411, H2682&gt;311),"Gold",AND(H2682&lt;=311,H2682&gt;211),"Silver",H2682&lt;=211,"Bronze")</f>
        <v>Bronze</v>
      </c>
      <c r="J2682" t="str" cm="1">
        <f t="array" ref="J2682">_xlfn.IFS(
H2682="444","Champions",
LEFT(H2682,1)="4","Loyal Customers",
MID(H2682,2,1)="4","Potential Loyalists",
LEFT(H2682,1)="3","Promising",
LEFT(H2682,1)="2","Customers Needing Attention",
LEFT(H2682,1)&lt;="2","At Risk",
RIGHT(H2682,1)="4","Can't Lose Them",
TRUE,"Hibernating"
)</f>
        <v>At Risk</v>
      </c>
    </row>
    <row r="2683" spans="1:10" x14ac:dyDescent="0.25">
      <c r="A2683" s="3" t="s">
        <v>2699</v>
      </c>
      <c r="B2683">
        <v>95</v>
      </c>
      <c r="C2683">
        <v>8</v>
      </c>
      <c r="D2683">
        <v>3975.1400000000003</v>
      </c>
      <c r="E2683" cm="1">
        <f t="array" ref="E2683">_xlfn.IFS(B2683&gt;87,1,AND(B2683&lt;=87, B2683&gt;45),2,AND(B2683&lt;=45,B2683&gt;18),3,B2683&lt;=18,4)</f>
        <v>1</v>
      </c>
      <c r="F2683" cm="1">
        <f t="array" ref="F2683">_xlfn.IFS(C2683&gt;7,4,AND(C2683&lt;=7, C2683&gt;5),3,AND(C2683&lt;=5,C2683&gt;4),2,C2683&lt;=4,1)</f>
        <v>4</v>
      </c>
      <c r="G2683" cm="1">
        <f t="array" ref="G2683">_xlfn.IFS(D2683&gt;4094,4,AND(D2683&lt;=4094, D2683&gt;2784),3,AND(D2683&lt;=2784,D2683&gt;1779),2,D2683&lt;=1779,1)</f>
        <v>3</v>
      </c>
      <c r="H2683">
        <f t="shared" si="41"/>
        <v>143</v>
      </c>
      <c r="I2683" t="str" cm="1">
        <f t="array" ref="I2683">_xlfn.IFS(H2683&gt;411,"Platinum",AND(H2683&lt;=411, H2683&gt;311),"Gold",AND(H2683&lt;=311,H2683&gt;211),"Silver",H2683&lt;=211,"Bronze")</f>
        <v>Bronze</v>
      </c>
      <c r="J2683" t="str" cm="1">
        <f t="array" ref="J2683">_xlfn.IFS(
H2683="444","Champions",
LEFT(H2683,1)="4","Loyal Customers",
MID(H2683,2,1)="4","Potential Loyalists",
LEFT(H2683,1)="3","Promising",
LEFT(H2683,1)="2","Customers Needing Attention",
LEFT(H2683,1)&lt;="2","At Risk",
RIGHT(H2683,1)="4","Can't Lose Them",
TRUE,"Hibernating"
)</f>
        <v>Potential Loyalists</v>
      </c>
    </row>
    <row r="2684" spans="1:10" x14ac:dyDescent="0.25">
      <c r="A2684" s="3" t="s">
        <v>2700</v>
      </c>
      <c r="B2684">
        <v>90</v>
      </c>
      <c r="C2684">
        <v>5</v>
      </c>
      <c r="D2684">
        <v>2033.0100000000002</v>
      </c>
      <c r="E2684" cm="1">
        <f t="array" ref="E2684">_xlfn.IFS(B2684&gt;87,1,AND(B2684&lt;=87, B2684&gt;45),2,AND(B2684&lt;=45,B2684&gt;18),3,B2684&lt;=18,4)</f>
        <v>1</v>
      </c>
      <c r="F2684" cm="1">
        <f t="array" ref="F2684">_xlfn.IFS(C2684&gt;7,4,AND(C2684&lt;=7, C2684&gt;5),3,AND(C2684&lt;=5,C2684&gt;4),2,C2684&lt;=4,1)</f>
        <v>2</v>
      </c>
      <c r="G2684" cm="1">
        <f t="array" ref="G2684">_xlfn.IFS(D2684&gt;4094,4,AND(D2684&lt;=4094, D2684&gt;2784),3,AND(D2684&lt;=2784,D2684&gt;1779),2,D2684&lt;=1779,1)</f>
        <v>2</v>
      </c>
      <c r="H2684">
        <f t="shared" si="41"/>
        <v>122</v>
      </c>
      <c r="I2684" t="str" cm="1">
        <f t="array" ref="I2684">_xlfn.IFS(H2684&gt;411,"Platinum",AND(H2684&lt;=411, H2684&gt;311),"Gold",AND(H2684&lt;=311,H2684&gt;211),"Silver",H2684&lt;=211,"Bronze")</f>
        <v>Bronze</v>
      </c>
      <c r="J2684" t="str" cm="1">
        <f t="array" ref="J2684">_xlfn.IFS(
H2684="444","Champions",
LEFT(H2684,1)="4","Loyal Customers",
MID(H2684,2,1)="4","Potential Loyalists",
LEFT(H2684,1)="3","Promising",
LEFT(H2684,1)="2","Customers Needing Attention",
LEFT(H2684,1)&lt;="2","At Risk",
RIGHT(H2684,1)="4","Can't Lose Them",
TRUE,"Hibernating"
)</f>
        <v>At Risk</v>
      </c>
    </row>
    <row r="2685" spans="1:10" x14ac:dyDescent="0.25">
      <c r="A2685" s="3" t="s">
        <v>2701</v>
      </c>
      <c r="B2685">
        <v>5</v>
      </c>
      <c r="C2685">
        <v>3</v>
      </c>
      <c r="D2685">
        <v>2591.33</v>
      </c>
      <c r="E2685" cm="1">
        <f t="array" ref="E2685">_xlfn.IFS(B2685&gt;87,1,AND(B2685&lt;=87, B2685&gt;45),2,AND(B2685&lt;=45,B2685&gt;18),3,B2685&lt;=18,4)</f>
        <v>4</v>
      </c>
      <c r="F2685" cm="1">
        <f t="array" ref="F2685">_xlfn.IFS(C2685&gt;7,4,AND(C2685&lt;=7, C2685&gt;5),3,AND(C2685&lt;=5,C2685&gt;4),2,C2685&lt;=4,1)</f>
        <v>1</v>
      </c>
      <c r="G2685" cm="1">
        <f t="array" ref="G2685">_xlfn.IFS(D2685&gt;4094,4,AND(D2685&lt;=4094, D2685&gt;2784),3,AND(D2685&lt;=2784,D2685&gt;1779),2,D2685&lt;=1779,1)</f>
        <v>2</v>
      </c>
      <c r="H2685">
        <f t="shared" si="41"/>
        <v>412</v>
      </c>
      <c r="I2685" t="str" cm="1">
        <f t="array" ref="I2685">_xlfn.IFS(H2685&gt;411,"Platinum",AND(H2685&lt;=411, H2685&gt;311),"Gold",AND(H2685&lt;=311,H2685&gt;211),"Silver",H2685&lt;=211,"Bronze")</f>
        <v>Platinum</v>
      </c>
      <c r="J2685" t="str" cm="1">
        <f t="array" ref="J2685">_xlfn.IFS(
H2685="444","Champions",
LEFT(H2685,1)="4","Loyal Customers",
MID(H2685,2,1)="4","Potential Loyalists",
LEFT(H2685,1)="3","Promising",
LEFT(H2685,1)="2","Customers Needing Attention",
LEFT(H2685,1)&lt;="2","At Risk",
RIGHT(H2685,1)="4","Can't Lose Them",
TRUE,"Hibernating"
)</f>
        <v>Loyal Customers</v>
      </c>
    </row>
    <row r="2686" spans="1:10" x14ac:dyDescent="0.25">
      <c r="A2686" s="3" t="s">
        <v>2702</v>
      </c>
      <c r="B2686">
        <v>93</v>
      </c>
      <c r="C2686">
        <v>3</v>
      </c>
      <c r="D2686">
        <v>468.86</v>
      </c>
      <c r="E2686" cm="1">
        <f t="array" ref="E2686">_xlfn.IFS(B2686&gt;87,1,AND(B2686&lt;=87, B2686&gt;45),2,AND(B2686&lt;=45,B2686&gt;18),3,B2686&lt;=18,4)</f>
        <v>1</v>
      </c>
      <c r="F2686" cm="1">
        <f t="array" ref="F2686">_xlfn.IFS(C2686&gt;7,4,AND(C2686&lt;=7, C2686&gt;5),3,AND(C2686&lt;=5,C2686&gt;4),2,C2686&lt;=4,1)</f>
        <v>1</v>
      </c>
      <c r="G2686" cm="1">
        <f t="array" ref="G2686">_xlfn.IFS(D2686&gt;4094,4,AND(D2686&lt;=4094, D2686&gt;2784),3,AND(D2686&lt;=2784,D2686&gt;1779),2,D2686&lt;=1779,1)</f>
        <v>1</v>
      </c>
      <c r="H2686">
        <f t="shared" si="41"/>
        <v>111</v>
      </c>
      <c r="I2686" t="str" cm="1">
        <f t="array" ref="I2686">_xlfn.IFS(H2686&gt;411,"Platinum",AND(H2686&lt;=411, H2686&gt;311),"Gold",AND(H2686&lt;=311,H2686&gt;211),"Silver",H2686&lt;=211,"Bronze")</f>
        <v>Bronze</v>
      </c>
      <c r="J2686" t="str" cm="1">
        <f t="array" ref="J2686">_xlfn.IFS(
H2686="444","Champions",
LEFT(H2686,1)="4","Loyal Customers",
MID(H2686,2,1)="4","Potential Loyalists",
LEFT(H2686,1)="3","Promising",
LEFT(H2686,1)="2","Customers Needing Attention",
LEFT(H2686,1)&lt;="2","At Risk",
RIGHT(H2686,1)="4","Can't Lose Them",
TRUE,"Hibernating"
)</f>
        <v>At Risk</v>
      </c>
    </row>
    <row r="2687" spans="1:10" x14ac:dyDescent="0.25">
      <c r="A2687" s="3" t="s">
        <v>2703</v>
      </c>
      <c r="B2687">
        <v>5</v>
      </c>
      <c r="C2687">
        <v>11</v>
      </c>
      <c r="D2687">
        <v>6808.1799999999985</v>
      </c>
      <c r="E2687" cm="1">
        <f t="array" ref="E2687">_xlfn.IFS(B2687&gt;87,1,AND(B2687&lt;=87, B2687&gt;45),2,AND(B2687&lt;=45,B2687&gt;18),3,B2687&lt;=18,4)</f>
        <v>4</v>
      </c>
      <c r="F2687" cm="1">
        <f t="array" ref="F2687">_xlfn.IFS(C2687&gt;7,4,AND(C2687&lt;=7, C2687&gt;5),3,AND(C2687&lt;=5,C2687&gt;4),2,C2687&lt;=4,1)</f>
        <v>4</v>
      </c>
      <c r="G2687" cm="1">
        <f t="array" ref="G2687">_xlfn.IFS(D2687&gt;4094,4,AND(D2687&lt;=4094, D2687&gt;2784),3,AND(D2687&lt;=2784,D2687&gt;1779),2,D2687&lt;=1779,1)</f>
        <v>4</v>
      </c>
      <c r="H2687">
        <f t="shared" si="41"/>
        <v>444</v>
      </c>
      <c r="I2687" t="str" cm="1">
        <f t="array" ref="I2687">_xlfn.IFS(H2687&gt;411,"Platinum",AND(H2687&lt;=411, H2687&gt;311),"Gold",AND(H2687&lt;=311,H2687&gt;211),"Silver",H2687&lt;=211,"Bronze")</f>
        <v>Platinum</v>
      </c>
      <c r="J2687" t="str" cm="1">
        <f t="array" ref="J2687">_xlfn.IFS(
H2687="444","Champions",
LEFT(H2687,1)="4","Loyal Customers",
MID(H2687,2,1)="4","Potential Loyalists",
LEFT(H2687,1)="3","Promising",
LEFT(H2687,1)="2","Customers Needing Attention",
LEFT(H2687,1)&lt;="2","At Risk",
RIGHT(H2687,1)="4","Can't Lose Them",
TRUE,"Hibernating"
)</f>
        <v>Loyal Customers</v>
      </c>
    </row>
    <row r="2688" spans="1:10" x14ac:dyDescent="0.25">
      <c r="A2688" s="3" t="s">
        <v>2704</v>
      </c>
      <c r="B2688">
        <v>28</v>
      </c>
      <c r="C2688">
        <v>10</v>
      </c>
      <c r="D2688">
        <v>4255.8899999999994</v>
      </c>
      <c r="E2688" cm="1">
        <f t="array" ref="E2688">_xlfn.IFS(B2688&gt;87,1,AND(B2688&lt;=87, B2688&gt;45),2,AND(B2688&lt;=45,B2688&gt;18),3,B2688&lt;=18,4)</f>
        <v>3</v>
      </c>
      <c r="F2688" cm="1">
        <f t="array" ref="F2688">_xlfn.IFS(C2688&gt;7,4,AND(C2688&lt;=7, C2688&gt;5),3,AND(C2688&lt;=5,C2688&gt;4),2,C2688&lt;=4,1)</f>
        <v>4</v>
      </c>
      <c r="G2688" cm="1">
        <f t="array" ref="G2688">_xlfn.IFS(D2688&gt;4094,4,AND(D2688&lt;=4094, D2688&gt;2784),3,AND(D2688&lt;=2784,D2688&gt;1779),2,D2688&lt;=1779,1)</f>
        <v>4</v>
      </c>
      <c r="H2688">
        <f t="shared" si="41"/>
        <v>344</v>
      </c>
      <c r="I2688" t="str" cm="1">
        <f t="array" ref="I2688">_xlfn.IFS(H2688&gt;411,"Platinum",AND(H2688&lt;=411, H2688&gt;311),"Gold",AND(H2688&lt;=311,H2688&gt;211),"Silver",H2688&lt;=211,"Bronze")</f>
        <v>Gold</v>
      </c>
      <c r="J2688" t="str" cm="1">
        <f t="array" ref="J2688">_xlfn.IFS(
H2688="444","Champions",
LEFT(H2688,1)="4","Loyal Customers",
MID(H2688,2,1)="4","Potential Loyalists",
LEFT(H2688,1)="3","Promising",
LEFT(H2688,1)="2","Customers Needing Attention",
LEFT(H2688,1)&lt;="2","At Risk",
RIGHT(H2688,1)="4","Can't Lose Them",
TRUE,"Hibernating"
)</f>
        <v>Potential Loyalists</v>
      </c>
    </row>
    <row r="2689" spans="1:10" x14ac:dyDescent="0.25">
      <c r="A2689" s="3" t="s">
        <v>2705</v>
      </c>
      <c r="B2689">
        <v>32</v>
      </c>
      <c r="C2689">
        <v>5</v>
      </c>
      <c r="D2689">
        <v>2127.6400000000003</v>
      </c>
      <c r="E2689" cm="1">
        <f t="array" ref="E2689">_xlfn.IFS(B2689&gt;87,1,AND(B2689&lt;=87, B2689&gt;45),2,AND(B2689&lt;=45,B2689&gt;18),3,B2689&lt;=18,4)</f>
        <v>3</v>
      </c>
      <c r="F2689" cm="1">
        <f t="array" ref="F2689">_xlfn.IFS(C2689&gt;7,4,AND(C2689&lt;=7, C2689&gt;5),3,AND(C2689&lt;=5,C2689&gt;4),2,C2689&lt;=4,1)</f>
        <v>2</v>
      </c>
      <c r="G2689" cm="1">
        <f t="array" ref="G2689">_xlfn.IFS(D2689&gt;4094,4,AND(D2689&lt;=4094, D2689&gt;2784),3,AND(D2689&lt;=2784,D2689&gt;1779),2,D2689&lt;=1779,1)</f>
        <v>2</v>
      </c>
      <c r="H2689">
        <f t="shared" si="41"/>
        <v>322</v>
      </c>
      <c r="I2689" t="str" cm="1">
        <f t="array" ref="I2689">_xlfn.IFS(H2689&gt;411,"Platinum",AND(H2689&lt;=411, H2689&gt;311),"Gold",AND(H2689&lt;=311,H2689&gt;211),"Silver",H2689&lt;=211,"Bronze")</f>
        <v>Gold</v>
      </c>
      <c r="J2689" t="str" cm="1">
        <f t="array" ref="J2689">_xlfn.IFS(
H2689="444","Champions",
LEFT(H2689,1)="4","Loyal Customers",
MID(H2689,2,1)="4","Potential Loyalists",
LEFT(H2689,1)="3","Promising",
LEFT(H2689,1)="2","Customers Needing Attention",
LEFT(H2689,1)&lt;="2","At Risk",
RIGHT(H2689,1)="4","Can't Lose Them",
TRUE,"Hibernating"
)</f>
        <v>Promising</v>
      </c>
    </row>
    <row r="2690" spans="1:10" x14ac:dyDescent="0.25">
      <c r="A2690" s="3" t="s">
        <v>2706</v>
      </c>
      <c r="B2690">
        <v>77</v>
      </c>
      <c r="C2690">
        <v>4</v>
      </c>
      <c r="D2690">
        <v>751.32</v>
      </c>
      <c r="E2690" cm="1">
        <f t="array" ref="E2690">_xlfn.IFS(B2690&gt;87,1,AND(B2690&lt;=87, B2690&gt;45),2,AND(B2690&lt;=45,B2690&gt;18),3,B2690&lt;=18,4)</f>
        <v>2</v>
      </c>
      <c r="F2690" cm="1">
        <f t="array" ref="F2690">_xlfn.IFS(C2690&gt;7,4,AND(C2690&lt;=7, C2690&gt;5),3,AND(C2690&lt;=5,C2690&gt;4),2,C2690&lt;=4,1)</f>
        <v>1</v>
      </c>
      <c r="G2690" cm="1">
        <f t="array" ref="G2690">_xlfn.IFS(D2690&gt;4094,4,AND(D2690&lt;=4094, D2690&gt;2784),3,AND(D2690&lt;=2784,D2690&gt;1779),2,D2690&lt;=1779,1)</f>
        <v>1</v>
      </c>
      <c r="H2690">
        <f t="shared" si="41"/>
        <v>211</v>
      </c>
      <c r="I2690" t="str" cm="1">
        <f t="array" ref="I2690">_xlfn.IFS(H2690&gt;411,"Platinum",AND(H2690&lt;=411, H2690&gt;311),"Gold",AND(H2690&lt;=311,H2690&gt;211),"Silver",H2690&lt;=211,"Bronze")</f>
        <v>Bronze</v>
      </c>
      <c r="J2690" t="str" cm="1">
        <f t="array" ref="J2690">_xlfn.IFS(
H2690="444","Champions",
LEFT(H2690,1)="4","Loyal Customers",
MID(H2690,2,1)="4","Potential Loyalists",
LEFT(H2690,1)="3","Promising",
LEFT(H2690,1)="2","Customers Needing Attention",
LEFT(H2690,1)&lt;="2","At Risk",
RIGHT(H2690,1)="4","Can't Lose Them",
TRUE,"Hibernating"
)</f>
        <v>Customers Needing Attention</v>
      </c>
    </row>
    <row r="2691" spans="1:10" x14ac:dyDescent="0.25">
      <c r="A2691" s="3" t="s">
        <v>2707</v>
      </c>
      <c r="B2691">
        <v>153</v>
      </c>
      <c r="C2691">
        <v>2</v>
      </c>
      <c r="D2691">
        <v>2056.27</v>
      </c>
      <c r="E2691" cm="1">
        <f t="array" ref="E2691">_xlfn.IFS(B2691&gt;87,1,AND(B2691&lt;=87, B2691&gt;45),2,AND(B2691&lt;=45,B2691&gt;18),3,B2691&lt;=18,4)</f>
        <v>1</v>
      </c>
      <c r="F2691" cm="1">
        <f t="array" ref="F2691">_xlfn.IFS(C2691&gt;7,4,AND(C2691&lt;=7, C2691&gt;5),3,AND(C2691&lt;=5,C2691&gt;4),2,C2691&lt;=4,1)</f>
        <v>1</v>
      </c>
      <c r="G2691" cm="1">
        <f t="array" ref="G2691">_xlfn.IFS(D2691&gt;4094,4,AND(D2691&lt;=4094, D2691&gt;2784),3,AND(D2691&lt;=2784,D2691&gt;1779),2,D2691&lt;=1779,1)</f>
        <v>2</v>
      </c>
      <c r="H2691">
        <f t="shared" si="41"/>
        <v>112</v>
      </c>
      <c r="I2691" t="str" cm="1">
        <f t="array" ref="I2691">_xlfn.IFS(H2691&gt;411,"Platinum",AND(H2691&lt;=411, H2691&gt;311),"Gold",AND(H2691&lt;=311,H2691&gt;211),"Silver",H2691&lt;=211,"Bronze")</f>
        <v>Bronze</v>
      </c>
      <c r="J2691" t="str" cm="1">
        <f t="array" ref="J2691">_xlfn.IFS(
H2691="444","Champions",
LEFT(H2691,1)="4","Loyal Customers",
MID(H2691,2,1)="4","Potential Loyalists",
LEFT(H2691,1)="3","Promising",
LEFT(H2691,1)="2","Customers Needing Attention",
LEFT(H2691,1)&lt;="2","At Risk",
RIGHT(H2691,1)="4","Can't Lose Them",
TRUE,"Hibernating"
)</f>
        <v>At Risk</v>
      </c>
    </row>
    <row r="2692" spans="1:10" x14ac:dyDescent="0.25">
      <c r="A2692" s="3" t="s">
        <v>2708</v>
      </c>
      <c r="B2692">
        <v>18</v>
      </c>
      <c r="C2692">
        <v>6</v>
      </c>
      <c r="D2692">
        <v>3350.1400000000003</v>
      </c>
      <c r="E2692" cm="1">
        <f t="array" ref="E2692">_xlfn.IFS(B2692&gt;87,1,AND(B2692&lt;=87, B2692&gt;45),2,AND(B2692&lt;=45,B2692&gt;18),3,B2692&lt;=18,4)</f>
        <v>4</v>
      </c>
      <c r="F2692" cm="1">
        <f t="array" ref="F2692">_xlfn.IFS(C2692&gt;7,4,AND(C2692&lt;=7, C2692&gt;5),3,AND(C2692&lt;=5,C2692&gt;4),2,C2692&lt;=4,1)</f>
        <v>3</v>
      </c>
      <c r="G2692" cm="1">
        <f t="array" ref="G2692">_xlfn.IFS(D2692&gt;4094,4,AND(D2692&lt;=4094, D2692&gt;2784),3,AND(D2692&lt;=2784,D2692&gt;1779),2,D2692&lt;=1779,1)</f>
        <v>3</v>
      </c>
      <c r="H2692">
        <f t="shared" si="41"/>
        <v>433</v>
      </c>
      <c r="I2692" t="str" cm="1">
        <f t="array" ref="I2692">_xlfn.IFS(H2692&gt;411,"Platinum",AND(H2692&lt;=411, H2692&gt;311),"Gold",AND(H2692&lt;=311,H2692&gt;211),"Silver",H2692&lt;=211,"Bronze")</f>
        <v>Platinum</v>
      </c>
      <c r="J2692" t="str" cm="1">
        <f t="array" ref="J2692">_xlfn.IFS(
H2692="444","Champions",
LEFT(H2692,1)="4","Loyal Customers",
MID(H2692,2,1)="4","Potential Loyalists",
LEFT(H2692,1)="3","Promising",
LEFT(H2692,1)="2","Customers Needing Attention",
LEFT(H2692,1)&lt;="2","At Risk",
RIGHT(H2692,1)="4","Can't Lose Them",
TRUE,"Hibernating"
)</f>
        <v>Loyal Customers</v>
      </c>
    </row>
    <row r="2693" spans="1:10" x14ac:dyDescent="0.25">
      <c r="A2693" s="3" t="s">
        <v>2709</v>
      </c>
      <c r="B2693">
        <v>45</v>
      </c>
      <c r="C2693">
        <v>6</v>
      </c>
      <c r="D2693">
        <v>3713.5199999999995</v>
      </c>
      <c r="E2693" cm="1">
        <f t="array" ref="E2693">_xlfn.IFS(B2693&gt;87,1,AND(B2693&lt;=87, B2693&gt;45),2,AND(B2693&lt;=45,B2693&gt;18),3,B2693&lt;=18,4)</f>
        <v>3</v>
      </c>
      <c r="F2693" cm="1">
        <f t="array" ref="F2693">_xlfn.IFS(C2693&gt;7,4,AND(C2693&lt;=7, C2693&gt;5),3,AND(C2693&lt;=5,C2693&gt;4),2,C2693&lt;=4,1)</f>
        <v>3</v>
      </c>
      <c r="G2693" cm="1">
        <f t="array" ref="G2693">_xlfn.IFS(D2693&gt;4094,4,AND(D2693&lt;=4094, D2693&gt;2784),3,AND(D2693&lt;=2784,D2693&gt;1779),2,D2693&lt;=1779,1)</f>
        <v>3</v>
      </c>
      <c r="H2693">
        <f t="shared" ref="H2693:H2756" si="42">(100*E2693)+(10*F2693)+G2693</f>
        <v>333</v>
      </c>
      <c r="I2693" t="str" cm="1">
        <f t="array" ref="I2693">_xlfn.IFS(H2693&gt;411,"Platinum",AND(H2693&lt;=411, H2693&gt;311),"Gold",AND(H2693&lt;=311,H2693&gt;211),"Silver",H2693&lt;=211,"Bronze")</f>
        <v>Gold</v>
      </c>
      <c r="J2693" t="str" cm="1">
        <f t="array" ref="J2693">_xlfn.IFS(
H2693="444","Champions",
LEFT(H2693,1)="4","Loyal Customers",
MID(H2693,2,1)="4","Potential Loyalists",
LEFT(H2693,1)="3","Promising",
LEFT(H2693,1)="2","Customers Needing Attention",
LEFT(H2693,1)&lt;="2","At Risk",
RIGHT(H2693,1)="4","Can't Lose Them",
TRUE,"Hibernating"
)</f>
        <v>Promising</v>
      </c>
    </row>
    <row r="2694" spans="1:10" x14ac:dyDescent="0.25">
      <c r="A2694" s="3" t="s">
        <v>2710</v>
      </c>
      <c r="B2694">
        <v>1</v>
      </c>
      <c r="C2694">
        <v>8</v>
      </c>
      <c r="D2694">
        <v>3921.0000000000005</v>
      </c>
      <c r="E2694" cm="1">
        <f t="array" ref="E2694">_xlfn.IFS(B2694&gt;87,1,AND(B2694&lt;=87, B2694&gt;45),2,AND(B2694&lt;=45,B2694&gt;18),3,B2694&lt;=18,4)</f>
        <v>4</v>
      </c>
      <c r="F2694" cm="1">
        <f t="array" ref="F2694">_xlfn.IFS(C2694&gt;7,4,AND(C2694&lt;=7, C2694&gt;5),3,AND(C2694&lt;=5,C2694&gt;4),2,C2694&lt;=4,1)</f>
        <v>4</v>
      </c>
      <c r="G2694" cm="1">
        <f t="array" ref="G2694">_xlfn.IFS(D2694&gt;4094,4,AND(D2694&lt;=4094, D2694&gt;2784),3,AND(D2694&lt;=2784,D2694&gt;1779),2,D2694&lt;=1779,1)</f>
        <v>3</v>
      </c>
      <c r="H2694">
        <f t="shared" si="42"/>
        <v>443</v>
      </c>
      <c r="I2694" t="str" cm="1">
        <f t="array" ref="I2694">_xlfn.IFS(H2694&gt;411,"Platinum",AND(H2694&lt;=411, H2694&gt;311),"Gold",AND(H2694&lt;=311,H2694&gt;211),"Silver",H2694&lt;=211,"Bronze")</f>
        <v>Platinum</v>
      </c>
      <c r="J2694" t="str" cm="1">
        <f t="array" ref="J2694">_xlfn.IFS(
H2694="444","Champions",
LEFT(H2694,1)="4","Loyal Customers",
MID(H2694,2,1)="4","Potential Loyalists",
LEFT(H2694,1)="3","Promising",
LEFT(H2694,1)="2","Customers Needing Attention",
LEFT(H2694,1)&lt;="2","At Risk",
RIGHT(H2694,1)="4","Can't Lose Them",
TRUE,"Hibernating"
)</f>
        <v>Loyal Customers</v>
      </c>
    </row>
    <row r="2695" spans="1:10" x14ac:dyDescent="0.25">
      <c r="A2695" s="3" t="s">
        <v>2711</v>
      </c>
      <c r="B2695">
        <v>91</v>
      </c>
      <c r="C2695">
        <v>1</v>
      </c>
      <c r="D2695">
        <v>509.97</v>
      </c>
      <c r="E2695" cm="1">
        <f t="array" ref="E2695">_xlfn.IFS(B2695&gt;87,1,AND(B2695&lt;=87, B2695&gt;45),2,AND(B2695&lt;=45,B2695&gt;18),3,B2695&lt;=18,4)</f>
        <v>1</v>
      </c>
      <c r="F2695" cm="1">
        <f t="array" ref="F2695">_xlfn.IFS(C2695&gt;7,4,AND(C2695&lt;=7, C2695&gt;5),3,AND(C2695&lt;=5,C2695&gt;4),2,C2695&lt;=4,1)</f>
        <v>1</v>
      </c>
      <c r="G2695" cm="1">
        <f t="array" ref="G2695">_xlfn.IFS(D2695&gt;4094,4,AND(D2695&lt;=4094, D2695&gt;2784),3,AND(D2695&lt;=2784,D2695&gt;1779),2,D2695&lt;=1779,1)</f>
        <v>1</v>
      </c>
      <c r="H2695">
        <f t="shared" si="42"/>
        <v>111</v>
      </c>
      <c r="I2695" t="str" cm="1">
        <f t="array" ref="I2695">_xlfn.IFS(H2695&gt;411,"Platinum",AND(H2695&lt;=411, H2695&gt;311),"Gold",AND(H2695&lt;=311,H2695&gt;211),"Silver",H2695&lt;=211,"Bronze")</f>
        <v>Bronze</v>
      </c>
      <c r="J2695" t="str" cm="1">
        <f t="array" ref="J2695">_xlfn.IFS(
H2695="444","Champions",
LEFT(H2695,1)="4","Loyal Customers",
MID(H2695,2,1)="4","Potential Loyalists",
LEFT(H2695,1)="3","Promising",
LEFT(H2695,1)="2","Customers Needing Attention",
LEFT(H2695,1)&lt;="2","At Risk",
RIGHT(H2695,1)="4","Can't Lose Them",
TRUE,"Hibernating"
)</f>
        <v>At Risk</v>
      </c>
    </row>
    <row r="2696" spans="1:10" x14ac:dyDescent="0.25">
      <c r="A2696" s="3" t="s">
        <v>2712</v>
      </c>
      <c r="B2696">
        <v>121</v>
      </c>
      <c r="C2696">
        <v>4</v>
      </c>
      <c r="D2696">
        <v>2242.33</v>
      </c>
      <c r="E2696" cm="1">
        <f t="array" ref="E2696">_xlfn.IFS(B2696&gt;87,1,AND(B2696&lt;=87, B2696&gt;45),2,AND(B2696&lt;=45,B2696&gt;18),3,B2696&lt;=18,4)</f>
        <v>1</v>
      </c>
      <c r="F2696" cm="1">
        <f t="array" ref="F2696">_xlfn.IFS(C2696&gt;7,4,AND(C2696&lt;=7, C2696&gt;5),3,AND(C2696&lt;=5,C2696&gt;4),2,C2696&lt;=4,1)</f>
        <v>1</v>
      </c>
      <c r="G2696" cm="1">
        <f t="array" ref="G2696">_xlfn.IFS(D2696&gt;4094,4,AND(D2696&lt;=4094, D2696&gt;2784),3,AND(D2696&lt;=2784,D2696&gt;1779),2,D2696&lt;=1779,1)</f>
        <v>2</v>
      </c>
      <c r="H2696">
        <f t="shared" si="42"/>
        <v>112</v>
      </c>
      <c r="I2696" t="str" cm="1">
        <f t="array" ref="I2696">_xlfn.IFS(H2696&gt;411,"Platinum",AND(H2696&lt;=411, H2696&gt;311),"Gold",AND(H2696&lt;=311,H2696&gt;211),"Silver",H2696&lt;=211,"Bronze")</f>
        <v>Bronze</v>
      </c>
      <c r="J2696" t="str" cm="1">
        <f t="array" ref="J2696">_xlfn.IFS(
H2696="444","Champions",
LEFT(H2696,1)="4","Loyal Customers",
MID(H2696,2,1)="4","Potential Loyalists",
LEFT(H2696,1)="3","Promising",
LEFT(H2696,1)="2","Customers Needing Attention",
LEFT(H2696,1)&lt;="2","At Risk",
RIGHT(H2696,1)="4","Can't Lose Them",
TRUE,"Hibernating"
)</f>
        <v>At Risk</v>
      </c>
    </row>
    <row r="2697" spans="1:10" x14ac:dyDescent="0.25">
      <c r="A2697" s="3" t="s">
        <v>2713</v>
      </c>
      <c r="B2697">
        <v>133</v>
      </c>
      <c r="C2697">
        <v>8</v>
      </c>
      <c r="D2697">
        <v>3914.16</v>
      </c>
      <c r="E2697" cm="1">
        <f t="array" ref="E2697">_xlfn.IFS(B2697&gt;87,1,AND(B2697&lt;=87, B2697&gt;45),2,AND(B2697&lt;=45,B2697&gt;18),3,B2697&lt;=18,4)</f>
        <v>1</v>
      </c>
      <c r="F2697" cm="1">
        <f t="array" ref="F2697">_xlfn.IFS(C2697&gt;7,4,AND(C2697&lt;=7, C2697&gt;5),3,AND(C2697&lt;=5,C2697&gt;4),2,C2697&lt;=4,1)</f>
        <v>4</v>
      </c>
      <c r="G2697" cm="1">
        <f t="array" ref="G2697">_xlfn.IFS(D2697&gt;4094,4,AND(D2697&lt;=4094, D2697&gt;2784),3,AND(D2697&lt;=2784,D2697&gt;1779),2,D2697&lt;=1779,1)</f>
        <v>3</v>
      </c>
      <c r="H2697">
        <f t="shared" si="42"/>
        <v>143</v>
      </c>
      <c r="I2697" t="str" cm="1">
        <f t="array" ref="I2697">_xlfn.IFS(H2697&gt;411,"Platinum",AND(H2697&lt;=411, H2697&gt;311),"Gold",AND(H2697&lt;=311,H2697&gt;211),"Silver",H2697&lt;=211,"Bronze")</f>
        <v>Bronze</v>
      </c>
      <c r="J2697" t="str" cm="1">
        <f t="array" ref="J2697">_xlfn.IFS(
H2697="444","Champions",
LEFT(H2697,1)="4","Loyal Customers",
MID(H2697,2,1)="4","Potential Loyalists",
LEFT(H2697,1)="3","Promising",
LEFT(H2697,1)="2","Customers Needing Attention",
LEFT(H2697,1)&lt;="2","At Risk",
RIGHT(H2697,1)="4","Can't Lose Them",
TRUE,"Hibernating"
)</f>
        <v>Potential Loyalists</v>
      </c>
    </row>
    <row r="2698" spans="1:10" x14ac:dyDescent="0.25">
      <c r="A2698" s="3" t="s">
        <v>2714</v>
      </c>
      <c r="B2698">
        <v>63</v>
      </c>
      <c r="C2698">
        <v>7</v>
      </c>
      <c r="D2698">
        <v>1653.02</v>
      </c>
      <c r="E2698" cm="1">
        <f t="array" ref="E2698">_xlfn.IFS(B2698&gt;87,1,AND(B2698&lt;=87, B2698&gt;45),2,AND(B2698&lt;=45,B2698&gt;18),3,B2698&lt;=18,4)</f>
        <v>2</v>
      </c>
      <c r="F2698" cm="1">
        <f t="array" ref="F2698">_xlfn.IFS(C2698&gt;7,4,AND(C2698&lt;=7, C2698&gt;5),3,AND(C2698&lt;=5,C2698&gt;4),2,C2698&lt;=4,1)</f>
        <v>3</v>
      </c>
      <c r="G2698" cm="1">
        <f t="array" ref="G2698">_xlfn.IFS(D2698&gt;4094,4,AND(D2698&lt;=4094, D2698&gt;2784),3,AND(D2698&lt;=2784,D2698&gt;1779),2,D2698&lt;=1779,1)</f>
        <v>1</v>
      </c>
      <c r="H2698">
        <f t="shared" si="42"/>
        <v>231</v>
      </c>
      <c r="I2698" t="str" cm="1">
        <f t="array" ref="I2698">_xlfn.IFS(H2698&gt;411,"Platinum",AND(H2698&lt;=411, H2698&gt;311),"Gold",AND(H2698&lt;=311,H2698&gt;211),"Silver",H2698&lt;=211,"Bronze")</f>
        <v>Silver</v>
      </c>
      <c r="J2698" t="str" cm="1">
        <f t="array" ref="J2698">_xlfn.IFS(
H2698="444","Champions",
LEFT(H2698,1)="4","Loyal Customers",
MID(H2698,2,1)="4","Potential Loyalists",
LEFT(H2698,1)="3","Promising",
LEFT(H2698,1)="2","Customers Needing Attention",
LEFT(H2698,1)&lt;="2","At Risk",
RIGHT(H2698,1)="4","Can't Lose Them",
TRUE,"Hibernating"
)</f>
        <v>Customers Needing Attention</v>
      </c>
    </row>
    <row r="2699" spans="1:10" x14ac:dyDescent="0.25">
      <c r="A2699" s="3" t="s">
        <v>2715</v>
      </c>
      <c r="B2699">
        <v>28</v>
      </c>
      <c r="C2699">
        <v>10</v>
      </c>
      <c r="D2699">
        <v>6022.12</v>
      </c>
      <c r="E2699" cm="1">
        <f t="array" ref="E2699">_xlfn.IFS(B2699&gt;87,1,AND(B2699&lt;=87, B2699&gt;45),2,AND(B2699&lt;=45,B2699&gt;18),3,B2699&lt;=18,4)</f>
        <v>3</v>
      </c>
      <c r="F2699" cm="1">
        <f t="array" ref="F2699">_xlfn.IFS(C2699&gt;7,4,AND(C2699&lt;=7, C2699&gt;5),3,AND(C2699&lt;=5,C2699&gt;4),2,C2699&lt;=4,1)</f>
        <v>4</v>
      </c>
      <c r="G2699" cm="1">
        <f t="array" ref="G2699">_xlfn.IFS(D2699&gt;4094,4,AND(D2699&lt;=4094, D2699&gt;2784),3,AND(D2699&lt;=2784,D2699&gt;1779),2,D2699&lt;=1779,1)</f>
        <v>4</v>
      </c>
      <c r="H2699">
        <f t="shared" si="42"/>
        <v>344</v>
      </c>
      <c r="I2699" t="str" cm="1">
        <f t="array" ref="I2699">_xlfn.IFS(H2699&gt;411,"Platinum",AND(H2699&lt;=411, H2699&gt;311),"Gold",AND(H2699&lt;=311,H2699&gt;211),"Silver",H2699&lt;=211,"Bronze")</f>
        <v>Gold</v>
      </c>
      <c r="J2699" t="str" cm="1">
        <f t="array" ref="J2699">_xlfn.IFS(
H2699="444","Champions",
LEFT(H2699,1)="4","Loyal Customers",
MID(H2699,2,1)="4","Potential Loyalists",
LEFT(H2699,1)="3","Promising",
LEFT(H2699,1)="2","Customers Needing Attention",
LEFT(H2699,1)&lt;="2","At Risk",
RIGHT(H2699,1)="4","Can't Lose Them",
TRUE,"Hibernating"
)</f>
        <v>Potential Loyalists</v>
      </c>
    </row>
    <row r="2700" spans="1:10" x14ac:dyDescent="0.25">
      <c r="A2700" s="3" t="s">
        <v>2716</v>
      </c>
      <c r="B2700">
        <v>106</v>
      </c>
      <c r="C2700">
        <v>8</v>
      </c>
      <c r="D2700">
        <v>3707.7000000000003</v>
      </c>
      <c r="E2700" cm="1">
        <f t="array" ref="E2700">_xlfn.IFS(B2700&gt;87,1,AND(B2700&lt;=87, B2700&gt;45),2,AND(B2700&lt;=45,B2700&gt;18),3,B2700&lt;=18,4)</f>
        <v>1</v>
      </c>
      <c r="F2700" cm="1">
        <f t="array" ref="F2700">_xlfn.IFS(C2700&gt;7,4,AND(C2700&lt;=7, C2700&gt;5),3,AND(C2700&lt;=5,C2700&gt;4),2,C2700&lt;=4,1)</f>
        <v>4</v>
      </c>
      <c r="G2700" cm="1">
        <f t="array" ref="G2700">_xlfn.IFS(D2700&gt;4094,4,AND(D2700&lt;=4094, D2700&gt;2784),3,AND(D2700&lt;=2784,D2700&gt;1779),2,D2700&lt;=1779,1)</f>
        <v>3</v>
      </c>
      <c r="H2700">
        <f t="shared" si="42"/>
        <v>143</v>
      </c>
      <c r="I2700" t="str" cm="1">
        <f t="array" ref="I2700">_xlfn.IFS(H2700&gt;411,"Platinum",AND(H2700&lt;=411, H2700&gt;311),"Gold",AND(H2700&lt;=311,H2700&gt;211),"Silver",H2700&lt;=211,"Bronze")</f>
        <v>Bronze</v>
      </c>
      <c r="J2700" t="str" cm="1">
        <f t="array" ref="J2700">_xlfn.IFS(
H2700="444","Champions",
LEFT(H2700,1)="4","Loyal Customers",
MID(H2700,2,1)="4","Potential Loyalists",
LEFT(H2700,1)="3","Promising",
LEFT(H2700,1)="2","Customers Needing Attention",
LEFT(H2700,1)&lt;="2","At Risk",
RIGHT(H2700,1)="4","Can't Lose Them",
TRUE,"Hibernating"
)</f>
        <v>Potential Loyalists</v>
      </c>
    </row>
    <row r="2701" spans="1:10" x14ac:dyDescent="0.25">
      <c r="A2701" s="3" t="s">
        <v>2717</v>
      </c>
      <c r="B2701">
        <v>0</v>
      </c>
      <c r="C2701">
        <v>10</v>
      </c>
      <c r="D2701">
        <v>5925.7400000000007</v>
      </c>
      <c r="E2701" cm="1">
        <f t="array" ref="E2701">_xlfn.IFS(B2701&gt;87,1,AND(B2701&lt;=87, B2701&gt;45),2,AND(B2701&lt;=45,B2701&gt;18),3,B2701&lt;=18,4)</f>
        <v>4</v>
      </c>
      <c r="F2701" cm="1">
        <f t="array" ref="F2701">_xlfn.IFS(C2701&gt;7,4,AND(C2701&lt;=7, C2701&gt;5),3,AND(C2701&lt;=5,C2701&gt;4),2,C2701&lt;=4,1)</f>
        <v>4</v>
      </c>
      <c r="G2701" cm="1">
        <f t="array" ref="G2701">_xlfn.IFS(D2701&gt;4094,4,AND(D2701&lt;=4094, D2701&gt;2784),3,AND(D2701&lt;=2784,D2701&gt;1779),2,D2701&lt;=1779,1)</f>
        <v>4</v>
      </c>
      <c r="H2701">
        <f t="shared" si="42"/>
        <v>444</v>
      </c>
      <c r="I2701" t="str" cm="1">
        <f t="array" ref="I2701">_xlfn.IFS(H2701&gt;411,"Platinum",AND(H2701&lt;=411, H2701&gt;311),"Gold",AND(H2701&lt;=311,H2701&gt;211),"Silver",H2701&lt;=211,"Bronze")</f>
        <v>Platinum</v>
      </c>
      <c r="J2701" t="str" cm="1">
        <f t="array" ref="J2701">_xlfn.IFS(
H2701="444","Champions",
LEFT(H2701,1)="4","Loyal Customers",
MID(H2701,2,1)="4","Potential Loyalists",
LEFT(H2701,1)="3","Promising",
LEFT(H2701,1)="2","Customers Needing Attention",
LEFT(H2701,1)&lt;="2","At Risk",
RIGHT(H2701,1)="4","Can't Lose Them",
TRUE,"Hibernating"
)</f>
        <v>Loyal Customers</v>
      </c>
    </row>
    <row r="2702" spans="1:10" x14ac:dyDescent="0.25">
      <c r="A2702" s="3" t="s">
        <v>2718</v>
      </c>
      <c r="B2702">
        <v>64</v>
      </c>
      <c r="C2702">
        <v>5</v>
      </c>
      <c r="D2702">
        <v>1831.5099999999998</v>
      </c>
      <c r="E2702" cm="1">
        <f t="array" ref="E2702">_xlfn.IFS(B2702&gt;87,1,AND(B2702&lt;=87, B2702&gt;45),2,AND(B2702&lt;=45,B2702&gt;18),3,B2702&lt;=18,4)</f>
        <v>2</v>
      </c>
      <c r="F2702" cm="1">
        <f t="array" ref="F2702">_xlfn.IFS(C2702&gt;7,4,AND(C2702&lt;=7, C2702&gt;5),3,AND(C2702&lt;=5,C2702&gt;4),2,C2702&lt;=4,1)</f>
        <v>2</v>
      </c>
      <c r="G2702" cm="1">
        <f t="array" ref="G2702">_xlfn.IFS(D2702&gt;4094,4,AND(D2702&lt;=4094, D2702&gt;2784),3,AND(D2702&lt;=2784,D2702&gt;1779),2,D2702&lt;=1779,1)</f>
        <v>2</v>
      </c>
      <c r="H2702">
        <f t="shared" si="42"/>
        <v>222</v>
      </c>
      <c r="I2702" t="str" cm="1">
        <f t="array" ref="I2702">_xlfn.IFS(H2702&gt;411,"Platinum",AND(H2702&lt;=411, H2702&gt;311),"Gold",AND(H2702&lt;=311,H2702&gt;211),"Silver",H2702&lt;=211,"Bronze")</f>
        <v>Silver</v>
      </c>
      <c r="J2702" t="str" cm="1">
        <f t="array" ref="J2702">_xlfn.IFS(
H2702="444","Champions",
LEFT(H2702,1)="4","Loyal Customers",
MID(H2702,2,1)="4","Potential Loyalists",
LEFT(H2702,1)="3","Promising",
LEFT(H2702,1)="2","Customers Needing Attention",
LEFT(H2702,1)&lt;="2","At Risk",
RIGHT(H2702,1)="4","Can't Lose Them",
TRUE,"Hibernating"
)</f>
        <v>Customers Needing Attention</v>
      </c>
    </row>
    <row r="2703" spans="1:10" x14ac:dyDescent="0.25">
      <c r="A2703" s="3" t="s">
        <v>2719</v>
      </c>
      <c r="B2703">
        <v>136</v>
      </c>
      <c r="C2703">
        <v>5</v>
      </c>
      <c r="D2703">
        <v>2294.2500000000005</v>
      </c>
      <c r="E2703" cm="1">
        <f t="array" ref="E2703">_xlfn.IFS(B2703&gt;87,1,AND(B2703&lt;=87, B2703&gt;45),2,AND(B2703&lt;=45,B2703&gt;18),3,B2703&lt;=18,4)</f>
        <v>1</v>
      </c>
      <c r="F2703" cm="1">
        <f t="array" ref="F2703">_xlfn.IFS(C2703&gt;7,4,AND(C2703&lt;=7, C2703&gt;5),3,AND(C2703&lt;=5,C2703&gt;4),2,C2703&lt;=4,1)</f>
        <v>2</v>
      </c>
      <c r="G2703" cm="1">
        <f t="array" ref="G2703">_xlfn.IFS(D2703&gt;4094,4,AND(D2703&lt;=4094, D2703&gt;2784),3,AND(D2703&lt;=2784,D2703&gt;1779),2,D2703&lt;=1779,1)</f>
        <v>2</v>
      </c>
      <c r="H2703">
        <f t="shared" si="42"/>
        <v>122</v>
      </c>
      <c r="I2703" t="str" cm="1">
        <f t="array" ref="I2703">_xlfn.IFS(H2703&gt;411,"Platinum",AND(H2703&lt;=411, H2703&gt;311),"Gold",AND(H2703&lt;=311,H2703&gt;211),"Silver",H2703&lt;=211,"Bronze")</f>
        <v>Bronze</v>
      </c>
      <c r="J2703" t="str" cm="1">
        <f t="array" ref="J2703">_xlfn.IFS(
H2703="444","Champions",
LEFT(H2703,1)="4","Loyal Customers",
MID(H2703,2,1)="4","Potential Loyalists",
LEFT(H2703,1)="3","Promising",
LEFT(H2703,1)="2","Customers Needing Attention",
LEFT(H2703,1)&lt;="2","At Risk",
RIGHT(H2703,1)="4","Can't Lose Them",
TRUE,"Hibernating"
)</f>
        <v>At Risk</v>
      </c>
    </row>
    <row r="2704" spans="1:10" x14ac:dyDescent="0.25">
      <c r="A2704" s="3" t="s">
        <v>2720</v>
      </c>
      <c r="B2704">
        <v>22</v>
      </c>
      <c r="C2704">
        <v>7</v>
      </c>
      <c r="D2704">
        <v>3302.8199999999997</v>
      </c>
      <c r="E2704" cm="1">
        <f t="array" ref="E2704">_xlfn.IFS(B2704&gt;87,1,AND(B2704&lt;=87, B2704&gt;45),2,AND(B2704&lt;=45,B2704&gt;18),3,B2704&lt;=18,4)</f>
        <v>3</v>
      </c>
      <c r="F2704" cm="1">
        <f t="array" ref="F2704">_xlfn.IFS(C2704&gt;7,4,AND(C2704&lt;=7, C2704&gt;5),3,AND(C2704&lt;=5,C2704&gt;4),2,C2704&lt;=4,1)</f>
        <v>3</v>
      </c>
      <c r="G2704" cm="1">
        <f t="array" ref="G2704">_xlfn.IFS(D2704&gt;4094,4,AND(D2704&lt;=4094, D2704&gt;2784),3,AND(D2704&lt;=2784,D2704&gt;1779),2,D2704&lt;=1779,1)</f>
        <v>3</v>
      </c>
      <c r="H2704">
        <f t="shared" si="42"/>
        <v>333</v>
      </c>
      <c r="I2704" t="str" cm="1">
        <f t="array" ref="I2704">_xlfn.IFS(H2704&gt;411,"Platinum",AND(H2704&lt;=411, H2704&gt;311),"Gold",AND(H2704&lt;=311,H2704&gt;211),"Silver",H2704&lt;=211,"Bronze")</f>
        <v>Gold</v>
      </c>
      <c r="J2704" t="str" cm="1">
        <f t="array" ref="J2704">_xlfn.IFS(
H2704="444","Champions",
LEFT(H2704,1)="4","Loyal Customers",
MID(H2704,2,1)="4","Potential Loyalists",
LEFT(H2704,1)="3","Promising",
LEFT(H2704,1)="2","Customers Needing Attention",
LEFT(H2704,1)&lt;="2","At Risk",
RIGHT(H2704,1)="4","Can't Lose Them",
TRUE,"Hibernating"
)</f>
        <v>Promising</v>
      </c>
    </row>
    <row r="2705" spans="1:10" x14ac:dyDescent="0.25">
      <c r="A2705" s="3" t="s">
        <v>2721</v>
      </c>
      <c r="B2705">
        <v>102</v>
      </c>
      <c r="C2705">
        <v>5</v>
      </c>
      <c r="D2705">
        <v>2340.7199999999998</v>
      </c>
      <c r="E2705" cm="1">
        <f t="array" ref="E2705">_xlfn.IFS(B2705&gt;87,1,AND(B2705&lt;=87, B2705&gt;45),2,AND(B2705&lt;=45,B2705&gt;18),3,B2705&lt;=18,4)</f>
        <v>1</v>
      </c>
      <c r="F2705" cm="1">
        <f t="array" ref="F2705">_xlfn.IFS(C2705&gt;7,4,AND(C2705&lt;=7, C2705&gt;5),3,AND(C2705&lt;=5,C2705&gt;4),2,C2705&lt;=4,1)</f>
        <v>2</v>
      </c>
      <c r="G2705" cm="1">
        <f t="array" ref="G2705">_xlfn.IFS(D2705&gt;4094,4,AND(D2705&lt;=4094, D2705&gt;2784),3,AND(D2705&lt;=2784,D2705&gt;1779),2,D2705&lt;=1779,1)</f>
        <v>2</v>
      </c>
      <c r="H2705">
        <f t="shared" si="42"/>
        <v>122</v>
      </c>
      <c r="I2705" t="str" cm="1">
        <f t="array" ref="I2705">_xlfn.IFS(H2705&gt;411,"Platinum",AND(H2705&lt;=411, H2705&gt;311),"Gold",AND(H2705&lt;=311,H2705&gt;211),"Silver",H2705&lt;=211,"Bronze")</f>
        <v>Bronze</v>
      </c>
      <c r="J2705" t="str" cm="1">
        <f t="array" ref="J2705">_xlfn.IFS(
H2705="444","Champions",
LEFT(H2705,1)="4","Loyal Customers",
MID(H2705,2,1)="4","Potential Loyalists",
LEFT(H2705,1)="3","Promising",
LEFT(H2705,1)="2","Customers Needing Attention",
LEFT(H2705,1)&lt;="2","At Risk",
RIGHT(H2705,1)="4","Can't Lose Them",
TRUE,"Hibernating"
)</f>
        <v>At Risk</v>
      </c>
    </row>
    <row r="2706" spans="1:10" x14ac:dyDescent="0.25">
      <c r="A2706" s="3" t="s">
        <v>2722</v>
      </c>
      <c r="B2706">
        <v>174</v>
      </c>
      <c r="C2706">
        <v>5</v>
      </c>
      <c r="D2706">
        <v>3180.6400000000003</v>
      </c>
      <c r="E2706" cm="1">
        <f t="array" ref="E2706">_xlfn.IFS(B2706&gt;87,1,AND(B2706&lt;=87, B2706&gt;45),2,AND(B2706&lt;=45,B2706&gt;18),3,B2706&lt;=18,4)</f>
        <v>1</v>
      </c>
      <c r="F2706" cm="1">
        <f t="array" ref="F2706">_xlfn.IFS(C2706&gt;7,4,AND(C2706&lt;=7, C2706&gt;5),3,AND(C2706&lt;=5,C2706&gt;4),2,C2706&lt;=4,1)</f>
        <v>2</v>
      </c>
      <c r="G2706" cm="1">
        <f t="array" ref="G2706">_xlfn.IFS(D2706&gt;4094,4,AND(D2706&lt;=4094, D2706&gt;2784),3,AND(D2706&lt;=2784,D2706&gt;1779),2,D2706&lt;=1779,1)</f>
        <v>3</v>
      </c>
      <c r="H2706">
        <f t="shared" si="42"/>
        <v>123</v>
      </c>
      <c r="I2706" t="str" cm="1">
        <f t="array" ref="I2706">_xlfn.IFS(H2706&gt;411,"Platinum",AND(H2706&lt;=411, H2706&gt;311),"Gold",AND(H2706&lt;=311,H2706&gt;211),"Silver",H2706&lt;=211,"Bronze")</f>
        <v>Bronze</v>
      </c>
      <c r="J2706" t="str" cm="1">
        <f t="array" ref="J2706">_xlfn.IFS(
H2706="444","Champions",
LEFT(H2706,1)="4","Loyal Customers",
MID(H2706,2,1)="4","Potential Loyalists",
LEFT(H2706,1)="3","Promising",
LEFT(H2706,1)="2","Customers Needing Attention",
LEFT(H2706,1)&lt;="2","At Risk",
RIGHT(H2706,1)="4","Can't Lose Them",
TRUE,"Hibernating"
)</f>
        <v>At Risk</v>
      </c>
    </row>
    <row r="2707" spans="1:10" x14ac:dyDescent="0.25">
      <c r="A2707" s="3" t="s">
        <v>2723</v>
      </c>
      <c r="B2707">
        <v>74</v>
      </c>
      <c r="C2707">
        <v>6</v>
      </c>
      <c r="D2707">
        <v>2109.2800000000002</v>
      </c>
      <c r="E2707" cm="1">
        <f t="array" ref="E2707">_xlfn.IFS(B2707&gt;87,1,AND(B2707&lt;=87, B2707&gt;45),2,AND(B2707&lt;=45,B2707&gt;18),3,B2707&lt;=18,4)</f>
        <v>2</v>
      </c>
      <c r="F2707" cm="1">
        <f t="array" ref="F2707">_xlfn.IFS(C2707&gt;7,4,AND(C2707&lt;=7, C2707&gt;5),3,AND(C2707&lt;=5,C2707&gt;4),2,C2707&lt;=4,1)</f>
        <v>3</v>
      </c>
      <c r="G2707" cm="1">
        <f t="array" ref="G2707">_xlfn.IFS(D2707&gt;4094,4,AND(D2707&lt;=4094, D2707&gt;2784),3,AND(D2707&lt;=2784,D2707&gt;1779),2,D2707&lt;=1779,1)</f>
        <v>2</v>
      </c>
      <c r="H2707">
        <f t="shared" si="42"/>
        <v>232</v>
      </c>
      <c r="I2707" t="str" cm="1">
        <f t="array" ref="I2707">_xlfn.IFS(H2707&gt;411,"Platinum",AND(H2707&lt;=411, H2707&gt;311),"Gold",AND(H2707&lt;=311,H2707&gt;211),"Silver",H2707&lt;=211,"Bronze")</f>
        <v>Silver</v>
      </c>
      <c r="J2707" t="str" cm="1">
        <f t="array" ref="J2707">_xlfn.IFS(
H2707="444","Champions",
LEFT(H2707,1)="4","Loyal Customers",
MID(H2707,2,1)="4","Potential Loyalists",
LEFT(H2707,1)="3","Promising",
LEFT(H2707,1)="2","Customers Needing Attention",
LEFT(H2707,1)&lt;="2","At Risk",
RIGHT(H2707,1)="4","Can't Lose Them",
TRUE,"Hibernating"
)</f>
        <v>Customers Needing Attention</v>
      </c>
    </row>
    <row r="2708" spans="1:10" x14ac:dyDescent="0.25">
      <c r="A2708" s="3" t="s">
        <v>2724</v>
      </c>
      <c r="B2708">
        <v>8</v>
      </c>
      <c r="C2708">
        <v>9</v>
      </c>
      <c r="D2708">
        <v>8101.2599999999993</v>
      </c>
      <c r="E2708" cm="1">
        <f t="array" ref="E2708">_xlfn.IFS(B2708&gt;87,1,AND(B2708&lt;=87, B2708&gt;45),2,AND(B2708&lt;=45,B2708&gt;18),3,B2708&lt;=18,4)</f>
        <v>4</v>
      </c>
      <c r="F2708" cm="1">
        <f t="array" ref="F2708">_xlfn.IFS(C2708&gt;7,4,AND(C2708&lt;=7, C2708&gt;5),3,AND(C2708&lt;=5,C2708&gt;4),2,C2708&lt;=4,1)</f>
        <v>4</v>
      </c>
      <c r="G2708" cm="1">
        <f t="array" ref="G2708">_xlfn.IFS(D2708&gt;4094,4,AND(D2708&lt;=4094, D2708&gt;2784),3,AND(D2708&lt;=2784,D2708&gt;1779),2,D2708&lt;=1779,1)</f>
        <v>4</v>
      </c>
      <c r="H2708">
        <f t="shared" si="42"/>
        <v>444</v>
      </c>
      <c r="I2708" t="str" cm="1">
        <f t="array" ref="I2708">_xlfn.IFS(H2708&gt;411,"Platinum",AND(H2708&lt;=411, H2708&gt;311),"Gold",AND(H2708&lt;=311,H2708&gt;211),"Silver",H2708&lt;=211,"Bronze")</f>
        <v>Platinum</v>
      </c>
      <c r="J2708" t="str" cm="1">
        <f t="array" ref="J2708">_xlfn.IFS(
H2708="444","Champions",
LEFT(H2708,1)="4","Loyal Customers",
MID(H2708,2,1)="4","Potential Loyalists",
LEFT(H2708,1)="3","Promising",
LEFT(H2708,1)="2","Customers Needing Attention",
LEFT(H2708,1)&lt;="2","At Risk",
RIGHT(H2708,1)="4","Can't Lose Them",
TRUE,"Hibernating"
)</f>
        <v>Loyal Customers</v>
      </c>
    </row>
    <row r="2709" spans="1:10" x14ac:dyDescent="0.25">
      <c r="A2709" s="3" t="s">
        <v>2725</v>
      </c>
      <c r="B2709">
        <v>32</v>
      </c>
      <c r="C2709">
        <v>5</v>
      </c>
      <c r="D2709">
        <v>1243.6499999999999</v>
      </c>
      <c r="E2709" cm="1">
        <f t="array" ref="E2709">_xlfn.IFS(B2709&gt;87,1,AND(B2709&lt;=87, B2709&gt;45),2,AND(B2709&lt;=45,B2709&gt;18),3,B2709&lt;=18,4)</f>
        <v>3</v>
      </c>
      <c r="F2709" cm="1">
        <f t="array" ref="F2709">_xlfn.IFS(C2709&gt;7,4,AND(C2709&lt;=7, C2709&gt;5),3,AND(C2709&lt;=5,C2709&gt;4),2,C2709&lt;=4,1)</f>
        <v>2</v>
      </c>
      <c r="G2709" cm="1">
        <f t="array" ref="G2709">_xlfn.IFS(D2709&gt;4094,4,AND(D2709&lt;=4094, D2709&gt;2784),3,AND(D2709&lt;=2784,D2709&gt;1779),2,D2709&lt;=1779,1)</f>
        <v>1</v>
      </c>
      <c r="H2709">
        <f t="shared" si="42"/>
        <v>321</v>
      </c>
      <c r="I2709" t="str" cm="1">
        <f t="array" ref="I2709">_xlfn.IFS(H2709&gt;411,"Platinum",AND(H2709&lt;=411, H2709&gt;311),"Gold",AND(H2709&lt;=311,H2709&gt;211),"Silver",H2709&lt;=211,"Bronze")</f>
        <v>Gold</v>
      </c>
      <c r="J2709" t="str" cm="1">
        <f t="array" ref="J2709">_xlfn.IFS(
H2709="444","Champions",
LEFT(H2709,1)="4","Loyal Customers",
MID(H2709,2,1)="4","Potential Loyalists",
LEFT(H2709,1)="3","Promising",
LEFT(H2709,1)="2","Customers Needing Attention",
LEFT(H2709,1)&lt;="2","At Risk",
RIGHT(H2709,1)="4","Can't Lose Them",
TRUE,"Hibernating"
)</f>
        <v>Promising</v>
      </c>
    </row>
    <row r="2710" spans="1:10" x14ac:dyDescent="0.25">
      <c r="A2710" s="3" t="s">
        <v>2726</v>
      </c>
      <c r="B2710">
        <v>138</v>
      </c>
      <c r="C2710">
        <v>5</v>
      </c>
      <c r="D2710">
        <v>2119.4300000000003</v>
      </c>
      <c r="E2710" cm="1">
        <f t="array" ref="E2710">_xlfn.IFS(B2710&gt;87,1,AND(B2710&lt;=87, B2710&gt;45),2,AND(B2710&lt;=45,B2710&gt;18),3,B2710&lt;=18,4)</f>
        <v>1</v>
      </c>
      <c r="F2710" cm="1">
        <f t="array" ref="F2710">_xlfn.IFS(C2710&gt;7,4,AND(C2710&lt;=7, C2710&gt;5),3,AND(C2710&lt;=5,C2710&gt;4),2,C2710&lt;=4,1)</f>
        <v>2</v>
      </c>
      <c r="G2710" cm="1">
        <f t="array" ref="G2710">_xlfn.IFS(D2710&gt;4094,4,AND(D2710&lt;=4094, D2710&gt;2784),3,AND(D2710&lt;=2784,D2710&gt;1779),2,D2710&lt;=1779,1)</f>
        <v>2</v>
      </c>
      <c r="H2710">
        <f t="shared" si="42"/>
        <v>122</v>
      </c>
      <c r="I2710" t="str" cm="1">
        <f t="array" ref="I2710">_xlfn.IFS(H2710&gt;411,"Platinum",AND(H2710&lt;=411, H2710&gt;311),"Gold",AND(H2710&lt;=311,H2710&gt;211),"Silver",H2710&lt;=211,"Bronze")</f>
        <v>Bronze</v>
      </c>
      <c r="J2710" t="str" cm="1">
        <f t="array" ref="J2710">_xlfn.IFS(
H2710="444","Champions",
LEFT(H2710,1)="4","Loyal Customers",
MID(H2710,2,1)="4","Potential Loyalists",
LEFT(H2710,1)="3","Promising",
LEFT(H2710,1)="2","Customers Needing Attention",
LEFT(H2710,1)&lt;="2","At Risk",
RIGHT(H2710,1)="4","Can't Lose Them",
TRUE,"Hibernating"
)</f>
        <v>At Risk</v>
      </c>
    </row>
    <row r="2711" spans="1:10" x14ac:dyDescent="0.25">
      <c r="A2711" s="3" t="s">
        <v>2727</v>
      </c>
      <c r="B2711">
        <v>203</v>
      </c>
      <c r="C2711">
        <v>4</v>
      </c>
      <c r="D2711">
        <v>1535.84</v>
      </c>
      <c r="E2711" cm="1">
        <f t="array" ref="E2711">_xlfn.IFS(B2711&gt;87,1,AND(B2711&lt;=87, B2711&gt;45),2,AND(B2711&lt;=45,B2711&gt;18),3,B2711&lt;=18,4)</f>
        <v>1</v>
      </c>
      <c r="F2711" cm="1">
        <f t="array" ref="F2711">_xlfn.IFS(C2711&gt;7,4,AND(C2711&lt;=7, C2711&gt;5),3,AND(C2711&lt;=5,C2711&gt;4),2,C2711&lt;=4,1)</f>
        <v>1</v>
      </c>
      <c r="G2711" cm="1">
        <f t="array" ref="G2711">_xlfn.IFS(D2711&gt;4094,4,AND(D2711&lt;=4094, D2711&gt;2784),3,AND(D2711&lt;=2784,D2711&gt;1779),2,D2711&lt;=1779,1)</f>
        <v>1</v>
      </c>
      <c r="H2711">
        <f t="shared" si="42"/>
        <v>111</v>
      </c>
      <c r="I2711" t="str" cm="1">
        <f t="array" ref="I2711">_xlfn.IFS(H2711&gt;411,"Platinum",AND(H2711&lt;=411, H2711&gt;311),"Gold",AND(H2711&lt;=311,H2711&gt;211),"Silver",H2711&lt;=211,"Bronze")</f>
        <v>Bronze</v>
      </c>
      <c r="J2711" t="str" cm="1">
        <f t="array" ref="J2711">_xlfn.IFS(
H2711="444","Champions",
LEFT(H2711,1)="4","Loyal Customers",
MID(H2711,2,1)="4","Potential Loyalists",
LEFT(H2711,1)="3","Promising",
LEFT(H2711,1)="2","Customers Needing Attention",
LEFT(H2711,1)&lt;="2","At Risk",
RIGHT(H2711,1)="4","Can't Lose Them",
TRUE,"Hibernating"
)</f>
        <v>At Risk</v>
      </c>
    </row>
    <row r="2712" spans="1:10" x14ac:dyDescent="0.25">
      <c r="A2712" s="3" t="s">
        <v>2728</v>
      </c>
      <c r="B2712">
        <v>29</v>
      </c>
      <c r="C2712">
        <v>6</v>
      </c>
      <c r="D2712">
        <v>3128.74</v>
      </c>
      <c r="E2712" cm="1">
        <f t="array" ref="E2712">_xlfn.IFS(B2712&gt;87,1,AND(B2712&lt;=87, B2712&gt;45),2,AND(B2712&lt;=45,B2712&gt;18),3,B2712&lt;=18,4)</f>
        <v>3</v>
      </c>
      <c r="F2712" cm="1">
        <f t="array" ref="F2712">_xlfn.IFS(C2712&gt;7,4,AND(C2712&lt;=7, C2712&gt;5),3,AND(C2712&lt;=5,C2712&gt;4),2,C2712&lt;=4,1)</f>
        <v>3</v>
      </c>
      <c r="G2712" cm="1">
        <f t="array" ref="G2712">_xlfn.IFS(D2712&gt;4094,4,AND(D2712&lt;=4094, D2712&gt;2784),3,AND(D2712&lt;=2784,D2712&gt;1779),2,D2712&lt;=1779,1)</f>
        <v>3</v>
      </c>
      <c r="H2712">
        <f t="shared" si="42"/>
        <v>333</v>
      </c>
      <c r="I2712" t="str" cm="1">
        <f t="array" ref="I2712">_xlfn.IFS(H2712&gt;411,"Platinum",AND(H2712&lt;=411, H2712&gt;311),"Gold",AND(H2712&lt;=311,H2712&gt;211),"Silver",H2712&lt;=211,"Bronze")</f>
        <v>Gold</v>
      </c>
      <c r="J2712" t="str" cm="1">
        <f t="array" ref="J2712">_xlfn.IFS(
H2712="444","Champions",
LEFT(H2712,1)="4","Loyal Customers",
MID(H2712,2,1)="4","Potential Loyalists",
LEFT(H2712,1)="3","Promising",
LEFT(H2712,1)="2","Customers Needing Attention",
LEFT(H2712,1)&lt;="2","At Risk",
RIGHT(H2712,1)="4","Can't Lose Them",
TRUE,"Hibernating"
)</f>
        <v>Promising</v>
      </c>
    </row>
    <row r="2713" spans="1:10" x14ac:dyDescent="0.25">
      <c r="A2713" s="3" t="s">
        <v>2729</v>
      </c>
      <c r="B2713">
        <v>39</v>
      </c>
      <c r="C2713">
        <v>2</v>
      </c>
      <c r="D2713">
        <v>1447.98</v>
      </c>
      <c r="E2713" cm="1">
        <f t="array" ref="E2713">_xlfn.IFS(B2713&gt;87,1,AND(B2713&lt;=87, B2713&gt;45),2,AND(B2713&lt;=45,B2713&gt;18),3,B2713&lt;=18,4)</f>
        <v>3</v>
      </c>
      <c r="F2713" cm="1">
        <f t="array" ref="F2713">_xlfn.IFS(C2713&gt;7,4,AND(C2713&lt;=7, C2713&gt;5),3,AND(C2713&lt;=5,C2713&gt;4),2,C2713&lt;=4,1)</f>
        <v>1</v>
      </c>
      <c r="G2713" cm="1">
        <f t="array" ref="G2713">_xlfn.IFS(D2713&gt;4094,4,AND(D2713&lt;=4094, D2713&gt;2784),3,AND(D2713&lt;=2784,D2713&gt;1779),2,D2713&lt;=1779,1)</f>
        <v>1</v>
      </c>
      <c r="H2713">
        <f t="shared" si="42"/>
        <v>311</v>
      </c>
      <c r="I2713" t="str" cm="1">
        <f t="array" ref="I2713">_xlfn.IFS(H2713&gt;411,"Platinum",AND(H2713&lt;=411, H2713&gt;311),"Gold",AND(H2713&lt;=311,H2713&gt;211),"Silver",H2713&lt;=211,"Bronze")</f>
        <v>Silver</v>
      </c>
      <c r="J2713" t="str" cm="1">
        <f t="array" ref="J2713">_xlfn.IFS(
H2713="444","Champions",
LEFT(H2713,1)="4","Loyal Customers",
MID(H2713,2,1)="4","Potential Loyalists",
LEFT(H2713,1)="3","Promising",
LEFT(H2713,1)="2","Customers Needing Attention",
LEFT(H2713,1)&lt;="2","At Risk",
RIGHT(H2713,1)="4","Can't Lose Them",
TRUE,"Hibernating"
)</f>
        <v>Promising</v>
      </c>
    </row>
    <row r="2714" spans="1:10" x14ac:dyDescent="0.25">
      <c r="A2714" s="3" t="s">
        <v>2730</v>
      </c>
      <c r="B2714">
        <v>14</v>
      </c>
      <c r="C2714">
        <v>6</v>
      </c>
      <c r="D2714">
        <v>3864.46</v>
      </c>
      <c r="E2714" cm="1">
        <f t="array" ref="E2714">_xlfn.IFS(B2714&gt;87,1,AND(B2714&lt;=87, B2714&gt;45),2,AND(B2714&lt;=45,B2714&gt;18),3,B2714&lt;=18,4)</f>
        <v>4</v>
      </c>
      <c r="F2714" cm="1">
        <f t="array" ref="F2714">_xlfn.IFS(C2714&gt;7,4,AND(C2714&lt;=7, C2714&gt;5),3,AND(C2714&lt;=5,C2714&gt;4),2,C2714&lt;=4,1)</f>
        <v>3</v>
      </c>
      <c r="G2714" cm="1">
        <f t="array" ref="G2714">_xlfn.IFS(D2714&gt;4094,4,AND(D2714&lt;=4094, D2714&gt;2784),3,AND(D2714&lt;=2784,D2714&gt;1779),2,D2714&lt;=1779,1)</f>
        <v>3</v>
      </c>
      <c r="H2714">
        <f t="shared" si="42"/>
        <v>433</v>
      </c>
      <c r="I2714" t="str" cm="1">
        <f t="array" ref="I2714">_xlfn.IFS(H2714&gt;411,"Platinum",AND(H2714&lt;=411, H2714&gt;311),"Gold",AND(H2714&lt;=311,H2714&gt;211),"Silver",H2714&lt;=211,"Bronze")</f>
        <v>Platinum</v>
      </c>
      <c r="J2714" t="str" cm="1">
        <f t="array" ref="J2714">_xlfn.IFS(
H2714="444","Champions",
LEFT(H2714,1)="4","Loyal Customers",
MID(H2714,2,1)="4","Potential Loyalists",
LEFT(H2714,1)="3","Promising",
LEFT(H2714,1)="2","Customers Needing Attention",
LEFT(H2714,1)&lt;="2","At Risk",
RIGHT(H2714,1)="4","Can't Lose Them",
TRUE,"Hibernating"
)</f>
        <v>Loyal Customers</v>
      </c>
    </row>
    <row r="2715" spans="1:10" x14ac:dyDescent="0.25">
      <c r="A2715" s="3" t="s">
        <v>2731</v>
      </c>
      <c r="B2715">
        <v>4</v>
      </c>
      <c r="C2715">
        <v>2</v>
      </c>
      <c r="D2715">
        <v>308.77999999999997</v>
      </c>
      <c r="E2715" cm="1">
        <f t="array" ref="E2715">_xlfn.IFS(B2715&gt;87,1,AND(B2715&lt;=87, B2715&gt;45),2,AND(B2715&lt;=45,B2715&gt;18),3,B2715&lt;=18,4)</f>
        <v>4</v>
      </c>
      <c r="F2715" cm="1">
        <f t="array" ref="F2715">_xlfn.IFS(C2715&gt;7,4,AND(C2715&lt;=7, C2715&gt;5),3,AND(C2715&lt;=5,C2715&gt;4),2,C2715&lt;=4,1)</f>
        <v>1</v>
      </c>
      <c r="G2715" cm="1">
        <f t="array" ref="G2715">_xlfn.IFS(D2715&gt;4094,4,AND(D2715&lt;=4094, D2715&gt;2784),3,AND(D2715&lt;=2784,D2715&gt;1779),2,D2715&lt;=1779,1)</f>
        <v>1</v>
      </c>
      <c r="H2715">
        <f t="shared" si="42"/>
        <v>411</v>
      </c>
      <c r="I2715" t="str" cm="1">
        <f t="array" ref="I2715">_xlfn.IFS(H2715&gt;411,"Platinum",AND(H2715&lt;=411, H2715&gt;311),"Gold",AND(H2715&lt;=311,H2715&gt;211),"Silver",H2715&lt;=211,"Bronze")</f>
        <v>Gold</v>
      </c>
      <c r="J2715" t="str" cm="1">
        <f t="array" ref="J2715">_xlfn.IFS(
H2715="444","Champions",
LEFT(H2715,1)="4","Loyal Customers",
MID(H2715,2,1)="4","Potential Loyalists",
LEFT(H2715,1)="3","Promising",
LEFT(H2715,1)="2","Customers Needing Attention",
LEFT(H2715,1)&lt;="2","At Risk",
RIGHT(H2715,1)="4","Can't Lose Them",
TRUE,"Hibernating"
)</f>
        <v>Loyal Customers</v>
      </c>
    </row>
    <row r="2716" spans="1:10" x14ac:dyDescent="0.25">
      <c r="A2716" s="3" t="s">
        <v>2732</v>
      </c>
      <c r="B2716">
        <v>83</v>
      </c>
      <c r="C2716">
        <v>10</v>
      </c>
      <c r="D2716">
        <v>3893.0599999999995</v>
      </c>
      <c r="E2716" cm="1">
        <f t="array" ref="E2716">_xlfn.IFS(B2716&gt;87,1,AND(B2716&lt;=87, B2716&gt;45),2,AND(B2716&lt;=45,B2716&gt;18),3,B2716&lt;=18,4)</f>
        <v>2</v>
      </c>
      <c r="F2716" cm="1">
        <f t="array" ref="F2716">_xlfn.IFS(C2716&gt;7,4,AND(C2716&lt;=7, C2716&gt;5),3,AND(C2716&lt;=5,C2716&gt;4),2,C2716&lt;=4,1)</f>
        <v>4</v>
      </c>
      <c r="G2716" cm="1">
        <f t="array" ref="G2716">_xlfn.IFS(D2716&gt;4094,4,AND(D2716&lt;=4094, D2716&gt;2784),3,AND(D2716&lt;=2784,D2716&gt;1779),2,D2716&lt;=1779,1)</f>
        <v>3</v>
      </c>
      <c r="H2716">
        <f t="shared" si="42"/>
        <v>243</v>
      </c>
      <c r="I2716" t="str" cm="1">
        <f t="array" ref="I2716">_xlfn.IFS(H2716&gt;411,"Platinum",AND(H2716&lt;=411, H2716&gt;311),"Gold",AND(H2716&lt;=311,H2716&gt;211),"Silver",H2716&lt;=211,"Bronze")</f>
        <v>Silver</v>
      </c>
      <c r="J2716" t="str" cm="1">
        <f t="array" ref="J2716">_xlfn.IFS(
H2716="444","Champions",
LEFT(H2716,1)="4","Loyal Customers",
MID(H2716,2,1)="4","Potential Loyalists",
LEFT(H2716,1)="3","Promising",
LEFT(H2716,1)="2","Customers Needing Attention",
LEFT(H2716,1)&lt;="2","At Risk",
RIGHT(H2716,1)="4","Can't Lose Them",
TRUE,"Hibernating"
)</f>
        <v>Potential Loyalists</v>
      </c>
    </row>
    <row r="2717" spans="1:10" x14ac:dyDescent="0.25">
      <c r="A2717" s="3" t="s">
        <v>2733</v>
      </c>
      <c r="B2717">
        <v>10</v>
      </c>
      <c r="C2717">
        <v>5</v>
      </c>
      <c r="D2717">
        <v>2616.7999999999997</v>
      </c>
      <c r="E2717" cm="1">
        <f t="array" ref="E2717">_xlfn.IFS(B2717&gt;87,1,AND(B2717&lt;=87, B2717&gt;45),2,AND(B2717&lt;=45,B2717&gt;18),3,B2717&lt;=18,4)</f>
        <v>4</v>
      </c>
      <c r="F2717" cm="1">
        <f t="array" ref="F2717">_xlfn.IFS(C2717&gt;7,4,AND(C2717&lt;=7, C2717&gt;5),3,AND(C2717&lt;=5,C2717&gt;4),2,C2717&lt;=4,1)</f>
        <v>2</v>
      </c>
      <c r="G2717" cm="1">
        <f t="array" ref="G2717">_xlfn.IFS(D2717&gt;4094,4,AND(D2717&lt;=4094, D2717&gt;2784),3,AND(D2717&lt;=2784,D2717&gt;1779),2,D2717&lt;=1779,1)</f>
        <v>2</v>
      </c>
      <c r="H2717">
        <f t="shared" si="42"/>
        <v>422</v>
      </c>
      <c r="I2717" t="str" cm="1">
        <f t="array" ref="I2717">_xlfn.IFS(H2717&gt;411,"Platinum",AND(H2717&lt;=411, H2717&gt;311),"Gold",AND(H2717&lt;=311,H2717&gt;211),"Silver",H2717&lt;=211,"Bronze")</f>
        <v>Platinum</v>
      </c>
      <c r="J2717" t="str" cm="1">
        <f t="array" ref="J2717">_xlfn.IFS(
H2717="444","Champions",
LEFT(H2717,1)="4","Loyal Customers",
MID(H2717,2,1)="4","Potential Loyalists",
LEFT(H2717,1)="3","Promising",
LEFT(H2717,1)="2","Customers Needing Attention",
LEFT(H2717,1)&lt;="2","At Risk",
RIGHT(H2717,1)="4","Can't Lose Them",
TRUE,"Hibernating"
)</f>
        <v>Loyal Customers</v>
      </c>
    </row>
    <row r="2718" spans="1:10" x14ac:dyDescent="0.25">
      <c r="A2718" s="3" t="s">
        <v>2734</v>
      </c>
      <c r="B2718">
        <v>149</v>
      </c>
      <c r="C2718">
        <v>4</v>
      </c>
      <c r="D2718">
        <v>1541.16</v>
      </c>
      <c r="E2718" cm="1">
        <f t="array" ref="E2718">_xlfn.IFS(B2718&gt;87,1,AND(B2718&lt;=87, B2718&gt;45),2,AND(B2718&lt;=45,B2718&gt;18),3,B2718&lt;=18,4)</f>
        <v>1</v>
      </c>
      <c r="F2718" cm="1">
        <f t="array" ref="F2718">_xlfn.IFS(C2718&gt;7,4,AND(C2718&lt;=7, C2718&gt;5),3,AND(C2718&lt;=5,C2718&gt;4),2,C2718&lt;=4,1)</f>
        <v>1</v>
      </c>
      <c r="G2718" cm="1">
        <f t="array" ref="G2718">_xlfn.IFS(D2718&gt;4094,4,AND(D2718&lt;=4094, D2718&gt;2784),3,AND(D2718&lt;=2784,D2718&gt;1779),2,D2718&lt;=1779,1)</f>
        <v>1</v>
      </c>
      <c r="H2718">
        <f t="shared" si="42"/>
        <v>111</v>
      </c>
      <c r="I2718" t="str" cm="1">
        <f t="array" ref="I2718">_xlfn.IFS(H2718&gt;411,"Platinum",AND(H2718&lt;=411, H2718&gt;311),"Gold",AND(H2718&lt;=311,H2718&gt;211),"Silver",H2718&lt;=211,"Bronze")</f>
        <v>Bronze</v>
      </c>
      <c r="J2718" t="str" cm="1">
        <f t="array" ref="J2718">_xlfn.IFS(
H2718="444","Champions",
LEFT(H2718,1)="4","Loyal Customers",
MID(H2718,2,1)="4","Potential Loyalists",
LEFT(H2718,1)="3","Promising",
LEFT(H2718,1)="2","Customers Needing Attention",
LEFT(H2718,1)&lt;="2","At Risk",
RIGHT(H2718,1)="4","Can't Lose Them",
TRUE,"Hibernating"
)</f>
        <v>At Risk</v>
      </c>
    </row>
    <row r="2719" spans="1:10" x14ac:dyDescent="0.25">
      <c r="A2719" s="3" t="s">
        <v>2735</v>
      </c>
      <c r="B2719">
        <v>19</v>
      </c>
      <c r="C2719">
        <v>7</v>
      </c>
      <c r="D2719">
        <v>3971.4599999999996</v>
      </c>
      <c r="E2719" cm="1">
        <f t="array" ref="E2719">_xlfn.IFS(B2719&gt;87,1,AND(B2719&lt;=87, B2719&gt;45),2,AND(B2719&lt;=45,B2719&gt;18),3,B2719&lt;=18,4)</f>
        <v>3</v>
      </c>
      <c r="F2719" cm="1">
        <f t="array" ref="F2719">_xlfn.IFS(C2719&gt;7,4,AND(C2719&lt;=7, C2719&gt;5),3,AND(C2719&lt;=5,C2719&gt;4),2,C2719&lt;=4,1)</f>
        <v>3</v>
      </c>
      <c r="G2719" cm="1">
        <f t="array" ref="G2719">_xlfn.IFS(D2719&gt;4094,4,AND(D2719&lt;=4094, D2719&gt;2784),3,AND(D2719&lt;=2784,D2719&gt;1779),2,D2719&lt;=1779,1)</f>
        <v>3</v>
      </c>
      <c r="H2719">
        <f t="shared" si="42"/>
        <v>333</v>
      </c>
      <c r="I2719" t="str" cm="1">
        <f t="array" ref="I2719">_xlfn.IFS(H2719&gt;411,"Platinum",AND(H2719&lt;=411, H2719&gt;311),"Gold",AND(H2719&lt;=311,H2719&gt;211),"Silver",H2719&lt;=211,"Bronze")</f>
        <v>Gold</v>
      </c>
      <c r="J2719" t="str" cm="1">
        <f t="array" ref="J2719">_xlfn.IFS(
H2719="444","Champions",
LEFT(H2719,1)="4","Loyal Customers",
MID(H2719,2,1)="4","Potential Loyalists",
LEFT(H2719,1)="3","Promising",
LEFT(H2719,1)="2","Customers Needing Attention",
LEFT(H2719,1)&lt;="2","At Risk",
RIGHT(H2719,1)="4","Can't Lose Them",
TRUE,"Hibernating"
)</f>
        <v>Promising</v>
      </c>
    </row>
    <row r="2720" spans="1:10" x14ac:dyDescent="0.25">
      <c r="A2720" s="3" t="s">
        <v>2736</v>
      </c>
      <c r="B2720">
        <v>98</v>
      </c>
      <c r="C2720">
        <v>6</v>
      </c>
      <c r="D2720">
        <v>5577.06</v>
      </c>
      <c r="E2720" cm="1">
        <f t="array" ref="E2720">_xlfn.IFS(B2720&gt;87,1,AND(B2720&lt;=87, B2720&gt;45),2,AND(B2720&lt;=45,B2720&gt;18),3,B2720&lt;=18,4)</f>
        <v>1</v>
      </c>
      <c r="F2720" cm="1">
        <f t="array" ref="F2720">_xlfn.IFS(C2720&gt;7,4,AND(C2720&lt;=7, C2720&gt;5),3,AND(C2720&lt;=5,C2720&gt;4),2,C2720&lt;=4,1)</f>
        <v>3</v>
      </c>
      <c r="G2720" cm="1">
        <f t="array" ref="G2720">_xlfn.IFS(D2720&gt;4094,4,AND(D2720&lt;=4094, D2720&gt;2784),3,AND(D2720&lt;=2784,D2720&gt;1779),2,D2720&lt;=1779,1)</f>
        <v>4</v>
      </c>
      <c r="H2720">
        <f t="shared" si="42"/>
        <v>134</v>
      </c>
      <c r="I2720" t="str" cm="1">
        <f t="array" ref="I2720">_xlfn.IFS(H2720&gt;411,"Platinum",AND(H2720&lt;=411, H2720&gt;311),"Gold",AND(H2720&lt;=311,H2720&gt;211),"Silver",H2720&lt;=211,"Bronze")</f>
        <v>Bronze</v>
      </c>
      <c r="J2720" t="str" cm="1">
        <f t="array" ref="J2720">_xlfn.IFS(
H2720="444","Champions",
LEFT(H2720,1)="4","Loyal Customers",
MID(H2720,2,1)="4","Potential Loyalists",
LEFT(H2720,1)="3","Promising",
LEFT(H2720,1)="2","Customers Needing Attention",
LEFT(H2720,1)&lt;="2","At Risk",
RIGHT(H2720,1)="4","Can't Lose Them",
TRUE,"Hibernating"
)</f>
        <v>At Risk</v>
      </c>
    </row>
    <row r="2721" spans="1:10" x14ac:dyDescent="0.25">
      <c r="A2721" s="3" t="s">
        <v>2737</v>
      </c>
      <c r="B2721">
        <v>15</v>
      </c>
      <c r="C2721">
        <v>9</v>
      </c>
      <c r="D2721">
        <v>4489.09</v>
      </c>
      <c r="E2721" cm="1">
        <f t="array" ref="E2721">_xlfn.IFS(B2721&gt;87,1,AND(B2721&lt;=87, B2721&gt;45),2,AND(B2721&lt;=45,B2721&gt;18),3,B2721&lt;=18,4)</f>
        <v>4</v>
      </c>
      <c r="F2721" cm="1">
        <f t="array" ref="F2721">_xlfn.IFS(C2721&gt;7,4,AND(C2721&lt;=7, C2721&gt;5),3,AND(C2721&lt;=5,C2721&gt;4),2,C2721&lt;=4,1)</f>
        <v>4</v>
      </c>
      <c r="G2721" cm="1">
        <f t="array" ref="G2721">_xlfn.IFS(D2721&gt;4094,4,AND(D2721&lt;=4094, D2721&gt;2784),3,AND(D2721&lt;=2784,D2721&gt;1779),2,D2721&lt;=1779,1)</f>
        <v>4</v>
      </c>
      <c r="H2721">
        <f t="shared" si="42"/>
        <v>444</v>
      </c>
      <c r="I2721" t="str" cm="1">
        <f t="array" ref="I2721">_xlfn.IFS(H2721&gt;411,"Platinum",AND(H2721&lt;=411, H2721&gt;311),"Gold",AND(H2721&lt;=311,H2721&gt;211),"Silver",H2721&lt;=211,"Bronze")</f>
        <v>Platinum</v>
      </c>
      <c r="J2721" t="str" cm="1">
        <f t="array" ref="J2721">_xlfn.IFS(
H2721="444","Champions",
LEFT(H2721,1)="4","Loyal Customers",
MID(H2721,2,1)="4","Potential Loyalists",
LEFT(H2721,1)="3","Promising",
LEFT(H2721,1)="2","Customers Needing Attention",
LEFT(H2721,1)&lt;="2","At Risk",
RIGHT(H2721,1)="4","Can't Lose Them",
TRUE,"Hibernating"
)</f>
        <v>Loyal Customers</v>
      </c>
    </row>
    <row r="2722" spans="1:10" x14ac:dyDescent="0.25">
      <c r="A2722" s="3" t="s">
        <v>2738</v>
      </c>
      <c r="B2722">
        <v>2</v>
      </c>
      <c r="C2722">
        <v>2</v>
      </c>
      <c r="D2722">
        <v>1820.57</v>
      </c>
      <c r="E2722" cm="1">
        <f t="array" ref="E2722">_xlfn.IFS(B2722&gt;87,1,AND(B2722&lt;=87, B2722&gt;45),2,AND(B2722&lt;=45,B2722&gt;18),3,B2722&lt;=18,4)</f>
        <v>4</v>
      </c>
      <c r="F2722" cm="1">
        <f t="array" ref="F2722">_xlfn.IFS(C2722&gt;7,4,AND(C2722&lt;=7, C2722&gt;5),3,AND(C2722&lt;=5,C2722&gt;4),2,C2722&lt;=4,1)</f>
        <v>1</v>
      </c>
      <c r="G2722" cm="1">
        <f t="array" ref="G2722">_xlfn.IFS(D2722&gt;4094,4,AND(D2722&lt;=4094, D2722&gt;2784),3,AND(D2722&lt;=2784,D2722&gt;1779),2,D2722&lt;=1779,1)</f>
        <v>2</v>
      </c>
      <c r="H2722">
        <f t="shared" si="42"/>
        <v>412</v>
      </c>
      <c r="I2722" t="str" cm="1">
        <f t="array" ref="I2722">_xlfn.IFS(H2722&gt;411,"Platinum",AND(H2722&lt;=411, H2722&gt;311),"Gold",AND(H2722&lt;=311,H2722&gt;211),"Silver",H2722&lt;=211,"Bronze")</f>
        <v>Platinum</v>
      </c>
      <c r="J2722" t="str" cm="1">
        <f t="array" ref="J2722">_xlfn.IFS(
H2722="444","Champions",
LEFT(H2722,1)="4","Loyal Customers",
MID(H2722,2,1)="4","Potential Loyalists",
LEFT(H2722,1)="3","Promising",
LEFT(H2722,1)="2","Customers Needing Attention",
LEFT(H2722,1)&lt;="2","At Risk",
RIGHT(H2722,1)="4","Can't Lose Them",
TRUE,"Hibernating"
)</f>
        <v>Loyal Customers</v>
      </c>
    </row>
    <row r="2723" spans="1:10" x14ac:dyDescent="0.25">
      <c r="A2723" s="3" t="s">
        <v>2739</v>
      </c>
      <c r="B2723">
        <v>72</v>
      </c>
      <c r="C2723">
        <v>6</v>
      </c>
      <c r="D2723">
        <v>2341.29</v>
      </c>
      <c r="E2723" cm="1">
        <f t="array" ref="E2723">_xlfn.IFS(B2723&gt;87,1,AND(B2723&lt;=87, B2723&gt;45),2,AND(B2723&lt;=45,B2723&gt;18),3,B2723&lt;=18,4)</f>
        <v>2</v>
      </c>
      <c r="F2723" cm="1">
        <f t="array" ref="F2723">_xlfn.IFS(C2723&gt;7,4,AND(C2723&lt;=7, C2723&gt;5),3,AND(C2723&lt;=5,C2723&gt;4),2,C2723&lt;=4,1)</f>
        <v>3</v>
      </c>
      <c r="G2723" cm="1">
        <f t="array" ref="G2723">_xlfn.IFS(D2723&gt;4094,4,AND(D2723&lt;=4094, D2723&gt;2784),3,AND(D2723&lt;=2784,D2723&gt;1779),2,D2723&lt;=1779,1)</f>
        <v>2</v>
      </c>
      <c r="H2723">
        <f t="shared" si="42"/>
        <v>232</v>
      </c>
      <c r="I2723" t="str" cm="1">
        <f t="array" ref="I2723">_xlfn.IFS(H2723&gt;411,"Platinum",AND(H2723&lt;=411, H2723&gt;311),"Gold",AND(H2723&lt;=311,H2723&gt;211),"Silver",H2723&lt;=211,"Bronze")</f>
        <v>Silver</v>
      </c>
      <c r="J2723" t="str" cm="1">
        <f t="array" ref="J2723">_xlfn.IFS(
H2723="444","Champions",
LEFT(H2723,1)="4","Loyal Customers",
MID(H2723,2,1)="4","Potential Loyalists",
LEFT(H2723,1)="3","Promising",
LEFT(H2723,1)="2","Customers Needing Attention",
LEFT(H2723,1)&lt;="2","At Risk",
RIGHT(H2723,1)="4","Can't Lose Them",
TRUE,"Hibernating"
)</f>
        <v>Customers Needing Attention</v>
      </c>
    </row>
    <row r="2724" spans="1:10" x14ac:dyDescent="0.25">
      <c r="A2724" s="3" t="s">
        <v>2740</v>
      </c>
      <c r="B2724">
        <v>115</v>
      </c>
      <c r="C2724">
        <v>5</v>
      </c>
      <c r="D2724">
        <v>1340.11</v>
      </c>
      <c r="E2724" cm="1">
        <f t="array" ref="E2724">_xlfn.IFS(B2724&gt;87,1,AND(B2724&lt;=87, B2724&gt;45),2,AND(B2724&lt;=45,B2724&gt;18),3,B2724&lt;=18,4)</f>
        <v>1</v>
      </c>
      <c r="F2724" cm="1">
        <f t="array" ref="F2724">_xlfn.IFS(C2724&gt;7,4,AND(C2724&lt;=7, C2724&gt;5),3,AND(C2724&lt;=5,C2724&gt;4),2,C2724&lt;=4,1)</f>
        <v>2</v>
      </c>
      <c r="G2724" cm="1">
        <f t="array" ref="G2724">_xlfn.IFS(D2724&gt;4094,4,AND(D2724&lt;=4094, D2724&gt;2784),3,AND(D2724&lt;=2784,D2724&gt;1779),2,D2724&lt;=1779,1)</f>
        <v>1</v>
      </c>
      <c r="H2724">
        <f t="shared" si="42"/>
        <v>121</v>
      </c>
      <c r="I2724" t="str" cm="1">
        <f t="array" ref="I2724">_xlfn.IFS(H2724&gt;411,"Platinum",AND(H2724&lt;=411, H2724&gt;311),"Gold",AND(H2724&lt;=311,H2724&gt;211),"Silver",H2724&lt;=211,"Bronze")</f>
        <v>Bronze</v>
      </c>
      <c r="J2724" t="str" cm="1">
        <f t="array" ref="J2724">_xlfn.IFS(
H2724="444","Champions",
LEFT(H2724,1)="4","Loyal Customers",
MID(H2724,2,1)="4","Potential Loyalists",
LEFT(H2724,1)="3","Promising",
LEFT(H2724,1)="2","Customers Needing Attention",
LEFT(H2724,1)&lt;="2","At Risk",
RIGHT(H2724,1)="4","Can't Lose Them",
TRUE,"Hibernating"
)</f>
        <v>At Risk</v>
      </c>
    </row>
    <row r="2725" spans="1:10" x14ac:dyDescent="0.25">
      <c r="A2725" s="3" t="s">
        <v>2741</v>
      </c>
      <c r="B2725">
        <v>9</v>
      </c>
      <c r="C2725">
        <v>6</v>
      </c>
      <c r="D2725">
        <v>1766.48</v>
      </c>
      <c r="E2725" cm="1">
        <f t="array" ref="E2725">_xlfn.IFS(B2725&gt;87,1,AND(B2725&lt;=87, B2725&gt;45),2,AND(B2725&lt;=45,B2725&gt;18),3,B2725&lt;=18,4)</f>
        <v>4</v>
      </c>
      <c r="F2725" cm="1">
        <f t="array" ref="F2725">_xlfn.IFS(C2725&gt;7,4,AND(C2725&lt;=7, C2725&gt;5),3,AND(C2725&lt;=5,C2725&gt;4),2,C2725&lt;=4,1)</f>
        <v>3</v>
      </c>
      <c r="G2725" cm="1">
        <f t="array" ref="G2725">_xlfn.IFS(D2725&gt;4094,4,AND(D2725&lt;=4094, D2725&gt;2784),3,AND(D2725&lt;=2784,D2725&gt;1779),2,D2725&lt;=1779,1)</f>
        <v>1</v>
      </c>
      <c r="H2725">
        <f t="shared" si="42"/>
        <v>431</v>
      </c>
      <c r="I2725" t="str" cm="1">
        <f t="array" ref="I2725">_xlfn.IFS(H2725&gt;411,"Platinum",AND(H2725&lt;=411, H2725&gt;311),"Gold",AND(H2725&lt;=311,H2725&gt;211),"Silver",H2725&lt;=211,"Bronze")</f>
        <v>Platinum</v>
      </c>
      <c r="J2725" t="str" cm="1">
        <f t="array" ref="J2725">_xlfn.IFS(
H2725="444","Champions",
LEFT(H2725,1)="4","Loyal Customers",
MID(H2725,2,1)="4","Potential Loyalists",
LEFT(H2725,1)="3","Promising",
LEFT(H2725,1)="2","Customers Needing Attention",
LEFT(H2725,1)&lt;="2","At Risk",
RIGHT(H2725,1)="4","Can't Lose Them",
TRUE,"Hibernating"
)</f>
        <v>Loyal Customers</v>
      </c>
    </row>
    <row r="2726" spans="1:10" x14ac:dyDescent="0.25">
      <c r="A2726" s="3" t="s">
        <v>2742</v>
      </c>
      <c r="B2726">
        <v>63</v>
      </c>
      <c r="C2726">
        <v>3</v>
      </c>
      <c r="D2726">
        <v>2399.59</v>
      </c>
      <c r="E2726" cm="1">
        <f t="array" ref="E2726">_xlfn.IFS(B2726&gt;87,1,AND(B2726&lt;=87, B2726&gt;45),2,AND(B2726&lt;=45,B2726&gt;18),3,B2726&lt;=18,4)</f>
        <v>2</v>
      </c>
      <c r="F2726" cm="1">
        <f t="array" ref="F2726">_xlfn.IFS(C2726&gt;7,4,AND(C2726&lt;=7, C2726&gt;5),3,AND(C2726&lt;=5,C2726&gt;4),2,C2726&lt;=4,1)</f>
        <v>1</v>
      </c>
      <c r="G2726" cm="1">
        <f t="array" ref="G2726">_xlfn.IFS(D2726&gt;4094,4,AND(D2726&lt;=4094, D2726&gt;2784),3,AND(D2726&lt;=2784,D2726&gt;1779),2,D2726&lt;=1779,1)</f>
        <v>2</v>
      </c>
      <c r="H2726">
        <f t="shared" si="42"/>
        <v>212</v>
      </c>
      <c r="I2726" t="str" cm="1">
        <f t="array" ref="I2726">_xlfn.IFS(H2726&gt;411,"Platinum",AND(H2726&lt;=411, H2726&gt;311),"Gold",AND(H2726&lt;=311,H2726&gt;211),"Silver",H2726&lt;=211,"Bronze")</f>
        <v>Silver</v>
      </c>
      <c r="J2726" t="str" cm="1">
        <f t="array" ref="J2726">_xlfn.IFS(
H2726="444","Champions",
LEFT(H2726,1)="4","Loyal Customers",
MID(H2726,2,1)="4","Potential Loyalists",
LEFT(H2726,1)="3","Promising",
LEFT(H2726,1)="2","Customers Needing Attention",
LEFT(H2726,1)&lt;="2","At Risk",
RIGHT(H2726,1)="4","Can't Lose Them",
TRUE,"Hibernating"
)</f>
        <v>Customers Needing Attention</v>
      </c>
    </row>
    <row r="2727" spans="1:10" x14ac:dyDescent="0.25">
      <c r="A2727" s="3" t="s">
        <v>2743</v>
      </c>
      <c r="B2727">
        <v>97</v>
      </c>
      <c r="C2727">
        <v>3</v>
      </c>
      <c r="D2727">
        <v>1802.9</v>
      </c>
      <c r="E2727" cm="1">
        <f t="array" ref="E2727">_xlfn.IFS(B2727&gt;87,1,AND(B2727&lt;=87, B2727&gt;45),2,AND(B2727&lt;=45,B2727&gt;18),3,B2727&lt;=18,4)</f>
        <v>1</v>
      </c>
      <c r="F2727" cm="1">
        <f t="array" ref="F2727">_xlfn.IFS(C2727&gt;7,4,AND(C2727&lt;=7, C2727&gt;5),3,AND(C2727&lt;=5,C2727&gt;4),2,C2727&lt;=4,1)</f>
        <v>1</v>
      </c>
      <c r="G2727" cm="1">
        <f t="array" ref="G2727">_xlfn.IFS(D2727&gt;4094,4,AND(D2727&lt;=4094, D2727&gt;2784),3,AND(D2727&lt;=2784,D2727&gt;1779),2,D2727&lt;=1779,1)</f>
        <v>2</v>
      </c>
      <c r="H2727">
        <f t="shared" si="42"/>
        <v>112</v>
      </c>
      <c r="I2727" t="str" cm="1">
        <f t="array" ref="I2727">_xlfn.IFS(H2727&gt;411,"Platinum",AND(H2727&lt;=411, H2727&gt;311),"Gold",AND(H2727&lt;=311,H2727&gt;211),"Silver",H2727&lt;=211,"Bronze")</f>
        <v>Bronze</v>
      </c>
      <c r="J2727" t="str" cm="1">
        <f t="array" ref="J2727">_xlfn.IFS(
H2727="444","Champions",
LEFT(H2727,1)="4","Loyal Customers",
MID(H2727,2,1)="4","Potential Loyalists",
LEFT(H2727,1)="3","Promising",
LEFT(H2727,1)="2","Customers Needing Attention",
LEFT(H2727,1)&lt;="2","At Risk",
RIGHT(H2727,1)="4","Can't Lose Them",
TRUE,"Hibernating"
)</f>
        <v>At Risk</v>
      </c>
    </row>
    <row r="2728" spans="1:10" x14ac:dyDescent="0.25">
      <c r="A2728" s="3" t="s">
        <v>2744</v>
      </c>
      <c r="B2728">
        <v>108</v>
      </c>
      <c r="C2728">
        <v>3</v>
      </c>
      <c r="D2728">
        <v>1740.37</v>
      </c>
      <c r="E2728" cm="1">
        <f t="array" ref="E2728">_xlfn.IFS(B2728&gt;87,1,AND(B2728&lt;=87, B2728&gt;45),2,AND(B2728&lt;=45,B2728&gt;18),3,B2728&lt;=18,4)</f>
        <v>1</v>
      </c>
      <c r="F2728" cm="1">
        <f t="array" ref="F2728">_xlfn.IFS(C2728&gt;7,4,AND(C2728&lt;=7, C2728&gt;5),3,AND(C2728&lt;=5,C2728&gt;4),2,C2728&lt;=4,1)</f>
        <v>1</v>
      </c>
      <c r="G2728" cm="1">
        <f t="array" ref="G2728">_xlfn.IFS(D2728&gt;4094,4,AND(D2728&lt;=4094, D2728&gt;2784),3,AND(D2728&lt;=2784,D2728&gt;1779),2,D2728&lt;=1779,1)</f>
        <v>1</v>
      </c>
      <c r="H2728">
        <f t="shared" si="42"/>
        <v>111</v>
      </c>
      <c r="I2728" t="str" cm="1">
        <f t="array" ref="I2728">_xlfn.IFS(H2728&gt;411,"Platinum",AND(H2728&lt;=411, H2728&gt;311),"Gold",AND(H2728&lt;=311,H2728&gt;211),"Silver",H2728&lt;=211,"Bronze")</f>
        <v>Bronze</v>
      </c>
      <c r="J2728" t="str" cm="1">
        <f t="array" ref="J2728">_xlfn.IFS(
H2728="444","Champions",
LEFT(H2728,1)="4","Loyal Customers",
MID(H2728,2,1)="4","Potential Loyalists",
LEFT(H2728,1)="3","Promising",
LEFT(H2728,1)="2","Customers Needing Attention",
LEFT(H2728,1)&lt;="2","At Risk",
RIGHT(H2728,1)="4","Can't Lose Them",
TRUE,"Hibernating"
)</f>
        <v>At Risk</v>
      </c>
    </row>
    <row r="2729" spans="1:10" x14ac:dyDescent="0.25">
      <c r="A2729" s="3" t="s">
        <v>2745</v>
      </c>
      <c r="B2729">
        <v>66</v>
      </c>
      <c r="C2729">
        <v>3</v>
      </c>
      <c r="D2729">
        <v>2667.1400000000003</v>
      </c>
      <c r="E2729" cm="1">
        <f t="array" ref="E2729">_xlfn.IFS(B2729&gt;87,1,AND(B2729&lt;=87, B2729&gt;45),2,AND(B2729&lt;=45,B2729&gt;18),3,B2729&lt;=18,4)</f>
        <v>2</v>
      </c>
      <c r="F2729" cm="1">
        <f t="array" ref="F2729">_xlfn.IFS(C2729&gt;7,4,AND(C2729&lt;=7, C2729&gt;5),3,AND(C2729&lt;=5,C2729&gt;4),2,C2729&lt;=4,1)</f>
        <v>1</v>
      </c>
      <c r="G2729" cm="1">
        <f t="array" ref="G2729">_xlfn.IFS(D2729&gt;4094,4,AND(D2729&lt;=4094, D2729&gt;2784),3,AND(D2729&lt;=2784,D2729&gt;1779),2,D2729&lt;=1779,1)</f>
        <v>2</v>
      </c>
      <c r="H2729">
        <f t="shared" si="42"/>
        <v>212</v>
      </c>
      <c r="I2729" t="str" cm="1">
        <f t="array" ref="I2729">_xlfn.IFS(H2729&gt;411,"Platinum",AND(H2729&lt;=411, H2729&gt;311),"Gold",AND(H2729&lt;=311,H2729&gt;211),"Silver",H2729&lt;=211,"Bronze")</f>
        <v>Silver</v>
      </c>
      <c r="J2729" t="str" cm="1">
        <f t="array" ref="J2729">_xlfn.IFS(
H2729="444","Champions",
LEFT(H2729,1)="4","Loyal Customers",
MID(H2729,2,1)="4","Potential Loyalists",
LEFT(H2729,1)="3","Promising",
LEFT(H2729,1)="2","Customers Needing Attention",
LEFT(H2729,1)&lt;="2","At Risk",
RIGHT(H2729,1)="4","Can't Lose Them",
TRUE,"Hibernating"
)</f>
        <v>Customers Needing Attention</v>
      </c>
    </row>
    <row r="2730" spans="1:10" x14ac:dyDescent="0.25">
      <c r="A2730" s="3" t="s">
        <v>2746</v>
      </c>
      <c r="B2730">
        <v>12</v>
      </c>
      <c r="C2730">
        <v>9</v>
      </c>
      <c r="D2730">
        <v>6420.7000000000007</v>
      </c>
      <c r="E2730" cm="1">
        <f t="array" ref="E2730">_xlfn.IFS(B2730&gt;87,1,AND(B2730&lt;=87, B2730&gt;45),2,AND(B2730&lt;=45,B2730&gt;18),3,B2730&lt;=18,4)</f>
        <v>4</v>
      </c>
      <c r="F2730" cm="1">
        <f t="array" ref="F2730">_xlfn.IFS(C2730&gt;7,4,AND(C2730&lt;=7, C2730&gt;5),3,AND(C2730&lt;=5,C2730&gt;4),2,C2730&lt;=4,1)</f>
        <v>4</v>
      </c>
      <c r="G2730" cm="1">
        <f t="array" ref="G2730">_xlfn.IFS(D2730&gt;4094,4,AND(D2730&lt;=4094, D2730&gt;2784),3,AND(D2730&lt;=2784,D2730&gt;1779),2,D2730&lt;=1779,1)</f>
        <v>4</v>
      </c>
      <c r="H2730">
        <f t="shared" si="42"/>
        <v>444</v>
      </c>
      <c r="I2730" t="str" cm="1">
        <f t="array" ref="I2730">_xlfn.IFS(H2730&gt;411,"Platinum",AND(H2730&lt;=411, H2730&gt;311),"Gold",AND(H2730&lt;=311,H2730&gt;211),"Silver",H2730&lt;=211,"Bronze")</f>
        <v>Platinum</v>
      </c>
      <c r="J2730" t="str" cm="1">
        <f t="array" ref="J2730">_xlfn.IFS(
H2730="444","Champions",
LEFT(H2730,1)="4","Loyal Customers",
MID(H2730,2,1)="4","Potential Loyalists",
LEFT(H2730,1)="3","Promising",
LEFT(H2730,1)="2","Customers Needing Attention",
LEFT(H2730,1)&lt;="2","At Risk",
RIGHT(H2730,1)="4","Can't Lose Them",
TRUE,"Hibernating"
)</f>
        <v>Loyal Customers</v>
      </c>
    </row>
    <row r="2731" spans="1:10" x14ac:dyDescent="0.25">
      <c r="A2731" s="3" t="s">
        <v>2747</v>
      </c>
      <c r="B2731">
        <v>80</v>
      </c>
      <c r="C2731">
        <v>8</v>
      </c>
      <c r="D2731">
        <v>7584.6400000000012</v>
      </c>
      <c r="E2731" cm="1">
        <f t="array" ref="E2731">_xlfn.IFS(B2731&gt;87,1,AND(B2731&lt;=87, B2731&gt;45),2,AND(B2731&lt;=45,B2731&gt;18),3,B2731&lt;=18,4)</f>
        <v>2</v>
      </c>
      <c r="F2731" cm="1">
        <f t="array" ref="F2731">_xlfn.IFS(C2731&gt;7,4,AND(C2731&lt;=7, C2731&gt;5),3,AND(C2731&lt;=5,C2731&gt;4),2,C2731&lt;=4,1)</f>
        <v>4</v>
      </c>
      <c r="G2731" cm="1">
        <f t="array" ref="G2731">_xlfn.IFS(D2731&gt;4094,4,AND(D2731&lt;=4094, D2731&gt;2784),3,AND(D2731&lt;=2784,D2731&gt;1779),2,D2731&lt;=1779,1)</f>
        <v>4</v>
      </c>
      <c r="H2731">
        <f t="shared" si="42"/>
        <v>244</v>
      </c>
      <c r="I2731" t="str" cm="1">
        <f t="array" ref="I2731">_xlfn.IFS(H2731&gt;411,"Platinum",AND(H2731&lt;=411, H2731&gt;311),"Gold",AND(H2731&lt;=311,H2731&gt;211),"Silver",H2731&lt;=211,"Bronze")</f>
        <v>Silver</v>
      </c>
      <c r="J2731" t="str" cm="1">
        <f t="array" ref="J2731">_xlfn.IFS(
H2731="444","Champions",
LEFT(H2731,1)="4","Loyal Customers",
MID(H2731,2,1)="4","Potential Loyalists",
LEFT(H2731,1)="3","Promising",
LEFT(H2731,1)="2","Customers Needing Attention",
LEFT(H2731,1)&lt;="2","At Risk",
RIGHT(H2731,1)="4","Can't Lose Them",
TRUE,"Hibernating"
)</f>
        <v>Potential Loyalists</v>
      </c>
    </row>
    <row r="2732" spans="1:10" x14ac:dyDescent="0.25">
      <c r="A2732" s="3" t="s">
        <v>2748</v>
      </c>
      <c r="B2732">
        <v>136</v>
      </c>
      <c r="C2732">
        <v>7</v>
      </c>
      <c r="D2732">
        <v>4233.2000000000007</v>
      </c>
      <c r="E2732" cm="1">
        <f t="array" ref="E2732">_xlfn.IFS(B2732&gt;87,1,AND(B2732&lt;=87, B2732&gt;45),2,AND(B2732&lt;=45,B2732&gt;18),3,B2732&lt;=18,4)</f>
        <v>1</v>
      </c>
      <c r="F2732" cm="1">
        <f t="array" ref="F2732">_xlfn.IFS(C2732&gt;7,4,AND(C2732&lt;=7, C2732&gt;5),3,AND(C2732&lt;=5,C2732&gt;4),2,C2732&lt;=4,1)</f>
        <v>3</v>
      </c>
      <c r="G2732" cm="1">
        <f t="array" ref="G2732">_xlfn.IFS(D2732&gt;4094,4,AND(D2732&lt;=4094, D2732&gt;2784),3,AND(D2732&lt;=2784,D2732&gt;1779),2,D2732&lt;=1779,1)</f>
        <v>4</v>
      </c>
      <c r="H2732">
        <f t="shared" si="42"/>
        <v>134</v>
      </c>
      <c r="I2732" t="str" cm="1">
        <f t="array" ref="I2732">_xlfn.IFS(H2732&gt;411,"Platinum",AND(H2732&lt;=411, H2732&gt;311),"Gold",AND(H2732&lt;=311,H2732&gt;211),"Silver",H2732&lt;=211,"Bronze")</f>
        <v>Bronze</v>
      </c>
      <c r="J2732" t="str" cm="1">
        <f t="array" ref="J2732">_xlfn.IFS(
H2732="444","Champions",
LEFT(H2732,1)="4","Loyal Customers",
MID(H2732,2,1)="4","Potential Loyalists",
LEFT(H2732,1)="3","Promising",
LEFT(H2732,1)="2","Customers Needing Attention",
LEFT(H2732,1)&lt;="2","At Risk",
RIGHT(H2732,1)="4","Can't Lose Them",
TRUE,"Hibernating"
)</f>
        <v>At Risk</v>
      </c>
    </row>
    <row r="2733" spans="1:10" x14ac:dyDescent="0.25">
      <c r="A2733" s="3" t="s">
        <v>2749</v>
      </c>
      <c r="B2733">
        <v>21</v>
      </c>
      <c r="C2733">
        <v>5</v>
      </c>
      <c r="D2733">
        <v>4416.7100000000009</v>
      </c>
      <c r="E2733" cm="1">
        <f t="array" ref="E2733">_xlfn.IFS(B2733&gt;87,1,AND(B2733&lt;=87, B2733&gt;45),2,AND(B2733&lt;=45,B2733&gt;18),3,B2733&lt;=18,4)</f>
        <v>3</v>
      </c>
      <c r="F2733" cm="1">
        <f t="array" ref="F2733">_xlfn.IFS(C2733&gt;7,4,AND(C2733&lt;=7, C2733&gt;5),3,AND(C2733&lt;=5,C2733&gt;4),2,C2733&lt;=4,1)</f>
        <v>2</v>
      </c>
      <c r="G2733" cm="1">
        <f t="array" ref="G2733">_xlfn.IFS(D2733&gt;4094,4,AND(D2733&lt;=4094, D2733&gt;2784),3,AND(D2733&lt;=2784,D2733&gt;1779),2,D2733&lt;=1779,1)</f>
        <v>4</v>
      </c>
      <c r="H2733">
        <f t="shared" si="42"/>
        <v>324</v>
      </c>
      <c r="I2733" t="str" cm="1">
        <f t="array" ref="I2733">_xlfn.IFS(H2733&gt;411,"Platinum",AND(H2733&lt;=411, H2733&gt;311),"Gold",AND(H2733&lt;=311,H2733&gt;211),"Silver",H2733&lt;=211,"Bronze")</f>
        <v>Gold</v>
      </c>
      <c r="J2733" t="str" cm="1">
        <f t="array" ref="J2733">_xlfn.IFS(
H2733="444","Champions",
LEFT(H2733,1)="4","Loyal Customers",
MID(H2733,2,1)="4","Potential Loyalists",
LEFT(H2733,1)="3","Promising",
LEFT(H2733,1)="2","Customers Needing Attention",
LEFT(H2733,1)&lt;="2","At Risk",
RIGHT(H2733,1)="4","Can't Lose Them",
TRUE,"Hibernating"
)</f>
        <v>Promising</v>
      </c>
    </row>
    <row r="2734" spans="1:10" x14ac:dyDescent="0.25">
      <c r="A2734" s="3" t="s">
        <v>2750</v>
      </c>
      <c r="B2734">
        <v>57</v>
      </c>
      <c r="C2734">
        <v>4</v>
      </c>
      <c r="D2734">
        <v>993.92</v>
      </c>
      <c r="E2734" cm="1">
        <f t="array" ref="E2734">_xlfn.IFS(B2734&gt;87,1,AND(B2734&lt;=87, B2734&gt;45),2,AND(B2734&lt;=45,B2734&gt;18),3,B2734&lt;=18,4)</f>
        <v>2</v>
      </c>
      <c r="F2734" cm="1">
        <f t="array" ref="F2734">_xlfn.IFS(C2734&gt;7,4,AND(C2734&lt;=7, C2734&gt;5),3,AND(C2734&lt;=5,C2734&gt;4),2,C2734&lt;=4,1)</f>
        <v>1</v>
      </c>
      <c r="G2734" cm="1">
        <f t="array" ref="G2734">_xlfn.IFS(D2734&gt;4094,4,AND(D2734&lt;=4094, D2734&gt;2784),3,AND(D2734&lt;=2784,D2734&gt;1779),2,D2734&lt;=1779,1)</f>
        <v>1</v>
      </c>
      <c r="H2734">
        <f t="shared" si="42"/>
        <v>211</v>
      </c>
      <c r="I2734" t="str" cm="1">
        <f t="array" ref="I2734">_xlfn.IFS(H2734&gt;411,"Platinum",AND(H2734&lt;=411, H2734&gt;311),"Gold",AND(H2734&lt;=311,H2734&gt;211),"Silver",H2734&lt;=211,"Bronze")</f>
        <v>Bronze</v>
      </c>
      <c r="J2734" t="str" cm="1">
        <f t="array" ref="J2734">_xlfn.IFS(
H2734="444","Champions",
LEFT(H2734,1)="4","Loyal Customers",
MID(H2734,2,1)="4","Potential Loyalists",
LEFT(H2734,1)="3","Promising",
LEFT(H2734,1)="2","Customers Needing Attention",
LEFT(H2734,1)&lt;="2","At Risk",
RIGHT(H2734,1)="4","Can't Lose Them",
TRUE,"Hibernating"
)</f>
        <v>Customers Needing Attention</v>
      </c>
    </row>
    <row r="2735" spans="1:10" x14ac:dyDescent="0.25">
      <c r="A2735" s="3" t="s">
        <v>2751</v>
      </c>
      <c r="B2735">
        <v>209</v>
      </c>
      <c r="C2735">
        <v>1</v>
      </c>
      <c r="E2735" cm="1">
        <f t="array" ref="E2735">_xlfn.IFS(B2735&gt;87,1,AND(B2735&lt;=87, B2735&gt;45),2,AND(B2735&lt;=45,B2735&gt;18),3,B2735&lt;=18,4)</f>
        <v>1</v>
      </c>
      <c r="F2735" cm="1">
        <f t="array" ref="F2735">_xlfn.IFS(C2735&gt;7,4,AND(C2735&lt;=7, C2735&gt;5),3,AND(C2735&lt;=5,C2735&gt;4),2,C2735&lt;=4,1)</f>
        <v>1</v>
      </c>
      <c r="G2735" cm="1">
        <f t="array" ref="G2735">_xlfn.IFS(D2735&gt;4094,4,AND(D2735&lt;=4094, D2735&gt;2784),3,AND(D2735&lt;=2784,D2735&gt;1779),2,D2735&lt;=1779,1)</f>
        <v>1</v>
      </c>
      <c r="H2735">
        <f t="shared" si="42"/>
        <v>111</v>
      </c>
      <c r="I2735" t="str" cm="1">
        <f t="array" ref="I2735">_xlfn.IFS(H2735&gt;411,"Platinum",AND(H2735&lt;=411, H2735&gt;311),"Gold",AND(H2735&lt;=311,H2735&gt;211),"Silver",H2735&lt;=211,"Bronze")</f>
        <v>Bronze</v>
      </c>
      <c r="J2735" t="str" cm="1">
        <f t="array" ref="J2735">_xlfn.IFS(
H2735="444","Champions",
LEFT(H2735,1)="4","Loyal Customers",
MID(H2735,2,1)="4","Potential Loyalists",
LEFT(H2735,1)="3","Promising",
LEFT(H2735,1)="2","Customers Needing Attention",
LEFT(H2735,1)&lt;="2","At Risk",
RIGHT(H2735,1)="4","Can't Lose Them",
TRUE,"Hibernating"
)</f>
        <v>At Risk</v>
      </c>
    </row>
    <row r="2736" spans="1:10" x14ac:dyDescent="0.25">
      <c r="A2736" s="3" t="s">
        <v>2752</v>
      </c>
      <c r="B2736">
        <v>72</v>
      </c>
      <c r="C2736">
        <v>9</v>
      </c>
      <c r="D2736">
        <v>4256.18</v>
      </c>
      <c r="E2736" cm="1">
        <f t="array" ref="E2736">_xlfn.IFS(B2736&gt;87,1,AND(B2736&lt;=87, B2736&gt;45),2,AND(B2736&lt;=45,B2736&gt;18),3,B2736&lt;=18,4)</f>
        <v>2</v>
      </c>
      <c r="F2736" cm="1">
        <f t="array" ref="F2736">_xlfn.IFS(C2736&gt;7,4,AND(C2736&lt;=7, C2736&gt;5),3,AND(C2736&lt;=5,C2736&gt;4),2,C2736&lt;=4,1)</f>
        <v>4</v>
      </c>
      <c r="G2736" cm="1">
        <f t="array" ref="G2736">_xlfn.IFS(D2736&gt;4094,4,AND(D2736&lt;=4094, D2736&gt;2784),3,AND(D2736&lt;=2784,D2736&gt;1779),2,D2736&lt;=1779,1)</f>
        <v>4</v>
      </c>
      <c r="H2736">
        <f t="shared" si="42"/>
        <v>244</v>
      </c>
      <c r="I2736" t="str" cm="1">
        <f t="array" ref="I2736">_xlfn.IFS(H2736&gt;411,"Platinum",AND(H2736&lt;=411, H2736&gt;311),"Gold",AND(H2736&lt;=311,H2736&gt;211),"Silver",H2736&lt;=211,"Bronze")</f>
        <v>Silver</v>
      </c>
      <c r="J2736" t="str" cm="1">
        <f t="array" ref="J2736">_xlfn.IFS(
H2736="444","Champions",
LEFT(H2736,1)="4","Loyal Customers",
MID(H2736,2,1)="4","Potential Loyalists",
LEFT(H2736,1)="3","Promising",
LEFT(H2736,1)="2","Customers Needing Attention",
LEFT(H2736,1)&lt;="2","At Risk",
RIGHT(H2736,1)="4","Can't Lose Them",
TRUE,"Hibernating"
)</f>
        <v>Potential Loyalists</v>
      </c>
    </row>
    <row r="2737" spans="1:10" x14ac:dyDescent="0.25">
      <c r="A2737" s="3" t="s">
        <v>2753</v>
      </c>
      <c r="B2737">
        <v>68</v>
      </c>
      <c r="C2737">
        <v>3</v>
      </c>
      <c r="D2737">
        <v>272.78999999999996</v>
      </c>
      <c r="E2737" cm="1">
        <f t="array" ref="E2737">_xlfn.IFS(B2737&gt;87,1,AND(B2737&lt;=87, B2737&gt;45),2,AND(B2737&lt;=45,B2737&gt;18),3,B2737&lt;=18,4)</f>
        <v>2</v>
      </c>
      <c r="F2737" cm="1">
        <f t="array" ref="F2737">_xlfn.IFS(C2737&gt;7,4,AND(C2737&lt;=7, C2737&gt;5),3,AND(C2737&lt;=5,C2737&gt;4),2,C2737&lt;=4,1)</f>
        <v>1</v>
      </c>
      <c r="G2737" cm="1">
        <f t="array" ref="G2737">_xlfn.IFS(D2737&gt;4094,4,AND(D2737&lt;=4094, D2737&gt;2784),3,AND(D2737&lt;=2784,D2737&gt;1779),2,D2737&lt;=1779,1)</f>
        <v>1</v>
      </c>
      <c r="H2737">
        <f t="shared" si="42"/>
        <v>211</v>
      </c>
      <c r="I2737" t="str" cm="1">
        <f t="array" ref="I2737">_xlfn.IFS(H2737&gt;411,"Platinum",AND(H2737&lt;=411, H2737&gt;311),"Gold",AND(H2737&lt;=311,H2737&gt;211),"Silver",H2737&lt;=211,"Bronze")</f>
        <v>Bronze</v>
      </c>
      <c r="J2737" t="str" cm="1">
        <f t="array" ref="J2737">_xlfn.IFS(
H2737="444","Champions",
LEFT(H2737,1)="4","Loyal Customers",
MID(H2737,2,1)="4","Potential Loyalists",
LEFT(H2737,1)="3","Promising",
LEFT(H2737,1)="2","Customers Needing Attention",
LEFT(H2737,1)&lt;="2","At Risk",
RIGHT(H2737,1)="4","Can't Lose Them",
TRUE,"Hibernating"
)</f>
        <v>Customers Needing Attention</v>
      </c>
    </row>
    <row r="2738" spans="1:10" x14ac:dyDescent="0.25">
      <c r="A2738" s="3" t="s">
        <v>2754</v>
      </c>
      <c r="B2738">
        <v>5</v>
      </c>
      <c r="C2738">
        <v>6</v>
      </c>
      <c r="D2738">
        <v>5135</v>
      </c>
      <c r="E2738" cm="1">
        <f t="array" ref="E2738">_xlfn.IFS(B2738&gt;87,1,AND(B2738&lt;=87, B2738&gt;45),2,AND(B2738&lt;=45,B2738&gt;18),3,B2738&lt;=18,4)</f>
        <v>4</v>
      </c>
      <c r="F2738" cm="1">
        <f t="array" ref="F2738">_xlfn.IFS(C2738&gt;7,4,AND(C2738&lt;=7, C2738&gt;5),3,AND(C2738&lt;=5,C2738&gt;4),2,C2738&lt;=4,1)</f>
        <v>3</v>
      </c>
      <c r="G2738" cm="1">
        <f t="array" ref="G2738">_xlfn.IFS(D2738&gt;4094,4,AND(D2738&lt;=4094, D2738&gt;2784),3,AND(D2738&lt;=2784,D2738&gt;1779),2,D2738&lt;=1779,1)</f>
        <v>4</v>
      </c>
      <c r="H2738">
        <f t="shared" si="42"/>
        <v>434</v>
      </c>
      <c r="I2738" t="str" cm="1">
        <f t="array" ref="I2738">_xlfn.IFS(H2738&gt;411,"Platinum",AND(H2738&lt;=411, H2738&gt;311),"Gold",AND(H2738&lt;=311,H2738&gt;211),"Silver",H2738&lt;=211,"Bronze")</f>
        <v>Platinum</v>
      </c>
      <c r="J2738" t="str" cm="1">
        <f t="array" ref="J2738">_xlfn.IFS(
H2738="444","Champions",
LEFT(H2738,1)="4","Loyal Customers",
MID(H2738,2,1)="4","Potential Loyalists",
LEFT(H2738,1)="3","Promising",
LEFT(H2738,1)="2","Customers Needing Attention",
LEFT(H2738,1)&lt;="2","At Risk",
RIGHT(H2738,1)="4","Can't Lose Them",
TRUE,"Hibernating"
)</f>
        <v>Loyal Customers</v>
      </c>
    </row>
    <row r="2739" spans="1:10" x14ac:dyDescent="0.25">
      <c r="A2739" s="3" t="s">
        <v>2755</v>
      </c>
      <c r="B2739">
        <v>1</v>
      </c>
      <c r="C2739">
        <v>6</v>
      </c>
      <c r="D2739">
        <v>1705.4299999999998</v>
      </c>
      <c r="E2739" cm="1">
        <f t="array" ref="E2739">_xlfn.IFS(B2739&gt;87,1,AND(B2739&lt;=87, B2739&gt;45),2,AND(B2739&lt;=45,B2739&gt;18),3,B2739&lt;=18,4)</f>
        <v>4</v>
      </c>
      <c r="F2739" cm="1">
        <f t="array" ref="F2739">_xlfn.IFS(C2739&gt;7,4,AND(C2739&lt;=7, C2739&gt;5),3,AND(C2739&lt;=5,C2739&gt;4),2,C2739&lt;=4,1)</f>
        <v>3</v>
      </c>
      <c r="G2739" cm="1">
        <f t="array" ref="G2739">_xlfn.IFS(D2739&gt;4094,4,AND(D2739&lt;=4094, D2739&gt;2784),3,AND(D2739&lt;=2784,D2739&gt;1779),2,D2739&lt;=1779,1)</f>
        <v>1</v>
      </c>
      <c r="H2739">
        <f t="shared" si="42"/>
        <v>431</v>
      </c>
      <c r="I2739" t="str" cm="1">
        <f t="array" ref="I2739">_xlfn.IFS(H2739&gt;411,"Platinum",AND(H2739&lt;=411, H2739&gt;311),"Gold",AND(H2739&lt;=311,H2739&gt;211),"Silver",H2739&lt;=211,"Bronze")</f>
        <v>Platinum</v>
      </c>
      <c r="J2739" t="str" cm="1">
        <f t="array" ref="J2739">_xlfn.IFS(
H2739="444","Champions",
LEFT(H2739,1)="4","Loyal Customers",
MID(H2739,2,1)="4","Potential Loyalists",
LEFT(H2739,1)="3","Promising",
LEFT(H2739,1)="2","Customers Needing Attention",
LEFT(H2739,1)&lt;="2","At Risk",
RIGHT(H2739,1)="4","Can't Lose Them",
TRUE,"Hibernating"
)</f>
        <v>Loyal Customers</v>
      </c>
    </row>
    <row r="2740" spans="1:10" x14ac:dyDescent="0.25">
      <c r="A2740" s="3" t="s">
        <v>2756</v>
      </c>
      <c r="B2740">
        <v>38</v>
      </c>
      <c r="C2740">
        <v>3</v>
      </c>
      <c r="D2740">
        <v>320.19</v>
      </c>
      <c r="E2740" cm="1">
        <f t="array" ref="E2740">_xlfn.IFS(B2740&gt;87,1,AND(B2740&lt;=87, B2740&gt;45),2,AND(B2740&lt;=45,B2740&gt;18),3,B2740&lt;=18,4)</f>
        <v>3</v>
      </c>
      <c r="F2740" cm="1">
        <f t="array" ref="F2740">_xlfn.IFS(C2740&gt;7,4,AND(C2740&lt;=7, C2740&gt;5),3,AND(C2740&lt;=5,C2740&gt;4),2,C2740&lt;=4,1)</f>
        <v>1</v>
      </c>
      <c r="G2740" cm="1">
        <f t="array" ref="G2740">_xlfn.IFS(D2740&gt;4094,4,AND(D2740&lt;=4094, D2740&gt;2784),3,AND(D2740&lt;=2784,D2740&gt;1779),2,D2740&lt;=1779,1)</f>
        <v>1</v>
      </c>
      <c r="H2740">
        <f t="shared" si="42"/>
        <v>311</v>
      </c>
      <c r="I2740" t="str" cm="1">
        <f t="array" ref="I2740">_xlfn.IFS(H2740&gt;411,"Platinum",AND(H2740&lt;=411, H2740&gt;311),"Gold",AND(H2740&lt;=311,H2740&gt;211),"Silver",H2740&lt;=211,"Bronze")</f>
        <v>Silver</v>
      </c>
      <c r="J2740" t="str" cm="1">
        <f t="array" ref="J2740">_xlfn.IFS(
H2740="444","Champions",
LEFT(H2740,1)="4","Loyal Customers",
MID(H2740,2,1)="4","Potential Loyalists",
LEFT(H2740,1)="3","Promising",
LEFT(H2740,1)="2","Customers Needing Attention",
LEFT(H2740,1)&lt;="2","At Risk",
RIGHT(H2740,1)="4","Can't Lose Them",
TRUE,"Hibernating"
)</f>
        <v>Promising</v>
      </c>
    </row>
    <row r="2741" spans="1:10" x14ac:dyDescent="0.25">
      <c r="A2741" s="3" t="s">
        <v>2757</v>
      </c>
      <c r="B2741">
        <v>59</v>
      </c>
      <c r="C2741">
        <v>7</v>
      </c>
      <c r="D2741">
        <v>8326.369999999999</v>
      </c>
      <c r="E2741" cm="1">
        <f t="array" ref="E2741">_xlfn.IFS(B2741&gt;87,1,AND(B2741&lt;=87, B2741&gt;45),2,AND(B2741&lt;=45,B2741&gt;18),3,B2741&lt;=18,4)</f>
        <v>2</v>
      </c>
      <c r="F2741" cm="1">
        <f t="array" ref="F2741">_xlfn.IFS(C2741&gt;7,4,AND(C2741&lt;=7, C2741&gt;5),3,AND(C2741&lt;=5,C2741&gt;4),2,C2741&lt;=4,1)</f>
        <v>3</v>
      </c>
      <c r="G2741" cm="1">
        <f t="array" ref="G2741">_xlfn.IFS(D2741&gt;4094,4,AND(D2741&lt;=4094, D2741&gt;2784),3,AND(D2741&lt;=2784,D2741&gt;1779),2,D2741&lt;=1779,1)</f>
        <v>4</v>
      </c>
      <c r="H2741">
        <f t="shared" si="42"/>
        <v>234</v>
      </c>
      <c r="I2741" t="str" cm="1">
        <f t="array" ref="I2741">_xlfn.IFS(H2741&gt;411,"Platinum",AND(H2741&lt;=411, H2741&gt;311),"Gold",AND(H2741&lt;=311,H2741&gt;211),"Silver",H2741&lt;=211,"Bronze")</f>
        <v>Silver</v>
      </c>
      <c r="J2741" t="str" cm="1">
        <f t="array" ref="J2741">_xlfn.IFS(
H2741="444","Champions",
LEFT(H2741,1)="4","Loyal Customers",
MID(H2741,2,1)="4","Potential Loyalists",
LEFT(H2741,1)="3","Promising",
LEFT(H2741,1)="2","Customers Needing Attention",
LEFT(H2741,1)&lt;="2","At Risk",
RIGHT(H2741,1)="4","Can't Lose Them",
TRUE,"Hibernating"
)</f>
        <v>Customers Needing Attention</v>
      </c>
    </row>
    <row r="2742" spans="1:10" x14ac:dyDescent="0.25">
      <c r="A2742" s="3" t="s">
        <v>2758</v>
      </c>
      <c r="B2742">
        <v>2</v>
      </c>
      <c r="C2742">
        <v>8</v>
      </c>
      <c r="D2742">
        <v>7228.8</v>
      </c>
      <c r="E2742" cm="1">
        <f t="array" ref="E2742">_xlfn.IFS(B2742&gt;87,1,AND(B2742&lt;=87, B2742&gt;45),2,AND(B2742&lt;=45,B2742&gt;18),3,B2742&lt;=18,4)</f>
        <v>4</v>
      </c>
      <c r="F2742" cm="1">
        <f t="array" ref="F2742">_xlfn.IFS(C2742&gt;7,4,AND(C2742&lt;=7, C2742&gt;5),3,AND(C2742&lt;=5,C2742&gt;4),2,C2742&lt;=4,1)</f>
        <v>4</v>
      </c>
      <c r="G2742" cm="1">
        <f t="array" ref="G2742">_xlfn.IFS(D2742&gt;4094,4,AND(D2742&lt;=4094, D2742&gt;2784),3,AND(D2742&lt;=2784,D2742&gt;1779),2,D2742&lt;=1779,1)</f>
        <v>4</v>
      </c>
      <c r="H2742">
        <f t="shared" si="42"/>
        <v>444</v>
      </c>
      <c r="I2742" t="str" cm="1">
        <f t="array" ref="I2742">_xlfn.IFS(H2742&gt;411,"Platinum",AND(H2742&lt;=411, H2742&gt;311),"Gold",AND(H2742&lt;=311,H2742&gt;211),"Silver",H2742&lt;=211,"Bronze")</f>
        <v>Platinum</v>
      </c>
      <c r="J2742" t="str" cm="1">
        <f t="array" ref="J2742">_xlfn.IFS(
H2742="444","Champions",
LEFT(H2742,1)="4","Loyal Customers",
MID(H2742,2,1)="4","Potential Loyalists",
LEFT(H2742,1)="3","Promising",
LEFT(H2742,1)="2","Customers Needing Attention",
LEFT(H2742,1)&lt;="2","At Risk",
RIGHT(H2742,1)="4","Can't Lose Them",
TRUE,"Hibernating"
)</f>
        <v>Loyal Customers</v>
      </c>
    </row>
    <row r="2743" spans="1:10" x14ac:dyDescent="0.25">
      <c r="A2743" s="3" t="s">
        <v>2759</v>
      </c>
      <c r="B2743">
        <v>148</v>
      </c>
      <c r="C2743">
        <v>4</v>
      </c>
      <c r="D2743">
        <v>1914.1</v>
      </c>
      <c r="E2743" cm="1">
        <f t="array" ref="E2743">_xlfn.IFS(B2743&gt;87,1,AND(B2743&lt;=87, B2743&gt;45),2,AND(B2743&lt;=45,B2743&gt;18),3,B2743&lt;=18,4)</f>
        <v>1</v>
      </c>
      <c r="F2743" cm="1">
        <f t="array" ref="F2743">_xlfn.IFS(C2743&gt;7,4,AND(C2743&lt;=7, C2743&gt;5),3,AND(C2743&lt;=5,C2743&gt;4),2,C2743&lt;=4,1)</f>
        <v>1</v>
      </c>
      <c r="G2743" cm="1">
        <f t="array" ref="G2743">_xlfn.IFS(D2743&gt;4094,4,AND(D2743&lt;=4094, D2743&gt;2784),3,AND(D2743&lt;=2784,D2743&gt;1779),2,D2743&lt;=1779,1)</f>
        <v>2</v>
      </c>
      <c r="H2743">
        <f t="shared" si="42"/>
        <v>112</v>
      </c>
      <c r="I2743" t="str" cm="1">
        <f t="array" ref="I2743">_xlfn.IFS(H2743&gt;411,"Platinum",AND(H2743&lt;=411, H2743&gt;311),"Gold",AND(H2743&lt;=311,H2743&gt;211),"Silver",H2743&lt;=211,"Bronze")</f>
        <v>Bronze</v>
      </c>
      <c r="J2743" t="str" cm="1">
        <f t="array" ref="J2743">_xlfn.IFS(
H2743="444","Champions",
LEFT(H2743,1)="4","Loyal Customers",
MID(H2743,2,1)="4","Potential Loyalists",
LEFT(H2743,1)="3","Promising",
LEFT(H2743,1)="2","Customers Needing Attention",
LEFT(H2743,1)&lt;="2","At Risk",
RIGHT(H2743,1)="4","Can't Lose Them",
TRUE,"Hibernating"
)</f>
        <v>At Risk</v>
      </c>
    </row>
    <row r="2744" spans="1:10" x14ac:dyDescent="0.25">
      <c r="A2744" s="3" t="s">
        <v>2760</v>
      </c>
      <c r="B2744">
        <v>5</v>
      </c>
      <c r="C2744">
        <v>6</v>
      </c>
      <c r="D2744">
        <v>2779.5800000000004</v>
      </c>
      <c r="E2744" cm="1">
        <f t="array" ref="E2744">_xlfn.IFS(B2744&gt;87,1,AND(B2744&lt;=87, B2744&gt;45),2,AND(B2744&lt;=45,B2744&gt;18),3,B2744&lt;=18,4)</f>
        <v>4</v>
      </c>
      <c r="F2744" cm="1">
        <f t="array" ref="F2744">_xlfn.IFS(C2744&gt;7,4,AND(C2744&lt;=7, C2744&gt;5),3,AND(C2744&lt;=5,C2744&gt;4),2,C2744&lt;=4,1)</f>
        <v>3</v>
      </c>
      <c r="G2744" cm="1">
        <f t="array" ref="G2744">_xlfn.IFS(D2744&gt;4094,4,AND(D2744&lt;=4094, D2744&gt;2784),3,AND(D2744&lt;=2784,D2744&gt;1779),2,D2744&lt;=1779,1)</f>
        <v>2</v>
      </c>
      <c r="H2744">
        <f t="shared" si="42"/>
        <v>432</v>
      </c>
      <c r="I2744" t="str" cm="1">
        <f t="array" ref="I2744">_xlfn.IFS(H2744&gt;411,"Platinum",AND(H2744&lt;=411, H2744&gt;311),"Gold",AND(H2744&lt;=311,H2744&gt;211),"Silver",H2744&lt;=211,"Bronze")</f>
        <v>Platinum</v>
      </c>
      <c r="J2744" t="str" cm="1">
        <f t="array" ref="J2744">_xlfn.IFS(
H2744="444","Champions",
LEFT(H2744,1)="4","Loyal Customers",
MID(H2744,2,1)="4","Potential Loyalists",
LEFT(H2744,1)="3","Promising",
LEFT(H2744,1)="2","Customers Needing Attention",
LEFT(H2744,1)&lt;="2","At Risk",
RIGHT(H2744,1)="4","Can't Lose Them",
TRUE,"Hibernating"
)</f>
        <v>Loyal Customers</v>
      </c>
    </row>
    <row r="2745" spans="1:10" x14ac:dyDescent="0.25">
      <c r="A2745" s="3" t="s">
        <v>2761</v>
      </c>
      <c r="B2745">
        <v>12</v>
      </c>
      <c r="C2745">
        <v>4</v>
      </c>
      <c r="D2745">
        <v>1504.21</v>
      </c>
      <c r="E2745" cm="1">
        <f t="array" ref="E2745">_xlfn.IFS(B2745&gt;87,1,AND(B2745&lt;=87, B2745&gt;45),2,AND(B2745&lt;=45,B2745&gt;18),3,B2745&lt;=18,4)</f>
        <v>4</v>
      </c>
      <c r="F2745" cm="1">
        <f t="array" ref="F2745">_xlfn.IFS(C2745&gt;7,4,AND(C2745&lt;=7, C2745&gt;5),3,AND(C2745&lt;=5,C2745&gt;4),2,C2745&lt;=4,1)</f>
        <v>1</v>
      </c>
      <c r="G2745" cm="1">
        <f t="array" ref="G2745">_xlfn.IFS(D2745&gt;4094,4,AND(D2745&lt;=4094, D2745&gt;2784),3,AND(D2745&lt;=2784,D2745&gt;1779),2,D2745&lt;=1779,1)</f>
        <v>1</v>
      </c>
      <c r="H2745">
        <f t="shared" si="42"/>
        <v>411</v>
      </c>
      <c r="I2745" t="str" cm="1">
        <f t="array" ref="I2745">_xlfn.IFS(H2745&gt;411,"Platinum",AND(H2745&lt;=411, H2745&gt;311),"Gold",AND(H2745&lt;=311,H2745&gt;211),"Silver",H2745&lt;=211,"Bronze")</f>
        <v>Gold</v>
      </c>
      <c r="J2745" t="str" cm="1">
        <f t="array" ref="J2745">_xlfn.IFS(
H2745="444","Champions",
LEFT(H2745,1)="4","Loyal Customers",
MID(H2745,2,1)="4","Potential Loyalists",
LEFT(H2745,1)="3","Promising",
LEFT(H2745,1)="2","Customers Needing Attention",
LEFT(H2745,1)&lt;="2","At Risk",
RIGHT(H2745,1)="4","Can't Lose Them",
TRUE,"Hibernating"
)</f>
        <v>Loyal Customers</v>
      </c>
    </row>
    <row r="2746" spans="1:10" x14ac:dyDescent="0.25">
      <c r="A2746" s="3" t="s">
        <v>2762</v>
      </c>
      <c r="B2746">
        <v>71</v>
      </c>
      <c r="C2746">
        <v>5</v>
      </c>
      <c r="D2746">
        <v>2358.9899999999998</v>
      </c>
      <c r="E2746" cm="1">
        <f t="array" ref="E2746">_xlfn.IFS(B2746&gt;87,1,AND(B2746&lt;=87, B2746&gt;45),2,AND(B2746&lt;=45,B2746&gt;18),3,B2746&lt;=18,4)</f>
        <v>2</v>
      </c>
      <c r="F2746" cm="1">
        <f t="array" ref="F2746">_xlfn.IFS(C2746&gt;7,4,AND(C2746&lt;=7, C2746&gt;5),3,AND(C2746&lt;=5,C2746&gt;4),2,C2746&lt;=4,1)</f>
        <v>2</v>
      </c>
      <c r="G2746" cm="1">
        <f t="array" ref="G2746">_xlfn.IFS(D2746&gt;4094,4,AND(D2746&lt;=4094, D2746&gt;2784),3,AND(D2746&lt;=2784,D2746&gt;1779),2,D2746&lt;=1779,1)</f>
        <v>2</v>
      </c>
      <c r="H2746">
        <f t="shared" si="42"/>
        <v>222</v>
      </c>
      <c r="I2746" t="str" cm="1">
        <f t="array" ref="I2746">_xlfn.IFS(H2746&gt;411,"Platinum",AND(H2746&lt;=411, H2746&gt;311),"Gold",AND(H2746&lt;=311,H2746&gt;211),"Silver",H2746&lt;=211,"Bronze")</f>
        <v>Silver</v>
      </c>
      <c r="J2746" t="str" cm="1">
        <f t="array" ref="J2746">_xlfn.IFS(
H2746="444","Champions",
LEFT(H2746,1)="4","Loyal Customers",
MID(H2746,2,1)="4","Potential Loyalists",
LEFT(H2746,1)="3","Promising",
LEFT(H2746,1)="2","Customers Needing Attention",
LEFT(H2746,1)&lt;="2","At Risk",
RIGHT(H2746,1)="4","Can't Lose Them",
TRUE,"Hibernating"
)</f>
        <v>Customers Needing Attention</v>
      </c>
    </row>
    <row r="2747" spans="1:10" x14ac:dyDescent="0.25">
      <c r="A2747" s="3" t="s">
        <v>2763</v>
      </c>
      <c r="B2747">
        <v>3</v>
      </c>
      <c r="C2747">
        <v>4</v>
      </c>
      <c r="D2747">
        <v>2515.14</v>
      </c>
      <c r="E2747" cm="1">
        <f t="array" ref="E2747">_xlfn.IFS(B2747&gt;87,1,AND(B2747&lt;=87, B2747&gt;45),2,AND(B2747&lt;=45,B2747&gt;18),3,B2747&lt;=18,4)</f>
        <v>4</v>
      </c>
      <c r="F2747" cm="1">
        <f t="array" ref="F2747">_xlfn.IFS(C2747&gt;7,4,AND(C2747&lt;=7, C2747&gt;5),3,AND(C2747&lt;=5,C2747&gt;4),2,C2747&lt;=4,1)</f>
        <v>1</v>
      </c>
      <c r="G2747" cm="1">
        <f t="array" ref="G2747">_xlfn.IFS(D2747&gt;4094,4,AND(D2747&lt;=4094, D2747&gt;2784),3,AND(D2747&lt;=2784,D2747&gt;1779),2,D2747&lt;=1779,1)</f>
        <v>2</v>
      </c>
      <c r="H2747">
        <f t="shared" si="42"/>
        <v>412</v>
      </c>
      <c r="I2747" t="str" cm="1">
        <f t="array" ref="I2747">_xlfn.IFS(H2747&gt;411,"Platinum",AND(H2747&lt;=411, H2747&gt;311),"Gold",AND(H2747&lt;=311,H2747&gt;211),"Silver",H2747&lt;=211,"Bronze")</f>
        <v>Platinum</v>
      </c>
      <c r="J2747" t="str" cm="1">
        <f t="array" ref="J2747">_xlfn.IFS(
H2747="444","Champions",
LEFT(H2747,1)="4","Loyal Customers",
MID(H2747,2,1)="4","Potential Loyalists",
LEFT(H2747,1)="3","Promising",
LEFT(H2747,1)="2","Customers Needing Attention",
LEFT(H2747,1)&lt;="2","At Risk",
RIGHT(H2747,1)="4","Can't Lose Them",
TRUE,"Hibernating"
)</f>
        <v>Loyal Customers</v>
      </c>
    </row>
    <row r="2748" spans="1:10" x14ac:dyDescent="0.25">
      <c r="A2748" s="3" t="s">
        <v>2764</v>
      </c>
      <c r="B2748">
        <v>50</v>
      </c>
      <c r="C2748">
        <v>5</v>
      </c>
      <c r="D2748">
        <v>1152.3600000000001</v>
      </c>
      <c r="E2748" cm="1">
        <f t="array" ref="E2748">_xlfn.IFS(B2748&gt;87,1,AND(B2748&lt;=87, B2748&gt;45),2,AND(B2748&lt;=45,B2748&gt;18),3,B2748&lt;=18,4)</f>
        <v>2</v>
      </c>
      <c r="F2748" cm="1">
        <f t="array" ref="F2748">_xlfn.IFS(C2748&gt;7,4,AND(C2748&lt;=7, C2748&gt;5),3,AND(C2748&lt;=5,C2748&gt;4),2,C2748&lt;=4,1)</f>
        <v>2</v>
      </c>
      <c r="G2748" cm="1">
        <f t="array" ref="G2748">_xlfn.IFS(D2748&gt;4094,4,AND(D2748&lt;=4094, D2748&gt;2784),3,AND(D2748&lt;=2784,D2748&gt;1779),2,D2748&lt;=1779,1)</f>
        <v>1</v>
      </c>
      <c r="H2748">
        <f t="shared" si="42"/>
        <v>221</v>
      </c>
      <c r="I2748" t="str" cm="1">
        <f t="array" ref="I2748">_xlfn.IFS(H2748&gt;411,"Platinum",AND(H2748&lt;=411, H2748&gt;311),"Gold",AND(H2748&lt;=311,H2748&gt;211),"Silver",H2748&lt;=211,"Bronze")</f>
        <v>Silver</v>
      </c>
      <c r="J2748" t="str" cm="1">
        <f t="array" ref="J2748">_xlfn.IFS(
H2748="444","Champions",
LEFT(H2748,1)="4","Loyal Customers",
MID(H2748,2,1)="4","Potential Loyalists",
LEFT(H2748,1)="3","Promising",
LEFT(H2748,1)="2","Customers Needing Attention",
LEFT(H2748,1)&lt;="2","At Risk",
RIGHT(H2748,1)="4","Can't Lose Them",
TRUE,"Hibernating"
)</f>
        <v>Customers Needing Attention</v>
      </c>
    </row>
    <row r="2749" spans="1:10" x14ac:dyDescent="0.25">
      <c r="A2749" s="3" t="s">
        <v>2765</v>
      </c>
      <c r="B2749">
        <v>64</v>
      </c>
      <c r="C2749">
        <v>7</v>
      </c>
      <c r="D2749">
        <v>3106.49</v>
      </c>
      <c r="E2749" cm="1">
        <f t="array" ref="E2749">_xlfn.IFS(B2749&gt;87,1,AND(B2749&lt;=87, B2749&gt;45),2,AND(B2749&lt;=45,B2749&gt;18),3,B2749&lt;=18,4)</f>
        <v>2</v>
      </c>
      <c r="F2749" cm="1">
        <f t="array" ref="F2749">_xlfn.IFS(C2749&gt;7,4,AND(C2749&lt;=7, C2749&gt;5),3,AND(C2749&lt;=5,C2749&gt;4),2,C2749&lt;=4,1)</f>
        <v>3</v>
      </c>
      <c r="G2749" cm="1">
        <f t="array" ref="G2749">_xlfn.IFS(D2749&gt;4094,4,AND(D2749&lt;=4094, D2749&gt;2784),3,AND(D2749&lt;=2784,D2749&gt;1779),2,D2749&lt;=1779,1)</f>
        <v>3</v>
      </c>
      <c r="H2749">
        <f t="shared" si="42"/>
        <v>233</v>
      </c>
      <c r="I2749" t="str" cm="1">
        <f t="array" ref="I2749">_xlfn.IFS(H2749&gt;411,"Platinum",AND(H2749&lt;=411, H2749&gt;311),"Gold",AND(H2749&lt;=311,H2749&gt;211),"Silver",H2749&lt;=211,"Bronze")</f>
        <v>Silver</v>
      </c>
      <c r="J2749" t="str" cm="1">
        <f t="array" ref="J2749">_xlfn.IFS(
H2749="444","Champions",
LEFT(H2749,1)="4","Loyal Customers",
MID(H2749,2,1)="4","Potential Loyalists",
LEFT(H2749,1)="3","Promising",
LEFT(H2749,1)="2","Customers Needing Attention",
LEFT(H2749,1)&lt;="2","At Risk",
RIGHT(H2749,1)="4","Can't Lose Them",
TRUE,"Hibernating"
)</f>
        <v>Customers Needing Attention</v>
      </c>
    </row>
    <row r="2750" spans="1:10" x14ac:dyDescent="0.25">
      <c r="A2750" s="3" t="s">
        <v>2766</v>
      </c>
      <c r="B2750">
        <v>29</v>
      </c>
      <c r="C2750">
        <v>6</v>
      </c>
      <c r="D2750">
        <v>4297.8500000000004</v>
      </c>
      <c r="E2750" cm="1">
        <f t="array" ref="E2750">_xlfn.IFS(B2750&gt;87,1,AND(B2750&lt;=87, B2750&gt;45),2,AND(B2750&lt;=45,B2750&gt;18),3,B2750&lt;=18,4)</f>
        <v>3</v>
      </c>
      <c r="F2750" cm="1">
        <f t="array" ref="F2750">_xlfn.IFS(C2750&gt;7,4,AND(C2750&lt;=7, C2750&gt;5),3,AND(C2750&lt;=5,C2750&gt;4),2,C2750&lt;=4,1)</f>
        <v>3</v>
      </c>
      <c r="G2750" cm="1">
        <f t="array" ref="G2750">_xlfn.IFS(D2750&gt;4094,4,AND(D2750&lt;=4094, D2750&gt;2784),3,AND(D2750&lt;=2784,D2750&gt;1779),2,D2750&lt;=1779,1)</f>
        <v>4</v>
      </c>
      <c r="H2750">
        <f t="shared" si="42"/>
        <v>334</v>
      </c>
      <c r="I2750" t="str" cm="1">
        <f t="array" ref="I2750">_xlfn.IFS(H2750&gt;411,"Platinum",AND(H2750&lt;=411, H2750&gt;311),"Gold",AND(H2750&lt;=311,H2750&gt;211),"Silver",H2750&lt;=211,"Bronze")</f>
        <v>Gold</v>
      </c>
      <c r="J2750" t="str" cm="1">
        <f t="array" ref="J2750">_xlfn.IFS(
H2750="444","Champions",
LEFT(H2750,1)="4","Loyal Customers",
MID(H2750,2,1)="4","Potential Loyalists",
LEFT(H2750,1)="3","Promising",
LEFT(H2750,1)="2","Customers Needing Attention",
LEFT(H2750,1)&lt;="2","At Risk",
RIGHT(H2750,1)="4","Can't Lose Them",
TRUE,"Hibernating"
)</f>
        <v>Promising</v>
      </c>
    </row>
    <row r="2751" spans="1:10" x14ac:dyDescent="0.25">
      <c r="A2751" s="3" t="s">
        <v>2767</v>
      </c>
      <c r="B2751">
        <v>31</v>
      </c>
      <c r="C2751">
        <v>6</v>
      </c>
      <c r="D2751">
        <v>2265.9600000000005</v>
      </c>
      <c r="E2751" cm="1">
        <f t="array" ref="E2751">_xlfn.IFS(B2751&gt;87,1,AND(B2751&lt;=87, B2751&gt;45),2,AND(B2751&lt;=45,B2751&gt;18),3,B2751&lt;=18,4)</f>
        <v>3</v>
      </c>
      <c r="F2751" cm="1">
        <f t="array" ref="F2751">_xlfn.IFS(C2751&gt;7,4,AND(C2751&lt;=7, C2751&gt;5),3,AND(C2751&lt;=5,C2751&gt;4),2,C2751&lt;=4,1)</f>
        <v>3</v>
      </c>
      <c r="G2751" cm="1">
        <f t="array" ref="G2751">_xlfn.IFS(D2751&gt;4094,4,AND(D2751&lt;=4094, D2751&gt;2784),3,AND(D2751&lt;=2784,D2751&gt;1779),2,D2751&lt;=1779,1)</f>
        <v>2</v>
      </c>
      <c r="H2751">
        <f t="shared" si="42"/>
        <v>332</v>
      </c>
      <c r="I2751" t="str" cm="1">
        <f t="array" ref="I2751">_xlfn.IFS(H2751&gt;411,"Platinum",AND(H2751&lt;=411, H2751&gt;311),"Gold",AND(H2751&lt;=311,H2751&gt;211),"Silver",H2751&lt;=211,"Bronze")</f>
        <v>Gold</v>
      </c>
      <c r="J2751" t="str" cm="1">
        <f t="array" ref="J2751">_xlfn.IFS(
H2751="444","Champions",
LEFT(H2751,1)="4","Loyal Customers",
MID(H2751,2,1)="4","Potential Loyalists",
LEFT(H2751,1)="3","Promising",
LEFT(H2751,1)="2","Customers Needing Attention",
LEFT(H2751,1)&lt;="2","At Risk",
RIGHT(H2751,1)="4","Can't Lose Them",
TRUE,"Hibernating"
)</f>
        <v>Promising</v>
      </c>
    </row>
    <row r="2752" spans="1:10" x14ac:dyDescent="0.25">
      <c r="A2752" s="3" t="s">
        <v>2768</v>
      </c>
      <c r="B2752">
        <v>125</v>
      </c>
      <c r="C2752">
        <v>6</v>
      </c>
      <c r="D2752">
        <v>2071.9899999999998</v>
      </c>
      <c r="E2752" cm="1">
        <f t="array" ref="E2752">_xlfn.IFS(B2752&gt;87,1,AND(B2752&lt;=87, B2752&gt;45),2,AND(B2752&lt;=45,B2752&gt;18),3,B2752&lt;=18,4)</f>
        <v>1</v>
      </c>
      <c r="F2752" cm="1">
        <f t="array" ref="F2752">_xlfn.IFS(C2752&gt;7,4,AND(C2752&lt;=7, C2752&gt;5),3,AND(C2752&lt;=5,C2752&gt;4),2,C2752&lt;=4,1)</f>
        <v>3</v>
      </c>
      <c r="G2752" cm="1">
        <f t="array" ref="G2752">_xlfn.IFS(D2752&gt;4094,4,AND(D2752&lt;=4094, D2752&gt;2784),3,AND(D2752&lt;=2784,D2752&gt;1779),2,D2752&lt;=1779,1)</f>
        <v>2</v>
      </c>
      <c r="H2752">
        <f t="shared" si="42"/>
        <v>132</v>
      </c>
      <c r="I2752" t="str" cm="1">
        <f t="array" ref="I2752">_xlfn.IFS(H2752&gt;411,"Platinum",AND(H2752&lt;=411, H2752&gt;311),"Gold",AND(H2752&lt;=311,H2752&gt;211),"Silver",H2752&lt;=211,"Bronze")</f>
        <v>Bronze</v>
      </c>
      <c r="J2752" t="str" cm="1">
        <f t="array" ref="J2752">_xlfn.IFS(
H2752="444","Champions",
LEFT(H2752,1)="4","Loyal Customers",
MID(H2752,2,1)="4","Potential Loyalists",
LEFT(H2752,1)="3","Promising",
LEFT(H2752,1)="2","Customers Needing Attention",
LEFT(H2752,1)&lt;="2","At Risk",
RIGHT(H2752,1)="4","Can't Lose Them",
TRUE,"Hibernating"
)</f>
        <v>At Risk</v>
      </c>
    </row>
    <row r="2753" spans="1:10" x14ac:dyDescent="0.25">
      <c r="A2753" s="3" t="s">
        <v>2769</v>
      </c>
      <c r="B2753">
        <v>16</v>
      </c>
      <c r="C2753">
        <v>4</v>
      </c>
      <c r="D2753">
        <v>1770.26</v>
      </c>
      <c r="E2753" cm="1">
        <f t="array" ref="E2753">_xlfn.IFS(B2753&gt;87,1,AND(B2753&lt;=87, B2753&gt;45),2,AND(B2753&lt;=45,B2753&gt;18),3,B2753&lt;=18,4)</f>
        <v>4</v>
      </c>
      <c r="F2753" cm="1">
        <f t="array" ref="F2753">_xlfn.IFS(C2753&gt;7,4,AND(C2753&lt;=7, C2753&gt;5),3,AND(C2753&lt;=5,C2753&gt;4),2,C2753&lt;=4,1)</f>
        <v>1</v>
      </c>
      <c r="G2753" cm="1">
        <f t="array" ref="G2753">_xlfn.IFS(D2753&gt;4094,4,AND(D2753&lt;=4094, D2753&gt;2784),3,AND(D2753&lt;=2784,D2753&gt;1779),2,D2753&lt;=1779,1)</f>
        <v>1</v>
      </c>
      <c r="H2753">
        <f t="shared" si="42"/>
        <v>411</v>
      </c>
      <c r="I2753" t="str" cm="1">
        <f t="array" ref="I2753">_xlfn.IFS(H2753&gt;411,"Platinum",AND(H2753&lt;=411, H2753&gt;311),"Gold",AND(H2753&lt;=311,H2753&gt;211),"Silver",H2753&lt;=211,"Bronze")</f>
        <v>Gold</v>
      </c>
      <c r="J2753" t="str" cm="1">
        <f t="array" ref="J2753">_xlfn.IFS(
H2753="444","Champions",
LEFT(H2753,1)="4","Loyal Customers",
MID(H2753,2,1)="4","Potential Loyalists",
LEFT(H2753,1)="3","Promising",
LEFT(H2753,1)="2","Customers Needing Attention",
LEFT(H2753,1)&lt;="2","At Risk",
RIGHT(H2753,1)="4","Can't Lose Them",
TRUE,"Hibernating"
)</f>
        <v>Loyal Customers</v>
      </c>
    </row>
    <row r="2754" spans="1:10" x14ac:dyDescent="0.25">
      <c r="A2754" s="3" t="s">
        <v>2770</v>
      </c>
      <c r="B2754">
        <v>54</v>
      </c>
      <c r="C2754">
        <v>7</v>
      </c>
      <c r="D2754">
        <v>2438.4499999999998</v>
      </c>
      <c r="E2754" cm="1">
        <f t="array" ref="E2754">_xlfn.IFS(B2754&gt;87,1,AND(B2754&lt;=87, B2754&gt;45),2,AND(B2754&lt;=45,B2754&gt;18),3,B2754&lt;=18,4)</f>
        <v>2</v>
      </c>
      <c r="F2754" cm="1">
        <f t="array" ref="F2754">_xlfn.IFS(C2754&gt;7,4,AND(C2754&lt;=7, C2754&gt;5),3,AND(C2754&lt;=5,C2754&gt;4),2,C2754&lt;=4,1)</f>
        <v>3</v>
      </c>
      <c r="G2754" cm="1">
        <f t="array" ref="G2754">_xlfn.IFS(D2754&gt;4094,4,AND(D2754&lt;=4094, D2754&gt;2784),3,AND(D2754&lt;=2784,D2754&gt;1779),2,D2754&lt;=1779,1)</f>
        <v>2</v>
      </c>
      <c r="H2754">
        <f t="shared" si="42"/>
        <v>232</v>
      </c>
      <c r="I2754" t="str" cm="1">
        <f t="array" ref="I2754">_xlfn.IFS(H2754&gt;411,"Platinum",AND(H2754&lt;=411, H2754&gt;311),"Gold",AND(H2754&lt;=311,H2754&gt;211),"Silver",H2754&lt;=211,"Bronze")</f>
        <v>Silver</v>
      </c>
      <c r="J2754" t="str" cm="1">
        <f t="array" ref="J2754">_xlfn.IFS(
H2754="444","Champions",
LEFT(H2754,1)="4","Loyal Customers",
MID(H2754,2,1)="4","Potential Loyalists",
LEFT(H2754,1)="3","Promising",
LEFT(H2754,1)="2","Customers Needing Attention",
LEFT(H2754,1)&lt;="2","At Risk",
RIGHT(H2754,1)="4","Can't Lose Them",
TRUE,"Hibernating"
)</f>
        <v>Customers Needing Attention</v>
      </c>
    </row>
    <row r="2755" spans="1:10" x14ac:dyDescent="0.25">
      <c r="A2755" s="3" t="s">
        <v>2771</v>
      </c>
      <c r="B2755">
        <v>27</v>
      </c>
      <c r="C2755">
        <v>8</v>
      </c>
      <c r="D2755">
        <v>5549.59</v>
      </c>
      <c r="E2755" cm="1">
        <f t="array" ref="E2755">_xlfn.IFS(B2755&gt;87,1,AND(B2755&lt;=87, B2755&gt;45),2,AND(B2755&lt;=45,B2755&gt;18),3,B2755&lt;=18,4)</f>
        <v>3</v>
      </c>
      <c r="F2755" cm="1">
        <f t="array" ref="F2755">_xlfn.IFS(C2755&gt;7,4,AND(C2755&lt;=7, C2755&gt;5),3,AND(C2755&lt;=5,C2755&gt;4),2,C2755&lt;=4,1)</f>
        <v>4</v>
      </c>
      <c r="G2755" cm="1">
        <f t="array" ref="G2755">_xlfn.IFS(D2755&gt;4094,4,AND(D2755&lt;=4094, D2755&gt;2784),3,AND(D2755&lt;=2784,D2755&gt;1779),2,D2755&lt;=1779,1)</f>
        <v>4</v>
      </c>
      <c r="H2755">
        <f t="shared" si="42"/>
        <v>344</v>
      </c>
      <c r="I2755" t="str" cm="1">
        <f t="array" ref="I2755">_xlfn.IFS(H2755&gt;411,"Platinum",AND(H2755&lt;=411, H2755&gt;311),"Gold",AND(H2755&lt;=311,H2755&gt;211),"Silver",H2755&lt;=211,"Bronze")</f>
        <v>Gold</v>
      </c>
      <c r="J2755" t="str" cm="1">
        <f t="array" ref="J2755">_xlfn.IFS(
H2755="444","Champions",
LEFT(H2755,1)="4","Loyal Customers",
MID(H2755,2,1)="4","Potential Loyalists",
LEFT(H2755,1)="3","Promising",
LEFT(H2755,1)="2","Customers Needing Attention",
LEFT(H2755,1)&lt;="2","At Risk",
RIGHT(H2755,1)="4","Can't Lose Them",
TRUE,"Hibernating"
)</f>
        <v>Potential Loyalists</v>
      </c>
    </row>
    <row r="2756" spans="1:10" x14ac:dyDescent="0.25">
      <c r="A2756" s="3" t="s">
        <v>2772</v>
      </c>
      <c r="B2756">
        <v>117</v>
      </c>
      <c r="C2756">
        <v>6</v>
      </c>
      <c r="D2756">
        <v>2193.04</v>
      </c>
      <c r="E2756" cm="1">
        <f t="array" ref="E2756">_xlfn.IFS(B2756&gt;87,1,AND(B2756&lt;=87, B2756&gt;45),2,AND(B2756&lt;=45,B2756&gt;18),3,B2756&lt;=18,4)</f>
        <v>1</v>
      </c>
      <c r="F2756" cm="1">
        <f t="array" ref="F2756">_xlfn.IFS(C2756&gt;7,4,AND(C2756&lt;=7, C2756&gt;5),3,AND(C2756&lt;=5,C2756&gt;4),2,C2756&lt;=4,1)</f>
        <v>3</v>
      </c>
      <c r="G2756" cm="1">
        <f t="array" ref="G2756">_xlfn.IFS(D2756&gt;4094,4,AND(D2756&lt;=4094, D2756&gt;2784),3,AND(D2756&lt;=2784,D2756&gt;1779),2,D2756&lt;=1779,1)</f>
        <v>2</v>
      </c>
      <c r="H2756">
        <f t="shared" si="42"/>
        <v>132</v>
      </c>
      <c r="I2756" t="str" cm="1">
        <f t="array" ref="I2756">_xlfn.IFS(H2756&gt;411,"Platinum",AND(H2756&lt;=411, H2756&gt;311),"Gold",AND(H2756&lt;=311,H2756&gt;211),"Silver",H2756&lt;=211,"Bronze")</f>
        <v>Bronze</v>
      </c>
      <c r="J2756" t="str" cm="1">
        <f t="array" ref="J2756">_xlfn.IFS(
H2756="444","Champions",
LEFT(H2756,1)="4","Loyal Customers",
MID(H2756,2,1)="4","Potential Loyalists",
LEFT(H2756,1)="3","Promising",
LEFT(H2756,1)="2","Customers Needing Attention",
LEFT(H2756,1)&lt;="2","At Risk",
RIGHT(H2756,1)="4","Can't Lose Them",
TRUE,"Hibernating"
)</f>
        <v>At Risk</v>
      </c>
    </row>
    <row r="2757" spans="1:10" x14ac:dyDescent="0.25">
      <c r="A2757" s="3" t="s">
        <v>2773</v>
      </c>
      <c r="B2757">
        <v>79</v>
      </c>
      <c r="C2757">
        <v>6</v>
      </c>
      <c r="D2757">
        <v>5112.1099999999988</v>
      </c>
      <c r="E2757" cm="1">
        <f t="array" ref="E2757">_xlfn.IFS(B2757&gt;87,1,AND(B2757&lt;=87, B2757&gt;45),2,AND(B2757&lt;=45,B2757&gt;18),3,B2757&lt;=18,4)</f>
        <v>2</v>
      </c>
      <c r="F2757" cm="1">
        <f t="array" ref="F2757">_xlfn.IFS(C2757&gt;7,4,AND(C2757&lt;=7, C2757&gt;5),3,AND(C2757&lt;=5,C2757&gt;4),2,C2757&lt;=4,1)</f>
        <v>3</v>
      </c>
      <c r="G2757" cm="1">
        <f t="array" ref="G2757">_xlfn.IFS(D2757&gt;4094,4,AND(D2757&lt;=4094, D2757&gt;2784),3,AND(D2757&lt;=2784,D2757&gt;1779),2,D2757&lt;=1779,1)</f>
        <v>4</v>
      </c>
      <c r="H2757">
        <f t="shared" ref="H2757:H2820" si="43">(100*E2757)+(10*F2757)+G2757</f>
        <v>234</v>
      </c>
      <c r="I2757" t="str" cm="1">
        <f t="array" ref="I2757">_xlfn.IFS(H2757&gt;411,"Platinum",AND(H2757&lt;=411, H2757&gt;311),"Gold",AND(H2757&lt;=311,H2757&gt;211),"Silver",H2757&lt;=211,"Bronze")</f>
        <v>Silver</v>
      </c>
      <c r="J2757" t="str" cm="1">
        <f t="array" ref="J2757">_xlfn.IFS(
H2757="444","Champions",
LEFT(H2757,1)="4","Loyal Customers",
MID(H2757,2,1)="4","Potential Loyalists",
LEFT(H2757,1)="3","Promising",
LEFT(H2757,1)="2","Customers Needing Attention",
LEFT(H2757,1)&lt;="2","At Risk",
RIGHT(H2757,1)="4","Can't Lose Them",
TRUE,"Hibernating"
)</f>
        <v>Customers Needing Attention</v>
      </c>
    </row>
    <row r="2758" spans="1:10" x14ac:dyDescent="0.25">
      <c r="A2758" s="3" t="s">
        <v>2774</v>
      </c>
      <c r="B2758">
        <v>25</v>
      </c>
      <c r="C2758">
        <v>2</v>
      </c>
      <c r="D2758">
        <v>1720.35</v>
      </c>
      <c r="E2758" cm="1">
        <f t="array" ref="E2758">_xlfn.IFS(B2758&gt;87,1,AND(B2758&lt;=87, B2758&gt;45),2,AND(B2758&lt;=45,B2758&gt;18),3,B2758&lt;=18,4)</f>
        <v>3</v>
      </c>
      <c r="F2758" cm="1">
        <f t="array" ref="F2758">_xlfn.IFS(C2758&gt;7,4,AND(C2758&lt;=7, C2758&gt;5),3,AND(C2758&lt;=5,C2758&gt;4),2,C2758&lt;=4,1)</f>
        <v>1</v>
      </c>
      <c r="G2758" cm="1">
        <f t="array" ref="G2758">_xlfn.IFS(D2758&gt;4094,4,AND(D2758&lt;=4094, D2758&gt;2784),3,AND(D2758&lt;=2784,D2758&gt;1779),2,D2758&lt;=1779,1)</f>
        <v>1</v>
      </c>
      <c r="H2758">
        <f t="shared" si="43"/>
        <v>311</v>
      </c>
      <c r="I2758" t="str" cm="1">
        <f t="array" ref="I2758">_xlfn.IFS(H2758&gt;411,"Platinum",AND(H2758&lt;=411, H2758&gt;311),"Gold",AND(H2758&lt;=311,H2758&gt;211),"Silver",H2758&lt;=211,"Bronze")</f>
        <v>Silver</v>
      </c>
      <c r="J2758" t="str" cm="1">
        <f t="array" ref="J2758">_xlfn.IFS(
H2758="444","Champions",
LEFT(H2758,1)="4","Loyal Customers",
MID(H2758,2,1)="4","Potential Loyalists",
LEFT(H2758,1)="3","Promising",
LEFT(H2758,1)="2","Customers Needing Attention",
LEFT(H2758,1)&lt;="2","At Risk",
RIGHT(H2758,1)="4","Can't Lose Them",
TRUE,"Hibernating"
)</f>
        <v>Promising</v>
      </c>
    </row>
    <row r="2759" spans="1:10" x14ac:dyDescent="0.25">
      <c r="A2759" s="3" t="s">
        <v>2775</v>
      </c>
      <c r="B2759">
        <v>9</v>
      </c>
      <c r="C2759">
        <v>4</v>
      </c>
      <c r="D2759">
        <v>2972.34</v>
      </c>
      <c r="E2759" cm="1">
        <f t="array" ref="E2759">_xlfn.IFS(B2759&gt;87,1,AND(B2759&lt;=87, B2759&gt;45),2,AND(B2759&lt;=45,B2759&gt;18),3,B2759&lt;=18,4)</f>
        <v>4</v>
      </c>
      <c r="F2759" cm="1">
        <f t="array" ref="F2759">_xlfn.IFS(C2759&gt;7,4,AND(C2759&lt;=7, C2759&gt;5),3,AND(C2759&lt;=5,C2759&gt;4),2,C2759&lt;=4,1)</f>
        <v>1</v>
      </c>
      <c r="G2759" cm="1">
        <f t="array" ref="G2759">_xlfn.IFS(D2759&gt;4094,4,AND(D2759&lt;=4094, D2759&gt;2784),3,AND(D2759&lt;=2784,D2759&gt;1779),2,D2759&lt;=1779,1)</f>
        <v>3</v>
      </c>
      <c r="H2759">
        <f t="shared" si="43"/>
        <v>413</v>
      </c>
      <c r="I2759" t="str" cm="1">
        <f t="array" ref="I2759">_xlfn.IFS(H2759&gt;411,"Platinum",AND(H2759&lt;=411, H2759&gt;311),"Gold",AND(H2759&lt;=311,H2759&gt;211),"Silver",H2759&lt;=211,"Bronze")</f>
        <v>Platinum</v>
      </c>
      <c r="J2759" t="str" cm="1">
        <f t="array" ref="J2759">_xlfn.IFS(
H2759="444","Champions",
LEFT(H2759,1)="4","Loyal Customers",
MID(H2759,2,1)="4","Potential Loyalists",
LEFT(H2759,1)="3","Promising",
LEFT(H2759,1)="2","Customers Needing Attention",
LEFT(H2759,1)&lt;="2","At Risk",
RIGHT(H2759,1)="4","Can't Lose Them",
TRUE,"Hibernating"
)</f>
        <v>Loyal Customers</v>
      </c>
    </row>
    <row r="2760" spans="1:10" x14ac:dyDescent="0.25">
      <c r="A2760" s="3" t="s">
        <v>2776</v>
      </c>
      <c r="B2760">
        <v>10</v>
      </c>
      <c r="C2760">
        <v>3</v>
      </c>
      <c r="D2760">
        <v>1837.75</v>
      </c>
      <c r="E2760" cm="1">
        <f t="array" ref="E2760">_xlfn.IFS(B2760&gt;87,1,AND(B2760&lt;=87, B2760&gt;45),2,AND(B2760&lt;=45,B2760&gt;18),3,B2760&lt;=18,4)</f>
        <v>4</v>
      </c>
      <c r="F2760" cm="1">
        <f t="array" ref="F2760">_xlfn.IFS(C2760&gt;7,4,AND(C2760&lt;=7, C2760&gt;5),3,AND(C2760&lt;=5,C2760&gt;4),2,C2760&lt;=4,1)</f>
        <v>1</v>
      </c>
      <c r="G2760" cm="1">
        <f t="array" ref="G2760">_xlfn.IFS(D2760&gt;4094,4,AND(D2760&lt;=4094, D2760&gt;2784),3,AND(D2760&lt;=2784,D2760&gt;1779),2,D2760&lt;=1779,1)</f>
        <v>2</v>
      </c>
      <c r="H2760">
        <f t="shared" si="43"/>
        <v>412</v>
      </c>
      <c r="I2760" t="str" cm="1">
        <f t="array" ref="I2760">_xlfn.IFS(H2760&gt;411,"Platinum",AND(H2760&lt;=411, H2760&gt;311),"Gold",AND(H2760&lt;=311,H2760&gt;211),"Silver",H2760&lt;=211,"Bronze")</f>
        <v>Platinum</v>
      </c>
      <c r="J2760" t="str" cm="1">
        <f t="array" ref="J2760">_xlfn.IFS(
H2760="444","Champions",
LEFT(H2760,1)="4","Loyal Customers",
MID(H2760,2,1)="4","Potential Loyalists",
LEFT(H2760,1)="3","Promising",
LEFT(H2760,1)="2","Customers Needing Attention",
LEFT(H2760,1)&lt;="2","At Risk",
RIGHT(H2760,1)="4","Can't Lose Them",
TRUE,"Hibernating"
)</f>
        <v>Loyal Customers</v>
      </c>
    </row>
    <row r="2761" spans="1:10" x14ac:dyDescent="0.25">
      <c r="A2761" s="3" t="s">
        <v>2777</v>
      </c>
      <c r="B2761">
        <v>17</v>
      </c>
      <c r="C2761">
        <v>2</v>
      </c>
      <c r="D2761">
        <v>815.95</v>
      </c>
      <c r="E2761" cm="1">
        <f t="array" ref="E2761">_xlfn.IFS(B2761&gt;87,1,AND(B2761&lt;=87, B2761&gt;45),2,AND(B2761&lt;=45,B2761&gt;18),3,B2761&lt;=18,4)</f>
        <v>4</v>
      </c>
      <c r="F2761" cm="1">
        <f t="array" ref="F2761">_xlfn.IFS(C2761&gt;7,4,AND(C2761&lt;=7, C2761&gt;5),3,AND(C2761&lt;=5,C2761&gt;4),2,C2761&lt;=4,1)</f>
        <v>1</v>
      </c>
      <c r="G2761" cm="1">
        <f t="array" ref="G2761">_xlfn.IFS(D2761&gt;4094,4,AND(D2761&lt;=4094, D2761&gt;2784),3,AND(D2761&lt;=2784,D2761&gt;1779),2,D2761&lt;=1779,1)</f>
        <v>1</v>
      </c>
      <c r="H2761">
        <f t="shared" si="43"/>
        <v>411</v>
      </c>
      <c r="I2761" t="str" cm="1">
        <f t="array" ref="I2761">_xlfn.IFS(H2761&gt;411,"Platinum",AND(H2761&lt;=411, H2761&gt;311),"Gold",AND(H2761&lt;=311,H2761&gt;211),"Silver",H2761&lt;=211,"Bronze")</f>
        <v>Gold</v>
      </c>
      <c r="J2761" t="str" cm="1">
        <f t="array" ref="J2761">_xlfn.IFS(
H2761="444","Champions",
LEFT(H2761,1)="4","Loyal Customers",
MID(H2761,2,1)="4","Potential Loyalists",
LEFT(H2761,1)="3","Promising",
LEFT(H2761,1)="2","Customers Needing Attention",
LEFT(H2761,1)&lt;="2","At Risk",
RIGHT(H2761,1)="4","Can't Lose Them",
TRUE,"Hibernating"
)</f>
        <v>Loyal Customers</v>
      </c>
    </row>
    <row r="2762" spans="1:10" x14ac:dyDescent="0.25">
      <c r="A2762" s="3" t="s">
        <v>2778</v>
      </c>
      <c r="B2762">
        <v>108</v>
      </c>
      <c r="C2762">
        <v>6</v>
      </c>
      <c r="D2762">
        <v>2644.4399999999996</v>
      </c>
      <c r="E2762" cm="1">
        <f t="array" ref="E2762">_xlfn.IFS(B2762&gt;87,1,AND(B2762&lt;=87, B2762&gt;45),2,AND(B2762&lt;=45,B2762&gt;18),3,B2762&lt;=18,4)</f>
        <v>1</v>
      </c>
      <c r="F2762" cm="1">
        <f t="array" ref="F2762">_xlfn.IFS(C2762&gt;7,4,AND(C2762&lt;=7, C2762&gt;5),3,AND(C2762&lt;=5,C2762&gt;4),2,C2762&lt;=4,1)</f>
        <v>3</v>
      </c>
      <c r="G2762" cm="1">
        <f t="array" ref="G2762">_xlfn.IFS(D2762&gt;4094,4,AND(D2762&lt;=4094, D2762&gt;2784),3,AND(D2762&lt;=2784,D2762&gt;1779),2,D2762&lt;=1779,1)</f>
        <v>2</v>
      </c>
      <c r="H2762">
        <f t="shared" si="43"/>
        <v>132</v>
      </c>
      <c r="I2762" t="str" cm="1">
        <f t="array" ref="I2762">_xlfn.IFS(H2762&gt;411,"Platinum",AND(H2762&lt;=411, H2762&gt;311),"Gold",AND(H2762&lt;=311,H2762&gt;211),"Silver",H2762&lt;=211,"Bronze")</f>
        <v>Bronze</v>
      </c>
      <c r="J2762" t="str" cm="1">
        <f t="array" ref="J2762">_xlfn.IFS(
H2762="444","Champions",
LEFT(H2762,1)="4","Loyal Customers",
MID(H2762,2,1)="4","Potential Loyalists",
LEFT(H2762,1)="3","Promising",
LEFT(H2762,1)="2","Customers Needing Attention",
LEFT(H2762,1)&lt;="2","At Risk",
RIGHT(H2762,1)="4","Can't Lose Them",
TRUE,"Hibernating"
)</f>
        <v>At Risk</v>
      </c>
    </row>
    <row r="2763" spans="1:10" x14ac:dyDescent="0.25">
      <c r="A2763" s="3" t="s">
        <v>2779</v>
      </c>
      <c r="B2763">
        <v>166</v>
      </c>
      <c r="C2763">
        <v>5</v>
      </c>
      <c r="D2763">
        <v>1669.2600000000002</v>
      </c>
      <c r="E2763" cm="1">
        <f t="array" ref="E2763">_xlfn.IFS(B2763&gt;87,1,AND(B2763&lt;=87, B2763&gt;45),2,AND(B2763&lt;=45,B2763&gt;18),3,B2763&lt;=18,4)</f>
        <v>1</v>
      </c>
      <c r="F2763" cm="1">
        <f t="array" ref="F2763">_xlfn.IFS(C2763&gt;7,4,AND(C2763&lt;=7, C2763&gt;5),3,AND(C2763&lt;=5,C2763&gt;4),2,C2763&lt;=4,1)</f>
        <v>2</v>
      </c>
      <c r="G2763" cm="1">
        <f t="array" ref="G2763">_xlfn.IFS(D2763&gt;4094,4,AND(D2763&lt;=4094, D2763&gt;2784),3,AND(D2763&lt;=2784,D2763&gt;1779),2,D2763&lt;=1779,1)</f>
        <v>1</v>
      </c>
      <c r="H2763">
        <f t="shared" si="43"/>
        <v>121</v>
      </c>
      <c r="I2763" t="str" cm="1">
        <f t="array" ref="I2763">_xlfn.IFS(H2763&gt;411,"Platinum",AND(H2763&lt;=411, H2763&gt;311),"Gold",AND(H2763&lt;=311,H2763&gt;211),"Silver",H2763&lt;=211,"Bronze")</f>
        <v>Bronze</v>
      </c>
      <c r="J2763" t="str" cm="1">
        <f t="array" ref="J2763">_xlfn.IFS(
H2763="444","Champions",
LEFT(H2763,1)="4","Loyal Customers",
MID(H2763,2,1)="4","Potential Loyalists",
LEFT(H2763,1)="3","Promising",
LEFT(H2763,1)="2","Customers Needing Attention",
LEFT(H2763,1)&lt;="2","At Risk",
RIGHT(H2763,1)="4","Can't Lose Them",
TRUE,"Hibernating"
)</f>
        <v>At Risk</v>
      </c>
    </row>
    <row r="2764" spans="1:10" x14ac:dyDescent="0.25">
      <c r="A2764" s="3" t="s">
        <v>2780</v>
      </c>
      <c r="B2764">
        <v>166</v>
      </c>
      <c r="C2764">
        <v>5</v>
      </c>
      <c r="D2764">
        <v>2379.5700000000002</v>
      </c>
      <c r="E2764" cm="1">
        <f t="array" ref="E2764">_xlfn.IFS(B2764&gt;87,1,AND(B2764&lt;=87, B2764&gt;45),2,AND(B2764&lt;=45,B2764&gt;18),3,B2764&lt;=18,4)</f>
        <v>1</v>
      </c>
      <c r="F2764" cm="1">
        <f t="array" ref="F2764">_xlfn.IFS(C2764&gt;7,4,AND(C2764&lt;=7, C2764&gt;5),3,AND(C2764&lt;=5,C2764&gt;4),2,C2764&lt;=4,1)</f>
        <v>2</v>
      </c>
      <c r="G2764" cm="1">
        <f t="array" ref="G2764">_xlfn.IFS(D2764&gt;4094,4,AND(D2764&lt;=4094, D2764&gt;2784),3,AND(D2764&lt;=2784,D2764&gt;1779),2,D2764&lt;=1779,1)</f>
        <v>2</v>
      </c>
      <c r="H2764">
        <f t="shared" si="43"/>
        <v>122</v>
      </c>
      <c r="I2764" t="str" cm="1">
        <f t="array" ref="I2764">_xlfn.IFS(H2764&gt;411,"Platinum",AND(H2764&lt;=411, H2764&gt;311),"Gold",AND(H2764&lt;=311,H2764&gt;211),"Silver",H2764&lt;=211,"Bronze")</f>
        <v>Bronze</v>
      </c>
      <c r="J2764" t="str" cm="1">
        <f t="array" ref="J2764">_xlfn.IFS(
H2764="444","Champions",
LEFT(H2764,1)="4","Loyal Customers",
MID(H2764,2,1)="4","Potential Loyalists",
LEFT(H2764,1)="3","Promising",
LEFT(H2764,1)="2","Customers Needing Attention",
LEFT(H2764,1)&lt;="2","At Risk",
RIGHT(H2764,1)="4","Can't Lose Them",
TRUE,"Hibernating"
)</f>
        <v>At Risk</v>
      </c>
    </row>
    <row r="2765" spans="1:10" x14ac:dyDescent="0.25">
      <c r="A2765" s="3" t="s">
        <v>2781</v>
      </c>
      <c r="B2765">
        <v>189</v>
      </c>
      <c r="C2765">
        <v>4</v>
      </c>
      <c r="D2765">
        <v>1430.28</v>
      </c>
      <c r="E2765" cm="1">
        <f t="array" ref="E2765">_xlfn.IFS(B2765&gt;87,1,AND(B2765&lt;=87, B2765&gt;45),2,AND(B2765&lt;=45,B2765&gt;18),3,B2765&lt;=18,4)</f>
        <v>1</v>
      </c>
      <c r="F2765" cm="1">
        <f t="array" ref="F2765">_xlfn.IFS(C2765&gt;7,4,AND(C2765&lt;=7, C2765&gt;5),3,AND(C2765&lt;=5,C2765&gt;4),2,C2765&lt;=4,1)</f>
        <v>1</v>
      </c>
      <c r="G2765" cm="1">
        <f t="array" ref="G2765">_xlfn.IFS(D2765&gt;4094,4,AND(D2765&lt;=4094, D2765&gt;2784),3,AND(D2765&lt;=2784,D2765&gt;1779),2,D2765&lt;=1779,1)</f>
        <v>1</v>
      </c>
      <c r="H2765">
        <f t="shared" si="43"/>
        <v>111</v>
      </c>
      <c r="I2765" t="str" cm="1">
        <f t="array" ref="I2765">_xlfn.IFS(H2765&gt;411,"Platinum",AND(H2765&lt;=411, H2765&gt;311),"Gold",AND(H2765&lt;=311,H2765&gt;211),"Silver",H2765&lt;=211,"Bronze")</f>
        <v>Bronze</v>
      </c>
      <c r="J2765" t="str" cm="1">
        <f t="array" ref="J2765">_xlfn.IFS(
H2765="444","Champions",
LEFT(H2765,1)="4","Loyal Customers",
MID(H2765,2,1)="4","Potential Loyalists",
LEFT(H2765,1)="3","Promising",
LEFT(H2765,1)="2","Customers Needing Attention",
LEFT(H2765,1)&lt;="2","At Risk",
RIGHT(H2765,1)="4","Can't Lose Them",
TRUE,"Hibernating"
)</f>
        <v>At Risk</v>
      </c>
    </row>
    <row r="2766" spans="1:10" x14ac:dyDescent="0.25">
      <c r="A2766" s="3" t="s">
        <v>2782</v>
      </c>
      <c r="B2766">
        <v>80</v>
      </c>
      <c r="C2766">
        <v>3</v>
      </c>
      <c r="D2766">
        <v>2193.81</v>
      </c>
      <c r="E2766" cm="1">
        <f t="array" ref="E2766">_xlfn.IFS(B2766&gt;87,1,AND(B2766&lt;=87, B2766&gt;45),2,AND(B2766&lt;=45,B2766&gt;18),3,B2766&lt;=18,4)</f>
        <v>2</v>
      </c>
      <c r="F2766" cm="1">
        <f t="array" ref="F2766">_xlfn.IFS(C2766&gt;7,4,AND(C2766&lt;=7, C2766&gt;5),3,AND(C2766&lt;=5,C2766&gt;4),2,C2766&lt;=4,1)</f>
        <v>1</v>
      </c>
      <c r="G2766" cm="1">
        <f t="array" ref="G2766">_xlfn.IFS(D2766&gt;4094,4,AND(D2766&lt;=4094, D2766&gt;2784),3,AND(D2766&lt;=2784,D2766&gt;1779),2,D2766&lt;=1779,1)</f>
        <v>2</v>
      </c>
      <c r="H2766">
        <f t="shared" si="43"/>
        <v>212</v>
      </c>
      <c r="I2766" t="str" cm="1">
        <f t="array" ref="I2766">_xlfn.IFS(H2766&gt;411,"Platinum",AND(H2766&lt;=411, H2766&gt;311),"Gold",AND(H2766&lt;=311,H2766&gt;211),"Silver",H2766&lt;=211,"Bronze")</f>
        <v>Silver</v>
      </c>
      <c r="J2766" t="str" cm="1">
        <f t="array" ref="J2766">_xlfn.IFS(
H2766="444","Champions",
LEFT(H2766,1)="4","Loyal Customers",
MID(H2766,2,1)="4","Potential Loyalists",
LEFT(H2766,1)="3","Promising",
LEFT(H2766,1)="2","Customers Needing Attention",
LEFT(H2766,1)&lt;="2","At Risk",
RIGHT(H2766,1)="4","Can't Lose Them",
TRUE,"Hibernating"
)</f>
        <v>Customers Needing Attention</v>
      </c>
    </row>
    <row r="2767" spans="1:10" x14ac:dyDescent="0.25">
      <c r="A2767" s="3" t="s">
        <v>2783</v>
      </c>
      <c r="B2767">
        <v>93</v>
      </c>
      <c r="C2767">
        <v>6</v>
      </c>
      <c r="D2767">
        <v>3728.88</v>
      </c>
      <c r="E2767" cm="1">
        <f t="array" ref="E2767">_xlfn.IFS(B2767&gt;87,1,AND(B2767&lt;=87, B2767&gt;45),2,AND(B2767&lt;=45,B2767&gt;18),3,B2767&lt;=18,4)</f>
        <v>1</v>
      </c>
      <c r="F2767" cm="1">
        <f t="array" ref="F2767">_xlfn.IFS(C2767&gt;7,4,AND(C2767&lt;=7, C2767&gt;5),3,AND(C2767&lt;=5,C2767&gt;4),2,C2767&lt;=4,1)</f>
        <v>3</v>
      </c>
      <c r="G2767" cm="1">
        <f t="array" ref="G2767">_xlfn.IFS(D2767&gt;4094,4,AND(D2767&lt;=4094, D2767&gt;2784),3,AND(D2767&lt;=2784,D2767&gt;1779),2,D2767&lt;=1779,1)</f>
        <v>3</v>
      </c>
      <c r="H2767">
        <f t="shared" si="43"/>
        <v>133</v>
      </c>
      <c r="I2767" t="str" cm="1">
        <f t="array" ref="I2767">_xlfn.IFS(H2767&gt;411,"Platinum",AND(H2767&lt;=411, H2767&gt;311),"Gold",AND(H2767&lt;=311,H2767&gt;211),"Silver",H2767&lt;=211,"Bronze")</f>
        <v>Bronze</v>
      </c>
      <c r="J2767" t="str" cm="1">
        <f t="array" ref="J2767">_xlfn.IFS(
H2767="444","Champions",
LEFT(H2767,1)="4","Loyal Customers",
MID(H2767,2,1)="4","Potential Loyalists",
LEFT(H2767,1)="3","Promising",
LEFT(H2767,1)="2","Customers Needing Attention",
LEFT(H2767,1)&lt;="2","At Risk",
RIGHT(H2767,1)="4","Can't Lose Them",
TRUE,"Hibernating"
)</f>
        <v>At Risk</v>
      </c>
    </row>
    <row r="2768" spans="1:10" x14ac:dyDescent="0.25">
      <c r="A2768" s="3" t="s">
        <v>2784</v>
      </c>
      <c r="B2768">
        <v>4</v>
      </c>
      <c r="C2768">
        <v>4</v>
      </c>
      <c r="D2768">
        <v>2755.1099999999997</v>
      </c>
      <c r="E2768" cm="1">
        <f t="array" ref="E2768">_xlfn.IFS(B2768&gt;87,1,AND(B2768&lt;=87, B2768&gt;45),2,AND(B2768&lt;=45,B2768&gt;18),3,B2768&lt;=18,4)</f>
        <v>4</v>
      </c>
      <c r="F2768" cm="1">
        <f t="array" ref="F2768">_xlfn.IFS(C2768&gt;7,4,AND(C2768&lt;=7, C2768&gt;5),3,AND(C2768&lt;=5,C2768&gt;4),2,C2768&lt;=4,1)</f>
        <v>1</v>
      </c>
      <c r="G2768" cm="1">
        <f t="array" ref="G2768">_xlfn.IFS(D2768&gt;4094,4,AND(D2768&lt;=4094, D2768&gt;2784),3,AND(D2768&lt;=2784,D2768&gt;1779),2,D2768&lt;=1779,1)</f>
        <v>2</v>
      </c>
      <c r="H2768">
        <f t="shared" si="43"/>
        <v>412</v>
      </c>
      <c r="I2768" t="str" cm="1">
        <f t="array" ref="I2768">_xlfn.IFS(H2768&gt;411,"Platinum",AND(H2768&lt;=411, H2768&gt;311),"Gold",AND(H2768&lt;=311,H2768&gt;211),"Silver",H2768&lt;=211,"Bronze")</f>
        <v>Platinum</v>
      </c>
      <c r="J2768" t="str" cm="1">
        <f t="array" ref="J2768">_xlfn.IFS(
H2768="444","Champions",
LEFT(H2768,1)="4","Loyal Customers",
MID(H2768,2,1)="4","Potential Loyalists",
LEFT(H2768,1)="3","Promising",
LEFT(H2768,1)="2","Customers Needing Attention",
LEFT(H2768,1)&lt;="2","At Risk",
RIGHT(H2768,1)="4","Can't Lose Them",
TRUE,"Hibernating"
)</f>
        <v>Loyal Customers</v>
      </c>
    </row>
    <row r="2769" spans="1:10" x14ac:dyDescent="0.25">
      <c r="A2769" s="3" t="s">
        <v>2785</v>
      </c>
      <c r="B2769">
        <v>13</v>
      </c>
      <c r="C2769">
        <v>7</v>
      </c>
      <c r="D2769">
        <v>3847.65</v>
      </c>
      <c r="E2769" cm="1">
        <f t="array" ref="E2769">_xlfn.IFS(B2769&gt;87,1,AND(B2769&lt;=87, B2769&gt;45),2,AND(B2769&lt;=45,B2769&gt;18),3,B2769&lt;=18,4)</f>
        <v>4</v>
      </c>
      <c r="F2769" cm="1">
        <f t="array" ref="F2769">_xlfn.IFS(C2769&gt;7,4,AND(C2769&lt;=7, C2769&gt;5),3,AND(C2769&lt;=5,C2769&gt;4),2,C2769&lt;=4,1)</f>
        <v>3</v>
      </c>
      <c r="G2769" cm="1">
        <f t="array" ref="G2769">_xlfn.IFS(D2769&gt;4094,4,AND(D2769&lt;=4094, D2769&gt;2784),3,AND(D2769&lt;=2784,D2769&gt;1779),2,D2769&lt;=1779,1)</f>
        <v>3</v>
      </c>
      <c r="H2769">
        <f t="shared" si="43"/>
        <v>433</v>
      </c>
      <c r="I2769" t="str" cm="1">
        <f t="array" ref="I2769">_xlfn.IFS(H2769&gt;411,"Platinum",AND(H2769&lt;=411, H2769&gt;311),"Gold",AND(H2769&lt;=311,H2769&gt;211),"Silver",H2769&lt;=211,"Bronze")</f>
        <v>Platinum</v>
      </c>
      <c r="J2769" t="str" cm="1">
        <f t="array" ref="J2769">_xlfn.IFS(
H2769="444","Champions",
LEFT(H2769,1)="4","Loyal Customers",
MID(H2769,2,1)="4","Potential Loyalists",
LEFT(H2769,1)="3","Promising",
LEFT(H2769,1)="2","Customers Needing Attention",
LEFT(H2769,1)&lt;="2","At Risk",
RIGHT(H2769,1)="4","Can't Lose Them",
TRUE,"Hibernating"
)</f>
        <v>Loyal Customers</v>
      </c>
    </row>
    <row r="2770" spans="1:10" x14ac:dyDescent="0.25">
      <c r="A2770" s="3" t="s">
        <v>2786</v>
      </c>
      <c r="B2770">
        <v>256</v>
      </c>
      <c r="C2770">
        <v>4</v>
      </c>
      <c r="D2770">
        <v>2045.84</v>
      </c>
      <c r="E2770" cm="1">
        <f t="array" ref="E2770">_xlfn.IFS(B2770&gt;87,1,AND(B2770&lt;=87, B2770&gt;45),2,AND(B2770&lt;=45,B2770&gt;18),3,B2770&lt;=18,4)</f>
        <v>1</v>
      </c>
      <c r="F2770" cm="1">
        <f t="array" ref="F2770">_xlfn.IFS(C2770&gt;7,4,AND(C2770&lt;=7, C2770&gt;5),3,AND(C2770&lt;=5,C2770&gt;4),2,C2770&lt;=4,1)</f>
        <v>1</v>
      </c>
      <c r="G2770" cm="1">
        <f t="array" ref="G2770">_xlfn.IFS(D2770&gt;4094,4,AND(D2770&lt;=4094, D2770&gt;2784),3,AND(D2770&lt;=2784,D2770&gt;1779),2,D2770&lt;=1779,1)</f>
        <v>2</v>
      </c>
      <c r="H2770">
        <f t="shared" si="43"/>
        <v>112</v>
      </c>
      <c r="I2770" t="str" cm="1">
        <f t="array" ref="I2770">_xlfn.IFS(H2770&gt;411,"Platinum",AND(H2770&lt;=411, H2770&gt;311),"Gold",AND(H2770&lt;=311,H2770&gt;211),"Silver",H2770&lt;=211,"Bronze")</f>
        <v>Bronze</v>
      </c>
      <c r="J2770" t="str" cm="1">
        <f t="array" ref="J2770">_xlfn.IFS(
H2770="444","Champions",
LEFT(H2770,1)="4","Loyal Customers",
MID(H2770,2,1)="4","Potential Loyalists",
LEFT(H2770,1)="3","Promising",
LEFT(H2770,1)="2","Customers Needing Attention",
LEFT(H2770,1)&lt;="2","At Risk",
RIGHT(H2770,1)="4","Can't Lose Them",
TRUE,"Hibernating"
)</f>
        <v>At Risk</v>
      </c>
    </row>
    <row r="2771" spans="1:10" x14ac:dyDescent="0.25">
      <c r="A2771" s="3" t="s">
        <v>2787</v>
      </c>
      <c r="B2771">
        <v>52</v>
      </c>
      <c r="C2771">
        <v>3</v>
      </c>
      <c r="D2771">
        <v>1648.32</v>
      </c>
      <c r="E2771" cm="1">
        <f t="array" ref="E2771">_xlfn.IFS(B2771&gt;87,1,AND(B2771&lt;=87, B2771&gt;45),2,AND(B2771&lt;=45,B2771&gt;18),3,B2771&lt;=18,4)</f>
        <v>2</v>
      </c>
      <c r="F2771" cm="1">
        <f t="array" ref="F2771">_xlfn.IFS(C2771&gt;7,4,AND(C2771&lt;=7, C2771&gt;5),3,AND(C2771&lt;=5,C2771&gt;4),2,C2771&lt;=4,1)</f>
        <v>1</v>
      </c>
      <c r="G2771" cm="1">
        <f t="array" ref="G2771">_xlfn.IFS(D2771&gt;4094,4,AND(D2771&lt;=4094, D2771&gt;2784),3,AND(D2771&lt;=2784,D2771&gt;1779),2,D2771&lt;=1779,1)</f>
        <v>1</v>
      </c>
      <c r="H2771">
        <f t="shared" si="43"/>
        <v>211</v>
      </c>
      <c r="I2771" t="str" cm="1">
        <f t="array" ref="I2771">_xlfn.IFS(H2771&gt;411,"Platinum",AND(H2771&lt;=411, H2771&gt;311),"Gold",AND(H2771&lt;=311,H2771&gt;211),"Silver",H2771&lt;=211,"Bronze")</f>
        <v>Bronze</v>
      </c>
      <c r="J2771" t="str" cm="1">
        <f t="array" ref="J2771">_xlfn.IFS(
H2771="444","Champions",
LEFT(H2771,1)="4","Loyal Customers",
MID(H2771,2,1)="4","Potential Loyalists",
LEFT(H2771,1)="3","Promising",
LEFT(H2771,1)="2","Customers Needing Attention",
LEFT(H2771,1)&lt;="2","At Risk",
RIGHT(H2771,1)="4","Can't Lose Them",
TRUE,"Hibernating"
)</f>
        <v>Customers Needing Attention</v>
      </c>
    </row>
    <row r="2772" spans="1:10" x14ac:dyDescent="0.25">
      <c r="A2772" s="3" t="s">
        <v>2788</v>
      </c>
      <c r="B2772">
        <v>127</v>
      </c>
      <c r="C2772">
        <v>6</v>
      </c>
      <c r="D2772">
        <v>3147.33</v>
      </c>
      <c r="E2772" cm="1">
        <f t="array" ref="E2772">_xlfn.IFS(B2772&gt;87,1,AND(B2772&lt;=87, B2772&gt;45),2,AND(B2772&lt;=45,B2772&gt;18),3,B2772&lt;=18,4)</f>
        <v>1</v>
      </c>
      <c r="F2772" cm="1">
        <f t="array" ref="F2772">_xlfn.IFS(C2772&gt;7,4,AND(C2772&lt;=7, C2772&gt;5),3,AND(C2772&lt;=5,C2772&gt;4),2,C2772&lt;=4,1)</f>
        <v>3</v>
      </c>
      <c r="G2772" cm="1">
        <f t="array" ref="G2772">_xlfn.IFS(D2772&gt;4094,4,AND(D2772&lt;=4094, D2772&gt;2784),3,AND(D2772&lt;=2784,D2772&gt;1779),2,D2772&lt;=1779,1)</f>
        <v>3</v>
      </c>
      <c r="H2772">
        <f t="shared" si="43"/>
        <v>133</v>
      </c>
      <c r="I2772" t="str" cm="1">
        <f t="array" ref="I2772">_xlfn.IFS(H2772&gt;411,"Platinum",AND(H2772&lt;=411, H2772&gt;311),"Gold",AND(H2772&lt;=311,H2772&gt;211),"Silver",H2772&lt;=211,"Bronze")</f>
        <v>Bronze</v>
      </c>
      <c r="J2772" t="str" cm="1">
        <f t="array" ref="J2772">_xlfn.IFS(
H2772="444","Champions",
LEFT(H2772,1)="4","Loyal Customers",
MID(H2772,2,1)="4","Potential Loyalists",
LEFT(H2772,1)="3","Promising",
LEFT(H2772,1)="2","Customers Needing Attention",
LEFT(H2772,1)&lt;="2","At Risk",
RIGHT(H2772,1)="4","Can't Lose Them",
TRUE,"Hibernating"
)</f>
        <v>At Risk</v>
      </c>
    </row>
    <row r="2773" spans="1:10" x14ac:dyDescent="0.25">
      <c r="A2773" s="3" t="s">
        <v>2789</v>
      </c>
      <c r="B2773">
        <v>51</v>
      </c>
      <c r="C2773">
        <v>7</v>
      </c>
      <c r="D2773">
        <v>4955.25</v>
      </c>
      <c r="E2773" cm="1">
        <f t="array" ref="E2773">_xlfn.IFS(B2773&gt;87,1,AND(B2773&lt;=87, B2773&gt;45),2,AND(B2773&lt;=45,B2773&gt;18),3,B2773&lt;=18,4)</f>
        <v>2</v>
      </c>
      <c r="F2773" cm="1">
        <f t="array" ref="F2773">_xlfn.IFS(C2773&gt;7,4,AND(C2773&lt;=7, C2773&gt;5),3,AND(C2773&lt;=5,C2773&gt;4),2,C2773&lt;=4,1)</f>
        <v>3</v>
      </c>
      <c r="G2773" cm="1">
        <f t="array" ref="G2773">_xlfn.IFS(D2773&gt;4094,4,AND(D2773&lt;=4094, D2773&gt;2784),3,AND(D2773&lt;=2784,D2773&gt;1779),2,D2773&lt;=1779,1)</f>
        <v>4</v>
      </c>
      <c r="H2773">
        <f t="shared" si="43"/>
        <v>234</v>
      </c>
      <c r="I2773" t="str" cm="1">
        <f t="array" ref="I2773">_xlfn.IFS(H2773&gt;411,"Platinum",AND(H2773&lt;=411, H2773&gt;311),"Gold",AND(H2773&lt;=311,H2773&gt;211),"Silver",H2773&lt;=211,"Bronze")</f>
        <v>Silver</v>
      </c>
      <c r="J2773" t="str" cm="1">
        <f t="array" ref="J2773">_xlfn.IFS(
H2773="444","Champions",
LEFT(H2773,1)="4","Loyal Customers",
MID(H2773,2,1)="4","Potential Loyalists",
LEFT(H2773,1)="3","Promising",
LEFT(H2773,1)="2","Customers Needing Attention",
LEFT(H2773,1)&lt;="2","At Risk",
RIGHT(H2773,1)="4","Can't Lose Them",
TRUE,"Hibernating"
)</f>
        <v>Customers Needing Attention</v>
      </c>
    </row>
    <row r="2774" spans="1:10" x14ac:dyDescent="0.25">
      <c r="A2774" s="3" t="s">
        <v>2790</v>
      </c>
      <c r="B2774">
        <v>92</v>
      </c>
      <c r="C2774">
        <v>4</v>
      </c>
      <c r="D2774">
        <v>3706.51</v>
      </c>
      <c r="E2774" cm="1">
        <f t="array" ref="E2774">_xlfn.IFS(B2774&gt;87,1,AND(B2774&lt;=87, B2774&gt;45),2,AND(B2774&lt;=45,B2774&gt;18),3,B2774&lt;=18,4)</f>
        <v>1</v>
      </c>
      <c r="F2774" cm="1">
        <f t="array" ref="F2774">_xlfn.IFS(C2774&gt;7,4,AND(C2774&lt;=7, C2774&gt;5),3,AND(C2774&lt;=5,C2774&gt;4),2,C2774&lt;=4,1)</f>
        <v>1</v>
      </c>
      <c r="G2774" cm="1">
        <f t="array" ref="G2774">_xlfn.IFS(D2774&gt;4094,4,AND(D2774&lt;=4094, D2774&gt;2784),3,AND(D2774&lt;=2784,D2774&gt;1779),2,D2774&lt;=1779,1)</f>
        <v>3</v>
      </c>
      <c r="H2774">
        <f t="shared" si="43"/>
        <v>113</v>
      </c>
      <c r="I2774" t="str" cm="1">
        <f t="array" ref="I2774">_xlfn.IFS(H2774&gt;411,"Platinum",AND(H2774&lt;=411, H2774&gt;311),"Gold",AND(H2774&lt;=311,H2774&gt;211),"Silver",H2774&lt;=211,"Bronze")</f>
        <v>Bronze</v>
      </c>
      <c r="J2774" t="str" cm="1">
        <f t="array" ref="J2774">_xlfn.IFS(
H2774="444","Champions",
LEFT(H2774,1)="4","Loyal Customers",
MID(H2774,2,1)="4","Potential Loyalists",
LEFT(H2774,1)="3","Promising",
LEFT(H2774,1)="2","Customers Needing Attention",
LEFT(H2774,1)&lt;="2","At Risk",
RIGHT(H2774,1)="4","Can't Lose Them",
TRUE,"Hibernating"
)</f>
        <v>At Risk</v>
      </c>
    </row>
    <row r="2775" spans="1:10" x14ac:dyDescent="0.25">
      <c r="A2775" s="3" t="s">
        <v>2791</v>
      </c>
      <c r="B2775">
        <v>4</v>
      </c>
      <c r="C2775">
        <v>6</v>
      </c>
      <c r="D2775">
        <v>1008.71</v>
      </c>
      <c r="E2775" cm="1">
        <f t="array" ref="E2775">_xlfn.IFS(B2775&gt;87,1,AND(B2775&lt;=87, B2775&gt;45),2,AND(B2775&lt;=45,B2775&gt;18),3,B2775&lt;=18,4)</f>
        <v>4</v>
      </c>
      <c r="F2775" cm="1">
        <f t="array" ref="F2775">_xlfn.IFS(C2775&gt;7,4,AND(C2775&lt;=7, C2775&gt;5),3,AND(C2775&lt;=5,C2775&gt;4),2,C2775&lt;=4,1)</f>
        <v>3</v>
      </c>
      <c r="G2775" cm="1">
        <f t="array" ref="G2775">_xlfn.IFS(D2775&gt;4094,4,AND(D2775&lt;=4094, D2775&gt;2784),3,AND(D2775&lt;=2784,D2775&gt;1779),2,D2775&lt;=1779,1)</f>
        <v>1</v>
      </c>
      <c r="H2775">
        <f t="shared" si="43"/>
        <v>431</v>
      </c>
      <c r="I2775" t="str" cm="1">
        <f t="array" ref="I2775">_xlfn.IFS(H2775&gt;411,"Platinum",AND(H2775&lt;=411, H2775&gt;311),"Gold",AND(H2775&lt;=311,H2775&gt;211),"Silver",H2775&lt;=211,"Bronze")</f>
        <v>Platinum</v>
      </c>
      <c r="J2775" t="str" cm="1">
        <f t="array" ref="J2775">_xlfn.IFS(
H2775="444","Champions",
LEFT(H2775,1)="4","Loyal Customers",
MID(H2775,2,1)="4","Potential Loyalists",
LEFT(H2775,1)="3","Promising",
LEFT(H2775,1)="2","Customers Needing Attention",
LEFT(H2775,1)&lt;="2","At Risk",
RIGHT(H2775,1)="4","Can't Lose Them",
TRUE,"Hibernating"
)</f>
        <v>Loyal Customers</v>
      </c>
    </row>
    <row r="2776" spans="1:10" x14ac:dyDescent="0.25">
      <c r="A2776" s="3" t="s">
        <v>2792</v>
      </c>
      <c r="B2776">
        <v>144</v>
      </c>
      <c r="C2776">
        <v>6</v>
      </c>
      <c r="D2776">
        <v>1785.86</v>
      </c>
      <c r="E2776" cm="1">
        <f t="array" ref="E2776">_xlfn.IFS(B2776&gt;87,1,AND(B2776&lt;=87, B2776&gt;45),2,AND(B2776&lt;=45,B2776&gt;18),3,B2776&lt;=18,4)</f>
        <v>1</v>
      </c>
      <c r="F2776" cm="1">
        <f t="array" ref="F2776">_xlfn.IFS(C2776&gt;7,4,AND(C2776&lt;=7, C2776&gt;5),3,AND(C2776&lt;=5,C2776&gt;4),2,C2776&lt;=4,1)</f>
        <v>3</v>
      </c>
      <c r="G2776" cm="1">
        <f t="array" ref="G2776">_xlfn.IFS(D2776&gt;4094,4,AND(D2776&lt;=4094, D2776&gt;2784),3,AND(D2776&lt;=2784,D2776&gt;1779),2,D2776&lt;=1779,1)</f>
        <v>2</v>
      </c>
      <c r="H2776">
        <f t="shared" si="43"/>
        <v>132</v>
      </c>
      <c r="I2776" t="str" cm="1">
        <f t="array" ref="I2776">_xlfn.IFS(H2776&gt;411,"Platinum",AND(H2776&lt;=411, H2776&gt;311),"Gold",AND(H2776&lt;=311,H2776&gt;211),"Silver",H2776&lt;=211,"Bronze")</f>
        <v>Bronze</v>
      </c>
      <c r="J2776" t="str" cm="1">
        <f t="array" ref="J2776">_xlfn.IFS(
H2776="444","Champions",
LEFT(H2776,1)="4","Loyal Customers",
MID(H2776,2,1)="4","Potential Loyalists",
LEFT(H2776,1)="3","Promising",
LEFT(H2776,1)="2","Customers Needing Attention",
LEFT(H2776,1)&lt;="2","At Risk",
RIGHT(H2776,1)="4","Can't Lose Them",
TRUE,"Hibernating"
)</f>
        <v>At Risk</v>
      </c>
    </row>
    <row r="2777" spans="1:10" x14ac:dyDescent="0.25">
      <c r="A2777" s="3" t="s">
        <v>2793</v>
      </c>
      <c r="B2777">
        <v>11</v>
      </c>
      <c r="C2777">
        <v>2</v>
      </c>
      <c r="D2777">
        <v>1438.62</v>
      </c>
      <c r="E2777" cm="1">
        <f t="array" ref="E2777">_xlfn.IFS(B2777&gt;87,1,AND(B2777&lt;=87, B2777&gt;45),2,AND(B2777&lt;=45,B2777&gt;18),3,B2777&lt;=18,4)</f>
        <v>4</v>
      </c>
      <c r="F2777" cm="1">
        <f t="array" ref="F2777">_xlfn.IFS(C2777&gt;7,4,AND(C2777&lt;=7, C2777&gt;5),3,AND(C2777&lt;=5,C2777&gt;4),2,C2777&lt;=4,1)</f>
        <v>1</v>
      </c>
      <c r="G2777" cm="1">
        <f t="array" ref="G2777">_xlfn.IFS(D2777&gt;4094,4,AND(D2777&lt;=4094, D2777&gt;2784),3,AND(D2777&lt;=2784,D2777&gt;1779),2,D2777&lt;=1779,1)</f>
        <v>1</v>
      </c>
      <c r="H2777">
        <f t="shared" si="43"/>
        <v>411</v>
      </c>
      <c r="I2777" t="str" cm="1">
        <f t="array" ref="I2777">_xlfn.IFS(H2777&gt;411,"Platinum",AND(H2777&lt;=411, H2777&gt;311),"Gold",AND(H2777&lt;=311,H2777&gt;211),"Silver",H2777&lt;=211,"Bronze")</f>
        <v>Gold</v>
      </c>
      <c r="J2777" t="str" cm="1">
        <f t="array" ref="J2777">_xlfn.IFS(
H2777="444","Champions",
LEFT(H2777,1)="4","Loyal Customers",
MID(H2777,2,1)="4","Potential Loyalists",
LEFT(H2777,1)="3","Promising",
LEFT(H2777,1)="2","Customers Needing Attention",
LEFT(H2777,1)&lt;="2","At Risk",
RIGHT(H2777,1)="4","Can't Lose Them",
TRUE,"Hibernating"
)</f>
        <v>Loyal Customers</v>
      </c>
    </row>
    <row r="2778" spans="1:10" x14ac:dyDescent="0.25">
      <c r="A2778" s="3" t="s">
        <v>2794</v>
      </c>
      <c r="B2778">
        <v>25</v>
      </c>
      <c r="C2778">
        <v>6</v>
      </c>
      <c r="D2778">
        <v>4404.3999999999996</v>
      </c>
      <c r="E2778" cm="1">
        <f t="array" ref="E2778">_xlfn.IFS(B2778&gt;87,1,AND(B2778&lt;=87, B2778&gt;45),2,AND(B2778&lt;=45,B2778&gt;18),3,B2778&lt;=18,4)</f>
        <v>3</v>
      </c>
      <c r="F2778" cm="1">
        <f t="array" ref="F2778">_xlfn.IFS(C2778&gt;7,4,AND(C2778&lt;=7, C2778&gt;5),3,AND(C2778&lt;=5,C2778&gt;4),2,C2778&lt;=4,1)</f>
        <v>3</v>
      </c>
      <c r="G2778" cm="1">
        <f t="array" ref="G2778">_xlfn.IFS(D2778&gt;4094,4,AND(D2778&lt;=4094, D2778&gt;2784),3,AND(D2778&lt;=2784,D2778&gt;1779),2,D2778&lt;=1779,1)</f>
        <v>4</v>
      </c>
      <c r="H2778">
        <f t="shared" si="43"/>
        <v>334</v>
      </c>
      <c r="I2778" t="str" cm="1">
        <f t="array" ref="I2778">_xlfn.IFS(H2778&gt;411,"Platinum",AND(H2778&lt;=411, H2778&gt;311),"Gold",AND(H2778&lt;=311,H2778&gt;211),"Silver",H2778&lt;=211,"Bronze")</f>
        <v>Gold</v>
      </c>
      <c r="J2778" t="str" cm="1">
        <f t="array" ref="J2778">_xlfn.IFS(
H2778="444","Champions",
LEFT(H2778,1)="4","Loyal Customers",
MID(H2778,2,1)="4","Potential Loyalists",
LEFT(H2778,1)="3","Promising",
LEFT(H2778,1)="2","Customers Needing Attention",
LEFT(H2778,1)&lt;="2","At Risk",
RIGHT(H2778,1)="4","Can't Lose Them",
TRUE,"Hibernating"
)</f>
        <v>Promising</v>
      </c>
    </row>
    <row r="2779" spans="1:10" x14ac:dyDescent="0.25">
      <c r="A2779" s="3" t="s">
        <v>2795</v>
      </c>
      <c r="B2779">
        <v>23</v>
      </c>
      <c r="C2779">
        <v>11</v>
      </c>
      <c r="D2779">
        <v>6792.829999999999</v>
      </c>
      <c r="E2779" cm="1">
        <f t="array" ref="E2779">_xlfn.IFS(B2779&gt;87,1,AND(B2779&lt;=87, B2779&gt;45),2,AND(B2779&lt;=45,B2779&gt;18),3,B2779&lt;=18,4)</f>
        <v>3</v>
      </c>
      <c r="F2779" cm="1">
        <f t="array" ref="F2779">_xlfn.IFS(C2779&gt;7,4,AND(C2779&lt;=7, C2779&gt;5),3,AND(C2779&lt;=5,C2779&gt;4),2,C2779&lt;=4,1)</f>
        <v>4</v>
      </c>
      <c r="G2779" cm="1">
        <f t="array" ref="G2779">_xlfn.IFS(D2779&gt;4094,4,AND(D2779&lt;=4094, D2779&gt;2784),3,AND(D2779&lt;=2784,D2779&gt;1779),2,D2779&lt;=1779,1)</f>
        <v>4</v>
      </c>
      <c r="H2779">
        <f t="shared" si="43"/>
        <v>344</v>
      </c>
      <c r="I2779" t="str" cm="1">
        <f t="array" ref="I2779">_xlfn.IFS(H2779&gt;411,"Platinum",AND(H2779&lt;=411, H2779&gt;311),"Gold",AND(H2779&lt;=311,H2779&gt;211),"Silver",H2779&lt;=211,"Bronze")</f>
        <v>Gold</v>
      </c>
      <c r="J2779" t="str" cm="1">
        <f t="array" ref="J2779">_xlfn.IFS(
H2779="444","Champions",
LEFT(H2779,1)="4","Loyal Customers",
MID(H2779,2,1)="4","Potential Loyalists",
LEFT(H2779,1)="3","Promising",
LEFT(H2779,1)="2","Customers Needing Attention",
LEFT(H2779,1)&lt;="2","At Risk",
RIGHT(H2779,1)="4","Can't Lose Them",
TRUE,"Hibernating"
)</f>
        <v>Potential Loyalists</v>
      </c>
    </row>
    <row r="2780" spans="1:10" x14ac:dyDescent="0.25">
      <c r="A2780" s="3" t="s">
        <v>2796</v>
      </c>
      <c r="B2780">
        <v>67</v>
      </c>
      <c r="C2780">
        <v>6</v>
      </c>
      <c r="D2780">
        <v>3101.72</v>
      </c>
      <c r="E2780" cm="1">
        <f t="array" ref="E2780">_xlfn.IFS(B2780&gt;87,1,AND(B2780&lt;=87, B2780&gt;45),2,AND(B2780&lt;=45,B2780&gt;18),3,B2780&lt;=18,4)</f>
        <v>2</v>
      </c>
      <c r="F2780" cm="1">
        <f t="array" ref="F2780">_xlfn.IFS(C2780&gt;7,4,AND(C2780&lt;=7, C2780&gt;5),3,AND(C2780&lt;=5,C2780&gt;4),2,C2780&lt;=4,1)</f>
        <v>3</v>
      </c>
      <c r="G2780" cm="1">
        <f t="array" ref="G2780">_xlfn.IFS(D2780&gt;4094,4,AND(D2780&lt;=4094, D2780&gt;2784),3,AND(D2780&lt;=2784,D2780&gt;1779),2,D2780&lt;=1779,1)</f>
        <v>3</v>
      </c>
      <c r="H2780">
        <f t="shared" si="43"/>
        <v>233</v>
      </c>
      <c r="I2780" t="str" cm="1">
        <f t="array" ref="I2780">_xlfn.IFS(H2780&gt;411,"Platinum",AND(H2780&lt;=411, H2780&gt;311),"Gold",AND(H2780&lt;=311,H2780&gt;211),"Silver",H2780&lt;=211,"Bronze")</f>
        <v>Silver</v>
      </c>
      <c r="J2780" t="str" cm="1">
        <f t="array" ref="J2780">_xlfn.IFS(
H2780="444","Champions",
LEFT(H2780,1)="4","Loyal Customers",
MID(H2780,2,1)="4","Potential Loyalists",
LEFT(H2780,1)="3","Promising",
LEFT(H2780,1)="2","Customers Needing Attention",
LEFT(H2780,1)&lt;="2","At Risk",
RIGHT(H2780,1)="4","Can't Lose Them",
TRUE,"Hibernating"
)</f>
        <v>Customers Needing Attention</v>
      </c>
    </row>
    <row r="2781" spans="1:10" x14ac:dyDescent="0.25">
      <c r="A2781" s="3" t="s">
        <v>2797</v>
      </c>
      <c r="B2781">
        <v>45</v>
      </c>
      <c r="C2781">
        <v>5</v>
      </c>
      <c r="D2781">
        <v>2662.75</v>
      </c>
      <c r="E2781" cm="1">
        <f t="array" ref="E2781">_xlfn.IFS(B2781&gt;87,1,AND(B2781&lt;=87, B2781&gt;45),2,AND(B2781&lt;=45,B2781&gt;18),3,B2781&lt;=18,4)</f>
        <v>3</v>
      </c>
      <c r="F2781" cm="1">
        <f t="array" ref="F2781">_xlfn.IFS(C2781&gt;7,4,AND(C2781&lt;=7, C2781&gt;5),3,AND(C2781&lt;=5,C2781&gt;4),2,C2781&lt;=4,1)</f>
        <v>2</v>
      </c>
      <c r="G2781" cm="1">
        <f t="array" ref="G2781">_xlfn.IFS(D2781&gt;4094,4,AND(D2781&lt;=4094, D2781&gt;2784),3,AND(D2781&lt;=2784,D2781&gt;1779),2,D2781&lt;=1779,1)</f>
        <v>2</v>
      </c>
      <c r="H2781">
        <f t="shared" si="43"/>
        <v>322</v>
      </c>
      <c r="I2781" t="str" cm="1">
        <f t="array" ref="I2781">_xlfn.IFS(H2781&gt;411,"Platinum",AND(H2781&lt;=411, H2781&gt;311),"Gold",AND(H2781&lt;=311,H2781&gt;211),"Silver",H2781&lt;=211,"Bronze")</f>
        <v>Gold</v>
      </c>
      <c r="J2781" t="str" cm="1">
        <f t="array" ref="J2781">_xlfn.IFS(
H2781="444","Champions",
LEFT(H2781,1)="4","Loyal Customers",
MID(H2781,2,1)="4","Potential Loyalists",
LEFT(H2781,1)="3","Promising",
LEFT(H2781,1)="2","Customers Needing Attention",
LEFT(H2781,1)&lt;="2","At Risk",
RIGHT(H2781,1)="4","Can't Lose Them",
TRUE,"Hibernating"
)</f>
        <v>Promising</v>
      </c>
    </row>
    <row r="2782" spans="1:10" x14ac:dyDescent="0.25">
      <c r="A2782" s="3" t="s">
        <v>2798</v>
      </c>
      <c r="B2782">
        <v>61</v>
      </c>
      <c r="C2782">
        <v>5</v>
      </c>
      <c r="D2782">
        <v>2358</v>
      </c>
      <c r="E2782" cm="1">
        <f t="array" ref="E2782">_xlfn.IFS(B2782&gt;87,1,AND(B2782&lt;=87, B2782&gt;45),2,AND(B2782&lt;=45,B2782&gt;18),3,B2782&lt;=18,4)</f>
        <v>2</v>
      </c>
      <c r="F2782" cm="1">
        <f t="array" ref="F2782">_xlfn.IFS(C2782&gt;7,4,AND(C2782&lt;=7, C2782&gt;5),3,AND(C2782&lt;=5,C2782&gt;4),2,C2782&lt;=4,1)</f>
        <v>2</v>
      </c>
      <c r="G2782" cm="1">
        <f t="array" ref="G2782">_xlfn.IFS(D2782&gt;4094,4,AND(D2782&lt;=4094, D2782&gt;2784),3,AND(D2782&lt;=2784,D2782&gt;1779),2,D2782&lt;=1779,1)</f>
        <v>2</v>
      </c>
      <c r="H2782">
        <f t="shared" si="43"/>
        <v>222</v>
      </c>
      <c r="I2782" t="str" cm="1">
        <f t="array" ref="I2782">_xlfn.IFS(H2782&gt;411,"Platinum",AND(H2782&lt;=411, H2782&gt;311),"Gold",AND(H2782&lt;=311,H2782&gt;211),"Silver",H2782&lt;=211,"Bronze")</f>
        <v>Silver</v>
      </c>
      <c r="J2782" t="str" cm="1">
        <f t="array" ref="J2782">_xlfn.IFS(
H2782="444","Champions",
LEFT(H2782,1)="4","Loyal Customers",
MID(H2782,2,1)="4","Potential Loyalists",
LEFT(H2782,1)="3","Promising",
LEFT(H2782,1)="2","Customers Needing Attention",
LEFT(H2782,1)&lt;="2","At Risk",
RIGHT(H2782,1)="4","Can't Lose Them",
TRUE,"Hibernating"
)</f>
        <v>Customers Needing Attention</v>
      </c>
    </row>
    <row r="2783" spans="1:10" x14ac:dyDescent="0.25">
      <c r="A2783" s="3" t="s">
        <v>2799</v>
      </c>
      <c r="B2783">
        <v>15</v>
      </c>
      <c r="C2783">
        <v>8</v>
      </c>
      <c r="D2783">
        <v>4455.4900000000007</v>
      </c>
      <c r="E2783" cm="1">
        <f t="array" ref="E2783">_xlfn.IFS(B2783&gt;87,1,AND(B2783&lt;=87, B2783&gt;45),2,AND(B2783&lt;=45,B2783&gt;18),3,B2783&lt;=18,4)</f>
        <v>4</v>
      </c>
      <c r="F2783" cm="1">
        <f t="array" ref="F2783">_xlfn.IFS(C2783&gt;7,4,AND(C2783&lt;=7, C2783&gt;5),3,AND(C2783&lt;=5,C2783&gt;4),2,C2783&lt;=4,1)</f>
        <v>4</v>
      </c>
      <c r="G2783" cm="1">
        <f t="array" ref="G2783">_xlfn.IFS(D2783&gt;4094,4,AND(D2783&lt;=4094, D2783&gt;2784),3,AND(D2783&lt;=2784,D2783&gt;1779),2,D2783&lt;=1779,1)</f>
        <v>4</v>
      </c>
      <c r="H2783">
        <f t="shared" si="43"/>
        <v>444</v>
      </c>
      <c r="I2783" t="str" cm="1">
        <f t="array" ref="I2783">_xlfn.IFS(H2783&gt;411,"Platinum",AND(H2783&lt;=411, H2783&gt;311),"Gold",AND(H2783&lt;=311,H2783&gt;211),"Silver",H2783&lt;=211,"Bronze")</f>
        <v>Platinum</v>
      </c>
      <c r="J2783" t="str" cm="1">
        <f t="array" ref="J2783">_xlfn.IFS(
H2783="444","Champions",
LEFT(H2783,1)="4","Loyal Customers",
MID(H2783,2,1)="4","Potential Loyalists",
LEFT(H2783,1)="3","Promising",
LEFT(H2783,1)="2","Customers Needing Attention",
LEFT(H2783,1)&lt;="2","At Risk",
RIGHT(H2783,1)="4","Can't Lose Them",
TRUE,"Hibernating"
)</f>
        <v>Loyal Customers</v>
      </c>
    </row>
    <row r="2784" spans="1:10" x14ac:dyDescent="0.25">
      <c r="A2784" s="3" t="s">
        <v>2800</v>
      </c>
      <c r="B2784">
        <v>70</v>
      </c>
      <c r="C2784">
        <v>2</v>
      </c>
      <c r="D2784">
        <v>1405.99</v>
      </c>
      <c r="E2784" cm="1">
        <f t="array" ref="E2784">_xlfn.IFS(B2784&gt;87,1,AND(B2784&lt;=87, B2784&gt;45),2,AND(B2784&lt;=45,B2784&gt;18),3,B2784&lt;=18,4)</f>
        <v>2</v>
      </c>
      <c r="F2784" cm="1">
        <f t="array" ref="F2784">_xlfn.IFS(C2784&gt;7,4,AND(C2784&lt;=7, C2784&gt;5),3,AND(C2784&lt;=5,C2784&gt;4),2,C2784&lt;=4,1)</f>
        <v>1</v>
      </c>
      <c r="G2784" cm="1">
        <f t="array" ref="G2784">_xlfn.IFS(D2784&gt;4094,4,AND(D2784&lt;=4094, D2784&gt;2784),3,AND(D2784&lt;=2784,D2784&gt;1779),2,D2784&lt;=1779,1)</f>
        <v>1</v>
      </c>
      <c r="H2784">
        <f t="shared" si="43"/>
        <v>211</v>
      </c>
      <c r="I2784" t="str" cm="1">
        <f t="array" ref="I2784">_xlfn.IFS(H2784&gt;411,"Platinum",AND(H2784&lt;=411, H2784&gt;311),"Gold",AND(H2784&lt;=311,H2784&gt;211),"Silver",H2784&lt;=211,"Bronze")</f>
        <v>Bronze</v>
      </c>
      <c r="J2784" t="str" cm="1">
        <f t="array" ref="J2784">_xlfn.IFS(
H2784="444","Champions",
LEFT(H2784,1)="4","Loyal Customers",
MID(H2784,2,1)="4","Potential Loyalists",
LEFT(H2784,1)="3","Promising",
LEFT(H2784,1)="2","Customers Needing Attention",
LEFT(H2784,1)&lt;="2","At Risk",
RIGHT(H2784,1)="4","Can't Lose Them",
TRUE,"Hibernating"
)</f>
        <v>Customers Needing Attention</v>
      </c>
    </row>
    <row r="2785" spans="1:10" x14ac:dyDescent="0.25">
      <c r="A2785" s="3" t="s">
        <v>2801</v>
      </c>
      <c r="B2785">
        <v>8</v>
      </c>
      <c r="C2785">
        <v>10</v>
      </c>
      <c r="D2785">
        <v>2921.7599999999998</v>
      </c>
      <c r="E2785" cm="1">
        <f t="array" ref="E2785">_xlfn.IFS(B2785&gt;87,1,AND(B2785&lt;=87, B2785&gt;45),2,AND(B2785&lt;=45,B2785&gt;18),3,B2785&lt;=18,4)</f>
        <v>4</v>
      </c>
      <c r="F2785" cm="1">
        <f t="array" ref="F2785">_xlfn.IFS(C2785&gt;7,4,AND(C2785&lt;=7, C2785&gt;5),3,AND(C2785&lt;=5,C2785&gt;4),2,C2785&lt;=4,1)</f>
        <v>4</v>
      </c>
      <c r="G2785" cm="1">
        <f t="array" ref="G2785">_xlfn.IFS(D2785&gt;4094,4,AND(D2785&lt;=4094, D2785&gt;2784),3,AND(D2785&lt;=2784,D2785&gt;1779),2,D2785&lt;=1779,1)</f>
        <v>3</v>
      </c>
      <c r="H2785">
        <f t="shared" si="43"/>
        <v>443</v>
      </c>
      <c r="I2785" t="str" cm="1">
        <f t="array" ref="I2785">_xlfn.IFS(H2785&gt;411,"Platinum",AND(H2785&lt;=411, H2785&gt;311),"Gold",AND(H2785&lt;=311,H2785&gt;211),"Silver",H2785&lt;=211,"Bronze")</f>
        <v>Platinum</v>
      </c>
      <c r="J2785" t="str" cm="1">
        <f t="array" ref="J2785">_xlfn.IFS(
H2785="444","Champions",
LEFT(H2785,1)="4","Loyal Customers",
MID(H2785,2,1)="4","Potential Loyalists",
LEFT(H2785,1)="3","Promising",
LEFT(H2785,1)="2","Customers Needing Attention",
LEFT(H2785,1)&lt;="2","At Risk",
RIGHT(H2785,1)="4","Can't Lose Them",
TRUE,"Hibernating"
)</f>
        <v>Loyal Customers</v>
      </c>
    </row>
    <row r="2786" spans="1:10" x14ac:dyDescent="0.25">
      <c r="A2786" s="3" t="s">
        <v>2802</v>
      </c>
      <c r="B2786">
        <v>163</v>
      </c>
      <c r="C2786">
        <v>2</v>
      </c>
      <c r="D2786">
        <v>204.36</v>
      </c>
      <c r="E2786" cm="1">
        <f t="array" ref="E2786">_xlfn.IFS(B2786&gt;87,1,AND(B2786&lt;=87, B2786&gt;45),2,AND(B2786&lt;=45,B2786&gt;18),3,B2786&lt;=18,4)</f>
        <v>1</v>
      </c>
      <c r="F2786" cm="1">
        <f t="array" ref="F2786">_xlfn.IFS(C2786&gt;7,4,AND(C2786&lt;=7, C2786&gt;5),3,AND(C2786&lt;=5,C2786&gt;4),2,C2786&lt;=4,1)</f>
        <v>1</v>
      </c>
      <c r="G2786" cm="1">
        <f t="array" ref="G2786">_xlfn.IFS(D2786&gt;4094,4,AND(D2786&lt;=4094, D2786&gt;2784),3,AND(D2786&lt;=2784,D2786&gt;1779),2,D2786&lt;=1779,1)</f>
        <v>1</v>
      </c>
      <c r="H2786">
        <f t="shared" si="43"/>
        <v>111</v>
      </c>
      <c r="I2786" t="str" cm="1">
        <f t="array" ref="I2786">_xlfn.IFS(H2786&gt;411,"Platinum",AND(H2786&lt;=411, H2786&gt;311),"Gold",AND(H2786&lt;=311,H2786&gt;211),"Silver",H2786&lt;=211,"Bronze")</f>
        <v>Bronze</v>
      </c>
      <c r="J2786" t="str" cm="1">
        <f t="array" ref="J2786">_xlfn.IFS(
H2786="444","Champions",
LEFT(H2786,1)="4","Loyal Customers",
MID(H2786,2,1)="4","Potential Loyalists",
LEFT(H2786,1)="3","Promising",
LEFT(H2786,1)="2","Customers Needing Attention",
LEFT(H2786,1)&lt;="2","At Risk",
RIGHT(H2786,1)="4","Can't Lose Them",
TRUE,"Hibernating"
)</f>
        <v>At Risk</v>
      </c>
    </row>
    <row r="2787" spans="1:10" x14ac:dyDescent="0.25">
      <c r="A2787" s="3" t="s">
        <v>2803</v>
      </c>
      <c r="B2787">
        <v>8</v>
      </c>
      <c r="C2787">
        <v>5</v>
      </c>
      <c r="D2787">
        <v>5070.2299999999996</v>
      </c>
      <c r="E2787" cm="1">
        <f t="array" ref="E2787">_xlfn.IFS(B2787&gt;87,1,AND(B2787&lt;=87, B2787&gt;45),2,AND(B2787&lt;=45,B2787&gt;18),3,B2787&lt;=18,4)</f>
        <v>4</v>
      </c>
      <c r="F2787" cm="1">
        <f t="array" ref="F2787">_xlfn.IFS(C2787&gt;7,4,AND(C2787&lt;=7, C2787&gt;5),3,AND(C2787&lt;=5,C2787&gt;4),2,C2787&lt;=4,1)</f>
        <v>2</v>
      </c>
      <c r="G2787" cm="1">
        <f t="array" ref="G2787">_xlfn.IFS(D2787&gt;4094,4,AND(D2787&lt;=4094, D2787&gt;2784),3,AND(D2787&lt;=2784,D2787&gt;1779),2,D2787&lt;=1779,1)</f>
        <v>4</v>
      </c>
      <c r="H2787">
        <f t="shared" si="43"/>
        <v>424</v>
      </c>
      <c r="I2787" t="str" cm="1">
        <f t="array" ref="I2787">_xlfn.IFS(H2787&gt;411,"Platinum",AND(H2787&lt;=411, H2787&gt;311),"Gold",AND(H2787&lt;=311,H2787&gt;211),"Silver",H2787&lt;=211,"Bronze")</f>
        <v>Platinum</v>
      </c>
      <c r="J2787" t="str" cm="1">
        <f t="array" ref="J2787">_xlfn.IFS(
H2787="444","Champions",
LEFT(H2787,1)="4","Loyal Customers",
MID(H2787,2,1)="4","Potential Loyalists",
LEFT(H2787,1)="3","Promising",
LEFT(H2787,1)="2","Customers Needing Attention",
LEFT(H2787,1)&lt;="2","At Risk",
RIGHT(H2787,1)="4","Can't Lose Them",
TRUE,"Hibernating"
)</f>
        <v>Loyal Customers</v>
      </c>
    </row>
    <row r="2788" spans="1:10" x14ac:dyDescent="0.25">
      <c r="A2788" s="3" t="s">
        <v>2804</v>
      </c>
      <c r="B2788">
        <v>146</v>
      </c>
      <c r="C2788">
        <v>7</v>
      </c>
      <c r="D2788">
        <v>3428.15</v>
      </c>
      <c r="E2788" cm="1">
        <f t="array" ref="E2788">_xlfn.IFS(B2788&gt;87,1,AND(B2788&lt;=87, B2788&gt;45),2,AND(B2788&lt;=45,B2788&gt;18),3,B2788&lt;=18,4)</f>
        <v>1</v>
      </c>
      <c r="F2788" cm="1">
        <f t="array" ref="F2788">_xlfn.IFS(C2788&gt;7,4,AND(C2788&lt;=7, C2788&gt;5),3,AND(C2788&lt;=5,C2788&gt;4),2,C2788&lt;=4,1)</f>
        <v>3</v>
      </c>
      <c r="G2788" cm="1">
        <f t="array" ref="G2788">_xlfn.IFS(D2788&gt;4094,4,AND(D2788&lt;=4094, D2788&gt;2784),3,AND(D2788&lt;=2784,D2788&gt;1779),2,D2788&lt;=1779,1)</f>
        <v>3</v>
      </c>
      <c r="H2788">
        <f t="shared" si="43"/>
        <v>133</v>
      </c>
      <c r="I2788" t="str" cm="1">
        <f t="array" ref="I2788">_xlfn.IFS(H2788&gt;411,"Platinum",AND(H2788&lt;=411, H2788&gt;311),"Gold",AND(H2788&lt;=311,H2788&gt;211),"Silver",H2788&lt;=211,"Bronze")</f>
        <v>Bronze</v>
      </c>
      <c r="J2788" t="str" cm="1">
        <f t="array" ref="J2788">_xlfn.IFS(
H2788="444","Champions",
LEFT(H2788,1)="4","Loyal Customers",
MID(H2788,2,1)="4","Potential Loyalists",
LEFT(H2788,1)="3","Promising",
LEFT(H2788,1)="2","Customers Needing Attention",
LEFT(H2788,1)&lt;="2","At Risk",
RIGHT(H2788,1)="4","Can't Lose Them",
TRUE,"Hibernating"
)</f>
        <v>At Risk</v>
      </c>
    </row>
    <row r="2789" spans="1:10" x14ac:dyDescent="0.25">
      <c r="A2789" s="3" t="s">
        <v>2805</v>
      </c>
      <c r="B2789">
        <v>89</v>
      </c>
      <c r="C2789">
        <v>4</v>
      </c>
      <c r="D2789">
        <v>463.02</v>
      </c>
      <c r="E2789" cm="1">
        <f t="array" ref="E2789">_xlfn.IFS(B2789&gt;87,1,AND(B2789&lt;=87, B2789&gt;45),2,AND(B2789&lt;=45,B2789&gt;18),3,B2789&lt;=18,4)</f>
        <v>1</v>
      </c>
      <c r="F2789" cm="1">
        <f t="array" ref="F2789">_xlfn.IFS(C2789&gt;7,4,AND(C2789&lt;=7, C2789&gt;5),3,AND(C2789&lt;=5,C2789&gt;4),2,C2789&lt;=4,1)</f>
        <v>1</v>
      </c>
      <c r="G2789" cm="1">
        <f t="array" ref="G2789">_xlfn.IFS(D2789&gt;4094,4,AND(D2789&lt;=4094, D2789&gt;2784),3,AND(D2789&lt;=2784,D2789&gt;1779),2,D2789&lt;=1779,1)</f>
        <v>1</v>
      </c>
      <c r="H2789">
        <f t="shared" si="43"/>
        <v>111</v>
      </c>
      <c r="I2789" t="str" cm="1">
        <f t="array" ref="I2789">_xlfn.IFS(H2789&gt;411,"Platinum",AND(H2789&lt;=411, H2789&gt;311),"Gold",AND(H2789&lt;=311,H2789&gt;211),"Silver",H2789&lt;=211,"Bronze")</f>
        <v>Bronze</v>
      </c>
      <c r="J2789" t="str" cm="1">
        <f t="array" ref="J2789">_xlfn.IFS(
H2789="444","Champions",
LEFT(H2789,1)="4","Loyal Customers",
MID(H2789,2,1)="4","Potential Loyalists",
LEFT(H2789,1)="3","Promising",
LEFT(H2789,1)="2","Customers Needing Attention",
LEFT(H2789,1)&lt;="2","At Risk",
RIGHT(H2789,1)="4","Can't Lose Them",
TRUE,"Hibernating"
)</f>
        <v>At Risk</v>
      </c>
    </row>
    <row r="2790" spans="1:10" x14ac:dyDescent="0.25">
      <c r="A2790" s="3" t="s">
        <v>2806</v>
      </c>
      <c r="B2790">
        <v>14</v>
      </c>
      <c r="C2790">
        <v>6</v>
      </c>
      <c r="D2790">
        <v>9458.17</v>
      </c>
      <c r="E2790" cm="1">
        <f t="array" ref="E2790">_xlfn.IFS(B2790&gt;87,1,AND(B2790&lt;=87, B2790&gt;45),2,AND(B2790&lt;=45,B2790&gt;18),3,B2790&lt;=18,4)</f>
        <v>4</v>
      </c>
      <c r="F2790" cm="1">
        <f t="array" ref="F2790">_xlfn.IFS(C2790&gt;7,4,AND(C2790&lt;=7, C2790&gt;5),3,AND(C2790&lt;=5,C2790&gt;4),2,C2790&lt;=4,1)</f>
        <v>3</v>
      </c>
      <c r="G2790" cm="1">
        <f t="array" ref="G2790">_xlfn.IFS(D2790&gt;4094,4,AND(D2790&lt;=4094, D2790&gt;2784),3,AND(D2790&lt;=2784,D2790&gt;1779),2,D2790&lt;=1779,1)</f>
        <v>4</v>
      </c>
      <c r="H2790">
        <f t="shared" si="43"/>
        <v>434</v>
      </c>
      <c r="I2790" t="str" cm="1">
        <f t="array" ref="I2790">_xlfn.IFS(H2790&gt;411,"Platinum",AND(H2790&lt;=411, H2790&gt;311),"Gold",AND(H2790&lt;=311,H2790&gt;211),"Silver",H2790&lt;=211,"Bronze")</f>
        <v>Platinum</v>
      </c>
      <c r="J2790" t="str" cm="1">
        <f t="array" ref="J2790">_xlfn.IFS(
H2790="444","Champions",
LEFT(H2790,1)="4","Loyal Customers",
MID(H2790,2,1)="4","Potential Loyalists",
LEFT(H2790,1)="3","Promising",
LEFT(H2790,1)="2","Customers Needing Attention",
LEFT(H2790,1)&lt;="2","At Risk",
RIGHT(H2790,1)="4","Can't Lose Them",
TRUE,"Hibernating"
)</f>
        <v>Loyal Customers</v>
      </c>
    </row>
    <row r="2791" spans="1:10" x14ac:dyDescent="0.25">
      <c r="A2791" s="3" t="s">
        <v>2807</v>
      </c>
      <c r="B2791">
        <v>11</v>
      </c>
      <c r="C2791">
        <v>6</v>
      </c>
      <c r="D2791">
        <v>3329.97</v>
      </c>
      <c r="E2791" cm="1">
        <f t="array" ref="E2791">_xlfn.IFS(B2791&gt;87,1,AND(B2791&lt;=87, B2791&gt;45),2,AND(B2791&lt;=45,B2791&gt;18),3,B2791&lt;=18,4)</f>
        <v>4</v>
      </c>
      <c r="F2791" cm="1">
        <f t="array" ref="F2791">_xlfn.IFS(C2791&gt;7,4,AND(C2791&lt;=7, C2791&gt;5),3,AND(C2791&lt;=5,C2791&gt;4),2,C2791&lt;=4,1)</f>
        <v>3</v>
      </c>
      <c r="G2791" cm="1">
        <f t="array" ref="G2791">_xlfn.IFS(D2791&gt;4094,4,AND(D2791&lt;=4094, D2791&gt;2784),3,AND(D2791&lt;=2784,D2791&gt;1779),2,D2791&lt;=1779,1)</f>
        <v>3</v>
      </c>
      <c r="H2791">
        <f t="shared" si="43"/>
        <v>433</v>
      </c>
      <c r="I2791" t="str" cm="1">
        <f t="array" ref="I2791">_xlfn.IFS(H2791&gt;411,"Platinum",AND(H2791&lt;=411, H2791&gt;311),"Gold",AND(H2791&lt;=311,H2791&gt;211),"Silver",H2791&lt;=211,"Bronze")</f>
        <v>Platinum</v>
      </c>
      <c r="J2791" t="str" cm="1">
        <f t="array" ref="J2791">_xlfn.IFS(
H2791="444","Champions",
LEFT(H2791,1)="4","Loyal Customers",
MID(H2791,2,1)="4","Potential Loyalists",
LEFT(H2791,1)="3","Promising",
LEFT(H2791,1)="2","Customers Needing Attention",
LEFT(H2791,1)&lt;="2","At Risk",
RIGHT(H2791,1)="4","Can't Lose Them",
TRUE,"Hibernating"
)</f>
        <v>Loyal Customers</v>
      </c>
    </row>
    <row r="2792" spans="1:10" x14ac:dyDescent="0.25">
      <c r="A2792" s="3" t="s">
        <v>2808</v>
      </c>
      <c r="B2792">
        <v>50</v>
      </c>
      <c r="C2792">
        <v>7</v>
      </c>
      <c r="D2792">
        <v>4724.04</v>
      </c>
      <c r="E2792" cm="1">
        <f t="array" ref="E2792">_xlfn.IFS(B2792&gt;87,1,AND(B2792&lt;=87, B2792&gt;45),2,AND(B2792&lt;=45,B2792&gt;18),3,B2792&lt;=18,4)</f>
        <v>2</v>
      </c>
      <c r="F2792" cm="1">
        <f t="array" ref="F2792">_xlfn.IFS(C2792&gt;7,4,AND(C2792&lt;=7, C2792&gt;5),3,AND(C2792&lt;=5,C2792&gt;4),2,C2792&lt;=4,1)</f>
        <v>3</v>
      </c>
      <c r="G2792" cm="1">
        <f t="array" ref="G2792">_xlfn.IFS(D2792&gt;4094,4,AND(D2792&lt;=4094, D2792&gt;2784),3,AND(D2792&lt;=2784,D2792&gt;1779),2,D2792&lt;=1779,1)</f>
        <v>4</v>
      </c>
      <c r="H2792">
        <f t="shared" si="43"/>
        <v>234</v>
      </c>
      <c r="I2792" t="str" cm="1">
        <f t="array" ref="I2792">_xlfn.IFS(H2792&gt;411,"Platinum",AND(H2792&lt;=411, H2792&gt;311),"Gold",AND(H2792&lt;=311,H2792&gt;211),"Silver",H2792&lt;=211,"Bronze")</f>
        <v>Silver</v>
      </c>
      <c r="J2792" t="str" cm="1">
        <f t="array" ref="J2792">_xlfn.IFS(
H2792="444","Champions",
LEFT(H2792,1)="4","Loyal Customers",
MID(H2792,2,1)="4","Potential Loyalists",
LEFT(H2792,1)="3","Promising",
LEFT(H2792,1)="2","Customers Needing Attention",
LEFT(H2792,1)&lt;="2","At Risk",
RIGHT(H2792,1)="4","Can't Lose Them",
TRUE,"Hibernating"
)</f>
        <v>Customers Needing Attention</v>
      </c>
    </row>
    <row r="2793" spans="1:10" x14ac:dyDescent="0.25">
      <c r="A2793" s="3" t="s">
        <v>2809</v>
      </c>
      <c r="B2793">
        <v>115</v>
      </c>
      <c r="C2793">
        <v>6</v>
      </c>
      <c r="D2793">
        <v>2692.7</v>
      </c>
      <c r="E2793" cm="1">
        <f t="array" ref="E2793">_xlfn.IFS(B2793&gt;87,1,AND(B2793&lt;=87, B2793&gt;45),2,AND(B2793&lt;=45,B2793&gt;18),3,B2793&lt;=18,4)</f>
        <v>1</v>
      </c>
      <c r="F2793" cm="1">
        <f t="array" ref="F2793">_xlfn.IFS(C2793&gt;7,4,AND(C2793&lt;=7, C2793&gt;5),3,AND(C2793&lt;=5,C2793&gt;4),2,C2793&lt;=4,1)</f>
        <v>3</v>
      </c>
      <c r="G2793" cm="1">
        <f t="array" ref="G2793">_xlfn.IFS(D2793&gt;4094,4,AND(D2793&lt;=4094, D2793&gt;2784),3,AND(D2793&lt;=2784,D2793&gt;1779),2,D2793&lt;=1779,1)</f>
        <v>2</v>
      </c>
      <c r="H2793">
        <f t="shared" si="43"/>
        <v>132</v>
      </c>
      <c r="I2793" t="str" cm="1">
        <f t="array" ref="I2793">_xlfn.IFS(H2793&gt;411,"Platinum",AND(H2793&lt;=411, H2793&gt;311),"Gold",AND(H2793&lt;=311,H2793&gt;211),"Silver",H2793&lt;=211,"Bronze")</f>
        <v>Bronze</v>
      </c>
      <c r="J2793" t="str" cm="1">
        <f t="array" ref="J2793">_xlfn.IFS(
H2793="444","Champions",
LEFT(H2793,1)="4","Loyal Customers",
MID(H2793,2,1)="4","Potential Loyalists",
LEFT(H2793,1)="3","Promising",
LEFT(H2793,1)="2","Customers Needing Attention",
LEFT(H2793,1)&lt;="2","At Risk",
RIGHT(H2793,1)="4","Can't Lose Them",
TRUE,"Hibernating"
)</f>
        <v>At Risk</v>
      </c>
    </row>
    <row r="2794" spans="1:10" x14ac:dyDescent="0.25">
      <c r="A2794" s="3" t="s">
        <v>2810</v>
      </c>
      <c r="B2794">
        <v>43</v>
      </c>
      <c r="C2794">
        <v>5</v>
      </c>
      <c r="D2794">
        <v>2022.2</v>
      </c>
      <c r="E2794" cm="1">
        <f t="array" ref="E2794">_xlfn.IFS(B2794&gt;87,1,AND(B2794&lt;=87, B2794&gt;45),2,AND(B2794&lt;=45,B2794&gt;18),3,B2794&lt;=18,4)</f>
        <v>3</v>
      </c>
      <c r="F2794" cm="1">
        <f t="array" ref="F2794">_xlfn.IFS(C2794&gt;7,4,AND(C2794&lt;=7, C2794&gt;5),3,AND(C2794&lt;=5,C2794&gt;4),2,C2794&lt;=4,1)</f>
        <v>2</v>
      </c>
      <c r="G2794" cm="1">
        <f t="array" ref="G2794">_xlfn.IFS(D2794&gt;4094,4,AND(D2794&lt;=4094, D2794&gt;2784),3,AND(D2794&lt;=2784,D2794&gt;1779),2,D2794&lt;=1779,1)</f>
        <v>2</v>
      </c>
      <c r="H2794">
        <f t="shared" si="43"/>
        <v>322</v>
      </c>
      <c r="I2794" t="str" cm="1">
        <f t="array" ref="I2794">_xlfn.IFS(H2794&gt;411,"Platinum",AND(H2794&lt;=411, H2794&gt;311),"Gold",AND(H2794&lt;=311,H2794&gt;211),"Silver",H2794&lt;=211,"Bronze")</f>
        <v>Gold</v>
      </c>
      <c r="J2794" t="str" cm="1">
        <f t="array" ref="J2794">_xlfn.IFS(
H2794="444","Champions",
LEFT(H2794,1)="4","Loyal Customers",
MID(H2794,2,1)="4","Potential Loyalists",
LEFT(H2794,1)="3","Promising",
LEFT(H2794,1)="2","Customers Needing Attention",
LEFT(H2794,1)&lt;="2","At Risk",
RIGHT(H2794,1)="4","Can't Lose Them",
TRUE,"Hibernating"
)</f>
        <v>Promising</v>
      </c>
    </row>
    <row r="2795" spans="1:10" x14ac:dyDescent="0.25">
      <c r="A2795" s="3" t="s">
        <v>2811</v>
      </c>
      <c r="B2795">
        <v>13</v>
      </c>
      <c r="C2795">
        <v>9</v>
      </c>
      <c r="D2795">
        <v>3939.7299999999996</v>
      </c>
      <c r="E2795" cm="1">
        <f t="array" ref="E2795">_xlfn.IFS(B2795&gt;87,1,AND(B2795&lt;=87, B2795&gt;45),2,AND(B2795&lt;=45,B2795&gt;18),3,B2795&lt;=18,4)</f>
        <v>4</v>
      </c>
      <c r="F2795" cm="1">
        <f t="array" ref="F2795">_xlfn.IFS(C2795&gt;7,4,AND(C2795&lt;=7, C2795&gt;5),3,AND(C2795&lt;=5,C2795&gt;4),2,C2795&lt;=4,1)</f>
        <v>4</v>
      </c>
      <c r="G2795" cm="1">
        <f t="array" ref="G2795">_xlfn.IFS(D2795&gt;4094,4,AND(D2795&lt;=4094, D2795&gt;2784),3,AND(D2795&lt;=2784,D2795&gt;1779),2,D2795&lt;=1779,1)</f>
        <v>3</v>
      </c>
      <c r="H2795">
        <f t="shared" si="43"/>
        <v>443</v>
      </c>
      <c r="I2795" t="str" cm="1">
        <f t="array" ref="I2795">_xlfn.IFS(H2795&gt;411,"Platinum",AND(H2795&lt;=411, H2795&gt;311),"Gold",AND(H2795&lt;=311,H2795&gt;211),"Silver",H2795&lt;=211,"Bronze")</f>
        <v>Platinum</v>
      </c>
      <c r="J2795" t="str" cm="1">
        <f t="array" ref="J2795">_xlfn.IFS(
H2795="444","Champions",
LEFT(H2795,1)="4","Loyal Customers",
MID(H2795,2,1)="4","Potential Loyalists",
LEFT(H2795,1)="3","Promising",
LEFT(H2795,1)="2","Customers Needing Attention",
LEFT(H2795,1)&lt;="2","At Risk",
RIGHT(H2795,1)="4","Can't Lose Them",
TRUE,"Hibernating"
)</f>
        <v>Loyal Customers</v>
      </c>
    </row>
    <row r="2796" spans="1:10" x14ac:dyDescent="0.25">
      <c r="A2796" s="3" t="s">
        <v>2812</v>
      </c>
      <c r="B2796">
        <v>101</v>
      </c>
      <c r="C2796">
        <v>8</v>
      </c>
      <c r="D2796">
        <v>3931.7700000000004</v>
      </c>
      <c r="E2796" cm="1">
        <f t="array" ref="E2796">_xlfn.IFS(B2796&gt;87,1,AND(B2796&lt;=87, B2796&gt;45),2,AND(B2796&lt;=45,B2796&gt;18),3,B2796&lt;=18,4)</f>
        <v>1</v>
      </c>
      <c r="F2796" cm="1">
        <f t="array" ref="F2796">_xlfn.IFS(C2796&gt;7,4,AND(C2796&lt;=7, C2796&gt;5),3,AND(C2796&lt;=5,C2796&gt;4),2,C2796&lt;=4,1)</f>
        <v>4</v>
      </c>
      <c r="G2796" cm="1">
        <f t="array" ref="G2796">_xlfn.IFS(D2796&gt;4094,4,AND(D2796&lt;=4094, D2796&gt;2784),3,AND(D2796&lt;=2784,D2796&gt;1779),2,D2796&lt;=1779,1)</f>
        <v>3</v>
      </c>
      <c r="H2796">
        <f t="shared" si="43"/>
        <v>143</v>
      </c>
      <c r="I2796" t="str" cm="1">
        <f t="array" ref="I2796">_xlfn.IFS(H2796&gt;411,"Platinum",AND(H2796&lt;=411, H2796&gt;311),"Gold",AND(H2796&lt;=311,H2796&gt;211),"Silver",H2796&lt;=211,"Bronze")</f>
        <v>Bronze</v>
      </c>
      <c r="J2796" t="str" cm="1">
        <f t="array" ref="J2796">_xlfn.IFS(
H2796="444","Champions",
LEFT(H2796,1)="4","Loyal Customers",
MID(H2796,2,1)="4","Potential Loyalists",
LEFT(H2796,1)="3","Promising",
LEFT(H2796,1)="2","Customers Needing Attention",
LEFT(H2796,1)&lt;="2","At Risk",
RIGHT(H2796,1)="4","Can't Lose Them",
TRUE,"Hibernating"
)</f>
        <v>Potential Loyalists</v>
      </c>
    </row>
    <row r="2797" spans="1:10" x14ac:dyDescent="0.25">
      <c r="A2797" s="3" t="s">
        <v>2813</v>
      </c>
      <c r="B2797">
        <v>7</v>
      </c>
      <c r="C2797">
        <v>9</v>
      </c>
      <c r="D2797">
        <v>6338.49</v>
      </c>
      <c r="E2797" cm="1">
        <f t="array" ref="E2797">_xlfn.IFS(B2797&gt;87,1,AND(B2797&lt;=87, B2797&gt;45),2,AND(B2797&lt;=45,B2797&gt;18),3,B2797&lt;=18,4)</f>
        <v>4</v>
      </c>
      <c r="F2797" cm="1">
        <f t="array" ref="F2797">_xlfn.IFS(C2797&gt;7,4,AND(C2797&lt;=7, C2797&gt;5),3,AND(C2797&lt;=5,C2797&gt;4),2,C2797&lt;=4,1)</f>
        <v>4</v>
      </c>
      <c r="G2797" cm="1">
        <f t="array" ref="G2797">_xlfn.IFS(D2797&gt;4094,4,AND(D2797&lt;=4094, D2797&gt;2784),3,AND(D2797&lt;=2784,D2797&gt;1779),2,D2797&lt;=1779,1)</f>
        <v>4</v>
      </c>
      <c r="H2797">
        <f t="shared" si="43"/>
        <v>444</v>
      </c>
      <c r="I2797" t="str" cm="1">
        <f t="array" ref="I2797">_xlfn.IFS(H2797&gt;411,"Platinum",AND(H2797&lt;=411, H2797&gt;311),"Gold",AND(H2797&lt;=311,H2797&gt;211),"Silver",H2797&lt;=211,"Bronze")</f>
        <v>Platinum</v>
      </c>
      <c r="J2797" t="str" cm="1">
        <f t="array" ref="J2797">_xlfn.IFS(
H2797="444","Champions",
LEFT(H2797,1)="4","Loyal Customers",
MID(H2797,2,1)="4","Potential Loyalists",
LEFT(H2797,1)="3","Promising",
LEFT(H2797,1)="2","Customers Needing Attention",
LEFT(H2797,1)&lt;="2","At Risk",
RIGHT(H2797,1)="4","Can't Lose Them",
TRUE,"Hibernating"
)</f>
        <v>Loyal Customers</v>
      </c>
    </row>
    <row r="2798" spans="1:10" x14ac:dyDescent="0.25">
      <c r="A2798" s="3" t="s">
        <v>2814</v>
      </c>
      <c r="B2798">
        <v>111</v>
      </c>
      <c r="C2798">
        <v>7</v>
      </c>
      <c r="D2798">
        <v>3290.2599999999998</v>
      </c>
      <c r="E2798" cm="1">
        <f t="array" ref="E2798">_xlfn.IFS(B2798&gt;87,1,AND(B2798&lt;=87, B2798&gt;45),2,AND(B2798&lt;=45,B2798&gt;18),3,B2798&lt;=18,4)</f>
        <v>1</v>
      </c>
      <c r="F2798" cm="1">
        <f t="array" ref="F2798">_xlfn.IFS(C2798&gt;7,4,AND(C2798&lt;=7, C2798&gt;5),3,AND(C2798&lt;=5,C2798&gt;4),2,C2798&lt;=4,1)</f>
        <v>3</v>
      </c>
      <c r="G2798" cm="1">
        <f t="array" ref="G2798">_xlfn.IFS(D2798&gt;4094,4,AND(D2798&lt;=4094, D2798&gt;2784),3,AND(D2798&lt;=2784,D2798&gt;1779),2,D2798&lt;=1779,1)</f>
        <v>3</v>
      </c>
      <c r="H2798">
        <f t="shared" si="43"/>
        <v>133</v>
      </c>
      <c r="I2798" t="str" cm="1">
        <f t="array" ref="I2798">_xlfn.IFS(H2798&gt;411,"Platinum",AND(H2798&lt;=411, H2798&gt;311),"Gold",AND(H2798&lt;=311,H2798&gt;211),"Silver",H2798&lt;=211,"Bronze")</f>
        <v>Bronze</v>
      </c>
      <c r="J2798" t="str" cm="1">
        <f t="array" ref="J2798">_xlfn.IFS(
H2798="444","Champions",
LEFT(H2798,1)="4","Loyal Customers",
MID(H2798,2,1)="4","Potential Loyalists",
LEFT(H2798,1)="3","Promising",
LEFT(H2798,1)="2","Customers Needing Attention",
LEFT(H2798,1)&lt;="2","At Risk",
RIGHT(H2798,1)="4","Can't Lose Them",
TRUE,"Hibernating"
)</f>
        <v>At Risk</v>
      </c>
    </row>
    <row r="2799" spans="1:10" x14ac:dyDescent="0.25">
      <c r="A2799" s="3" t="s">
        <v>2815</v>
      </c>
      <c r="B2799">
        <v>9</v>
      </c>
      <c r="C2799">
        <v>5</v>
      </c>
      <c r="D2799">
        <v>5004.5200000000004</v>
      </c>
      <c r="E2799" cm="1">
        <f t="array" ref="E2799">_xlfn.IFS(B2799&gt;87,1,AND(B2799&lt;=87, B2799&gt;45),2,AND(B2799&lt;=45,B2799&gt;18),3,B2799&lt;=18,4)</f>
        <v>4</v>
      </c>
      <c r="F2799" cm="1">
        <f t="array" ref="F2799">_xlfn.IFS(C2799&gt;7,4,AND(C2799&lt;=7, C2799&gt;5),3,AND(C2799&lt;=5,C2799&gt;4),2,C2799&lt;=4,1)</f>
        <v>2</v>
      </c>
      <c r="G2799" cm="1">
        <f t="array" ref="G2799">_xlfn.IFS(D2799&gt;4094,4,AND(D2799&lt;=4094, D2799&gt;2784),3,AND(D2799&lt;=2784,D2799&gt;1779),2,D2799&lt;=1779,1)</f>
        <v>4</v>
      </c>
      <c r="H2799">
        <f t="shared" si="43"/>
        <v>424</v>
      </c>
      <c r="I2799" t="str" cm="1">
        <f t="array" ref="I2799">_xlfn.IFS(H2799&gt;411,"Platinum",AND(H2799&lt;=411, H2799&gt;311),"Gold",AND(H2799&lt;=311,H2799&gt;211),"Silver",H2799&lt;=211,"Bronze")</f>
        <v>Platinum</v>
      </c>
      <c r="J2799" t="str" cm="1">
        <f t="array" ref="J2799">_xlfn.IFS(
H2799="444","Champions",
LEFT(H2799,1)="4","Loyal Customers",
MID(H2799,2,1)="4","Potential Loyalists",
LEFT(H2799,1)="3","Promising",
LEFT(H2799,1)="2","Customers Needing Attention",
LEFT(H2799,1)&lt;="2","At Risk",
RIGHT(H2799,1)="4","Can't Lose Them",
TRUE,"Hibernating"
)</f>
        <v>Loyal Customers</v>
      </c>
    </row>
    <row r="2800" spans="1:10" x14ac:dyDescent="0.25">
      <c r="A2800" s="3" t="s">
        <v>2816</v>
      </c>
      <c r="B2800">
        <v>31</v>
      </c>
      <c r="C2800">
        <v>8</v>
      </c>
      <c r="D2800">
        <v>2598.1299999999997</v>
      </c>
      <c r="E2800" cm="1">
        <f t="array" ref="E2800">_xlfn.IFS(B2800&gt;87,1,AND(B2800&lt;=87, B2800&gt;45),2,AND(B2800&lt;=45,B2800&gt;18),3,B2800&lt;=18,4)</f>
        <v>3</v>
      </c>
      <c r="F2800" cm="1">
        <f t="array" ref="F2800">_xlfn.IFS(C2800&gt;7,4,AND(C2800&lt;=7, C2800&gt;5),3,AND(C2800&lt;=5,C2800&gt;4),2,C2800&lt;=4,1)</f>
        <v>4</v>
      </c>
      <c r="G2800" cm="1">
        <f t="array" ref="G2800">_xlfn.IFS(D2800&gt;4094,4,AND(D2800&lt;=4094, D2800&gt;2784),3,AND(D2800&lt;=2784,D2800&gt;1779),2,D2800&lt;=1779,1)</f>
        <v>2</v>
      </c>
      <c r="H2800">
        <f t="shared" si="43"/>
        <v>342</v>
      </c>
      <c r="I2800" t="str" cm="1">
        <f t="array" ref="I2800">_xlfn.IFS(H2800&gt;411,"Platinum",AND(H2800&lt;=411, H2800&gt;311),"Gold",AND(H2800&lt;=311,H2800&gt;211),"Silver",H2800&lt;=211,"Bronze")</f>
        <v>Gold</v>
      </c>
      <c r="J2800" t="str" cm="1">
        <f t="array" ref="J2800">_xlfn.IFS(
H2800="444","Champions",
LEFT(H2800,1)="4","Loyal Customers",
MID(H2800,2,1)="4","Potential Loyalists",
LEFT(H2800,1)="3","Promising",
LEFT(H2800,1)="2","Customers Needing Attention",
LEFT(H2800,1)&lt;="2","At Risk",
RIGHT(H2800,1)="4","Can't Lose Them",
TRUE,"Hibernating"
)</f>
        <v>Potential Loyalists</v>
      </c>
    </row>
    <row r="2801" spans="1:10" x14ac:dyDescent="0.25">
      <c r="A2801" s="3" t="s">
        <v>2817</v>
      </c>
      <c r="B2801">
        <v>223</v>
      </c>
      <c r="C2801">
        <v>1</v>
      </c>
      <c r="D2801">
        <v>1103.43</v>
      </c>
      <c r="E2801" cm="1">
        <f t="array" ref="E2801">_xlfn.IFS(B2801&gt;87,1,AND(B2801&lt;=87, B2801&gt;45),2,AND(B2801&lt;=45,B2801&gt;18),3,B2801&lt;=18,4)</f>
        <v>1</v>
      </c>
      <c r="F2801" cm="1">
        <f t="array" ref="F2801">_xlfn.IFS(C2801&gt;7,4,AND(C2801&lt;=7, C2801&gt;5),3,AND(C2801&lt;=5,C2801&gt;4),2,C2801&lt;=4,1)</f>
        <v>1</v>
      </c>
      <c r="G2801" cm="1">
        <f t="array" ref="G2801">_xlfn.IFS(D2801&gt;4094,4,AND(D2801&lt;=4094, D2801&gt;2784),3,AND(D2801&lt;=2784,D2801&gt;1779),2,D2801&lt;=1779,1)</f>
        <v>1</v>
      </c>
      <c r="H2801">
        <f t="shared" si="43"/>
        <v>111</v>
      </c>
      <c r="I2801" t="str" cm="1">
        <f t="array" ref="I2801">_xlfn.IFS(H2801&gt;411,"Platinum",AND(H2801&lt;=411, H2801&gt;311),"Gold",AND(H2801&lt;=311,H2801&gt;211),"Silver",H2801&lt;=211,"Bronze")</f>
        <v>Bronze</v>
      </c>
      <c r="J2801" t="str" cm="1">
        <f t="array" ref="J2801">_xlfn.IFS(
H2801="444","Champions",
LEFT(H2801,1)="4","Loyal Customers",
MID(H2801,2,1)="4","Potential Loyalists",
LEFT(H2801,1)="3","Promising",
LEFT(H2801,1)="2","Customers Needing Attention",
LEFT(H2801,1)&lt;="2","At Risk",
RIGHT(H2801,1)="4","Can't Lose Them",
TRUE,"Hibernating"
)</f>
        <v>At Risk</v>
      </c>
    </row>
    <row r="2802" spans="1:10" x14ac:dyDescent="0.25">
      <c r="A2802" s="3" t="s">
        <v>2818</v>
      </c>
      <c r="B2802">
        <v>13</v>
      </c>
      <c r="C2802">
        <v>6</v>
      </c>
      <c r="D2802">
        <v>5271.75</v>
      </c>
      <c r="E2802" cm="1">
        <f t="array" ref="E2802">_xlfn.IFS(B2802&gt;87,1,AND(B2802&lt;=87, B2802&gt;45),2,AND(B2802&lt;=45,B2802&gt;18),3,B2802&lt;=18,4)</f>
        <v>4</v>
      </c>
      <c r="F2802" cm="1">
        <f t="array" ref="F2802">_xlfn.IFS(C2802&gt;7,4,AND(C2802&lt;=7, C2802&gt;5),3,AND(C2802&lt;=5,C2802&gt;4),2,C2802&lt;=4,1)</f>
        <v>3</v>
      </c>
      <c r="G2802" cm="1">
        <f t="array" ref="G2802">_xlfn.IFS(D2802&gt;4094,4,AND(D2802&lt;=4094, D2802&gt;2784),3,AND(D2802&lt;=2784,D2802&gt;1779),2,D2802&lt;=1779,1)</f>
        <v>4</v>
      </c>
      <c r="H2802">
        <f t="shared" si="43"/>
        <v>434</v>
      </c>
      <c r="I2802" t="str" cm="1">
        <f t="array" ref="I2802">_xlfn.IFS(H2802&gt;411,"Platinum",AND(H2802&lt;=411, H2802&gt;311),"Gold",AND(H2802&lt;=311,H2802&gt;211),"Silver",H2802&lt;=211,"Bronze")</f>
        <v>Platinum</v>
      </c>
      <c r="J2802" t="str" cm="1">
        <f t="array" ref="J2802">_xlfn.IFS(
H2802="444","Champions",
LEFT(H2802,1)="4","Loyal Customers",
MID(H2802,2,1)="4","Potential Loyalists",
LEFT(H2802,1)="3","Promising",
LEFT(H2802,1)="2","Customers Needing Attention",
LEFT(H2802,1)&lt;="2","At Risk",
RIGHT(H2802,1)="4","Can't Lose Them",
TRUE,"Hibernating"
)</f>
        <v>Loyal Customers</v>
      </c>
    </row>
    <row r="2803" spans="1:10" x14ac:dyDescent="0.25">
      <c r="A2803" s="3" t="s">
        <v>2819</v>
      </c>
      <c r="B2803">
        <v>91</v>
      </c>
      <c r="C2803">
        <v>4</v>
      </c>
      <c r="D2803">
        <v>488</v>
      </c>
      <c r="E2803" cm="1">
        <f t="array" ref="E2803">_xlfn.IFS(B2803&gt;87,1,AND(B2803&lt;=87, B2803&gt;45),2,AND(B2803&lt;=45,B2803&gt;18),3,B2803&lt;=18,4)</f>
        <v>1</v>
      </c>
      <c r="F2803" cm="1">
        <f t="array" ref="F2803">_xlfn.IFS(C2803&gt;7,4,AND(C2803&lt;=7, C2803&gt;5),3,AND(C2803&lt;=5,C2803&gt;4),2,C2803&lt;=4,1)</f>
        <v>1</v>
      </c>
      <c r="G2803" cm="1">
        <f t="array" ref="G2803">_xlfn.IFS(D2803&gt;4094,4,AND(D2803&lt;=4094, D2803&gt;2784),3,AND(D2803&lt;=2784,D2803&gt;1779),2,D2803&lt;=1779,1)</f>
        <v>1</v>
      </c>
      <c r="H2803">
        <f t="shared" si="43"/>
        <v>111</v>
      </c>
      <c r="I2803" t="str" cm="1">
        <f t="array" ref="I2803">_xlfn.IFS(H2803&gt;411,"Platinum",AND(H2803&lt;=411, H2803&gt;311),"Gold",AND(H2803&lt;=311,H2803&gt;211),"Silver",H2803&lt;=211,"Bronze")</f>
        <v>Bronze</v>
      </c>
      <c r="J2803" t="str" cm="1">
        <f t="array" ref="J2803">_xlfn.IFS(
H2803="444","Champions",
LEFT(H2803,1)="4","Loyal Customers",
MID(H2803,2,1)="4","Potential Loyalists",
LEFT(H2803,1)="3","Promising",
LEFT(H2803,1)="2","Customers Needing Attention",
LEFT(H2803,1)&lt;="2","At Risk",
RIGHT(H2803,1)="4","Can't Lose Them",
TRUE,"Hibernating"
)</f>
        <v>At Risk</v>
      </c>
    </row>
    <row r="2804" spans="1:10" x14ac:dyDescent="0.25">
      <c r="A2804" s="3" t="s">
        <v>2820</v>
      </c>
      <c r="B2804">
        <v>43</v>
      </c>
      <c r="C2804">
        <v>3</v>
      </c>
      <c r="D2804">
        <v>368.16999999999996</v>
      </c>
      <c r="E2804" cm="1">
        <f t="array" ref="E2804">_xlfn.IFS(B2804&gt;87,1,AND(B2804&lt;=87, B2804&gt;45),2,AND(B2804&lt;=45,B2804&gt;18),3,B2804&lt;=18,4)</f>
        <v>3</v>
      </c>
      <c r="F2804" cm="1">
        <f t="array" ref="F2804">_xlfn.IFS(C2804&gt;7,4,AND(C2804&lt;=7, C2804&gt;5),3,AND(C2804&lt;=5,C2804&gt;4),2,C2804&lt;=4,1)</f>
        <v>1</v>
      </c>
      <c r="G2804" cm="1">
        <f t="array" ref="G2804">_xlfn.IFS(D2804&gt;4094,4,AND(D2804&lt;=4094, D2804&gt;2784),3,AND(D2804&lt;=2784,D2804&gt;1779),2,D2804&lt;=1779,1)</f>
        <v>1</v>
      </c>
      <c r="H2804">
        <f t="shared" si="43"/>
        <v>311</v>
      </c>
      <c r="I2804" t="str" cm="1">
        <f t="array" ref="I2804">_xlfn.IFS(H2804&gt;411,"Platinum",AND(H2804&lt;=411, H2804&gt;311),"Gold",AND(H2804&lt;=311,H2804&gt;211),"Silver",H2804&lt;=211,"Bronze")</f>
        <v>Silver</v>
      </c>
      <c r="J2804" t="str" cm="1">
        <f t="array" ref="J2804">_xlfn.IFS(
H2804="444","Champions",
LEFT(H2804,1)="4","Loyal Customers",
MID(H2804,2,1)="4","Potential Loyalists",
LEFT(H2804,1)="3","Promising",
LEFT(H2804,1)="2","Customers Needing Attention",
LEFT(H2804,1)&lt;="2","At Risk",
RIGHT(H2804,1)="4","Can't Lose Them",
TRUE,"Hibernating"
)</f>
        <v>Promising</v>
      </c>
    </row>
    <row r="2805" spans="1:10" x14ac:dyDescent="0.25">
      <c r="A2805" s="3" t="s">
        <v>2821</v>
      </c>
      <c r="B2805">
        <v>6</v>
      </c>
      <c r="C2805">
        <v>12</v>
      </c>
      <c r="D2805">
        <v>4124.42</v>
      </c>
      <c r="E2805" cm="1">
        <f t="array" ref="E2805">_xlfn.IFS(B2805&gt;87,1,AND(B2805&lt;=87, B2805&gt;45),2,AND(B2805&lt;=45,B2805&gt;18),3,B2805&lt;=18,4)</f>
        <v>4</v>
      </c>
      <c r="F2805" cm="1">
        <f t="array" ref="F2805">_xlfn.IFS(C2805&gt;7,4,AND(C2805&lt;=7, C2805&gt;5),3,AND(C2805&lt;=5,C2805&gt;4),2,C2805&lt;=4,1)</f>
        <v>4</v>
      </c>
      <c r="G2805" cm="1">
        <f t="array" ref="G2805">_xlfn.IFS(D2805&gt;4094,4,AND(D2805&lt;=4094, D2805&gt;2784),3,AND(D2805&lt;=2784,D2805&gt;1779),2,D2805&lt;=1779,1)</f>
        <v>4</v>
      </c>
      <c r="H2805">
        <f t="shared" si="43"/>
        <v>444</v>
      </c>
      <c r="I2805" t="str" cm="1">
        <f t="array" ref="I2805">_xlfn.IFS(H2805&gt;411,"Platinum",AND(H2805&lt;=411, H2805&gt;311),"Gold",AND(H2805&lt;=311,H2805&gt;211),"Silver",H2805&lt;=211,"Bronze")</f>
        <v>Platinum</v>
      </c>
      <c r="J2805" t="str" cm="1">
        <f t="array" ref="J2805">_xlfn.IFS(
H2805="444","Champions",
LEFT(H2805,1)="4","Loyal Customers",
MID(H2805,2,1)="4","Potential Loyalists",
LEFT(H2805,1)="3","Promising",
LEFT(H2805,1)="2","Customers Needing Attention",
LEFT(H2805,1)&lt;="2","At Risk",
RIGHT(H2805,1)="4","Can't Lose Them",
TRUE,"Hibernating"
)</f>
        <v>Loyal Customers</v>
      </c>
    </row>
    <row r="2806" spans="1:10" x14ac:dyDescent="0.25">
      <c r="A2806" s="3" t="s">
        <v>2822</v>
      </c>
      <c r="B2806">
        <v>124</v>
      </c>
      <c r="C2806">
        <v>7</v>
      </c>
      <c r="D2806">
        <v>3236.3199999999997</v>
      </c>
      <c r="E2806" cm="1">
        <f t="array" ref="E2806">_xlfn.IFS(B2806&gt;87,1,AND(B2806&lt;=87, B2806&gt;45),2,AND(B2806&lt;=45,B2806&gt;18),3,B2806&lt;=18,4)</f>
        <v>1</v>
      </c>
      <c r="F2806" cm="1">
        <f t="array" ref="F2806">_xlfn.IFS(C2806&gt;7,4,AND(C2806&lt;=7, C2806&gt;5),3,AND(C2806&lt;=5,C2806&gt;4),2,C2806&lt;=4,1)</f>
        <v>3</v>
      </c>
      <c r="G2806" cm="1">
        <f t="array" ref="G2806">_xlfn.IFS(D2806&gt;4094,4,AND(D2806&lt;=4094, D2806&gt;2784),3,AND(D2806&lt;=2784,D2806&gt;1779),2,D2806&lt;=1779,1)</f>
        <v>3</v>
      </c>
      <c r="H2806">
        <f t="shared" si="43"/>
        <v>133</v>
      </c>
      <c r="I2806" t="str" cm="1">
        <f t="array" ref="I2806">_xlfn.IFS(H2806&gt;411,"Platinum",AND(H2806&lt;=411, H2806&gt;311),"Gold",AND(H2806&lt;=311,H2806&gt;211),"Silver",H2806&lt;=211,"Bronze")</f>
        <v>Bronze</v>
      </c>
      <c r="J2806" t="str" cm="1">
        <f t="array" ref="J2806">_xlfn.IFS(
H2806="444","Champions",
LEFT(H2806,1)="4","Loyal Customers",
MID(H2806,2,1)="4","Potential Loyalists",
LEFT(H2806,1)="3","Promising",
LEFT(H2806,1)="2","Customers Needing Attention",
LEFT(H2806,1)&lt;="2","At Risk",
RIGHT(H2806,1)="4","Can't Lose Them",
TRUE,"Hibernating"
)</f>
        <v>At Risk</v>
      </c>
    </row>
    <row r="2807" spans="1:10" x14ac:dyDescent="0.25">
      <c r="A2807" s="3" t="s">
        <v>2823</v>
      </c>
      <c r="B2807">
        <v>145</v>
      </c>
      <c r="C2807">
        <v>2</v>
      </c>
      <c r="D2807">
        <v>640.92999999999995</v>
      </c>
      <c r="E2807" cm="1">
        <f t="array" ref="E2807">_xlfn.IFS(B2807&gt;87,1,AND(B2807&lt;=87, B2807&gt;45),2,AND(B2807&lt;=45,B2807&gt;18),3,B2807&lt;=18,4)</f>
        <v>1</v>
      </c>
      <c r="F2807" cm="1">
        <f t="array" ref="F2807">_xlfn.IFS(C2807&gt;7,4,AND(C2807&lt;=7, C2807&gt;5),3,AND(C2807&lt;=5,C2807&gt;4),2,C2807&lt;=4,1)</f>
        <v>1</v>
      </c>
      <c r="G2807" cm="1">
        <f t="array" ref="G2807">_xlfn.IFS(D2807&gt;4094,4,AND(D2807&lt;=4094, D2807&gt;2784),3,AND(D2807&lt;=2784,D2807&gt;1779),2,D2807&lt;=1779,1)</f>
        <v>1</v>
      </c>
      <c r="H2807">
        <f t="shared" si="43"/>
        <v>111</v>
      </c>
      <c r="I2807" t="str" cm="1">
        <f t="array" ref="I2807">_xlfn.IFS(H2807&gt;411,"Platinum",AND(H2807&lt;=411, H2807&gt;311),"Gold",AND(H2807&lt;=311,H2807&gt;211),"Silver",H2807&lt;=211,"Bronze")</f>
        <v>Bronze</v>
      </c>
      <c r="J2807" t="str" cm="1">
        <f t="array" ref="J2807">_xlfn.IFS(
H2807="444","Champions",
LEFT(H2807,1)="4","Loyal Customers",
MID(H2807,2,1)="4","Potential Loyalists",
LEFT(H2807,1)="3","Promising",
LEFT(H2807,1)="2","Customers Needing Attention",
LEFT(H2807,1)&lt;="2","At Risk",
RIGHT(H2807,1)="4","Can't Lose Them",
TRUE,"Hibernating"
)</f>
        <v>At Risk</v>
      </c>
    </row>
    <row r="2808" spans="1:10" x14ac:dyDescent="0.25">
      <c r="A2808" s="3" t="s">
        <v>2824</v>
      </c>
      <c r="B2808">
        <v>50</v>
      </c>
      <c r="C2808">
        <v>4</v>
      </c>
      <c r="D2808">
        <v>2025.3399999999997</v>
      </c>
      <c r="E2808" cm="1">
        <f t="array" ref="E2808">_xlfn.IFS(B2808&gt;87,1,AND(B2808&lt;=87, B2808&gt;45),2,AND(B2808&lt;=45,B2808&gt;18),3,B2808&lt;=18,4)</f>
        <v>2</v>
      </c>
      <c r="F2808" cm="1">
        <f t="array" ref="F2808">_xlfn.IFS(C2808&gt;7,4,AND(C2808&lt;=7, C2808&gt;5),3,AND(C2808&lt;=5,C2808&gt;4),2,C2808&lt;=4,1)</f>
        <v>1</v>
      </c>
      <c r="G2808" cm="1">
        <f t="array" ref="G2808">_xlfn.IFS(D2808&gt;4094,4,AND(D2808&lt;=4094, D2808&gt;2784),3,AND(D2808&lt;=2784,D2808&gt;1779),2,D2808&lt;=1779,1)</f>
        <v>2</v>
      </c>
      <c r="H2808">
        <f t="shared" si="43"/>
        <v>212</v>
      </c>
      <c r="I2808" t="str" cm="1">
        <f t="array" ref="I2808">_xlfn.IFS(H2808&gt;411,"Platinum",AND(H2808&lt;=411, H2808&gt;311),"Gold",AND(H2808&lt;=311,H2808&gt;211),"Silver",H2808&lt;=211,"Bronze")</f>
        <v>Silver</v>
      </c>
      <c r="J2808" t="str" cm="1">
        <f t="array" ref="J2808">_xlfn.IFS(
H2808="444","Champions",
LEFT(H2808,1)="4","Loyal Customers",
MID(H2808,2,1)="4","Potential Loyalists",
LEFT(H2808,1)="3","Promising",
LEFT(H2808,1)="2","Customers Needing Attention",
LEFT(H2808,1)&lt;="2","At Risk",
RIGHT(H2808,1)="4","Can't Lose Them",
TRUE,"Hibernating"
)</f>
        <v>Customers Needing Attention</v>
      </c>
    </row>
    <row r="2809" spans="1:10" x14ac:dyDescent="0.25">
      <c r="A2809" s="3" t="s">
        <v>2825</v>
      </c>
      <c r="B2809">
        <v>35</v>
      </c>
      <c r="C2809">
        <v>8</v>
      </c>
      <c r="D2809">
        <v>6196.16</v>
      </c>
      <c r="E2809" cm="1">
        <f t="array" ref="E2809">_xlfn.IFS(B2809&gt;87,1,AND(B2809&lt;=87, B2809&gt;45),2,AND(B2809&lt;=45,B2809&gt;18),3,B2809&lt;=18,4)</f>
        <v>3</v>
      </c>
      <c r="F2809" cm="1">
        <f t="array" ref="F2809">_xlfn.IFS(C2809&gt;7,4,AND(C2809&lt;=7, C2809&gt;5),3,AND(C2809&lt;=5,C2809&gt;4),2,C2809&lt;=4,1)</f>
        <v>4</v>
      </c>
      <c r="G2809" cm="1">
        <f t="array" ref="G2809">_xlfn.IFS(D2809&gt;4094,4,AND(D2809&lt;=4094, D2809&gt;2784),3,AND(D2809&lt;=2784,D2809&gt;1779),2,D2809&lt;=1779,1)</f>
        <v>4</v>
      </c>
      <c r="H2809">
        <f t="shared" si="43"/>
        <v>344</v>
      </c>
      <c r="I2809" t="str" cm="1">
        <f t="array" ref="I2809">_xlfn.IFS(H2809&gt;411,"Platinum",AND(H2809&lt;=411, H2809&gt;311),"Gold",AND(H2809&lt;=311,H2809&gt;211),"Silver",H2809&lt;=211,"Bronze")</f>
        <v>Gold</v>
      </c>
      <c r="J2809" t="str" cm="1">
        <f t="array" ref="J2809">_xlfn.IFS(
H2809="444","Champions",
LEFT(H2809,1)="4","Loyal Customers",
MID(H2809,2,1)="4","Potential Loyalists",
LEFT(H2809,1)="3","Promising",
LEFT(H2809,1)="2","Customers Needing Attention",
LEFT(H2809,1)&lt;="2","At Risk",
RIGHT(H2809,1)="4","Can't Lose Them",
TRUE,"Hibernating"
)</f>
        <v>Potential Loyalists</v>
      </c>
    </row>
    <row r="2810" spans="1:10" x14ac:dyDescent="0.25">
      <c r="A2810" s="3" t="s">
        <v>2826</v>
      </c>
      <c r="B2810">
        <v>2</v>
      </c>
      <c r="C2810">
        <v>8</v>
      </c>
      <c r="D2810">
        <v>4534.24</v>
      </c>
      <c r="E2810" cm="1">
        <f t="array" ref="E2810">_xlfn.IFS(B2810&gt;87,1,AND(B2810&lt;=87, B2810&gt;45),2,AND(B2810&lt;=45,B2810&gt;18),3,B2810&lt;=18,4)</f>
        <v>4</v>
      </c>
      <c r="F2810" cm="1">
        <f t="array" ref="F2810">_xlfn.IFS(C2810&gt;7,4,AND(C2810&lt;=7, C2810&gt;5),3,AND(C2810&lt;=5,C2810&gt;4),2,C2810&lt;=4,1)</f>
        <v>4</v>
      </c>
      <c r="G2810" cm="1">
        <f t="array" ref="G2810">_xlfn.IFS(D2810&gt;4094,4,AND(D2810&lt;=4094, D2810&gt;2784),3,AND(D2810&lt;=2784,D2810&gt;1779),2,D2810&lt;=1779,1)</f>
        <v>4</v>
      </c>
      <c r="H2810">
        <f t="shared" si="43"/>
        <v>444</v>
      </c>
      <c r="I2810" t="str" cm="1">
        <f t="array" ref="I2810">_xlfn.IFS(H2810&gt;411,"Platinum",AND(H2810&lt;=411, H2810&gt;311),"Gold",AND(H2810&lt;=311,H2810&gt;211),"Silver",H2810&lt;=211,"Bronze")</f>
        <v>Platinum</v>
      </c>
      <c r="J2810" t="str" cm="1">
        <f t="array" ref="J2810">_xlfn.IFS(
H2810="444","Champions",
LEFT(H2810,1)="4","Loyal Customers",
MID(H2810,2,1)="4","Potential Loyalists",
LEFT(H2810,1)="3","Promising",
LEFT(H2810,1)="2","Customers Needing Attention",
LEFT(H2810,1)&lt;="2","At Risk",
RIGHT(H2810,1)="4","Can't Lose Them",
TRUE,"Hibernating"
)</f>
        <v>Loyal Customers</v>
      </c>
    </row>
    <row r="2811" spans="1:10" x14ac:dyDescent="0.25">
      <c r="A2811" s="3" t="s">
        <v>2827</v>
      </c>
      <c r="B2811">
        <v>35</v>
      </c>
      <c r="C2811">
        <v>7</v>
      </c>
      <c r="D2811">
        <v>1657.4499999999998</v>
      </c>
      <c r="E2811" cm="1">
        <f t="array" ref="E2811">_xlfn.IFS(B2811&gt;87,1,AND(B2811&lt;=87, B2811&gt;45),2,AND(B2811&lt;=45,B2811&gt;18),3,B2811&lt;=18,4)</f>
        <v>3</v>
      </c>
      <c r="F2811" cm="1">
        <f t="array" ref="F2811">_xlfn.IFS(C2811&gt;7,4,AND(C2811&lt;=7, C2811&gt;5),3,AND(C2811&lt;=5,C2811&gt;4),2,C2811&lt;=4,1)</f>
        <v>3</v>
      </c>
      <c r="G2811" cm="1">
        <f t="array" ref="G2811">_xlfn.IFS(D2811&gt;4094,4,AND(D2811&lt;=4094, D2811&gt;2784),3,AND(D2811&lt;=2784,D2811&gt;1779),2,D2811&lt;=1779,1)</f>
        <v>1</v>
      </c>
      <c r="H2811">
        <f t="shared" si="43"/>
        <v>331</v>
      </c>
      <c r="I2811" t="str" cm="1">
        <f t="array" ref="I2811">_xlfn.IFS(H2811&gt;411,"Platinum",AND(H2811&lt;=411, H2811&gt;311),"Gold",AND(H2811&lt;=311,H2811&gt;211),"Silver",H2811&lt;=211,"Bronze")</f>
        <v>Gold</v>
      </c>
      <c r="J2811" t="str" cm="1">
        <f t="array" ref="J2811">_xlfn.IFS(
H2811="444","Champions",
LEFT(H2811,1)="4","Loyal Customers",
MID(H2811,2,1)="4","Potential Loyalists",
LEFT(H2811,1)="3","Promising",
LEFT(H2811,1)="2","Customers Needing Attention",
LEFT(H2811,1)&lt;="2","At Risk",
RIGHT(H2811,1)="4","Can't Lose Them",
TRUE,"Hibernating"
)</f>
        <v>Promising</v>
      </c>
    </row>
    <row r="2812" spans="1:10" x14ac:dyDescent="0.25">
      <c r="A2812" s="3" t="s">
        <v>2828</v>
      </c>
      <c r="B2812">
        <v>51</v>
      </c>
      <c r="C2812">
        <v>3</v>
      </c>
      <c r="D2812">
        <v>987.49</v>
      </c>
      <c r="E2812" cm="1">
        <f t="array" ref="E2812">_xlfn.IFS(B2812&gt;87,1,AND(B2812&lt;=87, B2812&gt;45),2,AND(B2812&lt;=45,B2812&gt;18),3,B2812&lt;=18,4)</f>
        <v>2</v>
      </c>
      <c r="F2812" cm="1">
        <f t="array" ref="F2812">_xlfn.IFS(C2812&gt;7,4,AND(C2812&lt;=7, C2812&gt;5),3,AND(C2812&lt;=5,C2812&gt;4),2,C2812&lt;=4,1)</f>
        <v>1</v>
      </c>
      <c r="G2812" cm="1">
        <f t="array" ref="G2812">_xlfn.IFS(D2812&gt;4094,4,AND(D2812&lt;=4094, D2812&gt;2784),3,AND(D2812&lt;=2784,D2812&gt;1779),2,D2812&lt;=1779,1)</f>
        <v>1</v>
      </c>
      <c r="H2812">
        <f t="shared" si="43"/>
        <v>211</v>
      </c>
      <c r="I2812" t="str" cm="1">
        <f t="array" ref="I2812">_xlfn.IFS(H2812&gt;411,"Platinum",AND(H2812&lt;=411, H2812&gt;311),"Gold",AND(H2812&lt;=311,H2812&gt;211),"Silver",H2812&lt;=211,"Bronze")</f>
        <v>Bronze</v>
      </c>
      <c r="J2812" t="str" cm="1">
        <f t="array" ref="J2812">_xlfn.IFS(
H2812="444","Champions",
LEFT(H2812,1)="4","Loyal Customers",
MID(H2812,2,1)="4","Potential Loyalists",
LEFT(H2812,1)="3","Promising",
LEFT(H2812,1)="2","Customers Needing Attention",
LEFT(H2812,1)&lt;="2","At Risk",
RIGHT(H2812,1)="4","Can't Lose Them",
TRUE,"Hibernating"
)</f>
        <v>Customers Needing Attention</v>
      </c>
    </row>
    <row r="2813" spans="1:10" x14ac:dyDescent="0.25">
      <c r="A2813" s="3" t="s">
        <v>2829</v>
      </c>
      <c r="B2813">
        <v>85</v>
      </c>
      <c r="C2813">
        <v>5</v>
      </c>
      <c r="D2813">
        <v>2917.5899999999997</v>
      </c>
      <c r="E2813" cm="1">
        <f t="array" ref="E2813">_xlfn.IFS(B2813&gt;87,1,AND(B2813&lt;=87, B2813&gt;45),2,AND(B2813&lt;=45,B2813&gt;18),3,B2813&lt;=18,4)</f>
        <v>2</v>
      </c>
      <c r="F2813" cm="1">
        <f t="array" ref="F2813">_xlfn.IFS(C2813&gt;7,4,AND(C2813&lt;=7, C2813&gt;5),3,AND(C2813&lt;=5,C2813&gt;4),2,C2813&lt;=4,1)</f>
        <v>2</v>
      </c>
      <c r="G2813" cm="1">
        <f t="array" ref="G2813">_xlfn.IFS(D2813&gt;4094,4,AND(D2813&lt;=4094, D2813&gt;2784),3,AND(D2813&lt;=2784,D2813&gt;1779),2,D2813&lt;=1779,1)</f>
        <v>3</v>
      </c>
      <c r="H2813">
        <f t="shared" si="43"/>
        <v>223</v>
      </c>
      <c r="I2813" t="str" cm="1">
        <f t="array" ref="I2813">_xlfn.IFS(H2813&gt;411,"Platinum",AND(H2813&lt;=411, H2813&gt;311),"Gold",AND(H2813&lt;=311,H2813&gt;211),"Silver",H2813&lt;=211,"Bronze")</f>
        <v>Silver</v>
      </c>
      <c r="J2813" t="str" cm="1">
        <f t="array" ref="J2813">_xlfn.IFS(
H2813="444","Champions",
LEFT(H2813,1)="4","Loyal Customers",
MID(H2813,2,1)="4","Potential Loyalists",
LEFT(H2813,1)="3","Promising",
LEFT(H2813,1)="2","Customers Needing Attention",
LEFT(H2813,1)&lt;="2","At Risk",
RIGHT(H2813,1)="4","Can't Lose Them",
TRUE,"Hibernating"
)</f>
        <v>Customers Needing Attention</v>
      </c>
    </row>
    <row r="2814" spans="1:10" x14ac:dyDescent="0.25">
      <c r="A2814" s="3" t="s">
        <v>2830</v>
      </c>
      <c r="B2814">
        <v>78</v>
      </c>
      <c r="C2814">
        <v>9</v>
      </c>
      <c r="D2814">
        <v>5220.5199999999995</v>
      </c>
      <c r="E2814" cm="1">
        <f t="array" ref="E2814">_xlfn.IFS(B2814&gt;87,1,AND(B2814&lt;=87, B2814&gt;45),2,AND(B2814&lt;=45,B2814&gt;18),3,B2814&lt;=18,4)</f>
        <v>2</v>
      </c>
      <c r="F2814" cm="1">
        <f t="array" ref="F2814">_xlfn.IFS(C2814&gt;7,4,AND(C2814&lt;=7, C2814&gt;5),3,AND(C2814&lt;=5,C2814&gt;4),2,C2814&lt;=4,1)</f>
        <v>4</v>
      </c>
      <c r="G2814" cm="1">
        <f t="array" ref="G2814">_xlfn.IFS(D2814&gt;4094,4,AND(D2814&lt;=4094, D2814&gt;2784),3,AND(D2814&lt;=2784,D2814&gt;1779),2,D2814&lt;=1779,1)</f>
        <v>4</v>
      </c>
      <c r="H2814">
        <f t="shared" si="43"/>
        <v>244</v>
      </c>
      <c r="I2814" t="str" cm="1">
        <f t="array" ref="I2814">_xlfn.IFS(H2814&gt;411,"Platinum",AND(H2814&lt;=411, H2814&gt;311),"Gold",AND(H2814&lt;=311,H2814&gt;211),"Silver",H2814&lt;=211,"Bronze")</f>
        <v>Silver</v>
      </c>
      <c r="J2814" t="str" cm="1">
        <f t="array" ref="J2814">_xlfn.IFS(
H2814="444","Champions",
LEFT(H2814,1)="4","Loyal Customers",
MID(H2814,2,1)="4","Potential Loyalists",
LEFT(H2814,1)="3","Promising",
LEFT(H2814,1)="2","Customers Needing Attention",
LEFT(H2814,1)&lt;="2","At Risk",
RIGHT(H2814,1)="4","Can't Lose Them",
TRUE,"Hibernating"
)</f>
        <v>Potential Loyalists</v>
      </c>
    </row>
    <row r="2815" spans="1:10" x14ac:dyDescent="0.25">
      <c r="A2815" s="3" t="s">
        <v>2831</v>
      </c>
      <c r="B2815">
        <v>66</v>
      </c>
      <c r="C2815">
        <v>5</v>
      </c>
      <c r="D2815">
        <v>2415.9700000000003</v>
      </c>
      <c r="E2815" cm="1">
        <f t="array" ref="E2815">_xlfn.IFS(B2815&gt;87,1,AND(B2815&lt;=87, B2815&gt;45),2,AND(B2815&lt;=45,B2815&gt;18),3,B2815&lt;=18,4)</f>
        <v>2</v>
      </c>
      <c r="F2815" cm="1">
        <f t="array" ref="F2815">_xlfn.IFS(C2815&gt;7,4,AND(C2815&lt;=7, C2815&gt;5),3,AND(C2815&lt;=5,C2815&gt;4),2,C2815&lt;=4,1)</f>
        <v>2</v>
      </c>
      <c r="G2815" cm="1">
        <f t="array" ref="G2815">_xlfn.IFS(D2815&gt;4094,4,AND(D2815&lt;=4094, D2815&gt;2784),3,AND(D2815&lt;=2784,D2815&gt;1779),2,D2815&lt;=1779,1)</f>
        <v>2</v>
      </c>
      <c r="H2815">
        <f t="shared" si="43"/>
        <v>222</v>
      </c>
      <c r="I2815" t="str" cm="1">
        <f t="array" ref="I2815">_xlfn.IFS(H2815&gt;411,"Platinum",AND(H2815&lt;=411, H2815&gt;311),"Gold",AND(H2815&lt;=311,H2815&gt;211),"Silver",H2815&lt;=211,"Bronze")</f>
        <v>Silver</v>
      </c>
      <c r="J2815" t="str" cm="1">
        <f t="array" ref="J2815">_xlfn.IFS(
H2815="444","Champions",
LEFT(H2815,1)="4","Loyal Customers",
MID(H2815,2,1)="4","Potential Loyalists",
LEFT(H2815,1)="3","Promising",
LEFT(H2815,1)="2","Customers Needing Attention",
LEFT(H2815,1)&lt;="2","At Risk",
RIGHT(H2815,1)="4","Can't Lose Them",
TRUE,"Hibernating"
)</f>
        <v>Customers Needing Attention</v>
      </c>
    </row>
    <row r="2816" spans="1:10" x14ac:dyDescent="0.25">
      <c r="A2816" s="3" t="s">
        <v>2832</v>
      </c>
      <c r="B2816">
        <v>31</v>
      </c>
      <c r="C2816">
        <v>3</v>
      </c>
      <c r="D2816">
        <v>3417.7799999999997</v>
      </c>
      <c r="E2816" cm="1">
        <f t="array" ref="E2816">_xlfn.IFS(B2816&gt;87,1,AND(B2816&lt;=87, B2816&gt;45),2,AND(B2816&lt;=45,B2816&gt;18),3,B2816&lt;=18,4)</f>
        <v>3</v>
      </c>
      <c r="F2816" cm="1">
        <f t="array" ref="F2816">_xlfn.IFS(C2816&gt;7,4,AND(C2816&lt;=7, C2816&gt;5),3,AND(C2816&lt;=5,C2816&gt;4),2,C2816&lt;=4,1)</f>
        <v>1</v>
      </c>
      <c r="G2816" cm="1">
        <f t="array" ref="G2816">_xlfn.IFS(D2816&gt;4094,4,AND(D2816&lt;=4094, D2816&gt;2784),3,AND(D2816&lt;=2784,D2816&gt;1779),2,D2816&lt;=1779,1)</f>
        <v>3</v>
      </c>
      <c r="H2816">
        <f t="shared" si="43"/>
        <v>313</v>
      </c>
      <c r="I2816" t="str" cm="1">
        <f t="array" ref="I2816">_xlfn.IFS(H2816&gt;411,"Platinum",AND(H2816&lt;=411, H2816&gt;311),"Gold",AND(H2816&lt;=311,H2816&gt;211),"Silver",H2816&lt;=211,"Bronze")</f>
        <v>Gold</v>
      </c>
      <c r="J2816" t="str" cm="1">
        <f t="array" ref="J2816">_xlfn.IFS(
H2816="444","Champions",
LEFT(H2816,1)="4","Loyal Customers",
MID(H2816,2,1)="4","Potential Loyalists",
LEFT(H2816,1)="3","Promising",
LEFT(H2816,1)="2","Customers Needing Attention",
LEFT(H2816,1)&lt;="2","At Risk",
RIGHT(H2816,1)="4","Can't Lose Them",
TRUE,"Hibernating"
)</f>
        <v>Promising</v>
      </c>
    </row>
    <row r="2817" spans="1:10" x14ac:dyDescent="0.25">
      <c r="A2817" s="3" t="s">
        <v>2833</v>
      </c>
      <c r="B2817">
        <v>55</v>
      </c>
      <c r="C2817">
        <v>3</v>
      </c>
      <c r="D2817">
        <v>1834.03</v>
      </c>
      <c r="E2817" cm="1">
        <f t="array" ref="E2817">_xlfn.IFS(B2817&gt;87,1,AND(B2817&lt;=87, B2817&gt;45),2,AND(B2817&lt;=45,B2817&gt;18),3,B2817&lt;=18,4)</f>
        <v>2</v>
      </c>
      <c r="F2817" cm="1">
        <f t="array" ref="F2817">_xlfn.IFS(C2817&gt;7,4,AND(C2817&lt;=7, C2817&gt;5),3,AND(C2817&lt;=5,C2817&gt;4),2,C2817&lt;=4,1)</f>
        <v>1</v>
      </c>
      <c r="G2817" cm="1">
        <f t="array" ref="G2817">_xlfn.IFS(D2817&gt;4094,4,AND(D2817&lt;=4094, D2817&gt;2784),3,AND(D2817&lt;=2784,D2817&gt;1779),2,D2817&lt;=1779,1)</f>
        <v>2</v>
      </c>
      <c r="H2817">
        <f t="shared" si="43"/>
        <v>212</v>
      </c>
      <c r="I2817" t="str" cm="1">
        <f t="array" ref="I2817">_xlfn.IFS(H2817&gt;411,"Platinum",AND(H2817&lt;=411, H2817&gt;311),"Gold",AND(H2817&lt;=311,H2817&gt;211),"Silver",H2817&lt;=211,"Bronze")</f>
        <v>Silver</v>
      </c>
      <c r="J2817" t="str" cm="1">
        <f t="array" ref="J2817">_xlfn.IFS(
H2817="444","Champions",
LEFT(H2817,1)="4","Loyal Customers",
MID(H2817,2,1)="4","Potential Loyalists",
LEFT(H2817,1)="3","Promising",
LEFT(H2817,1)="2","Customers Needing Attention",
LEFT(H2817,1)&lt;="2","At Risk",
RIGHT(H2817,1)="4","Can't Lose Them",
TRUE,"Hibernating"
)</f>
        <v>Customers Needing Attention</v>
      </c>
    </row>
    <row r="2818" spans="1:10" x14ac:dyDescent="0.25">
      <c r="A2818" s="3" t="s">
        <v>2834</v>
      </c>
      <c r="B2818">
        <v>113</v>
      </c>
      <c r="C2818">
        <v>6</v>
      </c>
      <c r="D2818">
        <v>2123.2600000000002</v>
      </c>
      <c r="E2818" cm="1">
        <f t="array" ref="E2818">_xlfn.IFS(B2818&gt;87,1,AND(B2818&lt;=87, B2818&gt;45),2,AND(B2818&lt;=45,B2818&gt;18),3,B2818&lt;=18,4)</f>
        <v>1</v>
      </c>
      <c r="F2818" cm="1">
        <f t="array" ref="F2818">_xlfn.IFS(C2818&gt;7,4,AND(C2818&lt;=7, C2818&gt;5),3,AND(C2818&lt;=5,C2818&gt;4),2,C2818&lt;=4,1)</f>
        <v>3</v>
      </c>
      <c r="G2818" cm="1">
        <f t="array" ref="G2818">_xlfn.IFS(D2818&gt;4094,4,AND(D2818&lt;=4094, D2818&gt;2784),3,AND(D2818&lt;=2784,D2818&gt;1779),2,D2818&lt;=1779,1)</f>
        <v>2</v>
      </c>
      <c r="H2818">
        <f t="shared" si="43"/>
        <v>132</v>
      </c>
      <c r="I2818" t="str" cm="1">
        <f t="array" ref="I2818">_xlfn.IFS(H2818&gt;411,"Platinum",AND(H2818&lt;=411, H2818&gt;311),"Gold",AND(H2818&lt;=311,H2818&gt;211),"Silver",H2818&lt;=211,"Bronze")</f>
        <v>Bronze</v>
      </c>
      <c r="J2818" t="str" cm="1">
        <f t="array" ref="J2818">_xlfn.IFS(
H2818="444","Champions",
LEFT(H2818,1)="4","Loyal Customers",
MID(H2818,2,1)="4","Potential Loyalists",
LEFT(H2818,1)="3","Promising",
LEFT(H2818,1)="2","Customers Needing Attention",
LEFT(H2818,1)&lt;="2","At Risk",
RIGHT(H2818,1)="4","Can't Lose Them",
TRUE,"Hibernating"
)</f>
        <v>At Risk</v>
      </c>
    </row>
    <row r="2819" spans="1:10" x14ac:dyDescent="0.25">
      <c r="A2819" s="3" t="s">
        <v>2835</v>
      </c>
      <c r="B2819">
        <v>34</v>
      </c>
      <c r="C2819">
        <v>12</v>
      </c>
      <c r="D2819">
        <v>6085.17</v>
      </c>
      <c r="E2819" cm="1">
        <f t="array" ref="E2819">_xlfn.IFS(B2819&gt;87,1,AND(B2819&lt;=87, B2819&gt;45),2,AND(B2819&lt;=45,B2819&gt;18),3,B2819&lt;=18,4)</f>
        <v>3</v>
      </c>
      <c r="F2819" cm="1">
        <f t="array" ref="F2819">_xlfn.IFS(C2819&gt;7,4,AND(C2819&lt;=7, C2819&gt;5),3,AND(C2819&lt;=5,C2819&gt;4),2,C2819&lt;=4,1)</f>
        <v>4</v>
      </c>
      <c r="G2819" cm="1">
        <f t="array" ref="G2819">_xlfn.IFS(D2819&gt;4094,4,AND(D2819&lt;=4094, D2819&gt;2784),3,AND(D2819&lt;=2784,D2819&gt;1779),2,D2819&lt;=1779,1)</f>
        <v>4</v>
      </c>
      <c r="H2819">
        <f t="shared" si="43"/>
        <v>344</v>
      </c>
      <c r="I2819" t="str" cm="1">
        <f t="array" ref="I2819">_xlfn.IFS(H2819&gt;411,"Platinum",AND(H2819&lt;=411, H2819&gt;311),"Gold",AND(H2819&lt;=311,H2819&gt;211),"Silver",H2819&lt;=211,"Bronze")</f>
        <v>Gold</v>
      </c>
      <c r="J2819" t="str" cm="1">
        <f t="array" ref="J2819">_xlfn.IFS(
H2819="444","Champions",
LEFT(H2819,1)="4","Loyal Customers",
MID(H2819,2,1)="4","Potential Loyalists",
LEFT(H2819,1)="3","Promising",
LEFT(H2819,1)="2","Customers Needing Attention",
LEFT(H2819,1)&lt;="2","At Risk",
RIGHT(H2819,1)="4","Can't Lose Them",
TRUE,"Hibernating"
)</f>
        <v>Potential Loyalists</v>
      </c>
    </row>
    <row r="2820" spans="1:10" x14ac:dyDescent="0.25">
      <c r="A2820" s="3" t="s">
        <v>2836</v>
      </c>
      <c r="B2820">
        <v>76</v>
      </c>
      <c r="C2820">
        <v>4</v>
      </c>
      <c r="D2820">
        <v>459.70000000000005</v>
      </c>
      <c r="E2820" cm="1">
        <f t="array" ref="E2820">_xlfn.IFS(B2820&gt;87,1,AND(B2820&lt;=87, B2820&gt;45),2,AND(B2820&lt;=45,B2820&gt;18),3,B2820&lt;=18,4)</f>
        <v>2</v>
      </c>
      <c r="F2820" cm="1">
        <f t="array" ref="F2820">_xlfn.IFS(C2820&gt;7,4,AND(C2820&lt;=7, C2820&gt;5),3,AND(C2820&lt;=5,C2820&gt;4),2,C2820&lt;=4,1)</f>
        <v>1</v>
      </c>
      <c r="G2820" cm="1">
        <f t="array" ref="G2820">_xlfn.IFS(D2820&gt;4094,4,AND(D2820&lt;=4094, D2820&gt;2784),3,AND(D2820&lt;=2784,D2820&gt;1779),2,D2820&lt;=1779,1)</f>
        <v>1</v>
      </c>
      <c r="H2820">
        <f t="shared" si="43"/>
        <v>211</v>
      </c>
      <c r="I2820" t="str" cm="1">
        <f t="array" ref="I2820">_xlfn.IFS(H2820&gt;411,"Platinum",AND(H2820&lt;=411, H2820&gt;311),"Gold",AND(H2820&lt;=311,H2820&gt;211),"Silver",H2820&lt;=211,"Bronze")</f>
        <v>Bronze</v>
      </c>
      <c r="J2820" t="str" cm="1">
        <f t="array" ref="J2820">_xlfn.IFS(
H2820="444","Champions",
LEFT(H2820,1)="4","Loyal Customers",
MID(H2820,2,1)="4","Potential Loyalists",
LEFT(H2820,1)="3","Promising",
LEFT(H2820,1)="2","Customers Needing Attention",
LEFT(H2820,1)&lt;="2","At Risk",
RIGHT(H2820,1)="4","Can't Lose Them",
TRUE,"Hibernating"
)</f>
        <v>Customers Needing Attention</v>
      </c>
    </row>
    <row r="2821" spans="1:10" x14ac:dyDescent="0.25">
      <c r="A2821" s="3" t="s">
        <v>2837</v>
      </c>
      <c r="B2821">
        <v>56</v>
      </c>
      <c r="C2821">
        <v>4</v>
      </c>
      <c r="D2821">
        <v>1315.06</v>
      </c>
      <c r="E2821" cm="1">
        <f t="array" ref="E2821">_xlfn.IFS(B2821&gt;87,1,AND(B2821&lt;=87, B2821&gt;45),2,AND(B2821&lt;=45,B2821&gt;18),3,B2821&lt;=18,4)</f>
        <v>2</v>
      </c>
      <c r="F2821" cm="1">
        <f t="array" ref="F2821">_xlfn.IFS(C2821&gt;7,4,AND(C2821&lt;=7, C2821&gt;5),3,AND(C2821&lt;=5,C2821&gt;4),2,C2821&lt;=4,1)</f>
        <v>1</v>
      </c>
      <c r="G2821" cm="1">
        <f t="array" ref="G2821">_xlfn.IFS(D2821&gt;4094,4,AND(D2821&lt;=4094, D2821&gt;2784),3,AND(D2821&lt;=2784,D2821&gt;1779),2,D2821&lt;=1779,1)</f>
        <v>1</v>
      </c>
      <c r="H2821">
        <f t="shared" ref="H2821:H2884" si="44">(100*E2821)+(10*F2821)+G2821</f>
        <v>211</v>
      </c>
      <c r="I2821" t="str" cm="1">
        <f t="array" ref="I2821">_xlfn.IFS(H2821&gt;411,"Platinum",AND(H2821&lt;=411, H2821&gt;311),"Gold",AND(H2821&lt;=311,H2821&gt;211),"Silver",H2821&lt;=211,"Bronze")</f>
        <v>Bronze</v>
      </c>
      <c r="J2821" t="str" cm="1">
        <f t="array" ref="J2821">_xlfn.IFS(
H2821="444","Champions",
LEFT(H2821,1)="4","Loyal Customers",
MID(H2821,2,1)="4","Potential Loyalists",
LEFT(H2821,1)="3","Promising",
LEFT(H2821,1)="2","Customers Needing Attention",
LEFT(H2821,1)&lt;="2","At Risk",
RIGHT(H2821,1)="4","Can't Lose Them",
TRUE,"Hibernating"
)</f>
        <v>Customers Needing Attention</v>
      </c>
    </row>
    <row r="2822" spans="1:10" x14ac:dyDescent="0.25">
      <c r="A2822" s="3" t="s">
        <v>2838</v>
      </c>
      <c r="B2822">
        <v>101</v>
      </c>
      <c r="C2822">
        <v>7</v>
      </c>
      <c r="D2822">
        <v>5025.3100000000004</v>
      </c>
      <c r="E2822" cm="1">
        <f t="array" ref="E2822">_xlfn.IFS(B2822&gt;87,1,AND(B2822&lt;=87, B2822&gt;45),2,AND(B2822&lt;=45,B2822&gt;18),3,B2822&lt;=18,4)</f>
        <v>1</v>
      </c>
      <c r="F2822" cm="1">
        <f t="array" ref="F2822">_xlfn.IFS(C2822&gt;7,4,AND(C2822&lt;=7, C2822&gt;5),3,AND(C2822&lt;=5,C2822&gt;4),2,C2822&lt;=4,1)</f>
        <v>3</v>
      </c>
      <c r="G2822" cm="1">
        <f t="array" ref="G2822">_xlfn.IFS(D2822&gt;4094,4,AND(D2822&lt;=4094, D2822&gt;2784),3,AND(D2822&lt;=2784,D2822&gt;1779),2,D2822&lt;=1779,1)</f>
        <v>4</v>
      </c>
      <c r="H2822">
        <f t="shared" si="44"/>
        <v>134</v>
      </c>
      <c r="I2822" t="str" cm="1">
        <f t="array" ref="I2822">_xlfn.IFS(H2822&gt;411,"Platinum",AND(H2822&lt;=411, H2822&gt;311),"Gold",AND(H2822&lt;=311,H2822&gt;211),"Silver",H2822&lt;=211,"Bronze")</f>
        <v>Bronze</v>
      </c>
      <c r="J2822" t="str" cm="1">
        <f t="array" ref="J2822">_xlfn.IFS(
H2822="444","Champions",
LEFT(H2822,1)="4","Loyal Customers",
MID(H2822,2,1)="4","Potential Loyalists",
LEFT(H2822,1)="3","Promising",
LEFT(H2822,1)="2","Customers Needing Attention",
LEFT(H2822,1)&lt;="2","At Risk",
RIGHT(H2822,1)="4","Can't Lose Them",
TRUE,"Hibernating"
)</f>
        <v>At Risk</v>
      </c>
    </row>
    <row r="2823" spans="1:10" x14ac:dyDescent="0.25">
      <c r="A2823" s="3" t="s">
        <v>2839</v>
      </c>
      <c r="B2823">
        <v>146</v>
      </c>
      <c r="C2823">
        <v>2</v>
      </c>
      <c r="D2823">
        <v>866.58</v>
      </c>
      <c r="E2823" cm="1">
        <f t="array" ref="E2823">_xlfn.IFS(B2823&gt;87,1,AND(B2823&lt;=87, B2823&gt;45),2,AND(B2823&lt;=45,B2823&gt;18),3,B2823&lt;=18,4)</f>
        <v>1</v>
      </c>
      <c r="F2823" cm="1">
        <f t="array" ref="F2823">_xlfn.IFS(C2823&gt;7,4,AND(C2823&lt;=7, C2823&gt;5),3,AND(C2823&lt;=5,C2823&gt;4),2,C2823&lt;=4,1)</f>
        <v>1</v>
      </c>
      <c r="G2823" cm="1">
        <f t="array" ref="G2823">_xlfn.IFS(D2823&gt;4094,4,AND(D2823&lt;=4094, D2823&gt;2784),3,AND(D2823&lt;=2784,D2823&gt;1779),2,D2823&lt;=1779,1)</f>
        <v>1</v>
      </c>
      <c r="H2823">
        <f t="shared" si="44"/>
        <v>111</v>
      </c>
      <c r="I2823" t="str" cm="1">
        <f t="array" ref="I2823">_xlfn.IFS(H2823&gt;411,"Platinum",AND(H2823&lt;=411, H2823&gt;311),"Gold",AND(H2823&lt;=311,H2823&gt;211),"Silver",H2823&lt;=211,"Bronze")</f>
        <v>Bronze</v>
      </c>
      <c r="J2823" t="str" cm="1">
        <f t="array" ref="J2823">_xlfn.IFS(
H2823="444","Champions",
LEFT(H2823,1)="4","Loyal Customers",
MID(H2823,2,1)="4","Potential Loyalists",
LEFT(H2823,1)="3","Promising",
LEFT(H2823,1)="2","Customers Needing Attention",
LEFT(H2823,1)&lt;="2","At Risk",
RIGHT(H2823,1)="4","Can't Lose Them",
TRUE,"Hibernating"
)</f>
        <v>At Risk</v>
      </c>
    </row>
    <row r="2824" spans="1:10" x14ac:dyDescent="0.25">
      <c r="A2824" s="3" t="s">
        <v>2840</v>
      </c>
      <c r="B2824">
        <v>45</v>
      </c>
      <c r="C2824">
        <v>8</v>
      </c>
      <c r="D2824">
        <v>5445.4599999999991</v>
      </c>
      <c r="E2824" cm="1">
        <f t="array" ref="E2824">_xlfn.IFS(B2824&gt;87,1,AND(B2824&lt;=87, B2824&gt;45),2,AND(B2824&lt;=45,B2824&gt;18),3,B2824&lt;=18,4)</f>
        <v>3</v>
      </c>
      <c r="F2824" cm="1">
        <f t="array" ref="F2824">_xlfn.IFS(C2824&gt;7,4,AND(C2824&lt;=7, C2824&gt;5),3,AND(C2824&lt;=5,C2824&gt;4),2,C2824&lt;=4,1)</f>
        <v>4</v>
      </c>
      <c r="G2824" cm="1">
        <f t="array" ref="G2824">_xlfn.IFS(D2824&gt;4094,4,AND(D2824&lt;=4094, D2824&gt;2784),3,AND(D2824&lt;=2784,D2824&gt;1779),2,D2824&lt;=1779,1)</f>
        <v>4</v>
      </c>
      <c r="H2824">
        <f t="shared" si="44"/>
        <v>344</v>
      </c>
      <c r="I2824" t="str" cm="1">
        <f t="array" ref="I2824">_xlfn.IFS(H2824&gt;411,"Platinum",AND(H2824&lt;=411, H2824&gt;311),"Gold",AND(H2824&lt;=311,H2824&gt;211),"Silver",H2824&lt;=211,"Bronze")</f>
        <v>Gold</v>
      </c>
      <c r="J2824" t="str" cm="1">
        <f t="array" ref="J2824">_xlfn.IFS(
H2824="444","Champions",
LEFT(H2824,1)="4","Loyal Customers",
MID(H2824,2,1)="4","Potential Loyalists",
LEFT(H2824,1)="3","Promising",
LEFT(H2824,1)="2","Customers Needing Attention",
LEFT(H2824,1)&lt;="2","At Risk",
RIGHT(H2824,1)="4","Can't Lose Them",
TRUE,"Hibernating"
)</f>
        <v>Potential Loyalists</v>
      </c>
    </row>
    <row r="2825" spans="1:10" x14ac:dyDescent="0.25">
      <c r="A2825" s="3" t="s">
        <v>2841</v>
      </c>
      <c r="B2825">
        <v>30</v>
      </c>
      <c r="C2825">
        <v>6</v>
      </c>
      <c r="D2825">
        <v>3528.1899999999996</v>
      </c>
      <c r="E2825" cm="1">
        <f t="array" ref="E2825">_xlfn.IFS(B2825&gt;87,1,AND(B2825&lt;=87, B2825&gt;45),2,AND(B2825&lt;=45,B2825&gt;18),3,B2825&lt;=18,4)</f>
        <v>3</v>
      </c>
      <c r="F2825" cm="1">
        <f t="array" ref="F2825">_xlfn.IFS(C2825&gt;7,4,AND(C2825&lt;=7, C2825&gt;5),3,AND(C2825&lt;=5,C2825&gt;4),2,C2825&lt;=4,1)</f>
        <v>3</v>
      </c>
      <c r="G2825" cm="1">
        <f t="array" ref="G2825">_xlfn.IFS(D2825&gt;4094,4,AND(D2825&lt;=4094, D2825&gt;2784),3,AND(D2825&lt;=2784,D2825&gt;1779),2,D2825&lt;=1779,1)</f>
        <v>3</v>
      </c>
      <c r="H2825">
        <f t="shared" si="44"/>
        <v>333</v>
      </c>
      <c r="I2825" t="str" cm="1">
        <f t="array" ref="I2825">_xlfn.IFS(H2825&gt;411,"Platinum",AND(H2825&lt;=411, H2825&gt;311),"Gold",AND(H2825&lt;=311,H2825&gt;211),"Silver",H2825&lt;=211,"Bronze")</f>
        <v>Gold</v>
      </c>
      <c r="J2825" t="str" cm="1">
        <f t="array" ref="J2825">_xlfn.IFS(
H2825="444","Champions",
LEFT(H2825,1)="4","Loyal Customers",
MID(H2825,2,1)="4","Potential Loyalists",
LEFT(H2825,1)="3","Promising",
LEFT(H2825,1)="2","Customers Needing Attention",
LEFT(H2825,1)&lt;="2","At Risk",
RIGHT(H2825,1)="4","Can't Lose Them",
TRUE,"Hibernating"
)</f>
        <v>Promising</v>
      </c>
    </row>
    <row r="2826" spans="1:10" x14ac:dyDescent="0.25">
      <c r="A2826" s="3" t="s">
        <v>2842</v>
      </c>
      <c r="B2826">
        <v>29</v>
      </c>
      <c r="C2826">
        <v>6</v>
      </c>
      <c r="D2826">
        <v>4647.13</v>
      </c>
      <c r="E2826" cm="1">
        <f t="array" ref="E2826">_xlfn.IFS(B2826&gt;87,1,AND(B2826&lt;=87, B2826&gt;45),2,AND(B2826&lt;=45,B2826&gt;18),3,B2826&lt;=18,4)</f>
        <v>3</v>
      </c>
      <c r="F2826" cm="1">
        <f t="array" ref="F2826">_xlfn.IFS(C2826&gt;7,4,AND(C2826&lt;=7, C2826&gt;5),3,AND(C2826&lt;=5,C2826&gt;4),2,C2826&lt;=4,1)</f>
        <v>3</v>
      </c>
      <c r="G2826" cm="1">
        <f t="array" ref="G2826">_xlfn.IFS(D2826&gt;4094,4,AND(D2826&lt;=4094, D2826&gt;2784),3,AND(D2826&lt;=2784,D2826&gt;1779),2,D2826&lt;=1779,1)</f>
        <v>4</v>
      </c>
      <c r="H2826">
        <f t="shared" si="44"/>
        <v>334</v>
      </c>
      <c r="I2826" t="str" cm="1">
        <f t="array" ref="I2826">_xlfn.IFS(H2826&gt;411,"Platinum",AND(H2826&lt;=411, H2826&gt;311),"Gold",AND(H2826&lt;=311,H2826&gt;211),"Silver",H2826&lt;=211,"Bronze")</f>
        <v>Gold</v>
      </c>
      <c r="J2826" t="str" cm="1">
        <f t="array" ref="J2826">_xlfn.IFS(
H2826="444","Champions",
LEFT(H2826,1)="4","Loyal Customers",
MID(H2826,2,1)="4","Potential Loyalists",
LEFT(H2826,1)="3","Promising",
LEFT(H2826,1)="2","Customers Needing Attention",
LEFT(H2826,1)&lt;="2","At Risk",
RIGHT(H2826,1)="4","Can't Lose Them",
TRUE,"Hibernating"
)</f>
        <v>Promising</v>
      </c>
    </row>
    <row r="2827" spans="1:10" x14ac:dyDescent="0.25">
      <c r="A2827" s="3" t="s">
        <v>2843</v>
      </c>
      <c r="B2827">
        <v>45</v>
      </c>
      <c r="C2827">
        <v>6</v>
      </c>
      <c r="D2827">
        <v>2618</v>
      </c>
      <c r="E2827" cm="1">
        <f t="array" ref="E2827">_xlfn.IFS(B2827&gt;87,1,AND(B2827&lt;=87, B2827&gt;45),2,AND(B2827&lt;=45,B2827&gt;18),3,B2827&lt;=18,4)</f>
        <v>3</v>
      </c>
      <c r="F2827" cm="1">
        <f t="array" ref="F2827">_xlfn.IFS(C2827&gt;7,4,AND(C2827&lt;=7, C2827&gt;5),3,AND(C2827&lt;=5,C2827&gt;4),2,C2827&lt;=4,1)</f>
        <v>3</v>
      </c>
      <c r="G2827" cm="1">
        <f t="array" ref="G2827">_xlfn.IFS(D2827&gt;4094,4,AND(D2827&lt;=4094, D2827&gt;2784),3,AND(D2827&lt;=2784,D2827&gt;1779),2,D2827&lt;=1779,1)</f>
        <v>2</v>
      </c>
      <c r="H2827">
        <f t="shared" si="44"/>
        <v>332</v>
      </c>
      <c r="I2827" t="str" cm="1">
        <f t="array" ref="I2827">_xlfn.IFS(H2827&gt;411,"Platinum",AND(H2827&lt;=411, H2827&gt;311),"Gold",AND(H2827&lt;=311,H2827&gt;211),"Silver",H2827&lt;=211,"Bronze")</f>
        <v>Gold</v>
      </c>
      <c r="J2827" t="str" cm="1">
        <f t="array" ref="J2827">_xlfn.IFS(
H2827="444","Champions",
LEFT(H2827,1)="4","Loyal Customers",
MID(H2827,2,1)="4","Potential Loyalists",
LEFT(H2827,1)="3","Promising",
LEFT(H2827,1)="2","Customers Needing Attention",
LEFT(H2827,1)&lt;="2","At Risk",
RIGHT(H2827,1)="4","Can't Lose Them",
TRUE,"Hibernating"
)</f>
        <v>Promising</v>
      </c>
    </row>
    <row r="2828" spans="1:10" x14ac:dyDescent="0.25">
      <c r="A2828" s="3" t="s">
        <v>2844</v>
      </c>
      <c r="B2828">
        <v>12</v>
      </c>
      <c r="C2828">
        <v>6</v>
      </c>
      <c r="D2828">
        <v>795.1400000000001</v>
      </c>
      <c r="E2828" cm="1">
        <f t="array" ref="E2828">_xlfn.IFS(B2828&gt;87,1,AND(B2828&lt;=87, B2828&gt;45),2,AND(B2828&lt;=45,B2828&gt;18),3,B2828&lt;=18,4)</f>
        <v>4</v>
      </c>
      <c r="F2828" cm="1">
        <f t="array" ref="F2828">_xlfn.IFS(C2828&gt;7,4,AND(C2828&lt;=7, C2828&gt;5),3,AND(C2828&lt;=5,C2828&gt;4),2,C2828&lt;=4,1)</f>
        <v>3</v>
      </c>
      <c r="G2828" cm="1">
        <f t="array" ref="G2828">_xlfn.IFS(D2828&gt;4094,4,AND(D2828&lt;=4094, D2828&gt;2784),3,AND(D2828&lt;=2784,D2828&gt;1779),2,D2828&lt;=1779,1)</f>
        <v>1</v>
      </c>
      <c r="H2828">
        <f t="shared" si="44"/>
        <v>431</v>
      </c>
      <c r="I2828" t="str" cm="1">
        <f t="array" ref="I2828">_xlfn.IFS(H2828&gt;411,"Platinum",AND(H2828&lt;=411, H2828&gt;311),"Gold",AND(H2828&lt;=311,H2828&gt;211),"Silver",H2828&lt;=211,"Bronze")</f>
        <v>Platinum</v>
      </c>
      <c r="J2828" t="str" cm="1">
        <f t="array" ref="J2828">_xlfn.IFS(
H2828="444","Champions",
LEFT(H2828,1)="4","Loyal Customers",
MID(H2828,2,1)="4","Potential Loyalists",
LEFT(H2828,1)="3","Promising",
LEFT(H2828,1)="2","Customers Needing Attention",
LEFT(H2828,1)&lt;="2","At Risk",
RIGHT(H2828,1)="4","Can't Lose Them",
TRUE,"Hibernating"
)</f>
        <v>Loyal Customers</v>
      </c>
    </row>
    <row r="2829" spans="1:10" x14ac:dyDescent="0.25">
      <c r="A2829" s="3" t="s">
        <v>2845</v>
      </c>
      <c r="B2829">
        <v>93</v>
      </c>
      <c r="C2829">
        <v>5</v>
      </c>
      <c r="D2829">
        <v>4610.6400000000003</v>
      </c>
      <c r="E2829" cm="1">
        <f t="array" ref="E2829">_xlfn.IFS(B2829&gt;87,1,AND(B2829&lt;=87, B2829&gt;45),2,AND(B2829&lt;=45,B2829&gt;18),3,B2829&lt;=18,4)</f>
        <v>1</v>
      </c>
      <c r="F2829" cm="1">
        <f t="array" ref="F2829">_xlfn.IFS(C2829&gt;7,4,AND(C2829&lt;=7, C2829&gt;5),3,AND(C2829&lt;=5,C2829&gt;4),2,C2829&lt;=4,1)</f>
        <v>2</v>
      </c>
      <c r="G2829" cm="1">
        <f t="array" ref="G2829">_xlfn.IFS(D2829&gt;4094,4,AND(D2829&lt;=4094, D2829&gt;2784),3,AND(D2829&lt;=2784,D2829&gt;1779),2,D2829&lt;=1779,1)</f>
        <v>4</v>
      </c>
      <c r="H2829">
        <f t="shared" si="44"/>
        <v>124</v>
      </c>
      <c r="I2829" t="str" cm="1">
        <f t="array" ref="I2829">_xlfn.IFS(H2829&gt;411,"Platinum",AND(H2829&lt;=411, H2829&gt;311),"Gold",AND(H2829&lt;=311,H2829&gt;211),"Silver",H2829&lt;=211,"Bronze")</f>
        <v>Bronze</v>
      </c>
      <c r="J2829" t="str" cm="1">
        <f t="array" ref="J2829">_xlfn.IFS(
H2829="444","Champions",
LEFT(H2829,1)="4","Loyal Customers",
MID(H2829,2,1)="4","Potential Loyalists",
LEFT(H2829,1)="3","Promising",
LEFT(H2829,1)="2","Customers Needing Attention",
LEFT(H2829,1)&lt;="2","At Risk",
RIGHT(H2829,1)="4","Can't Lose Them",
TRUE,"Hibernating"
)</f>
        <v>At Risk</v>
      </c>
    </row>
    <row r="2830" spans="1:10" x14ac:dyDescent="0.25">
      <c r="A2830" s="3" t="s">
        <v>2846</v>
      </c>
      <c r="B2830">
        <v>195</v>
      </c>
      <c r="C2830">
        <v>2</v>
      </c>
      <c r="D2830">
        <v>220.57</v>
      </c>
      <c r="E2830" cm="1">
        <f t="array" ref="E2830">_xlfn.IFS(B2830&gt;87,1,AND(B2830&lt;=87, B2830&gt;45),2,AND(B2830&lt;=45,B2830&gt;18),3,B2830&lt;=18,4)</f>
        <v>1</v>
      </c>
      <c r="F2830" cm="1">
        <f t="array" ref="F2830">_xlfn.IFS(C2830&gt;7,4,AND(C2830&lt;=7, C2830&gt;5),3,AND(C2830&lt;=5,C2830&gt;4),2,C2830&lt;=4,1)</f>
        <v>1</v>
      </c>
      <c r="G2830" cm="1">
        <f t="array" ref="G2830">_xlfn.IFS(D2830&gt;4094,4,AND(D2830&lt;=4094, D2830&gt;2784),3,AND(D2830&lt;=2784,D2830&gt;1779),2,D2830&lt;=1779,1)</f>
        <v>1</v>
      </c>
      <c r="H2830">
        <f t="shared" si="44"/>
        <v>111</v>
      </c>
      <c r="I2830" t="str" cm="1">
        <f t="array" ref="I2830">_xlfn.IFS(H2830&gt;411,"Platinum",AND(H2830&lt;=411, H2830&gt;311),"Gold",AND(H2830&lt;=311,H2830&gt;211),"Silver",H2830&lt;=211,"Bronze")</f>
        <v>Bronze</v>
      </c>
      <c r="J2830" t="str" cm="1">
        <f t="array" ref="J2830">_xlfn.IFS(
H2830="444","Champions",
LEFT(H2830,1)="4","Loyal Customers",
MID(H2830,2,1)="4","Potential Loyalists",
LEFT(H2830,1)="3","Promising",
LEFT(H2830,1)="2","Customers Needing Attention",
LEFT(H2830,1)&lt;="2","At Risk",
RIGHT(H2830,1)="4","Can't Lose Them",
TRUE,"Hibernating"
)</f>
        <v>At Risk</v>
      </c>
    </row>
    <row r="2831" spans="1:10" x14ac:dyDescent="0.25">
      <c r="A2831" s="3" t="s">
        <v>2847</v>
      </c>
      <c r="B2831">
        <v>14</v>
      </c>
      <c r="C2831">
        <v>5</v>
      </c>
      <c r="D2831">
        <v>3272.7000000000003</v>
      </c>
      <c r="E2831" cm="1">
        <f t="array" ref="E2831">_xlfn.IFS(B2831&gt;87,1,AND(B2831&lt;=87, B2831&gt;45),2,AND(B2831&lt;=45,B2831&gt;18),3,B2831&lt;=18,4)</f>
        <v>4</v>
      </c>
      <c r="F2831" cm="1">
        <f t="array" ref="F2831">_xlfn.IFS(C2831&gt;7,4,AND(C2831&lt;=7, C2831&gt;5),3,AND(C2831&lt;=5,C2831&gt;4),2,C2831&lt;=4,1)</f>
        <v>2</v>
      </c>
      <c r="G2831" cm="1">
        <f t="array" ref="G2831">_xlfn.IFS(D2831&gt;4094,4,AND(D2831&lt;=4094, D2831&gt;2784),3,AND(D2831&lt;=2784,D2831&gt;1779),2,D2831&lt;=1779,1)</f>
        <v>3</v>
      </c>
      <c r="H2831">
        <f t="shared" si="44"/>
        <v>423</v>
      </c>
      <c r="I2831" t="str" cm="1">
        <f t="array" ref="I2831">_xlfn.IFS(H2831&gt;411,"Platinum",AND(H2831&lt;=411, H2831&gt;311),"Gold",AND(H2831&lt;=311,H2831&gt;211),"Silver",H2831&lt;=211,"Bronze")</f>
        <v>Platinum</v>
      </c>
      <c r="J2831" t="str" cm="1">
        <f t="array" ref="J2831">_xlfn.IFS(
H2831="444","Champions",
LEFT(H2831,1)="4","Loyal Customers",
MID(H2831,2,1)="4","Potential Loyalists",
LEFT(H2831,1)="3","Promising",
LEFT(H2831,1)="2","Customers Needing Attention",
LEFT(H2831,1)&lt;="2","At Risk",
RIGHT(H2831,1)="4","Can't Lose Them",
TRUE,"Hibernating"
)</f>
        <v>Loyal Customers</v>
      </c>
    </row>
    <row r="2832" spans="1:10" x14ac:dyDescent="0.25">
      <c r="A2832" s="3" t="s">
        <v>2848</v>
      </c>
      <c r="B2832">
        <v>134</v>
      </c>
      <c r="C2832">
        <v>5</v>
      </c>
      <c r="D2832">
        <v>2688.92</v>
      </c>
      <c r="E2832" cm="1">
        <f t="array" ref="E2832">_xlfn.IFS(B2832&gt;87,1,AND(B2832&lt;=87, B2832&gt;45),2,AND(B2832&lt;=45,B2832&gt;18),3,B2832&lt;=18,4)</f>
        <v>1</v>
      </c>
      <c r="F2832" cm="1">
        <f t="array" ref="F2832">_xlfn.IFS(C2832&gt;7,4,AND(C2832&lt;=7, C2832&gt;5),3,AND(C2832&lt;=5,C2832&gt;4),2,C2832&lt;=4,1)</f>
        <v>2</v>
      </c>
      <c r="G2832" cm="1">
        <f t="array" ref="G2832">_xlfn.IFS(D2832&gt;4094,4,AND(D2832&lt;=4094, D2832&gt;2784),3,AND(D2832&lt;=2784,D2832&gt;1779),2,D2832&lt;=1779,1)</f>
        <v>2</v>
      </c>
      <c r="H2832">
        <f t="shared" si="44"/>
        <v>122</v>
      </c>
      <c r="I2832" t="str" cm="1">
        <f t="array" ref="I2832">_xlfn.IFS(H2832&gt;411,"Platinum",AND(H2832&lt;=411, H2832&gt;311),"Gold",AND(H2832&lt;=311,H2832&gt;211),"Silver",H2832&lt;=211,"Bronze")</f>
        <v>Bronze</v>
      </c>
      <c r="J2832" t="str" cm="1">
        <f t="array" ref="J2832">_xlfn.IFS(
H2832="444","Champions",
LEFT(H2832,1)="4","Loyal Customers",
MID(H2832,2,1)="4","Potential Loyalists",
LEFT(H2832,1)="3","Promising",
LEFT(H2832,1)="2","Customers Needing Attention",
LEFT(H2832,1)&lt;="2","At Risk",
RIGHT(H2832,1)="4","Can't Lose Them",
TRUE,"Hibernating"
)</f>
        <v>At Risk</v>
      </c>
    </row>
    <row r="2833" spans="1:10" x14ac:dyDescent="0.25">
      <c r="A2833" s="3" t="s">
        <v>2849</v>
      </c>
      <c r="B2833">
        <v>29</v>
      </c>
      <c r="C2833">
        <v>7</v>
      </c>
      <c r="D2833">
        <v>3643.0299999999997</v>
      </c>
      <c r="E2833" cm="1">
        <f t="array" ref="E2833">_xlfn.IFS(B2833&gt;87,1,AND(B2833&lt;=87, B2833&gt;45),2,AND(B2833&lt;=45,B2833&gt;18),3,B2833&lt;=18,4)</f>
        <v>3</v>
      </c>
      <c r="F2833" cm="1">
        <f t="array" ref="F2833">_xlfn.IFS(C2833&gt;7,4,AND(C2833&lt;=7, C2833&gt;5),3,AND(C2833&lt;=5,C2833&gt;4),2,C2833&lt;=4,1)</f>
        <v>3</v>
      </c>
      <c r="G2833" cm="1">
        <f t="array" ref="G2833">_xlfn.IFS(D2833&gt;4094,4,AND(D2833&lt;=4094, D2833&gt;2784),3,AND(D2833&lt;=2784,D2833&gt;1779),2,D2833&lt;=1779,1)</f>
        <v>3</v>
      </c>
      <c r="H2833">
        <f t="shared" si="44"/>
        <v>333</v>
      </c>
      <c r="I2833" t="str" cm="1">
        <f t="array" ref="I2833">_xlfn.IFS(H2833&gt;411,"Platinum",AND(H2833&lt;=411, H2833&gt;311),"Gold",AND(H2833&lt;=311,H2833&gt;211),"Silver",H2833&lt;=211,"Bronze")</f>
        <v>Gold</v>
      </c>
      <c r="J2833" t="str" cm="1">
        <f t="array" ref="J2833">_xlfn.IFS(
H2833="444","Champions",
LEFT(H2833,1)="4","Loyal Customers",
MID(H2833,2,1)="4","Potential Loyalists",
LEFT(H2833,1)="3","Promising",
LEFT(H2833,1)="2","Customers Needing Attention",
LEFT(H2833,1)&lt;="2","At Risk",
RIGHT(H2833,1)="4","Can't Lose Them",
TRUE,"Hibernating"
)</f>
        <v>Promising</v>
      </c>
    </row>
    <row r="2834" spans="1:10" x14ac:dyDescent="0.25">
      <c r="A2834" s="3" t="s">
        <v>2850</v>
      </c>
      <c r="B2834">
        <v>56</v>
      </c>
      <c r="C2834">
        <v>6</v>
      </c>
      <c r="D2834">
        <v>4965.4299999999994</v>
      </c>
      <c r="E2834" cm="1">
        <f t="array" ref="E2834">_xlfn.IFS(B2834&gt;87,1,AND(B2834&lt;=87, B2834&gt;45),2,AND(B2834&lt;=45,B2834&gt;18),3,B2834&lt;=18,4)</f>
        <v>2</v>
      </c>
      <c r="F2834" cm="1">
        <f t="array" ref="F2834">_xlfn.IFS(C2834&gt;7,4,AND(C2834&lt;=7, C2834&gt;5),3,AND(C2834&lt;=5,C2834&gt;4),2,C2834&lt;=4,1)</f>
        <v>3</v>
      </c>
      <c r="G2834" cm="1">
        <f t="array" ref="G2834">_xlfn.IFS(D2834&gt;4094,4,AND(D2834&lt;=4094, D2834&gt;2784),3,AND(D2834&lt;=2784,D2834&gt;1779),2,D2834&lt;=1779,1)</f>
        <v>4</v>
      </c>
      <c r="H2834">
        <f t="shared" si="44"/>
        <v>234</v>
      </c>
      <c r="I2834" t="str" cm="1">
        <f t="array" ref="I2834">_xlfn.IFS(H2834&gt;411,"Platinum",AND(H2834&lt;=411, H2834&gt;311),"Gold",AND(H2834&lt;=311,H2834&gt;211),"Silver",H2834&lt;=211,"Bronze")</f>
        <v>Silver</v>
      </c>
      <c r="J2834" t="str" cm="1">
        <f t="array" ref="J2834">_xlfn.IFS(
H2834="444","Champions",
LEFT(H2834,1)="4","Loyal Customers",
MID(H2834,2,1)="4","Potential Loyalists",
LEFT(H2834,1)="3","Promising",
LEFT(H2834,1)="2","Customers Needing Attention",
LEFT(H2834,1)&lt;="2","At Risk",
RIGHT(H2834,1)="4","Can't Lose Them",
TRUE,"Hibernating"
)</f>
        <v>Customers Needing Attention</v>
      </c>
    </row>
    <row r="2835" spans="1:10" x14ac:dyDescent="0.25">
      <c r="A2835" s="3" t="s">
        <v>2851</v>
      </c>
      <c r="B2835">
        <v>56</v>
      </c>
      <c r="C2835">
        <v>5</v>
      </c>
      <c r="D2835">
        <v>2358.2599999999998</v>
      </c>
      <c r="E2835" cm="1">
        <f t="array" ref="E2835">_xlfn.IFS(B2835&gt;87,1,AND(B2835&lt;=87, B2835&gt;45),2,AND(B2835&lt;=45,B2835&gt;18),3,B2835&lt;=18,4)</f>
        <v>2</v>
      </c>
      <c r="F2835" cm="1">
        <f t="array" ref="F2835">_xlfn.IFS(C2835&gt;7,4,AND(C2835&lt;=7, C2835&gt;5),3,AND(C2835&lt;=5,C2835&gt;4),2,C2835&lt;=4,1)</f>
        <v>2</v>
      </c>
      <c r="G2835" cm="1">
        <f t="array" ref="G2835">_xlfn.IFS(D2835&gt;4094,4,AND(D2835&lt;=4094, D2835&gt;2784),3,AND(D2835&lt;=2784,D2835&gt;1779),2,D2835&lt;=1779,1)</f>
        <v>2</v>
      </c>
      <c r="H2835">
        <f t="shared" si="44"/>
        <v>222</v>
      </c>
      <c r="I2835" t="str" cm="1">
        <f t="array" ref="I2835">_xlfn.IFS(H2835&gt;411,"Platinum",AND(H2835&lt;=411, H2835&gt;311),"Gold",AND(H2835&lt;=311,H2835&gt;211),"Silver",H2835&lt;=211,"Bronze")</f>
        <v>Silver</v>
      </c>
      <c r="J2835" t="str" cm="1">
        <f t="array" ref="J2835">_xlfn.IFS(
H2835="444","Champions",
LEFT(H2835,1)="4","Loyal Customers",
MID(H2835,2,1)="4","Potential Loyalists",
LEFT(H2835,1)="3","Promising",
LEFT(H2835,1)="2","Customers Needing Attention",
LEFT(H2835,1)&lt;="2","At Risk",
RIGHT(H2835,1)="4","Can't Lose Them",
TRUE,"Hibernating"
)</f>
        <v>Customers Needing Attention</v>
      </c>
    </row>
    <row r="2836" spans="1:10" x14ac:dyDescent="0.25">
      <c r="A2836" s="3" t="s">
        <v>2852</v>
      </c>
      <c r="B2836">
        <v>18</v>
      </c>
      <c r="C2836">
        <v>8</v>
      </c>
      <c r="D2836">
        <v>4874.5499999999993</v>
      </c>
      <c r="E2836" cm="1">
        <f t="array" ref="E2836">_xlfn.IFS(B2836&gt;87,1,AND(B2836&lt;=87, B2836&gt;45),2,AND(B2836&lt;=45,B2836&gt;18),3,B2836&lt;=18,4)</f>
        <v>4</v>
      </c>
      <c r="F2836" cm="1">
        <f t="array" ref="F2836">_xlfn.IFS(C2836&gt;7,4,AND(C2836&lt;=7, C2836&gt;5),3,AND(C2836&lt;=5,C2836&gt;4),2,C2836&lt;=4,1)</f>
        <v>4</v>
      </c>
      <c r="G2836" cm="1">
        <f t="array" ref="G2836">_xlfn.IFS(D2836&gt;4094,4,AND(D2836&lt;=4094, D2836&gt;2784),3,AND(D2836&lt;=2784,D2836&gt;1779),2,D2836&lt;=1779,1)</f>
        <v>4</v>
      </c>
      <c r="H2836">
        <f t="shared" si="44"/>
        <v>444</v>
      </c>
      <c r="I2836" t="str" cm="1">
        <f t="array" ref="I2836">_xlfn.IFS(H2836&gt;411,"Platinum",AND(H2836&lt;=411, H2836&gt;311),"Gold",AND(H2836&lt;=311,H2836&gt;211),"Silver",H2836&lt;=211,"Bronze")</f>
        <v>Platinum</v>
      </c>
      <c r="J2836" t="str" cm="1">
        <f t="array" ref="J2836">_xlfn.IFS(
H2836="444","Champions",
LEFT(H2836,1)="4","Loyal Customers",
MID(H2836,2,1)="4","Potential Loyalists",
LEFT(H2836,1)="3","Promising",
LEFT(H2836,1)="2","Customers Needing Attention",
LEFT(H2836,1)&lt;="2","At Risk",
RIGHT(H2836,1)="4","Can't Lose Them",
TRUE,"Hibernating"
)</f>
        <v>Loyal Customers</v>
      </c>
    </row>
    <row r="2837" spans="1:10" x14ac:dyDescent="0.25">
      <c r="A2837" s="3" t="s">
        <v>2853</v>
      </c>
      <c r="B2837">
        <v>14</v>
      </c>
      <c r="C2837">
        <v>6</v>
      </c>
      <c r="D2837">
        <v>3338.3399999999997</v>
      </c>
      <c r="E2837" cm="1">
        <f t="array" ref="E2837">_xlfn.IFS(B2837&gt;87,1,AND(B2837&lt;=87, B2837&gt;45),2,AND(B2837&lt;=45,B2837&gt;18),3,B2837&lt;=18,4)</f>
        <v>4</v>
      </c>
      <c r="F2837" cm="1">
        <f t="array" ref="F2837">_xlfn.IFS(C2837&gt;7,4,AND(C2837&lt;=7, C2837&gt;5),3,AND(C2837&lt;=5,C2837&gt;4),2,C2837&lt;=4,1)</f>
        <v>3</v>
      </c>
      <c r="G2837" cm="1">
        <f t="array" ref="G2837">_xlfn.IFS(D2837&gt;4094,4,AND(D2837&lt;=4094, D2837&gt;2784),3,AND(D2837&lt;=2784,D2837&gt;1779),2,D2837&lt;=1779,1)</f>
        <v>3</v>
      </c>
      <c r="H2837">
        <f t="shared" si="44"/>
        <v>433</v>
      </c>
      <c r="I2837" t="str" cm="1">
        <f t="array" ref="I2837">_xlfn.IFS(H2837&gt;411,"Platinum",AND(H2837&lt;=411, H2837&gt;311),"Gold",AND(H2837&lt;=311,H2837&gt;211),"Silver",H2837&lt;=211,"Bronze")</f>
        <v>Platinum</v>
      </c>
      <c r="J2837" t="str" cm="1">
        <f t="array" ref="J2837">_xlfn.IFS(
H2837="444","Champions",
LEFT(H2837,1)="4","Loyal Customers",
MID(H2837,2,1)="4","Potential Loyalists",
LEFT(H2837,1)="3","Promising",
LEFT(H2837,1)="2","Customers Needing Attention",
LEFT(H2837,1)&lt;="2","At Risk",
RIGHT(H2837,1)="4","Can't Lose Them",
TRUE,"Hibernating"
)</f>
        <v>Loyal Customers</v>
      </c>
    </row>
    <row r="2838" spans="1:10" x14ac:dyDescent="0.25">
      <c r="A2838" s="3" t="s">
        <v>2854</v>
      </c>
      <c r="B2838">
        <v>106</v>
      </c>
      <c r="C2838">
        <v>5</v>
      </c>
      <c r="D2838">
        <v>3445.0099999999998</v>
      </c>
      <c r="E2838" cm="1">
        <f t="array" ref="E2838">_xlfn.IFS(B2838&gt;87,1,AND(B2838&lt;=87, B2838&gt;45),2,AND(B2838&lt;=45,B2838&gt;18),3,B2838&lt;=18,4)</f>
        <v>1</v>
      </c>
      <c r="F2838" cm="1">
        <f t="array" ref="F2838">_xlfn.IFS(C2838&gt;7,4,AND(C2838&lt;=7, C2838&gt;5),3,AND(C2838&lt;=5,C2838&gt;4),2,C2838&lt;=4,1)</f>
        <v>2</v>
      </c>
      <c r="G2838" cm="1">
        <f t="array" ref="G2838">_xlfn.IFS(D2838&gt;4094,4,AND(D2838&lt;=4094, D2838&gt;2784),3,AND(D2838&lt;=2784,D2838&gt;1779),2,D2838&lt;=1779,1)</f>
        <v>3</v>
      </c>
      <c r="H2838">
        <f t="shared" si="44"/>
        <v>123</v>
      </c>
      <c r="I2838" t="str" cm="1">
        <f t="array" ref="I2838">_xlfn.IFS(H2838&gt;411,"Platinum",AND(H2838&lt;=411, H2838&gt;311),"Gold",AND(H2838&lt;=311,H2838&gt;211),"Silver",H2838&lt;=211,"Bronze")</f>
        <v>Bronze</v>
      </c>
      <c r="J2838" t="str" cm="1">
        <f t="array" ref="J2838">_xlfn.IFS(
H2838="444","Champions",
LEFT(H2838,1)="4","Loyal Customers",
MID(H2838,2,1)="4","Potential Loyalists",
LEFT(H2838,1)="3","Promising",
LEFT(H2838,1)="2","Customers Needing Attention",
LEFT(H2838,1)&lt;="2","At Risk",
RIGHT(H2838,1)="4","Can't Lose Them",
TRUE,"Hibernating"
)</f>
        <v>At Risk</v>
      </c>
    </row>
    <row r="2839" spans="1:10" x14ac:dyDescent="0.25">
      <c r="A2839" s="3" t="s">
        <v>2855</v>
      </c>
      <c r="B2839">
        <v>9</v>
      </c>
      <c r="C2839">
        <v>9</v>
      </c>
      <c r="D2839">
        <v>4096.0600000000004</v>
      </c>
      <c r="E2839" cm="1">
        <f t="array" ref="E2839">_xlfn.IFS(B2839&gt;87,1,AND(B2839&lt;=87, B2839&gt;45),2,AND(B2839&lt;=45,B2839&gt;18),3,B2839&lt;=18,4)</f>
        <v>4</v>
      </c>
      <c r="F2839" cm="1">
        <f t="array" ref="F2839">_xlfn.IFS(C2839&gt;7,4,AND(C2839&lt;=7, C2839&gt;5),3,AND(C2839&lt;=5,C2839&gt;4),2,C2839&lt;=4,1)</f>
        <v>4</v>
      </c>
      <c r="G2839" cm="1">
        <f t="array" ref="G2839">_xlfn.IFS(D2839&gt;4094,4,AND(D2839&lt;=4094, D2839&gt;2784),3,AND(D2839&lt;=2784,D2839&gt;1779),2,D2839&lt;=1779,1)</f>
        <v>4</v>
      </c>
      <c r="H2839">
        <f t="shared" si="44"/>
        <v>444</v>
      </c>
      <c r="I2839" t="str" cm="1">
        <f t="array" ref="I2839">_xlfn.IFS(H2839&gt;411,"Platinum",AND(H2839&lt;=411, H2839&gt;311),"Gold",AND(H2839&lt;=311,H2839&gt;211),"Silver",H2839&lt;=211,"Bronze")</f>
        <v>Platinum</v>
      </c>
      <c r="J2839" t="str" cm="1">
        <f t="array" ref="J2839">_xlfn.IFS(
H2839="444","Champions",
LEFT(H2839,1)="4","Loyal Customers",
MID(H2839,2,1)="4","Potential Loyalists",
LEFT(H2839,1)="3","Promising",
LEFT(H2839,1)="2","Customers Needing Attention",
LEFT(H2839,1)&lt;="2","At Risk",
RIGHT(H2839,1)="4","Can't Lose Them",
TRUE,"Hibernating"
)</f>
        <v>Loyal Customers</v>
      </c>
    </row>
    <row r="2840" spans="1:10" x14ac:dyDescent="0.25">
      <c r="A2840" s="3" t="s">
        <v>2856</v>
      </c>
      <c r="B2840">
        <v>17</v>
      </c>
      <c r="C2840">
        <v>5</v>
      </c>
      <c r="D2840">
        <v>3082.2799999999997</v>
      </c>
      <c r="E2840" cm="1">
        <f t="array" ref="E2840">_xlfn.IFS(B2840&gt;87,1,AND(B2840&lt;=87, B2840&gt;45),2,AND(B2840&lt;=45,B2840&gt;18),3,B2840&lt;=18,4)</f>
        <v>4</v>
      </c>
      <c r="F2840" cm="1">
        <f t="array" ref="F2840">_xlfn.IFS(C2840&gt;7,4,AND(C2840&lt;=7, C2840&gt;5),3,AND(C2840&lt;=5,C2840&gt;4),2,C2840&lt;=4,1)</f>
        <v>2</v>
      </c>
      <c r="G2840" cm="1">
        <f t="array" ref="G2840">_xlfn.IFS(D2840&gt;4094,4,AND(D2840&lt;=4094, D2840&gt;2784),3,AND(D2840&lt;=2784,D2840&gt;1779),2,D2840&lt;=1779,1)</f>
        <v>3</v>
      </c>
      <c r="H2840">
        <f t="shared" si="44"/>
        <v>423</v>
      </c>
      <c r="I2840" t="str" cm="1">
        <f t="array" ref="I2840">_xlfn.IFS(H2840&gt;411,"Platinum",AND(H2840&lt;=411, H2840&gt;311),"Gold",AND(H2840&lt;=311,H2840&gt;211),"Silver",H2840&lt;=211,"Bronze")</f>
        <v>Platinum</v>
      </c>
      <c r="J2840" t="str" cm="1">
        <f t="array" ref="J2840">_xlfn.IFS(
H2840="444","Champions",
LEFT(H2840,1)="4","Loyal Customers",
MID(H2840,2,1)="4","Potential Loyalists",
LEFT(H2840,1)="3","Promising",
LEFT(H2840,1)="2","Customers Needing Attention",
LEFT(H2840,1)&lt;="2","At Risk",
RIGHT(H2840,1)="4","Can't Lose Them",
TRUE,"Hibernating"
)</f>
        <v>Loyal Customers</v>
      </c>
    </row>
    <row r="2841" spans="1:10" x14ac:dyDescent="0.25">
      <c r="A2841" s="3" t="s">
        <v>2857</v>
      </c>
      <c r="B2841">
        <v>13</v>
      </c>
      <c r="C2841">
        <v>4</v>
      </c>
      <c r="D2841">
        <v>2267.84</v>
      </c>
      <c r="E2841" cm="1">
        <f t="array" ref="E2841">_xlfn.IFS(B2841&gt;87,1,AND(B2841&lt;=87, B2841&gt;45),2,AND(B2841&lt;=45,B2841&gt;18),3,B2841&lt;=18,4)</f>
        <v>4</v>
      </c>
      <c r="F2841" cm="1">
        <f t="array" ref="F2841">_xlfn.IFS(C2841&gt;7,4,AND(C2841&lt;=7, C2841&gt;5),3,AND(C2841&lt;=5,C2841&gt;4),2,C2841&lt;=4,1)</f>
        <v>1</v>
      </c>
      <c r="G2841" cm="1">
        <f t="array" ref="G2841">_xlfn.IFS(D2841&gt;4094,4,AND(D2841&lt;=4094, D2841&gt;2784),3,AND(D2841&lt;=2784,D2841&gt;1779),2,D2841&lt;=1779,1)</f>
        <v>2</v>
      </c>
      <c r="H2841">
        <f t="shared" si="44"/>
        <v>412</v>
      </c>
      <c r="I2841" t="str" cm="1">
        <f t="array" ref="I2841">_xlfn.IFS(H2841&gt;411,"Platinum",AND(H2841&lt;=411, H2841&gt;311),"Gold",AND(H2841&lt;=311,H2841&gt;211),"Silver",H2841&lt;=211,"Bronze")</f>
        <v>Platinum</v>
      </c>
      <c r="J2841" t="str" cm="1">
        <f t="array" ref="J2841">_xlfn.IFS(
H2841="444","Champions",
LEFT(H2841,1)="4","Loyal Customers",
MID(H2841,2,1)="4","Potential Loyalists",
LEFT(H2841,1)="3","Promising",
LEFT(H2841,1)="2","Customers Needing Attention",
LEFT(H2841,1)&lt;="2","At Risk",
RIGHT(H2841,1)="4","Can't Lose Them",
TRUE,"Hibernating"
)</f>
        <v>Loyal Customers</v>
      </c>
    </row>
    <row r="2842" spans="1:10" x14ac:dyDescent="0.25">
      <c r="A2842" s="3" t="s">
        <v>2858</v>
      </c>
      <c r="B2842">
        <v>29</v>
      </c>
      <c r="C2842">
        <v>8</v>
      </c>
      <c r="D2842">
        <v>4531.6799999999994</v>
      </c>
      <c r="E2842" cm="1">
        <f t="array" ref="E2842">_xlfn.IFS(B2842&gt;87,1,AND(B2842&lt;=87, B2842&gt;45),2,AND(B2842&lt;=45,B2842&gt;18),3,B2842&lt;=18,4)</f>
        <v>3</v>
      </c>
      <c r="F2842" cm="1">
        <f t="array" ref="F2842">_xlfn.IFS(C2842&gt;7,4,AND(C2842&lt;=7, C2842&gt;5),3,AND(C2842&lt;=5,C2842&gt;4),2,C2842&lt;=4,1)</f>
        <v>4</v>
      </c>
      <c r="G2842" cm="1">
        <f t="array" ref="G2842">_xlfn.IFS(D2842&gt;4094,4,AND(D2842&lt;=4094, D2842&gt;2784),3,AND(D2842&lt;=2784,D2842&gt;1779),2,D2842&lt;=1779,1)</f>
        <v>4</v>
      </c>
      <c r="H2842">
        <f t="shared" si="44"/>
        <v>344</v>
      </c>
      <c r="I2842" t="str" cm="1">
        <f t="array" ref="I2842">_xlfn.IFS(H2842&gt;411,"Platinum",AND(H2842&lt;=411, H2842&gt;311),"Gold",AND(H2842&lt;=311,H2842&gt;211),"Silver",H2842&lt;=211,"Bronze")</f>
        <v>Gold</v>
      </c>
      <c r="J2842" t="str" cm="1">
        <f t="array" ref="J2842">_xlfn.IFS(
H2842="444","Champions",
LEFT(H2842,1)="4","Loyal Customers",
MID(H2842,2,1)="4","Potential Loyalists",
LEFT(H2842,1)="3","Promising",
LEFT(H2842,1)="2","Customers Needing Attention",
LEFT(H2842,1)&lt;="2","At Risk",
RIGHT(H2842,1)="4","Can't Lose Them",
TRUE,"Hibernating"
)</f>
        <v>Potential Loyalists</v>
      </c>
    </row>
    <row r="2843" spans="1:10" x14ac:dyDescent="0.25">
      <c r="A2843" s="3" t="s">
        <v>2859</v>
      </c>
      <c r="B2843">
        <v>6</v>
      </c>
      <c r="C2843">
        <v>7</v>
      </c>
      <c r="D2843">
        <v>2177.9300000000003</v>
      </c>
      <c r="E2843" cm="1">
        <f t="array" ref="E2843">_xlfn.IFS(B2843&gt;87,1,AND(B2843&lt;=87, B2843&gt;45),2,AND(B2843&lt;=45,B2843&gt;18),3,B2843&lt;=18,4)</f>
        <v>4</v>
      </c>
      <c r="F2843" cm="1">
        <f t="array" ref="F2843">_xlfn.IFS(C2843&gt;7,4,AND(C2843&lt;=7, C2843&gt;5),3,AND(C2843&lt;=5,C2843&gt;4),2,C2843&lt;=4,1)</f>
        <v>3</v>
      </c>
      <c r="G2843" cm="1">
        <f t="array" ref="G2843">_xlfn.IFS(D2843&gt;4094,4,AND(D2843&lt;=4094, D2843&gt;2784),3,AND(D2843&lt;=2784,D2843&gt;1779),2,D2843&lt;=1779,1)</f>
        <v>2</v>
      </c>
      <c r="H2843">
        <f t="shared" si="44"/>
        <v>432</v>
      </c>
      <c r="I2843" t="str" cm="1">
        <f t="array" ref="I2843">_xlfn.IFS(H2843&gt;411,"Platinum",AND(H2843&lt;=411, H2843&gt;311),"Gold",AND(H2843&lt;=311,H2843&gt;211),"Silver",H2843&lt;=211,"Bronze")</f>
        <v>Platinum</v>
      </c>
      <c r="J2843" t="str" cm="1">
        <f t="array" ref="J2843">_xlfn.IFS(
H2843="444","Champions",
LEFT(H2843,1)="4","Loyal Customers",
MID(H2843,2,1)="4","Potential Loyalists",
LEFT(H2843,1)="3","Promising",
LEFT(H2843,1)="2","Customers Needing Attention",
LEFT(H2843,1)&lt;="2","At Risk",
RIGHT(H2843,1)="4","Can't Lose Them",
TRUE,"Hibernating"
)</f>
        <v>Loyal Customers</v>
      </c>
    </row>
    <row r="2844" spans="1:10" x14ac:dyDescent="0.25">
      <c r="A2844" s="3" t="s">
        <v>2860</v>
      </c>
      <c r="B2844">
        <v>187</v>
      </c>
      <c r="C2844">
        <v>5</v>
      </c>
      <c r="D2844">
        <v>2553.83</v>
      </c>
      <c r="E2844" cm="1">
        <f t="array" ref="E2844">_xlfn.IFS(B2844&gt;87,1,AND(B2844&lt;=87, B2844&gt;45),2,AND(B2844&lt;=45,B2844&gt;18),3,B2844&lt;=18,4)</f>
        <v>1</v>
      </c>
      <c r="F2844" cm="1">
        <f t="array" ref="F2844">_xlfn.IFS(C2844&gt;7,4,AND(C2844&lt;=7, C2844&gt;5),3,AND(C2844&lt;=5,C2844&gt;4),2,C2844&lt;=4,1)</f>
        <v>2</v>
      </c>
      <c r="G2844" cm="1">
        <f t="array" ref="G2844">_xlfn.IFS(D2844&gt;4094,4,AND(D2844&lt;=4094, D2844&gt;2784),3,AND(D2844&lt;=2784,D2844&gt;1779),2,D2844&lt;=1779,1)</f>
        <v>2</v>
      </c>
      <c r="H2844">
        <f t="shared" si="44"/>
        <v>122</v>
      </c>
      <c r="I2844" t="str" cm="1">
        <f t="array" ref="I2844">_xlfn.IFS(H2844&gt;411,"Platinum",AND(H2844&lt;=411, H2844&gt;311),"Gold",AND(H2844&lt;=311,H2844&gt;211),"Silver",H2844&lt;=211,"Bronze")</f>
        <v>Bronze</v>
      </c>
      <c r="J2844" t="str" cm="1">
        <f t="array" ref="J2844">_xlfn.IFS(
H2844="444","Champions",
LEFT(H2844,1)="4","Loyal Customers",
MID(H2844,2,1)="4","Potential Loyalists",
LEFT(H2844,1)="3","Promising",
LEFT(H2844,1)="2","Customers Needing Attention",
LEFT(H2844,1)&lt;="2","At Risk",
RIGHT(H2844,1)="4","Can't Lose Them",
TRUE,"Hibernating"
)</f>
        <v>At Risk</v>
      </c>
    </row>
    <row r="2845" spans="1:10" x14ac:dyDescent="0.25">
      <c r="A2845" s="3" t="s">
        <v>2861</v>
      </c>
      <c r="B2845">
        <v>27</v>
      </c>
      <c r="C2845">
        <v>3</v>
      </c>
      <c r="D2845">
        <v>1055.03</v>
      </c>
      <c r="E2845" cm="1">
        <f t="array" ref="E2845">_xlfn.IFS(B2845&gt;87,1,AND(B2845&lt;=87, B2845&gt;45),2,AND(B2845&lt;=45,B2845&gt;18),3,B2845&lt;=18,4)</f>
        <v>3</v>
      </c>
      <c r="F2845" cm="1">
        <f t="array" ref="F2845">_xlfn.IFS(C2845&gt;7,4,AND(C2845&lt;=7, C2845&gt;5),3,AND(C2845&lt;=5,C2845&gt;4),2,C2845&lt;=4,1)</f>
        <v>1</v>
      </c>
      <c r="G2845" cm="1">
        <f t="array" ref="G2845">_xlfn.IFS(D2845&gt;4094,4,AND(D2845&lt;=4094, D2845&gt;2784),3,AND(D2845&lt;=2784,D2845&gt;1779),2,D2845&lt;=1779,1)</f>
        <v>1</v>
      </c>
      <c r="H2845">
        <f t="shared" si="44"/>
        <v>311</v>
      </c>
      <c r="I2845" t="str" cm="1">
        <f t="array" ref="I2845">_xlfn.IFS(H2845&gt;411,"Platinum",AND(H2845&lt;=411, H2845&gt;311),"Gold",AND(H2845&lt;=311,H2845&gt;211),"Silver",H2845&lt;=211,"Bronze")</f>
        <v>Silver</v>
      </c>
      <c r="J2845" t="str" cm="1">
        <f t="array" ref="J2845">_xlfn.IFS(
H2845="444","Champions",
LEFT(H2845,1)="4","Loyal Customers",
MID(H2845,2,1)="4","Potential Loyalists",
LEFT(H2845,1)="3","Promising",
LEFT(H2845,1)="2","Customers Needing Attention",
LEFT(H2845,1)&lt;="2","At Risk",
RIGHT(H2845,1)="4","Can't Lose Them",
TRUE,"Hibernating"
)</f>
        <v>Promising</v>
      </c>
    </row>
    <row r="2846" spans="1:10" x14ac:dyDescent="0.25">
      <c r="A2846" s="3" t="s">
        <v>2862</v>
      </c>
      <c r="B2846">
        <v>167</v>
      </c>
      <c r="C2846">
        <v>5</v>
      </c>
      <c r="D2846">
        <v>3822.8</v>
      </c>
      <c r="E2846" cm="1">
        <f t="array" ref="E2846">_xlfn.IFS(B2846&gt;87,1,AND(B2846&lt;=87, B2846&gt;45),2,AND(B2846&lt;=45,B2846&gt;18),3,B2846&lt;=18,4)</f>
        <v>1</v>
      </c>
      <c r="F2846" cm="1">
        <f t="array" ref="F2846">_xlfn.IFS(C2846&gt;7,4,AND(C2846&lt;=7, C2846&gt;5),3,AND(C2846&lt;=5,C2846&gt;4),2,C2846&lt;=4,1)</f>
        <v>2</v>
      </c>
      <c r="G2846" cm="1">
        <f t="array" ref="G2846">_xlfn.IFS(D2846&gt;4094,4,AND(D2846&lt;=4094, D2846&gt;2784),3,AND(D2846&lt;=2784,D2846&gt;1779),2,D2846&lt;=1779,1)</f>
        <v>3</v>
      </c>
      <c r="H2846">
        <f t="shared" si="44"/>
        <v>123</v>
      </c>
      <c r="I2846" t="str" cm="1">
        <f t="array" ref="I2846">_xlfn.IFS(H2846&gt;411,"Platinum",AND(H2846&lt;=411, H2846&gt;311),"Gold",AND(H2846&lt;=311,H2846&gt;211),"Silver",H2846&lt;=211,"Bronze")</f>
        <v>Bronze</v>
      </c>
      <c r="J2846" t="str" cm="1">
        <f t="array" ref="J2846">_xlfn.IFS(
H2846="444","Champions",
LEFT(H2846,1)="4","Loyal Customers",
MID(H2846,2,1)="4","Potential Loyalists",
LEFT(H2846,1)="3","Promising",
LEFT(H2846,1)="2","Customers Needing Attention",
LEFT(H2846,1)&lt;="2","At Risk",
RIGHT(H2846,1)="4","Can't Lose Them",
TRUE,"Hibernating"
)</f>
        <v>At Risk</v>
      </c>
    </row>
    <row r="2847" spans="1:10" x14ac:dyDescent="0.25">
      <c r="A2847" s="3" t="s">
        <v>2863</v>
      </c>
      <c r="B2847">
        <v>47</v>
      </c>
      <c r="C2847">
        <v>6</v>
      </c>
      <c r="D2847">
        <v>2304.56</v>
      </c>
      <c r="E2847" cm="1">
        <f t="array" ref="E2847">_xlfn.IFS(B2847&gt;87,1,AND(B2847&lt;=87, B2847&gt;45),2,AND(B2847&lt;=45,B2847&gt;18),3,B2847&lt;=18,4)</f>
        <v>2</v>
      </c>
      <c r="F2847" cm="1">
        <f t="array" ref="F2847">_xlfn.IFS(C2847&gt;7,4,AND(C2847&lt;=7, C2847&gt;5),3,AND(C2847&lt;=5,C2847&gt;4),2,C2847&lt;=4,1)</f>
        <v>3</v>
      </c>
      <c r="G2847" cm="1">
        <f t="array" ref="G2847">_xlfn.IFS(D2847&gt;4094,4,AND(D2847&lt;=4094, D2847&gt;2784),3,AND(D2847&lt;=2784,D2847&gt;1779),2,D2847&lt;=1779,1)</f>
        <v>2</v>
      </c>
      <c r="H2847">
        <f t="shared" si="44"/>
        <v>232</v>
      </c>
      <c r="I2847" t="str" cm="1">
        <f t="array" ref="I2847">_xlfn.IFS(H2847&gt;411,"Platinum",AND(H2847&lt;=411, H2847&gt;311),"Gold",AND(H2847&lt;=311,H2847&gt;211),"Silver",H2847&lt;=211,"Bronze")</f>
        <v>Silver</v>
      </c>
      <c r="J2847" t="str" cm="1">
        <f t="array" ref="J2847">_xlfn.IFS(
H2847="444","Champions",
LEFT(H2847,1)="4","Loyal Customers",
MID(H2847,2,1)="4","Potential Loyalists",
LEFT(H2847,1)="3","Promising",
LEFT(H2847,1)="2","Customers Needing Attention",
LEFT(H2847,1)&lt;="2","At Risk",
RIGHT(H2847,1)="4","Can't Lose Them",
TRUE,"Hibernating"
)</f>
        <v>Customers Needing Attention</v>
      </c>
    </row>
    <row r="2848" spans="1:10" x14ac:dyDescent="0.25">
      <c r="A2848" s="3" t="s">
        <v>2864</v>
      </c>
      <c r="B2848">
        <v>248</v>
      </c>
      <c r="C2848">
        <v>2</v>
      </c>
      <c r="D2848">
        <v>1490.77</v>
      </c>
      <c r="E2848" cm="1">
        <f t="array" ref="E2848">_xlfn.IFS(B2848&gt;87,1,AND(B2848&lt;=87, B2848&gt;45),2,AND(B2848&lt;=45,B2848&gt;18),3,B2848&lt;=18,4)</f>
        <v>1</v>
      </c>
      <c r="F2848" cm="1">
        <f t="array" ref="F2848">_xlfn.IFS(C2848&gt;7,4,AND(C2848&lt;=7, C2848&gt;5),3,AND(C2848&lt;=5,C2848&gt;4),2,C2848&lt;=4,1)</f>
        <v>1</v>
      </c>
      <c r="G2848" cm="1">
        <f t="array" ref="G2848">_xlfn.IFS(D2848&gt;4094,4,AND(D2848&lt;=4094, D2848&gt;2784),3,AND(D2848&lt;=2784,D2848&gt;1779),2,D2848&lt;=1779,1)</f>
        <v>1</v>
      </c>
      <c r="H2848">
        <f t="shared" si="44"/>
        <v>111</v>
      </c>
      <c r="I2848" t="str" cm="1">
        <f t="array" ref="I2848">_xlfn.IFS(H2848&gt;411,"Platinum",AND(H2848&lt;=411, H2848&gt;311),"Gold",AND(H2848&lt;=311,H2848&gt;211),"Silver",H2848&lt;=211,"Bronze")</f>
        <v>Bronze</v>
      </c>
      <c r="J2848" t="str" cm="1">
        <f t="array" ref="J2848">_xlfn.IFS(
H2848="444","Champions",
LEFT(H2848,1)="4","Loyal Customers",
MID(H2848,2,1)="4","Potential Loyalists",
LEFT(H2848,1)="3","Promising",
LEFT(H2848,1)="2","Customers Needing Attention",
LEFT(H2848,1)&lt;="2","At Risk",
RIGHT(H2848,1)="4","Can't Lose Them",
TRUE,"Hibernating"
)</f>
        <v>At Risk</v>
      </c>
    </row>
    <row r="2849" spans="1:10" x14ac:dyDescent="0.25">
      <c r="A2849" s="3" t="s">
        <v>2865</v>
      </c>
      <c r="B2849">
        <v>88</v>
      </c>
      <c r="C2849">
        <v>4</v>
      </c>
      <c r="D2849">
        <v>2348.41</v>
      </c>
      <c r="E2849" cm="1">
        <f t="array" ref="E2849">_xlfn.IFS(B2849&gt;87,1,AND(B2849&lt;=87, B2849&gt;45),2,AND(B2849&lt;=45,B2849&gt;18),3,B2849&lt;=18,4)</f>
        <v>1</v>
      </c>
      <c r="F2849" cm="1">
        <f t="array" ref="F2849">_xlfn.IFS(C2849&gt;7,4,AND(C2849&lt;=7, C2849&gt;5),3,AND(C2849&lt;=5,C2849&gt;4),2,C2849&lt;=4,1)</f>
        <v>1</v>
      </c>
      <c r="G2849" cm="1">
        <f t="array" ref="G2849">_xlfn.IFS(D2849&gt;4094,4,AND(D2849&lt;=4094, D2849&gt;2784),3,AND(D2849&lt;=2784,D2849&gt;1779),2,D2849&lt;=1779,1)</f>
        <v>2</v>
      </c>
      <c r="H2849">
        <f t="shared" si="44"/>
        <v>112</v>
      </c>
      <c r="I2849" t="str" cm="1">
        <f t="array" ref="I2849">_xlfn.IFS(H2849&gt;411,"Platinum",AND(H2849&lt;=411, H2849&gt;311),"Gold",AND(H2849&lt;=311,H2849&gt;211),"Silver",H2849&lt;=211,"Bronze")</f>
        <v>Bronze</v>
      </c>
      <c r="J2849" t="str" cm="1">
        <f t="array" ref="J2849">_xlfn.IFS(
H2849="444","Champions",
LEFT(H2849,1)="4","Loyal Customers",
MID(H2849,2,1)="4","Potential Loyalists",
LEFT(H2849,1)="3","Promising",
LEFT(H2849,1)="2","Customers Needing Attention",
LEFT(H2849,1)&lt;="2","At Risk",
RIGHT(H2849,1)="4","Can't Lose Them",
TRUE,"Hibernating"
)</f>
        <v>At Risk</v>
      </c>
    </row>
    <row r="2850" spans="1:10" x14ac:dyDescent="0.25">
      <c r="A2850" s="3" t="s">
        <v>2866</v>
      </c>
      <c r="B2850">
        <v>70</v>
      </c>
      <c r="C2850">
        <v>8</v>
      </c>
      <c r="D2850">
        <v>3807.6400000000003</v>
      </c>
      <c r="E2850" cm="1">
        <f t="array" ref="E2850">_xlfn.IFS(B2850&gt;87,1,AND(B2850&lt;=87, B2850&gt;45),2,AND(B2850&lt;=45,B2850&gt;18),3,B2850&lt;=18,4)</f>
        <v>2</v>
      </c>
      <c r="F2850" cm="1">
        <f t="array" ref="F2850">_xlfn.IFS(C2850&gt;7,4,AND(C2850&lt;=7, C2850&gt;5),3,AND(C2850&lt;=5,C2850&gt;4),2,C2850&lt;=4,1)</f>
        <v>4</v>
      </c>
      <c r="G2850" cm="1">
        <f t="array" ref="G2850">_xlfn.IFS(D2850&gt;4094,4,AND(D2850&lt;=4094, D2850&gt;2784),3,AND(D2850&lt;=2784,D2850&gt;1779),2,D2850&lt;=1779,1)</f>
        <v>3</v>
      </c>
      <c r="H2850">
        <f t="shared" si="44"/>
        <v>243</v>
      </c>
      <c r="I2850" t="str" cm="1">
        <f t="array" ref="I2850">_xlfn.IFS(H2850&gt;411,"Platinum",AND(H2850&lt;=411, H2850&gt;311),"Gold",AND(H2850&lt;=311,H2850&gt;211),"Silver",H2850&lt;=211,"Bronze")</f>
        <v>Silver</v>
      </c>
      <c r="J2850" t="str" cm="1">
        <f t="array" ref="J2850">_xlfn.IFS(
H2850="444","Champions",
LEFT(H2850,1)="4","Loyal Customers",
MID(H2850,2,1)="4","Potential Loyalists",
LEFT(H2850,1)="3","Promising",
LEFT(H2850,1)="2","Customers Needing Attention",
LEFT(H2850,1)&lt;="2","At Risk",
RIGHT(H2850,1)="4","Can't Lose Them",
TRUE,"Hibernating"
)</f>
        <v>Potential Loyalists</v>
      </c>
    </row>
    <row r="2851" spans="1:10" x14ac:dyDescent="0.25">
      <c r="A2851" s="3" t="s">
        <v>2867</v>
      </c>
      <c r="B2851">
        <v>28</v>
      </c>
      <c r="C2851">
        <v>6</v>
      </c>
      <c r="D2851">
        <v>3325.13</v>
      </c>
      <c r="E2851" cm="1">
        <f t="array" ref="E2851">_xlfn.IFS(B2851&gt;87,1,AND(B2851&lt;=87, B2851&gt;45),2,AND(B2851&lt;=45,B2851&gt;18),3,B2851&lt;=18,4)</f>
        <v>3</v>
      </c>
      <c r="F2851" cm="1">
        <f t="array" ref="F2851">_xlfn.IFS(C2851&gt;7,4,AND(C2851&lt;=7, C2851&gt;5),3,AND(C2851&lt;=5,C2851&gt;4),2,C2851&lt;=4,1)</f>
        <v>3</v>
      </c>
      <c r="G2851" cm="1">
        <f t="array" ref="G2851">_xlfn.IFS(D2851&gt;4094,4,AND(D2851&lt;=4094, D2851&gt;2784),3,AND(D2851&lt;=2784,D2851&gt;1779),2,D2851&lt;=1779,1)</f>
        <v>3</v>
      </c>
      <c r="H2851">
        <f t="shared" si="44"/>
        <v>333</v>
      </c>
      <c r="I2851" t="str" cm="1">
        <f t="array" ref="I2851">_xlfn.IFS(H2851&gt;411,"Platinum",AND(H2851&lt;=411, H2851&gt;311),"Gold",AND(H2851&lt;=311,H2851&gt;211),"Silver",H2851&lt;=211,"Bronze")</f>
        <v>Gold</v>
      </c>
      <c r="J2851" t="str" cm="1">
        <f t="array" ref="J2851">_xlfn.IFS(
H2851="444","Champions",
LEFT(H2851,1)="4","Loyal Customers",
MID(H2851,2,1)="4","Potential Loyalists",
LEFT(H2851,1)="3","Promising",
LEFT(H2851,1)="2","Customers Needing Attention",
LEFT(H2851,1)&lt;="2","At Risk",
RIGHT(H2851,1)="4","Can't Lose Them",
TRUE,"Hibernating"
)</f>
        <v>Promising</v>
      </c>
    </row>
    <row r="2852" spans="1:10" x14ac:dyDescent="0.25">
      <c r="A2852" s="3" t="s">
        <v>2868</v>
      </c>
      <c r="B2852">
        <v>14</v>
      </c>
      <c r="C2852">
        <v>7</v>
      </c>
      <c r="D2852">
        <v>5027.3700000000008</v>
      </c>
      <c r="E2852" cm="1">
        <f t="array" ref="E2852">_xlfn.IFS(B2852&gt;87,1,AND(B2852&lt;=87, B2852&gt;45),2,AND(B2852&lt;=45,B2852&gt;18),3,B2852&lt;=18,4)</f>
        <v>4</v>
      </c>
      <c r="F2852" cm="1">
        <f t="array" ref="F2852">_xlfn.IFS(C2852&gt;7,4,AND(C2852&lt;=7, C2852&gt;5),3,AND(C2852&lt;=5,C2852&gt;4),2,C2852&lt;=4,1)</f>
        <v>3</v>
      </c>
      <c r="G2852" cm="1">
        <f t="array" ref="G2852">_xlfn.IFS(D2852&gt;4094,4,AND(D2852&lt;=4094, D2852&gt;2784),3,AND(D2852&lt;=2784,D2852&gt;1779),2,D2852&lt;=1779,1)</f>
        <v>4</v>
      </c>
      <c r="H2852">
        <f t="shared" si="44"/>
        <v>434</v>
      </c>
      <c r="I2852" t="str" cm="1">
        <f t="array" ref="I2852">_xlfn.IFS(H2852&gt;411,"Platinum",AND(H2852&lt;=411, H2852&gt;311),"Gold",AND(H2852&lt;=311,H2852&gt;211),"Silver",H2852&lt;=211,"Bronze")</f>
        <v>Platinum</v>
      </c>
      <c r="J2852" t="str" cm="1">
        <f t="array" ref="J2852">_xlfn.IFS(
H2852="444","Champions",
LEFT(H2852,1)="4","Loyal Customers",
MID(H2852,2,1)="4","Potential Loyalists",
LEFT(H2852,1)="3","Promising",
LEFT(H2852,1)="2","Customers Needing Attention",
LEFT(H2852,1)&lt;="2","At Risk",
RIGHT(H2852,1)="4","Can't Lose Them",
TRUE,"Hibernating"
)</f>
        <v>Loyal Customers</v>
      </c>
    </row>
    <row r="2853" spans="1:10" x14ac:dyDescent="0.25">
      <c r="A2853" s="3" t="s">
        <v>2869</v>
      </c>
      <c r="B2853">
        <v>111</v>
      </c>
      <c r="C2853">
        <v>4</v>
      </c>
      <c r="D2853">
        <v>427.04</v>
      </c>
      <c r="E2853" cm="1">
        <f t="array" ref="E2853">_xlfn.IFS(B2853&gt;87,1,AND(B2853&lt;=87, B2853&gt;45),2,AND(B2853&lt;=45,B2853&gt;18),3,B2853&lt;=18,4)</f>
        <v>1</v>
      </c>
      <c r="F2853" cm="1">
        <f t="array" ref="F2853">_xlfn.IFS(C2853&gt;7,4,AND(C2853&lt;=7, C2853&gt;5),3,AND(C2853&lt;=5,C2853&gt;4),2,C2853&lt;=4,1)</f>
        <v>1</v>
      </c>
      <c r="G2853" cm="1">
        <f t="array" ref="G2853">_xlfn.IFS(D2853&gt;4094,4,AND(D2853&lt;=4094, D2853&gt;2784),3,AND(D2853&lt;=2784,D2853&gt;1779),2,D2853&lt;=1779,1)</f>
        <v>1</v>
      </c>
      <c r="H2853">
        <f t="shared" si="44"/>
        <v>111</v>
      </c>
      <c r="I2853" t="str" cm="1">
        <f t="array" ref="I2853">_xlfn.IFS(H2853&gt;411,"Platinum",AND(H2853&lt;=411, H2853&gt;311),"Gold",AND(H2853&lt;=311,H2853&gt;211),"Silver",H2853&lt;=211,"Bronze")</f>
        <v>Bronze</v>
      </c>
      <c r="J2853" t="str" cm="1">
        <f t="array" ref="J2853">_xlfn.IFS(
H2853="444","Champions",
LEFT(H2853,1)="4","Loyal Customers",
MID(H2853,2,1)="4","Potential Loyalists",
LEFT(H2853,1)="3","Promising",
LEFT(H2853,1)="2","Customers Needing Attention",
LEFT(H2853,1)&lt;="2","At Risk",
RIGHT(H2853,1)="4","Can't Lose Them",
TRUE,"Hibernating"
)</f>
        <v>At Risk</v>
      </c>
    </row>
    <row r="2854" spans="1:10" x14ac:dyDescent="0.25">
      <c r="A2854" s="3" t="s">
        <v>2870</v>
      </c>
      <c r="B2854">
        <v>59</v>
      </c>
      <c r="C2854">
        <v>10</v>
      </c>
      <c r="D2854">
        <v>3652.17</v>
      </c>
      <c r="E2854" cm="1">
        <f t="array" ref="E2854">_xlfn.IFS(B2854&gt;87,1,AND(B2854&lt;=87, B2854&gt;45),2,AND(B2854&lt;=45,B2854&gt;18),3,B2854&lt;=18,4)</f>
        <v>2</v>
      </c>
      <c r="F2854" cm="1">
        <f t="array" ref="F2854">_xlfn.IFS(C2854&gt;7,4,AND(C2854&lt;=7, C2854&gt;5),3,AND(C2854&lt;=5,C2854&gt;4),2,C2854&lt;=4,1)</f>
        <v>4</v>
      </c>
      <c r="G2854" cm="1">
        <f t="array" ref="G2854">_xlfn.IFS(D2854&gt;4094,4,AND(D2854&lt;=4094, D2854&gt;2784),3,AND(D2854&lt;=2784,D2854&gt;1779),2,D2854&lt;=1779,1)</f>
        <v>3</v>
      </c>
      <c r="H2854">
        <f t="shared" si="44"/>
        <v>243</v>
      </c>
      <c r="I2854" t="str" cm="1">
        <f t="array" ref="I2854">_xlfn.IFS(H2854&gt;411,"Platinum",AND(H2854&lt;=411, H2854&gt;311),"Gold",AND(H2854&lt;=311,H2854&gt;211),"Silver",H2854&lt;=211,"Bronze")</f>
        <v>Silver</v>
      </c>
      <c r="J2854" t="str" cm="1">
        <f t="array" ref="J2854">_xlfn.IFS(
H2854="444","Champions",
LEFT(H2854,1)="4","Loyal Customers",
MID(H2854,2,1)="4","Potential Loyalists",
LEFT(H2854,1)="3","Promising",
LEFT(H2854,1)="2","Customers Needing Attention",
LEFT(H2854,1)&lt;="2","At Risk",
RIGHT(H2854,1)="4","Can't Lose Them",
TRUE,"Hibernating"
)</f>
        <v>Potential Loyalists</v>
      </c>
    </row>
    <row r="2855" spans="1:10" x14ac:dyDescent="0.25">
      <c r="A2855" s="3" t="s">
        <v>2871</v>
      </c>
      <c r="B2855">
        <v>56</v>
      </c>
      <c r="C2855">
        <v>6</v>
      </c>
      <c r="D2855">
        <v>3952.15</v>
      </c>
      <c r="E2855" cm="1">
        <f t="array" ref="E2855">_xlfn.IFS(B2855&gt;87,1,AND(B2855&lt;=87, B2855&gt;45),2,AND(B2855&lt;=45,B2855&gt;18),3,B2855&lt;=18,4)</f>
        <v>2</v>
      </c>
      <c r="F2855" cm="1">
        <f t="array" ref="F2855">_xlfn.IFS(C2855&gt;7,4,AND(C2855&lt;=7, C2855&gt;5),3,AND(C2855&lt;=5,C2855&gt;4),2,C2855&lt;=4,1)</f>
        <v>3</v>
      </c>
      <c r="G2855" cm="1">
        <f t="array" ref="G2855">_xlfn.IFS(D2855&gt;4094,4,AND(D2855&lt;=4094, D2855&gt;2784),3,AND(D2855&lt;=2784,D2855&gt;1779),2,D2855&lt;=1779,1)</f>
        <v>3</v>
      </c>
      <c r="H2855">
        <f t="shared" si="44"/>
        <v>233</v>
      </c>
      <c r="I2855" t="str" cm="1">
        <f t="array" ref="I2855">_xlfn.IFS(H2855&gt;411,"Platinum",AND(H2855&lt;=411, H2855&gt;311),"Gold",AND(H2855&lt;=311,H2855&gt;211),"Silver",H2855&lt;=211,"Bronze")</f>
        <v>Silver</v>
      </c>
      <c r="J2855" t="str" cm="1">
        <f t="array" ref="J2855">_xlfn.IFS(
H2855="444","Champions",
LEFT(H2855,1)="4","Loyal Customers",
MID(H2855,2,1)="4","Potential Loyalists",
LEFT(H2855,1)="3","Promising",
LEFT(H2855,1)="2","Customers Needing Attention",
LEFT(H2855,1)&lt;="2","At Risk",
RIGHT(H2855,1)="4","Can't Lose Them",
TRUE,"Hibernating"
)</f>
        <v>Customers Needing Attention</v>
      </c>
    </row>
    <row r="2856" spans="1:10" x14ac:dyDescent="0.25">
      <c r="A2856" s="3" t="s">
        <v>2872</v>
      </c>
      <c r="B2856">
        <v>133</v>
      </c>
      <c r="C2856">
        <v>4</v>
      </c>
      <c r="D2856">
        <v>2390.84</v>
      </c>
      <c r="E2856" cm="1">
        <f t="array" ref="E2856">_xlfn.IFS(B2856&gt;87,1,AND(B2856&lt;=87, B2856&gt;45),2,AND(B2856&lt;=45,B2856&gt;18),3,B2856&lt;=18,4)</f>
        <v>1</v>
      </c>
      <c r="F2856" cm="1">
        <f t="array" ref="F2856">_xlfn.IFS(C2856&gt;7,4,AND(C2856&lt;=7, C2856&gt;5),3,AND(C2856&lt;=5,C2856&gt;4),2,C2856&lt;=4,1)</f>
        <v>1</v>
      </c>
      <c r="G2856" cm="1">
        <f t="array" ref="G2856">_xlfn.IFS(D2856&gt;4094,4,AND(D2856&lt;=4094, D2856&gt;2784),3,AND(D2856&lt;=2784,D2856&gt;1779),2,D2856&lt;=1779,1)</f>
        <v>2</v>
      </c>
      <c r="H2856">
        <f t="shared" si="44"/>
        <v>112</v>
      </c>
      <c r="I2856" t="str" cm="1">
        <f t="array" ref="I2856">_xlfn.IFS(H2856&gt;411,"Platinum",AND(H2856&lt;=411, H2856&gt;311),"Gold",AND(H2856&lt;=311,H2856&gt;211),"Silver",H2856&lt;=211,"Bronze")</f>
        <v>Bronze</v>
      </c>
      <c r="J2856" t="str" cm="1">
        <f t="array" ref="J2856">_xlfn.IFS(
H2856="444","Champions",
LEFT(H2856,1)="4","Loyal Customers",
MID(H2856,2,1)="4","Potential Loyalists",
LEFT(H2856,1)="3","Promising",
LEFT(H2856,1)="2","Customers Needing Attention",
LEFT(H2856,1)&lt;="2","At Risk",
RIGHT(H2856,1)="4","Can't Lose Them",
TRUE,"Hibernating"
)</f>
        <v>At Risk</v>
      </c>
    </row>
    <row r="2857" spans="1:10" x14ac:dyDescent="0.25">
      <c r="A2857" s="3" t="s">
        <v>2873</v>
      </c>
      <c r="B2857">
        <v>141</v>
      </c>
      <c r="C2857">
        <v>5</v>
      </c>
      <c r="D2857">
        <v>1589.82</v>
      </c>
      <c r="E2857" cm="1">
        <f t="array" ref="E2857">_xlfn.IFS(B2857&gt;87,1,AND(B2857&lt;=87, B2857&gt;45),2,AND(B2857&lt;=45,B2857&gt;18),3,B2857&lt;=18,4)</f>
        <v>1</v>
      </c>
      <c r="F2857" cm="1">
        <f t="array" ref="F2857">_xlfn.IFS(C2857&gt;7,4,AND(C2857&lt;=7, C2857&gt;5),3,AND(C2857&lt;=5,C2857&gt;4),2,C2857&lt;=4,1)</f>
        <v>2</v>
      </c>
      <c r="G2857" cm="1">
        <f t="array" ref="G2857">_xlfn.IFS(D2857&gt;4094,4,AND(D2857&lt;=4094, D2857&gt;2784),3,AND(D2857&lt;=2784,D2857&gt;1779),2,D2857&lt;=1779,1)</f>
        <v>1</v>
      </c>
      <c r="H2857">
        <f t="shared" si="44"/>
        <v>121</v>
      </c>
      <c r="I2857" t="str" cm="1">
        <f t="array" ref="I2857">_xlfn.IFS(H2857&gt;411,"Platinum",AND(H2857&lt;=411, H2857&gt;311),"Gold",AND(H2857&lt;=311,H2857&gt;211),"Silver",H2857&lt;=211,"Bronze")</f>
        <v>Bronze</v>
      </c>
      <c r="J2857" t="str" cm="1">
        <f t="array" ref="J2857">_xlfn.IFS(
H2857="444","Champions",
LEFT(H2857,1)="4","Loyal Customers",
MID(H2857,2,1)="4","Potential Loyalists",
LEFT(H2857,1)="3","Promising",
LEFT(H2857,1)="2","Customers Needing Attention",
LEFT(H2857,1)&lt;="2","At Risk",
RIGHT(H2857,1)="4","Can't Lose Them",
TRUE,"Hibernating"
)</f>
        <v>At Risk</v>
      </c>
    </row>
    <row r="2858" spans="1:10" x14ac:dyDescent="0.25">
      <c r="A2858" s="3" t="s">
        <v>2874</v>
      </c>
      <c r="B2858">
        <v>74</v>
      </c>
      <c r="C2858">
        <v>6</v>
      </c>
      <c r="D2858">
        <v>4053.59</v>
      </c>
      <c r="E2858" cm="1">
        <f t="array" ref="E2858">_xlfn.IFS(B2858&gt;87,1,AND(B2858&lt;=87, B2858&gt;45),2,AND(B2858&lt;=45,B2858&gt;18),3,B2858&lt;=18,4)</f>
        <v>2</v>
      </c>
      <c r="F2858" cm="1">
        <f t="array" ref="F2858">_xlfn.IFS(C2858&gt;7,4,AND(C2858&lt;=7, C2858&gt;5),3,AND(C2858&lt;=5,C2858&gt;4),2,C2858&lt;=4,1)</f>
        <v>3</v>
      </c>
      <c r="G2858" cm="1">
        <f t="array" ref="G2858">_xlfn.IFS(D2858&gt;4094,4,AND(D2858&lt;=4094, D2858&gt;2784),3,AND(D2858&lt;=2784,D2858&gt;1779),2,D2858&lt;=1779,1)</f>
        <v>3</v>
      </c>
      <c r="H2858">
        <f t="shared" si="44"/>
        <v>233</v>
      </c>
      <c r="I2858" t="str" cm="1">
        <f t="array" ref="I2858">_xlfn.IFS(H2858&gt;411,"Platinum",AND(H2858&lt;=411, H2858&gt;311),"Gold",AND(H2858&lt;=311,H2858&gt;211),"Silver",H2858&lt;=211,"Bronze")</f>
        <v>Silver</v>
      </c>
      <c r="J2858" t="str" cm="1">
        <f t="array" ref="J2858">_xlfn.IFS(
H2858="444","Champions",
LEFT(H2858,1)="4","Loyal Customers",
MID(H2858,2,1)="4","Potential Loyalists",
LEFT(H2858,1)="3","Promising",
LEFT(H2858,1)="2","Customers Needing Attention",
LEFT(H2858,1)&lt;="2","At Risk",
RIGHT(H2858,1)="4","Can't Lose Them",
TRUE,"Hibernating"
)</f>
        <v>Customers Needing Attention</v>
      </c>
    </row>
    <row r="2859" spans="1:10" x14ac:dyDescent="0.25">
      <c r="A2859" s="3" t="s">
        <v>2875</v>
      </c>
      <c r="B2859">
        <v>25</v>
      </c>
      <c r="C2859">
        <v>7</v>
      </c>
      <c r="D2859">
        <v>7388.6</v>
      </c>
      <c r="E2859" cm="1">
        <f t="array" ref="E2859">_xlfn.IFS(B2859&gt;87,1,AND(B2859&lt;=87, B2859&gt;45),2,AND(B2859&lt;=45,B2859&gt;18),3,B2859&lt;=18,4)</f>
        <v>3</v>
      </c>
      <c r="F2859" cm="1">
        <f t="array" ref="F2859">_xlfn.IFS(C2859&gt;7,4,AND(C2859&lt;=7, C2859&gt;5),3,AND(C2859&lt;=5,C2859&gt;4),2,C2859&lt;=4,1)</f>
        <v>3</v>
      </c>
      <c r="G2859" cm="1">
        <f t="array" ref="G2859">_xlfn.IFS(D2859&gt;4094,4,AND(D2859&lt;=4094, D2859&gt;2784),3,AND(D2859&lt;=2784,D2859&gt;1779),2,D2859&lt;=1779,1)</f>
        <v>4</v>
      </c>
      <c r="H2859">
        <f t="shared" si="44"/>
        <v>334</v>
      </c>
      <c r="I2859" t="str" cm="1">
        <f t="array" ref="I2859">_xlfn.IFS(H2859&gt;411,"Platinum",AND(H2859&lt;=411, H2859&gt;311),"Gold",AND(H2859&lt;=311,H2859&gt;211),"Silver",H2859&lt;=211,"Bronze")</f>
        <v>Gold</v>
      </c>
      <c r="J2859" t="str" cm="1">
        <f t="array" ref="J2859">_xlfn.IFS(
H2859="444","Champions",
LEFT(H2859,1)="4","Loyal Customers",
MID(H2859,2,1)="4","Potential Loyalists",
LEFT(H2859,1)="3","Promising",
LEFT(H2859,1)="2","Customers Needing Attention",
LEFT(H2859,1)&lt;="2","At Risk",
RIGHT(H2859,1)="4","Can't Lose Them",
TRUE,"Hibernating"
)</f>
        <v>Promising</v>
      </c>
    </row>
    <row r="2860" spans="1:10" x14ac:dyDescent="0.25">
      <c r="A2860" s="3" t="s">
        <v>2876</v>
      </c>
      <c r="B2860">
        <v>59</v>
      </c>
      <c r="C2860">
        <v>8</v>
      </c>
      <c r="D2860">
        <v>5302.9000000000005</v>
      </c>
      <c r="E2860" cm="1">
        <f t="array" ref="E2860">_xlfn.IFS(B2860&gt;87,1,AND(B2860&lt;=87, B2860&gt;45),2,AND(B2860&lt;=45,B2860&gt;18),3,B2860&lt;=18,4)</f>
        <v>2</v>
      </c>
      <c r="F2860" cm="1">
        <f t="array" ref="F2860">_xlfn.IFS(C2860&gt;7,4,AND(C2860&lt;=7, C2860&gt;5),3,AND(C2860&lt;=5,C2860&gt;4),2,C2860&lt;=4,1)</f>
        <v>4</v>
      </c>
      <c r="G2860" cm="1">
        <f t="array" ref="G2860">_xlfn.IFS(D2860&gt;4094,4,AND(D2860&lt;=4094, D2860&gt;2784),3,AND(D2860&lt;=2784,D2860&gt;1779),2,D2860&lt;=1779,1)</f>
        <v>4</v>
      </c>
      <c r="H2860">
        <f t="shared" si="44"/>
        <v>244</v>
      </c>
      <c r="I2860" t="str" cm="1">
        <f t="array" ref="I2860">_xlfn.IFS(H2860&gt;411,"Platinum",AND(H2860&lt;=411, H2860&gt;311),"Gold",AND(H2860&lt;=311,H2860&gt;211),"Silver",H2860&lt;=211,"Bronze")</f>
        <v>Silver</v>
      </c>
      <c r="J2860" t="str" cm="1">
        <f t="array" ref="J2860">_xlfn.IFS(
H2860="444","Champions",
LEFT(H2860,1)="4","Loyal Customers",
MID(H2860,2,1)="4","Potential Loyalists",
LEFT(H2860,1)="3","Promising",
LEFT(H2860,1)="2","Customers Needing Attention",
LEFT(H2860,1)&lt;="2","At Risk",
RIGHT(H2860,1)="4","Can't Lose Them",
TRUE,"Hibernating"
)</f>
        <v>Potential Loyalists</v>
      </c>
    </row>
    <row r="2861" spans="1:10" x14ac:dyDescent="0.25">
      <c r="A2861" s="3" t="s">
        <v>2877</v>
      </c>
      <c r="B2861">
        <v>109</v>
      </c>
      <c r="C2861">
        <v>4</v>
      </c>
      <c r="D2861">
        <v>2515.6799999999998</v>
      </c>
      <c r="E2861" cm="1">
        <f t="array" ref="E2861">_xlfn.IFS(B2861&gt;87,1,AND(B2861&lt;=87, B2861&gt;45),2,AND(B2861&lt;=45,B2861&gt;18),3,B2861&lt;=18,4)</f>
        <v>1</v>
      </c>
      <c r="F2861" cm="1">
        <f t="array" ref="F2861">_xlfn.IFS(C2861&gt;7,4,AND(C2861&lt;=7, C2861&gt;5),3,AND(C2861&lt;=5,C2861&gt;4),2,C2861&lt;=4,1)</f>
        <v>1</v>
      </c>
      <c r="G2861" cm="1">
        <f t="array" ref="G2861">_xlfn.IFS(D2861&gt;4094,4,AND(D2861&lt;=4094, D2861&gt;2784),3,AND(D2861&lt;=2784,D2861&gt;1779),2,D2861&lt;=1779,1)</f>
        <v>2</v>
      </c>
      <c r="H2861">
        <f t="shared" si="44"/>
        <v>112</v>
      </c>
      <c r="I2861" t="str" cm="1">
        <f t="array" ref="I2861">_xlfn.IFS(H2861&gt;411,"Platinum",AND(H2861&lt;=411, H2861&gt;311),"Gold",AND(H2861&lt;=311,H2861&gt;211),"Silver",H2861&lt;=211,"Bronze")</f>
        <v>Bronze</v>
      </c>
      <c r="J2861" t="str" cm="1">
        <f t="array" ref="J2861">_xlfn.IFS(
H2861="444","Champions",
LEFT(H2861,1)="4","Loyal Customers",
MID(H2861,2,1)="4","Potential Loyalists",
LEFT(H2861,1)="3","Promising",
LEFT(H2861,1)="2","Customers Needing Attention",
LEFT(H2861,1)&lt;="2","At Risk",
RIGHT(H2861,1)="4","Can't Lose Them",
TRUE,"Hibernating"
)</f>
        <v>At Risk</v>
      </c>
    </row>
    <row r="2862" spans="1:10" x14ac:dyDescent="0.25">
      <c r="A2862" s="3" t="s">
        <v>2878</v>
      </c>
      <c r="B2862">
        <v>51</v>
      </c>
      <c r="C2862">
        <v>8</v>
      </c>
      <c r="D2862">
        <v>3355.11</v>
      </c>
      <c r="E2862" cm="1">
        <f t="array" ref="E2862">_xlfn.IFS(B2862&gt;87,1,AND(B2862&lt;=87, B2862&gt;45),2,AND(B2862&lt;=45,B2862&gt;18),3,B2862&lt;=18,4)</f>
        <v>2</v>
      </c>
      <c r="F2862" cm="1">
        <f t="array" ref="F2862">_xlfn.IFS(C2862&gt;7,4,AND(C2862&lt;=7, C2862&gt;5),3,AND(C2862&lt;=5,C2862&gt;4),2,C2862&lt;=4,1)</f>
        <v>4</v>
      </c>
      <c r="G2862" cm="1">
        <f t="array" ref="G2862">_xlfn.IFS(D2862&gt;4094,4,AND(D2862&lt;=4094, D2862&gt;2784),3,AND(D2862&lt;=2784,D2862&gt;1779),2,D2862&lt;=1779,1)</f>
        <v>3</v>
      </c>
      <c r="H2862">
        <f t="shared" si="44"/>
        <v>243</v>
      </c>
      <c r="I2862" t="str" cm="1">
        <f t="array" ref="I2862">_xlfn.IFS(H2862&gt;411,"Platinum",AND(H2862&lt;=411, H2862&gt;311),"Gold",AND(H2862&lt;=311,H2862&gt;211),"Silver",H2862&lt;=211,"Bronze")</f>
        <v>Silver</v>
      </c>
      <c r="J2862" t="str" cm="1">
        <f t="array" ref="J2862">_xlfn.IFS(
H2862="444","Champions",
LEFT(H2862,1)="4","Loyal Customers",
MID(H2862,2,1)="4","Potential Loyalists",
LEFT(H2862,1)="3","Promising",
LEFT(H2862,1)="2","Customers Needing Attention",
LEFT(H2862,1)&lt;="2","At Risk",
RIGHT(H2862,1)="4","Can't Lose Them",
TRUE,"Hibernating"
)</f>
        <v>Potential Loyalists</v>
      </c>
    </row>
    <row r="2863" spans="1:10" x14ac:dyDescent="0.25">
      <c r="A2863" s="3" t="s">
        <v>2879</v>
      </c>
      <c r="B2863">
        <v>18</v>
      </c>
      <c r="C2863">
        <v>7</v>
      </c>
      <c r="D2863">
        <v>2356.83</v>
      </c>
      <c r="E2863" cm="1">
        <f t="array" ref="E2863">_xlfn.IFS(B2863&gt;87,1,AND(B2863&lt;=87, B2863&gt;45),2,AND(B2863&lt;=45,B2863&gt;18),3,B2863&lt;=18,4)</f>
        <v>4</v>
      </c>
      <c r="F2863" cm="1">
        <f t="array" ref="F2863">_xlfn.IFS(C2863&gt;7,4,AND(C2863&lt;=7, C2863&gt;5),3,AND(C2863&lt;=5,C2863&gt;4),2,C2863&lt;=4,1)</f>
        <v>3</v>
      </c>
      <c r="G2863" cm="1">
        <f t="array" ref="G2863">_xlfn.IFS(D2863&gt;4094,4,AND(D2863&lt;=4094, D2863&gt;2784),3,AND(D2863&lt;=2784,D2863&gt;1779),2,D2863&lt;=1779,1)</f>
        <v>2</v>
      </c>
      <c r="H2863">
        <f t="shared" si="44"/>
        <v>432</v>
      </c>
      <c r="I2863" t="str" cm="1">
        <f t="array" ref="I2863">_xlfn.IFS(H2863&gt;411,"Platinum",AND(H2863&lt;=411, H2863&gt;311),"Gold",AND(H2863&lt;=311,H2863&gt;211),"Silver",H2863&lt;=211,"Bronze")</f>
        <v>Platinum</v>
      </c>
      <c r="J2863" t="str" cm="1">
        <f t="array" ref="J2863">_xlfn.IFS(
H2863="444","Champions",
LEFT(H2863,1)="4","Loyal Customers",
MID(H2863,2,1)="4","Potential Loyalists",
LEFT(H2863,1)="3","Promising",
LEFT(H2863,1)="2","Customers Needing Attention",
LEFT(H2863,1)&lt;="2","At Risk",
RIGHT(H2863,1)="4","Can't Lose Them",
TRUE,"Hibernating"
)</f>
        <v>Loyal Customers</v>
      </c>
    </row>
    <row r="2864" spans="1:10" x14ac:dyDescent="0.25">
      <c r="A2864" s="3" t="s">
        <v>2880</v>
      </c>
      <c r="B2864">
        <v>61</v>
      </c>
      <c r="C2864">
        <v>9</v>
      </c>
      <c r="D2864">
        <v>3619.9500000000003</v>
      </c>
      <c r="E2864" cm="1">
        <f t="array" ref="E2864">_xlfn.IFS(B2864&gt;87,1,AND(B2864&lt;=87, B2864&gt;45),2,AND(B2864&lt;=45,B2864&gt;18),3,B2864&lt;=18,4)</f>
        <v>2</v>
      </c>
      <c r="F2864" cm="1">
        <f t="array" ref="F2864">_xlfn.IFS(C2864&gt;7,4,AND(C2864&lt;=7, C2864&gt;5),3,AND(C2864&lt;=5,C2864&gt;4),2,C2864&lt;=4,1)</f>
        <v>4</v>
      </c>
      <c r="G2864" cm="1">
        <f t="array" ref="G2864">_xlfn.IFS(D2864&gt;4094,4,AND(D2864&lt;=4094, D2864&gt;2784),3,AND(D2864&lt;=2784,D2864&gt;1779),2,D2864&lt;=1779,1)</f>
        <v>3</v>
      </c>
      <c r="H2864">
        <f t="shared" si="44"/>
        <v>243</v>
      </c>
      <c r="I2864" t="str" cm="1">
        <f t="array" ref="I2864">_xlfn.IFS(H2864&gt;411,"Platinum",AND(H2864&lt;=411, H2864&gt;311),"Gold",AND(H2864&lt;=311,H2864&gt;211),"Silver",H2864&lt;=211,"Bronze")</f>
        <v>Silver</v>
      </c>
      <c r="J2864" t="str" cm="1">
        <f t="array" ref="J2864">_xlfn.IFS(
H2864="444","Champions",
LEFT(H2864,1)="4","Loyal Customers",
MID(H2864,2,1)="4","Potential Loyalists",
LEFT(H2864,1)="3","Promising",
LEFT(H2864,1)="2","Customers Needing Attention",
LEFT(H2864,1)&lt;="2","At Risk",
RIGHT(H2864,1)="4","Can't Lose Them",
TRUE,"Hibernating"
)</f>
        <v>Potential Loyalists</v>
      </c>
    </row>
    <row r="2865" spans="1:10" x14ac:dyDescent="0.25">
      <c r="A2865" s="3" t="s">
        <v>2881</v>
      </c>
      <c r="B2865">
        <v>65</v>
      </c>
      <c r="C2865">
        <v>6</v>
      </c>
      <c r="D2865">
        <v>5625.17</v>
      </c>
      <c r="E2865" cm="1">
        <f t="array" ref="E2865">_xlfn.IFS(B2865&gt;87,1,AND(B2865&lt;=87, B2865&gt;45),2,AND(B2865&lt;=45,B2865&gt;18),3,B2865&lt;=18,4)</f>
        <v>2</v>
      </c>
      <c r="F2865" cm="1">
        <f t="array" ref="F2865">_xlfn.IFS(C2865&gt;7,4,AND(C2865&lt;=7, C2865&gt;5),3,AND(C2865&lt;=5,C2865&gt;4),2,C2865&lt;=4,1)</f>
        <v>3</v>
      </c>
      <c r="G2865" cm="1">
        <f t="array" ref="G2865">_xlfn.IFS(D2865&gt;4094,4,AND(D2865&lt;=4094, D2865&gt;2784),3,AND(D2865&lt;=2784,D2865&gt;1779),2,D2865&lt;=1779,1)</f>
        <v>4</v>
      </c>
      <c r="H2865">
        <f t="shared" si="44"/>
        <v>234</v>
      </c>
      <c r="I2865" t="str" cm="1">
        <f t="array" ref="I2865">_xlfn.IFS(H2865&gt;411,"Platinum",AND(H2865&lt;=411, H2865&gt;311),"Gold",AND(H2865&lt;=311,H2865&gt;211),"Silver",H2865&lt;=211,"Bronze")</f>
        <v>Silver</v>
      </c>
      <c r="J2865" t="str" cm="1">
        <f t="array" ref="J2865">_xlfn.IFS(
H2865="444","Champions",
LEFT(H2865,1)="4","Loyal Customers",
MID(H2865,2,1)="4","Potential Loyalists",
LEFT(H2865,1)="3","Promising",
LEFT(H2865,1)="2","Customers Needing Attention",
LEFT(H2865,1)&lt;="2","At Risk",
RIGHT(H2865,1)="4","Can't Lose Them",
TRUE,"Hibernating"
)</f>
        <v>Customers Needing Attention</v>
      </c>
    </row>
    <row r="2866" spans="1:10" x14ac:dyDescent="0.25">
      <c r="A2866" s="3" t="s">
        <v>2882</v>
      </c>
      <c r="B2866">
        <v>98</v>
      </c>
      <c r="C2866">
        <v>2</v>
      </c>
      <c r="D2866">
        <v>1215.3399999999999</v>
      </c>
      <c r="E2866" cm="1">
        <f t="array" ref="E2866">_xlfn.IFS(B2866&gt;87,1,AND(B2866&lt;=87, B2866&gt;45),2,AND(B2866&lt;=45,B2866&gt;18),3,B2866&lt;=18,4)</f>
        <v>1</v>
      </c>
      <c r="F2866" cm="1">
        <f t="array" ref="F2866">_xlfn.IFS(C2866&gt;7,4,AND(C2866&lt;=7, C2866&gt;5),3,AND(C2866&lt;=5,C2866&gt;4),2,C2866&lt;=4,1)</f>
        <v>1</v>
      </c>
      <c r="G2866" cm="1">
        <f t="array" ref="G2866">_xlfn.IFS(D2866&gt;4094,4,AND(D2866&lt;=4094, D2866&gt;2784),3,AND(D2866&lt;=2784,D2866&gt;1779),2,D2866&lt;=1779,1)</f>
        <v>1</v>
      </c>
      <c r="H2866">
        <f t="shared" si="44"/>
        <v>111</v>
      </c>
      <c r="I2866" t="str" cm="1">
        <f t="array" ref="I2866">_xlfn.IFS(H2866&gt;411,"Platinum",AND(H2866&lt;=411, H2866&gt;311),"Gold",AND(H2866&lt;=311,H2866&gt;211),"Silver",H2866&lt;=211,"Bronze")</f>
        <v>Bronze</v>
      </c>
      <c r="J2866" t="str" cm="1">
        <f t="array" ref="J2866">_xlfn.IFS(
H2866="444","Champions",
LEFT(H2866,1)="4","Loyal Customers",
MID(H2866,2,1)="4","Potential Loyalists",
LEFT(H2866,1)="3","Promising",
LEFT(H2866,1)="2","Customers Needing Attention",
LEFT(H2866,1)&lt;="2","At Risk",
RIGHT(H2866,1)="4","Can't Lose Them",
TRUE,"Hibernating"
)</f>
        <v>At Risk</v>
      </c>
    </row>
    <row r="2867" spans="1:10" x14ac:dyDescent="0.25">
      <c r="A2867" s="3" t="s">
        <v>2883</v>
      </c>
      <c r="B2867">
        <v>21</v>
      </c>
      <c r="C2867">
        <v>8</v>
      </c>
      <c r="D2867">
        <v>5110.170000000001</v>
      </c>
      <c r="E2867" cm="1">
        <f t="array" ref="E2867">_xlfn.IFS(B2867&gt;87,1,AND(B2867&lt;=87, B2867&gt;45),2,AND(B2867&lt;=45,B2867&gt;18),3,B2867&lt;=18,4)</f>
        <v>3</v>
      </c>
      <c r="F2867" cm="1">
        <f t="array" ref="F2867">_xlfn.IFS(C2867&gt;7,4,AND(C2867&lt;=7, C2867&gt;5),3,AND(C2867&lt;=5,C2867&gt;4),2,C2867&lt;=4,1)</f>
        <v>4</v>
      </c>
      <c r="G2867" cm="1">
        <f t="array" ref="G2867">_xlfn.IFS(D2867&gt;4094,4,AND(D2867&lt;=4094, D2867&gt;2784),3,AND(D2867&lt;=2784,D2867&gt;1779),2,D2867&lt;=1779,1)</f>
        <v>4</v>
      </c>
      <c r="H2867">
        <f t="shared" si="44"/>
        <v>344</v>
      </c>
      <c r="I2867" t="str" cm="1">
        <f t="array" ref="I2867">_xlfn.IFS(H2867&gt;411,"Platinum",AND(H2867&lt;=411, H2867&gt;311),"Gold",AND(H2867&lt;=311,H2867&gt;211),"Silver",H2867&lt;=211,"Bronze")</f>
        <v>Gold</v>
      </c>
      <c r="J2867" t="str" cm="1">
        <f t="array" ref="J2867">_xlfn.IFS(
H2867="444","Champions",
LEFT(H2867,1)="4","Loyal Customers",
MID(H2867,2,1)="4","Potential Loyalists",
LEFT(H2867,1)="3","Promising",
LEFT(H2867,1)="2","Customers Needing Attention",
LEFT(H2867,1)&lt;="2","At Risk",
RIGHT(H2867,1)="4","Can't Lose Them",
TRUE,"Hibernating"
)</f>
        <v>Potential Loyalists</v>
      </c>
    </row>
    <row r="2868" spans="1:10" x14ac:dyDescent="0.25">
      <c r="A2868" s="3" t="s">
        <v>2884</v>
      </c>
      <c r="B2868">
        <v>15</v>
      </c>
      <c r="C2868">
        <v>8</v>
      </c>
      <c r="D2868">
        <v>3244.19</v>
      </c>
      <c r="E2868" cm="1">
        <f t="array" ref="E2868">_xlfn.IFS(B2868&gt;87,1,AND(B2868&lt;=87, B2868&gt;45),2,AND(B2868&lt;=45,B2868&gt;18),3,B2868&lt;=18,4)</f>
        <v>4</v>
      </c>
      <c r="F2868" cm="1">
        <f t="array" ref="F2868">_xlfn.IFS(C2868&gt;7,4,AND(C2868&lt;=7, C2868&gt;5),3,AND(C2868&lt;=5,C2868&gt;4),2,C2868&lt;=4,1)</f>
        <v>4</v>
      </c>
      <c r="G2868" cm="1">
        <f t="array" ref="G2868">_xlfn.IFS(D2868&gt;4094,4,AND(D2868&lt;=4094, D2868&gt;2784),3,AND(D2868&lt;=2784,D2868&gt;1779),2,D2868&lt;=1779,1)</f>
        <v>3</v>
      </c>
      <c r="H2868">
        <f t="shared" si="44"/>
        <v>443</v>
      </c>
      <c r="I2868" t="str" cm="1">
        <f t="array" ref="I2868">_xlfn.IFS(H2868&gt;411,"Platinum",AND(H2868&lt;=411, H2868&gt;311),"Gold",AND(H2868&lt;=311,H2868&gt;211),"Silver",H2868&lt;=211,"Bronze")</f>
        <v>Platinum</v>
      </c>
      <c r="J2868" t="str" cm="1">
        <f t="array" ref="J2868">_xlfn.IFS(
H2868="444","Champions",
LEFT(H2868,1)="4","Loyal Customers",
MID(H2868,2,1)="4","Potential Loyalists",
LEFT(H2868,1)="3","Promising",
LEFT(H2868,1)="2","Customers Needing Attention",
LEFT(H2868,1)&lt;="2","At Risk",
RIGHT(H2868,1)="4","Can't Lose Them",
TRUE,"Hibernating"
)</f>
        <v>Loyal Customers</v>
      </c>
    </row>
    <row r="2869" spans="1:10" x14ac:dyDescent="0.25">
      <c r="A2869" s="3" t="s">
        <v>2885</v>
      </c>
      <c r="B2869">
        <v>297</v>
      </c>
      <c r="C2869">
        <v>2</v>
      </c>
      <c r="D2869">
        <v>1027.8899999999999</v>
      </c>
      <c r="E2869" cm="1">
        <f t="array" ref="E2869">_xlfn.IFS(B2869&gt;87,1,AND(B2869&lt;=87, B2869&gt;45),2,AND(B2869&lt;=45,B2869&gt;18),3,B2869&lt;=18,4)</f>
        <v>1</v>
      </c>
      <c r="F2869" cm="1">
        <f t="array" ref="F2869">_xlfn.IFS(C2869&gt;7,4,AND(C2869&lt;=7, C2869&gt;5),3,AND(C2869&lt;=5,C2869&gt;4),2,C2869&lt;=4,1)</f>
        <v>1</v>
      </c>
      <c r="G2869" cm="1">
        <f t="array" ref="G2869">_xlfn.IFS(D2869&gt;4094,4,AND(D2869&lt;=4094, D2869&gt;2784),3,AND(D2869&lt;=2784,D2869&gt;1779),2,D2869&lt;=1779,1)</f>
        <v>1</v>
      </c>
      <c r="H2869">
        <f t="shared" si="44"/>
        <v>111</v>
      </c>
      <c r="I2869" t="str" cm="1">
        <f t="array" ref="I2869">_xlfn.IFS(H2869&gt;411,"Platinum",AND(H2869&lt;=411, H2869&gt;311),"Gold",AND(H2869&lt;=311,H2869&gt;211),"Silver",H2869&lt;=211,"Bronze")</f>
        <v>Bronze</v>
      </c>
      <c r="J2869" t="str" cm="1">
        <f t="array" ref="J2869">_xlfn.IFS(
H2869="444","Champions",
LEFT(H2869,1)="4","Loyal Customers",
MID(H2869,2,1)="4","Potential Loyalists",
LEFT(H2869,1)="3","Promising",
LEFT(H2869,1)="2","Customers Needing Attention",
LEFT(H2869,1)&lt;="2","At Risk",
RIGHT(H2869,1)="4","Can't Lose Them",
TRUE,"Hibernating"
)</f>
        <v>At Risk</v>
      </c>
    </row>
    <row r="2870" spans="1:10" x14ac:dyDescent="0.25">
      <c r="A2870" s="3" t="s">
        <v>2886</v>
      </c>
      <c r="B2870">
        <v>102</v>
      </c>
      <c r="C2870">
        <v>4</v>
      </c>
      <c r="D2870">
        <v>4727.7500000000009</v>
      </c>
      <c r="E2870" cm="1">
        <f t="array" ref="E2870">_xlfn.IFS(B2870&gt;87,1,AND(B2870&lt;=87, B2870&gt;45),2,AND(B2870&lt;=45,B2870&gt;18),3,B2870&lt;=18,4)</f>
        <v>1</v>
      </c>
      <c r="F2870" cm="1">
        <f t="array" ref="F2870">_xlfn.IFS(C2870&gt;7,4,AND(C2870&lt;=7, C2870&gt;5),3,AND(C2870&lt;=5,C2870&gt;4),2,C2870&lt;=4,1)</f>
        <v>1</v>
      </c>
      <c r="G2870" cm="1">
        <f t="array" ref="G2870">_xlfn.IFS(D2870&gt;4094,4,AND(D2870&lt;=4094, D2870&gt;2784),3,AND(D2870&lt;=2784,D2870&gt;1779),2,D2870&lt;=1779,1)</f>
        <v>4</v>
      </c>
      <c r="H2870">
        <f t="shared" si="44"/>
        <v>114</v>
      </c>
      <c r="I2870" t="str" cm="1">
        <f t="array" ref="I2870">_xlfn.IFS(H2870&gt;411,"Platinum",AND(H2870&lt;=411, H2870&gt;311),"Gold",AND(H2870&lt;=311,H2870&gt;211),"Silver",H2870&lt;=211,"Bronze")</f>
        <v>Bronze</v>
      </c>
      <c r="J2870" t="str" cm="1">
        <f t="array" ref="J2870">_xlfn.IFS(
H2870="444","Champions",
LEFT(H2870,1)="4","Loyal Customers",
MID(H2870,2,1)="4","Potential Loyalists",
LEFT(H2870,1)="3","Promising",
LEFT(H2870,1)="2","Customers Needing Attention",
LEFT(H2870,1)&lt;="2","At Risk",
RIGHT(H2870,1)="4","Can't Lose Them",
TRUE,"Hibernating"
)</f>
        <v>At Risk</v>
      </c>
    </row>
    <row r="2871" spans="1:10" x14ac:dyDescent="0.25">
      <c r="A2871" s="3" t="s">
        <v>2887</v>
      </c>
      <c r="B2871">
        <v>50</v>
      </c>
      <c r="C2871">
        <v>3</v>
      </c>
      <c r="D2871">
        <v>2124.71</v>
      </c>
      <c r="E2871" cm="1">
        <f t="array" ref="E2871">_xlfn.IFS(B2871&gt;87,1,AND(B2871&lt;=87, B2871&gt;45),2,AND(B2871&lt;=45,B2871&gt;18),3,B2871&lt;=18,4)</f>
        <v>2</v>
      </c>
      <c r="F2871" cm="1">
        <f t="array" ref="F2871">_xlfn.IFS(C2871&gt;7,4,AND(C2871&lt;=7, C2871&gt;5),3,AND(C2871&lt;=5,C2871&gt;4),2,C2871&lt;=4,1)</f>
        <v>1</v>
      </c>
      <c r="G2871" cm="1">
        <f t="array" ref="G2871">_xlfn.IFS(D2871&gt;4094,4,AND(D2871&lt;=4094, D2871&gt;2784),3,AND(D2871&lt;=2784,D2871&gt;1779),2,D2871&lt;=1779,1)</f>
        <v>2</v>
      </c>
      <c r="H2871">
        <f t="shared" si="44"/>
        <v>212</v>
      </c>
      <c r="I2871" t="str" cm="1">
        <f t="array" ref="I2871">_xlfn.IFS(H2871&gt;411,"Platinum",AND(H2871&lt;=411, H2871&gt;311),"Gold",AND(H2871&lt;=311,H2871&gt;211),"Silver",H2871&lt;=211,"Bronze")</f>
        <v>Silver</v>
      </c>
      <c r="J2871" t="str" cm="1">
        <f t="array" ref="J2871">_xlfn.IFS(
H2871="444","Champions",
LEFT(H2871,1)="4","Loyal Customers",
MID(H2871,2,1)="4","Potential Loyalists",
LEFT(H2871,1)="3","Promising",
LEFT(H2871,1)="2","Customers Needing Attention",
LEFT(H2871,1)&lt;="2","At Risk",
RIGHT(H2871,1)="4","Can't Lose Them",
TRUE,"Hibernating"
)</f>
        <v>Customers Needing Attention</v>
      </c>
    </row>
    <row r="2872" spans="1:10" x14ac:dyDescent="0.25">
      <c r="A2872" s="3" t="s">
        <v>2888</v>
      </c>
      <c r="B2872">
        <v>48</v>
      </c>
      <c r="C2872">
        <v>6</v>
      </c>
      <c r="D2872">
        <v>3045.5999999999995</v>
      </c>
      <c r="E2872" cm="1">
        <f t="array" ref="E2872">_xlfn.IFS(B2872&gt;87,1,AND(B2872&lt;=87, B2872&gt;45),2,AND(B2872&lt;=45,B2872&gt;18),3,B2872&lt;=18,4)</f>
        <v>2</v>
      </c>
      <c r="F2872" cm="1">
        <f t="array" ref="F2872">_xlfn.IFS(C2872&gt;7,4,AND(C2872&lt;=7, C2872&gt;5),3,AND(C2872&lt;=5,C2872&gt;4),2,C2872&lt;=4,1)</f>
        <v>3</v>
      </c>
      <c r="G2872" cm="1">
        <f t="array" ref="G2872">_xlfn.IFS(D2872&gt;4094,4,AND(D2872&lt;=4094, D2872&gt;2784),3,AND(D2872&lt;=2784,D2872&gt;1779),2,D2872&lt;=1779,1)</f>
        <v>3</v>
      </c>
      <c r="H2872">
        <f t="shared" si="44"/>
        <v>233</v>
      </c>
      <c r="I2872" t="str" cm="1">
        <f t="array" ref="I2872">_xlfn.IFS(H2872&gt;411,"Platinum",AND(H2872&lt;=411, H2872&gt;311),"Gold",AND(H2872&lt;=311,H2872&gt;211),"Silver",H2872&lt;=211,"Bronze")</f>
        <v>Silver</v>
      </c>
      <c r="J2872" t="str" cm="1">
        <f t="array" ref="J2872">_xlfn.IFS(
H2872="444","Champions",
LEFT(H2872,1)="4","Loyal Customers",
MID(H2872,2,1)="4","Potential Loyalists",
LEFT(H2872,1)="3","Promising",
LEFT(H2872,1)="2","Customers Needing Attention",
LEFT(H2872,1)&lt;="2","At Risk",
RIGHT(H2872,1)="4","Can't Lose Them",
TRUE,"Hibernating"
)</f>
        <v>Customers Needing Attention</v>
      </c>
    </row>
    <row r="2873" spans="1:10" x14ac:dyDescent="0.25">
      <c r="A2873" s="3" t="s">
        <v>2889</v>
      </c>
      <c r="B2873">
        <v>51</v>
      </c>
      <c r="C2873">
        <v>8</v>
      </c>
      <c r="D2873">
        <v>7692.3899999999994</v>
      </c>
      <c r="E2873" cm="1">
        <f t="array" ref="E2873">_xlfn.IFS(B2873&gt;87,1,AND(B2873&lt;=87, B2873&gt;45),2,AND(B2873&lt;=45,B2873&gt;18),3,B2873&lt;=18,4)</f>
        <v>2</v>
      </c>
      <c r="F2873" cm="1">
        <f t="array" ref="F2873">_xlfn.IFS(C2873&gt;7,4,AND(C2873&lt;=7, C2873&gt;5),3,AND(C2873&lt;=5,C2873&gt;4),2,C2873&lt;=4,1)</f>
        <v>4</v>
      </c>
      <c r="G2873" cm="1">
        <f t="array" ref="G2873">_xlfn.IFS(D2873&gt;4094,4,AND(D2873&lt;=4094, D2873&gt;2784),3,AND(D2873&lt;=2784,D2873&gt;1779),2,D2873&lt;=1779,1)</f>
        <v>4</v>
      </c>
      <c r="H2873">
        <f t="shared" si="44"/>
        <v>244</v>
      </c>
      <c r="I2873" t="str" cm="1">
        <f t="array" ref="I2873">_xlfn.IFS(H2873&gt;411,"Platinum",AND(H2873&lt;=411, H2873&gt;311),"Gold",AND(H2873&lt;=311,H2873&gt;211),"Silver",H2873&lt;=211,"Bronze")</f>
        <v>Silver</v>
      </c>
      <c r="J2873" t="str" cm="1">
        <f t="array" ref="J2873">_xlfn.IFS(
H2873="444","Champions",
LEFT(H2873,1)="4","Loyal Customers",
MID(H2873,2,1)="4","Potential Loyalists",
LEFT(H2873,1)="3","Promising",
LEFT(H2873,1)="2","Customers Needing Attention",
LEFT(H2873,1)&lt;="2","At Risk",
RIGHT(H2873,1)="4","Can't Lose Them",
TRUE,"Hibernating"
)</f>
        <v>Potential Loyalists</v>
      </c>
    </row>
    <row r="2874" spans="1:10" x14ac:dyDescent="0.25">
      <c r="A2874" s="3" t="s">
        <v>2890</v>
      </c>
      <c r="B2874">
        <v>99</v>
      </c>
      <c r="C2874">
        <v>5</v>
      </c>
      <c r="D2874">
        <v>2621.23</v>
      </c>
      <c r="E2874" cm="1">
        <f t="array" ref="E2874">_xlfn.IFS(B2874&gt;87,1,AND(B2874&lt;=87, B2874&gt;45),2,AND(B2874&lt;=45,B2874&gt;18),3,B2874&lt;=18,4)</f>
        <v>1</v>
      </c>
      <c r="F2874" cm="1">
        <f t="array" ref="F2874">_xlfn.IFS(C2874&gt;7,4,AND(C2874&lt;=7, C2874&gt;5),3,AND(C2874&lt;=5,C2874&gt;4),2,C2874&lt;=4,1)</f>
        <v>2</v>
      </c>
      <c r="G2874" cm="1">
        <f t="array" ref="G2874">_xlfn.IFS(D2874&gt;4094,4,AND(D2874&lt;=4094, D2874&gt;2784),3,AND(D2874&lt;=2784,D2874&gt;1779),2,D2874&lt;=1779,1)</f>
        <v>2</v>
      </c>
      <c r="H2874">
        <f t="shared" si="44"/>
        <v>122</v>
      </c>
      <c r="I2874" t="str" cm="1">
        <f t="array" ref="I2874">_xlfn.IFS(H2874&gt;411,"Platinum",AND(H2874&lt;=411, H2874&gt;311),"Gold",AND(H2874&lt;=311,H2874&gt;211),"Silver",H2874&lt;=211,"Bronze")</f>
        <v>Bronze</v>
      </c>
      <c r="J2874" t="str" cm="1">
        <f t="array" ref="J2874">_xlfn.IFS(
H2874="444","Champions",
LEFT(H2874,1)="4","Loyal Customers",
MID(H2874,2,1)="4","Potential Loyalists",
LEFT(H2874,1)="3","Promising",
LEFT(H2874,1)="2","Customers Needing Attention",
LEFT(H2874,1)&lt;="2","At Risk",
RIGHT(H2874,1)="4","Can't Lose Them",
TRUE,"Hibernating"
)</f>
        <v>At Risk</v>
      </c>
    </row>
    <row r="2875" spans="1:10" x14ac:dyDescent="0.25">
      <c r="A2875" s="3" t="s">
        <v>2891</v>
      </c>
      <c r="B2875">
        <v>35</v>
      </c>
      <c r="C2875">
        <v>7</v>
      </c>
      <c r="D2875">
        <v>4768.28</v>
      </c>
      <c r="E2875" cm="1">
        <f t="array" ref="E2875">_xlfn.IFS(B2875&gt;87,1,AND(B2875&lt;=87, B2875&gt;45),2,AND(B2875&lt;=45,B2875&gt;18),3,B2875&lt;=18,4)</f>
        <v>3</v>
      </c>
      <c r="F2875" cm="1">
        <f t="array" ref="F2875">_xlfn.IFS(C2875&gt;7,4,AND(C2875&lt;=7, C2875&gt;5),3,AND(C2875&lt;=5,C2875&gt;4),2,C2875&lt;=4,1)</f>
        <v>3</v>
      </c>
      <c r="G2875" cm="1">
        <f t="array" ref="G2875">_xlfn.IFS(D2875&gt;4094,4,AND(D2875&lt;=4094, D2875&gt;2784),3,AND(D2875&lt;=2784,D2875&gt;1779),2,D2875&lt;=1779,1)</f>
        <v>4</v>
      </c>
      <c r="H2875">
        <f t="shared" si="44"/>
        <v>334</v>
      </c>
      <c r="I2875" t="str" cm="1">
        <f t="array" ref="I2875">_xlfn.IFS(H2875&gt;411,"Platinum",AND(H2875&lt;=411, H2875&gt;311),"Gold",AND(H2875&lt;=311,H2875&gt;211),"Silver",H2875&lt;=211,"Bronze")</f>
        <v>Gold</v>
      </c>
      <c r="J2875" t="str" cm="1">
        <f t="array" ref="J2875">_xlfn.IFS(
H2875="444","Champions",
LEFT(H2875,1)="4","Loyal Customers",
MID(H2875,2,1)="4","Potential Loyalists",
LEFT(H2875,1)="3","Promising",
LEFT(H2875,1)="2","Customers Needing Attention",
LEFT(H2875,1)&lt;="2","At Risk",
RIGHT(H2875,1)="4","Can't Lose Them",
TRUE,"Hibernating"
)</f>
        <v>Promising</v>
      </c>
    </row>
    <row r="2876" spans="1:10" x14ac:dyDescent="0.25">
      <c r="A2876" s="3" t="s">
        <v>2892</v>
      </c>
      <c r="B2876">
        <v>11</v>
      </c>
      <c r="C2876">
        <v>8</v>
      </c>
      <c r="D2876">
        <v>2481.1899999999996</v>
      </c>
      <c r="E2876" cm="1">
        <f t="array" ref="E2876">_xlfn.IFS(B2876&gt;87,1,AND(B2876&lt;=87, B2876&gt;45),2,AND(B2876&lt;=45,B2876&gt;18),3,B2876&lt;=18,4)</f>
        <v>4</v>
      </c>
      <c r="F2876" cm="1">
        <f t="array" ref="F2876">_xlfn.IFS(C2876&gt;7,4,AND(C2876&lt;=7, C2876&gt;5),3,AND(C2876&lt;=5,C2876&gt;4),2,C2876&lt;=4,1)</f>
        <v>4</v>
      </c>
      <c r="G2876" cm="1">
        <f t="array" ref="G2876">_xlfn.IFS(D2876&gt;4094,4,AND(D2876&lt;=4094, D2876&gt;2784),3,AND(D2876&lt;=2784,D2876&gt;1779),2,D2876&lt;=1779,1)</f>
        <v>2</v>
      </c>
      <c r="H2876">
        <f t="shared" si="44"/>
        <v>442</v>
      </c>
      <c r="I2876" t="str" cm="1">
        <f t="array" ref="I2876">_xlfn.IFS(H2876&gt;411,"Platinum",AND(H2876&lt;=411, H2876&gt;311),"Gold",AND(H2876&lt;=311,H2876&gt;211),"Silver",H2876&lt;=211,"Bronze")</f>
        <v>Platinum</v>
      </c>
      <c r="J2876" t="str" cm="1">
        <f t="array" ref="J2876">_xlfn.IFS(
H2876="444","Champions",
LEFT(H2876,1)="4","Loyal Customers",
MID(H2876,2,1)="4","Potential Loyalists",
LEFT(H2876,1)="3","Promising",
LEFT(H2876,1)="2","Customers Needing Attention",
LEFT(H2876,1)&lt;="2","At Risk",
RIGHT(H2876,1)="4","Can't Lose Them",
TRUE,"Hibernating"
)</f>
        <v>Loyal Customers</v>
      </c>
    </row>
    <row r="2877" spans="1:10" x14ac:dyDescent="0.25">
      <c r="A2877" s="3" t="s">
        <v>2893</v>
      </c>
      <c r="B2877">
        <v>62</v>
      </c>
      <c r="C2877">
        <v>3</v>
      </c>
      <c r="D2877">
        <v>1750.76</v>
      </c>
      <c r="E2877" cm="1">
        <f t="array" ref="E2877">_xlfn.IFS(B2877&gt;87,1,AND(B2877&lt;=87, B2877&gt;45),2,AND(B2877&lt;=45,B2877&gt;18),3,B2877&lt;=18,4)</f>
        <v>2</v>
      </c>
      <c r="F2877" cm="1">
        <f t="array" ref="F2877">_xlfn.IFS(C2877&gt;7,4,AND(C2877&lt;=7, C2877&gt;5),3,AND(C2877&lt;=5,C2877&gt;4),2,C2877&lt;=4,1)</f>
        <v>1</v>
      </c>
      <c r="G2877" cm="1">
        <f t="array" ref="G2877">_xlfn.IFS(D2877&gt;4094,4,AND(D2877&lt;=4094, D2877&gt;2784),3,AND(D2877&lt;=2784,D2877&gt;1779),2,D2877&lt;=1779,1)</f>
        <v>1</v>
      </c>
      <c r="H2877">
        <f t="shared" si="44"/>
        <v>211</v>
      </c>
      <c r="I2877" t="str" cm="1">
        <f t="array" ref="I2877">_xlfn.IFS(H2877&gt;411,"Platinum",AND(H2877&lt;=411, H2877&gt;311),"Gold",AND(H2877&lt;=311,H2877&gt;211),"Silver",H2877&lt;=211,"Bronze")</f>
        <v>Bronze</v>
      </c>
      <c r="J2877" t="str" cm="1">
        <f t="array" ref="J2877">_xlfn.IFS(
H2877="444","Champions",
LEFT(H2877,1)="4","Loyal Customers",
MID(H2877,2,1)="4","Potential Loyalists",
LEFT(H2877,1)="3","Promising",
LEFT(H2877,1)="2","Customers Needing Attention",
LEFT(H2877,1)&lt;="2","At Risk",
RIGHT(H2877,1)="4","Can't Lose Them",
TRUE,"Hibernating"
)</f>
        <v>Customers Needing Attention</v>
      </c>
    </row>
    <row r="2878" spans="1:10" x14ac:dyDescent="0.25">
      <c r="A2878" s="3" t="s">
        <v>2894</v>
      </c>
      <c r="B2878">
        <v>13</v>
      </c>
      <c r="C2878">
        <v>7</v>
      </c>
      <c r="D2878">
        <v>2789.25</v>
      </c>
      <c r="E2878" cm="1">
        <f t="array" ref="E2878">_xlfn.IFS(B2878&gt;87,1,AND(B2878&lt;=87, B2878&gt;45),2,AND(B2878&lt;=45,B2878&gt;18),3,B2878&lt;=18,4)</f>
        <v>4</v>
      </c>
      <c r="F2878" cm="1">
        <f t="array" ref="F2878">_xlfn.IFS(C2878&gt;7,4,AND(C2878&lt;=7, C2878&gt;5),3,AND(C2878&lt;=5,C2878&gt;4),2,C2878&lt;=4,1)</f>
        <v>3</v>
      </c>
      <c r="G2878" cm="1">
        <f t="array" ref="G2878">_xlfn.IFS(D2878&gt;4094,4,AND(D2878&lt;=4094, D2878&gt;2784),3,AND(D2878&lt;=2784,D2878&gt;1779),2,D2878&lt;=1779,1)</f>
        <v>3</v>
      </c>
      <c r="H2878">
        <f t="shared" si="44"/>
        <v>433</v>
      </c>
      <c r="I2878" t="str" cm="1">
        <f t="array" ref="I2878">_xlfn.IFS(H2878&gt;411,"Platinum",AND(H2878&lt;=411, H2878&gt;311),"Gold",AND(H2878&lt;=311,H2878&gt;211),"Silver",H2878&lt;=211,"Bronze")</f>
        <v>Platinum</v>
      </c>
      <c r="J2878" t="str" cm="1">
        <f t="array" ref="J2878">_xlfn.IFS(
H2878="444","Champions",
LEFT(H2878,1)="4","Loyal Customers",
MID(H2878,2,1)="4","Potential Loyalists",
LEFT(H2878,1)="3","Promising",
LEFT(H2878,1)="2","Customers Needing Attention",
LEFT(H2878,1)&lt;="2","At Risk",
RIGHT(H2878,1)="4","Can't Lose Them",
TRUE,"Hibernating"
)</f>
        <v>Loyal Customers</v>
      </c>
    </row>
    <row r="2879" spans="1:10" x14ac:dyDescent="0.25">
      <c r="A2879" s="3" t="s">
        <v>2895</v>
      </c>
      <c r="B2879">
        <v>4</v>
      </c>
      <c r="C2879">
        <v>7</v>
      </c>
      <c r="D2879">
        <v>3171.1400000000003</v>
      </c>
      <c r="E2879" cm="1">
        <f t="array" ref="E2879">_xlfn.IFS(B2879&gt;87,1,AND(B2879&lt;=87, B2879&gt;45),2,AND(B2879&lt;=45,B2879&gt;18),3,B2879&lt;=18,4)</f>
        <v>4</v>
      </c>
      <c r="F2879" cm="1">
        <f t="array" ref="F2879">_xlfn.IFS(C2879&gt;7,4,AND(C2879&lt;=7, C2879&gt;5),3,AND(C2879&lt;=5,C2879&gt;4),2,C2879&lt;=4,1)</f>
        <v>3</v>
      </c>
      <c r="G2879" cm="1">
        <f t="array" ref="G2879">_xlfn.IFS(D2879&gt;4094,4,AND(D2879&lt;=4094, D2879&gt;2784),3,AND(D2879&lt;=2784,D2879&gt;1779),2,D2879&lt;=1779,1)</f>
        <v>3</v>
      </c>
      <c r="H2879">
        <f t="shared" si="44"/>
        <v>433</v>
      </c>
      <c r="I2879" t="str" cm="1">
        <f t="array" ref="I2879">_xlfn.IFS(H2879&gt;411,"Platinum",AND(H2879&lt;=411, H2879&gt;311),"Gold",AND(H2879&lt;=311,H2879&gt;211),"Silver",H2879&lt;=211,"Bronze")</f>
        <v>Platinum</v>
      </c>
      <c r="J2879" t="str" cm="1">
        <f t="array" ref="J2879">_xlfn.IFS(
H2879="444","Champions",
LEFT(H2879,1)="4","Loyal Customers",
MID(H2879,2,1)="4","Potential Loyalists",
LEFT(H2879,1)="3","Promising",
LEFT(H2879,1)="2","Customers Needing Attention",
LEFT(H2879,1)&lt;="2","At Risk",
RIGHT(H2879,1)="4","Can't Lose Them",
TRUE,"Hibernating"
)</f>
        <v>Loyal Customers</v>
      </c>
    </row>
    <row r="2880" spans="1:10" x14ac:dyDescent="0.25">
      <c r="A2880" s="3" t="s">
        <v>2896</v>
      </c>
      <c r="B2880">
        <v>45</v>
      </c>
      <c r="C2880">
        <v>7</v>
      </c>
      <c r="D2880">
        <v>3807.46</v>
      </c>
      <c r="E2880" cm="1">
        <f t="array" ref="E2880">_xlfn.IFS(B2880&gt;87,1,AND(B2880&lt;=87, B2880&gt;45),2,AND(B2880&lt;=45,B2880&gt;18),3,B2880&lt;=18,4)</f>
        <v>3</v>
      </c>
      <c r="F2880" cm="1">
        <f t="array" ref="F2880">_xlfn.IFS(C2880&gt;7,4,AND(C2880&lt;=7, C2880&gt;5),3,AND(C2880&lt;=5,C2880&gt;4),2,C2880&lt;=4,1)</f>
        <v>3</v>
      </c>
      <c r="G2880" cm="1">
        <f t="array" ref="G2880">_xlfn.IFS(D2880&gt;4094,4,AND(D2880&lt;=4094, D2880&gt;2784),3,AND(D2880&lt;=2784,D2880&gt;1779),2,D2880&lt;=1779,1)</f>
        <v>3</v>
      </c>
      <c r="H2880">
        <f t="shared" si="44"/>
        <v>333</v>
      </c>
      <c r="I2880" t="str" cm="1">
        <f t="array" ref="I2880">_xlfn.IFS(H2880&gt;411,"Platinum",AND(H2880&lt;=411, H2880&gt;311),"Gold",AND(H2880&lt;=311,H2880&gt;211),"Silver",H2880&lt;=211,"Bronze")</f>
        <v>Gold</v>
      </c>
      <c r="J2880" t="str" cm="1">
        <f t="array" ref="J2880">_xlfn.IFS(
H2880="444","Champions",
LEFT(H2880,1)="4","Loyal Customers",
MID(H2880,2,1)="4","Potential Loyalists",
LEFT(H2880,1)="3","Promising",
LEFT(H2880,1)="2","Customers Needing Attention",
LEFT(H2880,1)&lt;="2","At Risk",
RIGHT(H2880,1)="4","Can't Lose Them",
TRUE,"Hibernating"
)</f>
        <v>Promising</v>
      </c>
    </row>
    <row r="2881" spans="1:10" x14ac:dyDescent="0.25">
      <c r="A2881" s="3" t="s">
        <v>2897</v>
      </c>
      <c r="B2881">
        <v>24</v>
      </c>
      <c r="C2881">
        <v>11</v>
      </c>
      <c r="D2881">
        <v>8081.8600000000006</v>
      </c>
      <c r="E2881" cm="1">
        <f t="array" ref="E2881">_xlfn.IFS(B2881&gt;87,1,AND(B2881&lt;=87, B2881&gt;45),2,AND(B2881&lt;=45,B2881&gt;18),3,B2881&lt;=18,4)</f>
        <v>3</v>
      </c>
      <c r="F2881" cm="1">
        <f t="array" ref="F2881">_xlfn.IFS(C2881&gt;7,4,AND(C2881&lt;=7, C2881&gt;5),3,AND(C2881&lt;=5,C2881&gt;4),2,C2881&lt;=4,1)</f>
        <v>4</v>
      </c>
      <c r="G2881" cm="1">
        <f t="array" ref="G2881">_xlfn.IFS(D2881&gt;4094,4,AND(D2881&lt;=4094, D2881&gt;2784),3,AND(D2881&lt;=2784,D2881&gt;1779),2,D2881&lt;=1779,1)</f>
        <v>4</v>
      </c>
      <c r="H2881">
        <f t="shared" si="44"/>
        <v>344</v>
      </c>
      <c r="I2881" t="str" cm="1">
        <f t="array" ref="I2881">_xlfn.IFS(H2881&gt;411,"Platinum",AND(H2881&lt;=411, H2881&gt;311),"Gold",AND(H2881&lt;=311,H2881&gt;211),"Silver",H2881&lt;=211,"Bronze")</f>
        <v>Gold</v>
      </c>
      <c r="J2881" t="str" cm="1">
        <f t="array" ref="J2881">_xlfn.IFS(
H2881="444","Champions",
LEFT(H2881,1)="4","Loyal Customers",
MID(H2881,2,1)="4","Potential Loyalists",
LEFT(H2881,1)="3","Promising",
LEFT(H2881,1)="2","Customers Needing Attention",
LEFT(H2881,1)&lt;="2","At Risk",
RIGHT(H2881,1)="4","Can't Lose Them",
TRUE,"Hibernating"
)</f>
        <v>Potential Loyalists</v>
      </c>
    </row>
    <row r="2882" spans="1:10" x14ac:dyDescent="0.25">
      <c r="A2882" s="3" t="s">
        <v>2898</v>
      </c>
      <c r="B2882">
        <v>52</v>
      </c>
      <c r="C2882">
        <v>8</v>
      </c>
      <c r="D2882">
        <v>5363.2999999999993</v>
      </c>
      <c r="E2882" cm="1">
        <f t="array" ref="E2882">_xlfn.IFS(B2882&gt;87,1,AND(B2882&lt;=87, B2882&gt;45),2,AND(B2882&lt;=45,B2882&gt;18),3,B2882&lt;=18,4)</f>
        <v>2</v>
      </c>
      <c r="F2882" cm="1">
        <f t="array" ref="F2882">_xlfn.IFS(C2882&gt;7,4,AND(C2882&lt;=7, C2882&gt;5),3,AND(C2882&lt;=5,C2882&gt;4),2,C2882&lt;=4,1)</f>
        <v>4</v>
      </c>
      <c r="G2882" cm="1">
        <f t="array" ref="G2882">_xlfn.IFS(D2882&gt;4094,4,AND(D2882&lt;=4094, D2882&gt;2784),3,AND(D2882&lt;=2784,D2882&gt;1779),2,D2882&lt;=1779,1)</f>
        <v>4</v>
      </c>
      <c r="H2882">
        <f t="shared" si="44"/>
        <v>244</v>
      </c>
      <c r="I2882" t="str" cm="1">
        <f t="array" ref="I2882">_xlfn.IFS(H2882&gt;411,"Platinum",AND(H2882&lt;=411, H2882&gt;311),"Gold",AND(H2882&lt;=311,H2882&gt;211),"Silver",H2882&lt;=211,"Bronze")</f>
        <v>Silver</v>
      </c>
      <c r="J2882" t="str" cm="1">
        <f t="array" ref="J2882">_xlfn.IFS(
H2882="444","Champions",
LEFT(H2882,1)="4","Loyal Customers",
MID(H2882,2,1)="4","Potential Loyalists",
LEFT(H2882,1)="3","Promising",
LEFT(H2882,1)="2","Customers Needing Attention",
LEFT(H2882,1)&lt;="2","At Risk",
RIGHT(H2882,1)="4","Can't Lose Them",
TRUE,"Hibernating"
)</f>
        <v>Potential Loyalists</v>
      </c>
    </row>
    <row r="2883" spans="1:10" x14ac:dyDescent="0.25">
      <c r="A2883" s="3" t="s">
        <v>2899</v>
      </c>
      <c r="B2883">
        <v>0</v>
      </c>
      <c r="C2883">
        <v>5</v>
      </c>
      <c r="D2883">
        <v>2690.73</v>
      </c>
      <c r="E2883" cm="1">
        <f t="array" ref="E2883">_xlfn.IFS(B2883&gt;87,1,AND(B2883&lt;=87, B2883&gt;45),2,AND(B2883&lt;=45,B2883&gt;18),3,B2883&lt;=18,4)</f>
        <v>4</v>
      </c>
      <c r="F2883" cm="1">
        <f t="array" ref="F2883">_xlfn.IFS(C2883&gt;7,4,AND(C2883&lt;=7, C2883&gt;5),3,AND(C2883&lt;=5,C2883&gt;4),2,C2883&lt;=4,1)</f>
        <v>2</v>
      </c>
      <c r="G2883" cm="1">
        <f t="array" ref="G2883">_xlfn.IFS(D2883&gt;4094,4,AND(D2883&lt;=4094, D2883&gt;2784),3,AND(D2883&lt;=2784,D2883&gt;1779),2,D2883&lt;=1779,1)</f>
        <v>2</v>
      </c>
      <c r="H2883">
        <f t="shared" si="44"/>
        <v>422</v>
      </c>
      <c r="I2883" t="str" cm="1">
        <f t="array" ref="I2883">_xlfn.IFS(H2883&gt;411,"Platinum",AND(H2883&lt;=411, H2883&gt;311),"Gold",AND(H2883&lt;=311,H2883&gt;211),"Silver",H2883&lt;=211,"Bronze")</f>
        <v>Platinum</v>
      </c>
      <c r="J2883" t="str" cm="1">
        <f t="array" ref="J2883">_xlfn.IFS(
H2883="444","Champions",
LEFT(H2883,1)="4","Loyal Customers",
MID(H2883,2,1)="4","Potential Loyalists",
LEFT(H2883,1)="3","Promising",
LEFT(H2883,1)="2","Customers Needing Attention",
LEFT(H2883,1)&lt;="2","At Risk",
RIGHT(H2883,1)="4","Can't Lose Them",
TRUE,"Hibernating"
)</f>
        <v>Loyal Customers</v>
      </c>
    </row>
    <row r="2884" spans="1:10" x14ac:dyDescent="0.25">
      <c r="A2884" s="3" t="s">
        <v>2900</v>
      </c>
      <c r="B2884">
        <v>188</v>
      </c>
      <c r="C2884">
        <v>5</v>
      </c>
      <c r="D2884">
        <v>2413.08</v>
      </c>
      <c r="E2884" cm="1">
        <f t="array" ref="E2884">_xlfn.IFS(B2884&gt;87,1,AND(B2884&lt;=87, B2884&gt;45),2,AND(B2884&lt;=45,B2884&gt;18),3,B2884&lt;=18,4)</f>
        <v>1</v>
      </c>
      <c r="F2884" cm="1">
        <f t="array" ref="F2884">_xlfn.IFS(C2884&gt;7,4,AND(C2884&lt;=7, C2884&gt;5),3,AND(C2884&lt;=5,C2884&gt;4),2,C2884&lt;=4,1)</f>
        <v>2</v>
      </c>
      <c r="G2884" cm="1">
        <f t="array" ref="G2884">_xlfn.IFS(D2884&gt;4094,4,AND(D2884&lt;=4094, D2884&gt;2784),3,AND(D2884&lt;=2784,D2884&gt;1779),2,D2884&lt;=1779,1)</f>
        <v>2</v>
      </c>
      <c r="H2884">
        <f t="shared" si="44"/>
        <v>122</v>
      </c>
      <c r="I2884" t="str" cm="1">
        <f t="array" ref="I2884">_xlfn.IFS(H2884&gt;411,"Platinum",AND(H2884&lt;=411, H2884&gt;311),"Gold",AND(H2884&lt;=311,H2884&gt;211),"Silver",H2884&lt;=211,"Bronze")</f>
        <v>Bronze</v>
      </c>
      <c r="J2884" t="str" cm="1">
        <f t="array" ref="J2884">_xlfn.IFS(
H2884="444","Champions",
LEFT(H2884,1)="4","Loyal Customers",
MID(H2884,2,1)="4","Potential Loyalists",
LEFT(H2884,1)="3","Promising",
LEFT(H2884,1)="2","Customers Needing Attention",
LEFT(H2884,1)&lt;="2","At Risk",
RIGHT(H2884,1)="4","Can't Lose Them",
TRUE,"Hibernating"
)</f>
        <v>At Risk</v>
      </c>
    </row>
    <row r="2885" spans="1:10" x14ac:dyDescent="0.25">
      <c r="A2885" s="3" t="s">
        <v>2901</v>
      </c>
      <c r="B2885">
        <v>133</v>
      </c>
      <c r="C2885">
        <v>6</v>
      </c>
      <c r="D2885">
        <v>3292.3999999999996</v>
      </c>
      <c r="E2885" cm="1">
        <f t="array" ref="E2885">_xlfn.IFS(B2885&gt;87,1,AND(B2885&lt;=87, B2885&gt;45),2,AND(B2885&lt;=45,B2885&gt;18),3,B2885&lt;=18,4)</f>
        <v>1</v>
      </c>
      <c r="F2885" cm="1">
        <f t="array" ref="F2885">_xlfn.IFS(C2885&gt;7,4,AND(C2885&lt;=7, C2885&gt;5),3,AND(C2885&lt;=5,C2885&gt;4),2,C2885&lt;=4,1)</f>
        <v>3</v>
      </c>
      <c r="G2885" cm="1">
        <f t="array" ref="G2885">_xlfn.IFS(D2885&gt;4094,4,AND(D2885&lt;=4094, D2885&gt;2784),3,AND(D2885&lt;=2784,D2885&gt;1779),2,D2885&lt;=1779,1)</f>
        <v>3</v>
      </c>
      <c r="H2885">
        <f t="shared" ref="H2885:H2948" si="45">(100*E2885)+(10*F2885)+G2885</f>
        <v>133</v>
      </c>
      <c r="I2885" t="str" cm="1">
        <f t="array" ref="I2885">_xlfn.IFS(H2885&gt;411,"Platinum",AND(H2885&lt;=411, H2885&gt;311),"Gold",AND(H2885&lt;=311,H2885&gt;211),"Silver",H2885&lt;=211,"Bronze")</f>
        <v>Bronze</v>
      </c>
      <c r="J2885" t="str" cm="1">
        <f t="array" ref="J2885">_xlfn.IFS(
H2885="444","Champions",
LEFT(H2885,1)="4","Loyal Customers",
MID(H2885,2,1)="4","Potential Loyalists",
LEFT(H2885,1)="3","Promising",
LEFT(H2885,1)="2","Customers Needing Attention",
LEFT(H2885,1)&lt;="2","At Risk",
RIGHT(H2885,1)="4","Can't Lose Them",
TRUE,"Hibernating"
)</f>
        <v>At Risk</v>
      </c>
    </row>
    <row r="2886" spans="1:10" x14ac:dyDescent="0.25">
      <c r="A2886" s="3" t="s">
        <v>2902</v>
      </c>
      <c r="B2886">
        <v>43</v>
      </c>
      <c r="C2886">
        <v>3</v>
      </c>
      <c r="D2886">
        <v>1048.1500000000001</v>
      </c>
      <c r="E2886" cm="1">
        <f t="array" ref="E2886">_xlfn.IFS(B2886&gt;87,1,AND(B2886&lt;=87, B2886&gt;45),2,AND(B2886&lt;=45,B2886&gt;18),3,B2886&lt;=18,4)</f>
        <v>3</v>
      </c>
      <c r="F2886" cm="1">
        <f t="array" ref="F2886">_xlfn.IFS(C2886&gt;7,4,AND(C2886&lt;=7, C2886&gt;5),3,AND(C2886&lt;=5,C2886&gt;4),2,C2886&lt;=4,1)</f>
        <v>1</v>
      </c>
      <c r="G2886" cm="1">
        <f t="array" ref="G2886">_xlfn.IFS(D2886&gt;4094,4,AND(D2886&lt;=4094, D2886&gt;2784),3,AND(D2886&lt;=2784,D2886&gt;1779),2,D2886&lt;=1779,1)</f>
        <v>1</v>
      </c>
      <c r="H2886">
        <f t="shared" si="45"/>
        <v>311</v>
      </c>
      <c r="I2886" t="str" cm="1">
        <f t="array" ref="I2886">_xlfn.IFS(H2886&gt;411,"Platinum",AND(H2886&lt;=411, H2886&gt;311),"Gold",AND(H2886&lt;=311,H2886&gt;211),"Silver",H2886&lt;=211,"Bronze")</f>
        <v>Silver</v>
      </c>
      <c r="J2886" t="str" cm="1">
        <f t="array" ref="J2886">_xlfn.IFS(
H2886="444","Champions",
LEFT(H2886,1)="4","Loyal Customers",
MID(H2886,2,1)="4","Potential Loyalists",
LEFT(H2886,1)="3","Promising",
LEFT(H2886,1)="2","Customers Needing Attention",
LEFT(H2886,1)&lt;="2","At Risk",
RIGHT(H2886,1)="4","Can't Lose Them",
TRUE,"Hibernating"
)</f>
        <v>Promising</v>
      </c>
    </row>
    <row r="2887" spans="1:10" x14ac:dyDescent="0.25">
      <c r="A2887" s="3" t="s">
        <v>2903</v>
      </c>
      <c r="B2887">
        <v>82</v>
      </c>
      <c r="C2887">
        <v>3</v>
      </c>
      <c r="D2887">
        <v>2440.73</v>
      </c>
      <c r="E2887" cm="1">
        <f t="array" ref="E2887">_xlfn.IFS(B2887&gt;87,1,AND(B2887&lt;=87, B2887&gt;45),2,AND(B2887&lt;=45,B2887&gt;18),3,B2887&lt;=18,4)</f>
        <v>2</v>
      </c>
      <c r="F2887" cm="1">
        <f t="array" ref="F2887">_xlfn.IFS(C2887&gt;7,4,AND(C2887&lt;=7, C2887&gt;5),3,AND(C2887&lt;=5,C2887&gt;4),2,C2887&lt;=4,1)</f>
        <v>1</v>
      </c>
      <c r="G2887" cm="1">
        <f t="array" ref="G2887">_xlfn.IFS(D2887&gt;4094,4,AND(D2887&lt;=4094, D2887&gt;2784),3,AND(D2887&lt;=2784,D2887&gt;1779),2,D2887&lt;=1779,1)</f>
        <v>2</v>
      </c>
      <c r="H2887">
        <f t="shared" si="45"/>
        <v>212</v>
      </c>
      <c r="I2887" t="str" cm="1">
        <f t="array" ref="I2887">_xlfn.IFS(H2887&gt;411,"Platinum",AND(H2887&lt;=411, H2887&gt;311),"Gold",AND(H2887&lt;=311,H2887&gt;211),"Silver",H2887&lt;=211,"Bronze")</f>
        <v>Silver</v>
      </c>
      <c r="J2887" t="str" cm="1">
        <f t="array" ref="J2887">_xlfn.IFS(
H2887="444","Champions",
LEFT(H2887,1)="4","Loyal Customers",
MID(H2887,2,1)="4","Potential Loyalists",
LEFT(H2887,1)="3","Promising",
LEFT(H2887,1)="2","Customers Needing Attention",
LEFT(H2887,1)&lt;="2","At Risk",
RIGHT(H2887,1)="4","Can't Lose Them",
TRUE,"Hibernating"
)</f>
        <v>Customers Needing Attention</v>
      </c>
    </row>
    <row r="2888" spans="1:10" x14ac:dyDescent="0.25">
      <c r="A2888" s="3" t="s">
        <v>2904</v>
      </c>
      <c r="B2888">
        <v>66</v>
      </c>
      <c r="C2888">
        <v>6</v>
      </c>
      <c r="D2888">
        <v>2560.37</v>
      </c>
      <c r="E2888" cm="1">
        <f t="array" ref="E2888">_xlfn.IFS(B2888&gt;87,1,AND(B2888&lt;=87, B2888&gt;45),2,AND(B2888&lt;=45,B2888&gt;18),3,B2888&lt;=18,4)</f>
        <v>2</v>
      </c>
      <c r="F2888" cm="1">
        <f t="array" ref="F2888">_xlfn.IFS(C2888&gt;7,4,AND(C2888&lt;=7, C2888&gt;5),3,AND(C2888&lt;=5,C2888&gt;4),2,C2888&lt;=4,1)</f>
        <v>3</v>
      </c>
      <c r="G2888" cm="1">
        <f t="array" ref="G2888">_xlfn.IFS(D2888&gt;4094,4,AND(D2888&lt;=4094, D2888&gt;2784),3,AND(D2888&lt;=2784,D2888&gt;1779),2,D2888&lt;=1779,1)</f>
        <v>2</v>
      </c>
      <c r="H2888">
        <f t="shared" si="45"/>
        <v>232</v>
      </c>
      <c r="I2888" t="str" cm="1">
        <f t="array" ref="I2888">_xlfn.IFS(H2888&gt;411,"Platinum",AND(H2888&lt;=411, H2888&gt;311),"Gold",AND(H2888&lt;=311,H2888&gt;211),"Silver",H2888&lt;=211,"Bronze")</f>
        <v>Silver</v>
      </c>
      <c r="J2888" t="str" cm="1">
        <f t="array" ref="J2888">_xlfn.IFS(
H2888="444","Champions",
LEFT(H2888,1)="4","Loyal Customers",
MID(H2888,2,1)="4","Potential Loyalists",
LEFT(H2888,1)="3","Promising",
LEFT(H2888,1)="2","Customers Needing Attention",
LEFT(H2888,1)&lt;="2","At Risk",
RIGHT(H2888,1)="4","Can't Lose Them",
TRUE,"Hibernating"
)</f>
        <v>Customers Needing Attention</v>
      </c>
    </row>
    <row r="2889" spans="1:10" x14ac:dyDescent="0.25">
      <c r="A2889" s="3" t="s">
        <v>2905</v>
      </c>
      <c r="B2889">
        <v>24</v>
      </c>
      <c r="C2889">
        <v>5</v>
      </c>
      <c r="D2889">
        <v>1561.59</v>
      </c>
      <c r="E2889" cm="1">
        <f t="array" ref="E2889">_xlfn.IFS(B2889&gt;87,1,AND(B2889&lt;=87, B2889&gt;45),2,AND(B2889&lt;=45,B2889&gt;18),3,B2889&lt;=18,4)</f>
        <v>3</v>
      </c>
      <c r="F2889" cm="1">
        <f t="array" ref="F2889">_xlfn.IFS(C2889&gt;7,4,AND(C2889&lt;=7, C2889&gt;5),3,AND(C2889&lt;=5,C2889&gt;4),2,C2889&lt;=4,1)</f>
        <v>2</v>
      </c>
      <c r="G2889" cm="1">
        <f t="array" ref="G2889">_xlfn.IFS(D2889&gt;4094,4,AND(D2889&lt;=4094, D2889&gt;2784),3,AND(D2889&lt;=2784,D2889&gt;1779),2,D2889&lt;=1779,1)</f>
        <v>1</v>
      </c>
      <c r="H2889">
        <f t="shared" si="45"/>
        <v>321</v>
      </c>
      <c r="I2889" t="str" cm="1">
        <f t="array" ref="I2889">_xlfn.IFS(H2889&gt;411,"Platinum",AND(H2889&lt;=411, H2889&gt;311),"Gold",AND(H2889&lt;=311,H2889&gt;211),"Silver",H2889&lt;=211,"Bronze")</f>
        <v>Gold</v>
      </c>
      <c r="J2889" t="str" cm="1">
        <f t="array" ref="J2889">_xlfn.IFS(
H2889="444","Champions",
LEFT(H2889,1)="4","Loyal Customers",
MID(H2889,2,1)="4","Potential Loyalists",
LEFT(H2889,1)="3","Promising",
LEFT(H2889,1)="2","Customers Needing Attention",
LEFT(H2889,1)&lt;="2","At Risk",
RIGHT(H2889,1)="4","Can't Lose Them",
TRUE,"Hibernating"
)</f>
        <v>Promising</v>
      </c>
    </row>
    <row r="2890" spans="1:10" x14ac:dyDescent="0.25">
      <c r="A2890" s="3" t="s">
        <v>2906</v>
      </c>
      <c r="B2890">
        <v>41</v>
      </c>
      <c r="C2890">
        <v>8</v>
      </c>
      <c r="D2890">
        <v>2292.0499999999997</v>
      </c>
      <c r="E2890" cm="1">
        <f t="array" ref="E2890">_xlfn.IFS(B2890&gt;87,1,AND(B2890&lt;=87, B2890&gt;45),2,AND(B2890&lt;=45,B2890&gt;18),3,B2890&lt;=18,4)</f>
        <v>3</v>
      </c>
      <c r="F2890" cm="1">
        <f t="array" ref="F2890">_xlfn.IFS(C2890&gt;7,4,AND(C2890&lt;=7, C2890&gt;5),3,AND(C2890&lt;=5,C2890&gt;4),2,C2890&lt;=4,1)</f>
        <v>4</v>
      </c>
      <c r="G2890" cm="1">
        <f t="array" ref="G2890">_xlfn.IFS(D2890&gt;4094,4,AND(D2890&lt;=4094, D2890&gt;2784),3,AND(D2890&lt;=2784,D2890&gt;1779),2,D2890&lt;=1779,1)</f>
        <v>2</v>
      </c>
      <c r="H2890">
        <f t="shared" si="45"/>
        <v>342</v>
      </c>
      <c r="I2890" t="str" cm="1">
        <f t="array" ref="I2890">_xlfn.IFS(H2890&gt;411,"Platinum",AND(H2890&lt;=411, H2890&gt;311),"Gold",AND(H2890&lt;=311,H2890&gt;211),"Silver",H2890&lt;=211,"Bronze")</f>
        <v>Gold</v>
      </c>
      <c r="J2890" t="str" cm="1">
        <f t="array" ref="J2890">_xlfn.IFS(
H2890="444","Champions",
LEFT(H2890,1)="4","Loyal Customers",
MID(H2890,2,1)="4","Potential Loyalists",
LEFT(H2890,1)="3","Promising",
LEFT(H2890,1)="2","Customers Needing Attention",
LEFT(H2890,1)&lt;="2","At Risk",
RIGHT(H2890,1)="4","Can't Lose Them",
TRUE,"Hibernating"
)</f>
        <v>Potential Loyalists</v>
      </c>
    </row>
    <row r="2891" spans="1:10" x14ac:dyDescent="0.25">
      <c r="A2891" s="3" t="s">
        <v>2907</v>
      </c>
      <c r="B2891">
        <v>49</v>
      </c>
      <c r="C2891">
        <v>7</v>
      </c>
      <c r="D2891">
        <v>4738.75</v>
      </c>
      <c r="E2891" cm="1">
        <f t="array" ref="E2891">_xlfn.IFS(B2891&gt;87,1,AND(B2891&lt;=87, B2891&gt;45),2,AND(B2891&lt;=45,B2891&gt;18),3,B2891&lt;=18,4)</f>
        <v>2</v>
      </c>
      <c r="F2891" cm="1">
        <f t="array" ref="F2891">_xlfn.IFS(C2891&gt;7,4,AND(C2891&lt;=7, C2891&gt;5),3,AND(C2891&lt;=5,C2891&gt;4),2,C2891&lt;=4,1)</f>
        <v>3</v>
      </c>
      <c r="G2891" cm="1">
        <f t="array" ref="G2891">_xlfn.IFS(D2891&gt;4094,4,AND(D2891&lt;=4094, D2891&gt;2784),3,AND(D2891&lt;=2784,D2891&gt;1779),2,D2891&lt;=1779,1)</f>
        <v>4</v>
      </c>
      <c r="H2891">
        <f t="shared" si="45"/>
        <v>234</v>
      </c>
      <c r="I2891" t="str" cm="1">
        <f t="array" ref="I2891">_xlfn.IFS(H2891&gt;411,"Platinum",AND(H2891&lt;=411, H2891&gt;311),"Gold",AND(H2891&lt;=311,H2891&gt;211),"Silver",H2891&lt;=211,"Bronze")</f>
        <v>Silver</v>
      </c>
      <c r="J2891" t="str" cm="1">
        <f t="array" ref="J2891">_xlfn.IFS(
H2891="444","Champions",
LEFT(H2891,1)="4","Loyal Customers",
MID(H2891,2,1)="4","Potential Loyalists",
LEFT(H2891,1)="3","Promising",
LEFT(H2891,1)="2","Customers Needing Attention",
LEFT(H2891,1)&lt;="2","At Risk",
RIGHT(H2891,1)="4","Can't Lose Them",
TRUE,"Hibernating"
)</f>
        <v>Customers Needing Attention</v>
      </c>
    </row>
    <row r="2892" spans="1:10" x14ac:dyDescent="0.25">
      <c r="A2892" s="3" t="s">
        <v>2908</v>
      </c>
      <c r="B2892">
        <v>67</v>
      </c>
      <c r="C2892">
        <v>3</v>
      </c>
      <c r="D2892">
        <v>1600.9</v>
      </c>
      <c r="E2892" cm="1">
        <f t="array" ref="E2892">_xlfn.IFS(B2892&gt;87,1,AND(B2892&lt;=87, B2892&gt;45),2,AND(B2892&lt;=45,B2892&gt;18),3,B2892&lt;=18,4)</f>
        <v>2</v>
      </c>
      <c r="F2892" cm="1">
        <f t="array" ref="F2892">_xlfn.IFS(C2892&gt;7,4,AND(C2892&lt;=7, C2892&gt;5),3,AND(C2892&lt;=5,C2892&gt;4),2,C2892&lt;=4,1)</f>
        <v>1</v>
      </c>
      <c r="G2892" cm="1">
        <f t="array" ref="G2892">_xlfn.IFS(D2892&gt;4094,4,AND(D2892&lt;=4094, D2892&gt;2784),3,AND(D2892&lt;=2784,D2892&gt;1779),2,D2892&lt;=1779,1)</f>
        <v>1</v>
      </c>
      <c r="H2892">
        <f t="shared" si="45"/>
        <v>211</v>
      </c>
      <c r="I2892" t="str" cm="1">
        <f t="array" ref="I2892">_xlfn.IFS(H2892&gt;411,"Platinum",AND(H2892&lt;=411, H2892&gt;311),"Gold",AND(H2892&lt;=311,H2892&gt;211),"Silver",H2892&lt;=211,"Bronze")</f>
        <v>Bronze</v>
      </c>
      <c r="J2892" t="str" cm="1">
        <f t="array" ref="J2892">_xlfn.IFS(
H2892="444","Champions",
LEFT(H2892,1)="4","Loyal Customers",
MID(H2892,2,1)="4","Potential Loyalists",
LEFT(H2892,1)="3","Promising",
LEFT(H2892,1)="2","Customers Needing Attention",
LEFT(H2892,1)&lt;="2","At Risk",
RIGHT(H2892,1)="4","Can't Lose Them",
TRUE,"Hibernating"
)</f>
        <v>Customers Needing Attention</v>
      </c>
    </row>
    <row r="2893" spans="1:10" x14ac:dyDescent="0.25">
      <c r="A2893" s="3" t="s">
        <v>2909</v>
      </c>
      <c r="B2893">
        <v>88</v>
      </c>
      <c r="C2893">
        <v>5</v>
      </c>
      <c r="D2893">
        <v>2183.1</v>
      </c>
      <c r="E2893" cm="1">
        <f t="array" ref="E2893">_xlfn.IFS(B2893&gt;87,1,AND(B2893&lt;=87, B2893&gt;45),2,AND(B2893&lt;=45,B2893&gt;18),3,B2893&lt;=18,4)</f>
        <v>1</v>
      </c>
      <c r="F2893" cm="1">
        <f t="array" ref="F2893">_xlfn.IFS(C2893&gt;7,4,AND(C2893&lt;=7, C2893&gt;5),3,AND(C2893&lt;=5,C2893&gt;4),2,C2893&lt;=4,1)</f>
        <v>2</v>
      </c>
      <c r="G2893" cm="1">
        <f t="array" ref="G2893">_xlfn.IFS(D2893&gt;4094,4,AND(D2893&lt;=4094, D2893&gt;2784),3,AND(D2893&lt;=2784,D2893&gt;1779),2,D2893&lt;=1779,1)</f>
        <v>2</v>
      </c>
      <c r="H2893">
        <f t="shared" si="45"/>
        <v>122</v>
      </c>
      <c r="I2893" t="str" cm="1">
        <f t="array" ref="I2893">_xlfn.IFS(H2893&gt;411,"Platinum",AND(H2893&lt;=411, H2893&gt;311),"Gold",AND(H2893&lt;=311,H2893&gt;211),"Silver",H2893&lt;=211,"Bronze")</f>
        <v>Bronze</v>
      </c>
      <c r="J2893" t="str" cm="1">
        <f t="array" ref="J2893">_xlfn.IFS(
H2893="444","Champions",
LEFT(H2893,1)="4","Loyal Customers",
MID(H2893,2,1)="4","Potential Loyalists",
LEFT(H2893,1)="3","Promising",
LEFT(H2893,1)="2","Customers Needing Attention",
LEFT(H2893,1)&lt;="2","At Risk",
RIGHT(H2893,1)="4","Can't Lose Them",
TRUE,"Hibernating"
)</f>
        <v>At Risk</v>
      </c>
    </row>
    <row r="2894" spans="1:10" x14ac:dyDescent="0.25">
      <c r="A2894" s="3" t="s">
        <v>2910</v>
      </c>
      <c r="B2894">
        <v>115</v>
      </c>
      <c r="C2894">
        <v>5</v>
      </c>
      <c r="D2894">
        <v>3680.3399999999997</v>
      </c>
      <c r="E2894" cm="1">
        <f t="array" ref="E2894">_xlfn.IFS(B2894&gt;87,1,AND(B2894&lt;=87, B2894&gt;45),2,AND(B2894&lt;=45,B2894&gt;18),3,B2894&lt;=18,4)</f>
        <v>1</v>
      </c>
      <c r="F2894" cm="1">
        <f t="array" ref="F2894">_xlfn.IFS(C2894&gt;7,4,AND(C2894&lt;=7, C2894&gt;5),3,AND(C2894&lt;=5,C2894&gt;4),2,C2894&lt;=4,1)</f>
        <v>2</v>
      </c>
      <c r="G2894" cm="1">
        <f t="array" ref="G2894">_xlfn.IFS(D2894&gt;4094,4,AND(D2894&lt;=4094, D2894&gt;2784),3,AND(D2894&lt;=2784,D2894&gt;1779),2,D2894&lt;=1779,1)</f>
        <v>3</v>
      </c>
      <c r="H2894">
        <f t="shared" si="45"/>
        <v>123</v>
      </c>
      <c r="I2894" t="str" cm="1">
        <f t="array" ref="I2894">_xlfn.IFS(H2894&gt;411,"Platinum",AND(H2894&lt;=411, H2894&gt;311),"Gold",AND(H2894&lt;=311,H2894&gt;211),"Silver",H2894&lt;=211,"Bronze")</f>
        <v>Bronze</v>
      </c>
      <c r="J2894" t="str" cm="1">
        <f t="array" ref="J2894">_xlfn.IFS(
H2894="444","Champions",
LEFT(H2894,1)="4","Loyal Customers",
MID(H2894,2,1)="4","Potential Loyalists",
LEFT(H2894,1)="3","Promising",
LEFT(H2894,1)="2","Customers Needing Attention",
LEFT(H2894,1)&lt;="2","At Risk",
RIGHT(H2894,1)="4","Can't Lose Them",
TRUE,"Hibernating"
)</f>
        <v>At Risk</v>
      </c>
    </row>
    <row r="2895" spans="1:10" x14ac:dyDescent="0.25">
      <c r="A2895" s="3" t="s">
        <v>2911</v>
      </c>
      <c r="B2895">
        <v>26</v>
      </c>
      <c r="C2895">
        <v>5</v>
      </c>
      <c r="D2895">
        <v>1247.24</v>
      </c>
      <c r="E2895" cm="1">
        <f t="array" ref="E2895">_xlfn.IFS(B2895&gt;87,1,AND(B2895&lt;=87, B2895&gt;45),2,AND(B2895&lt;=45,B2895&gt;18),3,B2895&lt;=18,4)</f>
        <v>3</v>
      </c>
      <c r="F2895" cm="1">
        <f t="array" ref="F2895">_xlfn.IFS(C2895&gt;7,4,AND(C2895&lt;=7, C2895&gt;5),3,AND(C2895&lt;=5,C2895&gt;4),2,C2895&lt;=4,1)</f>
        <v>2</v>
      </c>
      <c r="G2895" cm="1">
        <f t="array" ref="G2895">_xlfn.IFS(D2895&gt;4094,4,AND(D2895&lt;=4094, D2895&gt;2784),3,AND(D2895&lt;=2784,D2895&gt;1779),2,D2895&lt;=1779,1)</f>
        <v>1</v>
      </c>
      <c r="H2895">
        <f t="shared" si="45"/>
        <v>321</v>
      </c>
      <c r="I2895" t="str" cm="1">
        <f t="array" ref="I2895">_xlfn.IFS(H2895&gt;411,"Platinum",AND(H2895&lt;=411, H2895&gt;311),"Gold",AND(H2895&lt;=311,H2895&gt;211),"Silver",H2895&lt;=211,"Bronze")</f>
        <v>Gold</v>
      </c>
      <c r="J2895" t="str" cm="1">
        <f t="array" ref="J2895">_xlfn.IFS(
H2895="444","Champions",
LEFT(H2895,1)="4","Loyal Customers",
MID(H2895,2,1)="4","Potential Loyalists",
LEFT(H2895,1)="3","Promising",
LEFT(H2895,1)="2","Customers Needing Attention",
LEFT(H2895,1)&lt;="2","At Risk",
RIGHT(H2895,1)="4","Can't Lose Them",
TRUE,"Hibernating"
)</f>
        <v>Promising</v>
      </c>
    </row>
    <row r="2896" spans="1:10" x14ac:dyDescent="0.25">
      <c r="A2896" s="3" t="s">
        <v>2912</v>
      </c>
      <c r="B2896">
        <v>38</v>
      </c>
      <c r="C2896">
        <v>5</v>
      </c>
      <c r="D2896">
        <v>2402.4</v>
      </c>
      <c r="E2896" cm="1">
        <f t="array" ref="E2896">_xlfn.IFS(B2896&gt;87,1,AND(B2896&lt;=87, B2896&gt;45),2,AND(B2896&lt;=45,B2896&gt;18),3,B2896&lt;=18,4)</f>
        <v>3</v>
      </c>
      <c r="F2896" cm="1">
        <f t="array" ref="F2896">_xlfn.IFS(C2896&gt;7,4,AND(C2896&lt;=7, C2896&gt;5),3,AND(C2896&lt;=5,C2896&gt;4),2,C2896&lt;=4,1)</f>
        <v>2</v>
      </c>
      <c r="G2896" cm="1">
        <f t="array" ref="G2896">_xlfn.IFS(D2896&gt;4094,4,AND(D2896&lt;=4094, D2896&gt;2784),3,AND(D2896&lt;=2784,D2896&gt;1779),2,D2896&lt;=1779,1)</f>
        <v>2</v>
      </c>
      <c r="H2896">
        <f t="shared" si="45"/>
        <v>322</v>
      </c>
      <c r="I2896" t="str" cm="1">
        <f t="array" ref="I2896">_xlfn.IFS(H2896&gt;411,"Platinum",AND(H2896&lt;=411, H2896&gt;311),"Gold",AND(H2896&lt;=311,H2896&gt;211),"Silver",H2896&lt;=211,"Bronze")</f>
        <v>Gold</v>
      </c>
      <c r="J2896" t="str" cm="1">
        <f t="array" ref="J2896">_xlfn.IFS(
H2896="444","Champions",
LEFT(H2896,1)="4","Loyal Customers",
MID(H2896,2,1)="4","Potential Loyalists",
LEFT(H2896,1)="3","Promising",
LEFT(H2896,1)="2","Customers Needing Attention",
LEFT(H2896,1)&lt;="2","At Risk",
RIGHT(H2896,1)="4","Can't Lose Them",
TRUE,"Hibernating"
)</f>
        <v>Promising</v>
      </c>
    </row>
    <row r="2897" spans="1:10" x14ac:dyDescent="0.25">
      <c r="A2897" s="3" t="s">
        <v>2913</v>
      </c>
      <c r="B2897">
        <v>53</v>
      </c>
      <c r="C2897">
        <v>5</v>
      </c>
      <c r="D2897">
        <v>1623.63</v>
      </c>
      <c r="E2897" cm="1">
        <f t="array" ref="E2897">_xlfn.IFS(B2897&gt;87,1,AND(B2897&lt;=87, B2897&gt;45),2,AND(B2897&lt;=45,B2897&gt;18),3,B2897&lt;=18,4)</f>
        <v>2</v>
      </c>
      <c r="F2897" cm="1">
        <f t="array" ref="F2897">_xlfn.IFS(C2897&gt;7,4,AND(C2897&lt;=7, C2897&gt;5),3,AND(C2897&lt;=5,C2897&gt;4),2,C2897&lt;=4,1)</f>
        <v>2</v>
      </c>
      <c r="G2897" cm="1">
        <f t="array" ref="G2897">_xlfn.IFS(D2897&gt;4094,4,AND(D2897&lt;=4094, D2897&gt;2784),3,AND(D2897&lt;=2784,D2897&gt;1779),2,D2897&lt;=1779,1)</f>
        <v>1</v>
      </c>
      <c r="H2897">
        <f t="shared" si="45"/>
        <v>221</v>
      </c>
      <c r="I2897" t="str" cm="1">
        <f t="array" ref="I2897">_xlfn.IFS(H2897&gt;411,"Platinum",AND(H2897&lt;=411, H2897&gt;311),"Gold",AND(H2897&lt;=311,H2897&gt;211),"Silver",H2897&lt;=211,"Bronze")</f>
        <v>Silver</v>
      </c>
      <c r="J2897" t="str" cm="1">
        <f t="array" ref="J2897">_xlfn.IFS(
H2897="444","Champions",
LEFT(H2897,1)="4","Loyal Customers",
MID(H2897,2,1)="4","Potential Loyalists",
LEFT(H2897,1)="3","Promising",
LEFT(H2897,1)="2","Customers Needing Attention",
LEFT(H2897,1)&lt;="2","At Risk",
RIGHT(H2897,1)="4","Can't Lose Them",
TRUE,"Hibernating"
)</f>
        <v>Customers Needing Attention</v>
      </c>
    </row>
    <row r="2898" spans="1:10" x14ac:dyDescent="0.25">
      <c r="A2898" s="3" t="s">
        <v>2914</v>
      </c>
      <c r="B2898">
        <v>76</v>
      </c>
      <c r="C2898">
        <v>3</v>
      </c>
      <c r="D2898">
        <v>1862.01</v>
      </c>
      <c r="E2898" cm="1">
        <f t="array" ref="E2898">_xlfn.IFS(B2898&gt;87,1,AND(B2898&lt;=87, B2898&gt;45),2,AND(B2898&lt;=45,B2898&gt;18),3,B2898&lt;=18,4)</f>
        <v>2</v>
      </c>
      <c r="F2898" cm="1">
        <f t="array" ref="F2898">_xlfn.IFS(C2898&gt;7,4,AND(C2898&lt;=7, C2898&gt;5),3,AND(C2898&lt;=5,C2898&gt;4),2,C2898&lt;=4,1)</f>
        <v>1</v>
      </c>
      <c r="G2898" cm="1">
        <f t="array" ref="G2898">_xlfn.IFS(D2898&gt;4094,4,AND(D2898&lt;=4094, D2898&gt;2784),3,AND(D2898&lt;=2784,D2898&gt;1779),2,D2898&lt;=1779,1)</f>
        <v>2</v>
      </c>
      <c r="H2898">
        <f t="shared" si="45"/>
        <v>212</v>
      </c>
      <c r="I2898" t="str" cm="1">
        <f t="array" ref="I2898">_xlfn.IFS(H2898&gt;411,"Platinum",AND(H2898&lt;=411, H2898&gt;311),"Gold",AND(H2898&lt;=311,H2898&gt;211),"Silver",H2898&lt;=211,"Bronze")</f>
        <v>Silver</v>
      </c>
      <c r="J2898" t="str" cm="1">
        <f t="array" ref="J2898">_xlfn.IFS(
H2898="444","Champions",
LEFT(H2898,1)="4","Loyal Customers",
MID(H2898,2,1)="4","Potential Loyalists",
LEFT(H2898,1)="3","Promising",
LEFT(H2898,1)="2","Customers Needing Attention",
LEFT(H2898,1)&lt;="2","At Risk",
RIGHT(H2898,1)="4","Can't Lose Them",
TRUE,"Hibernating"
)</f>
        <v>Customers Needing Attention</v>
      </c>
    </row>
    <row r="2899" spans="1:10" x14ac:dyDescent="0.25">
      <c r="A2899" s="3" t="s">
        <v>2915</v>
      </c>
      <c r="B2899">
        <v>20</v>
      </c>
      <c r="C2899">
        <v>8</v>
      </c>
      <c r="D2899">
        <v>5722.38</v>
      </c>
      <c r="E2899" cm="1">
        <f t="array" ref="E2899">_xlfn.IFS(B2899&gt;87,1,AND(B2899&lt;=87, B2899&gt;45),2,AND(B2899&lt;=45,B2899&gt;18),3,B2899&lt;=18,4)</f>
        <v>3</v>
      </c>
      <c r="F2899" cm="1">
        <f t="array" ref="F2899">_xlfn.IFS(C2899&gt;7,4,AND(C2899&lt;=7, C2899&gt;5),3,AND(C2899&lt;=5,C2899&gt;4),2,C2899&lt;=4,1)</f>
        <v>4</v>
      </c>
      <c r="G2899" cm="1">
        <f t="array" ref="G2899">_xlfn.IFS(D2899&gt;4094,4,AND(D2899&lt;=4094, D2899&gt;2784),3,AND(D2899&lt;=2784,D2899&gt;1779),2,D2899&lt;=1779,1)</f>
        <v>4</v>
      </c>
      <c r="H2899">
        <f t="shared" si="45"/>
        <v>344</v>
      </c>
      <c r="I2899" t="str" cm="1">
        <f t="array" ref="I2899">_xlfn.IFS(H2899&gt;411,"Platinum",AND(H2899&lt;=411, H2899&gt;311),"Gold",AND(H2899&lt;=311,H2899&gt;211),"Silver",H2899&lt;=211,"Bronze")</f>
        <v>Gold</v>
      </c>
      <c r="J2899" t="str" cm="1">
        <f t="array" ref="J2899">_xlfn.IFS(
H2899="444","Champions",
LEFT(H2899,1)="4","Loyal Customers",
MID(H2899,2,1)="4","Potential Loyalists",
LEFT(H2899,1)="3","Promising",
LEFT(H2899,1)="2","Customers Needing Attention",
LEFT(H2899,1)&lt;="2","At Risk",
RIGHT(H2899,1)="4","Can't Lose Them",
TRUE,"Hibernating"
)</f>
        <v>Potential Loyalists</v>
      </c>
    </row>
    <row r="2900" spans="1:10" x14ac:dyDescent="0.25">
      <c r="A2900" s="3" t="s">
        <v>2916</v>
      </c>
      <c r="B2900">
        <v>142</v>
      </c>
      <c r="C2900">
        <v>6</v>
      </c>
      <c r="D2900">
        <v>3600.2599999999998</v>
      </c>
      <c r="E2900" cm="1">
        <f t="array" ref="E2900">_xlfn.IFS(B2900&gt;87,1,AND(B2900&lt;=87, B2900&gt;45),2,AND(B2900&lt;=45,B2900&gt;18),3,B2900&lt;=18,4)</f>
        <v>1</v>
      </c>
      <c r="F2900" cm="1">
        <f t="array" ref="F2900">_xlfn.IFS(C2900&gt;7,4,AND(C2900&lt;=7, C2900&gt;5),3,AND(C2900&lt;=5,C2900&gt;4),2,C2900&lt;=4,1)</f>
        <v>3</v>
      </c>
      <c r="G2900" cm="1">
        <f t="array" ref="G2900">_xlfn.IFS(D2900&gt;4094,4,AND(D2900&lt;=4094, D2900&gt;2784),3,AND(D2900&lt;=2784,D2900&gt;1779),2,D2900&lt;=1779,1)</f>
        <v>3</v>
      </c>
      <c r="H2900">
        <f t="shared" si="45"/>
        <v>133</v>
      </c>
      <c r="I2900" t="str" cm="1">
        <f t="array" ref="I2900">_xlfn.IFS(H2900&gt;411,"Platinum",AND(H2900&lt;=411, H2900&gt;311),"Gold",AND(H2900&lt;=311,H2900&gt;211),"Silver",H2900&lt;=211,"Bronze")</f>
        <v>Bronze</v>
      </c>
      <c r="J2900" t="str" cm="1">
        <f t="array" ref="J2900">_xlfn.IFS(
H2900="444","Champions",
LEFT(H2900,1)="4","Loyal Customers",
MID(H2900,2,1)="4","Potential Loyalists",
LEFT(H2900,1)="3","Promising",
LEFT(H2900,1)="2","Customers Needing Attention",
LEFT(H2900,1)&lt;="2","At Risk",
RIGHT(H2900,1)="4","Can't Lose Them",
TRUE,"Hibernating"
)</f>
        <v>At Risk</v>
      </c>
    </row>
    <row r="2901" spans="1:10" x14ac:dyDescent="0.25">
      <c r="A2901" s="3" t="s">
        <v>2917</v>
      </c>
      <c r="B2901">
        <v>67</v>
      </c>
      <c r="C2901">
        <v>6</v>
      </c>
      <c r="D2901">
        <v>3501.72</v>
      </c>
      <c r="E2901" cm="1">
        <f t="array" ref="E2901">_xlfn.IFS(B2901&gt;87,1,AND(B2901&lt;=87, B2901&gt;45),2,AND(B2901&lt;=45,B2901&gt;18),3,B2901&lt;=18,4)</f>
        <v>2</v>
      </c>
      <c r="F2901" cm="1">
        <f t="array" ref="F2901">_xlfn.IFS(C2901&gt;7,4,AND(C2901&lt;=7, C2901&gt;5),3,AND(C2901&lt;=5,C2901&gt;4),2,C2901&lt;=4,1)</f>
        <v>3</v>
      </c>
      <c r="G2901" cm="1">
        <f t="array" ref="G2901">_xlfn.IFS(D2901&gt;4094,4,AND(D2901&lt;=4094, D2901&gt;2784),3,AND(D2901&lt;=2784,D2901&gt;1779),2,D2901&lt;=1779,1)</f>
        <v>3</v>
      </c>
      <c r="H2901">
        <f t="shared" si="45"/>
        <v>233</v>
      </c>
      <c r="I2901" t="str" cm="1">
        <f t="array" ref="I2901">_xlfn.IFS(H2901&gt;411,"Platinum",AND(H2901&lt;=411, H2901&gt;311),"Gold",AND(H2901&lt;=311,H2901&gt;211),"Silver",H2901&lt;=211,"Bronze")</f>
        <v>Silver</v>
      </c>
      <c r="J2901" t="str" cm="1">
        <f t="array" ref="J2901">_xlfn.IFS(
H2901="444","Champions",
LEFT(H2901,1)="4","Loyal Customers",
MID(H2901,2,1)="4","Potential Loyalists",
LEFT(H2901,1)="3","Promising",
LEFT(H2901,1)="2","Customers Needing Attention",
LEFT(H2901,1)&lt;="2","At Risk",
RIGHT(H2901,1)="4","Can't Lose Them",
TRUE,"Hibernating"
)</f>
        <v>Customers Needing Attention</v>
      </c>
    </row>
    <row r="2902" spans="1:10" x14ac:dyDescent="0.25">
      <c r="A2902" s="3" t="s">
        <v>2918</v>
      </c>
      <c r="B2902">
        <v>9</v>
      </c>
      <c r="C2902">
        <v>6</v>
      </c>
      <c r="D2902">
        <v>2102.9900000000002</v>
      </c>
      <c r="E2902" cm="1">
        <f t="array" ref="E2902">_xlfn.IFS(B2902&gt;87,1,AND(B2902&lt;=87, B2902&gt;45),2,AND(B2902&lt;=45,B2902&gt;18),3,B2902&lt;=18,4)</f>
        <v>4</v>
      </c>
      <c r="F2902" cm="1">
        <f t="array" ref="F2902">_xlfn.IFS(C2902&gt;7,4,AND(C2902&lt;=7, C2902&gt;5),3,AND(C2902&lt;=5,C2902&gt;4),2,C2902&lt;=4,1)</f>
        <v>3</v>
      </c>
      <c r="G2902" cm="1">
        <f t="array" ref="G2902">_xlfn.IFS(D2902&gt;4094,4,AND(D2902&lt;=4094, D2902&gt;2784),3,AND(D2902&lt;=2784,D2902&gt;1779),2,D2902&lt;=1779,1)</f>
        <v>2</v>
      </c>
      <c r="H2902">
        <f t="shared" si="45"/>
        <v>432</v>
      </c>
      <c r="I2902" t="str" cm="1">
        <f t="array" ref="I2902">_xlfn.IFS(H2902&gt;411,"Platinum",AND(H2902&lt;=411, H2902&gt;311),"Gold",AND(H2902&lt;=311,H2902&gt;211),"Silver",H2902&lt;=211,"Bronze")</f>
        <v>Platinum</v>
      </c>
      <c r="J2902" t="str" cm="1">
        <f t="array" ref="J2902">_xlfn.IFS(
H2902="444","Champions",
LEFT(H2902,1)="4","Loyal Customers",
MID(H2902,2,1)="4","Potential Loyalists",
LEFT(H2902,1)="3","Promising",
LEFT(H2902,1)="2","Customers Needing Attention",
LEFT(H2902,1)&lt;="2","At Risk",
RIGHT(H2902,1)="4","Can't Lose Them",
TRUE,"Hibernating"
)</f>
        <v>Loyal Customers</v>
      </c>
    </row>
    <row r="2903" spans="1:10" x14ac:dyDescent="0.25">
      <c r="A2903" s="3" t="s">
        <v>2919</v>
      </c>
      <c r="B2903">
        <v>4</v>
      </c>
      <c r="C2903">
        <v>6</v>
      </c>
      <c r="D2903">
        <v>3488.79</v>
      </c>
      <c r="E2903" cm="1">
        <f t="array" ref="E2903">_xlfn.IFS(B2903&gt;87,1,AND(B2903&lt;=87, B2903&gt;45),2,AND(B2903&lt;=45,B2903&gt;18),3,B2903&lt;=18,4)</f>
        <v>4</v>
      </c>
      <c r="F2903" cm="1">
        <f t="array" ref="F2903">_xlfn.IFS(C2903&gt;7,4,AND(C2903&lt;=7, C2903&gt;5),3,AND(C2903&lt;=5,C2903&gt;4),2,C2903&lt;=4,1)</f>
        <v>3</v>
      </c>
      <c r="G2903" cm="1">
        <f t="array" ref="G2903">_xlfn.IFS(D2903&gt;4094,4,AND(D2903&lt;=4094, D2903&gt;2784),3,AND(D2903&lt;=2784,D2903&gt;1779),2,D2903&lt;=1779,1)</f>
        <v>3</v>
      </c>
      <c r="H2903">
        <f t="shared" si="45"/>
        <v>433</v>
      </c>
      <c r="I2903" t="str" cm="1">
        <f t="array" ref="I2903">_xlfn.IFS(H2903&gt;411,"Platinum",AND(H2903&lt;=411, H2903&gt;311),"Gold",AND(H2903&lt;=311,H2903&gt;211),"Silver",H2903&lt;=211,"Bronze")</f>
        <v>Platinum</v>
      </c>
      <c r="J2903" t="str" cm="1">
        <f t="array" ref="J2903">_xlfn.IFS(
H2903="444","Champions",
LEFT(H2903,1)="4","Loyal Customers",
MID(H2903,2,1)="4","Potential Loyalists",
LEFT(H2903,1)="3","Promising",
LEFT(H2903,1)="2","Customers Needing Attention",
LEFT(H2903,1)&lt;="2","At Risk",
RIGHT(H2903,1)="4","Can't Lose Them",
TRUE,"Hibernating"
)</f>
        <v>Loyal Customers</v>
      </c>
    </row>
    <row r="2904" spans="1:10" x14ac:dyDescent="0.25">
      <c r="A2904" s="3" t="s">
        <v>2920</v>
      </c>
      <c r="B2904">
        <v>40</v>
      </c>
      <c r="C2904">
        <v>7</v>
      </c>
      <c r="D2904">
        <v>2813.6600000000003</v>
      </c>
      <c r="E2904" cm="1">
        <f t="array" ref="E2904">_xlfn.IFS(B2904&gt;87,1,AND(B2904&lt;=87, B2904&gt;45),2,AND(B2904&lt;=45,B2904&gt;18),3,B2904&lt;=18,4)</f>
        <v>3</v>
      </c>
      <c r="F2904" cm="1">
        <f t="array" ref="F2904">_xlfn.IFS(C2904&gt;7,4,AND(C2904&lt;=7, C2904&gt;5),3,AND(C2904&lt;=5,C2904&gt;4),2,C2904&lt;=4,1)</f>
        <v>3</v>
      </c>
      <c r="G2904" cm="1">
        <f t="array" ref="G2904">_xlfn.IFS(D2904&gt;4094,4,AND(D2904&lt;=4094, D2904&gt;2784),3,AND(D2904&lt;=2784,D2904&gt;1779),2,D2904&lt;=1779,1)</f>
        <v>3</v>
      </c>
      <c r="H2904">
        <f t="shared" si="45"/>
        <v>333</v>
      </c>
      <c r="I2904" t="str" cm="1">
        <f t="array" ref="I2904">_xlfn.IFS(H2904&gt;411,"Platinum",AND(H2904&lt;=411, H2904&gt;311),"Gold",AND(H2904&lt;=311,H2904&gt;211),"Silver",H2904&lt;=211,"Bronze")</f>
        <v>Gold</v>
      </c>
      <c r="J2904" t="str" cm="1">
        <f t="array" ref="J2904">_xlfn.IFS(
H2904="444","Champions",
LEFT(H2904,1)="4","Loyal Customers",
MID(H2904,2,1)="4","Potential Loyalists",
LEFT(H2904,1)="3","Promising",
LEFT(H2904,1)="2","Customers Needing Attention",
LEFT(H2904,1)&lt;="2","At Risk",
RIGHT(H2904,1)="4","Can't Lose Them",
TRUE,"Hibernating"
)</f>
        <v>Promising</v>
      </c>
    </row>
    <row r="2905" spans="1:10" x14ac:dyDescent="0.25">
      <c r="A2905" s="3" t="s">
        <v>2921</v>
      </c>
      <c r="B2905">
        <v>169</v>
      </c>
      <c r="C2905">
        <v>7</v>
      </c>
      <c r="D2905">
        <v>3850.3199999999993</v>
      </c>
      <c r="E2905" cm="1">
        <f t="array" ref="E2905">_xlfn.IFS(B2905&gt;87,1,AND(B2905&lt;=87, B2905&gt;45),2,AND(B2905&lt;=45,B2905&gt;18),3,B2905&lt;=18,4)</f>
        <v>1</v>
      </c>
      <c r="F2905" cm="1">
        <f t="array" ref="F2905">_xlfn.IFS(C2905&gt;7,4,AND(C2905&lt;=7, C2905&gt;5),3,AND(C2905&lt;=5,C2905&gt;4),2,C2905&lt;=4,1)</f>
        <v>3</v>
      </c>
      <c r="G2905" cm="1">
        <f t="array" ref="G2905">_xlfn.IFS(D2905&gt;4094,4,AND(D2905&lt;=4094, D2905&gt;2784),3,AND(D2905&lt;=2784,D2905&gt;1779),2,D2905&lt;=1779,1)</f>
        <v>3</v>
      </c>
      <c r="H2905">
        <f t="shared" si="45"/>
        <v>133</v>
      </c>
      <c r="I2905" t="str" cm="1">
        <f t="array" ref="I2905">_xlfn.IFS(H2905&gt;411,"Platinum",AND(H2905&lt;=411, H2905&gt;311),"Gold",AND(H2905&lt;=311,H2905&gt;211),"Silver",H2905&lt;=211,"Bronze")</f>
        <v>Bronze</v>
      </c>
      <c r="J2905" t="str" cm="1">
        <f t="array" ref="J2905">_xlfn.IFS(
H2905="444","Champions",
LEFT(H2905,1)="4","Loyal Customers",
MID(H2905,2,1)="4","Potential Loyalists",
LEFT(H2905,1)="3","Promising",
LEFT(H2905,1)="2","Customers Needing Attention",
LEFT(H2905,1)&lt;="2","At Risk",
RIGHT(H2905,1)="4","Can't Lose Them",
TRUE,"Hibernating"
)</f>
        <v>At Risk</v>
      </c>
    </row>
    <row r="2906" spans="1:10" x14ac:dyDescent="0.25">
      <c r="A2906" s="3" t="s">
        <v>2922</v>
      </c>
      <c r="B2906">
        <v>94</v>
      </c>
      <c r="C2906">
        <v>6</v>
      </c>
      <c r="D2906">
        <v>4063.59</v>
      </c>
      <c r="E2906" cm="1">
        <f t="array" ref="E2906">_xlfn.IFS(B2906&gt;87,1,AND(B2906&lt;=87, B2906&gt;45),2,AND(B2906&lt;=45,B2906&gt;18),3,B2906&lt;=18,4)</f>
        <v>1</v>
      </c>
      <c r="F2906" cm="1">
        <f t="array" ref="F2906">_xlfn.IFS(C2906&gt;7,4,AND(C2906&lt;=7, C2906&gt;5),3,AND(C2906&lt;=5,C2906&gt;4),2,C2906&lt;=4,1)</f>
        <v>3</v>
      </c>
      <c r="G2906" cm="1">
        <f t="array" ref="G2906">_xlfn.IFS(D2906&gt;4094,4,AND(D2906&lt;=4094, D2906&gt;2784),3,AND(D2906&lt;=2784,D2906&gt;1779),2,D2906&lt;=1779,1)</f>
        <v>3</v>
      </c>
      <c r="H2906">
        <f t="shared" si="45"/>
        <v>133</v>
      </c>
      <c r="I2906" t="str" cm="1">
        <f t="array" ref="I2906">_xlfn.IFS(H2906&gt;411,"Platinum",AND(H2906&lt;=411, H2906&gt;311),"Gold",AND(H2906&lt;=311,H2906&gt;211),"Silver",H2906&lt;=211,"Bronze")</f>
        <v>Bronze</v>
      </c>
      <c r="J2906" t="str" cm="1">
        <f t="array" ref="J2906">_xlfn.IFS(
H2906="444","Champions",
LEFT(H2906,1)="4","Loyal Customers",
MID(H2906,2,1)="4","Potential Loyalists",
LEFT(H2906,1)="3","Promising",
LEFT(H2906,1)="2","Customers Needing Attention",
LEFT(H2906,1)&lt;="2","At Risk",
RIGHT(H2906,1)="4","Can't Lose Them",
TRUE,"Hibernating"
)</f>
        <v>At Risk</v>
      </c>
    </row>
    <row r="2907" spans="1:10" x14ac:dyDescent="0.25">
      <c r="A2907" s="3" t="s">
        <v>2923</v>
      </c>
      <c r="B2907">
        <v>101</v>
      </c>
      <c r="C2907">
        <v>10</v>
      </c>
      <c r="D2907">
        <v>4177.21</v>
      </c>
      <c r="E2907" cm="1">
        <f t="array" ref="E2907">_xlfn.IFS(B2907&gt;87,1,AND(B2907&lt;=87, B2907&gt;45),2,AND(B2907&lt;=45,B2907&gt;18),3,B2907&lt;=18,4)</f>
        <v>1</v>
      </c>
      <c r="F2907" cm="1">
        <f t="array" ref="F2907">_xlfn.IFS(C2907&gt;7,4,AND(C2907&lt;=7, C2907&gt;5),3,AND(C2907&lt;=5,C2907&gt;4),2,C2907&lt;=4,1)</f>
        <v>4</v>
      </c>
      <c r="G2907" cm="1">
        <f t="array" ref="G2907">_xlfn.IFS(D2907&gt;4094,4,AND(D2907&lt;=4094, D2907&gt;2784),3,AND(D2907&lt;=2784,D2907&gt;1779),2,D2907&lt;=1779,1)</f>
        <v>4</v>
      </c>
      <c r="H2907">
        <f t="shared" si="45"/>
        <v>144</v>
      </c>
      <c r="I2907" t="str" cm="1">
        <f t="array" ref="I2907">_xlfn.IFS(H2907&gt;411,"Platinum",AND(H2907&lt;=411, H2907&gt;311),"Gold",AND(H2907&lt;=311,H2907&gt;211),"Silver",H2907&lt;=211,"Bronze")</f>
        <v>Bronze</v>
      </c>
      <c r="J2907" t="str" cm="1">
        <f t="array" ref="J2907">_xlfn.IFS(
H2907="444","Champions",
LEFT(H2907,1)="4","Loyal Customers",
MID(H2907,2,1)="4","Potential Loyalists",
LEFT(H2907,1)="3","Promising",
LEFT(H2907,1)="2","Customers Needing Attention",
LEFT(H2907,1)&lt;="2","At Risk",
RIGHT(H2907,1)="4","Can't Lose Them",
TRUE,"Hibernating"
)</f>
        <v>Potential Loyalists</v>
      </c>
    </row>
    <row r="2908" spans="1:10" x14ac:dyDescent="0.25">
      <c r="A2908" s="3" t="s">
        <v>2924</v>
      </c>
      <c r="B2908">
        <v>35</v>
      </c>
      <c r="C2908">
        <v>7</v>
      </c>
      <c r="D2908">
        <v>4332.1900000000005</v>
      </c>
      <c r="E2908" cm="1">
        <f t="array" ref="E2908">_xlfn.IFS(B2908&gt;87,1,AND(B2908&lt;=87, B2908&gt;45),2,AND(B2908&lt;=45,B2908&gt;18),3,B2908&lt;=18,4)</f>
        <v>3</v>
      </c>
      <c r="F2908" cm="1">
        <f t="array" ref="F2908">_xlfn.IFS(C2908&gt;7,4,AND(C2908&lt;=7, C2908&gt;5),3,AND(C2908&lt;=5,C2908&gt;4),2,C2908&lt;=4,1)</f>
        <v>3</v>
      </c>
      <c r="G2908" cm="1">
        <f t="array" ref="G2908">_xlfn.IFS(D2908&gt;4094,4,AND(D2908&lt;=4094, D2908&gt;2784),3,AND(D2908&lt;=2784,D2908&gt;1779),2,D2908&lt;=1779,1)</f>
        <v>4</v>
      </c>
      <c r="H2908">
        <f t="shared" si="45"/>
        <v>334</v>
      </c>
      <c r="I2908" t="str" cm="1">
        <f t="array" ref="I2908">_xlfn.IFS(H2908&gt;411,"Platinum",AND(H2908&lt;=411, H2908&gt;311),"Gold",AND(H2908&lt;=311,H2908&gt;211),"Silver",H2908&lt;=211,"Bronze")</f>
        <v>Gold</v>
      </c>
      <c r="J2908" t="str" cm="1">
        <f t="array" ref="J2908">_xlfn.IFS(
H2908="444","Champions",
LEFT(H2908,1)="4","Loyal Customers",
MID(H2908,2,1)="4","Potential Loyalists",
LEFT(H2908,1)="3","Promising",
LEFT(H2908,1)="2","Customers Needing Attention",
LEFT(H2908,1)&lt;="2","At Risk",
RIGHT(H2908,1)="4","Can't Lose Them",
TRUE,"Hibernating"
)</f>
        <v>Promising</v>
      </c>
    </row>
    <row r="2909" spans="1:10" x14ac:dyDescent="0.25">
      <c r="A2909" s="3" t="s">
        <v>2925</v>
      </c>
      <c r="B2909">
        <v>9</v>
      </c>
      <c r="C2909">
        <v>7</v>
      </c>
      <c r="D2909">
        <v>1890.57</v>
      </c>
      <c r="E2909" cm="1">
        <f t="array" ref="E2909">_xlfn.IFS(B2909&gt;87,1,AND(B2909&lt;=87, B2909&gt;45),2,AND(B2909&lt;=45,B2909&gt;18),3,B2909&lt;=18,4)</f>
        <v>4</v>
      </c>
      <c r="F2909" cm="1">
        <f t="array" ref="F2909">_xlfn.IFS(C2909&gt;7,4,AND(C2909&lt;=7, C2909&gt;5),3,AND(C2909&lt;=5,C2909&gt;4),2,C2909&lt;=4,1)</f>
        <v>3</v>
      </c>
      <c r="G2909" cm="1">
        <f t="array" ref="G2909">_xlfn.IFS(D2909&gt;4094,4,AND(D2909&lt;=4094, D2909&gt;2784),3,AND(D2909&lt;=2784,D2909&gt;1779),2,D2909&lt;=1779,1)</f>
        <v>2</v>
      </c>
      <c r="H2909">
        <f t="shared" si="45"/>
        <v>432</v>
      </c>
      <c r="I2909" t="str" cm="1">
        <f t="array" ref="I2909">_xlfn.IFS(H2909&gt;411,"Platinum",AND(H2909&lt;=411, H2909&gt;311),"Gold",AND(H2909&lt;=311,H2909&gt;211),"Silver",H2909&lt;=211,"Bronze")</f>
        <v>Platinum</v>
      </c>
      <c r="J2909" t="str" cm="1">
        <f t="array" ref="J2909">_xlfn.IFS(
H2909="444","Champions",
LEFT(H2909,1)="4","Loyal Customers",
MID(H2909,2,1)="4","Potential Loyalists",
LEFT(H2909,1)="3","Promising",
LEFT(H2909,1)="2","Customers Needing Attention",
LEFT(H2909,1)&lt;="2","At Risk",
RIGHT(H2909,1)="4","Can't Lose Them",
TRUE,"Hibernating"
)</f>
        <v>Loyal Customers</v>
      </c>
    </row>
    <row r="2910" spans="1:10" x14ac:dyDescent="0.25">
      <c r="A2910" s="3" t="s">
        <v>2926</v>
      </c>
      <c r="B2910">
        <v>48</v>
      </c>
      <c r="C2910">
        <v>6</v>
      </c>
      <c r="D2910">
        <v>3918.1099999999997</v>
      </c>
      <c r="E2910" cm="1">
        <f t="array" ref="E2910">_xlfn.IFS(B2910&gt;87,1,AND(B2910&lt;=87, B2910&gt;45),2,AND(B2910&lt;=45,B2910&gt;18),3,B2910&lt;=18,4)</f>
        <v>2</v>
      </c>
      <c r="F2910" cm="1">
        <f t="array" ref="F2910">_xlfn.IFS(C2910&gt;7,4,AND(C2910&lt;=7, C2910&gt;5),3,AND(C2910&lt;=5,C2910&gt;4),2,C2910&lt;=4,1)</f>
        <v>3</v>
      </c>
      <c r="G2910" cm="1">
        <f t="array" ref="G2910">_xlfn.IFS(D2910&gt;4094,4,AND(D2910&lt;=4094, D2910&gt;2784),3,AND(D2910&lt;=2784,D2910&gt;1779),2,D2910&lt;=1779,1)</f>
        <v>3</v>
      </c>
      <c r="H2910">
        <f t="shared" si="45"/>
        <v>233</v>
      </c>
      <c r="I2910" t="str" cm="1">
        <f t="array" ref="I2910">_xlfn.IFS(H2910&gt;411,"Platinum",AND(H2910&lt;=411, H2910&gt;311),"Gold",AND(H2910&lt;=311,H2910&gt;211),"Silver",H2910&lt;=211,"Bronze")</f>
        <v>Silver</v>
      </c>
      <c r="J2910" t="str" cm="1">
        <f t="array" ref="J2910">_xlfn.IFS(
H2910="444","Champions",
LEFT(H2910,1)="4","Loyal Customers",
MID(H2910,2,1)="4","Potential Loyalists",
LEFT(H2910,1)="3","Promising",
LEFT(H2910,1)="2","Customers Needing Attention",
LEFT(H2910,1)&lt;="2","At Risk",
RIGHT(H2910,1)="4","Can't Lose Them",
TRUE,"Hibernating"
)</f>
        <v>Customers Needing Attention</v>
      </c>
    </row>
    <row r="2911" spans="1:10" x14ac:dyDescent="0.25">
      <c r="A2911" s="3" t="s">
        <v>2927</v>
      </c>
      <c r="B2911">
        <v>49</v>
      </c>
      <c r="C2911">
        <v>5</v>
      </c>
      <c r="D2911">
        <v>3309.79</v>
      </c>
      <c r="E2911" cm="1">
        <f t="array" ref="E2911">_xlfn.IFS(B2911&gt;87,1,AND(B2911&lt;=87, B2911&gt;45),2,AND(B2911&lt;=45,B2911&gt;18),3,B2911&lt;=18,4)</f>
        <v>2</v>
      </c>
      <c r="F2911" cm="1">
        <f t="array" ref="F2911">_xlfn.IFS(C2911&gt;7,4,AND(C2911&lt;=7, C2911&gt;5),3,AND(C2911&lt;=5,C2911&gt;4),2,C2911&lt;=4,1)</f>
        <v>2</v>
      </c>
      <c r="G2911" cm="1">
        <f t="array" ref="G2911">_xlfn.IFS(D2911&gt;4094,4,AND(D2911&lt;=4094, D2911&gt;2784),3,AND(D2911&lt;=2784,D2911&gt;1779),2,D2911&lt;=1779,1)</f>
        <v>3</v>
      </c>
      <c r="H2911">
        <f t="shared" si="45"/>
        <v>223</v>
      </c>
      <c r="I2911" t="str" cm="1">
        <f t="array" ref="I2911">_xlfn.IFS(H2911&gt;411,"Platinum",AND(H2911&lt;=411, H2911&gt;311),"Gold",AND(H2911&lt;=311,H2911&gt;211),"Silver",H2911&lt;=211,"Bronze")</f>
        <v>Silver</v>
      </c>
      <c r="J2911" t="str" cm="1">
        <f t="array" ref="J2911">_xlfn.IFS(
H2911="444","Champions",
LEFT(H2911,1)="4","Loyal Customers",
MID(H2911,2,1)="4","Potential Loyalists",
LEFT(H2911,1)="3","Promising",
LEFT(H2911,1)="2","Customers Needing Attention",
LEFT(H2911,1)&lt;="2","At Risk",
RIGHT(H2911,1)="4","Can't Lose Them",
TRUE,"Hibernating"
)</f>
        <v>Customers Needing Attention</v>
      </c>
    </row>
    <row r="2912" spans="1:10" x14ac:dyDescent="0.25">
      <c r="A2912" s="3" t="s">
        <v>2928</v>
      </c>
      <c r="B2912">
        <v>115</v>
      </c>
      <c r="C2912">
        <v>9</v>
      </c>
      <c r="D2912">
        <v>8364.66</v>
      </c>
      <c r="E2912" cm="1">
        <f t="array" ref="E2912">_xlfn.IFS(B2912&gt;87,1,AND(B2912&lt;=87, B2912&gt;45),2,AND(B2912&lt;=45,B2912&gt;18),3,B2912&lt;=18,4)</f>
        <v>1</v>
      </c>
      <c r="F2912" cm="1">
        <f t="array" ref="F2912">_xlfn.IFS(C2912&gt;7,4,AND(C2912&lt;=7, C2912&gt;5),3,AND(C2912&lt;=5,C2912&gt;4),2,C2912&lt;=4,1)</f>
        <v>4</v>
      </c>
      <c r="G2912" cm="1">
        <f t="array" ref="G2912">_xlfn.IFS(D2912&gt;4094,4,AND(D2912&lt;=4094, D2912&gt;2784),3,AND(D2912&lt;=2784,D2912&gt;1779),2,D2912&lt;=1779,1)</f>
        <v>4</v>
      </c>
      <c r="H2912">
        <f t="shared" si="45"/>
        <v>144</v>
      </c>
      <c r="I2912" t="str" cm="1">
        <f t="array" ref="I2912">_xlfn.IFS(H2912&gt;411,"Platinum",AND(H2912&lt;=411, H2912&gt;311),"Gold",AND(H2912&lt;=311,H2912&gt;211),"Silver",H2912&lt;=211,"Bronze")</f>
        <v>Bronze</v>
      </c>
      <c r="J2912" t="str" cm="1">
        <f t="array" ref="J2912">_xlfn.IFS(
H2912="444","Champions",
LEFT(H2912,1)="4","Loyal Customers",
MID(H2912,2,1)="4","Potential Loyalists",
LEFT(H2912,1)="3","Promising",
LEFT(H2912,1)="2","Customers Needing Attention",
LEFT(H2912,1)&lt;="2","At Risk",
RIGHT(H2912,1)="4","Can't Lose Them",
TRUE,"Hibernating"
)</f>
        <v>Potential Loyalists</v>
      </c>
    </row>
    <row r="2913" spans="1:10" x14ac:dyDescent="0.25">
      <c r="A2913" s="3" t="s">
        <v>2929</v>
      </c>
      <c r="B2913">
        <v>97</v>
      </c>
      <c r="C2913">
        <v>2</v>
      </c>
      <c r="D2913">
        <v>1520.73</v>
      </c>
      <c r="E2913" cm="1">
        <f t="array" ref="E2913">_xlfn.IFS(B2913&gt;87,1,AND(B2913&lt;=87, B2913&gt;45),2,AND(B2913&lt;=45,B2913&gt;18),3,B2913&lt;=18,4)</f>
        <v>1</v>
      </c>
      <c r="F2913" cm="1">
        <f t="array" ref="F2913">_xlfn.IFS(C2913&gt;7,4,AND(C2913&lt;=7, C2913&gt;5),3,AND(C2913&lt;=5,C2913&gt;4),2,C2913&lt;=4,1)</f>
        <v>1</v>
      </c>
      <c r="G2913" cm="1">
        <f t="array" ref="G2913">_xlfn.IFS(D2913&gt;4094,4,AND(D2913&lt;=4094, D2913&gt;2784),3,AND(D2913&lt;=2784,D2913&gt;1779),2,D2913&lt;=1779,1)</f>
        <v>1</v>
      </c>
      <c r="H2913">
        <f t="shared" si="45"/>
        <v>111</v>
      </c>
      <c r="I2913" t="str" cm="1">
        <f t="array" ref="I2913">_xlfn.IFS(H2913&gt;411,"Platinum",AND(H2913&lt;=411, H2913&gt;311),"Gold",AND(H2913&lt;=311,H2913&gt;211),"Silver",H2913&lt;=211,"Bronze")</f>
        <v>Bronze</v>
      </c>
      <c r="J2913" t="str" cm="1">
        <f t="array" ref="J2913">_xlfn.IFS(
H2913="444","Champions",
LEFT(H2913,1)="4","Loyal Customers",
MID(H2913,2,1)="4","Potential Loyalists",
LEFT(H2913,1)="3","Promising",
LEFT(H2913,1)="2","Customers Needing Attention",
LEFT(H2913,1)&lt;="2","At Risk",
RIGHT(H2913,1)="4","Can't Lose Them",
TRUE,"Hibernating"
)</f>
        <v>At Risk</v>
      </c>
    </row>
    <row r="2914" spans="1:10" x14ac:dyDescent="0.25">
      <c r="A2914" s="3" t="s">
        <v>2930</v>
      </c>
      <c r="B2914">
        <v>24</v>
      </c>
      <c r="C2914">
        <v>7</v>
      </c>
      <c r="D2914">
        <v>2907.2799999999997</v>
      </c>
      <c r="E2914" cm="1">
        <f t="array" ref="E2914">_xlfn.IFS(B2914&gt;87,1,AND(B2914&lt;=87, B2914&gt;45),2,AND(B2914&lt;=45,B2914&gt;18),3,B2914&lt;=18,4)</f>
        <v>3</v>
      </c>
      <c r="F2914" cm="1">
        <f t="array" ref="F2914">_xlfn.IFS(C2914&gt;7,4,AND(C2914&lt;=7, C2914&gt;5),3,AND(C2914&lt;=5,C2914&gt;4),2,C2914&lt;=4,1)</f>
        <v>3</v>
      </c>
      <c r="G2914" cm="1">
        <f t="array" ref="G2914">_xlfn.IFS(D2914&gt;4094,4,AND(D2914&lt;=4094, D2914&gt;2784),3,AND(D2914&lt;=2784,D2914&gt;1779),2,D2914&lt;=1779,1)</f>
        <v>3</v>
      </c>
      <c r="H2914">
        <f t="shared" si="45"/>
        <v>333</v>
      </c>
      <c r="I2914" t="str" cm="1">
        <f t="array" ref="I2914">_xlfn.IFS(H2914&gt;411,"Platinum",AND(H2914&lt;=411, H2914&gt;311),"Gold",AND(H2914&lt;=311,H2914&gt;211),"Silver",H2914&lt;=211,"Bronze")</f>
        <v>Gold</v>
      </c>
      <c r="J2914" t="str" cm="1">
        <f t="array" ref="J2914">_xlfn.IFS(
H2914="444","Champions",
LEFT(H2914,1)="4","Loyal Customers",
MID(H2914,2,1)="4","Potential Loyalists",
LEFT(H2914,1)="3","Promising",
LEFT(H2914,1)="2","Customers Needing Attention",
LEFT(H2914,1)&lt;="2","At Risk",
RIGHT(H2914,1)="4","Can't Lose Them",
TRUE,"Hibernating"
)</f>
        <v>Promising</v>
      </c>
    </row>
    <row r="2915" spans="1:10" x14ac:dyDescent="0.25">
      <c r="A2915" s="3" t="s">
        <v>2931</v>
      </c>
      <c r="B2915">
        <v>9</v>
      </c>
      <c r="C2915">
        <v>4</v>
      </c>
      <c r="D2915">
        <v>1353.6100000000001</v>
      </c>
      <c r="E2915" cm="1">
        <f t="array" ref="E2915">_xlfn.IFS(B2915&gt;87,1,AND(B2915&lt;=87, B2915&gt;45),2,AND(B2915&lt;=45,B2915&gt;18),3,B2915&lt;=18,4)</f>
        <v>4</v>
      </c>
      <c r="F2915" cm="1">
        <f t="array" ref="F2915">_xlfn.IFS(C2915&gt;7,4,AND(C2915&lt;=7, C2915&gt;5),3,AND(C2915&lt;=5,C2915&gt;4),2,C2915&lt;=4,1)</f>
        <v>1</v>
      </c>
      <c r="G2915" cm="1">
        <f t="array" ref="G2915">_xlfn.IFS(D2915&gt;4094,4,AND(D2915&lt;=4094, D2915&gt;2784),3,AND(D2915&lt;=2784,D2915&gt;1779),2,D2915&lt;=1779,1)</f>
        <v>1</v>
      </c>
      <c r="H2915">
        <f t="shared" si="45"/>
        <v>411</v>
      </c>
      <c r="I2915" t="str" cm="1">
        <f t="array" ref="I2915">_xlfn.IFS(H2915&gt;411,"Platinum",AND(H2915&lt;=411, H2915&gt;311),"Gold",AND(H2915&lt;=311,H2915&gt;211),"Silver",H2915&lt;=211,"Bronze")</f>
        <v>Gold</v>
      </c>
      <c r="J2915" t="str" cm="1">
        <f t="array" ref="J2915">_xlfn.IFS(
H2915="444","Champions",
LEFT(H2915,1)="4","Loyal Customers",
MID(H2915,2,1)="4","Potential Loyalists",
LEFT(H2915,1)="3","Promising",
LEFT(H2915,1)="2","Customers Needing Attention",
LEFT(H2915,1)&lt;="2","At Risk",
RIGHT(H2915,1)="4","Can't Lose Them",
TRUE,"Hibernating"
)</f>
        <v>Loyal Customers</v>
      </c>
    </row>
    <row r="2916" spans="1:10" x14ac:dyDescent="0.25">
      <c r="A2916" s="3" t="s">
        <v>2932</v>
      </c>
      <c r="B2916">
        <v>35</v>
      </c>
      <c r="C2916">
        <v>5</v>
      </c>
      <c r="D2916">
        <v>3375.0600000000004</v>
      </c>
      <c r="E2916" cm="1">
        <f t="array" ref="E2916">_xlfn.IFS(B2916&gt;87,1,AND(B2916&lt;=87, B2916&gt;45),2,AND(B2916&lt;=45,B2916&gt;18),3,B2916&lt;=18,4)</f>
        <v>3</v>
      </c>
      <c r="F2916" cm="1">
        <f t="array" ref="F2916">_xlfn.IFS(C2916&gt;7,4,AND(C2916&lt;=7, C2916&gt;5),3,AND(C2916&lt;=5,C2916&gt;4),2,C2916&lt;=4,1)</f>
        <v>2</v>
      </c>
      <c r="G2916" cm="1">
        <f t="array" ref="G2916">_xlfn.IFS(D2916&gt;4094,4,AND(D2916&lt;=4094, D2916&gt;2784),3,AND(D2916&lt;=2784,D2916&gt;1779),2,D2916&lt;=1779,1)</f>
        <v>3</v>
      </c>
      <c r="H2916">
        <f t="shared" si="45"/>
        <v>323</v>
      </c>
      <c r="I2916" t="str" cm="1">
        <f t="array" ref="I2916">_xlfn.IFS(H2916&gt;411,"Platinum",AND(H2916&lt;=411, H2916&gt;311),"Gold",AND(H2916&lt;=311,H2916&gt;211),"Silver",H2916&lt;=211,"Bronze")</f>
        <v>Gold</v>
      </c>
      <c r="J2916" t="str" cm="1">
        <f t="array" ref="J2916">_xlfn.IFS(
H2916="444","Champions",
LEFT(H2916,1)="4","Loyal Customers",
MID(H2916,2,1)="4","Potential Loyalists",
LEFT(H2916,1)="3","Promising",
LEFT(H2916,1)="2","Customers Needing Attention",
LEFT(H2916,1)&lt;="2","At Risk",
RIGHT(H2916,1)="4","Can't Lose Them",
TRUE,"Hibernating"
)</f>
        <v>Promising</v>
      </c>
    </row>
    <row r="2917" spans="1:10" x14ac:dyDescent="0.25">
      <c r="A2917" s="3" t="s">
        <v>2933</v>
      </c>
      <c r="B2917">
        <v>3</v>
      </c>
      <c r="C2917">
        <v>9</v>
      </c>
      <c r="D2917">
        <v>3320.21</v>
      </c>
      <c r="E2917" cm="1">
        <f t="array" ref="E2917">_xlfn.IFS(B2917&gt;87,1,AND(B2917&lt;=87, B2917&gt;45),2,AND(B2917&lt;=45,B2917&gt;18),3,B2917&lt;=18,4)</f>
        <v>4</v>
      </c>
      <c r="F2917" cm="1">
        <f t="array" ref="F2917">_xlfn.IFS(C2917&gt;7,4,AND(C2917&lt;=7, C2917&gt;5),3,AND(C2917&lt;=5,C2917&gt;4),2,C2917&lt;=4,1)</f>
        <v>4</v>
      </c>
      <c r="G2917" cm="1">
        <f t="array" ref="G2917">_xlfn.IFS(D2917&gt;4094,4,AND(D2917&lt;=4094, D2917&gt;2784),3,AND(D2917&lt;=2784,D2917&gt;1779),2,D2917&lt;=1779,1)</f>
        <v>3</v>
      </c>
      <c r="H2917">
        <f t="shared" si="45"/>
        <v>443</v>
      </c>
      <c r="I2917" t="str" cm="1">
        <f t="array" ref="I2917">_xlfn.IFS(H2917&gt;411,"Platinum",AND(H2917&lt;=411, H2917&gt;311),"Gold",AND(H2917&lt;=311,H2917&gt;211),"Silver",H2917&lt;=211,"Bronze")</f>
        <v>Platinum</v>
      </c>
      <c r="J2917" t="str" cm="1">
        <f t="array" ref="J2917">_xlfn.IFS(
H2917="444","Champions",
LEFT(H2917,1)="4","Loyal Customers",
MID(H2917,2,1)="4","Potential Loyalists",
LEFT(H2917,1)="3","Promising",
LEFT(H2917,1)="2","Customers Needing Attention",
LEFT(H2917,1)&lt;="2","At Risk",
RIGHT(H2917,1)="4","Can't Lose Them",
TRUE,"Hibernating"
)</f>
        <v>Loyal Customers</v>
      </c>
    </row>
    <row r="2918" spans="1:10" x14ac:dyDescent="0.25">
      <c r="A2918" s="3" t="s">
        <v>2934</v>
      </c>
      <c r="B2918">
        <v>76</v>
      </c>
      <c r="C2918">
        <v>9</v>
      </c>
      <c r="D2918">
        <v>3335.2</v>
      </c>
      <c r="E2918" cm="1">
        <f t="array" ref="E2918">_xlfn.IFS(B2918&gt;87,1,AND(B2918&lt;=87, B2918&gt;45),2,AND(B2918&lt;=45,B2918&gt;18),3,B2918&lt;=18,4)</f>
        <v>2</v>
      </c>
      <c r="F2918" cm="1">
        <f t="array" ref="F2918">_xlfn.IFS(C2918&gt;7,4,AND(C2918&lt;=7, C2918&gt;5),3,AND(C2918&lt;=5,C2918&gt;4),2,C2918&lt;=4,1)</f>
        <v>4</v>
      </c>
      <c r="G2918" cm="1">
        <f t="array" ref="G2918">_xlfn.IFS(D2918&gt;4094,4,AND(D2918&lt;=4094, D2918&gt;2784),3,AND(D2918&lt;=2784,D2918&gt;1779),2,D2918&lt;=1779,1)</f>
        <v>3</v>
      </c>
      <c r="H2918">
        <f t="shared" si="45"/>
        <v>243</v>
      </c>
      <c r="I2918" t="str" cm="1">
        <f t="array" ref="I2918">_xlfn.IFS(H2918&gt;411,"Platinum",AND(H2918&lt;=411, H2918&gt;311),"Gold",AND(H2918&lt;=311,H2918&gt;211),"Silver",H2918&lt;=211,"Bronze")</f>
        <v>Silver</v>
      </c>
      <c r="J2918" t="str" cm="1">
        <f t="array" ref="J2918">_xlfn.IFS(
H2918="444","Champions",
LEFT(H2918,1)="4","Loyal Customers",
MID(H2918,2,1)="4","Potential Loyalists",
LEFT(H2918,1)="3","Promising",
LEFT(H2918,1)="2","Customers Needing Attention",
LEFT(H2918,1)&lt;="2","At Risk",
RIGHT(H2918,1)="4","Can't Lose Them",
TRUE,"Hibernating"
)</f>
        <v>Potential Loyalists</v>
      </c>
    </row>
    <row r="2919" spans="1:10" x14ac:dyDescent="0.25">
      <c r="A2919" s="3" t="s">
        <v>2935</v>
      </c>
      <c r="B2919">
        <v>82</v>
      </c>
      <c r="C2919">
        <v>8</v>
      </c>
      <c r="D2919">
        <v>5561.08</v>
      </c>
      <c r="E2919" cm="1">
        <f t="array" ref="E2919">_xlfn.IFS(B2919&gt;87,1,AND(B2919&lt;=87, B2919&gt;45),2,AND(B2919&lt;=45,B2919&gt;18),3,B2919&lt;=18,4)</f>
        <v>2</v>
      </c>
      <c r="F2919" cm="1">
        <f t="array" ref="F2919">_xlfn.IFS(C2919&gt;7,4,AND(C2919&lt;=7, C2919&gt;5),3,AND(C2919&lt;=5,C2919&gt;4),2,C2919&lt;=4,1)</f>
        <v>4</v>
      </c>
      <c r="G2919" cm="1">
        <f t="array" ref="G2919">_xlfn.IFS(D2919&gt;4094,4,AND(D2919&lt;=4094, D2919&gt;2784),3,AND(D2919&lt;=2784,D2919&gt;1779),2,D2919&lt;=1779,1)</f>
        <v>4</v>
      </c>
      <c r="H2919">
        <f t="shared" si="45"/>
        <v>244</v>
      </c>
      <c r="I2919" t="str" cm="1">
        <f t="array" ref="I2919">_xlfn.IFS(H2919&gt;411,"Platinum",AND(H2919&lt;=411, H2919&gt;311),"Gold",AND(H2919&lt;=311,H2919&gt;211),"Silver",H2919&lt;=211,"Bronze")</f>
        <v>Silver</v>
      </c>
      <c r="J2919" t="str" cm="1">
        <f t="array" ref="J2919">_xlfn.IFS(
H2919="444","Champions",
LEFT(H2919,1)="4","Loyal Customers",
MID(H2919,2,1)="4","Potential Loyalists",
LEFT(H2919,1)="3","Promising",
LEFT(H2919,1)="2","Customers Needing Attention",
LEFT(H2919,1)&lt;="2","At Risk",
RIGHT(H2919,1)="4","Can't Lose Them",
TRUE,"Hibernating"
)</f>
        <v>Potential Loyalists</v>
      </c>
    </row>
    <row r="2920" spans="1:10" x14ac:dyDescent="0.25">
      <c r="A2920" s="3" t="s">
        <v>2936</v>
      </c>
      <c r="B2920">
        <v>17</v>
      </c>
      <c r="C2920">
        <v>2</v>
      </c>
      <c r="D2920">
        <v>644.02</v>
      </c>
      <c r="E2920" cm="1">
        <f t="array" ref="E2920">_xlfn.IFS(B2920&gt;87,1,AND(B2920&lt;=87, B2920&gt;45),2,AND(B2920&lt;=45,B2920&gt;18),3,B2920&lt;=18,4)</f>
        <v>4</v>
      </c>
      <c r="F2920" cm="1">
        <f t="array" ref="F2920">_xlfn.IFS(C2920&gt;7,4,AND(C2920&lt;=7, C2920&gt;5),3,AND(C2920&lt;=5,C2920&gt;4),2,C2920&lt;=4,1)</f>
        <v>1</v>
      </c>
      <c r="G2920" cm="1">
        <f t="array" ref="G2920">_xlfn.IFS(D2920&gt;4094,4,AND(D2920&lt;=4094, D2920&gt;2784),3,AND(D2920&lt;=2784,D2920&gt;1779),2,D2920&lt;=1779,1)</f>
        <v>1</v>
      </c>
      <c r="H2920">
        <f t="shared" si="45"/>
        <v>411</v>
      </c>
      <c r="I2920" t="str" cm="1">
        <f t="array" ref="I2920">_xlfn.IFS(H2920&gt;411,"Platinum",AND(H2920&lt;=411, H2920&gt;311),"Gold",AND(H2920&lt;=311,H2920&gt;211),"Silver",H2920&lt;=211,"Bronze")</f>
        <v>Gold</v>
      </c>
      <c r="J2920" t="str" cm="1">
        <f t="array" ref="J2920">_xlfn.IFS(
H2920="444","Champions",
LEFT(H2920,1)="4","Loyal Customers",
MID(H2920,2,1)="4","Potential Loyalists",
LEFT(H2920,1)="3","Promising",
LEFT(H2920,1)="2","Customers Needing Attention",
LEFT(H2920,1)&lt;="2","At Risk",
RIGHT(H2920,1)="4","Can't Lose Them",
TRUE,"Hibernating"
)</f>
        <v>Loyal Customers</v>
      </c>
    </row>
    <row r="2921" spans="1:10" x14ac:dyDescent="0.25">
      <c r="A2921" s="3" t="s">
        <v>2937</v>
      </c>
      <c r="B2921">
        <v>14</v>
      </c>
      <c r="C2921">
        <v>2</v>
      </c>
      <c r="D2921">
        <v>1617.2099999999998</v>
      </c>
      <c r="E2921" cm="1">
        <f t="array" ref="E2921">_xlfn.IFS(B2921&gt;87,1,AND(B2921&lt;=87, B2921&gt;45),2,AND(B2921&lt;=45,B2921&gt;18),3,B2921&lt;=18,4)</f>
        <v>4</v>
      </c>
      <c r="F2921" cm="1">
        <f t="array" ref="F2921">_xlfn.IFS(C2921&gt;7,4,AND(C2921&lt;=7, C2921&gt;5),3,AND(C2921&lt;=5,C2921&gt;4),2,C2921&lt;=4,1)</f>
        <v>1</v>
      </c>
      <c r="G2921" cm="1">
        <f t="array" ref="G2921">_xlfn.IFS(D2921&gt;4094,4,AND(D2921&lt;=4094, D2921&gt;2784),3,AND(D2921&lt;=2784,D2921&gt;1779),2,D2921&lt;=1779,1)</f>
        <v>1</v>
      </c>
      <c r="H2921">
        <f t="shared" si="45"/>
        <v>411</v>
      </c>
      <c r="I2921" t="str" cm="1">
        <f t="array" ref="I2921">_xlfn.IFS(H2921&gt;411,"Platinum",AND(H2921&lt;=411, H2921&gt;311),"Gold",AND(H2921&lt;=311,H2921&gt;211),"Silver",H2921&lt;=211,"Bronze")</f>
        <v>Gold</v>
      </c>
      <c r="J2921" t="str" cm="1">
        <f t="array" ref="J2921">_xlfn.IFS(
H2921="444","Champions",
LEFT(H2921,1)="4","Loyal Customers",
MID(H2921,2,1)="4","Potential Loyalists",
LEFT(H2921,1)="3","Promising",
LEFT(H2921,1)="2","Customers Needing Attention",
LEFT(H2921,1)&lt;="2","At Risk",
RIGHT(H2921,1)="4","Can't Lose Them",
TRUE,"Hibernating"
)</f>
        <v>Loyal Customers</v>
      </c>
    </row>
    <row r="2922" spans="1:10" x14ac:dyDescent="0.25">
      <c r="A2922" s="3" t="s">
        <v>2938</v>
      </c>
      <c r="B2922">
        <v>75</v>
      </c>
      <c r="C2922">
        <v>10</v>
      </c>
      <c r="D2922">
        <v>5887.2000000000007</v>
      </c>
      <c r="E2922" cm="1">
        <f t="array" ref="E2922">_xlfn.IFS(B2922&gt;87,1,AND(B2922&lt;=87, B2922&gt;45),2,AND(B2922&lt;=45,B2922&gt;18),3,B2922&lt;=18,4)</f>
        <v>2</v>
      </c>
      <c r="F2922" cm="1">
        <f t="array" ref="F2922">_xlfn.IFS(C2922&gt;7,4,AND(C2922&lt;=7, C2922&gt;5),3,AND(C2922&lt;=5,C2922&gt;4),2,C2922&lt;=4,1)</f>
        <v>4</v>
      </c>
      <c r="G2922" cm="1">
        <f t="array" ref="G2922">_xlfn.IFS(D2922&gt;4094,4,AND(D2922&lt;=4094, D2922&gt;2784),3,AND(D2922&lt;=2784,D2922&gt;1779),2,D2922&lt;=1779,1)</f>
        <v>4</v>
      </c>
      <c r="H2922">
        <f t="shared" si="45"/>
        <v>244</v>
      </c>
      <c r="I2922" t="str" cm="1">
        <f t="array" ref="I2922">_xlfn.IFS(H2922&gt;411,"Platinum",AND(H2922&lt;=411, H2922&gt;311),"Gold",AND(H2922&lt;=311,H2922&gt;211),"Silver",H2922&lt;=211,"Bronze")</f>
        <v>Silver</v>
      </c>
      <c r="J2922" t="str" cm="1">
        <f t="array" ref="J2922">_xlfn.IFS(
H2922="444","Champions",
LEFT(H2922,1)="4","Loyal Customers",
MID(H2922,2,1)="4","Potential Loyalists",
LEFT(H2922,1)="3","Promising",
LEFT(H2922,1)="2","Customers Needing Attention",
LEFT(H2922,1)&lt;="2","At Risk",
RIGHT(H2922,1)="4","Can't Lose Them",
TRUE,"Hibernating"
)</f>
        <v>Potential Loyalists</v>
      </c>
    </row>
    <row r="2923" spans="1:10" x14ac:dyDescent="0.25">
      <c r="A2923" s="3" t="s">
        <v>2939</v>
      </c>
      <c r="B2923">
        <v>40</v>
      </c>
      <c r="C2923">
        <v>7</v>
      </c>
      <c r="D2923">
        <v>2307.7800000000002</v>
      </c>
      <c r="E2923" cm="1">
        <f t="array" ref="E2923">_xlfn.IFS(B2923&gt;87,1,AND(B2923&lt;=87, B2923&gt;45),2,AND(B2923&lt;=45,B2923&gt;18),3,B2923&lt;=18,4)</f>
        <v>3</v>
      </c>
      <c r="F2923" cm="1">
        <f t="array" ref="F2923">_xlfn.IFS(C2923&gt;7,4,AND(C2923&lt;=7, C2923&gt;5),3,AND(C2923&lt;=5,C2923&gt;4),2,C2923&lt;=4,1)</f>
        <v>3</v>
      </c>
      <c r="G2923" cm="1">
        <f t="array" ref="G2923">_xlfn.IFS(D2923&gt;4094,4,AND(D2923&lt;=4094, D2923&gt;2784),3,AND(D2923&lt;=2784,D2923&gt;1779),2,D2923&lt;=1779,1)</f>
        <v>2</v>
      </c>
      <c r="H2923">
        <f t="shared" si="45"/>
        <v>332</v>
      </c>
      <c r="I2923" t="str" cm="1">
        <f t="array" ref="I2923">_xlfn.IFS(H2923&gt;411,"Platinum",AND(H2923&lt;=411, H2923&gt;311),"Gold",AND(H2923&lt;=311,H2923&gt;211),"Silver",H2923&lt;=211,"Bronze")</f>
        <v>Gold</v>
      </c>
      <c r="J2923" t="str" cm="1">
        <f t="array" ref="J2923">_xlfn.IFS(
H2923="444","Champions",
LEFT(H2923,1)="4","Loyal Customers",
MID(H2923,2,1)="4","Potential Loyalists",
LEFT(H2923,1)="3","Promising",
LEFT(H2923,1)="2","Customers Needing Attention",
LEFT(H2923,1)&lt;="2","At Risk",
RIGHT(H2923,1)="4","Can't Lose Them",
TRUE,"Hibernating"
)</f>
        <v>Promising</v>
      </c>
    </row>
    <row r="2924" spans="1:10" x14ac:dyDescent="0.25">
      <c r="A2924" s="3" t="s">
        <v>2940</v>
      </c>
      <c r="B2924">
        <v>19</v>
      </c>
      <c r="C2924">
        <v>4</v>
      </c>
      <c r="D2924">
        <v>1600.54</v>
      </c>
      <c r="E2924" cm="1">
        <f t="array" ref="E2924">_xlfn.IFS(B2924&gt;87,1,AND(B2924&lt;=87, B2924&gt;45),2,AND(B2924&lt;=45,B2924&gt;18),3,B2924&lt;=18,4)</f>
        <v>3</v>
      </c>
      <c r="F2924" cm="1">
        <f t="array" ref="F2924">_xlfn.IFS(C2924&gt;7,4,AND(C2924&lt;=7, C2924&gt;5),3,AND(C2924&lt;=5,C2924&gt;4),2,C2924&lt;=4,1)</f>
        <v>1</v>
      </c>
      <c r="G2924" cm="1">
        <f t="array" ref="G2924">_xlfn.IFS(D2924&gt;4094,4,AND(D2924&lt;=4094, D2924&gt;2784),3,AND(D2924&lt;=2784,D2924&gt;1779),2,D2924&lt;=1779,1)</f>
        <v>1</v>
      </c>
      <c r="H2924">
        <f t="shared" si="45"/>
        <v>311</v>
      </c>
      <c r="I2924" t="str" cm="1">
        <f t="array" ref="I2924">_xlfn.IFS(H2924&gt;411,"Platinum",AND(H2924&lt;=411, H2924&gt;311),"Gold",AND(H2924&lt;=311,H2924&gt;211),"Silver",H2924&lt;=211,"Bronze")</f>
        <v>Silver</v>
      </c>
      <c r="J2924" t="str" cm="1">
        <f t="array" ref="J2924">_xlfn.IFS(
H2924="444","Champions",
LEFT(H2924,1)="4","Loyal Customers",
MID(H2924,2,1)="4","Potential Loyalists",
LEFT(H2924,1)="3","Promising",
LEFT(H2924,1)="2","Customers Needing Attention",
LEFT(H2924,1)&lt;="2","At Risk",
RIGHT(H2924,1)="4","Can't Lose Them",
TRUE,"Hibernating"
)</f>
        <v>Promising</v>
      </c>
    </row>
    <row r="2925" spans="1:10" x14ac:dyDescent="0.25">
      <c r="A2925" s="3" t="s">
        <v>2941</v>
      </c>
      <c r="B2925">
        <v>14</v>
      </c>
      <c r="C2925">
        <v>6</v>
      </c>
      <c r="D2925">
        <v>2715.28</v>
      </c>
      <c r="E2925" cm="1">
        <f t="array" ref="E2925">_xlfn.IFS(B2925&gt;87,1,AND(B2925&lt;=87, B2925&gt;45),2,AND(B2925&lt;=45,B2925&gt;18),3,B2925&lt;=18,4)</f>
        <v>4</v>
      </c>
      <c r="F2925" cm="1">
        <f t="array" ref="F2925">_xlfn.IFS(C2925&gt;7,4,AND(C2925&lt;=7, C2925&gt;5),3,AND(C2925&lt;=5,C2925&gt;4),2,C2925&lt;=4,1)</f>
        <v>3</v>
      </c>
      <c r="G2925" cm="1">
        <f t="array" ref="G2925">_xlfn.IFS(D2925&gt;4094,4,AND(D2925&lt;=4094, D2925&gt;2784),3,AND(D2925&lt;=2784,D2925&gt;1779),2,D2925&lt;=1779,1)</f>
        <v>2</v>
      </c>
      <c r="H2925">
        <f t="shared" si="45"/>
        <v>432</v>
      </c>
      <c r="I2925" t="str" cm="1">
        <f t="array" ref="I2925">_xlfn.IFS(H2925&gt;411,"Platinum",AND(H2925&lt;=411, H2925&gt;311),"Gold",AND(H2925&lt;=311,H2925&gt;211),"Silver",H2925&lt;=211,"Bronze")</f>
        <v>Platinum</v>
      </c>
      <c r="J2925" t="str" cm="1">
        <f t="array" ref="J2925">_xlfn.IFS(
H2925="444","Champions",
LEFT(H2925,1)="4","Loyal Customers",
MID(H2925,2,1)="4","Potential Loyalists",
LEFT(H2925,1)="3","Promising",
LEFT(H2925,1)="2","Customers Needing Attention",
LEFT(H2925,1)&lt;="2","At Risk",
RIGHT(H2925,1)="4","Can't Lose Them",
TRUE,"Hibernating"
)</f>
        <v>Loyal Customers</v>
      </c>
    </row>
    <row r="2926" spans="1:10" x14ac:dyDescent="0.25">
      <c r="A2926" s="3" t="s">
        <v>2942</v>
      </c>
      <c r="B2926">
        <v>91</v>
      </c>
      <c r="C2926">
        <v>5</v>
      </c>
      <c r="D2926">
        <v>4915.7700000000004</v>
      </c>
      <c r="E2926" cm="1">
        <f t="array" ref="E2926">_xlfn.IFS(B2926&gt;87,1,AND(B2926&lt;=87, B2926&gt;45),2,AND(B2926&lt;=45,B2926&gt;18),3,B2926&lt;=18,4)</f>
        <v>1</v>
      </c>
      <c r="F2926" cm="1">
        <f t="array" ref="F2926">_xlfn.IFS(C2926&gt;7,4,AND(C2926&lt;=7, C2926&gt;5),3,AND(C2926&lt;=5,C2926&gt;4),2,C2926&lt;=4,1)</f>
        <v>2</v>
      </c>
      <c r="G2926" cm="1">
        <f t="array" ref="G2926">_xlfn.IFS(D2926&gt;4094,4,AND(D2926&lt;=4094, D2926&gt;2784),3,AND(D2926&lt;=2784,D2926&gt;1779),2,D2926&lt;=1779,1)</f>
        <v>4</v>
      </c>
      <c r="H2926">
        <f t="shared" si="45"/>
        <v>124</v>
      </c>
      <c r="I2926" t="str" cm="1">
        <f t="array" ref="I2926">_xlfn.IFS(H2926&gt;411,"Platinum",AND(H2926&lt;=411, H2926&gt;311),"Gold",AND(H2926&lt;=311,H2926&gt;211),"Silver",H2926&lt;=211,"Bronze")</f>
        <v>Bronze</v>
      </c>
      <c r="J2926" t="str" cm="1">
        <f t="array" ref="J2926">_xlfn.IFS(
H2926="444","Champions",
LEFT(H2926,1)="4","Loyal Customers",
MID(H2926,2,1)="4","Potential Loyalists",
LEFT(H2926,1)="3","Promising",
LEFT(H2926,1)="2","Customers Needing Attention",
LEFT(H2926,1)&lt;="2","At Risk",
RIGHT(H2926,1)="4","Can't Lose Them",
TRUE,"Hibernating"
)</f>
        <v>At Risk</v>
      </c>
    </row>
    <row r="2927" spans="1:10" x14ac:dyDescent="0.25">
      <c r="A2927" s="3" t="s">
        <v>2943</v>
      </c>
      <c r="B2927">
        <v>139</v>
      </c>
      <c r="C2927">
        <v>2</v>
      </c>
      <c r="D2927">
        <v>687.51</v>
      </c>
      <c r="E2927" cm="1">
        <f t="array" ref="E2927">_xlfn.IFS(B2927&gt;87,1,AND(B2927&lt;=87, B2927&gt;45),2,AND(B2927&lt;=45,B2927&gt;18),3,B2927&lt;=18,4)</f>
        <v>1</v>
      </c>
      <c r="F2927" cm="1">
        <f t="array" ref="F2927">_xlfn.IFS(C2927&gt;7,4,AND(C2927&lt;=7, C2927&gt;5),3,AND(C2927&lt;=5,C2927&gt;4),2,C2927&lt;=4,1)</f>
        <v>1</v>
      </c>
      <c r="G2927" cm="1">
        <f t="array" ref="G2927">_xlfn.IFS(D2927&gt;4094,4,AND(D2927&lt;=4094, D2927&gt;2784),3,AND(D2927&lt;=2784,D2927&gt;1779),2,D2927&lt;=1779,1)</f>
        <v>1</v>
      </c>
      <c r="H2927">
        <f t="shared" si="45"/>
        <v>111</v>
      </c>
      <c r="I2927" t="str" cm="1">
        <f t="array" ref="I2927">_xlfn.IFS(H2927&gt;411,"Platinum",AND(H2927&lt;=411, H2927&gt;311),"Gold",AND(H2927&lt;=311,H2927&gt;211),"Silver",H2927&lt;=211,"Bronze")</f>
        <v>Bronze</v>
      </c>
      <c r="J2927" t="str" cm="1">
        <f t="array" ref="J2927">_xlfn.IFS(
H2927="444","Champions",
LEFT(H2927,1)="4","Loyal Customers",
MID(H2927,2,1)="4","Potential Loyalists",
LEFT(H2927,1)="3","Promising",
LEFT(H2927,1)="2","Customers Needing Attention",
LEFT(H2927,1)&lt;="2","At Risk",
RIGHT(H2927,1)="4","Can't Lose Them",
TRUE,"Hibernating"
)</f>
        <v>At Risk</v>
      </c>
    </row>
    <row r="2928" spans="1:10" x14ac:dyDescent="0.25">
      <c r="A2928" s="3" t="s">
        <v>2944</v>
      </c>
      <c r="B2928">
        <v>27</v>
      </c>
      <c r="C2928">
        <v>6</v>
      </c>
      <c r="D2928">
        <v>1043.6400000000001</v>
      </c>
      <c r="E2928" cm="1">
        <f t="array" ref="E2928">_xlfn.IFS(B2928&gt;87,1,AND(B2928&lt;=87, B2928&gt;45),2,AND(B2928&lt;=45,B2928&gt;18),3,B2928&lt;=18,4)</f>
        <v>3</v>
      </c>
      <c r="F2928" cm="1">
        <f t="array" ref="F2928">_xlfn.IFS(C2928&gt;7,4,AND(C2928&lt;=7, C2928&gt;5),3,AND(C2928&lt;=5,C2928&gt;4),2,C2928&lt;=4,1)</f>
        <v>3</v>
      </c>
      <c r="G2928" cm="1">
        <f t="array" ref="G2928">_xlfn.IFS(D2928&gt;4094,4,AND(D2928&lt;=4094, D2928&gt;2784),3,AND(D2928&lt;=2784,D2928&gt;1779),2,D2928&lt;=1779,1)</f>
        <v>1</v>
      </c>
      <c r="H2928">
        <f t="shared" si="45"/>
        <v>331</v>
      </c>
      <c r="I2928" t="str" cm="1">
        <f t="array" ref="I2928">_xlfn.IFS(H2928&gt;411,"Platinum",AND(H2928&lt;=411, H2928&gt;311),"Gold",AND(H2928&lt;=311,H2928&gt;211),"Silver",H2928&lt;=211,"Bronze")</f>
        <v>Gold</v>
      </c>
      <c r="J2928" t="str" cm="1">
        <f t="array" ref="J2928">_xlfn.IFS(
H2928="444","Champions",
LEFT(H2928,1)="4","Loyal Customers",
MID(H2928,2,1)="4","Potential Loyalists",
LEFT(H2928,1)="3","Promising",
LEFT(H2928,1)="2","Customers Needing Attention",
LEFT(H2928,1)&lt;="2","At Risk",
RIGHT(H2928,1)="4","Can't Lose Them",
TRUE,"Hibernating"
)</f>
        <v>Promising</v>
      </c>
    </row>
    <row r="2929" spans="1:10" x14ac:dyDescent="0.25">
      <c r="A2929" s="3" t="s">
        <v>2945</v>
      </c>
      <c r="B2929">
        <v>124</v>
      </c>
      <c r="C2929">
        <v>5</v>
      </c>
      <c r="D2929">
        <v>2073.6799999999998</v>
      </c>
      <c r="E2929" cm="1">
        <f t="array" ref="E2929">_xlfn.IFS(B2929&gt;87,1,AND(B2929&lt;=87, B2929&gt;45),2,AND(B2929&lt;=45,B2929&gt;18),3,B2929&lt;=18,4)</f>
        <v>1</v>
      </c>
      <c r="F2929" cm="1">
        <f t="array" ref="F2929">_xlfn.IFS(C2929&gt;7,4,AND(C2929&lt;=7, C2929&gt;5),3,AND(C2929&lt;=5,C2929&gt;4),2,C2929&lt;=4,1)</f>
        <v>2</v>
      </c>
      <c r="G2929" cm="1">
        <f t="array" ref="G2929">_xlfn.IFS(D2929&gt;4094,4,AND(D2929&lt;=4094, D2929&gt;2784),3,AND(D2929&lt;=2784,D2929&gt;1779),2,D2929&lt;=1779,1)</f>
        <v>2</v>
      </c>
      <c r="H2929">
        <f t="shared" si="45"/>
        <v>122</v>
      </c>
      <c r="I2929" t="str" cm="1">
        <f t="array" ref="I2929">_xlfn.IFS(H2929&gt;411,"Platinum",AND(H2929&lt;=411, H2929&gt;311),"Gold",AND(H2929&lt;=311,H2929&gt;211),"Silver",H2929&lt;=211,"Bronze")</f>
        <v>Bronze</v>
      </c>
      <c r="J2929" t="str" cm="1">
        <f t="array" ref="J2929">_xlfn.IFS(
H2929="444","Champions",
LEFT(H2929,1)="4","Loyal Customers",
MID(H2929,2,1)="4","Potential Loyalists",
LEFT(H2929,1)="3","Promising",
LEFT(H2929,1)="2","Customers Needing Attention",
LEFT(H2929,1)&lt;="2","At Risk",
RIGHT(H2929,1)="4","Can't Lose Them",
TRUE,"Hibernating"
)</f>
        <v>At Risk</v>
      </c>
    </row>
    <row r="2930" spans="1:10" x14ac:dyDescent="0.25">
      <c r="A2930" s="3" t="s">
        <v>2946</v>
      </c>
      <c r="B2930">
        <v>36</v>
      </c>
      <c r="C2930">
        <v>4</v>
      </c>
      <c r="D2930">
        <v>2636.4300000000003</v>
      </c>
      <c r="E2930" cm="1">
        <f t="array" ref="E2930">_xlfn.IFS(B2930&gt;87,1,AND(B2930&lt;=87, B2930&gt;45),2,AND(B2930&lt;=45,B2930&gt;18),3,B2930&lt;=18,4)</f>
        <v>3</v>
      </c>
      <c r="F2930" cm="1">
        <f t="array" ref="F2930">_xlfn.IFS(C2930&gt;7,4,AND(C2930&lt;=7, C2930&gt;5),3,AND(C2930&lt;=5,C2930&gt;4),2,C2930&lt;=4,1)</f>
        <v>1</v>
      </c>
      <c r="G2930" cm="1">
        <f t="array" ref="G2930">_xlfn.IFS(D2930&gt;4094,4,AND(D2930&lt;=4094, D2930&gt;2784),3,AND(D2930&lt;=2784,D2930&gt;1779),2,D2930&lt;=1779,1)</f>
        <v>2</v>
      </c>
      <c r="H2930">
        <f t="shared" si="45"/>
        <v>312</v>
      </c>
      <c r="I2930" t="str" cm="1">
        <f t="array" ref="I2930">_xlfn.IFS(H2930&gt;411,"Platinum",AND(H2930&lt;=411, H2930&gt;311),"Gold",AND(H2930&lt;=311,H2930&gt;211),"Silver",H2930&lt;=211,"Bronze")</f>
        <v>Gold</v>
      </c>
      <c r="J2930" t="str" cm="1">
        <f t="array" ref="J2930">_xlfn.IFS(
H2930="444","Champions",
LEFT(H2930,1)="4","Loyal Customers",
MID(H2930,2,1)="4","Potential Loyalists",
LEFT(H2930,1)="3","Promising",
LEFT(H2930,1)="2","Customers Needing Attention",
LEFT(H2930,1)&lt;="2","At Risk",
RIGHT(H2930,1)="4","Can't Lose Them",
TRUE,"Hibernating"
)</f>
        <v>Promising</v>
      </c>
    </row>
    <row r="2931" spans="1:10" x14ac:dyDescent="0.25">
      <c r="A2931" s="3" t="s">
        <v>2947</v>
      </c>
      <c r="B2931">
        <v>53</v>
      </c>
      <c r="C2931">
        <v>9</v>
      </c>
      <c r="D2931">
        <v>4593.0099999999993</v>
      </c>
      <c r="E2931" cm="1">
        <f t="array" ref="E2931">_xlfn.IFS(B2931&gt;87,1,AND(B2931&lt;=87, B2931&gt;45),2,AND(B2931&lt;=45,B2931&gt;18),3,B2931&lt;=18,4)</f>
        <v>2</v>
      </c>
      <c r="F2931" cm="1">
        <f t="array" ref="F2931">_xlfn.IFS(C2931&gt;7,4,AND(C2931&lt;=7, C2931&gt;5),3,AND(C2931&lt;=5,C2931&gt;4),2,C2931&lt;=4,1)</f>
        <v>4</v>
      </c>
      <c r="G2931" cm="1">
        <f t="array" ref="G2931">_xlfn.IFS(D2931&gt;4094,4,AND(D2931&lt;=4094, D2931&gt;2784),3,AND(D2931&lt;=2784,D2931&gt;1779),2,D2931&lt;=1779,1)</f>
        <v>4</v>
      </c>
      <c r="H2931">
        <f t="shared" si="45"/>
        <v>244</v>
      </c>
      <c r="I2931" t="str" cm="1">
        <f t="array" ref="I2931">_xlfn.IFS(H2931&gt;411,"Platinum",AND(H2931&lt;=411, H2931&gt;311),"Gold",AND(H2931&lt;=311,H2931&gt;211),"Silver",H2931&lt;=211,"Bronze")</f>
        <v>Silver</v>
      </c>
      <c r="J2931" t="str" cm="1">
        <f t="array" ref="J2931">_xlfn.IFS(
H2931="444","Champions",
LEFT(H2931,1)="4","Loyal Customers",
MID(H2931,2,1)="4","Potential Loyalists",
LEFT(H2931,1)="3","Promising",
LEFT(H2931,1)="2","Customers Needing Attention",
LEFT(H2931,1)&lt;="2","At Risk",
RIGHT(H2931,1)="4","Can't Lose Them",
TRUE,"Hibernating"
)</f>
        <v>Potential Loyalists</v>
      </c>
    </row>
    <row r="2932" spans="1:10" x14ac:dyDescent="0.25">
      <c r="A2932" s="3" t="s">
        <v>2948</v>
      </c>
      <c r="B2932">
        <v>68</v>
      </c>
      <c r="C2932">
        <v>7</v>
      </c>
      <c r="D2932">
        <v>2735.7099999999996</v>
      </c>
      <c r="E2932" cm="1">
        <f t="array" ref="E2932">_xlfn.IFS(B2932&gt;87,1,AND(B2932&lt;=87, B2932&gt;45),2,AND(B2932&lt;=45,B2932&gt;18),3,B2932&lt;=18,4)</f>
        <v>2</v>
      </c>
      <c r="F2932" cm="1">
        <f t="array" ref="F2932">_xlfn.IFS(C2932&gt;7,4,AND(C2932&lt;=7, C2932&gt;5),3,AND(C2932&lt;=5,C2932&gt;4),2,C2932&lt;=4,1)</f>
        <v>3</v>
      </c>
      <c r="G2932" cm="1">
        <f t="array" ref="G2932">_xlfn.IFS(D2932&gt;4094,4,AND(D2932&lt;=4094, D2932&gt;2784),3,AND(D2932&lt;=2784,D2932&gt;1779),2,D2932&lt;=1779,1)</f>
        <v>2</v>
      </c>
      <c r="H2932">
        <f t="shared" si="45"/>
        <v>232</v>
      </c>
      <c r="I2932" t="str" cm="1">
        <f t="array" ref="I2932">_xlfn.IFS(H2932&gt;411,"Platinum",AND(H2932&lt;=411, H2932&gt;311),"Gold",AND(H2932&lt;=311,H2932&gt;211),"Silver",H2932&lt;=211,"Bronze")</f>
        <v>Silver</v>
      </c>
      <c r="J2932" t="str" cm="1">
        <f t="array" ref="J2932">_xlfn.IFS(
H2932="444","Champions",
LEFT(H2932,1)="4","Loyal Customers",
MID(H2932,2,1)="4","Potential Loyalists",
LEFT(H2932,1)="3","Promising",
LEFT(H2932,1)="2","Customers Needing Attention",
LEFT(H2932,1)&lt;="2","At Risk",
RIGHT(H2932,1)="4","Can't Lose Them",
TRUE,"Hibernating"
)</f>
        <v>Customers Needing Attention</v>
      </c>
    </row>
    <row r="2933" spans="1:10" x14ac:dyDescent="0.25">
      <c r="A2933" s="3" t="s">
        <v>2949</v>
      </c>
      <c r="B2933">
        <v>89</v>
      </c>
      <c r="C2933">
        <v>4</v>
      </c>
      <c r="D2933">
        <v>2707.8999999999996</v>
      </c>
      <c r="E2933" cm="1">
        <f t="array" ref="E2933">_xlfn.IFS(B2933&gt;87,1,AND(B2933&lt;=87, B2933&gt;45),2,AND(B2933&lt;=45,B2933&gt;18),3,B2933&lt;=18,4)</f>
        <v>1</v>
      </c>
      <c r="F2933" cm="1">
        <f t="array" ref="F2933">_xlfn.IFS(C2933&gt;7,4,AND(C2933&lt;=7, C2933&gt;5),3,AND(C2933&lt;=5,C2933&gt;4),2,C2933&lt;=4,1)</f>
        <v>1</v>
      </c>
      <c r="G2933" cm="1">
        <f t="array" ref="G2933">_xlfn.IFS(D2933&gt;4094,4,AND(D2933&lt;=4094, D2933&gt;2784),3,AND(D2933&lt;=2784,D2933&gt;1779),2,D2933&lt;=1779,1)</f>
        <v>2</v>
      </c>
      <c r="H2933">
        <f t="shared" si="45"/>
        <v>112</v>
      </c>
      <c r="I2933" t="str" cm="1">
        <f t="array" ref="I2933">_xlfn.IFS(H2933&gt;411,"Platinum",AND(H2933&lt;=411, H2933&gt;311),"Gold",AND(H2933&lt;=311,H2933&gt;211),"Silver",H2933&lt;=211,"Bronze")</f>
        <v>Bronze</v>
      </c>
      <c r="J2933" t="str" cm="1">
        <f t="array" ref="J2933">_xlfn.IFS(
H2933="444","Champions",
LEFT(H2933,1)="4","Loyal Customers",
MID(H2933,2,1)="4","Potential Loyalists",
LEFT(H2933,1)="3","Promising",
LEFT(H2933,1)="2","Customers Needing Attention",
LEFT(H2933,1)&lt;="2","At Risk",
RIGHT(H2933,1)="4","Can't Lose Them",
TRUE,"Hibernating"
)</f>
        <v>At Risk</v>
      </c>
    </row>
    <row r="2934" spans="1:10" x14ac:dyDescent="0.25">
      <c r="A2934" s="3" t="s">
        <v>2950</v>
      </c>
      <c r="B2934">
        <v>75</v>
      </c>
      <c r="C2934">
        <v>3</v>
      </c>
      <c r="D2934">
        <v>151.94</v>
      </c>
      <c r="E2934" cm="1">
        <f t="array" ref="E2934">_xlfn.IFS(B2934&gt;87,1,AND(B2934&lt;=87, B2934&gt;45),2,AND(B2934&lt;=45,B2934&gt;18),3,B2934&lt;=18,4)</f>
        <v>2</v>
      </c>
      <c r="F2934" cm="1">
        <f t="array" ref="F2934">_xlfn.IFS(C2934&gt;7,4,AND(C2934&lt;=7, C2934&gt;5),3,AND(C2934&lt;=5,C2934&gt;4),2,C2934&lt;=4,1)</f>
        <v>1</v>
      </c>
      <c r="G2934" cm="1">
        <f t="array" ref="G2934">_xlfn.IFS(D2934&gt;4094,4,AND(D2934&lt;=4094, D2934&gt;2784),3,AND(D2934&lt;=2784,D2934&gt;1779),2,D2934&lt;=1779,1)</f>
        <v>1</v>
      </c>
      <c r="H2934">
        <f t="shared" si="45"/>
        <v>211</v>
      </c>
      <c r="I2934" t="str" cm="1">
        <f t="array" ref="I2934">_xlfn.IFS(H2934&gt;411,"Platinum",AND(H2934&lt;=411, H2934&gt;311),"Gold",AND(H2934&lt;=311,H2934&gt;211),"Silver",H2934&lt;=211,"Bronze")</f>
        <v>Bronze</v>
      </c>
      <c r="J2934" t="str" cm="1">
        <f t="array" ref="J2934">_xlfn.IFS(
H2934="444","Champions",
LEFT(H2934,1)="4","Loyal Customers",
MID(H2934,2,1)="4","Potential Loyalists",
LEFT(H2934,1)="3","Promising",
LEFT(H2934,1)="2","Customers Needing Attention",
LEFT(H2934,1)&lt;="2","At Risk",
RIGHT(H2934,1)="4","Can't Lose Them",
TRUE,"Hibernating"
)</f>
        <v>Customers Needing Attention</v>
      </c>
    </row>
    <row r="2935" spans="1:10" x14ac:dyDescent="0.25">
      <c r="A2935" s="3" t="s">
        <v>2951</v>
      </c>
      <c r="B2935">
        <v>133</v>
      </c>
      <c r="C2935">
        <v>2</v>
      </c>
      <c r="D2935">
        <v>784.43000000000006</v>
      </c>
      <c r="E2935" cm="1">
        <f t="array" ref="E2935">_xlfn.IFS(B2935&gt;87,1,AND(B2935&lt;=87, B2935&gt;45),2,AND(B2935&lt;=45,B2935&gt;18),3,B2935&lt;=18,4)</f>
        <v>1</v>
      </c>
      <c r="F2935" cm="1">
        <f t="array" ref="F2935">_xlfn.IFS(C2935&gt;7,4,AND(C2935&lt;=7, C2935&gt;5),3,AND(C2935&lt;=5,C2935&gt;4),2,C2935&lt;=4,1)</f>
        <v>1</v>
      </c>
      <c r="G2935" cm="1">
        <f t="array" ref="G2935">_xlfn.IFS(D2935&gt;4094,4,AND(D2935&lt;=4094, D2935&gt;2784),3,AND(D2935&lt;=2784,D2935&gt;1779),2,D2935&lt;=1779,1)</f>
        <v>1</v>
      </c>
      <c r="H2935">
        <f t="shared" si="45"/>
        <v>111</v>
      </c>
      <c r="I2935" t="str" cm="1">
        <f t="array" ref="I2935">_xlfn.IFS(H2935&gt;411,"Platinum",AND(H2935&lt;=411, H2935&gt;311),"Gold",AND(H2935&lt;=311,H2935&gt;211),"Silver",H2935&lt;=211,"Bronze")</f>
        <v>Bronze</v>
      </c>
      <c r="J2935" t="str" cm="1">
        <f t="array" ref="J2935">_xlfn.IFS(
H2935="444","Champions",
LEFT(H2935,1)="4","Loyal Customers",
MID(H2935,2,1)="4","Potential Loyalists",
LEFT(H2935,1)="3","Promising",
LEFT(H2935,1)="2","Customers Needing Attention",
LEFT(H2935,1)&lt;="2","At Risk",
RIGHT(H2935,1)="4","Can't Lose Them",
TRUE,"Hibernating"
)</f>
        <v>At Risk</v>
      </c>
    </row>
    <row r="2936" spans="1:10" x14ac:dyDescent="0.25">
      <c r="A2936" s="3" t="s">
        <v>2952</v>
      </c>
      <c r="B2936">
        <v>128</v>
      </c>
      <c r="C2936">
        <v>6</v>
      </c>
      <c r="D2936">
        <v>4087.04</v>
      </c>
      <c r="E2936" cm="1">
        <f t="array" ref="E2936">_xlfn.IFS(B2936&gt;87,1,AND(B2936&lt;=87, B2936&gt;45),2,AND(B2936&lt;=45,B2936&gt;18),3,B2936&lt;=18,4)</f>
        <v>1</v>
      </c>
      <c r="F2936" cm="1">
        <f t="array" ref="F2936">_xlfn.IFS(C2936&gt;7,4,AND(C2936&lt;=7, C2936&gt;5),3,AND(C2936&lt;=5,C2936&gt;4),2,C2936&lt;=4,1)</f>
        <v>3</v>
      </c>
      <c r="G2936" cm="1">
        <f t="array" ref="G2936">_xlfn.IFS(D2936&gt;4094,4,AND(D2936&lt;=4094, D2936&gt;2784),3,AND(D2936&lt;=2784,D2936&gt;1779),2,D2936&lt;=1779,1)</f>
        <v>3</v>
      </c>
      <c r="H2936">
        <f t="shared" si="45"/>
        <v>133</v>
      </c>
      <c r="I2936" t="str" cm="1">
        <f t="array" ref="I2936">_xlfn.IFS(H2936&gt;411,"Platinum",AND(H2936&lt;=411, H2936&gt;311),"Gold",AND(H2936&lt;=311,H2936&gt;211),"Silver",H2936&lt;=211,"Bronze")</f>
        <v>Bronze</v>
      </c>
      <c r="J2936" t="str" cm="1">
        <f t="array" ref="J2936">_xlfn.IFS(
H2936="444","Champions",
LEFT(H2936,1)="4","Loyal Customers",
MID(H2936,2,1)="4","Potential Loyalists",
LEFT(H2936,1)="3","Promising",
LEFT(H2936,1)="2","Customers Needing Attention",
LEFT(H2936,1)&lt;="2","At Risk",
RIGHT(H2936,1)="4","Can't Lose Them",
TRUE,"Hibernating"
)</f>
        <v>At Risk</v>
      </c>
    </row>
    <row r="2937" spans="1:10" x14ac:dyDescent="0.25">
      <c r="A2937" s="3" t="s">
        <v>2953</v>
      </c>
      <c r="B2937">
        <v>45</v>
      </c>
      <c r="C2937">
        <v>4</v>
      </c>
      <c r="D2937">
        <v>1310.77</v>
      </c>
      <c r="E2937" cm="1">
        <f t="array" ref="E2937">_xlfn.IFS(B2937&gt;87,1,AND(B2937&lt;=87, B2937&gt;45),2,AND(B2937&lt;=45,B2937&gt;18),3,B2937&lt;=18,4)</f>
        <v>3</v>
      </c>
      <c r="F2937" cm="1">
        <f t="array" ref="F2937">_xlfn.IFS(C2937&gt;7,4,AND(C2937&lt;=7, C2937&gt;5),3,AND(C2937&lt;=5,C2937&gt;4),2,C2937&lt;=4,1)</f>
        <v>1</v>
      </c>
      <c r="G2937" cm="1">
        <f t="array" ref="G2937">_xlfn.IFS(D2937&gt;4094,4,AND(D2937&lt;=4094, D2937&gt;2784),3,AND(D2937&lt;=2784,D2937&gt;1779),2,D2937&lt;=1779,1)</f>
        <v>1</v>
      </c>
      <c r="H2937">
        <f t="shared" si="45"/>
        <v>311</v>
      </c>
      <c r="I2937" t="str" cm="1">
        <f t="array" ref="I2937">_xlfn.IFS(H2937&gt;411,"Platinum",AND(H2937&lt;=411, H2937&gt;311),"Gold",AND(H2937&lt;=311,H2937&gt;211),"Silver",H2937&lt;=211,"Bronze")</f>
        <v>Silver</v>
      </c>
      <c r="J2937" t="str" cm="1">
        <f t="array" ref="J2937">_xlfn.IFS(
H2937="444","Champions",
LEFT(H2937,1)="4","Loyal Customers",
MID(H2937,2,1)="4","Potential Loyalists",
LEFT(H2937,1)="3","Promising",
LEFT(H2937,1)="2","Customers Needing Attention",
LEFT(H2937,1)&lt;="2","At Risk",
RIGHT(H2937,1)="4","Can't Lose Them",
TRUE,"Hibernating"
)</f>
        <v>Promising</v>
      </c>
    </row>
    <row r="2938" spans="1:10" x14ac:dyDescent="0.25">
      <c r="A2938" s="3" t="s">
        <v>2954</v>
      </c>
      <c r="B2938">
        <v>59</v>
      </c>
      <c r="C2938">
        <v>4</v>
      </c>
      <c r="D2938">
        <v>1061.48</v>
      </c>
      <c r="E2938" cm="1">
        <f t="array" ref="E2938">_xlfn.IFS(B2938&gt;87,1,AND(B2938&lt;=87, B2938&gt;45),2,AND(B2938&lt;=45,B2938&gt;18),3,B2938&lt;=18,4)</f>
        <v>2</v>
      </c>
      <c r="F2938" cm="1">
        <f t="array" ref="F2938">_xlfn.IFS(C2938&gt;7,4,AND(C2938&lt;=7, C2938&gt;5),3,AND(C2938&lt;=5,C2938&gt;4),2,C2938&lt;=4,1)</f>
        <v>1</v>
      </c>
      <c r="G2938" cm="1">
        <f t="array" ref="G2938">_xlfn.IFS(D2938&gt;4094,4,AND(D2938&lt;=4094, D2938&gt;2784),3,AND(D2938&lt;=2784,D2938&gt;1779),2,D2938&lt;=1779,1)</f>
        <v>1</v>
      </c>
      <c r="H2938">
        <f t="shared" si="45"/>
        <v>211</v>
      </c>
      <c r="I2938" t="str" cm="1">
        <f t="array" ref="I2938">_xlfn.IFS(H2938&gt;411,"Platinum",AND(H2938&lt;=411, H2938&gt;311),"Gold",AND(H2938&lt;=311,H2938&gt;211),"Silver",H2938&lt;=211,"Bronze")</f>
        <v>Bronze</v>
      </c>
      <c r="J2938" t="str" cm="1">
        <f t="array" ref="J2938">_xlfn.IFS(
H2938="444","Champions",
LEFT(H2938,1)="4","Loyal Customers",
MID(H2938,2,1)="4","Potential Loyalists",
LEFT(H2938,1)="3","Promising",
LEFT(H2938,1)="2","Customers Needing Attention",
LEFT(H2938,1)&lt;="2","At Risk",
RIGHT(H2938,1)="4","Can't Lose Them",
TRUE,"Hibernating"
)</f>
        <v>Customers Needing Attention</v>
      </c>
    </row>
    <row r="2939" spans="1:10" x14ac:dyDescent="0.25">
      <c r="A2939" s="3" t="s">
        <v>2955</v>
      </c>
      <c r="B2939">
        <v>7</v>
      </c>
      <c r="C2939">
        <v>7</v>
      </c>
      <c r="D2939">
        <v>4982.41</v>
      </c>
      <c r="E2939" cm="1">
        <f t="array" ref="E2939">_xlfn.IFS(B2939&gt;87,1,AND(B2939&lt;=87, B2939&gt;45),2,AND(B2939&lt;=45,B2939&gt;18),3,B2939&lt;=18,4)</f>
        <v>4</v>
      </c>
      <c r="F2939" cm="1">
        <f t="array" ref="F2939">_xlfn.IFS(C2939&gt;7,4,AND(C2939&lt;=7, C2939&gt;5),3,AND(C2939&lt;=5,C2939&gt;4),2,C2939&lt;=4,1)</f>
        <v>3</v>
      </c>
      <c r="G2939" cm="1">
        <f t="array" ref="G2939">_xlfn.IFS(D2939&gt;4094,4,AND(D2939&lt;=4094, D2939&gt;2784),3,AND(D2939&lt;=2784,D2939&gt;1779),2,D2939&lt;=1779,1)</f>
        <v>4</v>
      </c>
      <c r="H2939">
        <f t="shared" si="45"/>
        <v>434</v>
      </c>
      <c r="I2939" t="str" cm="1">
        <f t="array" ref="I2939">_xlfn.IFS(H2939&gt;411,"Platinum",AND(H2939&lt;=411, H2939&gt;311),"Gold",AND(H2939&lt;=311,H2939&gt;211),"Silver",H2939&lt;=211,"Bronze")</f>
        <v>Platinum</v>
      </c>
      <c r="J2939" t="str" cm="1">
        <f t="array" ref="J2939">_xlfn.IFS(
H2939="444","Champions",
LEFT(H2939,1)="4","Loyal Customers",
MID(H2939,2,1)="4","Potential Loyalists",
LEFT(H2939,1)="3","Promising",
LEFT(H2939,1)="2","Customers Needing Attention",
LEFT(H2939,1)&lt;="2","At Risk",
RIGHT(H2939,1)="4","Can't Lose Them",
TRUE,"Hibernating"
)</f>
        <v>Loyal Customers</v>
      </c>
    </row>
    <row r="2940" spans="1:10" x14ac:dyDescent="0.25">
      <c r="A2940" s="3" t="s">
        <v>2956</v>
      </c>
      <c r="B2940">
        <v>55</v>
      </c>
      <c r="C2940">
        <v>11</v>
      </c>
      <c r="D2940">
        <v>4043.5799999999995</v>
      </c>
      <c r="E2940" cm="1">
        <f t="array" ref="E2940">_xlfn.IFS(B2940&gt;87,1,AND(B2940&lt;=87, B2940&gt;45),2,AND(B2940&lt;=45,B2940&gt;18),3,B2940&lt;=18,4)</f>
        <v>2</v>
      </c>
      <c r="F2940" cm="1">
        <f t="array" ref="F2940">_xlfn.IFS(C2940&gt;7,4,AND(C2940&lt;=7, C2940&gt;5),3,AND(C2940&lt;=5,C2940&gt;4),2,C2940&lt;=4,1)</f>
        <v>4</v>
      </c>
      <c r="G2940" cm="1">
        <f t="array" ref="G2940">_xlfn.IFS(D2940&gt;4094,4,AND(D2940&lt;=4094, D2940&gt;2784),3,AND(D2940&lt;=2784,D2940&gt;1779),2,D2940&lt;=1779,1)</f>
        <v>3</v>
      </c>
      <c r="H2940">
        <f t="shared" si="45"/>
        <v>243</v>
      </c>
      <c r="I2940" t="str" cm="1">
        <f t="array" ref="I2940">_xlfn.IFS(H2940&gt;411,"Platinum",AND(H2940&lt;=411, H2940&gt;311),"Gold",AND(H2940&lt;=311,H2940&gt;211),"Silver",H2940&lt;=211,"Bronze")</f>
        <v>Silver</v>
      </c>
      <c r="J2940" t="str" cm="1">
        <f t="array" ref="J2940">_xlfn.IFS(
H2940="444","Champions",
LEFT(H2940,1)="4","Loyal Customers",
MID(H2940,2,1)="4","Potential Loyalists",
LEFT(H2940,1)="3","Promising",
LEFT(H2940,1)="2","Customers Needing Attention",
LEFT(H2940,1)&lt;="2","At Risk",
RIGHT(H2940,1)="4","Can't Lose Them",
TRUE,"Hibernating"
)</f>
        <v>Potential Loyalists</v>
      </c>
    </row>
    <row r="2941" spans="1:10" x14ac:dyDescent="0.25">
      <c r="A2941" s="3" t="s">
        <v>2957</v>
      </c>
      <c r="B2941">
        <v>16</v>
      </c>
      <c r="C2941">
        <v>6</v>
      </c>
      <c r="D2941">
        <v>2394.94</v>
      </c>
      <c r="E2941" cm="1">
        <f t="array" ref="E2941">_xlfn.IFS(B2941&gt;87,1,AND(B2941&lt;=87, B2941&gt;45),2,AND(B2941&lt;=45,B2941&gt;18),3,B2941&lt;=18,4)</f>
        <v>4</v>
      </c>
      <c r="F2941" cm="1">
        <f t="array" ref="F2941">_xlfn.IFS(C2941&gt;7,4,AND(C2941&lt;=7, C2941&gt;5),3,AND(C2941&lt;=5,C2941&gt;4),2,C2941&lt;=4,1)</f>
        <v>3</v>
      </c>
      <c r="G2941" cm="1">
        <f t="array" ref="G2941">_xlfn.IFS(D2941&gt;4094,4,AND(D2941&lt;=4094, D2941&gt;2784),3,AND(D2941&lt;=2784,D2941&gt;1779),2,D2941&lt;=1779,1)</f>
        <v>2</v>
      </c>
      <c r="H2941">
        <f t="shared" si="45"/>
        <v>432</v>
      </c>
      <c r="I2941" t="str" cm="1">
        <f t="array" ref="I2941">_xlfn.IFS(H2941&gt;411,"Platinum",AND(H2941&lt;=411, H2941&gt;311),"Gold",AND(H2941&lt;=311,H2941&gt;211),"Silver",H2941&lt;=211,"Bronze")</f>
        <v>Platinum</v>
      </c>
      <c r="J2941" t="str" cm="1">
        <f t="array" ref="J2941">_xlfn.IFS(
H2941="444","Champions",
LEFT(H2941,1)="4","Loyal Customers",
MID(H2941,2,1)="4","Potential Loyalists",
LEFT(H2941,1)="3","Promising",
LEFT(H2941,1)="2","Customers Needing Attention",
LEFT(H2941,1)&lt;="2","At Risk",
RIGHT(H2941,1)="4","Can't Lose Them",
TRUE,"Hibernating"
)</f>
        <v>Loyal Customers</v>
      </c>
    </row>
    <row r="2942" spans="1:10" x14ac:dyDescent="0.25">
      <c r="A2942" s="3" t="s">
        <v>2958</v>
      </c>
      <c r="B2942">
        <v>26</v>
      </c>
      <c r="C2942">
        <v>7</v>
      </c>
      <c r="D2942">
        <v>4153.41</v>
      </c>
      <c r="E2942" cm="1">
        <f t="array" ref="E2942">_xlfn.IFS(B2942&gt;87,1,AND(B2942&lt;=87, B2942&gt;45),2,AND(B2942&lt;=45,B2942&gt;18),3,B2942&lt;=18,4)</f>
        <v>3</v>
      </c>
      <c r="F2942" cm="1">
        <f t="array" ref="F2942">_xlfn.IFS(C2942&gt;7,4,AND(C2942&lt;=7, C2942&gt;5),3,AND(C2942&lt;=5,C2942&gt;4),2,C2942&lt;=4,1)</f>
        <v>3</v>
      </c>
      <c r="G2942" cm="1">
        <f t="array" ref="G2942">_xlfn.IFS(D2942&gt;4094,4,AND(D2942&lt;=4094, D2942&gt;2784),3,AND(D2942&lt;=2784,D2942&gt;1779),2,D2942&lt;=1779,1)</f>
        <v>4</v>
      </c>
      <c r="H2942">
        <f t="shared" si="45"/>
        <v>334</v>
      </c>
      <c r="I2942" t="str" cm="1">
        <f t="array" ref="I2942">_xlfn.IFS(H2942&gt;411,"Platinum",AND(H2942&lt;=411, H2942&gt;311),"Gold",AND(H2942&lt;=311,H2942&gt;211),"Silver",H2942&lt;=211,"Bronze")</f>
        <v>Gold</v>
      </c>
      <c r="J2942" t="str" cm="1">
        <f t="array" ref="J2942">_xlfn.IFS(
H2942="444","Champions",
LEFT(H2942,1)="4","Loyal Customers",
MID(H2942,2,1)="4","Potential Loyalists",
LEFT(H2942,1)="3","Promising",
LEFT(H2942,1)="2","Customers Needing Attention",
LEFT(H2942,1)&lt;="2","At Risk",
RIGHT(H2942,1)="4","Can't Lose Them",
TRUE,"Hibernating"
)</f>
        <v>Promising</v>
      </c>
    </row>
    <row r="2943" spans="1:10" x14ac:dyDescent="0.25">
      <c r="A2943" s="3" t="s">
        <v>2959</v>
      </c>
      <c r="B2943">
        <v>24</v>
      </c>
      <c r="C2943">
        <v>8</v>
      </c>
      <c r="D2943">
        <v>3977.81</v>
      </c>
      <c r="E2943" cm="1">
        <f t="array" ref="E2943">_xlfn.IFS(B2943&gt;87,1,AND(B2943&lt;=87, B2943&gt;45),2,AND(B2943&lt;=45,B2943&gt;18),3,B2943&lt;=18,4)</f>
        <v>3</v>
      </c>
      <c r="F2943" cm="1">
        <f t="array" ref="F2943">_xlfn.IFS(C2943&gt;7,4,AND(C2943&lt;=7, C2943&gt;5),3,AND(C2943&lt;=5,C2943&gt;4),2,C2943&lt;=4,1)</f>
        <v>4</v>
      </c>
      <c r="G2943" cm="1">
        <f t="array" ref="G2943">_xlfn.IFS(D2943&gt;4094,4,AND(D2943&lt;=4094, D2943&gt;2784),3,AND(D2943&lt;=2784,D2943&gt;1779),2,D2943&lt;=1779,1)</f>
        <v>3</v>
      </c>
      <c r="H2943">
        <f t="shared" si="45"/>
        <v>343</v>
      </c>
      <c r="I2943" t="str" cm="1">
        <f t="array" ref="I2943">_xlfn.IFS(H2943&gt;411,"Platinum",AND(H2943&lt;=411, H2943&gt;311),"Gold",AND(H2943&lt;=311,H2943&gt;211),"Silver",H2943&lt;=211,"Bronze")</f>
        <v>Gold</v>
      </c>
      <c r="J2943" t="str" cm="1">
        <f t="array" ref="J2943">_xlfn.IFS(
H2943="444","Champions",
LEFT(H2943,1)="4","Loyal Customers",
MID(H2943,2,1)="4","Potential Loyalists",
LEFT(H2943,1)="3","Promising",
LEFT(H2943,1)="2","Customers Needing Attention",
LEFT(H2943,1)&lt;="2","At Risk",
RIGHT(H2943,1)="4","Can't Lose Them",
TRUE,"Hibernating"
)</f>
        <v>Potential Loyalists</v>
      </c>
    </row>
    <row r="2944" spans="1:10" x14ac:dyDescent="0.25">
      <c r="A2944" s="3" t="s">
        <v>2960</v>
      </c>
      <c r="B2944">
        <v>182</v>
      </c>
      <c r="C2944">
        <v>3</v>
      </c>
      <c r="D2944">
        <v>1264.1300000000001</v>
      </c>
      <c r="E2944" cm="1">
        <f t="array" ref="E2944">_xlfn.IFS(B2944&gt;87,1,AND(B2944&lt;=87, B2944&gt;45),2,AND(B2944&lt;=45,B2944&gt;18),3,B2944&lt;=18,4)</f>
        <v>1</v>
      </c>
      <c r="F2944" cm="1">
        <f t="array" ref="F2944">_xlfn.IFS(C2944&gt;7,4,AND(C2944&lt;=7, C2944&gt;5),3,AND(C2944&lt;=5,C2944&gt;4),2,C2944&lt;=4,1)</f>
        <v>1</v>
      </c>
      <c r="G2944" cm="1">
        <f t="array" ref="G2944">_xlfn.IFS(D2944&gt;4094,4,AND(D2944&lt;=4094, D2944&gt;2784),3,AND(D2944&lt;=2784,D2944&gt;1779),2,D2944&lt;=1779,1)</f>
        <v>1</v>
      </c>
      <c r="H2944">
        <f t="shared" si="45"/>
        <v>111</v>
      </c>
      <c r="I2944" t="str" cm="1">
        <f t="array" ref="I2944">_xlfn.IFS(H2944&gt;411,"Platinum",AND(H2944&lt;=411, H2944&gt;311),"Gold",AND(H2944&lt;=311,H2944&gt;211),"Silver",H2944&lt;=211,"Bronze")</f>
        <v>Bronze</v>
      </c>
      <c r="J2944" t="str" cm="1">
        <f t="array" ref="J2944">_xlfn.IFS(
H2944="444","Champions",
LEFT(H2944,1)="4","Loyal Customers",
MID(H2944,2,1)="4","Potential Loyalists",
LEFT(H2944,1)="3","Promising",
LEFT(H2944,1)="2","Customers Needing Attention",
LEFT(H2944,1)&lt;="2","At Risk",
RIGHT(H2944,1)="4","Can't Lose Them",
TRUE,"Hibernating"
)</f>
        <v>At Risk</v>
      </c>
    </row>
    <row r="2945" spans="1:10" x14ac:dyDescent="0.25">
      <c r="A2945" s="3" t="s">
        <v>2961</v>
      </c>
      <c r="B2945">
        <v>166</v>
      </c>
      <c r="C2945">
        <v>4</v>
      </c>
      <c r="D2945">
        <v>2508.81</v>
      </c>
      <c r="E2945" cm="1">
        <f t="array" ref="E2945">_xlfn.IFS(B2945&gt;87,1,AND(B2945&lt;=87, B2945&gt;45),2,AND(B2945&lt;=45,B2945&gt;18),3,B2945&lt;=18,4)</f>
        <v>1</v>
      </c>
      <c r="F2945" cm="1">
        <f t="array" ref="F2945">_xlfn.IFS(C2945&gt;7,4,AND(C2945&lt;=7, C2945&gt;5),3,AND(C2945&lt;=5,C2945&gt;4),2,C2945&lt;=4,1)</f>
        <v>1</v>
      </c>
      <c r="G2945" cm="1">
        <f t="array" ref="G2945">_xlfn.IFS(D2945&gt;4094,4,AND(D2945&lt;=4094, D2945&gt;2784),3,AND(D2945&lt;=2784,D2945&gt;1779),2,D2945&lt;=1779,1)</f>
        <v>2</v>
      </c>
      <c r="H2945">
        <f t="shared" si="45"/>
        <v>112</v>
      </c>
      <c r="I2945" t="str" cm="1">
        <f t="array" ref="I2945">_xlfn.IFS(H2945&gt;411,"Platinum",AND(H2945&lt;=411, H2945&gt;311),"Gold",AND(H2945&lt;=311,H2945&gt;211),"Silver",H2945&lt;=211,"Bronze")</f>
        <v>Bronze</v>
      </c>
      <c r="J2945" t="str" cm="1">
        <f t="array" ref="J2945">_xlfn.IFS(
H2945="444","Champions",
LEFT(H2945,1)="4","Loyal Customers",
MID(H2945,2,1)="4","Potential Loyalists",
LEFT(H2945,1)="3","Promising",
LEFT(H2945,1)="2","Customers Needing Attention",
LEFT(H2945,1)&lt;="2","At Risk",
RIGHT(H2945,1)="4","Can't Lose Them",
TRUE,"Hibernating"
)</f>
        <v>At Risk</v>
      </c>
    </row>
    <row r="2946" spans="1:10" x14ac:dyDescent="0.25">
      <c r="A2946" s="3" t="s">
        <v>2962</v>
      </c>
      <c r="B2946">
        <v>83</v>
      </c>
      <c r="C2946">
        <v>4</v>
      </c>
      <c r="D2946">
        <v>1280.6399999999999</v>
      </c>
      <c r="E2946" cm="1">
        <f t="array" ref="E2946">_xlfn.IFS(B2946&gt;87,1,AND(B2946&lt;=87, B2946&gt;45),2,AND(B2946&lt;=45,B2946&gt;18),3,B2946&lt;=18,4)</f>
        <v>2</v>
      </c>
      <c r="F2946" cm="1">
        <f t="array" ref="F2946">_xlfn.IFS(C2946&gt;7,4,AND(C2946&lt;=7, C2946&gt;5),3,AND(C2946&lt;=5,C2946&gt;4),2,C2946&lt;=4,1)</f>
        <v>1</v>
      </c>
      <c r="G2946" cm="1">
        <f t="array" ref="G2946">_xlfn.IFS(D2946&gt;4094,4,AND(D2946&lt;=4094, D2946&gt;2784),3,AND(D2946&lt;=2784,D2946&gt;1779),2,D2946&lt;=1779,1)</f>
        <v>1</v>
      </c>
      <c r="H2946">
        <f t="shared" si="45"/>
        <v>211</v>
      </c>
      <c r="I2946" t="str" cm="1">
        <f t="array" ref="I2946">_xlfn.IFS(H2946&gt;411,"Platinum",AND(H2946&lt;=411, H2946&gt;311),"Gold",AND(H2946&lt;=311,H2946&gt;211),"Silver",H2946&lt;=211,"Bronze")</f>
        <v>Bronze</v>
      </c>
      <c r="J2946" t="str" cm="1">
        <f t="array" ref="J2946">_xlfn.IFS(
H2946="444","Champions",
LEFT(H2946,1)="4","Loyal Customers",
MID(H2946,2,1)="4","Potential Loyalists",
LEFT(H2946,1)="3","Promising",
LEFT(H2946,1)="2","Customers Needing Attention",
LEFT(H2946,1)&lt;="2","At Risk",
RIGHT(H2946,1)="4","Can't Lose Them",
TRUE,"Hibernating"
)</f>
        <v>Customers Needing Attention</v>
      </c>
    </row>
    <row r="2947" spans="1:10" x14ac:dyDescent="0.25">
      <c r="A2947" s="3" t="s">
        <v>2963</v>
      </c>
      <c r="B2947">
        <v>84</v>
      </c>
      <c r="C2947">
        <v>3</v>
      </c>
      <c r="D2947">
        <v>269.48500000000001</v>
      </c>
      <c r="E2947" cm="1">
        <f t="array" ref="E2947">_xlfn.IFS(B2947&gt;87,1,AND(B2947&lt;=87, B2947&gt;45),2,AND(B2947&lt;=45,B2947&gt;18),3,B2947&lt;=18,4)</f>
        <v>2</v>
      </c>
      <c r="F2947" cm="1">
        <f t="array" ref="F2947">_xlfn.IFS(C2947&gt;7,4,AND(C2947&lt;=7, C2947&gt;5),3,AND(C2947&lt;=5,C2947&gt;4),2,C2947&lt;=4,1)</f>
        <v>1</v>
      </c>
      <c r="G2947" cm="1">
        <f t="array" ref="G2947">_xlfn.IFS(D2947&gt;4094,4,AND(D2947&lt;=4094, D2947&gt;2784),3,AND(D2947&lt;=2784,D2947&gt;1779),2,D2947&lt;=1779,1)</f>
        <v>1</v>
      </c>
      <c r="H2947">
        <f t="shared" si="45"/>
        <v>211</v>
      </c>
      <c r="I2947" t="str" cm="1">
        <f t="array" ref="I2947">_xlfn.IFS(H2947&gt;411,"Platinum",AND(H2947&lt;=411, H2947&gt;311),"Gold",AND(H2947&lt;=311,H2947&gt;211),"Silver",H2947&lt;=211,"Bronze")</f>
        <v>Bronze</v>
      </c>
      <c r="J2947" t="str" cm="1">
        <f t="array" ref="J2947">_xlfn.IFS(
H2947="444","Champions",
LEFT(H2947,1)="4","Loyal Customers",
MID(H2947,2,1)="4","Potential Loyalists",
LEFT(H2947,1)="3","Promising",
LEFT(H2947,1)="2","Customers Needing Attention",
LEFT(H2947,1)&lt;="2","At Risk",
RIGHT(H2947,1)="4","Can't Lose Them",
TRUE,"Hibernating"
)</f>
        <v>Customers Needing Attention</v>
      </c>
    </row>
    <row r="2948" spans="1:10" x14ac:dyDescent="0.25">
      <c r="A2948" s="3" t="s">
        <v>2964</v>
      </c>
      <c r="B2948">
        <v>136</v>
      </c>
      <c r="C2948">
        <v>8</v>
      </c>
      <c r="D2948">
        <v>2714.76</v>
      </c>
      <c r="E2948" cm="1">
        <f t="array" ref="E2948">_xlfn.IFS(B2948&gt;87,1,AND(B2948&lt;=87, B2948&gt;45),2,AND(B2948&lt;=45,B2948&gt;18),3,B2948&lt;=18,4)</f>
        <v>1</v>
      </c>
      <c r="F2948" cm="1">
        <f t="array" ref="F2948">_xlfn.IFS(C2948&gt;7,4,AND(C2948&lt;=7, C2948&gt;5),3,AND(C2948&lt;=5,C2948&gt;4),2,C2948&lt;=4,1)</f>
        <v>4</v>
      </c>
      <c r="G2948" cm="1">
        <f t="array" ref="G2948">_xlfn.IFS(D2948&gt;4094,4,AND(D2948&lt;=4094, D2948&gt;2784),3,AND(D2948&lt;=2784,D2948&gt;1779),2,D2948&lt;=1779,1)</f>
        <v>2</v>
      </c>
      <c r="H2948">
        <f t="shared" si="45"/>
        <v>142</v>
      </c>
      <c r="I2948" t="str" cm="1">
        <f t="array" ref="I2948">_xlfn.IFS(H2948&gt;411,"Platinum",AND(H2948&lt;=411, H2948&gt;311),"Gold",AND(H2948&lt;=311,H2948&gt;211),"Silver",H2948&lt;=211,"Bronze")</f>
        <v>Bronze</v>
      </c>
      <c r="J2948" t="str" cm="1">
        <f t="array" ref="J2948">_xlfn.IFS(
H2948="444","Champions",
LEFT(H2948,1)="4","Loyal Customers",
MID(H2948,2,1)="4","Potential Loyalists",
LEFT(H2948,1)="3","Promising",
LEFT(H2948,1)="2","Customers Needing Attention",
LEFT(H2948,1)&lt;="2","At Risk",
RIGHT(H2948,1)="4","Can't Lose Them",
TRUE,"Hibernating"
)</f>
        <v>Potential Loyalists</v>
      </c>
    </row>
    <row r="2949" spans="1:10" x14ac:dyDescent="0.25">
      <c r="A2949" s="3" t="s">
        <v>2965</v>
      </c>
      <c r="B2949">
        <v>14</v>
      </c>
      <c r="C2949">
        <v>5</v>
      </c>
      <c r="D2949">
        <v>3369.4700000000003</v>
      </c>
      <c r="E2949" cm="1">
        <f t="array" ref="E2949">_xlfn.IFS(B2949&gt;87,1,AND(B2949&lt;=87, B2949&gt;45),2,AND(B2949&lt;=45,B2949&gt;18),3,B2949&lt;=18,4)</f>
        <v>4</v>
      </c>
      <c r="F2949" cm="1">
        <f t="array" ref="F2949">_xlfn.IFS(C2949&gt;7,4,AND(C2949&lt;=7, C2949&gt;5),3,AND(C2949&lt;=5,C2949&gt;4),2,C2949&lt;=4,1)</f>
        <v>2</v>
      </c>
      <c r="G2949" cm="1">
        <f t="array" ref="G2949">_xlfn.IFS(D2949&gt;4094,4,AND(D2949&lt;=4094, D2949&gt;2784),3,AND(D2949&lt;=2784,D2949&gt;1779),2,D2949&lt;=1779,1)</f>
        <v>3</v>
      </c>
      <c r="H2949">
        <f t="shared" ref="H2949:H3012" si="46">(100*E2949)+(10*F2949)+G2949</f>
        <v>423</v>
      </c>
      <c r="I2949" t="str" cm="1">
        <f t="array" ref="I2949">_xlfn.IFS(H2949&gt;411,"Platinum",AND(H2949&lt;=411, H2949&gt;311),"Gold",AND(H2949&lt;=311,H2949&gt;211),"Silver",H2949&lt;=211,"Bronze")</f>
        <v>Platinum</v>
      </c>
      <c r="J2949" t="str" cm="1">
        <f t="array" ref="J2949">_xlfn.IFS(
H2949="444","Champions",
LEFT(H2949,1)="4","Loyal Customers",
MID(H2949,2,1)="4","Potential Loyalists",
LEFT(H2949,1)="3","Promising",
LEFT(H2949,1)="2","Customers Needing Attention",
LEFT(H2949,1)&lt;="2","At Risk",
RIGHT(H2949,1)="4","Can't Lose Them",
TRUE,"Hibernating"
)</f>
        <v>Loyal Customers</v>
      </c>
    </row>
    <row r="2950" spans="1:10" x14ac:dyDescent="0.25">
      <c r="A2950" s="3" t="s">
        <v>2966</v>
      </c>
      <c r="B2950">
        <v>56</v>
      </c>
      <c r="C2950">
        <v>10</v>
      </c>
      <c r="D2950">
        <v>6985.24</v>
      </c>
      <c r="E2950" cm="1">
        <f t="array" ref="E2950">_xlfn.IFS(B2950&gt;87,1,AND(B2950&lt;=87, B2950&gt;45),2,AND(B2950&lt;=45,B2950&gt;18),3,B2950&lt;=18,4)</f>
        <v>2</v>
      </c>
      <c r="F2950" cm="1">
        <f t="array" ref="F2950">_xlfn.IFS(C2950&gt;7,4,AND(C2950&lt;=7, C2950&gt;5),3,AND(C2950&lt;=5,C2950&gt;4),2,C2950&lt;=4,1)</f>
        <v>4</v>
      </c>
      <c r="G2950" cm="1">
        <f t="array" ref="G2950">_xlfn.IFS(D2950&gt;4094,4,AND(D2950&lt;=4094, D2950&gt;2784),3,AND(D2950&lt;=2784,D2950&gt;1779),2,D2950&lt;=1779,1)</f>
        <v>4</v>
      </c>
      <c r="H2950">
        <f t="shared" si="46"/>
        <v>244</v>
      </c>
      <c r="I2950" t="str" cm="1">
        <f t="array" ref="I2950">_xlfn.IFS(H2950&gt;411,"Platinum",AND(H2950&lt;=411, H2950&gt;311),"Gold",AND(H2950&lt;=311,H2950&gt;211),"Silver",H2950&lt;=211,"Bronze")</f>
        <v>Silver</v>
      </c>
      <c r="J2950" t="str" cm="1">
        <f t="array" ref="J2950">_xlfn.IFS(
H2950="444","Champions",
LEFT(H2950,1)="4","Loyal Customers",
MID(H2950,2,1)="4","Potential Loyalists",
LEFT(H2950,1)="3","Promising",
LEFT(H2950,1)="2","Customers Needing Attention",
LEFT(H2950,1)&lt;="2","At Risk",
RIGHT(H2950,1)="4","Can't Lose Them",
TRUE,"Hibernating"
)</f>
        <v>Potential Loyalists</v>
      </c>
    </row>
    <row r="2951" spans="1:10" x14ac:dyDescent="0.25">
      <c r="A2951" s="3" t="s">
        <v>2967</v>
      </c>
      <c r="B2951">
        <v>36</v>
      </c>
      <c r="C2951">
        <v>7</v>
      </c>
      <c r="D2951">
        <v>4290.7699999999995</v>
      </c>
      <c r="E2951" cm="1">
        <f t="array" ref="E2951">_xlfn.IFS(B2951&gt;87,1,AND(B2951&lt;=87, B2951&gt;45),2,AND(B2951&lt;=45,B2951&gt;18),3,B2951&lt;=18,4)</f>
        <v>3</v>
      </c>
      <c r="F2951" cm="1">
        <f t="array" ref="F2951">_xlfn.IFS(C2951&gt;7,4,AND(C2951&lt;=7, C2951&gt;5),3,AND(C2951&lt;=5,C2951&gt;4),2,C2951&lt;=4,1)</f>
        <v>3</v>
      </c>
      <c r="G2951" cm="1">
        <f t="array" ref="G2951">_xlfn.IFS(D2951&gt;4094,4,AND(D2951&lt;=4094, D2951&gt;2784),3,AND(D2951&lt;=2784,D2951&gt;1779),2,D2951&lt;=1779,1)</f>
        <v>4</v>
      </c>
      <c r="H2951">
        <f t="shared" si="46"/>
        <v>334</v>
      </c>
      <c r="I2951" t="str" cm="1">
        <f t="array" ref="I2951">_xlfn.IFS(H2951&gt;411,"Platinum",AND(H2951&lt;=411, H2951&gt;311),"Gold",AND(H2951&lt;=311,H2951&gt;211),"Silver",H2951&lt;=211,"Bronze")</f>
        <v>Gold</v>
      </c>
      <c r="J2951" t="str" cm="1">
        <f t="array" ref="J2951">_xlfn.IFS(
H2951="444","Champions",
LEFT(H2951,1)="4","Loyal Customers",
MID(H2951,2,1)="4","Potential Loyalists",
LEFT(H2951,1)="3","Promising",
LEFT(H2951,1)="2","Customers Needing Attention",
LEFT(H2951,1)&lt;="2","At Risk",
RIGHT(H2951,1)="4","Can't Lose Them",
TRUE,"Hibernating"
)</f>
        <v>Promising</v>
      </c>
    </row>
    <row r="2952" spans="1:10" x14ac:dyDescent="0.25">
      <c r="A2952" s="3" t="s">
        <v>2968</v>
      </c>
      <c r="B2952">
        <v>155</v>
      </c>
      <c r="C2952">
        <v>4</v>
      </c>
      <c r="D2952">
        <v>2587.54</v>
      </c>
      <c r="E2952" cm="1">
        <f t="array" ref="E2952">_xlfn.IFS(B2952&gt;87,1,AND(B2952&lt;=87, B2952&gt;45),2,AND(B2952&lt;=45,B2952&gt;18),3,B2952&lt;=18,4)</f>
        <v>1</v>
      </c>
      <c r="F2952" cm="1">
        <f t="array" ref="F2952">_xlfn.IFS(C2952&gt;7,4,AND(C2952&lt;=7, C2952&gt;5),3,AND(C2952&lt;=5,C2952&gt;4),2,C2952&lt;=4,1)</f>
        <v>1</v>
      </c>
      <c r="G2952" cm="1">
        <f t="array" ref="G2952">_xlfn.IFS(D2952&gt;4094,4,AND(D2952&lt;=4094, D2952&gt;2784),3,AND(D2952&lt;=2784,D2952&gt;1779),2,D2952&lt;=1779,1)</f>
        <v>2</v>
      </c>
      <c r="H2952">
        <f t="shared" si="46"/>
        <v>112</v>
      </c>
      <c r="I2952" t="str" cm="1">
        <f t="array" ref="I2952">_xlfn.IFS(H2952&gt;411,"Platinum",AND(H2952&lt;=411, H2952&gt;311),"Gold",AND(H2952&lt;=311,H2952&gt;211),"Silver",H2952&lt;=211,"Bronze")</f>
        <v>Bronze</v>
      </c>
      <c r="J2952" t="str" cm="1">
        <f t="array" ref="J2952">_xlfn.IFS(
H2952="444","Champions",
LEFT(H2952,1)="4","Loyal Customers",
MID(H2952,2,1)="4","Potential Loyalists",
LEFT(H2952,1)="3","Promising",
LEFT(H2952,1)="2","Customers Needing Attention",
LEFT(H2952,1)&lt;="2","At Risk",
RIGHT(H2952,1)="4","Can't Lose Them",
TRUE,"Hibernating"
)</f>
        <v>At Risk</v>
      </c>
    </row>
    <row r="2953" spans="1:10" x14ac:dyDescent="0.25">
      <c r="A2953" s="3" t="s">
        <v>2969</v>
      </c>
      <c r="B2953">
        <v>89</v>
      </c>
      <c r="C2953">
        <v>6</v>
      </c>
      <c r="D2953">
        <v>4389.7300000000005</v>
      </c>
      <c r="E2953" cm="1">
        <f t="array" ref="E2953">_xlfn.IFS(B2953&gt;87,1,AND(B2953&lt;=87, B2953&gt;45),2,AND(B2953&lt;=45,B2953&gt;18),3,B2953&lt;=18,4)</f>
        <v>1</v>
      </c>
      <c r="F2953" cm="1">
        <f t="array" ref="F2953">_xlfn.IFS(C2953&gt;7,4,AND(C2953&lt;=7, C2953&gt;5),3,AND(C2953&lt;=5,C2953&gt;4),2,C2953&lt;=4,1)</f>
        <v>3</v>
      </c>
      <c r="G2953" cm="1">
        <f t="array" ref="G2953">_xlfn.IFS(D2953&gt;4094,4,AND(D2953&lt;=4094, D2953&gt;2784),3,AND(D2953&lt;=2784,D2953&gt;1779),2,D2953&lt;=1779,1)</f>
        <v>4</v>
      </c>
      <c r="H2953">
        <f t="shared" si="46"/>
        <v>134</v>
      </c>
      <c r="I2953" t="str" cm="1">
        <f t="array" ref="I2953">_xlfn.IFS(H2953&gt;411,"Platinum",AND(H2953&lt;=411, H2953&gt;311),"Gold",AND(H2953&lt;=311,H2953&gt;211),"Silver",H2953&lt;=211,"Bronze")</f>
        <v>Bronze</v>
      </c>
      <c r="J2953" t="str" cm="1">
        <f t="array" ref="J2953">_xlfn.IFS(
H2953="444","Champions",
LEFT(H2953,1)="4","Loyal Customers",
MID(H2953,2,1)="4","Potential Loyalists",
LEFT(H2953,1)="3","Promising",
LEFT(H2953,1)="2","Customers Needing Attention",
LEFT(H2953,1)&lt;="2","At Risk",
RIGHT(H2953,1)="4","Can't Lose Them",
TRUE,"Hibernating"
)</f>
        <v>At Risk</v>
      </c>
    </row>
    <row r="2954" spans="1:10" x14ac:dyDescent="0.25">
      <c r="A2954" s="3" t="s">
        <v>2970</v>
      </c>
      <c r="B2954">
        <v>55</v>
      </c>
      <c r="C2954">
        <v>8</v>
      </c>
      <c r="D2954">
        <v>4855.3999999999996</v>
      </c>
      <c r="E2954" cm="1">
        <f t="array" ref="E2954">_xlfn.IFS(B2954&gt;87,1,AND(B2954&lt;=87, B2954&gt;45),2,AND(B2954&lt;=45,B2954&gt;18),3,B2954&lt;=18,4)</f>
        <v>2</v>
      </c>
      <c r="F2954" cm="1">
        <f t="array" ref="F2954">_xlfn.IFS(C2954&gt;7,4,AND(C2954&lt;=7, C2954&gt;5),3,AND(C2954&lt;=5,C2954&gt;4),2,C2954&lt;=4,1)</f>
        <v>4</v>
      </c>
      <c r="G2954" cm="1">
        <f t="array" ref="G2954">_xlfn.IFS(D2954&gt;4094,4,AND(D2954&lt;=4094, D2954&gt;2784),3,AND(D2954&lt;=2784,D2954&gt;1779),2,D2954&lt;=1779,1)</f>
        <v>4</v>
      </c>
      <c r="H2954">
        <f t="shared" si="46"/>
        <v>244</v>
      </c>
      <c r="I2954" t="str" cm="1">
        <f t="array" ref="I2954">_xlfn.IFS(H2954&gt;411,"Platinum",AND(H2954&lt;=411, H2954&gt;311),"Gold",AND(H2954&lt;=311,H2954&gt;211),"Silver",H2954&lt;=211,"Bronze")</f>
        <v>Silver</v>
      </c>
      <c r="J2954" t="str" cm="1">
        <f t="array" ref="J2954">_xlfn.IFS(
H2954="444","Champions",
LEFT(H2954,1)="4","Loyal Customers",
MID(H2954,2,1)="4","Potential Loyalists",
LEFT(H2954,1)="3","Promising",
LEFT(H2954,1)="2","Customers Needing Attention",
LEFT(H2954,1)&lt;="2","At Risk",
RIGHT(H2954,1)="4","Can't Lose Them",
TRUE,"Hibernating"
)</f>
        <v>Potential Loyalists</v>
      </c>
    </row>
    <row r="2955" spans="1:10" x14ac:dyDescent="0.25">
      <c r="A2955" s="3" t="s">
        <v>2971</v>
      </c>
      <c r="B2955">
        <v>59</v>
      </c>
      <c r="C2955">
        <v>2</v>
      </c>
      <c r="D2955">
        <v>1694.5900000000001</v>
      </c>
      <c r="E2955" cm="1">
        <f t="array" ref="E2955">_xlfn.IFS(B2955&gt;87,1,AND(B2955&lt;=87, B2955&gt;45),2,AND(B2955&lt;=45,B2955&gt;18),3,B2955&lt;=18,4)</f>
        <v>2</v>
      </c>
      <c r="F2955" cm="1">
        <f t="array" ref="F2955">_xlfn.IFS(C2955&gt;7,4,AND(C2955&lt;=7, C2955&gt;5),3,AND(C2955&lt;=5,C2955&gt;4),2,C2955&lt;=4,1)</f>
        <v>1</v>
      </c>
      <c r="G2955" cm="1">
        <f t="array" ref="G2955">_xlfn.IFS(D2955&gt;4094,4,AND(D2955&lt;=4094, D2955&gt;2784),3,AND(D2955&lt;=2784,D2955&gt;1779),2,D2955&lt;=1779,1)</f>
        <v>1</v>
      </c>
      <c r="H2955">
        <f t="shared" si="46"/>
        <v>211</v>
      </c>
      <c r="I2955" t="str" cm="1">
        <f t="array" ref="I2955">_xlfn.IFS(H2955&gt;411,"Platinum",AND(H2955&lt;=411, H2955&gt;311),"Gold",AND(H2955&lt;=311,H2955&gt;211),"Silver",H2955&lt;=211,"Bronze")</f>
        <v>Bronze</v>
      </c>
      <c r="J2955" t="str" cm="1">
        <f t="array" ref="J2955">_xlfn.IFS(
H2955="444","Champions",
LEFT(H2955,1)="4","Loyal Customers",
MID(H2955,2,1)="4","Potential Loyalists",
LEFT(H2955,1)="3","Promising",
LEFT(H2955,1)="2","Customers Needing Attention",
LEFT(H2955,1)&lt;="2","At Risk",
RIGHT(H2955,1)="4","Can't Lose Them",
TRUE,"Hibernating"
)</f>
        <v>Customers Needing Attention</v>
      </c>
    </row>
    <row r="2956" spans="1:10" x14ac:dyDescent="0.25">
      <c r="A2956" s="3" t="s">
        <v>2972</v>
      </c>
      <c r="B2956">
        <v>11</v>
      </c>
      <c r="C2956">
        <v>4</v>
      </c>
      <c r="D2956">
        <v>1152.6299999999999</v>
      </c>
      <c r="E2956" cm="1">
        <f t="array" ref="E2956">_xlfn.IFS(B2956&gt;87,1,AND(B2956&lt;=87, B2956&gt;45),2,AND(B2956&lt;=45,B2956&gt;18),3,B2956&lt;=18,4)</f>
        <v>4</v>
      </c>
      <c r="F2956" cm="1">
        <f t="array" ref="F2956">_xlfn.IFS(C2956&gt;7,4,AND(C2956&lt;=7, C2956&gt;5),3,AND(C2956&lt;=5,C2956&gt;4),2,C2956&lt;=4,1)</f>
        <v>1</v>
      </c>
      <c r="G2956" cm="1">
        <f t="array" ref="G2956">_xlfn.IFS(D2956&gt;4094,4,AND(D2956&lt;=4094, D2956&gt;2784),3,AND(D2956&lt;=2784,D2956&gt;1779),2,D2956&lt;=1779,1)</f>
        <v>1</v>
      </c>
      <c r="H2956">
        <f t="shared" si="46"/>
        <v>411</v>
      </c>
      <c r="I2956" t="str" cm="1">
        <f t="array" ref="I2956">_xlfn.IFS(H2956&gt;411,"Platinum",AND(H2956&lt;=411, H2956&gt;311),"Gold",AND(H2956&lt;=311,H2956&gt;211),"Silver",H2956&lt;=211,"Bronze")</f>
        <v>Gold</v>
      </c>
      <c r="J2956" t="str" cm="1">
        <f t="array" ref="J2956">_xlfn.IFS(
H2956="444","Champions",
LEFT(H2956,1)="4","Loyal Customers",
MID(H2956,2,1)="4","Potential Loyalists",
LEFT(H2956,1)="3","Promising",
LEFT(H2956,1)="2","Customers Needing Attention",
LEFT(H2956,1)&lt;="2","At Risk",
RIGHT(H2956,1)="4","Can't Lose Them",
TRUE,"Hibernating"
)</f>
        <v>Loyal Customers</v>
      </c>
    </row>
    <row r="2957" spans="1:10" x14ac:dyDescent="0.25">
      <c r="A2957" s="3" t="s">
        <v>2973</v>
      </c>
      <c r="B2957">
        <v>95</v>
      </c>
      <c r="C2957">
        <v>4</v>
      </c>
      <c r="D2957">
        <v>1136.3400000000001</v>
      </c>
      <c r="E2957" cm="1">
        <f t="array" ref="E2957">_xlfn.IFS(B2957&gt;87,1,AND(B2957&lt;=87, B2957&gt;45),2,AND(B2957&lt;=45,B2957&gt;18),3,B2957&lt;=18,4)</f>
        <v>1</v>
      </c>
      <c r="F2957" cm="1">
        <f t="array" ref="F2957">_xlfn.IFS(C2957&gt;7,4,AND(C2957&lt;=7, C2957&gt;5),3,AND(C2957&lt;=5,C2957&gt;4),2,C2957&lt;=4,1)</f>
        <v>1</v>
      </c>
      <c r="G2957" cm="1">
        <f t="array" ref="G2957">_xlfn.IFS(D2957&gt;4094,4,AND(D2957&lt;=4094, D2957&gt;2784),3,AND(D2957&lt;=2784,D2957&gt;1779),2,D2957&lt;=1779,1)</f>
        <v>1</v>
      </c>
      <c r="H2957">
        <f t="shared" si="46"/>
        <v>111</v>
      </c>
      <c r="I2957" t="str" cm="1">
        <f t="array" ref="I2957">_xlfn.IFS(H2957&gt;411,"Platinum",AND(H2957&lt;=411, H2957&gt;311),"Gold",AND(H2957&lt;=311,H2957&gt;211),"Silver",H2957&lt;=211,"Bronze")</f>
        <v>Bronze</v>
      </c>
      <c r="J2957" t="str" cm="1">
        <f t="array" ref="J2957">_xlfn.IFS(
H2957="444","Champions",
LEFT(H2957,1)="4","Loyal Customers",
MID(H2957,2,1)="4","Potential Loyalists",
LEFT(H2957,1)="3","Promising",
LEFT(H2957,1)="2","Customers Needing Attention",
LEFT(H2957,1)&lt;="2","At Risk",
RIGHT(H2957,1)="4","Can't Lose Them",
TRUE,"Hibernating"
)</f>
        <v>At Risk</v>
      </c>
    </row>
    <row r="2958" spans="1:10" x14ac:dyDescent="0.25">
      <c r="A2958" s="3" t="s">
        <v>2974</v>
      </c>
      <c r="B2958">
        <v>14</v>
      </c>
      <c r="C2958">
        <v>5</v>
      </c>
      <c r="D2958">
        <v>4222.1399999999994</v>
      </c>
      <c r="E2958" cm="1">
        <f t="array" ref="E2958">_xlfn.IFS(B2958&gt;87,1,AND(B2958&lt;=87, B2958&gt;45),2,AND(B2958&lt;=45,B2958&gt;18),3,B2958&lt;=18,4)</f>
        <v>4</v>
      </c>
      <c r="F2958" cm="1">
        <f t="array" ref="F2958">_xlfn.IFS(C2958&gt;7,4,AND(C2958&lt;=7, C2958&gt;5),3,AND(C2958&lt;=5,C2958&gt;4),2,C2958&lt;=4,1)</f>
        <v>2</v>
      </c>
      <c r="G2958" cm="1">
        <f t="array" ref="G2958">_xlfn.IFS(D2958&gt;4094,4,AND(D2958&lt;=4094, D2958&gt;2784),3,AND(D2958&lt;=2784,D2958&gt;1779),2,D2958&lt;=1779,1)</f>
        <v>4</v>
      </c>
      <c r="H2958">
        <f t="shared" si="46"/>
        <v>424</v>
      </c>
      <c r="I2958" t="str" cm="1">
        <f t="array" ref="I2958">_xlfn.IFS(H2958&gt;411,"Platinum",AND(H2958&lt;=411, H2958&gt;311),"Gold",AND(H2958&lt;=311,H2958&gt;211),"Silver",H2958&lt;=211,"Bronze")</f>
        <v>Platinum</v>
      </c>
      <c r="J2958" t="str" cm="1">
        <f t="array" ref="J2958">_xlfn.IFS(
H2958="444","Champions",
LEFT(H2958,1)="4","Loyal Customers",
MID(H2958,2,1)="4","Potential Loyalists",
LEFT(H2958,1)="3","Promising",
LEFT(H2958,1)="2","Customers Needing Attention",
LEFT(H2958,1)&lt;="2","At Risk",
RIGHT(H2958,1)="4","Can't Lose Them",
TRUE,"Hibernating"
)</f>
        <v>Loyal Customers</v>
      </c>
    </row>
    <row r="2959" spans="1:10" x14ac:dyDescent="0.25">
      <c r="A2959" s="3" t="s">
        <v>2975</v>
      </c>
      <c r="B2959">
        <v>123</v>
      </c>
      <c r="C2959">
        <v>5</v>
      </c>
      <c r="D2959">
        <v>2144.29</v>
      </c>
      <c r="E2959" cm="1">
        <f t="array" ref="E2959">_xlfn.IFS(B2959&gt;87,1,AND(B2959&lt;=87, B2959&gt;45),2,AND(B2959&lt;=45,B2959&gt;18),3,B2959&lt;=18,4)</f>
        <v>1</v>
      </c>
      <c r="F2959" cm="1">
        <f t="array" ref="F2959">_xlfn.IFS(C2959&gt;7,4,AND(C2959&lt;=7, C2959&gt;5),3,AND(C2959&lt;=5,C2959&gt;4),2,C2959&lt;=4,1)</f>
        <v>2</v>
      </c>
      <c r="G2959" cm="1">
        <f t="array" ref="G2959">_xlfn.IFS(D2959&gt;4094,4,AND(D2959&lt;=4094, D2959&gt;2784),3,AND(D2959&lt;=2784,D2959&gt;1779),2,D2959&lt;=1779,1)</f>
        <v>2</v>
      </c>
      <c r="H2959">
        <f t="shared" si="46"/>
        <v>122</v>
      </c>
      <c r="I2959" t="str" cm="1">
        <f t="array" ref="I2959">_xlfn.IFS(H2959&gt;411,"Platinum",AND(H2959&lt;=411, H2959&gt;311),"Gold",AND(H2959&lt;=311,H2959&gt;211),"Silver",H2959&lt;=211,"Bronze")</f>
        <v>Bronze</v>
      </c>
      <c r="J2959" t="str" cm="1">
        <f t="array" ref="J2959">_xlfn.IFS(
H2959="444","Champions",
LEFT(H2959,1)="4","Loyal Customers",
MID(H2959,2,1)="4","Potential Loyalists",
LEFT(H2959,1)="3","Promising",
LEFT(H2959,1)="2","Customers Needing Attention",
LEFT(H2959,1)&lt;="2","At Risk",
RIGHT(H2959,1)="4","Can't Lose Them",
TRUE,"Hibernating"
)</f>
        <v>At Risk</v>
      </c>
    </row>
    <row r="2960" spans="1:10" x14ac:dyDescent="0.25">
      <c r="A2960" s="3" t="s">
        <v>2976</v>
      </c>
      <c r="B2960">
        <v>14</v>
      </c>
      <c r="C2960">
        <v>8</v>
      </c>
      <c r="D2960">
        <v>5916.69</v>
      </c>
      <c r="E2960" cm="1">
        <f t="array" ref="E2960">_xlfn.IFS(B2960&gt;87,1,AND(B2960&lt;=87, B2960&gt;45),2,AND(B2960&lt;=45,B2960&gt;18),3,B2960&lt;=18,4)</f>
        <v>4</v>
      </c>
      <c r="F2960" cm="1">
        <f t="array" ref="F2960">_xlfn.IFS(C2960&gt;7,4,AND(C2960&lt;=7, C2960&gt;5),3,AND(C2960&lt;=5,C2960&gt;4),2,C2960&lt;=4,1)</f>
        <v>4</v>
      </c>
      <c r="G2960" cm="1">
        <f t="array" ref="G2960">_xlfn.IFS(D2960&gt;4094,4,AND(D2960&lt;=4094, D2960&gt;2784),3,AND(D2960&lt;=2784,D2960&gt;1779),2,D2960&lt;=1779,1)</f>
        <v>4</v>
      </c>
      <c r="H2960">
        <f t="shared" si="46"/>
        <v>444</v>
      </c>
      <c r="I2960" t="str" cm="1">
        <f t="array" ref="I2960">_xlfn.IFS(H2960&gt;411,"Platinum",AND(H2960&lt;=411, H2960&gt;311),"Gold",AND(H2960&lt;=311,H2960&gt;211),"Silver",H2960&lt;=211,"Bronze")</f>
        <v>Platinum</v>
      </c>
      <c r="J2960" t="str" cm="1">
        <f t="array" ref="J2960">_xlfn.IFS(
H2960="444","Champions",
LEFT(H2960,1)="4","Loyal Customers",
MID(H2960,2,1)="4","Potential Loyalists",
LEFT(H2960,1)="3","Promising",
LEFT(H2960,1)="2","Customers Needing Attention",
LEFT(H2960,1)&lt;="2","At Risk",
RIGHT(H2960,1)="4","Can't Lose Them",
TRUE,"Hibernating"
)</f>
        <v>Loyal Customers</v>
      </c>
    </row>
    <row r="2961" spans="1:10" x14ac:dyDescent="0.25">
      <c r="A2961" s="3" t="s">
        <v>2977</v>
      </c>
      <c r="B2961">
        <v>19</v>
      </c>
      <c r="C2961">
        <v>10</v>
      </c>
      <c r="D2961">
        <v>4722.2100000000009</v>
      </c>
      <c r="E2961" cm="1">
        <f t="array" ref="E2961">_xlfn.IFS(B2961&gt;87,1,AND(B2961&lt;=87, B2961&gt;45),2,AND(B2961&lt;=45,B2961&gt;18),3,B2961&lt;=18,4)</f>
        <v>3</v>
      </c>
      <c r="F2961" cm="1">
        <f t="array" ref="F2961">_xlfn.IFS(C2961&gt;7,4,AND(C2961&lt;=7, C2961&gt;5),3,AND(C2961&lt;=5,C2961&gt;4),2,C2961&lt;=4,1)</f>
        <v>4</v>
      </c>
      <c r="G2961" cm="1">
        <f t="array" ref="G2961">_xlfn.IFS(D2961&gt;4094,4,AND(D2961&lt;=4094, D2961&gt;2784),3,AND(D2961&lt;=2784,D2961&gt;1779),2,D2961&lt;=1779,1)</f>
        <v>4</v>
      </c>
      <c r="H2961">
        <f t="shared" si="46"/>
        <v>344</v>
      </c>
      <c r="I2961" t="str" cm="1">
        <f t="array" ref="I2961">_xlfn.IFS(H2961&gt;411,"Platinum",AND(H2961&lt;=411, H2961&gt;311),"Gold",AND(H2961&lt;=311,H2961&gt;211),"Silver",H2961&lt;=211,"Bronze")</f>
        <v>Gold</v>
      </c>
      <c r="J2961" t="str" cm="1">
        <f t="array" ref="J2961">_xlfn.IFS(
H2961="444","Champions",
LEFT(H2961,1)="4","Loyal Customers",
MID(H2961,2,1)="4","Potential Loyalists",
LEFT(H2961,1)="3","Promising",
LEFT(H2961,1)="2","Customers Needing Attention",
LEFT(H2961,1)&lt;="2","At Risk",
RIGHT(H2961,1)="4","Can't Lose Them",
TRUE,"Hibernating"
)</f>
        <v>Potential Loyalists</v>
      </c>
    </row>
    <row r="2962" spans="1:10" x14ac:dyDescent="0.25">
      <c r="A2962" s="3" t="s">
        <v>2978</v>
      </c>
      <c r="B2962">
        <v>10</v>
      </c>
      <c r="C2962">
        <v>6</v>
      </c>
      <c r="D2962">
        <v>2632.16</v>
      </c>
      <c r="E2962" cm="1">
        <f t="array" ref="E2962">_xlfn.IFS(B2962&gt;87,1,AND(B2962&lt;=87, B2962&gt;45),2,AND(B2962&lt;=45,B2962&gt;18),3,B2962&lt;=18,4)</f>
        <v>4</v>
      </c>
      <c r="F2962" cm="1">
        <f t="array" ref="F2962">_xlfn.IFS(C2962&gt;7,4,AND(C2962&lt;=7, C2962&gt;5),3,AND(C2962&lt;=5,C2962&gt;4),2,C2962&lt;=4,1)</f>
        <v>3</v>
      </c>
      <c r="G2962" cm="1">
        <f t="array" ref="G2962">_xlfn.IFS(D2962&gt;4094,4,AND(D2962&lt;=4094, D2962&gt;2784),3,AND(D2962&lt;=2784,D2962&gt;1779),2,D2962&lt;=1779,1)</f>
        <v>2</v>
      </c>
      <c r="H2962">
        <f t="shared" si="46"/>
        <v>432</v>
      </c>
      <c r="I2962" t="str" cm="1">
        <f t="array" ref="I2962">_xlfn.IFS(H2962&gt;411,"Platinum",AND(H2962&lt;=411, H2962&gt;311),"Gold",AND(H2962&lt;=311,H2962&gt;211),"Silver",H2962&lt;=211,"Bronze")</f>
        <v>Platinum</v>
      </c>
      <c r="J2962" t="str" cm="1">
        <f t="array" ref="J2962">_xlfn.IFS(
H2962="444","Champions",
LEFT(H2962,1)="4","Loyal Customers",
MID(H2962,2,1)="4","Potential Loyalists",
LEFT(H2962,1)="3","Promising",
LEFT(H2962,1)="2","Customers Needing Attention",
LEFT(H2962,1)&lt;="2","At Risk",
RIGHT(H2962,1)="4","Can't Lose Them",
TRUE,"Hibernating"
)</f>
        <v>Loyal Customers</v>
      </c>
    </row>
    <row r="2963" spans="1:10" x14ac:dyDescent="0.25">
      <c r="A2963" s="3" t="s">
        <v>2979</v>
      </c>
      <c r="B2963">
        <v>261</v>
      </c>
      <c r="C2963">
        <v>3</v>
      </c>
      <c r="D2963">
        <v>938.25</v>
      </c>
      <c r="E2963" cm="1">
        <f t="array" ref="E2963">_xlfn.IFS(B2963&gt;87,1,AND(B2963&lt;=87, B2963&gt;45),2,AND(B2963&lt;=45,B2963&gt;18),3,B2963&lt;=18,4)</f>
        <v>1</v>
      </c>
      <c r="F2963" cm="1">
        <f t="array" ref="F2963">_xlfn.IFS(C2963&gt;7,4,AND(C2963&lt;=7, C2963&gt;5),3,AND(C2963&lt;=5,C2963&gt;4),2,C2963&lt;=4,1)</f>
        <v>1</v>
      </c>
      <c r="G2963" cm="1">
        <f t="array" ref="G2963">_xlfn.IFS(D2963&gt;4094,4,AND(D2963&lt;=4094, D2963&gt;2784),3,AND(D2963&lt;=2784,D2963&gt;1779),2,D2963&lt;=1779,1)</f>
        <v>1</v>
      </c>
      <c r="H2963">
        <f t="shared" si="46"/>
        <v>111</v>
      </c>
      <c r="I2963" t="str" cm="1">
        <f t="array" ref="I2963">_xlfn.IFS(H2963&gt;411,"Platinum",AND(H2963&lt;=411, H2963&gt;311),"Gold",AND(H2963&lt;=311,H2963&gt;211),"Silver",H2963&lt;=211,"Bronze")</f>
        <v>Bronze</v>
      </c>
      <c r="J2963" t="str" cm="1">
        <f t="array" ref="J2963">_xlfn.IFS(
H2963="444","Champions",
LEFT(H2963,1)="4","Loyal Customers",
MID(H2963,2,1)="4","Potential Loyalists",
LEFT(H2963,1)="3","Promising",
LEFT(H2963,1)="2","Customers Needing Attention",
LEFT(H2963,1)&lt;="2","At Risk",
RIGHT(H2963,1)="4","Can't Lose Them",
TRUE,"Hibernating"
)</f>
        <v>At Risk</v>
      </c>
    </row>
    <row r="2964" spans="1:10" x14ac:dyDescent="0.25">
      <c r="A2964" s="3" t="s">
        <v>2980</v>
      </c>
      <c r="B2964">
        <v>55</v>
      </c>
      <c r="C2964">
        <v>4</v>
      </c>
      <c r="D2964">
        <v>2326.39</v>
      </c>
      <c r="E2964" cm="1">
        <f t="array" ref="E2964">_xlfn.IFS(B2964&gt;87,1,AND(B2964&lt;=87, B2964&gt;45),2,AND(B2964&lt;=45,B2964&gt;18),3,B2964&lt;=18,4)</f>
        <v>2</v>
      </c>
      <c r="F2964" cm="1">
        <f t="array" ref="F2964">_xlfn.IFS(C2964&gt;7,4,AND(C2964&lt;=7, C2964&gt;5),3,AND(C2964&lt;=5,C2964&gt;4),2,C2964&lt;=4,1)</f>
        <v>1</v>
      </c>
      <c r="G2964" cm="1">
        <f t="array" ref="G2964">_xlfn.IFS(D2964&gt;4094,4,AND(D2964&lt;=4094, D2964&gt;2784),3,AND(D2964&lt;=2784,D2964&gt;1779),2,D2964&lt;=1779,1)</f>
        <v>2</v>
      </c>
      <c r="H2964">
        <f t="shared" si="46"/>
        <v>212</v>
      </c>
      <c r="I2964" t="str" cm="1">
        <f t="array" ref="I2964">_xlfn.IFS(H2964&gt;411,"Platinum",AND(H2964&lt;=411, H2964&gt;311),"Gold",AND(H2964&lt;=311,H2964&gt;211),"Silver",H2964&lt;=211,"Bronze")</f>
        <v>Silver</v>
      </c>
      <c r="J2964" t="str" cm="1">
        <f t="array" ref="J2964">_xlfn.IFS(
H2964="444","Champions",
LEFT(H2964,1)="4","Loyal Customers",
MID(H2964,2,1)="4","Potential Loyalists",
LEFT(H2964,1)="3","Promising",
LEFT(H2964,1)="2","Customers Needing Attention",
LEFT(H2964,1)&lt;="2","At Risk",
RIGHT(H2964,1)="4","Can't Lose Them",
TRUE,"Hibernating"
)</f>
        <v>Customers Needing Attention</v>
      </c>
    </row>
    <row r="2965" spans="1:10" x14ac:dyDescent="0.25">
      <c r="A2965" s="3" t="s">
        <v>2981</v>
      </c>
      <c r="B2965">
        <v>4</v>
      </c>
      <c r="C2965">
        <v>7</v>
      </c>
      <c r="D2965">
        <v>5417.83</v>
      </c>
      <c r="E2965" cm="1">
        <f t="array" ref="E2965">_xlfn.IFS(B2965&gt;87,1,AND(B2965&lt;=87, B2965&gt;45),2,AND(B2965&lt;=45,B2965&gt;18),3,B2965&lt;=18,4)</f>
        <v>4</v>
      </c>
      <c r="F2965" cm="1">
        <f t="array" ref="F2965">_xlfn.IFS(C2965&gt;7,4,AND(C2965&lt;=7, C2965&gt;5),3,AND(C2965&lt;=5,C2965&gt;4),2,C2965&lt;=4,1)</f>
        <v>3</v>
      </c>
      <c r="G2965" cm="1">
        <f t="array" ref="G2965">_xlfn.IFS(D2965&gt;4094,4,AND(D2965&lt;=4094, D2965&gt;2784),3,AND(D2965&lt;=2784,D2965&gt;1779),2,D2965&lt;=1779,1)</f>
        <v>4</v>
      </c>
      <c r="H2965">
        <f t="shared" si="46"/>
        <v>434</v>
      </c>
      <c r="I2965" t="str" cm="1">
        <f t="array" ref="I2965">_xlfn.IFS(H2965&gt;411,"Platinum",AND(H2965&lt;=411, H2965&gt;311),"Gold",AND(H2965&lt;=311,H2965&gt;211),"Silver",H2965&lt;=211,"Bronze")</f>
        <v>Platinum</v>
      </c>
      <c r="J2965" t="str" cm="1">
        <f t="array" ref="J2965">_xlfn.IFS(
H2965="444","Champions",
LEFT(H2965,1)="4","Loyal Customers",
MID(H2965,2,1)="4","Potential Loyalists",
LEFT(H2965,1)="3","Promising",
LEFT(H2965,1)="2","Customers Needing Attention",
LEFT(H2965,1)&lt;="2","At Risk",
RIGHT(H2965,1)="4","Can't Lose Them",
TRUE,"Hibernating"
)</f>
        <v>Loyal Customers</v>
      </c>
    </row>
    <row r="2966" spans="1:10" x14ac:dyDescent="0.25">
      <c r="A2966" s="3" t="s">
        <v>2982</v>
      </c>
      <c r="B2966">
        <v>16</v>
      </c>
      <c r="C2966">
        <v>5</v>
      </c>
      <c r="D2966">
        <v>819.26</v>
      </c>
      <c r="E2966" cm="1">
        <f t="array" ref="E2966">_xlfn.IFS(B2966&gt;87,1,AND(B2966&lt;=87, B2966&gt;45),2,AND(B2966&lt;=45,B2966&gt;18),3,B2966&lt;=18,4)</f>
        <v>4</v>
      </c>
      <c r="F2966" cm="1">
        <f t="array" ref="F2966">_xlfn.IFS(C2966&gt;7,4,AND(C2966&lt;=7, C2966&gt;5),3,AND(C2966&lt;=5,C2966&gt;4),2,C2966&lt;=4,1)</f>
        <v>2</v>
      </c>
      <c r="G2966" cm="1">
        <f t="array" ref="G2966">_xlfn.IFS(D2966&gt;4094,4,AND(D2966&lt;=4094, D2966&gt;2784),3,AND(D2966&lt;=2784,D2966&gt;1779),2,D2966&lt;=1779,1)</f>
        <v>1</v>
      </c>
      <c r="H2966">
        <f t="shared" si="46"/>
        <v>421</v>
      </c>
      <c r="I2966" t="str" cm="1">
        <f t="array" ref="I2966">_xlfn.IFS(H2966&gt;411,"Platinum",AND(H2966&lt;=411, H2966&gt;311),"Gold",AND(H2966&lt;=311,H2966&gt;211),"Silver",H2966&lt;=211,"Bronze")</f>
        <v>Platinum</v>
      </c>
      <c r="J2966" t="str" cm="1">
        <f t="array" ref="J2966">_xlfn.IFS(
H2966="444","Champions",
LEFT(H2966,1)="4","Loyal Customers",
MID(H2966,2,1)="4","Potential Loyalists",
LEFT(H2966,1)="3","Promising",
LEFT(H2966,1)="2","Customers Needing Attention",
LEFT(H2966,1)&lt;="2","At Risk",
RIGHT(H2966,1)="4","Can't Lose Them",
TRUE,"Hibernating"
)</f>
        <v>Loyal Customers</v>
      </c>
    </row>
    <row r="2967" spans="1:10" x14ac:dyDescent="0.25">
      <c r="A2967" s="3" t="s">
        <v>2983</v>
      </c>
      <c r="B2967">
        <v>154</v>
      </c>
      <c r="C2967">
        <v>2</v>
      </c>
      <c r="D2967">
        <v>624.90000000000009</v>
      </c>
      <c r="E2967" cm="1">
        <f t="array" ref="E2967">_xlfn.IFS(B2967&gt;87,1,AND(B2967&lt;=87, B2967&gt;45),2,AND(B2967&lt;=45,B2967&gt;18),3,B2967&lt;=18,4)</f>
        <v>1</v>
      </c>
      <c r="F2967" cm="1">
        <f t="array" ref="F2967">_xlfn.IFS(C2967&gt;7,4,AND(C2967&lt;=7, C2967&gt;5),3,AND(C2967&lt;=5,C2967&gt;4),2,C2967&lt;=4,1)</f>
        <v>1</v>
      </c>
      <c r="G2967" cm="1">
        <f t="array" ref="G2967">_xlfn.IFS(D2967&gt;4094,4,AND(D2967&lt;=4094, D2967&gt;2784),3,AND(D2967&lt;=2784,D2967&gt;1779),2,D2967&lt;=1779,1)</f>
        <v>1</v>
      </c>
      <c r="H2967">
        <f t="shared" si="46"/>
        <v>111</v>
      </c>
      <c r="I2967" t="str" cm="1">
        <f t="array" ref="I2967">_xlfn.IFS(H2967&gt;411,"Platinum",AND(H2967&lt;=411, H2967&gt;311),"Gold",AND(H2967&lt;=311,H2967&gt;211),"Silver",H2967&lt;=211,"Bronze")</f>
        <v>Bronze</v>
      </c>
      <c r="J2967" t="str" cm="1">
        <f t="array" ref="J2967">_xlfn.IFS(
H2967="444","Champions",
LEFT(H2967,1)="4","Loyal Customers",
MID(H2967,2,1)="4","Potential Loyalists",
LEFT(H2967,1)="3","Promising",
LEFT(H2967,1)="2","Customers Needing Attention",
LEFT(H2967,1)&lt;="2","At Risk",
RIGHT(H2967,1)="4","Can't Lose Them",
TRUE,"Hibernating"
)</f>
        <v>At Risk</v>
      </c>
    </row>
    <row r="2968" spans="1:10" x14ac:dyDescent="0.25">
      <c r="A2968" s="3" t="s">
        <v>2984</v>
      </c>
      <c r="B2968">
        <v>41</v>
      </c>
      <c r="C2968">
        <v>4</v>
      </c>
      <c r="D2968">
        <v>1663.83</v>
      </c>
      <c r="E2968" cm="1">
        <f t="array" ref="E2968">_xlfn.IFS(B2968&gt;87,1,AND(B2968&lt;=87, B2968&gt;45),2,AND(B2968&lt;=45,B2968&gt;18),3,B2968&lt;=18,4)</f>
        <v>3</v>
      </c>
      <c r="F2968" cm="1">
        <f t="array" ref="F2968">_xlfn.IFS(C2968&gt;7,4,AND(C2968&lt;=7, C2968&gt;5),3,AND(C2968&lt;=5,C2968&gt;4),2,C2968&lt;=4,1)</f>
        <v>1</v>
      </c>
      <c r="G2968" cm="1">
        <f t="array" ref="G2968">_xlfn.IFS(D2968&gt;4094,4,AND(D2968&lt;=4094, D2968&gt;2784),3,AND(D2968&lt;=2784,D2968&gt;1779),2,D2968&lt;=1779,1)</f>
        <v>1</v>
      </c>
      <c r="H2968">
        <f t="shared" si="46"/>
        <v>311</v>
      </c>
      <c r="I2968" t="str" cm="1">
        <f t="array" ref="I2968">_xlfn.IFS(H2968&gt;411,"Platinum",AND(H2968&lt;=411, H2968&gt;311),"Gold",AND(H2968&lt;=311,H2968&gt;211),"Silver",H2968&lt;=211,"Bronze")</f>
        <v>Silver</v>
      </c>
      <c r="J2968" t="str" cm="1">
        <f t="array" ref="J2968">_xlfn.IFS(
H2968="444","Champions",
LEFT(H2968,1)="4","Loyal Customers",
MID(H2968,2,1)="4","Potential Loyalists",
LEFT(H2968,1)="3","Promising",
LEFT(H2968,1)="2","Customers Needing Attention",
LEFT(H2968,1)&lt;="2","At Risk",
RIGHT(H2968,1)="4","Can't Lose Them",
TRUE,"Hibernating"
)</f>
        <v>Promising</v>
      </c>
    </row>
    <row r="2969" spans="1:10" x14ac:dyDescent="0.25">
      <c r="A2969" s="3" t="s">
        <v>2985</v>
      </c>
      <c r="B2969">
        <v>18</v>
      </c>
      <c r="C2969">
        <v>6</v>
      </c>
      <c r="D2969">
        <v>2795.77</v>
      </c>
      <c r="E2969" cm="1">
        <f t="array" ref="E2969">_xlfn.IFS(B2969&gt;87,1,AND(B2969&lt;=87, B2969&gt;45),2,AND(B2969&lt;=45,B2969&gt;18),3,B2969&lt;=18,4)</f>
        <v>4</v>
      </c>
      <c r="F2969" cm="1">
        <f t="array" ref="F2969">_xlfn.IFS(C2969&gt;7,4,AND(C2969&lt;=7, C2969&gt;5),3,AND(C2969&lt;=5,C2969&gt;4),2,C2969&lt;=4,1)</f>
        <v>3</v>
      </c>
      <c r="G2969" cm="1">
        <f t="array" ref="G2969">_xlfn.IFS(D2969&gt;4094,4,AND(D2969&lt;=4094, D2969&gt;2784),3,AND(D2969&lt;=2784,D2969&gt;1779),2,D2969&lt;=1779,1)</f>
        <v>3</v>
      </c>
      <c r="H2969">
        <f t="shared" si="46"/>
        <v>433</v>
      </c>
      <c r="I2969" t="str" cm="1">
        <f t="array" ref="I2969">_xlfn.IFS(H2969&gt;411,"Platinum",AND(H2969&lt;=411, H2969&gt;311),"Gold",AND(H2969&lt;=311,H2969&gt;211),"Silver",H2969&lt;=211,"Bronze")</f>
        <v>Platinum</v>
      </c>
      <c r="J2969" t="str" cm="1">
        <f t="array" ref="J2969">_xlfn.IFS(
H2969="444","Champions",
LEFT(H2969,1)="4","Loyal Customers",
MID(H2969,2,1)="4","Potential Loyalists",
LEFT(H2969,1)="3","Promising",
LEFT(H2969,1)="2","Customers Needing Attention",
LEFT(H2969,1)&lt;="2","At Risk",
RIGHT(H2969,1)="4","Can't Lose Them",
TRUE,"Hibernating"
)</f>
        <v>Loyal Customers</v>
      </c>
    </row>
    <row r="2970" spans="1:10" x14ac:dyDescent="0.25">
      <c r="A2970" s="3" t="s">
        <v>2986</v>
      </c>
      <c r="B2970">
        <v>138</v>
      </c>
      <c r="C2970">
        <v>7</v>
      </c>
      <c r="D2970">
        <v>2024.5300000000002</v>
      </c>
      <c r="E2970" cm="1">
        <f t="array" ref="E2970">_xlfn.IFS(B2970&gt;87,1,AND(B2970&lt;=87, B2970&gt;45),2,AND(B2970&lt;=45,B2970&gt;18),3,B2970&lt;=18,4)</f>
        <v>1</v>
      </c>
      <c r="F2970" cm="1">
        <f t="array" ref="F2970">_xlfn.IFS(C2970&gt;7,4,AND(C2970&lt;=7, C2970&gt;5),3,AND(C2970&lt;=5,C2970&gt;4),2,C2970&lt;=4,1)</f>
        <v>3</v>
      </c>
      <c r="G2970" cm="1">
        <f t="array" ref="G2970">_xlfn.IFS(D2970&gt;4094,4,AND(D2970&lt;=4094, D2970&gt;2784),3,AND(D2970&lt;=2784,D2970&gt;1779),2,D2970&lt;=1779,1)</f>
        <v>2</v>
      </c>
      <c r="H2970">
        <f t="shared" si="46"/>
        <v>132</v>
      </c>
      <c r="I2970" t="str" cm="1">
        <f t="array" ref="I2970">_xlfn.IFS(H2970&gt;411,"Platinum",AND(H2970&lt;=411, H2970&gt;311),"Gold",AND(H2970&lt;=311,H2970&gt;211),"Silver",H2970&lt;=211,"Bronze")</f>
        <v>Bronze</v>
      </c>
      <c r="J2970" t="str" cm="1">
        <f t="array" ref="J2970">_xlfn.IFS(
H2970="444","Champions",
LEFT(H2970,1)="4","Loyal Customers",
MID(H2970,2,1)="4","Potential Loyalists",
LEFT(H2970,1)="3","Promising",
LEFT(H2970,1)="2","Customers Needing Attention",
LEFT(H2970,1)&lt;="2","At Risk",
RIGHT(H2970,1)="4","Can't Lose Them",
TRUE,"Hibernating"
)</f>
        <v>At Risk</v>
      </c>
    </row>
    <row r="2971" spans="1:10" x14ac:dyDescent="0.25">
      <c r="A2971" s="3" t="s">
        <v>2987</v>
      </c>
      <c r="B2971">
        <v>119</v>
      </c>
      <c r="C2971">
        <v>8</v>
      </c>
      <c r="D2971">
        <v>3584.83</v>
      </c>
      <c r="E2971" cm="1">
        <f t="array" ref="E2971">_xlfn.IFS(B2971&gt;87,1,AND(B2971&lt;=87, B2971&gt;45),2,AND(B2971&lt;=45,B2971&gt;18),3,B2971&lt;=18,4)</f>
        <v>1</v>
      </c>
      <c r="F2971" cm="1">
        <f t="array" ref="F2971">_xlfn.IFS(C2971&gt;7,4,AND(C2971&lt;=7, C2971&gt;5),3,AND(C2971&lt;=5,C2971&gt;4),2,C2971&lt;=4,1)</f>
        <v>4</v>
      </c>
      <c r="G2971" cm="1">
        <f t="array" ref="G2971">_xlfn.IFS(D2971&gt;4094,4,AND(D2971&lt;=4094, D2971&gt;2784),3,AND(D2971&lt;=2784,D2971&gt;1779),2,D2971&lt;=1779,1)</f>
        <v>3</v>
      </c>
      <c r="H2971">
        <f t="shared" si="46"/>
        <v>143</v>
      </c>
      <c r="I2971" t="str" cm="1">
        <f t="array" ref="I2971">_xlfn.IFS(H2971&gt;411,"Platinum",AND(H2971&lt;=411, H2971&gt;311),"Gold",AND(H2971&lt;=311,H2971&gt;211),"Silver",H2971&lt;=211,"Bronze")</f>
        <v>Bronze</v>
      </c>
      <c r="J2971" t="str" cm="1">
        <f t="array" ref="J2971">_xlfn.IFS(
H2971="444","Champions",
LEFT(H2971,1)="4","Loyal Customers",
MID(H2971,2,1)="4","Potential Loyalists",
LEFT(H2971,1)="3","Promising",
LEFT(H2971,1)="2","Customers Needing Attention",
LEFT(H2971,1)&lt;="2","At Risk",
RIGHT(H2971,1)="4","Can't Lose Them",
TRUE,"Hibernating"
)</f>
        <v>Potential Loyalists</v>
      </c>
    </row>
    <row r="2972" spans="1:10" x14ac:dyDescent="0.25">
      <c r="A2972" s="3" t="s">
        <v>2988</v>
      </c>
      <c r="B2972">
        <v>154</v>
      </c>
      <c r="C2972">
        <v>3</v>
      </c>
      <c r="D2972">
        <v>1111.55</v>
      </c>
      <c r="E2972" cm="1">
        <f t="array" ref="E2972">_xlfn.IFS(B2972&gt;87,1,AND(B2972&lt;=87, B2972&gt;45),2,AND(B2972&lt;=45,B2972&gt;18),3,B2972&lt;=18,4)</f>
        <v>1</v>
      </c>
      <c r="F2972" cm="1">
        <f t="array" ref="F2972">_xlfn.IFS(C2972&gt;7,4,AND(C2972&lt;=7, C2972&gt;5),3,AND(C2972&lt;=5,C2972&gt;4),2,C2972&lt;=4,1)</f>
        <v>1</v>
      </c>
      <c r="G2972" cm="1">
        <f t="array" ref="G2972">_xlfn.IFS(D2972&gt;4094,4,AND(D2972&lt;=4094, D2972&gt;2784),3,AND(D2972&lt;=2784,D2972&gt;1779),2,D2972&lt;=1779,1)</f>
        <v>1</v>
      </c>
      <c r="H2972">
        <f t="shared" si="46"/>
        <v>111</v>
      </c>
      <c r="I2972" t="str" cm="1">
        <f t="array" ref="I2972">_xlfn.IFS(H2972&gt;411,"Platinum",AND(H2972&lt;=411, H2972&gt;311),"Gold",AND(H2972&lt;=311,H2972&gt;211),"Silver",H2972&lt;=211,"Bronze")</f>
        <v>Bronze</v>
      </c>
      <c r="J2972" t="str" cm="1">
        <f t="array" ref="J2972">_xlfn.IFS(
H2972="444","Champions",
LEFT(H2972,1)="4","Loyal Customers",
MID(H2972,2,1)="4","Potential Loyalists",
LEFT(H2972,1)="3","Promising",
LEFT(H2972,1)="2","Customers Needing Attention",
LEFT(H2972,1)&lt;="2","At Risk",
RIGHT(H2972,1)="4","Can't Lose Them",
TRUE,"Hibernating"
)</f>
        <v>At Risk</v>
      </c>
    </row>
    <row r="2973" spans="1:10" x14ac:dyDescent="0.25">
      <c r="A2973" s="3" t="s">
        <v>2989</v>
      </c>
      <c r="B2973">
        <v>43</v>
      </c>
      <c r="C2973">
        <v>2</v>
      </c>
      <c r="D2973">
        <v>1694.76</v>
      </c>
      <c r="E2973" cm="1">
        <f t="array" ref="E2973">_xlfn.IFS(B2973&gt;87,1,AND(B2973&lt;=87, B2973&gt;45),2,AND(B2973&lt;=45,B2973&gt;18),3,B2973&lt;=18,4)</f>
        <v>3</v>
      </c>
      <c r="F2973" cm="1">
        <f t="array" ref="F2973">_xlfn.IFS(C2973&gt;7,4,AND(C2973&lt;=7, C2973&gt;5),3,AND(C2973&lt;=5,C2973&gt;4),2,C2973&lt;=4,1)</f>
        <v>1</v>
      </c>
      <c r="G2973" cm="1">
        <f t="array" ref="G2973">_xlfn.IFS(D2973&gt;4094,4,AND(D2973&lt;=4094, D2973&gt;2784),3,AND(D2973&lt;=2784,D2973&gt;1779),2,D2973&lt;=1779,1)</f>
        <v>1</v>
      </c>
      <c r="H2973">
        <f t="shared" si="46"/>
        <v>311</v>
      </c>
      <c r="I2973" t="str" cm="1">
        <f t="array" ref="I2973">_xlfn.IFS(H2973&gt;411,"Platinum",AND(H2973&lt;=411, H2973&gt;311),"Gold",AND(H2973&lt;=311,H2973&gt;211),"Silver",H2973&lt;=211,"Bronze")</f>
        <v>Silver</v>
      </c>
      <c r="J2973" t="str" cm="1">
        <f t="array" ref="J2973">_xlfn.IFS(
H2973="444","Champions",
LEFT(H2973,1)="4","Loyal Customers",
MID(H2973,2,1)="4","Potential Loyalists",
LEFT(H2973,1)="3","Promising",
LEFT(H2973,1)="2","Customers Needing Attention",
LEFT(H2973,1)&lt;="2","At Risk",
RIGHT(H2973,1)="4","Can't Lose Them",
TRUE,"Hibernating"
)</f>
        <v>Promising</v>
      </c>
    </row>
    <row r="2974" spans="1:10" x14ac:dyDescent="0.25">
      <c r="A2974" s="3" t="s">
        <v>2990</v>
      </c>
      <c r="B2974">
        <v>134</v>
      </c>
      <c r="C2974">
        <v>6</v>
      </c>
      <c r="D2974">
        <v>4150.0600000000004</v>
      </c>
      <c r="E2974" cm="1">
        <f t="array" ref="E2974">_xlfn.IFS(B2974&gt;87,1,AND(B2974&lt;=87, B2974&gt;45),2,AND(B2974&lt;=45,B2974&gt;18),3,B2974&lt;=18,4)</f>
        <v>1</v>
      </c>
      <c r="F2974" cm="1">
        <f t="array" ref="F2974">_xlfn.IFS(C2974&gt;7,4,AND(C2974&lt;=7, C2974&gt;5),3,AND(C2974&lt;=5,C2974&gt;4),2,C2974&lt;=4,1)</f>
        <v>3</v>
      </c>
      <c r="G2974" cm="1">
        <f t="array" ref="G2974">_xlfn.IFS(D2974&gt;4094,4,AND(D2974&lt;=4094, D2974&gt;2784),3,AND(D2974&lt;=2784,D2974&gt;1779),2,D2974&lt;=1779,1)</f>
        <v>4</v>
      </c>
      <c r="H2974">
        <f t="shared" si="46"/>
        <v>134</v>
      </c>
      <c r="I2974" t="str" cm="1">
        <f t="array" ref="I2974">_xlfn.IFS(H2974&gt;411,"Platinum",AND(H2974&lt;=411, H2974&gt;311),"Gold",AND(H2974&lt;=311,H2974&gt;211),"Silver",H2974&lt;=211,"Bronze")</f>
        <v>Bronze</v>
      </c>
      <c r="J2974" t="str" cm="1">
        <f t="array" ref="J2974">_xlfn.IFS(
H2974="444","Champions",
LEFT(H2974,1)="4","Loyal Customers",
MID(H2974,2,1)="4","Potential Loyalists",
LEFT(H2974,1)="3","Promising",
LEFT(H2974,1)="2","Customers Needing Attention",
LEFT(H2974,1)&lt;="2","At Risk",
RIGHT(H2974,1)="4","Can't Lose Them",
TRUE,"Hibernating"
)</f>
        <v>At Risk</v>
      </c>
    </row>
    <row r="2975" spans="1:10" x14ac:dyDescent="0.25">
      <c r="A2975" s="3" t="s">
        <v>2991</v>
      </c>
      <c r="B2975">
        <v>12</v>
      </c>
      <c r="C2975">
        <v>6</v>
      </c>
      <c r="D2975">
        <v>2339.14</v>
      </c>
      <c r="E2975" cm="1">
        <f t="array" ref="E2975">_xlfn.IFS(B2975&gt;87,1,AND(B2975&lt;=87, B2975&gt;45),2,AND(B2975&lt;=45,B2975&gt;18),3,B2975&lt;=18,4)</f>
        <v>4</v>
      </c>
      <c r="F2975" cm="1">
        <f t="array" ref="F2975">_xlfn.IFS(C2975&gt;7,4,AND(C2975&lt;=7, C2975&gt;5),3,AND(C2975&lt;=5,C2975&gt;4),2,C2975&lt;=4,1)</f>
        <v>3</v>
      </c>
      <c r="G2975" cm="1">
        <f t="array" ref="G2975">_xlfn.IFS(D2975&gt;4094,4,AND(D2975&lt;=4094, D2975&gt;2784),3,AND(D2975&lt;=2784,D2975&gt;1779),2,D2975&lt;=1779,1)</f>
        <v>2</v>
      </c>
      <c r="H2975">
        <f t="shared" si="46"/>
        <v>432</v>
      </c>
      <c r="I2975" t="str" cm="1">
        <f t="array" ref="I2975">_xlfn.IFS(H2975&gt;411,"Platinum",AND(H2975&lt;=411, H2975&gt;311),"Gold",AND(H2975&lt;=311,H2975&gt;211),"Silver",H2975&lt;=211,"Bronze")</f>
        <v>Platinum</v>
      </c>
      <c r="J2975" t="str" cm="1">
        <f t="array" ref="J2975">_xlfn.IFS(
H2975="444","Champions",
LEFT(H2975,1)="4","Loyal Customers",
MID(H2975,2,1)="4","Potential Loyalists",
LEFT(H2975,1)="3","Promising",
LEFT(H2975,1)="2","Customers Needing Attention",
LEFT(H2975,1)&lt;="2","At Risk",
RIGHT(H2975,1)="4","Can't Lose Them",
TRUE,"Hibernating"
)</f>
        <v>Loyal Customers</v>
      </c>
    </row>
    <row r="2976" spans="1:10" x14ac:dyDescent="0.25">
      <c r="A2976" s="3" t="s">
        <v>2992</v>
      </c>
      <c r="B2976">
        <v>7</v>
      </c>
      <c r="C2976">
        <v>5</v>
      </c>
      <c r="D2976">
        <v>2950.07</v>
      </c>
      <c r="E2976" cm="1">
        <f t="array" ref="E2976">_xlfn.IFS(B2976&gt;87,1,AND(B2976&lt;=87, B2976&gt;45),2,AND(B2976&lt;=45,B2976&gt;18),3,B2976&lt;=18,4)</f>
        <v>4</v>
      </c>
      <c r="F2976" cm="1">
        <f t="array" ref="F2976">_xlfn.IFS(C2976&gt;7,4,AND(C2976&lt;=7, C2976&gt;5),3,AND(C2976&lt;=5,C2976&gt;4),2,C2976&lt;=4,1)</f>
        <v>2</v>
      </c>
      <c r="G2976" cm="1">
        <f t="array" ref="G2976">_xlfn.IFS(D2976&gt;4094,4,AND(D2976&lt;=4094, D2976&gt;2784),3,AND(D2976&lt;=2784,D2976&gt;1779),2,D2976&lt;=1779,1)</f>
        <v>3</v>
      </c>
      <c r="H2976">
        <f t="shared" si="46"/>
        <v>423</v>
      </c>
      <c r="I2976" t="str" cm="1">
        <f t="array" ref="I2976">_xlfn.IFS(H2976&gt;411,"Platinum",AND(H2976&lt;=411, H2976&gt;311),"Gold",AND(H2976&lt;=311,H2976&gt;211),"Silver",H2976&lt;=211,"Bronze")</f>
        <v>Platinum</v>
      </c>
      <c r="J2976" t="str" cm="1">
        <f t="array" ref="J2976">_xlfn.IFS(
H2976="444","Champions",
LEFT(H2976,1)="4","Loyal Customers",
MID(H2976,2,1)="4","Potential Loyalists",
LEFT(H2976,1)="3","Promising",
LEFT(H2976,1)="2","Customers Needing Attention",
LEFT(H2976,1)&lt;="2","At Risk",
RIGHT(H2976,1)="4","Can't Lose Them",
TRUE,"Hibernating"
)</f>
        <v>Loyal Customers</v>
      </c>
    </row>
    <row r="2977" spans="1:10" x14ac:dyDescent="0.25">
      <c r="A2977" s="3" t="s">
        <v>2993</v>
      </c>
      <c r="B2977">
        <v>162</v>
      </c>
      <c r="C2977">
        <v>3</v>
      </c>
      <c r="D2977">
        <v>1751.3500000000001</v>
      </c>
      <c r="E2977" cm="1">
        <f t="array" ref="E2977">_xlfn.IFS(B2977&gt;87,1,AND(B2977&lt;=87, B2977&gt;45),2,AND(B2977&lt;=45,B2977&gt;18),3,B2977&lt;=18,4)</f>
        <v>1</v>
      </c>
      <c r="F2977" cm="1">
        <f t="array" ref="F2977">_xlfn.IFS(C2977&gt;7,4,AND(C2977&lt;=7, C2977&gt;5),3,AND(C2977&lt;=5,C2977&gt;4),2,C2977&lt;=4,1)</f>
        <v>1</v>
      </c>
      <c r="G2977" cm="1">
        <f t="array" ref="G2977">_xlfn.IFS(D2977&gt;4094,4,AND(D2977&lt;=4094, D2977&gt;2784),3,AND(D2977&lt;=2784,D2977&gt;1779),2,D2977&lt;=1779,1)</f>
        <v>1</v>
      </c>
      <c r="H2977">
        <f t="shared" si="46"/>
        <v>111</v>
      </c>
      <c r="I2977" t="str" cm="1">
        <f t="array" ref="I2977">_xlfn.IFS(H2977&gt;411,"Platinum",AND(H2977&lt;=411, H2977&gt;311),"Gold",AND(H2977&lt;=311,H2977&gt;211),"Silver",H2977&lt;=211,"Bronze")</f>
        <v>Bronze</v>
      </c>
      <c r="J2977" t="str" cm="1">
        <f t="array" ref="J2977">_xlfn.IFS(
H2977="444","Champions",
LEFT(H2977,1)="4","Loyal Customers",
MID(H2977,2,1)="4","Potential Loyalists",
LEFT(H2977,1)="3","Promising",
LEFT(H2977,1)="2","Customers Needing Attention",
LEFT(H2977,1)&lt;="2","At Risk",
RIGHT(H2977,1)="4","Can't Lose Them",
TRUE,"Hibernating"
)</f>
        <v>At Risk</v>
      </c>
    </row>
    <row r="2978" spans="1:10" x14ac:dyDescent="0.25">
      <c r="A2978" s="3" t="s">
        <v>2994</v>
      </c>
      <c r="B2978">
        <v>61</v>
      </c>
      <c r="C2978">
        <v>6</v>
      </c>
      <c r="D2978">
        <v>1761.46</v>
      </c>
      <c r="E2978" cm="1">
        <f t="array" ref="E2978">_xlfn.IFS(B2978&gt;87,1,AND(B2978&lt;=87, B2978&gt;45),2,AND(B2978&lt;=45,B2978&gt;18),3,B2978&lt;=18,4)</f>
        <v>2</v>
      </c>
      <c r="F2978" cm="1">
        <f t="array" ref="F2978">_xlfn.IFS(C2978&gt;7,4,AND(C2978&lt;=7, C2978&gt;5),3,AND(C2978&lt;=5,C2978&gt;4),2,C2978&lt;=4,1)</f>
        <v>3</v>
      </c>
      <c r="G2978" cm="1">
        <f t="array" ref="G2978">_xlfn.IFS(D2978&gt;4094,4,AND(D2978&lt;=4094, D2978&gt;2784),3,AND(D2978&lt;=2784,D2978&gt;1779),2,D2978&lt;=1779,1)</f>
        <v>1</v>
      </c>
      <c r="H2978">
        <f t="shared" si="46"/>
        <v>231</v>
      </c>
      <c r="I2978" t="str" cm="1">
        <f t="array" ref="I2978">_xlfn.IFS(H2978&gt;411,"Platinum",AND(H2978&lt;=411, H2978&gt;311),"Gold",AND(H2978&lt;=311,H2978&gt;211),"Silver",H2978&lt;=211,"Bronze")</f>
        <v>Silver</v>
      </c>
      <c r="J2978" t="str" cm="1">
        <f t="array" ref="J2978">_xlfn.IFS(
H2978="444","Champions",
LEFT(H2978,1)="4","Loyal Customers",
MID(H2978,2,1)="4","Potential Loyalists",
LEFT(H2978,1)="3","Promising",
LEFT(H2978,1)="2","Customers Needing Attention",
LEFT(H2978,1)&lt;="2","At Risk",
RIGHT(H2978,1)="4","Can't Lose Them",
TRUE,"Hibernating"
)</f>
        <v>Customers Needing Attention</v>
      </c>
    </row>
    <row r="2979" spans="1:10" x14ac:dyDescent="0.25">
      <c r="A2979" s="3" t="s">
        <v>2995</v>
      </c>
      <c r="B2979">
        <v>28</v>
      </c>
      <c r="C2979">
        <v>5</v>
      </c>
      <c r="D2979">
        <v>2963.81</v>
      </c>
      <c r="E2979" cm="1">
        <f t="array" ref="E2979">_xlfn.IFS(B2979&gt;87,1,AND(B2979&lt;=87, B2979&gt;45),2,AND(B2979&lt;=45,B2979&gt;18),3,B2979&lt;=18,4)</f>
        <v>3</v>
      </c>
      <c r="F2979" cm="1">
        <f t="array" ref="F2979">_xlfn.IFS(C2979&gt;7,4,AND(C2979&lt;=7, C2979&gt;5),3,AND(C2979&lt;=5,C2979&gt;4),2,C2979&lt;=4,1)</f>
        <v>2</v>
      </c>
      <c r="G2979" cm="1">
        <f t="array" ref="G2979">_xlfn.IFS(D2979&gt;4094,4,AND(D2979&lt;=4094, D2979&gt;2784),3,AND(D2979&lt;=2784,D2979&gt;1779),2,D2979&lt;=1779,1)</f>
        <v>3</v>
      </c>
      <c r="H2979">
        <f t="shared" si="46"/>
        <v>323</v>
      </c>
      <c r="I2979" t="str" cm="1">
        <f t="array" ref="I2979">_xlfn.IFS(H2979&gt;411,"Platinum",AND(H2979&lt;=411, H2979&gt;311),"Gold",AND(H2979&lt;=311,H2979&gt;211),"Silver",H2979&lt;=211,"Bronze")</f>
        <v>Gold</v>
      </c>
      <c r="J2979" t="str" cm="1">
        <f t="array" ref="J2979">_xlfn.IFS(
H2979="444","Champions",
LEFT(H2979,1)="4","Loyal Customers",
MID(H2979,2,1)="4","Potential Loyalists",
LEFT(H2979,1)="3","Promising",
LEFT(H2979,1)="2","Customers Needing Attention",
LEFT(H2979,1)&lt;="2","At Risk",
RIGHT(H2979,1)="4","Can't Lose Them",
TRUE,"Hibernating"
)</f>
        <v>Promising</v>
      </c>
    </row>
    <row r="2980" spans="1:10" x14ac:dyDescent="0.25">
      <c r="A2980" s="3" t="s">
        <v>2996</v>
      </c>
      <c r="B2980">
        <v>2</v>
      </c>
      <c r="C2980">
        <v>6</v>
      </c>
      <c r="D2980">
        <v>5387.05</v>
      </c>
      <c r="E2980" cm="1">
        <f t="array" ref="E2980">_xlfn.IFS(B2980&gt;87,1,AND(B2980&lt;=87, B2980&gt;45),2,AND(B2980&lt;=45,B2980&gt;18),3,B2980&lt;=18,4)</f>
        <v>4</v>
      </c>
      <c r="F2980" cm="1">
        <f t="array" ref="F2980">_xlfn.IFS(C2980&gt;7,4,AND(C2980&lt;=7, C2980&gt;5),3,AND(C2980&lt;=5,C2980&gt;4),2,C2980&lt;=4,1)</f>
        <v>3</v>
      </c>
      <c r="G2980" cm="1">
        <f t="array" ref="G2980">_xlfn.IFS(D2980&gt;4094,4,AND(D2980&lt;=4094, D2980&gt;2784),3,AND(D2980&lt;=2784,D2980&gt;1779),2,D2980&lt;=1779,1)</f>
        <v>4</v>
      </c>
      <c r="H2980">
        <f t="shared" si="46"/>
        <v>434</v>
      </c>
      <c r="I2980" t="str" cm="1">
        <f t="array" ref="I2980">_xlfn.IFS(H2980&gt;411,"Platinum",AND(H2980&lt;=411, H2980&gt;311),"Gold",AND(H2980&lt;=311,H2980&gt;211),"Silver",H2980&lt;=211,"Bronze")</f>
        <v>Platinum</v>
      </c>
      <c r="J2980" t="str" cm="1">
        <f t="array" ref="J2980">_xlfn.IFS(
H2980="444","Champions",
LEFT(H2980,1)="4","Loyal Customers",
MID(H2980,2,1)="4","Potential Loyalists",
LEFT(H2980,1)="3","Promising",
LEFT(H2980,1)="2","Customers Needing Attention",
LEFT(H2980,1)&lt;="2","At Risk",
RIGHT(H2980,1)="4","Can't Lose Them",
TRUE,"Hibernating"
)</f>
        <v>Loyal Customers</v>
      </c>
    </row>
    <row r="2981" spans="1:10" x14ac:dyDescent="0.25">
      <c r="A2981" s="3" t="s">
        <v>2997</v>
      </c>
      <c r="B2981">
        <v>6</v>
      </c>
      <c r="C2981">
        <v>8</v>
      </c>
      <c r="D2981">
        <v>4809.9500000000007</v>
      </c>
      <c r="E2981" cm="1">
        <f t="array" ref="E2981">_xlfn.IFS(B2981&gt;87,1,AND(B2981&lt;=87, B2981&gt;45),2,AND(B2981&lt;=45,B2981&gt;18),3,B2981&lt;=18,4)</f>
        <v>4</v>
      </c>
      <c r="F2981" cm="1">
        <f t="array" ref="F2981">_xlfn.IFS(C2981&gt;7,4,AND(C2981&lt;=7, C2981&gt;5),3,AND(C2981&lt;=5,C2981&gt;4),2,C2981&lt;=4,1)</f>
        <v>4</v>
      </c>
      <c r="G2981" cm="1">
        <f t="array" ref="G2981">_xlfn.IFS(D2981&gt;4094,4,AND(D2981&lt;=4094, D2981&gt;2784),3,AND(D2981&lt;=2784,D2981&gt;1779),2,D2981&lt;=1779,1)</f>
        <v>4</v>
      </c>
      <c r="H2981">
        <f t="shared" si="46"/>
        <v>444</v>
      </c>
      <c r="I2981" t="str" cm="1">
        <f t="array" ref="I2981">_xlfn.IFS(H2981&gt;411,"Platinum",AND(H2981&lt;=411, H2981&gt;311),"Gold",AND(H2981&lt;=311,H2981&gt;211),"Silver",H2981&lt;=211,"Bronze")</f>
        <v>Platinum</v>
      </c>
      <c r="J2981" t="str" cm="1">
        <f t="array" ref="J2981">_xlfn.IFS(
H2981="444","Champions",
LEFT(H2981,1)="4","Loyal Customers",
MID(H2981,2,1)="4","Potential Loyalists",
LEFT(H2981,1)="3","Promising",
LEFT(H2981,1)="2","Customers Needing Attention",
LEFT(H2981,1)&lt;="2","At Risk",
RIGHT(H2981,1)="4","Can't Lose Them",
TRUE,"Hibernating"
)</f>
        <v>Loyal Customers</v>
      </c>
    </row>
    <row r="2982" spans="1:10" x14ac:dyDescent="0.25">
      <c r="A2982" s="3" t="s">
        <v>2998</v>
      </c>
      <c r="B2982">
        <v>73</v>
      </c>
      <c r="C2982">
        <v>2</v>
      </c>
      <c r="D2982">
        <v>1261.57</v>
      </c>
      <c r="E2982" cm="1">
        <f t="array" ref="E2982">_xlfn.IFS(B2982&gt;87,1,AND(B2982&lt;=87, B2982&gt;45),2,AND(B2982&lt;=45,B2982&gt;18),3,B2982&lt;=18,4)</f>
        <v>2</v>
      </c>
      <c r="F2982" cm="1">
        <f t="array" ref="F2982">_xlfn.IFS(C2982&gt;7,4,AND(C2982&lt;=7, C2982&gt;5),3,AND(C2982&lt;=5,C2982&gt;4),2,C2982&lt;=4,1)</f>
        <v>1</v>
      </c>
      <c r="G2982" cm="1">
        <f t="array" ref="G2982">_xlfn.IFS(D2982&gt;4094,4,AND(D2982&lt;=4094, D2982&gt;2784),3,AND(D2982&lt;=2784,D2982&gt;1779),2,D2982&lt;=1779,1)</f>
        <v>1</v>
      </c>
      <c r="H2982">
        <f t="shared" si="46"/>
        <v>211</v>
      </c>
      <c r="I2982" t="str" cm="1">
        <f t="array" ref="I2982">_xlfn.IFS(H2982&gt;411,"Platinum",AND(H2982&lt;=411, H2982&gt;311),"Gold",AND(H2982&lt;=311,H2982&gt;211),"Silver",H2982&lt;=211,"Bronze")</f>
        <v>Bronze</v>
      </c>
      <c r="J2982" t="str" cm="1">
        <f t="array" ref="J2982">_xlfn.IFS(
H2982="444","Champions",
LEFT(H2982,1)="4","Loyal Customers",
MID(H2982,2,1)="4","Potential Loyalists",
LEFT(H2982,1)="3","Promising",
LEFT(H2982,1)="2","Customers Needing Attention",
LEFT(H2982,1)&lt;="2","At Risk",
RIGHT(H2982,1)="4","Can't Lose Them",
TRUE,"Hibernating"
)</f>
        <v>Customers Needing Attention</v>
      </c>
    </row>
    <row r="2983" spans="1:10" x14ac:dyDescent="0.25">
      <c r="A2983" s="3" t="s">
        <v>2999</v>
      </c>
      <c r="B2983">
        <v>32</v>
      </c>
      <c r="C2983">
        <v>3</v>
      </c>
      <c r="D2983">
        <v>2832.06</v>
      </c>
      <c r="E2983" cm="1">
        <f t="array" ref="E2983">_xlfn.IFS(B2983&gt;87,1,AND(B2983&lt;=87, B2983&gt;45),2,AND(B2983&lt;=45,B2983&gt;18),3,B2983&lt;=18,4)</f>
        <v>3</v>
      </c>
      <c r="F2983" cm="1">
        <f t="array" ref="F2983">_xlfn.IFS(C2983&gt;7,4,AND(C2983&lt;=7, C2983&gt;5),3,AND(C2983&lt;=5,C2983&gt;4),2,C2983&lt;=4,1)</f>
        <v>1</v>
      </c>
      <c r="G2983" cm="1">
        <f t="array" ref="G2983">_xlfn.IFS(D2983&gt;4094,4,AND(D2983&lt;=4094, D2983&gt;2784),3,AND(D2983&lt;=2784,D2983&gt;1779),2,D2983&lt;=1779,1)</f>
        <v>3</v>
      </c>
      <c r="H2983">
        <f t="shared" si="46"/>
        <v>313</v>
      </c>
      <c r="I2983" t="str" cm="1">
        <f t="array" ref="I2983">_xlfn.IFS(H2983&gt;411,"Platinum",AND(H2983&lt;=411, H2983&gt;311),"Gold",AND(H2983&lt;=311,H2983&gt;211),"Silver",H2983&lt;=211,"Bronze")</f>
        <v>Gold</v>
      </c>
      <c r="J2983" t="str" cm="1">
        <f t="array" ref="J2983">_xlfn.IFS(
H2983="444","Champions",
LEFT(H2983,1)="4","Loyal Customers",
MID(H2983,2,1)="4","Potential Loyalists",
LEFT(H2983,1)="3","Promising",
LEFT(H2983,1)="2","Customers Needing Attention",
LEFT(H2983,1)&lt;="2","At Risk",
RIGHT(H2983,1)="4","Can't Lose Them",
TRUE,"Hibernating"
)</f>
        <v>Promising</v>
      </c>
    </row>
    <row r="2984" spans="1:10" x14ac:dyDescent="0.25">
      <c r="A2984" s="3" t="s">
        <v>3000</v>
      </c>
      <c r="B2984">
        <v>49</v>
      </c>
      <c r="C2984">
        <v>3</v>
      </c>
      <c r="D2984">
        <v>825.73</v>
      </c>
      <c r="E2984" cm="1">
        <f t="array" ref="E2984">_xlfn.IFS(B2984&gt;87,1,AND(B2984&lt;=87, B2984&gt;45),2,AND(B2984&lt;=45,B2984&gt;18),3,B2984&lt;=18,4)</f>
        <v>2</v>
      </c>
      <c r="F2984" cm="1">
        <f t="array" ref="F2984">_xlfn.IFS(C2984&gt;7,4,AND(C2984&lt;=7, C2984&gt;5),3,AND(C2984&lt;=5,C2984&gt;4),2,C2984&lt;=4,1)</f>
        <v>1</v>
      </c>
      <c r="G2984" cm="1">
        <f t="array" ref="G2984">_xlfn.IFS(D2984&gt;4094,4,AND(D2984&lt;=4094, D2984&gt;2784),3,AND(D2984&lt;=2784,D2984&gt;1779),2,D2984&lt;=1779,1)</f>
        <v>1</v>
      </c>
      <c r="H2984">
        <f t="shared" si="46"/>
        <v>211</v>
      </c>
      <c r="I2984" t="str" cm="1">
        <f t="array" ref="I2984">_xlfn.IFS(H2984&gt;411,"Platinum",AND(H2984&lt;=411, H2984&gt;311),"Gold",AND(H2984&lt;=311,H2984&gt;211),"Silver",H2984&lt;=211,"Bronze")</f>
        <v>Bronze</v>
      </c>
      <c r="J2984" t="str" cm="1">
        <f t="array" ref="J2984">_xlfn.IFS(
H2984="444","Champions",
LEFT(H2984,1)="4","Loyal Customers",
MID(H2984,2,1)="4","Potential Loyalists",
LEFT(H2984,1)="3","Promising",
LEFT(H2984,1)="2","Customers Needing Attention",
LEFT(H2984,1)&lt;="2","At Risk",
RIGHT(H2984,1)="4","Can't Lose Them",
TRUE,"Hibernating"
)</f>
        <v>Customers Needing Attention</v>
      </c>
    </row>
    <row r="2985" spans="1:10" x14ac:dyDescent="0.25">
      <c r="A2985" s="3" t="s">
        <v>3001</v>
      </c>
      <c r="B2985">
        <v>4</v>
      </c>
      <c r="C2985">
        <v>6</v>
      </c>
      <c r="D2985">
        <v>5619.99</v>
      </c>
      <c r="E2985" cm="1">
        <f t="array" ref="E2985">_xlfn.IFS(B2985&gt;87,1,AND(B2985&lt;=87, B2985&gt;45),2,AND(B2985&lt;=45,B2985&gt;18),3,B2985&lt;=18,4)</f>
        <v>4</v>
      </c>
      <c r="F2985" cm="1">
        <f t="array" ref="F2985">_xlfn.IFS(C2985&gt;7,4,AND(C2985&lt;=7, C2985&gt;5),3,AND(C2985&lt;=5,C2985&gt;4),2,C2985&lt;=4,1)</f>
        <v>3</v>
      </c>
      <c r="G2985" cm="1">
        <f t="array" ref="G2985">_xlfn.IFS(D2985&gt;4094,4,AND(D2985&lt;=4094, D2985&gt;2784),3,AND(D2985&lt;=2784,D2985&gt;1779),2,D2985&lt;=1779,1)</f>
        <v>4</v>
      </c>
      <c r="H2985">
        <f t="shared" si="46"/>
        <v>434</v>
      </c>
      <c r="I2985" t="str" cm="1">
        <f t="array" ref="I2985">_xlfn.IFS(H2985&gt;411,"Platinum",AND(H2985&lt;=411, H2985&gt;311),"Gold",AND(H2985&lt;=311,H2985&gt;211),"Silver",H2985&lt;=211,"Bronze")</f>
        <v>Platinum</v>
      </c>
      <c r="J2985" t="str" cm="1">
        <f t="array" ref="J2985">_xlfn.IFS(
H2985="444","Champions",
LEFT(H2985,1)="4","Loyal Customers",
MID(H2985,2,1)="4","Potential Loyalists",
LEFT(H2985,1)="3","Promising",
LEFT(H2985,1)="2","Customers Needing Attention",
LEFT(H2985,1)&lt;="2","At Risk",
RIGHT(H2985,1)="4","Can't Lose Them",
TRUE,"Hibernating"
)</f>
        <v>Loyal Customers</v>
      </c>
    </row>
    <row r="2986" spans="1:10" x14ac:dyDescent="0.25">
      <c r="A2986" s="3" t="s">
        <v>3002</v>
      </c>
      <c r="B2986">
        <v>36</v>
      </c>
      <c r="C2986">
        <v>8</v>
      </c>
      <c r="D2986">
        <v>1676.43</v>
      </c>
      <c r="E2986" cm="1">
        <f t="array" ref="E2986">_xlfn.IFS(B2986&gt;87,1,AND(B2986&lt;=87, B2986&gt;45),2,AND(B2986&lt;=45,B2986&gt;18),3,B2986&lt;=18,4)</f>
        <v>3</v>
      </c>
      <c r="F2986" cm="1">
        <f t="array" ref="F2986">_xlfn.IFS(C2986&gt;7,4,AND(C2986&lt;=7, C2986&gt;5),3,AND(C2986&lt;=5,C2986&gt;4),2,C2986&lt;=4,1)</f>
        <v>4</v>
      </c>
      <c r="G2986" cm="1">
        <f t="array" ref="G2986">_xlfn.IFS(D2986&gt;4094,4,AND(D2986&lt;=4094, D2986&gt;2784),3,AND(D2986&lt;=2784,D2986&gt;1779),2,D2986&lt;=1779,1)</f>
        <v>1</v>
      </c>
      <c r="H2986">
        <f t="shared" si="46"/>
        <v>341</v>
      </c>
      <c r="I2986" t="str" cm="1">
        <f t="array" ref="I2986">_xlfn.IFS(H2986&gt;411,"Platinum",AND(H2986&lt;=411, H2986&gt;311),"Gold",AND(H2986&lt;=311,H2986&gt;211),"Silver",H2986&lt;=211,"Bronze")</f>
        <v>Gold</v>
      </c>
      <c r="J2986" t="str" cm="1">
        <f t="array" ref="J2986">_xlfn.IFS(
H2986="444","Champions",
LEFT(H2986,1)="4","Loyal Customers",
MID(H2986,2,1)="4","Potential Loyalists",
LEFT(H2986,1)="3","Promising",
LEFT(H2986,1)="2","Customers Needing Attention",
LEFT(H2986,1)&lt;="2","At Risk",
RIGHT(H2986,1)="4","Can't Lose Them",
TRUE,"Hibernating"
)</f>
        <v>Potential Loyalists</v>
      </c>
    </row>
    <row r="2987" spans="1:10" x14ac:dyDescent="0.25">
      <c r="A2987" s="3" t="s">
        <v>3003</v>
      </c>
      <c r="B2987">
        <v>67</v>
      </c>
      <c r="C2987">
        <v>7</v>
      </c>
      <c r="D2987">
        <v>4098.2100000000009</v>
      </c>
      <c r="E2987" cm="1">
        <f t="array" ref="E2987">_xlfn.IFS(B2987&gt;87,1,AND(B2987&lt;=87, B2987&gt;45),2,AND(B2987&lt;=45,B2987&gt;18),3,B2987&lt;=18,4)</f>
        <v>2</v>
      </c>
      <c r="F2987" cm="1">
        <f t="array" ref="F2987">_xlfn.IFS(C2987&gt;7,4,AND(C2987&lt;=7, C2987&gt;5),3,AND(C2987&lt;=5,C2987&gt;4),2,C2987&lt;=4,1)</f>
        <v>3</v>
      </c>
      <c r="G2987" cm="1">
        <f t="array" ref="G2987">_xlfn.IFS(D2987&gt;4094,4,AND(D2987&lt;=4094, D2987&gt;2784),3,AND(D2987&lt;=2784,D2987&gt;1779),2,D2987&lt;=1779,1)</f>
        <v>4</v>
      </c>
      <c r="H2987">
        <f t="shared" si="46"/>
        <v>234</v>
      </c>
      <c r="I2987" t="str" cm="1">
        <f t="array" ref="I2987">_xlfn.IFS(H2987&gt;411,"Platinum",AND(H2987&lt;=411, H2987&gt;311),"Gold",AND(H2987&lt;=311,H2987&gt;211),"Silver",H2987&lt;=211,"Bronze")</f>
        <v>Silver</v>
      </c>
      <c r="J2987" t="str" cm="1">
        <f t="array" ref="J2987">_xlfn.IFS(
H2987="444","Champions",
LEFT(H2987,1)="4","Loyal Customers",
MID(H2987,2,1)="4","Potential Loyalists",
LEFT(H2987,1)="3","Promising",
LEFT(H2987,1)="2","Customers Needing Attention",
LEFT(H2987,1)&lt;="2","At Risk",
RIGHT(H2987,1)="4","Can't Lose Them",
TRUE,"Hibernating"
)</f>
        <v>Customers Needing Attention</v>
      </c>
    </row>
    <row r="2988" spans="1:10" x14ac:dyDescent="0.25">
      <c r="A2988" s="3" t="s">
        <v>3004</v>
      </c>
      <c r="B2988">
        <v>79</v>
      </c>
      <c r="C2988">
        <v>6</v>
      </c>
      <c r="D2988">
        <v>1821.0299999999997</v>
      </c>
      <c r="E2988" cm="1">
        <f t="array" ref="E2988">_xlfn.IFS(B2988&gt;87,1,AND(B2988&lt;=87, B2988&gt;45),2,AND(B2988&lt;=45,B2988&gt;18),3,B2988&lt;=18,4)</f>
        <v>2</v>
      </c>
      <c r="F2988" cm="1">
        <f t="array" ref="F2988">_xlfn.IFS(C2988&gt;7,4,AND(C2988&lt;=7, C2988&gt;5),3,AND(C2988&lt;=5,C2988&gt;4),2,C2988&lt;=4,1)</f>
        <v>3</v>
      </c>
      <c r="G2988" cm="1">
        <f t="array" ref="G2988">_xlfn.IFS(D2988&gt;4094,4,AND(D2988&lt;=4094, D2988&gt;2784),3,AND(D2988&lt;=2784,D2988&gt;1779),2,D2988&lt;=1779,1)</f>
        <v>2</v>
      </c>
      <c r="H2988">
        <f t="shared" si="46"/>
        <v>232</v>
      </c>
      <c r="I2988" t="str" cm="1">
        <f t="array" ref="I2988">_xlfn.IFS(H2988&gt;411,"Platinum",AND(H2988&lt;=411, H2988&gt;311),"Gold",AND(H2988&lt;=311,H2988&gt;211),"Silver",H2988&lt;=211,"Bronze")</f>
        <v>Silver</v>
      </c>
      <c r="J2988" t="str" cm="1">
        <f t="array" ref="J2988">_xlfn.IFS(
H2988="444","Champions",
LEFT(H2988,1)="4","Loyal Customers",
MID(H2988,2,1)="4","Potential Loyalists",
LEFT(H2988,1)="3","Promising",
LEFT(H2988,1)="2","Customers Needing Attention",
LEFT(H2988,1)&lt;="2","At Risk",
RIGHT(H2988,1)="4","Can't Lose Them",
TRUE,"Hibernating"
)</f>
        <v>Customers Needing Attention</v>
      </c>
    </row>
    <row r="2989" spans="1:10" x14ac:dyDescent="0.25">
      <c r="A2989" s="3" t="s">
        <v>3005</v>
      </c>
      <c r="B2989">
        <v>137</v>
      </c>
      <c r="C2989">
        <v>5</v>
      </c>
      <c r="D2989">
        <v>2755.28</v>
      </c>
      <c r="E2989" cm="1">
        <f t="array" ref="E2989">_xlfn.IFS(B2989&gt;87,1,AND(B2989&lt;=87, B2989&gt;45),2,AND(B2989&lt;=45,B2989&gt;18),3,B2989&lt;=18,4)</f>
        <v>1</v>
      </c>
      <c r="F2989" cm="1">
        <f t="array" ref="F2989">_xlfn.IFS(C2989&gt;7,4,AND(C2989&lt;=7, C2989&gt;5),3,AND(C2989&lt;=5,C2989&gt;4),2,C2989&lt;=4,1)</f>
        <v>2</v>
      </c>
      <c r="G2989" cm="1">
        <f t="array" ref="G2989">_xlfn.IFS(D2989&gt;4094,4,AND(D2989&lt;=4094, D2989&gt;2784),3,AND(D2989&lt;=2784,D2989&gt;1779),2,D2989&lt;=1779,1)</f>
        <v>2</v>
      </c>
      <c r="H2989">
        <f t="shared" si="46"/>
        <v>122</v>
      </c>
      <c r="I2989" t="str" cm="1">
        <f t="array" ref="I2989">_xlfn.IFS(H2989&gt;411,"Platinum",AND(H2989&lt;=411, H2989&gt;311),"Gold",AND(H2989&lt;=311,H2989&gt;211),"Silver",H2989&lt;=211,"Bronze")</f>
        <v>Bronze</v>
      </c>
      <c r="J2989" t="str" cm="1">
        <f t="array" ref="J2989">_xlfn.IFS(
H2989="444","Champions",
LEFT(H2989,1)="4","Loyal Customers",
MID(H2989,2,1)="4","Potential Loyalists",
LEFT(H2989,1)="3","Promising",
LEFT(H2989,1)="2","Customers Needing Attention",
LEFT(H2989,1)&lt;="2","At Risk",
RIGHT(H2989,1)="4","Can't Lose Them",
TRUE,"Hibernating"
)</f>
        <v>At Risk</v>
      </c>
    </row>
    <row r="2990" spans="1:10" x14ac:dyDescent="0.25">
      <c r="A2990" s="3" t="s">
        <v>3006</v>
      </c>
      <c r="B2990">
        <v>38</v>
      </c>
      <c r="C2990">
        <v>6</v>
      </c>
      <c r="D2990">
        <v>2098.52</v>
      </c>
      <c r="E2990" cm="1">
        <f t="array" ref="E2990">_xlfn.IFS(B2990&gt;87,1,AND(B2990&lt;=87, B2990&gt;45),2,AND(B2990&lt;=45,B2990&gt;18),3,B2990&lt;=18,4)</f>
        <v>3</v>
      </c>
      <c r="F2990" cm="1">
        <f t="array" ref="F2990">_xlfn.IFS(C2990&gt;7,4,AND(C2990&lt;=7, C2990&gt;5),3,AND(C2990&lt;=5,C2990&gt;4),2,C2990&lt;=4,1)</f>
        <v>3</v>
      </c>
      <c r="G2990" cm="1">
        <f t="array" ref="G2990">_xlfn.IFS(D2990&gt;4094,4,AND(D2990&lt;=4094, D2990&gt;2784),3,AND(D2990&lt;=2784,D2990&gt;1779),2,D2990&lt;=1779,1)</f>
        <v>2</v>
      </c>
      <c r="H2990">
        <f t="shared" si="46"/>
        <v>332</v>
      </c>
      <c r="I2990" t="str" cm="1">
        <f t="array" ref="I2990">_xlfn.IFS(H2990&gt;411,"Platinum",AND(H2990&lt;=411, H2990&gt;311),"Gold",AND(H2990&lt;=311,H2990&gt;211),"Silver",H2990&lt;=211,"Bronze")</f>
        <v>Gold</v>
      </c>
      <c r="J2990" t="str" cm="1">
        <f t="array" ref="J2990">_xlfn.IFS(
H2990="444","Champions",
LEFT(H2990,1)="4","Loyal Customers",
MID(H2990,2,1)="4","Potential Loyalists",
LEFT(H2990,1)="3","Promising",
LEFT(H2990,1)="2","Customers Needing Attention",
LEFT(H2990,1)&lt;="2","At Risk",
RIGHT(H2990,1)="4","Can't Lose Them",
TRUE,"Hibernating"
)</f>
        <v>Promising</v>
      </c>
    </row>
    <row r="2991" spans="1:10" x14ac:dyDescent="0.25">
      <c r="A2991" s="3" t="s">
        <v>3007</v>
      </c>
      <c r="B2991">
        <v>0</v>
      </c>
      <c r="C2991">
        <v>5</v>
      </c>
      <c r="D2991">
        <v>1924.15</v>
      </c>
      <c r="E2991" cm="1">
        <f t="array" ref="E2991">_xlfn.IFS(B2991&gt;87,1,AND(B2991&lt;=87, B2991&gt;45),2,AND(B2991&lt;=45,B2991&gt;18),3,B2991&lt;=18,4)</f>
        <v>4</v>
      </c>
      <c r="F2991" cm="1">
        <f t="array" ref="F2991">_xlfn.IFS(C2991&gt;7,4,AND(C2991&lt;=7, C2991&gt;5),3,AND(C2991&lt;=5,C2991&gt;4),2,C2991&lt;=4,1)</f>
        <v>2</v>
      </c>
      <c r="G2991" cm="1">
        <f t="array" ref="G2991">_xlfn.IFS(D2991&gt;4094,4,AND(D2991&lt;=4094, D2991&gt;2784),3,AND(D2991&lt;=2784,D2991&gt;1779),2,D2991&lt;=1779,1)</f>
        <v>2</v>
      </c>
      <c r="H2991">
        <f t="shared" si="46"/>
        <v>422</v>
      </c>
      <c r="I2991" t="str" cm="1">
        <f t="array" ref="I2991">_xlfn.IFS(H2991&gt;411,"Platinum",AND(H2991&lt;=411, H2991&gt;311),"Gold",AND(H2991&lt;=311,H2991&gt;211),"Silver",H2991&lt;=211,"Bronze")</f>
        <v>Platinum</v>
      </c>
      <c r="J2991" t="str" cm="1">
        <f t="array" ref="J2991">_xlfn.IFS(
H2991="444","Champions",
LEFT(H2991,1)="4","Loyal Customers",
MID(H2991,2,1)="4","Potential Loyalists",
LEFT(H2991,1)="3","Promising",
LEFT(H2991,1)="2","Customers Needing Attention",
LEFT(H2991,1)&lt;="2","At Risk",
RIGHT(H2991,1)="4","Can't Lose Them",
TRUE,"Hibernating"
)</f>
        <v>Loyal Customers</v>
      </c>
    </row>
    <row r="2992" spans="1:10" x14ac:dyDescent="0.25">
      <c r="A2992" s="3" t="s">
        <v>3008</v>
      </c>
      <c r="B2992">
        <v>173</v>
      </c>
      <c r="C2992">
        <v>4</v>
      </c>
      <c r="D2992">
        <v>2246.42</v>
      </c>
      <c r="E2992" cm="1">
        <f t="array" ref="E2992">_xlfn.IFS(B2992&gt;87,1,AND(B2992&lt;=87, B2992&gt;45),2,AND(B2992&lt;=45,B2992&gt;18),3,B2992&lt;=18,4)</f>
        <v>1</v>
      </c>
      <c r="F2992" cm="1">
        <f t="array" ref="F2992">_xlfn.IFS(C2992&gt;7,4,AND(C2992&lt;=7, C2992&gt;5),3,AND(C2992&lt;=5,C2992&gt;4),2,C2992&lt;=4,1)</f>
        <v>1</v>
      </c>
      <c r="G2992" cm="1">
        <f t="array" ref="G2992">_xlfn.IFS(D2992&gt;4094,4,AND(D2992&lt;=4094, D2992&gt;2784),3,AND(D2992&lt;=2784,D2992&gt;1779),2,D2992&lt;=1779,1)</f>
        <v>2</v>
      </c>
      <c r="H2992">
        <f t="shared" si="46"/>
        <v>112</v>
      </c>
      <c r="I2992" t="str" cm="1">
        <f t="array" ref="I2992">_xlfn.IFS(H2992&gt;411,"Platinum",AND(H2992&lt;=411, H2992&gt;311),"Gold",AND(H2992&lt;=311,H2992&gt;211),"Silver",H2992&lt;=211,"Bronze")</f>
        <v>Bronze</v>
      </c>
      <c r="J2992" t="str" cm="1">
        <f t="array" ref="J2992">_xlfn.IFS(
H2992="444","Champions",
LEFT(H2992,1)="4","Loyal Customers",
MID(H2992,2,1)="4","Potential Loyalists",
LEFT(H2992,1)="3","Promising",
LEFT(H2992,1)="2","Customers Needing Attention",
LEFT(H2992,1)&lt;="2","At Risk",
RIGHT(H2992,1)="4","Can't Lose Them",
TRUE,"Hibernating"
)</f>
        <v>At Risk</v>
      </c>
    </row>
    <row r="2993" spans="1:10" x14ac:dyDescent="0.25">
      <c r="A2993" s="3" t="s">
        <v>3009</v>
      </c>
      <c r="B2993">
        <v>6</v>
      </c>
      <c r="C2993">
        <v>6</v>
      </c>
      <c r="D2993">
        <v>5665.79</v>
      </c>
      <c r="E2993" cm="1">
        <f t="array" ref="E2993">_xlfn.IFS(B2993&gt;87,1,AND(B2993&lt;=87, B2993&gt;45),2,AND(B2993&lt;=45,B2993&gt;18),3,B2993&lt;=18,4)</f>
        <v>4</v>
      </c>
      <c r="F2993" cm="1">
        <f t="array" ref="F2993">_xlfn.IFS(C2993&gt;7,4,AND(C2993&lt;=7, C2993&gt;5),3,AND(C2993&lt;=5,C2993&gt;4),2,C2993&lt;=4,1)</f>
        <v>3</v>
      </c>
      <c r="G2993" cm="1">
        <f t="array" ref="G2993">_xlfn.IFS(D2993&gt;4094,4,AND(D2993&lt;=4094, D2993&gt;2784),3,AND(D2993&lt;=2784,D2993&gt;1779),2,D2993&lt;=1779,1)</f>
        <v>4</v>
      </c>
      <c r="H2993">
        <f t="shared" si="46"/>
        <v>434</v>
      </c>
      <c r="I2993" t="str" cm="1">
        <f t="array" ref="I2993">_xlfn.IFS(H2993&gt;411,"Platinum",AND(H2993&lt;=411, H2993&gt;311),"Gold",AND(H2993&lt;=311,H2993&gt;211),"Silver",H2993&lt;=211,"Bronze")</f>
        <v>Platinum</v>
      </c>
      <c r="J2993" t="str" cm="1">
        <f t="array" ref="J2993">_xlfn.IFS(
H2993="444","Champions",
LEFT(H2993,1)="4","Loyal Customers",
MID(H2993,2,1)="4","Potential Loyalists",
LEFT(H2993,1)="3","Promising",
LEFT(H2993,1)="2","Customers Needing Attention",
LEFT(H2993,1)&lt;="2","At Risk",
RIGHT(H2993,1)="4","Can't Lose Them",
TRUE,"Hibernating"
)</f>
        <v>Loyal Customers</v>
      </c>
    </row>
    <row r="2994" spans="1:10" x14ac:dyDescent="0.25">
      <c r="A2994" s="3" t="s">
        <v>3010</v>
      </c>
      <c r="B2994">
        <v>37</v>
      </c>
      <c r="C2994">
        <v>5</v>
      </c>
      <c r="D2994">
        <v>4449.53</v>
      </c>
      <c r="E2994" cm="1">
        <f t="array" ref="E2994">_xlfn.IFS(B2994&gt;87,1,AND(B2994&lt;=87, B2994&gt;45),2,AND(B2994&lt;=45,B2994&gt;18),3,B2994&lt;=18,4)</f>
        <v>3</v>
      </c>
      <c r="F2994" cm="1">
        <f t="array" ref="F2994">_xlfn.IFS(C2994&gt;7,4,AND(C2994&lt;=7, C2994&gt;5),3,AND(C2994&lt;=5,C2994&gt;4),2,C2994&lt;=4,1)</f>
        <v>2</v>
      </c>
      <c r="G2994" cm="1">
        <f t="array" ref="G2994">_xlfn.IFS(D2994&gt;4094,4,AND(D2994&lt;=4094, D2994&gt;2784),3,AND(D2994&lt;=2784,D2994&gt;1779),2,D2994&lt;=1779,1)</f>
        <v>4</v>
      </c>
      <c r="H2994">
        <f t="shared" si="46"/>
        <v>324</v>
      </c>
      <c r="I2994" t="str" cm="1">
        <f t="array" ref="I2994">_xlfn.IFS(H2994&gt;411,"Platinum",AND(H2994&lt;=411, H2994&gt;311),"Gold",AND(H2994&lt;=311,H2994&gt;211),"Silver",H2994&lt;=211,"Bronze")</f>
        <v>Gold</v>
      </c>
      <c r="J2994" t="str" cm="1">
        <f t="array" ref="J2994">_xlfn.IFS(
H2994="444","Champions",
LEFT(H2994,1)="4","Loyal Customers",
MID(H2994,2,1)="4","Potential Loyalists",
LEFT(H2994,1)="3","Promising",
LEFT(H2994,1)="2","Customers Needing Attention",
LEFT(H2994,1)&lt;="2","At Risk",
RIGHT(H2994,1)="4","Can't Lose Them",
TRUE,"Hibernating"
)</f>
        <v>Promising</v>
      </c>
    </row>
    <row r="2995" spans="1:10" x14ac:dyDescent="0.25">
      <c r="A2995" s="3" t="s">
        <v>3011</v>
      </c>
      <c r="B2995">
        <v>74</v>
      </c>
      <c r="C2995">
        <v>6</v>
      </c>
      <c r="D2995">
        <v>2901.1900000000005</v>
      </c>
      <c r="E2995" cm="1">
        <f t="array" ref="E2995">_xlfn.IFS(B2995&gt;87,1,AND(B2995&lt;=87, B2995&gt;45),2,AND(B2995&lt;=45,B2995&gt;18),3,B2995&lt;=18,4)</f>
        <v>2</v>
      </c>
      <c r="F2995" cm="1">
        <f t="array" ref="F2995">_xlfn.IFS(C2995&gt;7,4,AND(C2995&lt;=7, C2995&gt;5),3,AND(C2995&lt;=5,C2995&gt;4),2,C2995&lt;=4,1)</f>
        <v>3</v>
      </c>
      <c r="G2995" cm="1">
        <f t="array" ref="G2995">_xlfn.IFS(D2995&gt;4094,4,AND(D2995&lt;=4094, D2995&gt;2784),3,AND(D2995&lt;=2784,D2995&gt;1779),2,D2995&lt;=1779,1)</f>
        <v>3</v>
      </c>
      <c r="H2995">
        <f t="shared" si="46"/>
        <v>233</v>
      </c>
      <c r="I2995" t="str" cm="1">
        <f t="array" ref="I2995">_xlfn.IFS(H2995&gt;411,"Platinum",AND(H2995&lt;=411, H2995&gt;311),"Gold",AND(H2995&lt;=311,H2995&gt;211),"Silver",H2995&lt;=211,"Bronze")</f>
        <v>Silver</v>
      </c>
      <c r="J2995" t="str" cm="1">
        <f t="array" ref="J2995">_xlfn.IFS(
H2995="444","Champions",
LEFT(H2995,1)="4","Loyal Customers",
MID(H2995,2,1)="4","Potential Loyalists",
LEFT(H2995,1)="3","Promising",
LEFT(H2995,1)="2","Customers Needing Attention",
LEFT(H2995,1)&lt;="2","At Risk",
RIGHT(H2995,1)="4","Can't Lose Them",
TRUE,"Hibernating"
)</f>
        <v>Customers Needing Attention</v>
      </c>
    </row>
    <row r="2996" spans="1:10" x14ac:dyDescent="0.25">
      <c r="A2996" s="3" t="s">
        <v>3012</v>
      </c>
      <c r="B2996">
        <v>10</v>
      </c>
      <c r="C2996">
        <v>7</v>
      </c>
      <c r="D2996">
        <v>4223.29</v>
      </c>
      <c r="E2996" cm="1">
        <f t="array" ref="E2996">_xlfn.IFS(B2996&gt;87,1,AND(B2996&lt;=87, B2996&gt;45),2,AND(B2996&lt;=45,B2996&gt;18),3,B2996&lt;=18,4)</f>
        <v>4</v>
      </c>
      <c r="F2996" cm="1">
        <f t="array" ref="F2996">_xlfn.IFS(C2996&gt;7,4,AND(C2996&lt;=7, C2996&gt;5),3,AND(C2996&lt;=5,C2996&gt;4),2,C2996&lt;=4,1)</f>
        <v>3</v>
      </c>
      <c r="G2996" cm="1">
        <f t="array" ref="G2996">_xlfn.IFS(D2996&gt;4094,4,AND(D2996&lt;=4094, D2996&gt;2784),3,AND(D2996&lt;=2784,D2996&gt;1779),2,D2996&lt;=1779,1)</f>
        <v>4</v>
      </c>
      <c r="H2996">
        <f t="shared" si="46"/>
        <v>434</v>
      </c>
      <c r="I2996" t="str" cm="1">
        <f t="array" ref="I2996">_xlfn.IFS(H2996&gt;411,"Platinum",AND(H2996&lt;=411, H2996&gt;311),"Gold",AND(H2996&lt;=311,H2996&gt;211),"Silver",H2996&lt;=211,"Bronze")</f>
        <v>Platinum</v>
      </c>
      <c r="J2996" t="str" cm="1">
        <f t="array" ref="J2996">_xlfn.IFS(
H2996="444","Champions",
LEFT(H2996,1)="4","Loyal Customers",
MID(H2996,2,1)="4","Potential Loyalists",
LEFT(H2996,1)="3","Promising",
LEFT(H2996,1)="2","Customers Needing Attention",
LEFT(H2996,1)&lt;="2","At Risk",
RIGHT(H2996,1)="4","Can't Lose Them",
TRUE,"Hibernating"
)</f>
        <v>Loyal Customers</v>
      </c>
    </row>
    <row r="2997" spans="1:10" x14ac:dyDescent="0.25">
      <c r="A2997" s="3" t="s">
        <v>3013</v>
      </c>
      <c r="B2997">
        <v>40</v>
      </c>
      <c r="C2997">
        <v>8</v>
      </c>
      <c r="D2997">
        <v>3751.75</v>
      </c>
      <c r="E2997" cm="1">
        <f t="array" ref="E2997">_xlfn.IFS(B2997&gt;87,1,AND(B2997&lt;=87, B2997&gt;45),2,AND(B2997&lt;=45,B2997&gt;18),3,B2997&lt;=18,4)</f>
        <v>3</v>
      </c>
      <c r="F2997" cm="1">
        <f t="array" ref="F2997">_xlfn.IFS(C2997&gt;7,4,AND(C2997&lt;=7, C2997&gt;5),3,AND(C2997&lt;=5,C2997&gt;4),2,C2997&lt;=4,1)</f>
        <v>4</v>
      </c>
      <c r="G2997" cm="1">
        <f t="array" ref="G2997">_xlfn.IFS(D2997&gt;4094,4,AND(D2997&lt;=4094, D2997&gt;2784),3,AND(D2997&lt;=2784,D2997&gt;1779),2,D2997&lt;=1779,1)</f>
        <v>3</v>
      </c>
      <c r="H2997">
        <f t="shared" si="46"/>
        <v>343</v>
      </c>
      <c r="I2997" t="str" cm="1">
        <f t="array" ref="I2997">_xlfn.IFS(H2997&gt;411,"Platinum",AND(H2997&lt;=411, H2997&gt;311),"Gold",AND(H2997&lt;=311,H2997&gt;211),"Silver",H2997&lt;=211,"Bronze")</f>
        <v>Gold</v>
      </c>
      <c r="J2997" t="str" cm="1">
        <f t="array" ref="J2997">_xlfn.IFS(
H2997="444","Champions",
LEFT(H2997,1)="4","Loyal Customers",
MID(H2997,2,1)="4","Potential Loyalists",
LEFT(H2997,1)="3","Promising",
LEFT(H2997,1)="2","Customers Needing Attention",
LEFT(H2997,1)&lt;="2","At Risk",
RIGHT(H2997,1)="4","Can't Lose Them",
TRUE,"Hibernating"
)</f>
        <v>Potential Loyalists</v>
      </c>
    </row>
    <row r="2998" spans="1:10" x14ac:dyDescent="0.25">
      <c r="A2998" s="3" t="s">
        <v>3014</v>
      </c>
      <c r="B2998">
        <v>46</v>
      </c>
      <c r="C2998">
        <v>8</v>
      </c>
      <c r="D2998">
        <v>3220.86</v>
      </c>
      <c r="E2998" cm="1">
        <f t="array" ref="E2998">_xlfn.IFS(B2998&gt;87,1,AND(B2998&lt;=87, B2998&gt;45),2,AND(B2998&lt;=45,B2998&gt;18),3,B2998&lt;=18,4)</f>
        <v>2</v>
      </c>
      <c r="F2998" cm="1">
        <f t="array" ref="F2998">_xlfn.IFS(C2998&gt;7,4,AND(C2998&lt;=7, C2998&gt;5),3,AND(C2998&lt;=5,C2998&gt;4),2,C2998&lt;=4,1)</f>
        <v>4</v>
      </c>
      <c r="G2998" cm="1">
        <f t="array" ref="G2998">_xlfn.IFS(D2998&gt;4094,4,AND(D2998&lt;=4094, D2998&gt;2784),3,AND(D2998&lt;=2784,D2998&gt;1779),2,D2998&lt;=1779,1)</f>
        <v>3</v>
      </c>
      <c r="H2998">
        <f t="shared" si="46"/>
        <v>243</v>
      </c>
      <c r="I2998" t="str" cm="1">
        <f t="array" ref="I2998">_xlfn.IFS(H2998&gt;411,"Platinum",AND(H2998&lt;=411, H2998&gt;311),"Gold",AND(H2998&lt;=311,H2998&gt;211),"Silver",H2998&lt;=211,"Bronze")</f>
        <v>Silver</v>
      </c>
      <c r="J2998" t="str" cm="1">
        <f t="array" ref="J2998">_xlfn.IFS(
H2998="444","Champions",
LEFT(H2998,1)="4","Loyal Customers",
MID(H2998,2,1)="4","Potential Loyalists",
LEFT(H2998,1)="3","Promising",
LEFT(H2998,1)="2","Customers Needing Attention",
LEFT(H2998,1)&lt;="2","At Risk",
RIGHT(H2998,1)="4","Can't Lose Them",
TRUE,"Hibernating"
)</f>
        <v>Potential Loyalists</v>
      </c>
    </row>
    <row r="2999" spans="1:10" x14ac:dyDescent="0.25">
      <c r="A2999" s="3" t="s">
        <v>3015</v>
      </c>
      <c r="B2999">
        <v>14</v>
      </c>
      <c r="C2999">
        <v>5</v>
      </c>
      <c r="D2999">
        <v>1437.72</v>
      </c>
      <c r="E2999" cm="1">
        <f t="array" ref="E2999">_xlfn.IFS(B2999&gt;87,1,AND(B2999&lt;=87, B2999&gt;45),2,AND(B2999&lt;=45,B2999&gt;18),3,B2999&lt;=18,4)</f>
        <v>4</v>
      </c>
      <c r="F2999" cm="1">
        <f t="array" ref="F2999">_xlfn.IFS(C2999&gt;7,4,AND(C2999&lt;=7, C2999&gt;5),3,AND(C2999&lt;=5,C2999&gt;4),2,C2999&lt;=4,1)</f>
        <v>2</v>
      </c>
      <c r="G2999" cm="1">
        <f t="array" ref="G2999">_xlfn.IFS(D2999&gt;4094,4,AND(D2999&lt;=4094, D2999&gt;2784),3,AND(D2999&lt;=2784,D2999&gt;1779),2,D2999&lt;=1779,1)</f>
        <v>1</v>
      </c>
      <c r="H2999">
        <f t="shared" si="46"/>
        <v>421</v>
      </c>
      <c r="I2999" t="str" cm="1">
        <f t="array" ref="I2999">_xlfn.IFS(H2999&gt;411,"Platinum",AND(H2999&lt;=411, H2999&gt;311),"Gold",AND(H2999&lt;=311,H2999&gt;211),"Silver",H2999&lt;=211,"Bronze")</f>
        <v>Platinum</v>
      </c>
      <c r="J2999" t="str" cm="1">
        <f t="array" ref="J2999">_xlfn.IFS(
H2999="444","Champions",
LEFT(H2999,1)="4","Loyal Customers",
MID(H2999,2,1)="4","Potential Loyalists",
LEFT(H2999,1)="3","Promising",
LEFT(H2999,1)="2","Customers Needing Attention",
LEFT(H2999,1)&lt;="2","At Risk",
RIGHT(H2999,1)="4","Can't Lose Them",
TRUE,"Hibernating"
)</f>
        <v>Loyal Customers</v>
      </c>
    </row>
    <row r="3000" spans="1:10" x14ac:dyDescent="0.25">
      <c r="A3000" s="3" t="s">
        <v>3016</v>
      </c>
      <c r="B3000">
        <v>152</v>
      </c>
      <c r="C3000">
        <v>4</v>
      </c>
      <c r="D3000">
        <v>2850</v>
      </c>
      <c r="E3000" cm="1">
        <f t="array" ref="E3000">_xlfn.IFS(B3000&gt;87,1,AND(B3000&lt;=87, B3000&gt;45),2,AND(B3000&lt;=45,B3000&gt;18),3,B3000&lt;=18,4)</f>
        <v>1</v>
      </c>
      <c r="F3000" cm="1">
        <f t="array" ref="F3000">_xlfn.IFS(C3000&gt;7,4,AND(C3000&lt;=7, C3000&gt;5),3,AND(C3000&lt;=5,C3000&gt;4),2,C3000&lt;=4,1)</f>
        <v>1</v>
      </c>
      <c r="G3000" cm="1">
        <f t="array" ref="G3000">_xlfn.IFS(D3000&gt;4094,4,AND(D3000&lt;=4094, D3000&gt;2784),3,AND(D3000&lt;=2784,D3000&gt;1779),2,D3000&lt;=1779,1)</f>
        <v>3</v>
      </c>
      <c r="H3000">
        <f t="shared" si="46"/>
        <v>113</v>
      </c>
      <c r="I3000" t="str" cm="1">
        <f t="array" ref="I3000">_xlfn.IFS(H3000&gt;411,"Platinum",AND(H3000&lt;=411, H3000&gt;311),"Gold",AND(H3000&lt;=311,H3000&gt;211),"Silver",H3000&lt;=211,"Bronze")</f>
        <v>Bronze</v>
      </c>
      <c r="J3000" t="str" cm="1">
        <f t="array" ref="J3000">_xlfn.IFS(
H3000="444","Champions",
LEFT(H3000,1)="4","Loyal Customers",
MID(H3000,2,1)="4","Potential Loyalists",
LEFT(H3000,1)="3","Promising",
LEFT(H3000,1)="2","Customers Needing Attention",
LEFT(H3000,1)&lt;="2","At Risk",
RIGHT(H3000,1)="4","Can't Lose Them",
TRUE,"Hibernating"
)</f>
        <v>At Risk</v>
      </c>
    </row>
    <row r="3001" spans="1:10" x14ac:dyDescent="0.25">
      <c r="A3001" s="3" t="s">
        <v>3017</v>
      </c>
      <c r="B3001">
        <v>159</v>
      </c>
      <c r="C3001">
        <v>4</v>
      </c>
      <c r="D3001">
        <v>1577.6999999999998</v>
      </c>
      <c r="E3001" cm="1">
        <f t="array" ref="E3001">_xlfn.IFS(B3001&gt;87,1,AND(B3001&lt;=87, B3001&gt;45),2,AND(B3001&lt;=45,B3001&gt;18),3,B3001&lt;=18,4)</f>
        <v>1</v>
      </c>
      <c r="F3001" cm="1">
        <f t="array" ref="F3001">_xlfn.IFS(C3001&gt;7,4,AND(C3001&lt;=7, C3001&gt;5),3,AND(C3001&lt;=5,C3001&gt;4),2,C3001&lt;=4,1)</f>
        <v>1</v>
      </c>
      <c r="G3001" cm="1">
        <f t="array" ref="G3001">_xlfn.IFS(D3001&gt;4094,4,AND(D3001&lt;=4094, D3001&gt;2784),3,AND(D3001&lt;=2784,D3001&gt;1779),2,D3001&lt;=1779,1)</f>
        <v>1</v>
      </c>
      <c r="H3001">
        <f t="shared" si="46"/>
        <v>111</v>
      </c>
      <c r="I3001" t="str" cm="1">
        <f t="array" ref="I3001">_xlfn.IFS(H3001&gt;411,"Platinum",AND(H3001&lt;=411, H3001&gt;311),"Gold",AND(H3001&lt;=311,H3001&gt;211),"Silver",H3001&lt;=211,"Bronze")</f>
        <v>Bronze</v>
      </c>
      <c r="J3001" t="str" cm="1">
        <f t="array" ref="J3001">_xlfn.IFS(
H3001="444","Champions",
LEFT(H3001,1)="4","Loyal Customers",
MID(H3001,2,1)="4","Potential Loyalists",
LEFT(H3001,1)="3","Promising",
LEFT(H3001,1)="2","Customers Needing Attention",
LEFT(H3001,1)&lt;="2","At Risk",
RIGHT(H3001,1)="4","Can't Lose Them",
TRUE,"Hibernating"
)</f>
        <v>At Risk</v>
      </c>
    </row>
    <row r="3002" spans="1:10" x14ac:dyDescent="0.25">
      <c r="A3002" s="3" t="s">
        <v>3018</v>
      </c>
      <c r="B3002">
        <v>19</v>
      </c>
      <c r="C3002">
        <v>6</v>
      </c>
      <c r="D3002">
        <v>2566.27</v>
      </c>
      <c r="E3002" cm="1">
        <f t="array" ref="E3002">_xlfn.IFS(B3002&gt;87,1,AND(B3002&lt;=87, B3002&gt;45),2,AND(B3002&lt;=45,B3002&gt;18),3,B3002&lt;=18,4)</f>
        <v>3</v>
      </c>
      <c r="F3002" cm="1">
        <f t="array" ref="F3002">_xlfn.IFS(C3002&gt;7,4,AND(C3002&lt;=7, C3002&gt;5),3,AND(C3002&lt;=5,C3002&gt;4),2,C3002&lt;=4,1)</f>
        <v>3</v>
      </c>
      <c r="G3002" cm="1">
        <f t="array" ref="G3002">_xlfn.IFS(D3002&gt;4094,4,AND(D3002&lt;=4094, D3002&gt;2784),3,AND(D3002&lt;=2784,D3002&gt;1779),2,D3002&lt;=1779,1)</f>
        <v>2</v>
      </c>
      <c r="H3002">
        <f t="shared" si="46"/>
        <v>332</v>
      </c>
      <c r="I3002" t="str" cm="1">
        <f t="array" ref="I3002">_xlfn.IFS(H3002&gt;411,"Platinum",AND(H3002&lt;=411, H3002&gt;311),"Gold",AND(H3002&lt;=311,H3002&gt;211),"Silver",H3002&lt;=211,"Bronze")</f>
        <v>Gold</v>
      </c>
      <c r="J3002" t="str" cm="1">
        <f t="array" ref="J3002">_xlfn.IFS(
H3002="444","Champions",
LEFT(H3002,1)="4","Loyal Customers",
MID(H3002,2,1)="4","Potential Loyalists",
LEFT(H3002,1)="3","Promising",
LEFT(H3002,1)="2","Customers Needing Attention",
LEFT(H3002,1)&lt;="2","At Risk",
RIGHT(H3002,1)="4","Can't Lose Them",
TRUE,"Hibernating"
)</f>
        <v>Promising</v>
      </c>
    </row>
    <row r="3003" spans="1:10" x14ac:dyDescent="0.25">
      <c r="A3003" s="3" t="s">
        <v>3019</v>
      </c>
      <c r="B3003">
        <v>38</v>
      </c>
      <c r="C3003">
        <v>3</v>
      </c>
      <c r="D3003">
        <v>1670.6699999999998</v>
      </c>
      <c r="E3003" cm="1">
        <f t="array" ref="E3003">_xlfn.IFS(B3003&gt;87,1,AND(B3003&lt;=87, B3003&gt;45),2,AND(B3003&lt;=45,B3003&gt;18),3,B3003&lt;=18,4)</f>
        <v>3</v>
      </c>
      <c r="F3003" cm="1">
        <f t="array" ref="F3003">_xlfn.IFS(C3003&gt;7,4,AND(C3003&lt;=7, C3003&gt;5),3,AND(C3003&lt;=5,C3003&gt;4),2,C3003&lt;=4,1)</f>
        <v>1</v>
      </c>
      <c r="G3003" cm="1">
        <f t="array" ref="G3003">_xlfn.IFS(D3003&gt;4094,4,AND(D3003&lt;=4094, D3003&gt;2784),3,AND(D3003&lt;=2784,D3003&gt;1779),2,D3003&lt;=1779,1)</f>
        <v>1</v>
      </c>
      <c r="H3003">
        <f t="shared" si="46"/>
        <v>311</v>
      </c>
      <c r="I3003" t="str" cm="1">
        <f t="array" ref="I3003">_xlfn.IFS(H3003&gt;411,"Platinum",AND(H3003&lt;=411, H3003&gt;311),"Gold",AND(H3003&lt;=311,H3003&gt;211),"Silver",H3003&lt;=211,"Bronze")</f>
        <v>Silver</v>
      </c>
      <c r="J3003" t="str" cm="1">
        <f t="array" ref="J3003">_xlfn.IFS(
H3003="444","Champions",
LEFT(H3003,1)="4","Loyal Customers",
MID(H3003,2,1)="4","Potential Loyalists",
LEFT(H3003,1)="3","Promising",
LEFT(H3003,1)="2","Customers Needing Attention",
LEFT(H3003,1)&lt;="2","At Risk",
RIGHT(H3003,1)="4","Can't Lose Them",
TRUE,"Hibernating"
)</f>
        <v>Promising</v>
      </c>
    </row>
    <row r="3004" spans="1:10" x14ac:dyDescent="0.25">
      <c r="A3004" s="3" t="s">
        <v>3020</v>
      </c>
      <c r="B3004">
        <v>165</v>
      </c>
      <c r="C3004">
        <v>4</v>
      </c>
      <c r="D3004">
        <v>3505.63</v>
      </c>
      <c r="E3004" cm="1">
        <f t="array" ref="E3004">_xlfn.IFS(B3004&gt;87,1,AND(B3004&lt;=87, B3004&gt;45),2,AND(B3004&lt;=45,B3004&gt;18),3,B3004&lt;=18,4)</f>
        <v>1</v>
      </c>
      <c r="F3004" cm="1">
        <f t="array" ref="F3004">_xlfn.IFS(C3004&gt;7,4,AND(C3004&lt;=7, C3004&gt;5),3,AND(C3004&lt;=5,C3004&gt;4),2,C3004&lt;=4,1)</f>
        <v>1</v>
      </c>
      <c r="G3004" cm="1">
        <f t="array" ref="G3004">_xlfn.IFS(D3004&gt;4094,4,AND(D3004&lt;=4094, D3004&gt;2784),3,AND(D3004&lt;=2784,D3004&gt;1779),2,D3004&lt;=1779,1)</f>
        <v>3</v>
      </c>
      <c r="H3004">
        <f t="shared" si="46"/>
        <v>113</v>
      </c>
      <c r="I3004" t="str" cm="1">
        <f t="array" ref="I3004">_xlfn.IFS(H3004&gt;411,"Platinum",AND(H3004&lt;=411, H3004&gt;311),"Gold",AND(H3004&lt;=311,H3004&gt;211),"Silver",H3004&lt;=211,"Bronze")</f>
        <v>Bronze</v>
      </c>
      <c r="J3004" t="str" cm="1">
        <f t="array" ref="J3004">_xlfn.IFS(
H3004="444","Champions",
LEFT(H3004,1)="4","Loyal Customers",
MID(H3004,2,1)="4","Potential Loyalists",
LEFT(H3004,1)="3","Promising",
LEFT(H3004,1)="2","Customers Needing Attention",
LEFT(H3004,1)&lt;="2","At Risk",
RIGHT(H3004,1)="4","Can't Lose Them",
TRUE,"Hibernating"
)</f>
        <v>At Risk</v>
      </c>
    </row>
    <row r="3005" spans="1:10" x14ac:dyDescent="0.25">
      <c r="A3005" s="3" t="s">
        <v>3021</v>
      </c>
      <c r="B3005">
        <v>9</v>
      </c>
      <c r="C3005">
        <v>5</v>
      </c>
      <c r="D3005">
        <v>3985.03</v>
      </c>
      <c r="E3005" cm="1">
        <f t="array" ref="E3005">_xlfn.IFS(B3005&gt;87,1,AND(B3005&lt;=87, B3005&gt;45),2,AND(B3005&lt;=45,B3005&gt;18),3,B3005&lt;=18,4)</f>
        <v>4</v>
      </c>
      <c r="F3005" cm="1">
        <f t="array" ref="F3005">_xlfn.IFS(C3005&gt;7,4,AND(C3005&lt;=7, C3005&gt;5),3,AND(C3005&lt;=5,C3005&gt;4),2,C3005&lt;=4,1)</f>
        <v>2</v>
      </c>
      <c r="G3005" cm="1">
        <f t="array" ref="G3005">_xlfn.IFS(D3005&gt;4094,4,AND(D3005&lt;=4094, D3005&gt;2784),3,AND(D3005&lt;=2784,D3005&gt;1779),2,D3005&lt;=1779,1)</f>
        <v>3</v>
      </c>
      <c r="H3005">
        <f t="shared" si="46"/>
        <v>423</v>
      </c>
      <c r="I3005" t="str" cm="1">
        <f t="array" ref="I3005">_xlfn.IFS(H3005&gt;411,"Platinum",AND(H3005&lt;=411, H3005&gt;311),"Gold",AND(H3005&lt;=311,H3005&gt;211),"Silver",H3005&lt;=211,"Bronze")</f>
        <v>Platinum</v>
      </c>
      <c r="J3005" t="str" cm="1">
        <f t="array" ref="J3005">_xlfn.IFS(
H3005="444","Champions",
LEFT(H3005,1)="4","Loyal Customers",
MID(H3005,2,1)="4","Potential Loyalists",
LEFT(H3005,1)="3","Promising",
LEFT(H3005,1)="2","Customers Needing Attention",
LEFT(H3005,1)&lt;="2","At Risk",
RIGHT(H3005,1)="4","Can't Lose Them",
TRUE,"Hibernating"
)</f>
        <v>Loyal Customers</v>
      </c>
    </row>
    <row r="3006" spans="1:10" x14ac:dyDescent="0.25">
      <c r="A3006" s="3" t="s">
        <v>3022</v>
      </c>
      <c r="B3006">
        <v>181</v>
      </c>
      <c r="C3006">
        <v>2</v>
      </c>
      <c r="D3006">
        <v>830.31000000000006</v>
      </c>
      <c r="E3006" cm="1">
        <f t="array" ref="E3006">_xlfn.IFS(B3006&gt;87,1,AND(B3006&lt;=87, B3006&gt;45),2,AND(B3006&lt;=45,B3006&gt;18),3,B3006&lt;=18,4)</f>
        <v>1</v>
      </c>
      <c r="F3006" cm="1">
        <f t="array" ref="F3006">_xlfn.IFS(C3006&gt;7,4,AND(C3006&lt;=7, C3006&gt;5),3,AND(C3006&lt;=5,C3006&gt;4),2,C3006&lt;=4,1)</f>
        <v>1</v>
      </c>
      <c r="G3006" cm="1">
        <f t="array" ref="G3006">_xlfn.IFS(D3006&gt;4094,4,AND(D3006&lt;=4094, D3006&gt;2784),3,AND(D3006&lt;=2784,D3006&gt;1779),2,D3006&lt;=1779,1)</f>
        <v>1</v>
      </c>
      <c r="H3006">
        <f t="shared" si="46"/>
        <v>111</v>
      </c>
      <c r="I3006" t="str" cm="1">
        <f t="array" ref="I3006">_xlfn.IFS(H3006&gt;411,"Platinum",AND(H3006&lt;=411, H3006&gt;311),"Gold",AND(H3006&lt;=311,H3006&gt;211),"Silver",H3006&lt;=211,"Bronze")</f>
        <v>Bronze</v>
      </c>
      <c r="J3006" t="str" cm="1">
        <f t="array" ref="J3006">_xlfn.IFS(
H3006="444","Champions",
LEFT(H3006,1)="4","Loyal Customers",
MID(H3006,2,1)="4","Potential Loyalists",
LEFT(H3006,1)="3","Promising",
LEFT(H3006,1)="2","Customers Needing Attention",
LEFT(H3006,1)&lt;="2","At Risk",
RIGHT(H3006,1)="4","Can't Lose Them",
TRUE,"Hibernating"
)</f>
        <v>At Risk</v>
      </c>
    </row>
    <row r="3007" spans="1:10" x14ac:dyDescent="0.25">
      <c r="A3007" s="3" t="s">
        <v>3023</v>
      </c>
      <c r="B3007">
        <v>35</v>
      </c>
      <c r="C3007">
        <v>6</v>
      </c>
      <c r="D3007">
        <v>3368.76</v>
      </c>
      <c r="E3007" cm="1">
        <f t="array" ref="E3007">_xlfn.IFS(B3007&gt;87,1,AND(B3007&lt;=87, B3007&gt;45),2,AND(B3007&lt;=45,B3007&gt;18),3,B3007&lt;=18,4)</f>
        <v>3</v>
      </c>
      <c r="F3007" cm="1">
        <f t="array" ref="F3007">_xlfn.IFS(C3007&gt;7,4,AND(C3007&lt;=7, C3007&gt;5),3,AND(C3007&lt;=5,C3007&gt;4),2,C3007&lt;=4,1)</f>
        <v>3</v>
      </c>
      <c r="G3007" cm="1">
        <f t="array" ref="G3007">_xlfn.IFS(D3007&gt;4094,4,AND(D3007&lt;=4094, D3007&gt;2784),3,AND(D3007&lt;=2784,D3007&gt;1779),2,D3007&lt;=1779,1)</f>
        <v>3</v>
      </c>
      <c r="H3007">
        <f t="shared" si="46"/>
        <v>333</v>
      </c>
      <c r="I3007" t="str" cm="1">
        <f t="array" ref="I3007">_xlfn.IFS(H3007&gt;411,"Platinum",AND(H3007&lt;=411, H3007&gt;311),"Gold",AND(H3007&lt;=311,H3007&gt;211),"Silver",H3007&lt;=211,"Bronze")</f>
        <v>Gold</v>
      </c>
      <c r="J3007" t="str" cm="1">
        <f t="array" ref="J3007">_xlfn.IFS(
H3007="444","Champions",
LEFT(H3007,1)="4","Loyal Customers",
MID(H3007,2,1)="4","Potential Loyalists",
LEFT(H3007,1)="3","Promising",
LEFT(H3007,1)="2","Customers Needing Attention",
LEFT(H3007,1)&lt;="2","At Risk",
RIGHT(H3007,1)="4","Can't Lose Them",
TRUE,"Hibernating"
)</f>
        <v>Promising</v>
      </c>
    </row>
    <row r="3008" spans="1:10" x14ac:dyDescent="0.25">
      <c r="A3008" s="3" t="s">
        <v>3024</v>
      </c>
      <c r="B3008">
        <v>6</v>
      </c>
      <c r="C3008">
        <v>4</v>
      </c>
      <c r="D3008">
        <v>1824.48</v>
      </c>
      <c r="E3008" cm="1">
        <f t="array" ref="E3008">_xlfn.IFS(B3008&gt;87,1,AND(B3008&lt;=87, B3008&gt;45),2,AND(B3008&lt;=45,B3008&gt;18),3,B3008&lt;=18,4)</f>
        <v>4</v>
      </c>
      <c r="F3008" cm="1">
        <f t="array" ref="F3008">_xlfn.IFS(C3008&gt;7,4,AND(C3008&lt;=7, C3008&gt;5),3,AND(C3008&lt;=5,C3008&gt;4),2,C3008&lt;=4,1)</f>
        <v>1</v>
      </c>
      <c r="G3008" cm="1">
        <f t="array" ref="G3008">_xlfn.IFS(D3008&gt;4094,4,AND(D3008&lt;=4094, D3008&gt;2784),3,AND(D3008&lt;=2784,D3008&gt;1779),2,D3008&lt;=1779,1)</f>
        <v>2</v>
      </c>
      <c r="H3008">
        <f t="shared" si="46"/>
        <v>412</v>
      </c>
      <c r="I3008" t="str" cm="1">
        <f t="array" ref="I3008">_xlfn.IFS(H3008&gt;411,"Platinum",AND(H3008&lt;=411, H3008&gt;311),"Gold",AND(H3008&lt;=311,H3008&gt;211),"Silver",H3008&lt;=211,"Bronze")</f>
        <v>Platinum</v>
      </c>
      <c r="J3008" t="str" cm="1">
        <f t="array" ref="J3008">_xlfn.IFS(
H3008="444","Champions",
LEFT(H3008,1)="4","Loyal Customers",
MID(H3008,2,1)="4","Potential Loyalists",
LEFT(H3008,1)="3","Promising",
LEFT(H3008,1)="2","Customers Needing Attention",
LEFT(H3008,1)&lt;="2","At Risk",
RIGHT(H3008,1)="4","Can't Lose Them",
TRUE,"Hibernating"
)</f>
        <v>Loyal Customers</v>
      </c>
    </row>
    <row r="3009" spans="1:10" x14ac:dyDescent="0.25">
      <c r="A3009" s="3" t="s">
        <v>3025</v>
      </c>
      <c r="B3009">
        <v>2</v>
      </c>
      <c r="C3009">
        <v>7</v>
      </c>
      <c r="D3009">
        <v>1275.24</v>
      </c>
      <c r="E3009" cm="1">
        <f t="array" ref="E3009">_xlfn.IFS(B3009&gt;87,1,AND(B3009&lt;=87, B3009&gt;45),2,AND(B3009&lt;=45,B3009&gt;18),3,B3009&lt;=18,4)</f>
        <v>4</v>
      </c>
      <c r="F3009" cm="1">
        <f t="array" ref="F3009">_xlfn.IFS(C3009&gt;7,4,AND(C3009&lt;=7, C3009&gt;5),3,AND(C3009&lt;=5,C3009&gt;4),2,C3009&lt;=4,1)</f>
        <v>3</v>
      </c>
      <c r="G3009" cm="1">
        <f t="array" ref="G3009">_xlfn.IFS(D3009&gt;4094,4,AND(D3009&lt;=4094, D3009&gt;2784),3,AND(D3009&lt;=2784,D3009&gt;1779),2,D3009&lt;=1779,1)</f>
        <v>1</v>
      </c>
      <c r="H3009">
        <f t="shared" si="46"/>
        <v>431</v>
      </c>
      <c r="I3009" t="str" cm="1">
        <f t="array" ref="I3009">_xlfn.IFS(H3009&gt;411,"Platinum",AND(H3009&lt;=411, H3009&gt;311),"Gold",AND(H3009&lt;=311,H3009&gt;211),"Silver",H3009&lt;=211,"Bronze")</f>
        <v>Platinum</v>
      </c>
      <c r="J3009" t="str" cm="1">
        <f t="array" ref="J3009">_xlfn.IFS(
H3009="444","Champions",
LEFT(H3009,1)="4","Loyal Customers",
MID(H3009,2,1)="4","Potential Loyalists",
LEFT(H3009,1)="3","Promising",
LEFT(H3009,1)="2","Customers Needing Attention",
LEFT(H3009,1)&lt;="2","At Risk",
RIGHT(H3009,1)="4","Can't Lose Them",
TRUE,"Hibernating"
)</f>
        <v>Loyal Customers</v>
      </c>
    </row>
    <row r="3010" spans="1:10" x14ac:dyDescent="0.25">
      <c r="A3010" s="3" t="s">
        <v>3026</v>
      </c>
      <c r="B3010">
        <v>41</v>
      </c>
      <c r="C3010">
        <v>6</v>
      </c>
      <c r="D3010">
        <v>3583.46</v>
      </c>
      <c r="E3010" cm="1">
        <f t="array" ref="E3010">_xlfn.IFS(B3010&gt;87,1,AND(B3010&lt;=87, B3010&gt;45),2,AND(B3010&lt;=45,B3010&gt;18),3,B3010&lt;=18,4)</f>
        <v>3</v>
      </c>
      <c r="F3010" cm="1">
        <f t="array" ref="F3010">_xlfn.IFS(C3010&gt;7,4,AND(C3010&lt;=7, C3010&gt;5),3,AND(C3010&lt;=5,C3010&gt;4),2,C3010&lt;=4,1)</f>
        <v>3</v>
      </c>
      <c r="G3010" cm="1">
        <f t="array" ref="G3010">_xlfn.IFS(D3010&gt;4094,4,AND(D3010&lt;=4094, D3010&gt;2784),3,AND(D3010&lt;=2784,D3010&gt;1779),2,D3010&lt;=1779,1)</f>
        <v>3</v>
      </c>
      <c r="H3010">
        <f t="shared" si="46"/>
        <v>333</v>
      </c>
      <c r="I3010" t="str" cm="1">
        <f t="array" ref="I3010">_xlfn.IFS(H3010&gt;411,"Platinum",AND(H3010&lt;=411, H3010&gt;311),"Gold",AND(H3010&lt;=311,H3010&gt;211),"Silver",H3010&lt;=211,"Bronze")</f>
        <v>Gold</v>
      </c>
      <c r="J3010" t="str" cm="1">
        <f t="array" ref="J3010">_xlfn.IFS(
H3010="444","Champions",
LEFT(H3010,1)="4","Loyal Customers",
MID(H3010,2,1)="4","Potential Loyalists",
LEFT(H3010,1)="3","Promising",
LEFT(H3010,1)="2","Customers Needing Attention",
LEFT(H3010,1)&lt;="2","At Risk",
RIGHT(H3010,1)="4","Can't Lose Them",
TRUE,"Hibernating"
)</f>
        <v>Promising</v>
      </c>
    </row>
    <row r="3011" spans="1:10" x14ac:dyDescent="0.25">
      <c r="A3011" s="3" t="s">
        <v>3027</v>
      </c>
      <c r="B3011">
        <v>28</v>
      </c>
      <c r="C3011">
        <v>6</v>
      </c>
      <c r="D3011">
        <v>2891.59</v>
      </c>
      <c r="E3011" cm="1">
        <f t="array" ref="E3011">_xlfn.IFS(B3011&gt;87,1,AND(B3011&lt;=87, B3011&gt;45),2,AND(B3011&lt;=45,B3011&gt;18),3,B3011&lt;=18,4)</f>
        <v>3</v>
      </c>
      <c r="F3011" cm="1">
        <f t="array" ref="F3011">_xlfn.IFS(C3011&gt;7,4,AND(C3011&lt;=7, C3011&gt;5),3,AND(C3011&lt;=5,C3011&gt;4),2,C3011&lt;=4,1)</f>
        <v>3</v>
      </c>
      <c r="G3011" cm="1">
        <f t="array" ref="G3011">_xlfn.IFS(D3011&gt;4094,4,AND(D3011&lt;=4094, D3011&gt;2784),3,AND(D3011&lt;=2784,D3011&gt;1779),2,D3011&lt;=1779,1)</f>
        <v>3</v>
      </c>
      <c r="H3011">
        <f t="shared" si="46"/>
        <v>333</v>
      </c>
      <c r="I3011" t="str" cm="1">
        <f t="array" ref="I3011">_xlfn.IFS(H3011&gt;411,"Platinum",AND(H3011&lt;=411, H3011&gt;311),"Gold",AND(H3011&lt;=311,H3011&gt;211),"Silver",H3011&lt;=211,"Bronze")</f>
        <v>Gold</v>
      </c>
      <c r="J3011" t="str" cm="1">
        <f t="array" ref="J3011">_xlfn.IFS(
H3011="444","Champions",
LEFT(H3011,1)="4","Loyal Customers",
MID(H3011,2,1)="4","Potential Loyalists",
LEFT(H3011,1)="3","Promising",
LEFT(H3011,1)="2","Customers Needing Attention",
LEFT(H3011,1)&lt;="2","At Risk",
RIGHT(H3011,1)="4","Can't Lose Them",
TRUE,"Hibernating"
)</f>
        <v>Promising</v>
      </c>
    </row>
    <row r="3012" spans="1:10" x14ac:dyDescent="0.25">
      <c r="A3012" s="3" t="s">
        <v>3028</v>
      </c>
      <c r="B3012">
        <v>36</v>
      </c>
      <c r="C3012">
        <v>5</v>
      </c>
      <c r="D3012">
        <v>2125.0099999999998</v>
      </c>
      <c r="E3012" cm="1">
        <f t="array" ref="E3012">_xlfn.IFS(B3012&gt;87,1,AND(B3012&lt;=87, B3012&gt;45),2,AND(B3012&lt;=45,B3012&gt;18),3,B3012&lt;=18,4)</f>
        <v>3</v>
      </c>
      <c r="F3012" cm="1">
        <f t="array" ref="F3012">_xlfn.IFS(C3012&gt;7,4,AND(C3012&lt;=7, C3012&gt;5),3,AND(C3012&lt;=5,C3012&gt;4),2,C3012&lt;=4,1)</f>
        <v>2</v>
      </c>
      <c r="G3012" cm="1">
        <f t="array" ref="G3012">_xlfn.IFS(D3012&gt;4094,4,AND(D3012&lt;=4094, D3012&gt;2784),3,AND(D3012&lt;=2784,D3012&gt;1779),2,D3012&lt;=1779,1)</f>
        <v>2</v>
      </c>
      <c r="H3012">
        <f t="shared" si="46"/>
        <v>322</v>
      </c>
      <c r="I3012" t="str" cm="1">
        <f t="array" ref="I3012">_xlfn.IFS(H3012&gt;411,"Platinum",AND(H3012&lt;=411, H3012&gt;311),"Gold",AND(H3012&lt;=311,H3012&gt;211),"Silver",H3012&lt;=211,"Bronze")</f>
        <v>Gold</v>
      </c>
      <c r="J3012" t="str" cm="1">
        <f t="array" ref="J3012">_xlfn.IFS(
H3012="444","Champions",
LEFT(H3012,1)="4","Loyal Customers",
MID(H3012,2,1)="4","Potential Loyalists",
LEFT(H3012,1)="3","Promising",
LEFT(H3012,1)="2","Customers Needing Attention",
LEFT(H3012,1)&lt;="2","At Risk",
RIGHT(H3012,1)="4","Can't Lose Them",
TRUE,"Hibernating"
)</f>
        <v>Promising</v>
      </c>
    </row>
    <row r="3013" spans="1:10" x14ac:dyDescent="0.25">
      <c r="A3013" s="3" t="s">
        <v>3029</v>
      </c>
      <c r="B3013">
        <v>33</v>
      </c>
      <c r="C3013">
        <v>7</v>
      </c>
      <c r="D3013">
        <v>1931.13</v>
      </c>
      <c r="E3013" cm="1">
        <f t="array" ref="E3013">_xlfn.IFS(B3013&gt;87,1,AND(B3013&lt;=87, B3013&gt;45),2,AND(B3013&lt;=45,B3013&gt;18),3,B3013&lt;=18,4)</f>
        <v>3</v>
      </c>
      <c r="F3013" cm="1">
        <f t="array" ref="F3013">_xlfn.IFS(C3013&gt;7,4,AND(C3013&lt;=7, C3013&gt;5),3,AND(C3013&lt;=5,C3013&gt;4),2,C3013&lt;=4,1)</f>
        <v>3</v>
      </c>
      <c r="G3013" cm="1">
        <f t="array" ref="G3013">_xlfn.IFS(D3013&gt;4094,4,AND(D3013&lt;=4094, D3013&gt;2784),3,AND(D3013&lt;=2784,D3013&gt;1779),2,D3013&lt;=1779,1)</f>
        <v>2</v>
      </c>
      <c r="H3013">
        <f t="shared" ref="H3013:H3076" si="47">(100*E3013)+(10*F3013)+G3013</f>
        <v>332</v>
      </c>
      <c r="I3013" t="str" cm="1">
        <f t="array" ref="I3013">_xlfn.IFS(H3013&gt;411,"Platinum",AND(H3013&lt;=411, H3013&gt;311),"Gold",AND(H3013&lt;=311,H3013&gt;211),"Silver",H3013&lt;=211,"Bronze")</f>
        <v>Gold</v>
      </c>
      <c r="J3013" t="str" cm="1">
        <f t="array" ref="J3013">_xlfn.IFS(
H3013="444","Champions",
LEFT(H3013,1)="4","Loyal Customers",
MID(H3013,2,1)="4","Potential Loyalists",
LEFT(H3013,1)="3","Promising",
LEFT(H3013,1)="2","Customers Needing Attention",
LEFT(H3013,1)&lt;="2","At Risk",
RIGHT(H3013,1)="4","Can't Lose Them",
TRUE,"Hibernating"
)</f>
        <v>Promising</v>
      </c>
    </row>
    <row r="3014" spans="1:10" x14ac:dyDescent="0.25">
      <c r="A3014" s="3" t="s">
        <v>3030</v>
      </c>
      <c r="B3014">
        <v>11</v>
      </c>
      <c r="C3014">
        <v>6</v>
      </c>
      <c r="D3014">
        <v>2143.3900000000003</v>
      </c>
      <c r="E3014" cm="1">
        <f t="array" ref="E3014">_xlfn.IFS(B3014&gt;87,1,AND(B3014&lt;=87, B3014&gt;45),2,AND(B3014&lt;=45,B3014&gt;18),3,B3014&lt;=18,4)</f>
        <v>4</v>
      </c>
      <c r="F3014" cm="1">
        <f t="array" ref="F3014">_xlfn.IFS(C3014&gt;7,4,AND(C3014&lt;=7, C3014&gt;5),3,AND(C3014&lt;=5,C3014&gt;4),2,C3014&lt;=4,1)</f>
        <v>3</v>
      </c>
      <c r="G3014" cm="1">
        <f t="array" ref="G3014">_xlfn.IFS(D3014&gt;4094,4,AND(D3014&lt;=4094, D3014&gt;2784),3,AND(D3014&lt;=2784,D3014&gt;1779),2,D3014&lt;=1779,1)</f>
        <v>2</v>
      </c>
      <c r="H3014">
        <f t="shared" si="47"/>
        <v>432</v>
      </c>
      <c r="I3014" t="str" cm="1">
        <f t="array" ref="I3014">_xlfn.IFS(H3014&gt;411,"Platinum",AND(H3014&lt;=411, H3014&gt;311),"Gold",AND(H3014&lt;=311,H3014&gt;211),"Silver",H3014&lt;=211,"Bronze")</f>
        <v>Platinum</v>
      </c>
      <c r="J3014" t="str" cm="1">
        <f t="array" ref="J3014">_xlfn.IFS(
H3014="444","Champions",
LEFT(H3014,1)="4","Loyal Customers",
MID(H3014,2,1)="4","Potential Loyalists",
LEFT(H3014,1)="3","Promising",
LEFT(H3014,1)="2","Customers Needing Attention",
LEFT(H3014,1)&lt;="2","At Risk",
RIGHT(H3014,1)="4","Can't Lose Them",
TRUE,"Hibernating"
)</f>
        <v>Loyal Customers</v>
      </c>
    </row>
    <row r="3015" spans="1:10" x14ac:dyDescent="0.25">
      <c r="A3015" s="3" t="s">
        <v>3031</v>
      </c>
      <c r="B3015">
        <v>104</v>
      </c>
      <c r="C3015">
        <v>10</v>
      </c>
      <c r="D3015">
        <v>7079.07</v>
      </c>
      <c r="E3015" cm="1">
        <f t="array" ref="E3015">_xlfn.IFS(B3015&gt;87,1,AND(B3015&lt;=87, B3015&gt;45),2,AND(B3015&lt;=45,B3015&gt;18),3,B3015&lt;=18,4)</f>
        <v>1</v>
      </c>
      <c r="F3015" cm="1">
        <f t="array" ref="F3015">_xlfn.IFS(C3015&gt;7,4,AND(C3015&lt;=7, C3015&gt;5),3,AND(C3015&lt;=5,C3015&gt;4),2,C3015&lt;=4,1)</f>
        <v>4</v>
      </c>
      <c r="G3015" cm="1">
        <f t="array" ref="G3015">_xlfn.IFS(D3015&gt;4094,4,AND(D3015&lt;=4094, D3015&gt;2784),3,AND(D3015&lt;=2784,D3015&gt;1779),2,D3015&lt;=1779,1)</f>
        <v>4</v>
      </c>
      <c r="H3015">
        <f t="shared" si="47"/>
        <v>144</v>
      </c>
      <c r="I3015" t="str" cm="1">
        <f t="array" ref="I3015">_xlfn.IFS(H3015&gt;411,"Platinum",AND(H3015&lt;=411, H3015&gt;311),"Gold",AND(H3015&lt;=311,H3015&gt;211),"Silver",H3015&lt;=211,"Bronze")</f>
        <v>Bronze</v>
      </c>
      <c r="J3015" t="str" cm="1">
        <f t="array" ref="J3015">_xlfn.IFS(
H3015="444","Champions",
LEFT(H3015,1)="4","Loyal Customers",
MID(H3015,2,1)="4","Potential Loyalists",
LEFT(H3015,1)="3","Promising",
LEFT(H3015,1)="2","Customers Needing Attention",
LEFT(H3015,1)&lt;="2","At Risk",
RIGHT(H3015,1)="4","Can't Lose Them",
TRUE,"Hibernating"
)</f>
        <v>Potential Loyalists</v>
      </c>
    </row>
    <row r="3016" spans="1:10" x14ac:dyDescent="0.25">
      <c r="A3016" s="3" t="s">
        <v>3032</v>
      </c>
      <c r="B3016">
        <v>52</v>
      </c>
      <c r="C3016">
        <v>3</v>
      </c>
      <c r="D3016">
        <v>2145.56</v>
      </c>
      <c r="E3016" cm="1">
        <f t="array" ref="E3016">_xlfn.IFS(B3016&gt;87,1,AND(B3016&lt;=87, B3016&gt;45),2,AND(B3016&lt;=45,B3016&gt;18),3,B3016&lt;=18,4)</f>
        <v>2</v>
      </c>
      <c r="F3016" cm="1">
        <f t="array" ref="F3016">_xlfn.IFS(C3016&gt;7,4,AND(C3016&lt;=7, C3016&gt;5),3,AND(C3016&lt;=5,C3016&gt;4),2,C3016&lt;=4,1)</f>
        <v>1</v>
      </c>
      <c r="G3016" cm="1">
        <f t="array" ref="G3016">_xlfn.IFS(D3016&gt;4094,4,AND(D3016&lt;=4094, D3016&gt;2784),3,AND(D3016&lt;=2784,D3016&gt;1779),2,D3016&lt;=1779,1)</f>
        <v>2</v>
      </c>
      <c r="H3016">
        <f t="shared" si="47"/>
        <v>212</v>
      </c>
      <c r="I3016" t="str" cm="1">
        <f t="array" ref="I3016">_xlfn.IFS(H3016&gt;411,"Platinum",AND(H3016&lt;=411, H3016&gt;311),"Gold",AND(H3016&lt;=311,H3016&gt;211),"Silver",H3016&lt;=211,"Bronze")</f>
        <v>Silver</v>
      </c>
      <c r="J3016" t="str" cm="1">
        <f t="array" ref="J3016">_xlfn.IFS(
H3016="444","Champions",
LEFT(H3016,1)="4","Loyal Customers",
MID(H3016,2,1)="4","Potential Loyalists",
LEFT(H3016,1)="3","Promising",
LEFT(H3016,1)="2","Customers Needing Attention",
LEFT(H3016,1)&lt;="2","At Risk",
RIGHT(H3016,1)="4","Can't Lose Them",
TRUE,"Hibernating"
)</f>
        <v>Customers Needing Attention</v>
      </c>
    </row>
    <row r="3017" spans="1:10" x14ac:dyDescent="0.25">
      <c r="A3017" s="3" t="s">
        <v>3033</v>
      </c>
      <c r="B3017">
        <v>60</v>
      </c>
      <c r="C3017">
        <v>4</v>
      </c>
      <c r="D3017">
        <v>439.57</v>
      </c>
      <c r="E3017" cm="1">
        <f t="array" ref="E3017">_xlfn.IFS(B3017&gt;87,1,AND(B3017&lt;=87, B3017&gt;45),2,AND(B3017&lt;=45,B3017&gt;18),3,B3017&lt;=18,4)</f>
        <v>2</v>
      </c>
      <c r="F3017" cm="1">
        <f t="array" ref="F3017">_xlfn.IFS(C3017&gt;7,4,AND(C3017&lt;=7, C3017&gt;5),3,AND(C3017&lt;=5,C3017&gt;4),2,C3017&lt;=4,1)</f>
        <v>1</v>
      </c>
      <c r="G3017" cm="1">
        <f t="array" ref="G3017">_xlfn.IFS(D3017&gt;4094,4,AND(D3017&lt;=4094, D3017&gt;2784),3,AND(D3017&lt;=2784,D3017&gt;1779),2,D3017&lt;=1779,1)</f>
        <v>1</v>
      </c>
      <c r="H3017">
        <f t="shared" si="47"/>
        <v>211</v>
      </c>
      <c r="I3017" t="str" cm="1">
        <f t="array" ref="I3017">_xlfn.IFS(H3017&gt;411,"Platinum",AND(H3017&lt;=411, H3017&gt;311),"Gold",AND(H3017&lt;=311,H3017&gt;211),"Silver",H3017&lt;=211,"Bronze")</f>
        <v>Bronze</v>
      </c>
      <c r="J3017" t="str" cm="1">
        <f t="array" ref="J3017">_xlfn.IFS(
H3017="444","Champions",
LEFT(H3017,1)="4","Loyal Customers",
MID(H3017,2,1)="4","Potential Loyalists",
LEFT(H3017,1)="3","Promising",
LEFT(H3017,1)="2","Customers Needing Attention",
LEFT(H3017,1)&lt;="2","At Risk",
RIGHT(H3017,1)="4","Can't Lose Them",
TRUE,"Hibernating"
)</f>
        <v>Customers Needing Attention</v>
      </c>
    </row>
    <row r="3018" spans="1:10" x14ac:dyDescent="0.25">
      <c r="A3018" s="3" t="s">
        <v>3034</v>
      </c>
      <c r="B3018">
        <v>91</v>
      </c>
      <c r="C3018">
        <v>7</v>
      </c>
      <c r="D3018">
        <v>1258.0999999999999</v>
      </c>
      <c r="E3018" cm="1">
        <f t="array" ref="E3018">_xlfn.IFS(B3018&gt;87,1,AND(B3018&lt;=87, B3018&gt;45),2,AND(B3018&lt;=45,B3018&gt;18),3,B3018&lt;=18,4)</f>
        <v>1</v>
      </c>
      <c r="F3018" cm="1">
        <f t="array" ref="F3018">_xlfn.IFS(C3018&gt;7,4,AND(C3018&lt;=7, C3018&gt;5),3,AND(C3018&lt;=5,C3018&gt;4),2,C3018&lt;=4,1)</f>
        <v>3</v>
      </c>
      <c r="G3018" cm="1">
        <f t="array" ref="G3018">_xlfn.IFS(D3018&gt;4094,4,AND(D3018&lt;=4094, D3018&gt;2784),3,AND(D3018&lt;=2784,D3018&gt;1779),2,D3018&lt;=1779,1)</f>
        <v>1</v>
      </c>
      <c r="H3018">
        <f t="shared" si="47"/>
        <v>131</v>
      </c>
      <c r="I3018" t="str" cm="1">
        <f t="array" ref="I3018">_xlfn.IFS(H3018&gt;411,"Platinum",AND(H3018&lt;=411, H3018&gt;311),"Gold",AND(H3018&lt;=311,H3018&gt;211),"Silver",H3018&lt;=211,"Bronze")</f>
        <v>Bronze</v>
      </c>
      <c r="J3018" t="str" cm="1">
        <f t="array" ref="J3018">_xlfn.IFS(
H3018="444","Champions",
LEFT(H3018,1)="4","Loyal Customers",
MID(H3018,2,1)="4","Potential Loyalists",
LEFT(H3018,1)="3","Promising",
LEFT(H3018,1)="2","Customers Needing Attention",
LEFT(H3018,1)&lt;="2","At Risk",
RIGHT(H3018,1)="4","Can't Lose Them",
TRUE,"Hibernating"
)</f>
        <v>At Risk</v>
      </c>
    </row>
    <row r="3019" spans="1:10" x14ac:dyDescent="0.25">
      <c r="A3019" s="3" t="s">
        <v>3035</v>
      </c>
      <c r="B3019">
        <v>98</v>
      </c>
      <c r="C3019">
        <v>4</v>
      </c>
      <c r="D3019">
        <v>6084.14</v>
      </c>
      <c r="E3019" cm="1">
        <f t="array" ref="E3019">_xlfn.IFS(B3019&gt;87,1,AND(B3019&lt;=87, B3019&gt;45),2,AND(B3019&lt;=45,B3019&gt;18),3,B3019&lt;=18,4)</f>
        <v>1</v>
      </c>
      <c r="F3019" cm="1">
        <f t="array" ref="F3019">_xlfn.IFS(C3019&gt;7,4,AND(C3019&lt;=7, C3019&gt;5),3,AND(C3019&lt;=5,C3019&gt;4),2,C3019&lt;=4,1)</f>
        <v>1</v>
      </c>
      <c r="G3019" cm="1">
        <f t="array" ref="G3019">_xlfn.IFS(D3019&gt;4094,4,AND(D3019&lt;=4094, D3019&gt;2784),3,AND(D3019&lt;=2784,D3019&gt;1779),2,D3019&lt;=1779,1)</f>
        <v>4</v>
      </c>
      <c r="H3019">
        <f t="shared" si="47"/>
        <v>114</v>
      </c>
      <c r="I3019" t="str" cm="1">
        <f t="array" ref="I3019">_xlfn.IFS(H3019&gt;411,"Platinum",AND(H3019&lt;=411, H3019&gt;311),"Gold",AND(H3019&lt;=311,H3019&gt;211),"Silver",H3019&lt;=211,"Bronze")</f>
        <v>Bronze</v>
      </c>
      <c r="J3019" t="str" cm="1">
        <f t="array" ref="J3019">_xlfn.IFS(
H3019="444","Champions",
LEFT(H3019,1)="4","Loyal Customers",
MID(H3019,2,1)="4","Potential Loyalists",
LEFT(H3019,1)="3","Promising",
LEFT(H3019,1)="2","Customers Needing Attention",
LEFT(H3019,1)&lt;="2","At Risk",
RIGHT(H3019,1)="4","Can't Lose Them",
TRUE,"Hibernating"
)</f>
        <v>At Risk</v>
      </c>
    </row>
    <row r="3020" spans="1:10" x14ac:dyDescent="0.25">
      <c r="A3020" s="3" t="s">
        <v>3036</v>
      </c>
      <c r="B3020">
        <v>35</v>
      </c>
      <c r="C3020">
        <v>6</v>
      </c>
      <c r="D3020">
        <v>5117.96</v>
      </c>
      <c r="E3020" cm="1">
        <f t="array" ref="E3020">_xlfn.IFS(B3020&gt;87,1,AND(B3020&lt;=87, B3020&gt;45),2,AND(B3020&lt;=45,B3020&gt;18),3,B3020&lt;=18,4)</f>
        <v>3</v>
      </c>
      <c r="F3020" cm="1">
        <f t="array" ref="F3020">_xlfn.IFS(C3020&gt;7,4,AND(C3020&lt;=7, C3020&gt;5),3,AND(C3020&lt;=5,C3020&gt;4),2,C3020&lt;=4,1)</f>
        <v>3</v>
      </c>
      <c r="G3020" cm="1">
        <f t="array" ref="G3020">_xlfn.IFS(D3020&gt;4094,4,AND(D3020&lt;=4094, D3020&gt;2784),3,AND(D3020&lt;=2784,D3020&gt;1779),2,D3020&lt;=1779,1)</f>
        <v>4</v>
      </c>
      <c r="H3020">
        <f t="shared" si="47"/>
        <v>334</v>
      </c>
      <c r="I3020" t="str" cm="1">
        <f t="array" ref="I3020">_xlfn.IFS(H3020&gt;411,"Platinum",AND(H3020&lt;=411, H3020&gt;311),"Gold",AND(H3020&lt;=311,H3020&gt;211),"Silver",H3020&lt;=211,"Bronze")</f>
        <v>Gold</v>
      </c>
      <c r="J3020" t="str" cm="1">
        <f t="array" ref="J3020">_xlfn.IFS(
H3020="444","Champions",
LEFT(H3020,1)="4","Loyal Customers",
MID(H3020,2,1)="4","Potential Loyalists",
LEFT(H3020,1)="3","Promising",
LEFT(H3020,1)="2","Customers Needing Attention",
LEFT(H3020,1)&lt;="2","At Risk",
RIGHT(H3020,1)="4","Can't Lose Them",
TRUE,"Hibernating"
)</f>
        <v>Promising</v>
      </c>
    </row>
    <row r="3021" spans="1:10" x14ac:dyDescent="0.25">
      <c r="A3021" s="3" t="s">
        <v>3037</v>
      </c>
      <c r="B3021">
        <v>35</v>
      </c>
      <c r="C3021">
        <v>6</v>
      </c>
      <c r="D3021">
        <v>3446.07</v>
      </c>
      <c r="E3021" cm="1">
        <f t="array" ref="E3021">_xlfn.IFS(B3021&gt;87,1,AND(B3021&lt;=87, B3021&gt;45),2,AND(B3021&lt;=45,B3021&gt;18),3,B3021&lt;=18,4)</f>
        <v>3</v>
      </c>
      <c r="F3021" cm="1">
        <f t="array" ref="F3021">_xlfn.IFS(C3021&gt;7,4,AND(C3021&lt;=7, C3021&gt;5),3,AND(C3021&lt;=5,C3021&gt;4),2,C3021&lt;=4,1)</f>
        <v>3</v>
      </c>
      <c r="G3021" cm="1">
        <f t="array" ref="G3021">_xlfn.IFS(D3021&gt;4094,4,AND(D3021&lt;=4094, D3021&gt;2784),3,AND(D3021&lt;=2784,D3021&gt;1779),2,D3021&lt;=1779,1)</f>
        <v>3</v>
      </c>
      <c r="H3021">
        <f t="shared" si="47"/>
        <v>333</v>
      </c>
      <c r="I3021" t="str" cm="1">
        <f t="array" ref="I3021">_xlfn.IFS(H3021&gt;411,"Platinum",AND(H3021&lt;=411, H3021&gt;311),"Gold",AND(H3021&lt;=311,H3021&gt;211),"Silver",H3021&lt;=211,"Bronze")</f>
        <v>Gold</v>
      </c>
      <c r="J3021" t="str" cm="1">
        <f t="array" ref="J3021">_xlfn.IFS(
H3021="444","Champions",
LEFT(H3021,1)="4","Loyal Customers",
MID(H3021,2,1)="4","Potential Loyalists",
LEFT(H3021,1)="3","Promising",
LEFT(H3021,1)="2","Customers Needing Attention",
LEFT(H3021,1)&lt;="2","At Risk",
RIGHT(H3021,1)="4","Can't Lose Them",
TRUE,"Hibernating"
)</f>
        <v>Promising</v>
      </c>
    </row>
    <row r="3022" spans="1:10" x14ac:dyDescent="0.25">
      <c r="A3022" s="3" t="s">
        <v>3038</v>
      </c>
      <c r="B3022">
        <v>72</v>
      </c>
      <c r="C3022">
        <v>3</v>
      </c>
      <c r="D3022">
        <v>2284.98</v>
      </c>
      <c r="E3022" cm="1">
        <f t="array" ref="E3022">_xlfn.IFS(B3022&gt;87,1,AND(B3022&lt;=87, B3022&gt;45),2,AND(B3022&lt;=45,B3022&gt;18),3,B3022&lt;=18,4)</f>
        <v>2</v>
      </c>
      <c r="F3022" cm="1">
        <f t="array" ref="F3022">_xlfn.IFS(C3022&gt;7,4,AND(C3022&lt;=7, C3022&gt;5),3,AND(C3022&lt;=5,C3022&gt;4),2,C3022&lt;=4,1)</f>
        <v>1</v>
      </c>
      <c r="G3022" cm="1">
        <f t="array" ref="G3022">_xlfn.IFS(D3022&gt;4094,4,AND(D3022&lt;=4094, D3022&gt;2784),3,AND(D3022&lt;=2784,D3022&gt;1779),2,D3022&lt;=1779,1)</f>
        <v>2</v>
      </c>
      <c r="H3022">
        <f t="shared" si="47"/>
        <v>212</v>
      </c>
      <c r="I3022" t="str" cm="1">
        <f t="array" ref="I3022">_xlfn.IFS(H3022&gt;411,"Platinum",AND(H3022&lt;=411, H3022&gt;311),"Gold",AND(H3022&lt;=311,H3022&gt;211),"Silver",H3022&lt;=211,"Bronze")</f>
        <v>Silver</v>
      </c>
      <c r="J3022" t="str" cm="1">
        <f t="array" ref="J3022">_xlfn.IFS(
H3022="444","Champions",
LEFT(H3022,1)="4","Loyal Customers",
MID(H3022,2,1)="4","Potential Loyalists",
LEFT(H3022,1)="3","Promising",
LEFT(H3022,1)="2","Customers Needing Attention",
LEFT(H3022,1)&lt;="2","At Risk",
RIGHT(H3022,1)="4","Can't Lose Them",
TRUE,"Hibernating"
)</f>
        <v>Customers Needing Attention</v>
      </c>
    </row>
    <row r="3023" spans="1:10" x14ac:dyDescent="0.25">
      <c r="A3023" s="3" t="s">
        <v>3039</v>
      </c>
      <c r="B3023">
        <v>13</v>
      </c>
      <c r="C3023">
        <v>6</v>
      </c>
      <c r="D3023">
        <v>2600.44</v>
      </c>
      <c r="E3023" cm="1">
        <f t="array" ref="E3023">_xlfn.IFS(B3023&gt;87,1,AND(B3023&lt;=87, B3023&gt;45),2,AND(B3023&lt;=45,B3023&gt;18),3,B3023&lt;=18,4)</f>
        <v>4</v>
      </c>
      <c r="F3023" cm="1">
        <f t="array" ref="F3023">_xlfn.IFS(C3023&gt;7,4,AND(C3023&lt;=7, C3023&gt;5),3,AND(C3023&lt;=5,C3023&gt;4),2,C3023&lt;=4,1)</f>
        <v>3</v>
      </c>
      <c r="G3023" cm="1">
        <f t="array" ref="G3023">_xlfn.IFS(D3023&gt;4094,4,AND(D3023&lt;=4094, D3023&gt;2784),3,AND(D3023&lt;=2784,D3023&gt;1779),2,D3023&lt;=1779,1)</f>
        <v>2</v>
      </c>
      <c r="H3023">
        <f t="shared" si="47"/>
        <v>432</v>
      </c>
      <c r="I3023" t="str" cm="1">
        <f t="array" ref="I3023">_xlfn.IFS(H3023&gt;411,"Platinum",AND(H3023&lt;=411, H3023&gt;311),"Gold",AND(H3023&lt;=311,H3023&gt;211),"Silver",H3023&lt;=211,"Bronze")</f>
        <v>Platinum</v>
      </c>
      <c r="J3023" t="str" cm="1">
        <f t="array" ref="J3023">_xlfn.IFS(
H3023="444","Champions",
LEFT(H3023,1)="4","Loyal Customers",
MID(H3023,2,1)="4","Potential Loyalists",
LEFT(H3023,1)="3","Promising",
LEFT(H3023,1)="2","Customers Needing Attention",
LEFT(H3023,1)&lt;="2","At Risk",
RIGHT(H3023,1)="4","Can't Lose Them",
TRUE,"Hibernating"
)</f>
        <v>Loyal Customers</v>
      </c>
    </row>
    <row r="3024" spans="1:10" x14ac:dyDescent="0.25">
      <c r="A3024" s="3" t="s">
        <v>3040</v>
      </c>
      <c r="B3024">
        <v>105</v>
      </c>
      <c r="C3024">
        <v>2</v>
      </c>
      <c r="D3024">
        <v>1618.83</v>
      </c>
      <c r="E3024" cm="1">
        <f t="array" ref="E3024">_xlfn.IFS(B3024&gt;87,1,AND(B3024&lt;=87, B3024&gt;45),2,AND(B3024&lt;=45,B3024&gt;18),3,B3024&lt;=18,4)</f>
        <v>1</v>
      </c>
      <c r="F3024" cm="1">
        <f t="array" ref="F3024">_xlfn.IFS(C3024&gt;7,4,AND(C3024&lt;=7, C3024&gt;5),3,AND(C3024&lt;=5,C3024&gt;4),2,C3024&lt;=4,1)</f>
        <v>1</v>
      </c>
      <c r="G3024" cm="1">
        <f t="array" ref="G3024">_xlfn.IFS(D3024&gt;4094,4,AND(D3024&lt;=4094, D3024&gt;2784),3,AND(D3024&lt;=2784,D3024&gt;1779),2,D3024&lt;=1779,1)</f>
        <v>1</v>
      </c>
      <c r="H3024">
        <f t="shared" si="47"/>
        <v>111</v>
      </c>
      <c r="I3024" t="str" cm="1">
        <f t="array" ref="I3024">_xlfn.IFS(H3024&gt;411,"Platinum",AND(H3024&lt;=411, H3024&gt;311),"Gold",AND(H3024&lt;=311,H3024&gt;211),"Silver",H3024&lt;=211,"Bronze")</f>
        <v>Bronze</v>
      </c>
      <c r="J3024" t="str" cm="1">
        <f t="array" ref="J3024">_xlfn.IFS(
H3024="444","Champions",
LEFT(H3024,1)="4","Loyal Customers",
MID(H3024,2,1)="4","Potential Loyalists",
LEFT(H3024,1)="3","Promising",
LEFT(H3024,1)="2","Customers Needing Attention",
LEFT(H3024,1)&lt;="2","At Risk",
RIGHT(H3024,1)="4","Can't Lose Them",
TRUE,"Hibernating"
)</f>
        <v>At Risk</v>
      </c>
    </row>
    <row r="3025" spans="1:10" x14ac:dyDescent="0.25">
      <c r="A3025" s="3" t="s">
        <v>3041</v>
      </c>
      <c r="B3025">
        <v>277</v>
      </c>
      <c r="C3025">
        <v>4</v>
      </c>
      <c r="D3025">
        <v>2172.4100000000003</v>
      </c>
      <c r="E3025" cm="1">
        <f t="array" ref="E3025">_xlfn.IFS(B3025&gt;87,1,AND(B3025&lt;=87, B3025&gt;45),2,AND(B3025&lt;=45,B3025&gt;18),3,B3025&lt;=18,4)</f>
        <v>1</v>
      </c>
      <c r="F3025" cm="1">
        <f t="array" ref="F3025">_xlfn.IFS(C3025&gt;7,4,AND(C3025&lt;=7, C3025&gt;5),3,AND(C3025&lt;=5,C3025&gt;4),2,C3025&lt;=4,1)</f>
        <v>1</v>
      </c>
      <c r="G3025" cm="1">
        <f t="array" ref="G3025">_xlfn.IFS(D3025&gt;4094,4,AND(D3025&lt;=4094, D3025&gt;2784),3,AND(D3025&lt;=2784,D3025&gt;1779),2,D3025&lt;=1779,1)</f>
        <v>2</v>
      </c>
      <c r="H3025">
        <f t="shared" si="47"/>
        <v>112</v>
      </c>
      <c r="I3025" t="str" cm="1">
        <f t="array" ref="I3025">_xlfn.IFS(H3025&gt;411,"Platinum",AND(H3025&lt;=411, H3025&gt;311),"Gold",AND(H3025&lt;=311,H3025&gt;211),"Silver",H3025&lt;=211,"Bronze")</f>
        <v>Bronze</v>
      </c>
      <c r="J3025" t="str" cm="1">
        <f t="array" ref="J3025">_xlfn.IFS(
H3025="444","Champions",
LEFT(H3025,1)="4","Loyal Customers",
MID(H3025,2,1)="4","Potential Loyalists",
LEFT(H3025,1)="3","Promising",
LEFT(H3025,1)="2","Customers Needing Attention",
LEFT(H3025,1)&lt;="2","At Risk",
RIGHT(H3025,1)="4","Can't Lose Them",
TRUE,"Hibernating"
)</f>
        <v>At Risk</v>
      </c>
    </row>
    <row r="3026" spans="1:10" x14ac:dyDescent="0.25">
      <c r="A3026" s="3" t="s">
        <v>3042</v>
      </c>
      <c r="B3026">
        <v>248</v>
      </c>
      <c r="C3026">
        <v>2</v>
      </c>
      <c r="D3026">
        <v>714.24</v>
      </c>
      <c r="E3026" cm="1">
        <f t="array" ref="E3026">_xlfn.IFS(B3026&gt;87,1,AND(B3026&lt;=87, B3026&gt;45),2,AND(B3026&lt;=45,B3026&gt;18),3,B3026&lt;=18,4)</f>
        <v>1</v>
      </c>
      <c r="F3026" cm="1">
        <f t="array" ref="F3026">_xlfn.IFS(C3026&gt;7,4,AND(C3026&lt;=7, C3026&gt;5),3,AND(C3026&lt;=5,C3026&gt;4),2,C3026&lt;=4,1)</f>
        <v>1</v>
      </c>
      <c r="G3026" cm="1">
        <f t="array" ref="G3026">_xlfn.IFS(D3026&gt;4094,4,AND(D3026&lt;=4094, D3026&gt;2784),3,AND(D3026&lt;=2784,D3026&gt;1779),2,D3026&lt;=1779,1)</f>
        <v>1</v>
      </c>
      <c r="H3026">
        <f t="shared" si="47"/>
        <v>111</v>
      </c>
      <c r="I3026" t="str" cm="1">
        <f t="array" ref="I3026">_xlfn.IFS(H3026&gt;411,"Platinum",AND(H3026&lt;=411, H3026&gt;311),"Gold",AND(H3026&lt;=311,H3026&gt;211),"Silver",H3026&lt;=211,"Bronze")</f>
        <v>Bronze</v>
      </c>
      <c r="J3026" t="str" cm="1">
        <f t="array" ref="J3026">_xlfn.IFS(
H3026="444","Champions",
LEFT(H3026,1)="4","Loyal Customers",
MID(H3026,2,1)="4","Potential Loyalists",
LEFT(H3026,1)="3","Promising",
LEFT(H3026,1)="2","Customers Needing Attention",
LEFT(H3026,1)&lt;="2","At Risk",
RIGHT(H3026,1)="4","Can't Lose Them",
TRUE,"Hibernating"
)</f>
        <v>At Risk</v>
      </c>
    </row>
    <row r="3027" spans="1:10" x14ac:dyDescent="0.25">
      <c r="A3027" s="3" t="s">
        <v>3043</v>
      </c>
      <c r="B3027">
        <v>7</v>
      </c>
      <c r="C3027">
        <v>6</v>
      </c>
      <c r="D3027">
        <v>4580.3500000000004</v>
      </c>
      <c r="E3027" cm="1">
        <f t="array" ref="E3027">_xlfn.IFS(B3027&gt;87,1,AND(B3027&lt;=87, B3027&gt;45),2,AND(B3027&lt;=45,B3027&gt;18),3,B3027&lt;=18,4)</f>
        <v>4</v>
      </c>
      <c r="F3027" cm="1">
        <f t="array" ref="F3027">_xlfn.IFS(C3027&gt;7,4,AND(C3027&lt;=7, C3027&gt;5),3,AND(C3027&lt;=5,C3027&gt;4),2,C3027&lt;=4,1)</f>
        <v>3</v>
      </c>
      <c r="G3027" cm="1">
        <f t="array" ref="G3027">_xlfn.IFS(D3027&gt;4094,4,AND(D3027&lt;=4094, D3027&gt;2784),3,AND(D3027&lt;=2784,D3027&gt;1779),2,D3027&lt;=1779,1)</f>
        <v>4</v>
      </c>
      <c r="H3027">
        <f t="shared" si="47"/>
        <v>434</v>
      </c>
      <c r="I3027" t="str" cm="1">
        <f t="array" ref="I3027">_xlfn.IFS(H3027&gt;411,"Platinum",AND(H3027&lt;=411, H3027&gt;311),"Gold",AND(H3027&lt;=311,H3027&gt;211),"Silver",H3027&lt;=211,"Bronze")</f>
        <v>Platinum</v>
      </c>
      <c r="J3027" t="str" cm="1">
        <f t="array" ref="J3027">_xlfn.IFS(
H3027="444","Champions",
LEFT(H3027,1)="4","Loyal Customers",
MID(H3027,2,1)="4","Potential Loyalists",
LEFT(H3027,1)="3","Promising",
LEFT(H3027,1)="2","Customers Needing Attention",
LEFT(H3027,1)&lt;="2","At Risk",
RIGHT(H3027,1)="4","Can't Lose Them",
TRUE,"Hibernating"
)</f>
        <v>Loyal Customers</v>
      </c>
    </row>
    <row r="3028" spans="1:10" x14ac:dyDescent="0.25">
      <c r="A3028" s="3" t="s">
        <v>3044</v>
      </c>
      <c r="B3028">
        <v>2</v>
      </c>
      <c r="C3028">
        <v>11</v>
      </c>
      <c r="D3028">
        <v>4242.34</v>
      </c>
      <c r="E3028" cm="1">
        <f t="array" ref="E3028">_xlfn.IFS(B3028&gt;87,1,AND(B3028&lt;=87, B3028&gt;45),2,AND(B3028&lt;=45,B3028&gt;18),3,B3028&lt;=18,4)</f>
        <v>4</v>
      </c>
      <c r="F3028" cm="1">
        <f t="array" ref="F3028">_xlfn.IFS(C3028&gt;7,4,AND(C3028&lt;=7, C3028&gt;5),3,AND(C3028&lt;=5,C3028&gt;4),2,C3028&lt;=4,1)</f>
        <v>4</v>
      </c>
      <c r="G3028" cm="1">
        <f t="array" ref="G3028">_xlfn.IFS(D3028&gt;4094,4,AND(D3028&lt;=4094, D3028&gt;2784),3,AND(D3028&lt;=2784,D3028&gt;1779),2,D3028&lt;=1779,1)</f>
        <v>4</v>
      </c>
      <c r="H3028">
        <f t="shared" si="47"/>
        <v>444</v>
      </c>
      <c r="I3028" t="str" cm="1">
        <f t="array" ref="I3028">_xlfn.IFS(H3028&gt;411,"Platinum",AND(H3028&lt;=411, H3028&gt;311),"Gold",AND(H3028&lt;=311,H3028&gt;211),"Silver",H3028&lt;=211,"Bronze")</f>
        <v>Platinum</v>
      </c>
      <c r="J3028" t="str" cm="1">
        <f t="array" ref="J3028">_xlfn.IFS(
H3028="444","Champions",
LEFT(H3028,1)="4","Loyal Customers",
MID(H3028,2,1)="4","Potential Loyalists",
LEFT(H3028,1)="3","Promising",
LEFT(H3028,1)="2","Customers Needing Attention",
LEFT(H3028,1)&lt;="2","At Risk",
RIGHT(H3028,1)="4","Can't Lose Them",
TRUE,"Hibernating"
)</f>
        <v>Loyal Customers</v>
      </c>
    </row>
    <row r="3029" spans="1:10" x14ac:dyDescent="0.25">
      <c r="A3029" s="3" t="s">
        <v>3045</v>
      </c>
      <c r="B3029">
        <v>199</v>
      </c>
      <c r="C3029">
        <v>7</v>
      </c>
      <c r="D3029">
        <v>2754.81</v>
      </c>
      <c r="E3029" cm="1">
        <f t="array" ref="E3029">_xlfn.IFS(B3029&gt;87,1,AND(B3029&lt;=87, B3029&gt;45),2,AND(B3029&lt;=45,B3029&gt;18),3,B3029&lt;=18,4)</f>
        <v>1</v>
      </c>
      <c r="F3029" cm="1">
        <f t="array" ref="F3029">_xlfn.IFS(C3029&gt;7,4,AND(C3029&lt;=7, C3029&gt;5),3,AND(C3029&lt;=5,C3029&gt;4),2,C3029&lt;=4,1)</f>
        <v>3</v>
      </c>
      <c r="G3029" cm="1">
        <f t="array" ref="G3029">_xlfn.IFS(D3029&gt;4094,4,AND(D3029&lt;=4094, D3029&gt;2784),3,AND(D3029&lt;=2784,D3029&gt;1779),2,D3029&lt;=1779,1)</f>
        <v>2</v>
      </c>
      <c r="H3029">
        <f t="shared" si="47"/>
        <v>132</v>
      </c>
      <c r="I3029" t="str" cm="1">
        <f t="array" ref="I3029">_xlfn.IFS(H3029&gt;411,"Platinum",AND(H3029&lt;=411, H3029&gt;311),"Gold",AND(H3029&lt;=311,H3029&gt;211),"Silver",H3029&lt;=211,"Bronze")</f>
        <v>Bronze</v>
      </c>
      <c r="J3029" t="str" cm="1">
        <f t="array" ref="J3029">_xlfn.IFS(
H3029="444","Champions",
LEFT(H3029,1)="4","Loyal Customers",
MID(H3029,2,1)="4","Potential Loyalists",
LEFT(H3029,1)="3","Promising",
LEFT(H3029,1)="2","Customers Needing Attention",
LEFT(H3029,1)&lt;="2","At Risk",
RIGHT(H3029,1)="4","Can't Lose Them",
TRUE,"Hibernating"
)</f>
        <v>At Risk</v>
      </c>
    </row>
    <row r="3030" spans="1:10" x14ac:dyDescent="0.25">
      <c r="A3030" s="3" t="s">
        <v>3046</v>
      </c>
      <c r="B3030">
        <v>52</v>
      </c>
      <c r="C3030">
        <v>9</v>
      </c>
      <c r="D3030">
        <v>4204.6000000000004</v>
      </c>
      <c r="E3030" cm="1">
        <f t="array" ref="E3030">_xlfn.IFS(B3030&gt;87,1,AND(B3030&lt;=87, B3030&gt;45),2,AND(B3030&lt;=45,B3030&gt;18),3,B3030&lt;=18,4)</f>
        <v>2</v>
      </c>
      <c r="F3030" cm="1">
        <f t="array" ref="F3030">_xlfn.IFS(C3030&gt;7,4,AND(C3030&lt;=7, C3030&gt;5),3,AND(C3030&lt;=5,C3030&gt;4),2,C3030&lt;=4,1)</f>
        <v>4</v>
      </c>
      <c r="G3030" cm="1">
        <f t="array" ref="G3030">_xlfn.IFS(D3030&gt;4094,4,AND(D3030&lt;=4094, D3030&gt;2784),3,AND(D3030&lt;=2784,D3030&gt;1779),2,D3030&lt;=1779,1)</f>
        <v>4</v>
      </c>
      <c r="H3030">
        <f t="shared" si="47"/>
        <v>244</v>
      </c>
      <c r="I3030" t="str" cm="1">
        <f t="array" ref="I3030">_xlfn.IFS(H3030&gt;411,"Platinum",AND(H3030&lt;=411, H3030&gt;311),"Gold",AND(H3030&lt;=311,H3030&gt;211),"Silver",H3030&lt;=211,"Bronze")</f>
        <v>Silver</v>
      </c>
      <c r="J3030" t="str" cm="1">
        <f t="array" ref="J3030">_xlfn.IFS(
H3030="444","Champions",
LEFT(H3030,1)="4","Loyal Customers",
MID(H3030,2,1)="4","Potential Loyalists",
LEFT(H3030,1)="3","Promising",
LEFT(H3030,1)="2","Customers Needing Attention",
LEFT(H3030,1)&lt;="2","At Risk",
RIGHT(H3030,1)="4","Can't Lose Them",
TRUE,"Hibernating"
)</f>
        <v>Potential Loyalists</v>
      </c>
    </row>
    <row r="3031" spans="1:10" x14ac:dyDescent="0.25">
      <c r="A3031" s="3" t="s">
        <v>3047</v>
      </c>
      <c r="B3031">
        <v>20</v>
      </c>
      <c r="C3031">
        <v>8</v>
      </c>
      <c r="D3031">
        <v>3501.37</v>
      </c>
      <c r="E3031" cm="1">
        <f t="array" ref="E3031">_xlfn.IFS(B3031&gt;87,1,AND(B3031&lt;=87, B3031&gt;45),2,AND(B3031&lt;=45,B3031&gt;18),3,B3031&lt;=18,4)</f>
        <v>3</v>
      </c>
      <c r="F3031" cm="1">
        <f t="array" ref="F3031">_xlfn.IFS(C3031&gt;7,4,AND(C3031&lt;=7, C3031&gt;5),3,AND(C3031&lt;=5,C3031&gt;4),2,C3031&lt;=4,1)</f>
        <v>4</v>
      </c>
      <c r="G3031" cm="1">
        <f t="array" ref="G3031">_xlfn.IFS(D3031&gt;4094,4,AND(D3031&lt;=4094, D3031&gt;2784),3,AND(D3031&lt;=2784,D3031&gt;1779),2,D3031&lt;=1779,1)</f>
        <v>3</v>
      </c>
      <c r="H3031">
        <f t="shared" si="47"/>
        <v>343</v>
      </c>
      <c r="I3031" t="str" cm="1">
        <f t="array" ref="I3031">_xlfn.IFS(H3031&gt;411,"Platinum",AND(H3031&lt;=411, H3031&gt;311),"Gold",AND(H3031&lt;=311,H3031&gt;211),"Silver",H3031&lt;=211,"Bronze")</f>
        <v>Gold</v>
      </c>
      <c r="J3031" t="str" cm="1">
        <f t="array" ref="J3031">_xlfn.IFS(
H3031="444","Champions",
LEFT(H3031,1)="4","Loyal Customers",
MID(H3031,2,1)="4","Potential Loyalists",
LEFT(H3031,1)="3","Promising",
LEFT(H3031,1)="2","Customers Needing Attention",
LEFT(H3031,1)&lt;="2","At Risk",
RIGHT(H3031,1)="4","Can't Lose Them",
TRUE,"Hibernating"
)</f>
        <v>Potential Loyalists</v>
      </c>
    </row>
    <row r="3032" spans="1:10" x14ac:dyDescent="0.25">
      <c r="A3032" s="3" t="s">
        <v>3048</v>
      </c>
      <c r="B3032">
        <v>24</v>
      </c>
      <c r="C3032">
        <v>5</v>
      </c>
      <c r="D3032">
        <v>2185.5099999999998</v>
      </c>
      <c r="E3032" cm="1">
        <f t="array" ref="E3032">_xlfn.IFS(B3032&gt;87,1,AND(B3032&lt;=87, B3032&gt;45),2,AND(B3032&lt;=45,B3032&gt;18),3,B3032&lt;=18,4)</f>
        <v>3</v>
      </c>
      <c r="F3032" cm="1">
        <f t="array" ref="F3032">_xlfn.IFS(C3032&gt;7,4,AND(C3032&lt;=7, C3032&gt;5),3,AND(C3032&lt;=5,C3032&gt;4),2,C3032&lt;=4,1)</f>
        <v>2</v>
      </c>
      <c r="G3032" cm="1">
        <f t="array" ref="G3032">_xlfn.IFS(D3032&gt;4094,4,AND(D3032&lt;=4094, D3032&gt;2784),3,AND(D3032&lt;=2784,D3032&gt;1779),2,D3032&lt;=1779,1)</f>
        <v>2</v>
      </c>
      <c r="H3032">
        <f t="shared" si="47"/>
        <v>322</v>
      </c>
      <c r="I3032" t="str" cm="1">
        <f t="array" ref="I3032">_xlfn.IFS(H3032&gt;411,"Platinum",AND(H3032&lt;=411, H3032&gt;311),"Gold",AND(H3032&lt;=311,H3032&gt;211),"Silver",H3032&lt;=211,"Bronze")</f>
        <v>Gold</v>
      </c>
      <c r="J3032" t="str" cm="1">
        <f t="array" ref="J3032">_xlfn.IFS(
H3032="444","Champions",
LEFT(H3032,1)="4","Loyal Customers",
MID(H3032,2,1)="4","Potential Loyalists",
LEFT(H3032,1)="3","Promising",
LEFT(H3032,1)="2","Customers Needing Attention",
LEFT(H3032,1)&lt;="2","At Risk",
RIGHT(H3032,1)="4","Can't Lose Them",
TRUE,"Hibernating"
)</f>
        <v>Promising</v>
      </c>
    </row>
    <row r="3033" spans="1:10" x14ac:dyDescent="0.25">
      <c r="A3033" s="3" t="s">
        <v>3049</v>
      </c>
      <c r="B3033">
        <v>53</v>
      </c>
      <c r="C3033">
        <v>4</v>
      </c>
      <c r="D3033">
        <v>2223.5500000000002</v>
      </c>
      <c r="E3033" cm="1">
        <f t="array" ref="E3033">_xlfn.IFS(B3033&gt;87,1,AND(B3033&lt;=87, B3033&gt;45),2,AND(B3033&lt;=45,B3033&gt;18),3,B3033&lt;=18,4)</f>
        <v>2</v>
      </c>
      <c r="F3033" cm="1">
        <f t="array" ref="F3033">_xlfn.IFS(C3033&gt;7,4,AND(C3033&lt;=7, C3033&gt;5),3,AND(C3033&lt;=5,C3033&gt;4),2,C3033&lt;=4,1)</f>
        <v>1</v>
      </c>
      <c r="G3033" cm="1">
        <f t="array" ref="G3033">_xlfn.IFS(D3033&gt;4094,4,AND(D3033&lt;=4094, D3033&gt;2784),3,AND(D3033&lt;=2784,D3033&gt;1779),2,D3033&lt;=1779,1)</f>
        <v>2</v>
      </c>
      <c r="H3033">
        <f t="shared" si="47"/>
        <v>212</v>
      </c>
      <c r="I3033" t="str" cm="1">
        <f t="array" ref="I3033">_xlfn.IFS(H3033&gt;411,"Platinum",AND(H3033&lt;=411, H3033&gt;311),"Gold",AND(H3033&lt;=311,H3033&gt;211),"Silver",H3033&lt;=211,"Bronze")</f>
        <v>Silver</v>
      </c>
      <c r="J3033" t="str" cm="1">
        <f t="array" ref="J3033">_xlfn.IFS(
H3033="444","Champions",
LEFT(H3033,1)="4","Loyal Customers",
MID(H3033,2,1)="4","Potential Loyalists",
LEFT(H3033,1)="3","Promising",
LEFT(H3033,1)="2","Customers Needing Attention",
LEFT(H3033,1)&lt;="2","At Risk",
RIGHT(H3033,1)="4","Can't Lose Them",
TRUE,"Hibernating"
)</f>
        <v>Customers Needing Attention</v>
      </c>
    </row>
    <row r="3034" spans="1:10" x14ac:dyDescent="0.25">
      <c r="A3034" s="3" t="s">
        <v>3050</v>
      </c>
      <c r="B3034">
        <v>149</v>
      </c>
      <c r="C3034">
        <v>4</v>
      </c>
      <c r="D3034">
        <v>2744.6</v>
      </c>
      <c r="E3034" cm="1">
        <f t="array" ref="E3034">_xlfn.IFS(B3034&gt;87,1,AND(B3034&lt;=87, B3034&gt;45),2,AND(B3034&lt;=45,B3034&gt;18),3,B3034&lt;=18,4)</f>
        <v>1</v>
      </c>
      <c r="F3034" cm="1">
        <f t="array" ref="F3034">_xlfn.IFS(C3034&gt;7,4,AND(C3034&lt;=7, C3034&gt;5),3,AND(C3034&lt;=5,C3034&gt;4),2,C3034&lt;=4,1)</f>
        <v>1</v>
      </c>
      <c r="G3034" cm="1">
        <f t="array" ref="G3034">_xlfn.IFS(D3034&gt;4094,4,AND(D3034&lt;=4094, D3034&gt;2784),3,AND(D3034&lt;=2784,D3034&gt;1779),2,D3034&lt;=1779,1)</f>
        <v>2</v>
      </c>
      <c r="H3034">
        <f t="shared" si="47"/>
        <v>112</v>
      </c>
      <c r="I3034" t="str" cm="1">
        <f t="array" ref="I3034">_xlfn.IFS(H3034&gt;411,"Platinum",AND(H3034&lt;=411, H3034&gt;311),"Gold",AND(H3034&lt;=311,H3034&gt;211),"Silver",H3034&lt;=211,"Bronze")</f>
        <v>Bronze</v>
      </c>
      <c r="J3034" t="str" cm="1">
        <f t="array" ref="J3034">_xlfn.IFS(
H3034="444","Champions",
LEFT(H3034,1)="4","Loyal Customers",
MID(H3034,2,1)="4","Potential Loyalists",
LEFT(H3034,1)="3","Promising",
LEFT(H3034,1)="2","Customers Needing Attention",
LEFT(H3034,1)&lt;="2","At Risk",
RIGHT(H3034,1)="4","Can't Lose Them",
TRUE,"Hibernating"
)</f>
        <v>At Risk</v>
      </c>
    </row>
    <row r="3035" spans="1:10" x14ac:dyDescent="0.25">
      <c r="A3035" s="3" t="s">
        <v>3051</v>
      </c>
      <c r="B3035">
        <v>31</v>
      </c>
      <c r="C3035">
        <v>4</v>
      </c>
      <c r="D3035">
        <v>2258.19</v>
      </c>
      <c r="E3035" cm="1">
        <f t="array" ref="E3035">_xlfn.IFS(B3035&gt;87,1,AND(B3035&lt;=87, B3035&gt;45),2,AND(B3035&lt;=45,B3035&gt;18),3,B3035&lt;=18,4)</f>
        <v>3</v>
      </c>
      <c r="F3035" cm="1">
        <f t="array" ref="F3035">_xlfn.IFS(C3035&gt;7,4,AND(C3035&lt;=7, C3035&gt;5),3,AND(C3035&lt;=5,C3035&gt;4),2,C3035&lt;=4,1)</f>
        <v>1</v>
      </c>
      <c r="G3035" cm="1">
        <f t="array" ref="G3035">_xlfn.IFS(D3035&gt;4094,4,AND(D3035&lt;=4094, D3035&gt;2784),3,AND(D3035&lt;=2784,D3035&gt;1779),2,D3035&lt;=1779,1)</f>
        <v>2</v>
      </c>
      <c r="H3035">
        <f t="shared" si="47"/>
        <v>312</v>
      </c>
      <c r="I3035" t="str" cm="1">
        <f t="array" ref="I3035">_xlfn.IFS(H3035&gt;411,"Platinum",AND(H3035&lt;=411, H3035&gt;311),"Gold",AND(H3035&lt;=311,H3035&gt;211),"Silver",H3035&lt;=211,"Bronze")</f>
        <v>Gold</v>
      </c>
      <c r="J3035" t="str" cm="1">
        <f t="array" ref="J3035">_xlfn.IFS(
H3035="444","Champions",
LEFT(H3035,1)="4","Loyal Customers",
MID(H3035,2,1)="4","Potential Loyalists",
LEFT(H3035,1)="3","Promising",
LEFT(H3035,1)="2","Customers Needing Attention",
LEFT(H3035,1)&lt;="2","At Risk",
RIGHT(H3035,1)="4","Can't Lose Them",
TRUE,"Hibernating"
)</f>
        <v>Promising</v>
      </c>
    </row>
    <row r="3036" spans="1:10" x14ac:dyDescent="0.25">
      <c r="A3036" s="3" t="s">
        <v>3052</v>
      </c>
      <c r="B3036">
        <v>132</v>
      </c>
      <c r="C3036">
        <v>4</v>
      </c>
      <c r="D3036">
        <v>1270.21</v>
      </c>
      <c r="E3036" cm="1">
        <f t="array" ref="E3036">_xlfn.IFS(B3036&gt;87,1,AND(B3036&lt;=87, B3036&gt;45),2,AND(B3036&lt;=45,B3036&gt;18),3,B3036&lt;=18,4)</f>
        <v>1</v>
      </c>
      <c r="F3036" cm="1">
        <f t="array" ref="F3036">_xlfn.IFS(C3036&gt;7,4,AND(C3036&lt;=7, C3036&gt;5),3,AND(C3036&lt;=5,C3036&gt;4),2,C3036&lt;=4,1)</f>
        <v>1</v>
      </c>
      <c r="G3036" cm="1">
        <f t="array" ref="G3036">_xlfn.IFS(D3036&gt;4094,4,AND(D3036&lt;=4094, D3036&gt;2784),3,AND(D3036&lt;=2784,D3036&gt;1779),2,D3036&lt;=1779,1)</f>
        <v>1</v>
      </c>
      <c r="H3036">
        <f t="shared" si="47"/>
        <v>111</v>
      </c>
      <c r="I3036" t="str" cm="1">
        <f t="array" ref="I3036">_xlfn.IFS(H3036&gt;411,"Platinum",AND(H3036&lt;=411, H3036&gt;311),"Gold",AND(H3036&lt;=311,H3036&gt;211),"Silver",H3036&lt;=211,"Bronze")</f>
        <v>Bronze</v>
      </c>
      <c r="J3036" t="str" cm="1">
        <f t="array" ref="J3036">_xlfn.IFS(
H3036="444","Champions",
LEFT(H3036,1)="4","Loyal Customers",
MID(H3036,2,1)="4","Potential Loyalists",
LEFT(H3036,1)="3","Promising",
LEFT(H3036,1)="2","Customers Needing Attention",
LEFT(H3036,1)&lt;="2","At Risk",
RIGHT(H3036,1)="4","Can't Lose Them",
TRUE,"Hibernating"
)</f>
        <v>At Risk</v>
      </c>
    </row>
    <row r="3037" spans="1:10" x14ac:dyDescent="0.25">
      <c r="A3037" s="3" t="s">
        <v>3053</v>
      </c>
      <c r="B3037">
        <v>97</v>
      </c>
      <c r="C3037">
        <v>6</v>
      </c>
      <c r="D3037">
        <v>2174.5</v>
      </c>
      <c r="E3037" cm="1">
        <f t="array" ref="E3037">_xlfn.IFS(B3037&gt;87,1,AND(B3037&lt;=87, B3037&gt;45),2,AND(B3037&lt;=45,B3037&gt;18),3,B3037&lt;=18,4)</f>
        <v>1</v>
      </c>
      <c r="F3037" cm="1">
        <f t="array" ref="F3037">_xlfn.IFS(C3037&gt;7,4,AND(C3037&lt;=7, C3037&gt;5),3,AND(C3037&lt;=5,C3037&gt;4),2,C3037&lt;=4,1)</f>
        <v>3</v>
      </c>
      <c r="G3037" cm="1">
        <f t="array" ref="G3037">_xlfn.IFS(D3037&gt;4094,4,AND(D3037&lt;=4094, D3037&gt;2784),3,AND(D3037&lt;=2784,D3037&gt;1779),2,D3037&lt;=1779,1)</f>
        <v>2</v>
      </c>
      <c r="H3037">
        <f t="shared" si="47"/>
        <v>132</v>
      </c>
      <c r="I3037" t="str" cm="1">
        <f t="array" ref="I3037">_xlfn.IFS(H3037&gt;411,"Platinum",AND(H3037&lt;=411, H3037&gt;311),"Gold",AND(H3037&lt;=311,H3037&gt;211),"Silver",H3037&lt;=211,"Bronze")</f>
        <v>Bronze</v>
      </c>
      <c r="J3037" t="str" cm="1">
        <f t="array" ref="J3037">_xlfn.IFS(
H3037="444","Champions",
LEFT(H3037,1)="4","Loyal Customers",
MID(H3037,2,1)="4","Potential Loyalists",
LEFT(H3037,1)="3","Promising",
LEFT(H3037,1)="2","Customers Needing Attention",
LEFT(H3037,1)&lt;="2","At Risk",
RIGHT(H3037,1)="4","Can't Lose Them",
TRUE,"Hibernating"
)</f>
        <v>At Risk</v>
      </c>
    </row>
    <row r="3038" spans="1:10" x14ac:dyDescent="0.25">
      <c r="A3038" s="3" t="s">
        <v>3054</v>
      </c>
      <c r="B3038">
        <v>90</v>
      </c>
      <c r="C3038">
        <v>4</v>
      </c>
      <c r="D3038">
        <v>2562.4700000000003</v>
      </c>
      <c r="E3038" cm="1">
        <f t="array" ref="E3038">_xlfn.IFS(B3038&gt;87,1,AND(B3038&lt;=87, B3038&gt;45),2,AND(B3038&lt;=45,B3038&gt;18),3,B3038&lt;=18,4)</f>
        <v>1</v>
      </c>
      <c r="F3038" cm="1">
        <f t="array" ref="F3038">_xlfn.IFS(C3038&gt;7,4,AND(C3038&lt;=7, C3038&gt;5),3,AND(C3038&lt;=5,C3038&gt;4),2,C3038&lt;=4,1)</f>
        <v>1</v>
      </c>
      <c r="G3038" cm="1">
        <f t="array" ref="G3038">_xlfn.IFS(D3038&gt;4094,4,AND(D3038&lt;=4094, D3038&gt;2784),3,AND(D3038&lt;=2784,D3038&gt;1779),2,D3038&lt;=1779,1)</f>
        <v>2</v>
      </c>
      <c r="H3038">
        <f t="shared" si="47"/>
        <v>112</v>
      </c>
      <c r="I3038" t="str" cm="1">
        <f t="array" ref="I3038">_xlfn.IFS(H3038&gt;411,"Platinum",AND(H3038&lt;=411, H3038&gt;311),"Gold",AND(H3038&lt;=311,H3038&gt;211),"Silver",H3038&lt;=211,"Bronze")</f>
        <v>Bronze</v>
      </c>
      <c r="J3038" t="str" cm="1">
        <f t="array" ref="J3038">_xlfn.IFS(
H3038="444","Champions",
LEFT(H3038,1)="4","Loyal Customers",
MID(H3038,2,1)="4","Potential Loyalists",
LEFT(H3038,1)="3","Promising",
LEFT(H3038,1)="2","Customers Needing Attention",
LEFT(H3038,1)&lt;="2","At Risk",
RIGHT(H3038,1)="4","Can't Lose Them",
TRUE,"Hibernating"
)</f>
        <v>At Risk</v>
      </c>
    </row>
    <row r="3039" spans="1:10" x14ac:dyDescent="0.25">
      <c r="A3039" s="3" t="s">
        <v>3055</v>
      </c>
      <c r="B3039">
        <v>53</v>
      </c>
      <c r="C3039">
        <v>7</v>
      </c>
      <c r="D3039">
        <v>3293.3799999999997</v>
      </c>
      <c r="E3039" cm="1">
        <f t="array" ref="E3039">_xlfn.IFS(B3039&gt;87,1,AND(B3039&lt;=87, B3039&gt;45),2,AND(B3039&lt;=45,B3039&gt;18),3,B3039&lt;=18,4)</f>
        <v>2</v>
      </c>
      <c r="F3039" cm="1">
        <f t="array" ref="F3039">_xlfn.IFS(C3039&gt;7,4,AND(C3039&lt;=7, C3039&gt;5),3,AND(C3039&lt;=5,C3039&gt;4),2,C3039&lt;=4,1)</f>
        <v>3</v>
      </c>
      <c r="G3039" cm="1">
        <f t="array" ref="G3039">_xlfn.IFS(D3039&gt;4094,4,AND(D3039&lt;=4094, D3039&gt;2784),3,AND(D3039&lt;=2784,D3039&gt;1779),2,D3039&lt;=1779,1)</f>
        <v>3</v>
      </c>
      <c r="H3039">
        <f t="shared" si="47"/>
        <v>233</v>
      </c>
      <c r="I3039" t="str" cm="1">
        <f t="array" ref="I3039">_xlfn.IFS(H3039&gt;411,"Platinum",AND(H3039&lt;=411, H3039&gt;311),"Gold",AND(H3039&lt;=311,H3039&gt;211),"Silver",H3039&lt;=211,"Bronze")</f>
        <v>Silver</v>
      </c>
      <c r="J3039" t="str" cm="1">
        <f t="array" ref="J3039">_xlfn.IFS(
H3039="444","Champions",
LEFT(H3039,1)="4","Loyal Customers",
MID(H3039,2,1)="4","Potential Loyalists",
LEFT(H3039,1)="3","Promising",
LEFT(H3039,1)="2","Customers Needing Attention",
LEFT(H3039,1)&lt;="2","At Risk",
RIGHT(H3039,1)="4","Can't Lose Them",
TRUE,"Hibernating"
)</f>
        <v>Customers Needing Attention</v>
      </c>
    </row>
    <row r="3040" spans="1:10" x14ac:dyDescent="0.25">
      <c r="A3040" s="3" t="s">
        <v>3056</v>
      </c>
      <c r="B3040">
        <v>19</v>
      </c>
      <c r="C3040">
        <v>5</v>
      </c>
      <c r="D3040">
        <v>3603.85</v>
      </c>
      <c r="E3040" cm="1">
        <f t="array" ref="E3040">_xlfn.IFS(B3040&gt;87,1,AND(B3040&lt;=87, B3040&gt;45),2,AND(B3040&lt;=45,B3040&gt;18),3,B3040&lt;=18,4)</f>
        <v>3</v>
      </c>
      <c r="F3040" cm="1">
        <f t="array" ref="F3040">_xlfn.IFS(C3040&gt;7,4,AND(C3040&lt;=7, C3040&gt;5),3,AND(C3040&lt;=5,C3040&gt;4),2,C3040&lt;=4,1)</f>
        <v>2</v>
      </c>
      <c r="G3040" cm="1">
        <f t="array" ref="G3040">_xlfn.IFS(D3040&gt;4094,4,AND(D3040&lt;=4094, D3040&gt;2784),3,AND(D3040&lt;=2784,D3040&gt;1779),2,D3040&lt;=1779,1)</f>
        <v>3</v>
      </c>
      <c r="H3040">
        <f t="shared" si="47"/>
        <v>323</v>
      </c>
      <c r="I3040" t="str" cm="1">
        <f t="array" ref="I3040">_xlfn.IFS(H3040&gt;411,"Platinum",AND(H3040&lt;=411, H3040&gt;311),"Gold",AND(H3040&lt;=311,H3040&gt;211),"Silver",H3040&lt;=211,"Bronze")</f>
        <v>Gold</v>
      </c>
      <c r="J3040" t="str" cm="1">
        <f t="array" ref="J3040">_xlfn.IFS(
H3040="444","Champions",
LEFT(H3040,1)="4","Loyal Customers",
MID(H3040,2,1)="4","Potential Loyalists",
LEFT(H3040,1)="3","Promising",
LEFT(H3040,1)="2","Customers Needing Attention",
LEFT(H3040,1)&lt;="2","At Risk",
RIGHT(H3040,1)="4","Can't Lose Them",
TRUE,"Hibernating"
)</f>
        <v>Promising</v>
      </c>
    </row>
    <row r="3041" spans="1:10" x14ac:dyDescent="0.25">
      <c r="A3041" s="3" t="s">
        <v>3057</v>
      </c>
      <c r="B3041">
        <v>10</v>
      </c>
      <c r="C3041">
        <v>3</v>
      </c>
      <c r="D3041">
        <v>1397.9</v>
      </c>
      <c r="E3041" cm="1">
        <f t="array" ref="E3041">_xlfn.IFS(B3041&gt;87,1,AND(B3041&lt;=87, B3041&gt;45),2,AND(B3041&lt;=45,B3041&gt;18),3,B3041&lt;=18,4)</f>
        <v>4</v>
      </c>
      <c r="F3041" cm="1">
        <f t="array" ref="F3041">_xlfn.IFS(C3041&gt;7,4,AND(C3041&lt;=7, C3041&gt;5),3,AND(C3041&lt;=5,C3041&gt;4),2,C3041&lt;=4,1)</f>
        <v>1</v>
      </c>
      <c r="G3041" cm="1">
        <f t="array" ref="G3041">_xlfn.IFS(D3041&gt;4094,4,AND(D3041&lt;=4094, D3041&gt;2784),3,AND(D3041&lt;=2784,D3041&gt;1779),2,D3041&lt;=1779,1)</f>
        <v>1</v>
      </c>
      <c r="H3041">
        <f t="shared" si="47"/>
        <v>411</v>
      </c>
      <c r="I3041" t="str" cm="1">
        <f t="array" ref="I3041">_xlfn.IFS(H3041&gt;411,"Platinum",AND(H3041&lt;=411, H3041&gt;311),"Gold",AND(H3041&lt;=311,H3041&gt;211),"Silver",H3041&lt;=211,"Bronze")</f>
        <v>Gold</v>
      </c>
      <c r="J3041" t="str" cm="1">
        <f t="array" ref="J3041">_xlfn.IFS(
H3041="444","Champions",
LEFT(H3041,1)="4","Loyal Customers",
MID(H3041,2,1)="4","Potential Loyalists",
LEFT(H3041,1)="3","Promising",
LEFT(H3041,1)="2","Customers Needing Attention",
LEFT(H3041,1)&lt;="2","At Risk",
RIGHT(H3041,1)="4","Can't Lose Them",
TRUE,"Hibernating"
)</f>
        <v>Loyal Customers</v>
      </c>
    </row>
    <row r="3042" spans="1:10" x14ac:dyDescent="0.25">
      <c r="A3042" s="3" t="s">
        <v>3058</v>
      </c>
      <c r="B3042">
        <v>22</v>
      </c>
      <c r="C3042">
        <v>3</v>
      </c>
      <c r="D3042">
        <v>2628.37</v>
      </c>
      <c r="E3042" cm="1">
        <f t="array" ref="E3042">_xlfn.IFS(B3042&gt;87,1,AND(B3042&lt;=87, B3042&gt;45),2,AND(B3042&lt;=45,B3042&gt;18),3,B3042&lt;=18,4)</f>
        <v>3</v>
      </c>
      <c r="F3042" cm="1">
        <f t="array" ref="F3042">_xlfn.IFS(C3042&gt;7,4,AND(C3042&lt;=7, C3042&gt;5),3,AND(C3042&lt;=5,C3042&gt;4),2,C3042&lt;=4,1)</f>
        <v>1</v>
      </c>
      <c r="G3042" cm="1">
        <f t="array" ref="G3042">_xlfn.IFS(D3042&gt;4094,4,AND(D3042&lt;=4094, D3042&gt;2784),3,AND(D3042&lt;=2784,D3042&gt;1779),2,D3042&lt;=1779,1)</f>
        <v>2</v>
      </c>
      <c r="H3042">
        <f t="shared" si="47"/>
        <v>312</v>
      </c>
      <c r="I3042" t="str" cm="1">
        <f t="array" ref="I3042">_xlfn.IFS(H3042&gt;411,"Platinum",AND(H3042&lt;=411, H3042&gt;311),"Gold",AND(H3042&lt;=311,H3042&gt;211),"Silver",H3042&lt;=211,"Bronze")</f>
        <v>Gold</v>
      </c>
      <c r="J3042" t="str" cm="1">
        <f t="array" ref="J3042">_xlfn.IFS(
H3042="444","Champions",
LEFT(H3042,1)="4","Loyal Customers",
MID(H3042,2,1)="4","Potential Loyalists",
LEFT(H3042,1)="3","Promising",
LEFT(H3042,1)="2","Customers Needing Attention",
LEFT(H3042,1)&lt;="2","At Risk",
RIGHT(H3042,1)="4","Can't Lose Them",
TRUE,"Hibernating"
)</f>
        <v>Promising</v>
      </c>
    </row>
    <row r="3043" spans="1:10" x14ac:dyDescent="0.25">
      <c r="A3043" s="3" t="s">
        <v>3059</v>
      </c>
      <c r="B3043">
        <v>43</v>
      </c>
      <c r="C3043">
        <v>11</v>
      </c>
      <c r="D3043">
        <v>6119.6</v>
      </c>
      <c r="E3043" cm="1">
        <f t="array" ref="E3043">_xlfn.IFS(B3043&gt;87,1,AND(B3043&lt;=87, B3043&gt;45),2,AND(B3043&lt;=45,B3043&gt;18),3,B3043&lt;=18,4)</f>
        <v>3</v>
      </c>
      <c r="F3043" cm="1">
        <f t="array" ref="F3043">_xlfn.IFS(C3043&gt;7,4,AND(C3043&lt;=7, C3043&gt;5),3,AND(C3043&lt;=5,C3043&gt;4),2,C3043&lt;=4,1)</f>
        <v>4</v>
      </c>
      <c r="G3043" cm="1">
        <f t="array" ref="G3043">_xlfn.IFS(D3043&gt;4094,4,AND(D3043&lt;=4094, D3043&gt;2784),3,AND(D3043&lt;=2784,D3043&gt;1779),2,D3043&lt;=1779,1)</f>
        <v>4</v>
      </c>
      <c r="H3043">
        <f t="shared" si="47"/>
        <v>344</v>
      </c>
      <c r="I3043" t="str" cm="1">
        <f t="array" ref="I3043">_xlfn.IFS(H3043&gt;411,"Platinum",AND(H3043&lt;=411, H3043&gt;311),"Gold",AND(H3043&lt;=311,H3043&gt;211),"Silver",H3043&lt;=211,"Bronze")</f>
        <v>Gold</v>
      </c>
      <c r="J3043" t="str" cm="1">
        <f t="array" ref="J3043">_xlfn.IFS(
H3043="444","Champions",
LEFT(H3043,1)="4","Loyal Customers",
MID(H3043,2,1)="4","Potential Loyalists",
LEFT(H3043,1)="3","Promising",
LEFT(H3043,1)="2","Customers Needing Attention",
LEFT(H3043,1)&lt;="2","At Risk",
RIGHT(H3043,1)="4","Can't Lose Them",
TRUE,"Hibernating"
)</f>
        <v>Potential Loyalists</v>
      </c>
    </row>
    <row r="3044" spans="1:10" x14ac:dyDescent="0.25">
      <c r="A3044" s="3" t="s">
        <v>3060</v>
      </c>
      <c r="B3044">
        <v>221</v>
      </c>
      <c r="C3044">
        <v>2</v>
      </c>
      <c r="D3044">
        <v>484.96000000000004</v>
      </c>
      <c r="E3044" cm="1">
        <f t="array" ref="E3044">_xlfn.IFS(B3044&gt;87,1,AND(B3044&lt;=87, B3044&gt;45),2,AND(B3044&lt;=45,B3044&gt;18),3,B3044&lt;=18,4)</f>
        <v>1</v>
      </c>
      <c r="F3044" cm="1">
        <f t="array" ref="F3044">_xlfn.IFS(C3044&gt;7,4,AND(C3044&lt;=7, C3044&gt;5),3,AND(C3044&lt;=5,C3044&gt;4),2,C3044&lt;=4,1)</f>
        <v>1</v>
      </c>
      <c r="G3044" cm="1">
        <f t="array" ref="G3044">_xlfn.IFS(D3044&gt;4094,4,AND(D3044&lt;=4094, D3044&gt;2784),3,AND(D3044&lt;=2784,D3044&gt;1779),2,D3044&lt;=1779,1)</f>
        <v>1</v>
      </c>
      <c r="H3044">
        <f t="shared" si="47"/>
        <v>111</v>
      </c>
      <c r="I3044" t="str" cm="1">
        <f t="array" ref="I3044">_xlfn.IFS(H3044&gt;411,"Platinum",AND(H3044&lt;=411, H3044&gt;311),"Gold",AND(H3044&lt;=311,H3044&gt;211),"Silver",H3044&lt;=211,"Bronze")</f>
        <v>Bronze</v>
      </c>
      <c r="J3044" t="str" cm="1">
        <f t="array" ref="J3044">_xlfn.IFS(
H3044="444","Champions",
LEFT(H3044,1)="4","Loyal Customers",
MID(H3044,2,1)="4","Potential Loyalists",
LEFT(H3044,1)="3","Promising",
LEFT(H3044,1)="2","Customers Needing Attention",
LEFT(H3044,1)&lt;="2","At Risk",
RIGHT(H3044,1)="4","Can't Lose Them",
TRUE,"Hibernating"
)</f>
        <v>At Risk</v>
      </c>
    </row>
    <row r="3045" spans="1:10" x14ac:dyDescent="0.25">
      <c r="A3045" s="3" t="s">
        <v>3061</v>
      </c>
      <c r="B3045">
        <v>199</v>
      </c>
      <c r="C3045">
        <v>4</v>
      </c>
      <c r="D3045">
        <v>1071.53</v>
      </c>
      <c r="E3045" cm="1">
        <f t="array" ref="E3045">_xlfn.IFS(B3045&gt;87,1,AND(B3045&lt;=87, B3045&gt;45),2,AND(B3045&lt;=45,B3045&gt;18),3,B3045&lt;=18,4)</f>
        <v>1</v>
      </c>
      <c r="F3045" cm="1">
        <f t="array" ref="F3045">_xlfn.IFS(C3045&gt;7,4,AND(C3045&lt;=7, C3045&gt;5),3,AND(C3045&lt;=5,C3045&gt;4),2,C3045&lt;=4,1)</f>
        <v>1</v>
      </c>
      <c r="G3045" cm="1">
        <f t="array" ref="G3045">_xlfn.IFS(D3045&gt;4094,4,AND(D3045&lt;=4094, D3045&gt;2784),3,AND(D3045&lt;=2784,D3045&gt;1779),2,D3045&lt;=1779,1)</f>
        <v>1</v>
      </c>
      <c r="H3045">
        <f t="shared" si="47"/>
        <v>111</v>
      </c>
      <c r="I3045" t="str" cm="1">
        <f t="array" ref="I3045">_xlfn.IFS(H3045&gt;411,"Platinum",AND(H3045&lt;=411, H3045&gt;311),"Gold",AND(H3045&lt;=311,H3045&gt;211),"Silver",H3045&lt;=211,"Bronze")</f>
        <v>Bronze</v>
      </c>
      <c r="J3045" t="str" cm="1">
        <f t="array" ref="J3045">_xlfn.IFS(
H3045="444","Champions",
LEFT(H3045,1)="4","Loyal Customers",
MID(H3045,2,1)="4","Potential Loyalists",
LEFT(H3045,1)="3","Promising",
LEFT(H3045,1)="2","Customers Needing Attention",
LEFT(H3045,1)&lt;="2","At Risk",
RIGHT(H3045,1)="4","Can't Lose Them",
TRUE,"Hibernating"
)</f>
        <v>At Risk</v>
      </c>
    </row>
    <row r="3046" spans="1:10" x14ac:dyDescent="0.25">
      <c r="A3046" s="3" t="s">
        <v>3062</v>
      </c>
      <c r="B3046">
        <v>1</v>
      </c>
      <c r="C3046">
        <v>6</v>
      </c>
      <c r="D3046">
        <v>3493.8</v>
      </c>
      <c r="E3046" cm="1">
        <f t="array" ref="E3046">_xlfn.IFS(B3046&gt;87,1,AND(B3046&lt;=87, B3046&gt;45),2,AND(B3046&lt;=45,B3046&gt;18),3,B3046&lt;=18,4)</f>
        <v>4</v>
      </c>
      <c r="F3046" cm="1">
        <f t="array" ref="F3046">_xlfn.IFS(C3046&gt;7,4,AND(C3046&lt;=7, C3046&gt;5),3,AND(C3046&lt;=5,C3046&gt;4),2,C3046&lt;=4,1)</f>
        <v>3</v>
      </c>
      <c r="G3046" cm="1">
        <f t="array" ref="G3046">_xlfn.IFS(D3046&gt;4094,4,AND(D3046&lt;=4094, D3046&gt;2784),3,AND(D3046&lt;=2784,D3046&gt;1779),2,D3046&lt;=1779,1)</f>
        <v>3</v>
      </c>
      <c r="H3046">
        <f t="shared" si="47"/>
        <v>433</v>
      </c>
      <c r="I3046" t="str" cm="1">
        <f t="array" ref="I3046">_xlfn.IFS(H3046&gt;411,"Platinum",AND(H3046&lt;=411, H3046&gt;311),"Gold",AND(H3046&lt;=311,H3046&gt;211),"Silver",H3046&lt;=211,"Bronze")</f>
        <v>Platinum</v>
      </c>
      <c r="J3046" t="str" cm="1">
        <f t="array" ref="J3046">_xlfn.IFS(
H3046="444","Champions",
LEFT(H3046,1)="4","Loyal Customers",
MID(H3046,2,1)="4","Potential Loyalists",
LEFT(H3046,1)="3","Promising",
LEFT(H3046,1)="2","Customers Needing Attention",
LEFT(H3046,1)&lt;="2","At Risk",
RIGHT(H3046,1)="4","Can't Lose Them",
TRUE,"Hibernating"
)</f>
        <v>Loyal Customers</v>
      </c>
    </row>
    <row r="3047" spans="1:10" x14ac:dyDescent="0.25">
      <c r="A3047" s="3" t="s">
        <v>3063</v>
      </c>
      <c r="B3047">
        <v>33</v>
      </c>
      <c r="C3047">
        <v>9</v>
      </c>
      <c r="D3047">
        <v>6630.72</v>
      </c>
      <c r="E3047" cm="1">
        <f t="array" ref="E3047">_xlfn.IFS(B3047&gt;87,1,AND(B3047&lt;=87, B3047&gt;45),2,AND(B3047&lt;=45,B3047&gt;18),3,B3047&lt;=18,4)</f>
        <v>3</v>
      </c>
      <c r="F3047" cm="1">
        <f t="array" ref="F3047">_xlfn.IFS(C3047&gt;7,4,AND(C3047&lt;=7, C3047&gt;5),3,AND(C3047&lt;=5,C3047&gt;4),2,C3047&lt;=4,1)</f>
        <v>4</v>
      </c>
      <c r="G3047" cm="1">
        <f t="array" ref="G3047">_xlfn.IFS(D3047&gt;4094,4,AND(D3047&lt;=4094, D3047&gt;2784),3,AND(D3047&lt;=2784,D3047&gt;1779),2,D3047&lt;=1779,1)</f>
        <v>4</v>
      </c>
      <c r="H3047">
        <f t="shared" si="47"/>
        <v>344</v>
      </c>
      <c r="I3047" t="str" cm="1">
        <f t="array" ref="I3047">_xlfn.IFS(H3047&gt;411,"Platinum",AND(H3047&lt;=411, H3047&gt;311),"Gold",AND(H3047&lt;=311,H3047&gt;211),"Silver",H3047&lt;=211,"Bronze")</f>
        <v>Gold</v>
      </c>
      <c r="J3047" t="str" cm="1">
        <f t="array" ref="J3047">_xlfn.IFS(
H3047="444","Champions",
LEFT(H3047,1)="4","Loyal Customers",
MID(H3047,2,1)="4","Potential Loyalists",
LEFT(H3047,1)="3","Promising",
LEFT(H3047,1)="2","Customers Needing Attention",
LEFT(H3047,1)&lt;="2","At Risk",
RIGHT(H3047,1)="4","Can't Lose Them",
TRUE,"Hibernating"
)</f>
        <v>Potential Loyalists</v>
      </c>
    </row>
    <row r="3048" spans="1:10" x14ac:dyDescent="0.25">
      <c r="A3048" s="3" t="s">
        <v>3064</v>
      </c>
      <c r="B3048">
        <v>184</v>
      </c>
      <c r="C3048">
        <v>3</v>
      </c>
      <c r="D3048">
        <v>2011.1599999999999</v>
      </c>
      <c r="E3048" cm="1">
        <f t="array" ref="E3048">_xlfn.IFS(B3048&gt;87,1,AND(B3048&lt;=87, B3048&gt;45),2,AND(B3048&lt;=45,B3048&gt;18),3,B3048&lt;=18,4)</f>
        <v>1</v>
      </c>
      <c r="F3048" cm="1">
        <f t="array" ref="F3048">_xlfn.IFS(C3048&gt;7,4,AND(C3048&lt;=7, C3048&gt;5),3,AND(C3048&lt;=5,C3048&gt;4),2,C3048&lt;=4,1)</f>
        <v>1</v>
      </c>
      <c r="G3048" cm="1">
        <f t="array" ref="G3048">_xlfn.IFS(D3048&gt;4094,4,AND(D3048&lt;=4094, D3048&gt;2784),3,AND(D3048&lt;=2784,D3048&gt;1779),2,D3048&lt;=1779,1)</f>
        <v>2</v>
      </c>
      <c r="H3048">
        <f t="shared" si="47"/>
        <v>112</v>
      </c>
      <c r="I3048" t="str" cm="1">
        <f t="array" ref="I3048">_xlfn.IFS(H3048&gt;411,"Platinum",AND(H3048&lt;=411, H3048&gt;311),"Gold",AND(H3048&lt;=311,H3048&gt;211),"Silver",H3048&lt;=211,"Bronze")</f>
        <v>Bronze</v>
      </c>
      <c r="J3048" t="str" cm="1">
        <f t="array" ref="J3048">_xlfn.IFS(
H3048="444","Champions",
LEFT(H3048,1)="4","Loyal Customers",
MID(H3048,2,1)="4","Potential Loyalists",
LEFT(H3048,1)="3","Promising",
LEFT(H3048,1)="2","Customers Needing Attention",
LEFT(H3048,1)&lt;="2","At Risk",
RIGHT(H3048,1)="4","Can't Lose Them",
TRUE,"Hibernating"
)</f>
        <v>At Risk</v>
      </c>
    </row>
    <row r="3049" spans="1:10" x14ac:dyDescent="0.25">
      <c r="A3049" s="3" t="s">
        <v>3065</v>
      </c>
      <c r="B3049">
        <v>85</v>
      </c>
      <c r="C3049">
        <v>3</v>
      </c>
      <c r="D3049">
        <v>3836.34</v>
      </c>
      <c r="E3049" cm="1">
        <f t="array" ref="E3049">_xlfn.IFS(B3049&gt;87,1,AND(B3049&lt;=87, B3049&gt;45),2,AND(B3049&lt;=45,B3049&gt;18),3,B3049&lt;=18,4)</f>
        <v>2</v>
      </c>
      <c r="F3049" cm="1">
        <f t="array" ref="F3049">_xlfn.IFS(C3049&gt;7,4,AND(C3049&lt;=7, C3049&gt;5),3,AND(C3049&lt;=5,C3049&gt;4),2,C3049&lt;=4,1)</f>
        <v>1</v>
      </c>
      <c r="G3049" cm="1">
        <f t="array" ref="G3049">_xlfn.IFS(D3049&gt;4094,4,AND(D3049&lt;=4094, D3049&gt;2784),3,AND(D3049&lt;=2784,D3049&gt;1779),2,D3049&lt;=1779,1)</f>
        <v>3</v>
      </c>
      <c r="H3049">
        <f t="shared" si="47"/>
        <v>213</v>
      </c>
      <c r="I3049" t="str" cm="1">
        <f t="array" ref="I3049">_xlfn.IFS(H3049&gt;411,"Platinum",AND(H3049&lt;=411, H3049&gt;311),"Gold",AND(H3049&lt;=311,H3049&gt;211),"Silver",H3049&lt;=211,"Bronze")</f>
        <v>Silver</v>
      </c>
      <c r="J3049" t="str" cm="1">
        <f t="array" ref="J3049">_xlfn.IFS(
H3049="444","Champions",
LEFT(H3049,1)="4","Loyal Customers",
MID(H3049,2,1)="4","Potential Loyalists",
LEFT(H3049,1)="3","Promising",
LEFT(H3049,1)="2","Customers Needing Attention",
LEFT(H3049,1)&lt;="2","At Risk",
RIGHT(H3049,1)="4","Can't Lose Them",
TRUE,"Hibernating"
)</f>
        <v>Customers Needing Attention</v>
      </c>
    </row>
    <row r="3050" spans="1:10" x14ac:dyDescent="0.25">
      <c r="A3050" s="3" t="s">
        <v>3066</v>
      </c>
      <c r="B3050">
        <v>61</v>
      </c>
      <c r="C3050">
        <v>5</v>
      </c>
      <c r="D3050">
        <v>1830.3899999999999</v>
      </c>
      <c r="E3050" cm="1">
        <f t="array" ref="E3050">_xlfn.IFS(B3050&gt;87,1,AND(B3050&lt;=87, B3050&gt;45),2,AND(B3050&lt;=45,B3050&gt;18),3,B3050&lt;=18,4)</f>
        <v>2</v>
      </c>
      <c r="F3050" cm="1">
        <f t="array" ref="F3050">_xlfn.IFS(C3050&gt;7,4,AND(C3050&lt;=7, C3050&gt;5),3,AND(C3050&lt;=5,C3050&gt;4),2,C3050&lt;=4,1)</f>
        <v>2</v>
      </c>
      <c r="G3050" cm="1">
        <f t="array" ref="G3050">_xlfn.IFS(D3050&gt;4094,4,AND(D3050&lt;=4094, D3050&gt;2784),3,AND(D3050&lt;=2784,D3050&gt;1779),2,D3050&lt;=1779,1)</f>
        <v>2</v>
      </c>
      <c r="H3050">
        <f t="shared" si="47"/>
        <v>222</v>
      </c>
      <c r="I3050" t="str" cm="1">
        <f t="array" ref="I3050">_xlfn.IFS(H3050&gt;411,"Platinum",AND(H3050&lt;=411, H3050&gt;311),"Gold",AND(H3050&lt;=311,H3050&gt;211),"Silver",H3050&lt;=211,"Bronze")</f>
        <v>Silver</v>
      </c>
      <c r="J3050" t="str" cm="1">
        <f t="array" ref="J3050">_xlfn.IFS(
H3050="444","Champions",
LEFT(H3050,1)="4","Loyal Customers",
MID(H3050,2,1)="4","Potential Loyalists",
LEFT(H3050,1)="3","Promising",
LEFT(H3050,1)="2","Customers Needing Attention",
LEFT(H3050,1)&lt;="2","At Risk",
RIGHT(H3050,1)="4","Can't Lose Them",
TRUE,"Hibernating"
)</f>
        <v>Customers Needing Attention</v>
      </c>
    </row>
    <row r="3051" spans="1:10" x14ac:dyDescent="0.25">
      <c r="A3051" s="3" t="s">
        <v>3067</v>
      </c>
      <c r="B3051">
        <v>131</v>
      </c>
      <c r="C3051">
        <v>7</v>
      </c>
      <c r="D3051">
        <v>3535.5600000000004</v>
      </c>
      <c r="E3051" cm="1">
        <f t="array" ref="E3051">_xlfn.IFS(B3051&gt;87,1,AND(B3051&lt;=87, B3051&gt;45),2,AND(B3051&lt;=45,B3051&gt;18),3,B3051&lt;=18,4)</f>
        <v>1</v>
      </c>
      <c r="F3051" cm="1">
        <f t="array" ref="F3051">_xlfn.IFS(C3051&gt;7,4,AND(C3051&lt;=7, C3051&gt;5),3,AND(C3051&lt;=5,C3051&gt;4),2,C3051&lt;=4,1)</f>
        <v>3</v>
      </c>
      <c r="G3051" cm="1">
        <f t="array" ref="G3051">_xlfn.IFS(D3051&gt;4094,4,AND(D3051&lt;=4094, D3051&gt;2784),3,AND(D3051&lt;=2784,D3051&gt;1779),2,D3051&lt;=1779,1)</f>
        <v>3</v>
      </c>
      <c r="H3051">
        <f t="shared" si="47"/>
        <v>133</v>
      </c>
      <c r="I3051" t="str" cm="1">
        <f t="array" ref="I3051">_xlfn.IFS(H3051&gt;411,"Platinum",AND(H3051&lt;=411, H3051&gt;311),"Gold",AND(H3051&lt;=311,H3051&gt;211),"Silver",H3051&lt;=211,"Bronze")</f>
        <v>Bronze</v>
      </c>
      <c r="J3051" t="str" cm="1">
        <f t="array" ref="J3051">_xlfn.IFS(
H3051="444","Champions",
LEFT(H3051,1)="4","Loyal Customers",
MID(H3051,2,1)="4","Potential Loyalists",
LEFT(H3051,1)="3","Promising",
LEFT(H3051,1)="2","Customers Needing Attention",
LEFT(H3051,1)&lt;="2","At Risk",
RIGHT(H3051,1)="4","Can't Lose Them",
TRUE,"Hibernating"
)</f>
        <v>At Risk</v>
      </c>
    </row>
    <row r="3052" spans="1:10" x14ac:dyDescent="0.25">
      <c r="A3052" s="3" t="s">
        <v>3068</v>
      </c>
      <c r="B3052">
        <v>115</v>
      </c>
      <c r="C3052">
        <v>5</v>
      </c>
      <c r="D3052">
        <v>4319.1399999999994</v>
      </c>
      <c r="E3052" cm="1">
        <f t="array" ref="E3052">_xlfn.IFS(B3052&gt;87,1,AND(B3052&lt;=87, B3052&gt;45),2,AND(B3052&lt;=45,B3052&gt;18),3,B3052&lt;=18,4)</f>
        <v>1</v>
      </c>
      <c r="F3052" cm="1">
        <f t="array" ref="F3052">_xlfn.IFS(C3052&gt;7,4,AND(C3052&lt;=7, C3052&gt;5),3,AND(C3052&lt;=5,C3052&gt;4),2,C3052&lt;=4,1)</f>
        <v>2</v>
      </c>
      <c r="G3052" cm="1">
        <f t="array" ref="G3052">_xlfn.IFS(D3052&gt;4094,4,AND(D3052&lt;=4094, D3052&gt;2784),3,AND(D3052&lt;=2784,D3052&gt;1779),2,D3052&lt;=1779,1)</f>
        <v>4</v>
      </c>
      <c r="H3052">
        <f t="shared" si="47"/>
        <v>124</v>
      </c>
      <c r="I3052" t="str" cm="1">
        <f t="array" ref="I3052">_xlfn.IFS(H3052&gt;411,"Platinum",AND(H3052&lt;=411, H3052&gt;311),"Gold",AND(H3052&lt;=311,H3052&gt;211),"Silver",H3052&lt;=211,"Bronze")</f>
        <v>Bronze</v>
      </c>
      <c r="J3052" t="str" cm="1">
        <f t="array" ref="J3052">_xlfn.IFS(
H3052="444","Champions",
LEFT(H3052,1)="4","Loyal Customers",
MID(H3052,2,1)="4","Potential Loyalists",
LEFT(H3052,1)="3","Promising",
LEFT(H3052,1)="2","Customers Needing Attention",
LEFT(H3052,1)&lt;="2","At Risk",
RIGHT(H3052,1)="4","Can't Lose Them",
TRUE,"Hibernating"
)</f>
        <v>At Risk</v>
      </c>
    </row>
    <row r="3053" spans="1:10" x14ac:dyDescent="0.25">
      <c r="A3053" s="3" t="s">
        <v>3069</v>
      </c>
      <c r="B3053">
        <v>64</v>
      </c>
      <c r="C3053">
        <v>5</v>
      </c>
      <c r="D3053">
        <v>3946.55</v>
      </c>
      <c r="E3053" cm="1">
        <f t="array" ref="E3053">_xlfn.IFS(B3053&gt;87,1,AND(B3053&lt;=87, B3053&gt;45),2,AND(B3053&lt;=45,B3053&gt;18),3,B3053&lt;=18,4)</f>
        <v>2</v>
      </c>
      <c r="F3053" cm="1">
        <f t="array" ref="F3053">_xlfn.IFS(C3053&gt;7,4,AND(C3053&lt;=7, C3053&gt;5),3,AND(C3053&lt;=5,C3053&gt;4),2,C3053&lt;=4,1)</f>
        <v>2</v>
      </c>
      <c r="G3053" cm="1">
        <f t="array" ref="G3053">_xlfn.IFS(D3053&gt;4094,4,AND(D3053&lt;=4094, D3053&gt;2784),3,AND(D3053&lt;=2784,D3053&gt;1779),2,D3053&lt;=1779,1)</f>
        <v>3</v>
      </c>
      <c r="H3053">
        <f t="shared" si="47"/>
        <v>223</v>
      </c>
      <c r="I3053" t="str" cm="1">
        <f t="array" ref="I3053">_xlfn.IFS(H3053&gt;411,"Platinum",AND(H3053&lt;=411, H3053&gt;311),"Gold",AND(H3053&lt;=311,H3053&gt;211),"Silver",H3053&lt;=211,"Bronze")</f>
        <v>Silver</v>
      </c>
      <c r="J3053" t="str" cm="1">
        <f t="array" ref="J3053">_xlfn.IFS(
H3053="444","Champions",
LEFT(H3053,1)="4","Loyal Customers",
MID(H3053,2,1)="4","Potential Loyalists",
LEFT(H3053,1)="3","Promising",
LEFT(H3053,1)="2","Customers Needing Attention",
LEFT(H3053,1)&lt;="2","At Risk",
RIGHT(H3053,1)="4","Can't Lose Them",
TRUE,"Hibernating"
)</f>
        <v>Customers Needing Attention</v>
      </c>
    </row>
    <row r="3054" spans="1:10" x14ac:dyDescent="0.25">
      <c r="A3054" s="3" t="s">
        <v>3070</v>
      </c>
      <c r="B3054">
        <v>200</v>
      </c>
      <c r="C3054">
        <v>2</v>
      </c>
      <c r="D3054">
        <v>647.22</v>
      </c>
      <c r="E3054" cm="1">
        <f t="array" ref="E3054">_xlfn.IFS(B3054&gt;87,1,AND(B3054&lt;=87, B3054&gt;45),2,AND(B3054&lt;=45,B3054&gt;18),3,B3054&lt;=18,4)</f>
        <v>1</v>
      </c>
      <c r="F3054" cm="1">
        <f t="array" ref="F3054">_xlfn.IFS(C3054&gt;7,4,AND(C3054&lt;=7, C3054&gt;5),3,AND(C3054&lt;=5,C3054&gt;4),2,C3054&lt;=4,1)</f>
        <v>1</v>
      </c>
      <c r="G3054" cm="1">
        <f t="array" ref="G3054">_xlfn.IFS(D3054&gt;4094,4,AND(D3054&lt;=4094, D3054&gt;2784),3,AND(D3054&lt;=2784,D3054&gt;1779),2,D3054&lt;=1779,1)</f>
        <v>1</v>
      </c>
      <c r="H3054">
        <f t="shared" si="47"/>
        <v>111</v>
      </c>
      <c r="I3054" t="str" cm="1">
        <f t="array" ref="I3054">_xlfn.IFS(H3054&gt;411,"Platinum",AND(H3054&lt;=411, H3054&gt;311),"Gold",AND(H3054&lt;=311,H3054&gt;211),"Silver",H3054&lt;=211,"Bronze")</f>
        <v>Bronze</v>
      </c>
      <c r="J3054" t="str" cm="1">
        <f t="array" ref="J3054">_xlfn.IFS(
H3054="444","Champions",
LEFT(H3054,1)="4","Loyal Customers",
MID(H3054,2,1)="4","Potential Loyalists",
LEFT(H3054,1)="3","Promising",
LEFT(H3054,1)="2","Customers Needing Attention",
LEFT(H3054,1)&lt;="2","At Risk",
RIGHT(H3054,1)="4","Can't Lose Them",
TRUE,"Hibernating"
)</f>
        <v>At Risk</v>
      </c>
    </row>
    <row r="3055" spans="1:10" x14ac:dyDescent="0.25">
      <c r="A3055" s="3" t="s">
        <v>3071</v>
      </c>
      <c r="B3055">
        <v>206</v>
      </c>
      <c r="C3055">
        <v>3</v>
      </c>
      <c r="D3055">
        <v>1854.7800000000002</v>
      </c>
      <c r="E3055" cm="1">
        <f t="array" ref="E3055">_xlfn.IFS(B3055&gt;87,1,AND(B3055&lt;=87, B3055&gt;45),2,AND(B3055&lt;=45,B3055&gt;18),3,B3055&lt;=18,4)</f>
        <v>1</v>
      </c>
      <c r="F3055" cm="1">
        <f t="array" ref="F3055">_xlfn.IFS(C3055&gt;7,4,AND(C3055&lt;=7, C3055&gt;5),3,AND(C3055&lt;=5,C3055&gt;4),2,C3055&lt;=4,1)</f>
        <v>1</v>
      </c>
      <c r="G3055" cm="1">
        <f t="array" ref="G3055">_xlfn.IFS(D3055&gt;4094,4,AND(D3055&lt;=4094, D3055&gt;2784),3,AND(D3055&lt;=2784,D3055&gt;1779),2,D3055&lt;=1779,1)</f>
        <v>2</v>
      </c>
      <c r="H3055">
        <f t="shared" si="47"/>
        <v>112</v>
      </c>
      <c r="I3055" t="str" cm="1">
        <f t="array" ref="I3055">_xlfn.IFS(H3055&gt;411,"Platinum",AND(H3055&lt;=411, H3055&gt;311),"Gold",AND(H3055&lt;=311,H3055&gt;211),"Silver",H3055&lt;=211,"Bronze")</f>
        <v>Bronze</v>
      </c>
      <c r="J3055" t="str" cm="1">
        <f t="array" ref="J3055">_xlfn.IFS(
H3055="444","Champions",
LEFT(H3055,1)="4","Loyal Customers",
MID(H3055,2,1)="4","Potential Loyalists",
LEFT(H3055,1)="3","Promising",
LEFT(H3055,1)="2","Customers Needing Attention",
LEFT(H3055,1)&lt;="2","At Risk",
RIGHT(H3055,1)="4","Can't Lose Them",
TRUE,"Hibernating"
)</f>
        <v>At Risk</v>
      </c>
    </row>
    <row r="3056" spans="1:10" x14ac:dyDescent="0.25">
      <c r="A3056" s="3" t="s">
        <v>3072</v>
      </c>
      <c r="B3056">
        <v>58</v>
      </c>
      <c r="C3056">
        <v>5</v>
      </c>
      <c r="D3056">
        <v>1423.44</v>
      </c>
      <c r="E3056" cm="1">
        <f t="array" ref="E3056">_xlfn.IFS(B3056&gt;87,1,AND(B3056&lt;=87, B3056&gt;45),2,AND(B3056&lt;=45,B3056&gt;18),3,B3056&lt;=18,4)</f>
        <v>2</v>
      </c>
      <c r="F3056" cm="1">
        <f t="array" ref="F3056">_xlfn.IFS(C3056&gt;7,4,AND(C3056&lt;=7, C3056&gt;5),3,AND(C3056&lt;=5,C3056&gt;4),2,C3056&lt;=4,1)</f>
        <v>2</v>
      </c>
      <c r="G3056" cm="1">
        <f t="array" ref="G3056">_xlfn.IFS(D3056&gt;4094,4,AND(D3056&lt;=4094, D3056&gt;2784),3,AND(D3056&lt;=2784,D3056&gt;1779),2,D3056&lt;=1779,1)</f>
        <v>1</v>
      </c>
      <c r="H3056">
        <f t="shared" si="47"/>
        <v>221</v>
      </c>
      <c r="I3056" t="str" cm="1">
        <f t="array" ref="I3056">_xlfn.IFS(H3056&gt;411,"Platinum",AND(H3056&lt;=411, H3056&gt;311),"Gold",AND(H3056&lt;=311,H3056&gt;211),"Silver",H3056&lt;=211,"Bronze")</f>
        <v>Silver</v>
      </c>
      <c r="J3056" t="str" cm="1">
        <f t="array" ref="J3056">_xlfn.IFS(
H3056="444","Champions",
LEFT(H3056,1)="4","Loyal Customers",
MID(H3056,2,1)="4","Potential Loyalists",
LEFT(H3056,1)="3","Promising",
LEFT(H3056,1)="2","Customers Needing Attention",
LEFT(H3056,1)&lt;="2","At Risk",
RIGHT(H3056,1)="4","Can't Lose Them",
TRUE,"Hibernating"
)</f>
        <v>Customers Needing Attention</v>
      </c>
    </row>
    <row r="3057" spans="1:10" x14ac:dyDescent="0.25">
      <c r="A3057" s="3" t="s">
        <v>3073</v>
      </c>
      <c r="B3057">
        <v>77</v>
      </c>
      <c r="C3057">
        <v>5</v>
      </c>
      <c r="D3057">
        <v>2568.7599999999998</v>
      </c>
      <c r="E3057" cm="1">
        <f t="array" ref="E3057">_xlfn.IFS(B3057&gt;87,1,AND(B3057&lt;=87, B3057&gt;45),2,AND(B3057&lt;=45,B3057&gt;18),3,B3057&lt;=18,4)</f>
        <v>2</v>
      </c>
      <c r="F3057" cm="1">
        <f t="array" ref="F3057">_xlfn.IFS(C3057&gt;7,4,AND(C3057&lt;=7, C3057&gt;5),3,AND(C3057&lt;=5,C3057&gt;4),2,C3057&lt;=4,1)</f>
        <v>2</v>
      </c>
      <c r="G3057" cm="1">
        <f t="array" ref="G3057">_xlfn.IFS(D3057&gt;4094,4,AND(D3057&lt;=4094, D3057&gt;2784),3,AND(D3057&lt;=2784,D3057&gt;1779),2,D3057&lt;=1779,1)</f>
        <v>2</v>
      </c>
      <c r="H3057">
        <f t="shared" si="47"/>
        <v>222</v>
      </c>
      <c r="I3057" t="str" cm="1">
        <f t="array" ref="I3057">_xlfn.IFS(H3057&gt;411,"Platinum",AND(H3057&lt;=411, H3057&gt;311),"Gold",AND(H3057&lt;=311,H3057&gt;211),"Silver",H3057&lt;=211,"Bronze")</f>
        <v>Silver</v>
      </c>
      <c r="J3057" t="str" cm="1">
        <f t="array" ref="J3057">_xlfn.IFS(
H3057="444","Champions",
LEFT(H3057,1)="4","Loyal Customers",
MID(H3057,2,1)="4","Potential Loyalists",
LEFT(H3057,1)="3","Promising",
LEFT(H3057,1)="2","Customers Needing Attention",
LEFT(H3057,1)&lt;="2","At Risk",
RIGHT(H3057,1)="4","Can't Lose Them",
TRUE,"Hibernating"
)</f>
        <v>Customers Needing Attention</v>
      </c>
    </row>
    <row r="3058" spans="1:10" x14ac:dyDescent="0.25">
      <c r="A3058" s="3" t="s">
        <v>3074</v>
      </c>
      <c r="B3058">
        <v>49</v>
      </c>
      <c r="C3058">
        <v>7</v>
      </c>
      <c r="D3058">
        <v>3148.1000000000004</v>
      </c>
      <c r="E3058" cm="1">
        <f t="array" ref="E3058">_xlfn.IFS(B3058&gt;87,1,AND(B3058&lt;=87, B3058&gt;45),2,AND(B3058&lt;=45,B3058&gt;18),3,B3058&lt;=18,4)</f>
        <v>2</v>
      </c>
      <c r="F3058" cm="1">
        <f t="array" ref="F3058">_xlfn.IFS(C3058&gt;7,4,AND(C3058&lt;=7, C3058&gt;5),3,AND(C3058&lt;=5,C3058&gt;4),2,C3058&lt;=4,1)</f>
        <v>3</v>
      </c>
      <c r="G3058" cm="1">
        <f t="array" ref="G3058">_xlfn.IFS(D3058&gt;4094,4,AND(D3058&lt;=4094, D3058&gt;2784),3,AND(D3058&lt;=2784,D3058&gt;1779),2,D3058&lt;=1779,1)</f>
        <v>3</v>
      </c>
      <c r="H3058">
        <f t="shared" si="47"/>
        <v>233</v>
      </c>
      <c r="I3058" t="str" cm="1">
        <f t="array" ref="I3058">_xlfn.IFS(H3058&gt;411,"Platinum",AND(H3058&lt;=411, H3058&gt;311),"Gold",AND(H3058&lt;=311,H3058&gt;211),"Silver",H3058&lt;=211,"Bronze")</f>
        <v>Silver</v>
      </c>
      <c r="J3058" t="str" cm="1">
        <f t="array" ref="J3058">_xlfn.IFS(
H3058="444","Champions",
LEFT(H3058,1)="4","Loyal Customers",
MID(H3058,2,1)="4","Potential Loyalists",
LEFT(H3058,1)="3","Promising",
LEFT(H3058,1)="2","Customers Needing Attention",
LEFT(H3058,1)&lt;="2","At Risk",
RIGHT(H3058,1)="4","Can't Lose Them",
TRUE,"Hibernating"
)</f>
        <v>Customers Needing Attention</v>
      </c>
    </row>
    <row r="3059" spans="1:10" x14ac:dyDescent="0.25">
      <c r="A3059" s="3" t="s">
        <v>3075</v>
      </c>
      <c r="B3059">
        <v>69</v>
      </c>
      <c r="C3059">
        <v>6</v>
      </c>
      <c r="D3059">
        <v>4661.96</v>
      </c>
      <c r="E3059" cm="1">
        <f t="array" ref="E3059">_xlfn.IFS(B3059&gt;87,1,AND(B3059&lt;=87, B3059&gt;45),2,AND(B3059&lt;=45,B3059&gt;18),3,B3059&lt;=18,4)</f>
        <v>2</v>
      </c>
      <c r="F3059" cm="1">
        <f t="array" ref="F3059">_xlfn.IFS(C3059&gt;7,4,AND(C3059&lt;=7, C3059&gt;5),3,AND(C3059&lt;=5,C3059&gt;4),2,C3059&lt;=4,1)</f>
        <v>3</v>
      </c>
      <c r="G3059" cm="1">
        <f t="array" ref="G3059">_xlfn.IFS(D3059&gt;4094,4,AND(D3059&lt;=4094, D3059&gt;2784),3,AND(D3059&lt;=2784,D3059&gt;1779),2,D3059&lt;=1779,1)</f>
        <v>4</v>
      </c>
      <c r="H3059">
        <f t="shared" si="47"/>
        <v>234</v>
      </c>
      <c r="I3059" t="str" cm="1">
        <f t="array" ref="I3059">_xlfn.IFS(H3059&gt;411,"Platinum",AND(H3059&lt;=411, H3059&gt;311),"Gold",AND(H3059&lt;=311,H3059&gt;211),"Silver",H3059&lt;=211,"Bronze")</f>
        <v>Silver</v>
      </c>
      <c r="J3059" t="str" cm="1">
        <f t="array" ref="J3059">_xlfn.IFS(
H3059="444","Champions",
LEFT(H3059,1)="4","Loyal Customers",
MID(H3059,2,1)="4","Potential Loyalists",
LEFT(H3059,1)="3","Promising",
LEFT(H3059,1)="2","Customers Needing Attention",
LEFT(H3059,1)&lt;="2","At Risk",
RIGHT(H3059,1)="4","Can't Lose Them",
TRUE,"Hibernating"
)</f>
        <v>Customers Needing Attention</v>
      </c>
    </row>
    <row r="3060" spans="1:10" x14ac:dyDescent="0.25">
      <c r="A3060" s="3" t="s">
        <v>3076</v>
      </c>
      <c r="B3060">
        <v>2</v>
      </c>
      <c r="C3060">
        <v>8</v>
      </c>
      <c r="D3060">
        <v>5025.6400000000003</v>
      </c>
      <c r="E3060" cm="1">
        <f t="array" ref="E3060">_xlfn.IFS(B3060&gt;87,1,AND(B3060&lt;=87, B3060&gt;45),2,AND(B3060&lt;=45,B3060&gt;18),3,B3060&lt;=18,4)</f>
        <v>4</v>
      </c>
      <c r="F3060" cm="1">
        <f t="array" ref="F3060">_xlfn.IFS(C3060&gt;7,4,AND(C3060&lt;=7, C3060&gt;5),3,AND(C3060&lt;=5,C3060&gt;4),2,C3060&lt;=4,1)</f>
        <v>4</v>
      </c>
      <c r="G3060" cm="1">
        <f t="array" ref="G3060">_xlfn.IFS(D3060&gt;4094,4,AND(D3060&lt;=4094, D3060&gt;2784),3,AND(D3060&lt;=2784,D3060&gt;1779),2,D3060&lt;=1779,1)</f>
        <v>4</v>
      </c>
      <c r="H3060">
        <f t="shared" si="47"/>
        <v>444</v>
      </c>
      <c r="I3060" t="str" cm="1">
        <f t="array" ref="I3060">_xlfn.IFS(H3060&gt;411,"Platinum",AND(H3060&lt;=411, H3060&gt;311),"Gold",AND(H3060&lt;=311,H3060&gt;211),"Silver",H3060&lt;=211,"Bronze")</f>
        <v>Platinum</v>
      </c>
      <c r="J3060" t="str" cm="1">
        <f t="array" ref="J3060">_xlfn.IFS(
H3060="444","Champions",
LEFT(H3060,1)="4","Loyal Customers",
MID(H3060,2,1)="4","Potential Loyalists",
LEFT(H3060,1)="3","Promising",
LEFT(H3060,1)="2","Customers Needing Attention",
LEFT(H3060,1)&lt;="2","At Risk",
RIGHT(H3060,1)="4","Can't Lose Them",
TRUE,"Hibernating"
)</f>
        <v>Loyal Customers</v>
      </c>
    </row>
    <row r="3061" spans="1:10" x14ac:dyDescent="0.25">
      <c r="A3061" s="3" t="s">
        <v>3077</v>
      </c>
      <c r="B3061">
        <v>55</v>
      </c>
      <c r="C3061">
        <v>6</v>
      </c>
      <c r="D3061">
        <v>2488.5299999999997</v>
      </c>
      <c r="E3061" cm="1">
        <f t="array" ref="E3061">_xlfn.IFS(B3061&gt;87,1,AND(B3061&lt;=87, B3061&gt;45),2,AND(B3061&lt;=45,B3061&gt;18),3,B3061&lt;=18,4)</f>
        <v>2</v>
      </c>
      <c r="F3061" cm="1">
        <f t="array" ref="F3061">_xlfn.IFS(C3061&gt;7,4,AND(C3061&lt;=7, C3061&gt;5),3,AND(C3061&lt;=5,C3061&gt;4),2,C3061&lt;=4,1)</f>
        <v>3</v>
      </c>
      <c r="G3061" cm="1">
        <f t="array" ref="G3061">_xlfn.IFS(D3061&gt;4094,4,AND(D3061&lt;=4094, D3061&gt;2784),3,AND(D3061&lt;=2784,D3061&gt;1779),2,D3061&lt;=1779,1)</f>
        <v>2</v>
      </c>
      <c r="H3061">
        <f t="shared" si="47"/>
        <v>232</v>
      </c>
      <c r="I3061" t="str" cm="1">
        <f t="array" ref="I3061">_xlfn.IFS(H3061&gt;411,"Platinum",AND(H3061&lt;=411, H3061&gt;311),"Gold",AND(H3061&lt;=311,H3061&gt;211),"Silver",H3061&lt;=211,"Bronze")</f>
        <v>Silver</v>
      </c>
      <c r="J3061" t="str" cm="1">
        <f t="array" ref="J3061">_xlfn.IFS(
H3061="444","Champions",
LEFT(H3061,1)="4","Loyal Customers",
MID(H3061,2,1)="4","Potential Loyalists",
LEFT(H3061,1)="3","Promising",
LEFT(H3061,1)="2","Customers Needing Attention",
LEFT(H3061,1)&lt;="2","At Risk",
RIGHT(H3061,1)="4","Can't Lose Them",
TRUE,"Hibernating"
)</f>
        <v>Customers Needing Attention</v>
      </c>
    </row>
    <row r="3062" spans="1:10" x14ac:dyDescent="0.25">
      <c r="A3062" s="3" t="s">
        <v>3078</v>
      </c>
      <c r="B3062">
        <v>58</v>
      </c>
      <c r="C3062">
        <v>9</v>
      </c>
      <c r="D3062">
        <v>6998.39</v>
      </c>
      <c r="E3062" cm="1">
        <f t="array" ref="E3062">_xlfn.IFS(B3062&gt;87,1,AND(B3062&lt;=87, B3062&gt;45),2,AND(B3062&lt;=45,B3062&gt;18),3,B3062&lt;=18,4)</f>
        <v>2</v>
      </c>
      <c r="F3062" cm="1">
        <f t="array" ref="F3062">_xlfn.IFS(C3062&gt;7,4,AND(C3062&lt;=7, C3062&gt;5),3,AND(C3062&lt;=5,C3062&gt;4),2,C3062&lt;=4,1)</f>
        <v>4</v>
      </c>
      <c r="G3062" cm="1">
        <f t="array" ref="G3062">_xlfn.IFS(D3062&gt;4094,4,AND(D3062&lt;=4094, D3062&gt;2784),3,AND(D3062&lt;=2784,D3062&gt;1779),2,D3062&lt;=1779,1)</f>
        <v>4</v>
      </c>
      <c r="H3062">
        <f t="shared" si="47"/>
        <v>244</v>
      </c>
      <c r="I3062" t="str" cm="1">
        <f t="array" ref="I3062">_xlfn.IFS(H3062&gt;411,"Platinum",AND(H3062&lt;=411, H3062&gt;311),"Gold",AND(H3062&lt;=311,H3062&gt;211),"Silver",H3062&lt;=211,"Bronze")</f>
        <v>Silver</v>
      </c>
      <c r="J3062" t="str" cm="1">
        <f t="array" ref="J3062">_xlfn.IFS(
H3062="444","Champions",
LEFT(H3062,1)="4","Loyal Customers",
MID(H3062,2,1)="4","Potential Loyalists",
LEFT(H3062,1)="3","Promising",
LEFT(H3062,1)="2","Customers Needing Attention",
LEFT(H3062,1)&lt;="2","At Risk",
RIGHT(H3062,1)="4","Can't Lose Them",
TRUE,"Hibernating"
)</f>
        <v>Potential Loyalists</v>
      </c>
    </row>
    <row r="3063" spans="1:10" x14ac:dyDescent="0.25">
      <c r="A3063" s="3" t="s">
        <v>3079</v>
      </c>
      <c r="B3063">
        <v>85</v>
      </c>
      <c r="C3063">
        <v>8</v>
      </c>
      <c r="D3063">
        <v>4050.11</v>
      </c>
      <c r="E3063" cm="1">
        <f t="array" ref="E3063">_xlfn.IFS(B3063&gt;87,1,AND(B3063&lt;=87, B3063&gt;45),2,AND(B3063&lt;=45,B3063&gt;18),3,B3063&lt;=18,4)</f>
        <v>2</v>
      </c>
      <c r="F3063" cm="1">
        <f t="array" ref="F3063">_xlfn.IFS(C3063&gt;7,4,AND(C3063&lt;=7, C3063&gt;5),3,AND(C3063&lt;=5,C3063&gt;4),2,C3063&lt;=4,1)</f>
        <v>4</v>
      </c>
      <c r="G3063" cm="1">
        <f t="array" ref="G3063">_xlfn.IFS(D3063&gt;4094,4,AND(D3063&lt;=4094, D3063&gt;2784),3,AND(D3063&lt;=2784,D3063&gt;1779),2,D3063&lt;=1779,1)</f>
        <v>3</v>
      </c>
      <c r="H3063">
        <f t="shared" si="47"/>
        <v>243</v>
      </c>
      <c r="I3063" t="str" cm="1">
        <f t="array" ref="I3063">_xlfn.IFS(H3063&gt;411,"Platinum",AND(H3063&lt;=411, H3063&gt;311),"Gold",AND(H3063&lt;=311,H3063&gt;211),"Silver",H3063&lt;=211,"Bronze")</f>
        <v>Silver</v>
      </c>
      <c r="J3063" t="str" cm="1">
        <f t="array" ref="J3063">_xlfn.IFS(
H3063="444","Champions",
LEFT(H3063,1)="4","Loyal Customers",
MID(H3063,2,1)="4","Potential Loyalists",
LEFT(H3063,1)="3","Promising",
LEFT(H3063,1)="2","Customers Needing Attention",
LEFT(H3063,1)&lt;="2","At Risk",
RIGHT(H3063,1)="4","Can't Lose Them",
TRUE,"Hibernating"
)</f>
        <v>Potential Loyalists</v>
      </c>
    </row>
    <row r="3064" spans="1:10" x14ac:dyDescent="0.25">
      <c r="A3064" s="3" t="s">
        <v>3080</v>
      </c>
      <c r="B3064">
        <v>36</v>
      </c>
      <c r="C3064">
        <v>4</v>
      </c>
      <c r="D3064">
        <v>2168.73</v>
      </c>
      <c r="E3064" cm="1">
        <f t="array" ref="E3064">_xlfn.IFS(B3064&gt;87,1,AND(B3064&lt;=87, B3064&gt;45),2,AND(B3064&lt;=45,B3064&gt;18),3,B3064&lt;=18,4)</f>
        <v>3</v>
      </c>
      <c r="F3064" cm="1">
        <f t="array" ref="F3064">_xlfn.IFS(C3064&gt;7,4,AND(C3064&lt;=7, C3064&gt;5),3,AND(C3064&lt;=5,C3064&gt;4),2,C3064&lt;=4,1)</f>
        <v>1</v>
      </c>
      <c r="G3064" cm="1">
        <f t="array" ref="G3064">_xlfn.IFS(D3064&gt;4094,4,AND(D3064&lt;=4094, D3064&gt;2784),3,AND(D3064&lt;=2784,D3064&gt;1779),2,D3064&lt;=1779,1)</f>
        <v>2</v>
      </c>
      <c r="H3064">
        <f t="shared" si="47"/>
        <v>312</v>
      </c>
      <c r="I3064" t="str" cm="1">
        <f t="array" ref="I3064">_xlfn.IFS(H3064&gt;411,"Platinum",AND(H3064&lt;=411, H3064&gt;311),"Gold",AND(H3064&lt;=311,H3064&gt;211),"Silver",H3064&lt;=211,"Bronze")</f>
        <v>Gold</v>
      </c>
      <c r="J3064" t="str" cm="1">
        <f t="array" ref="J3064">_xlfn.IFS(
H3064="444","Champions",
LEFT(H3064,1)="4","Loyal Customers",
MID(H3064,2,1)="4","Potential Loyalists",
LEFT(H3064,1)="3","Promising",
LEFT(H3064,1)="2","Customers Needing Attention",
LEFT(H3064,1)&lt;="2","At Risk",
RIGHT(H3064,1)="4","Can't Lose Them",
TRUE,"Hibernating"
)</f>
        <v>Promising</v>
      </c>
    </row>
    <row r="3065" spans="1:10" x14ac:dyDescent="0.25">
      <c r="A3065" s="3" t="s">
        <v>3081</v>
      </c>
      <c r="B3065">
        <v>47</v>
      </c>
      <c r="C3065">
        <v>7</v>
      </c>
      <c r="D3065">
        <v>4254.2400000000007</v>
      </c>
      <c r="E3065" cm="1">
        <f t="array" ref="E3065">_xlfn.IFS(B3065&gt;87,1,AND(B3065&lt;=87, B3065&gt;45),2,AND(B3065&lt;=45,B3065&gt;18),3,B3065&lt;=18,4)</f>
        <v>2</v>
      </c>
      <c r="F3065" cm="1">
        <f t="array" ref="F3065">_xlfn.IFS(C3065&gt;7,4,AND(C3065&lt;=7, C3065&gt;5),3,AND(C3065&lt;=5,C3065&gt;4),2,C3065&lt;=4,1)</f>
        <v>3</v>
      </c>
      <c r="G3065" cm="1">
        <f t="array" ref="G3065">_xlfn.IFS(D3065&gt;4094,4,AND(D3065&lt;=4094, D3065&gt;2784),3,AND(D3065&lt;=2784,D3065&gt;1779),2,D3065&lt;=1779,1)</f>
        <v>4</v>
      </c>
      <c r="H3065">
        <f t="shared" si="47"/>
        <v>234</v>
      </c>
      <c r="I3065" t="str" cm="1">
        <f t="array" ref="I3065">_xlfn.IFS(H3065&gt;411,"Platinum",AND(H3065&lt;=411, H3065&gt;311),"Gold",AND(H3065&lt;=311,H3065&gt;211),"Silver",H3065&lt;=211,"Bronze")</f>
        <v>Silver</v>
      </c>
      <c r="J3065" t="str" cm="1">
        <f t="array" ref="J3065">_xlfn.IFS(
H3065="444","Champions",
LEFT(H3065,1)="4","Loyal Customers",
MID(H3065,2,1)="4","Potential Loyalists",
LEFT(H3065,1)="3","Promising",
LEFT(H3065,1)="2","Customers Needing Attention",
LEFT(H3065,1)&lt;="2","At Risk",
RIGHT(H3065,1)="4","Can't Lose Them",
TRUE,"Hibernating"
)</f>
        <v>Customers Needing Attention</v>
      </c>
    </row>
    <row r="3066" spans="1:10" x14ac:dyDescent="0.25">
      <c r="A3066" s="3" t="s">
        <v>3082</v>
      </c>
      <c r="B3066">
        <v>46</v>
      </c>
      <c r="C3066">
        <v>9</v>
      </c>
      <c r="D3066">
        <v>3399.91</v>
      </c>
      <c r="E3066" cm="1">
        <f t="array" ref="E3066">_xlfn.IFS(B3066&gt;87,1,AND(B3066&lt;=87, B3066&gt;45),2,AND(B3066&lt;=45,B3066&gt;18),3,B3066&lt;=18,4)</f>
        <v>2</v>
      </c>
      <c r="F3066" cm="1">
        <f t="array" ref="F3066">_xlfn.IFS(C3066&gt;7,4,AND(C3066&lt;=7, C3066&gt;5),3,AND(C3066&lt;=5,C3066&gt;4),2,C3066&lt;=4,1)</f>
        <v>4</v>
      </c>
      <c r="G3066" cm="1">
        <f t="array" ref="G3066">_xlfn.IFS(D3066&gt;4094,4,AND(D3066&lt;=4094, D3066&gt;2784),3,AND(D3066&lt;=2784,D3066&gt;1779),2,D3066&lt;=1779,1)</f>
        <v>3</v>
      </c>
      <c r="H3066">
        <f t="shared" si="47"/>
        <v>243</v>
      </c>
      <c r="I3066" t="str" cm="1">
        <f t="array" ref="I3066">_xlfn.IFS(H3066&gt;411,"Platinum",AND(H3066&lt;=411, H3066&gt;311),"Gold",AND(H3066&lt;=311,H3066&gt;211),"Silver",H3066&lt;=211,"Bronze")</f>
        <v>Silver</v>
      </c>
      <c r="J3066" t="str" cm="1">
        <f t="array" ref="J3066">_xlfn.IFS(
H3066="444","Champions",
LEFT(H3066,1)="4","Loyal Customers",
MID(H3066,2,1)="4","Potential Loyalists",
LEFT(H3066,1)="3","Promising",
LEFT(H3066,1)="2","Customers Needing Attention",
LEFT(H3066,1)&lt;="2","At Risk",
RIGHT(H3066,1)="4","Can't Lose Them",
TRUE,"Hibernating"
)</f>
        <v>Potential Loyalists</v>
      </c>
    </row>
    <row r="3067" spans="1:10" x14ac:dyDescent="0.25">
      <c r="A3067" s="3" t="s">
        <v>3083</v>
      </c>
      <c r="B3067">
        <v>3</v>
      </c>
      <c r="C3067">
        <v>8</v>
      </c>
      <c r="D3067">
        <v>3500.44</v>
      </c>
      <c r="E3067" cm="1">
        <f t="array" ref="E3067">_xlfn.IFS(B3067&gt;87,1,AND(B3067&lt;=87, B3067&gt;45),2,AND(B3067&lt;=45,B3067&gt;18),3,B3067&lt;=18,4)</f>
        <v>4</v>
      </c>
      <c r="F3067" cm="1">
        <f t="array" ref="F3067">_xlfn.IFS(C3067&gt;7,4,AND(C3067&lt;=7, C3067&gt;5),3,AND(C3067&lt;=5,C3067&gt;4),2,C3067&lt;=4,1)</f>
        <v>4</v>
      </c>
      <c r="G3067" cm="1">
        <f t="array" ref="G3067">_xlfn.IFS(D3067&gt;4094,4,AND(D3067&lt;=4094, D3067&gt;2784),3,AND(D3067&lt;=2784,D3067&gt;1779),2,D3067&lt;=1779,1)</f>
        <v>3</v>
      </c>
      <c r="H3067">
        <f t="shared" si="47"/>
        <v>443</v>
      </c>
      <c r="I3067" t="str" cm="1">
        <f t="array" ref="I3067">_xlfn.IFS(H3067&gt;411,"Platinum",AND(H3067&lt;=411, H3067&gt;311),"Gold",AND(H3067&lt;=311,H3067&gt;211),"Silver",H3067&lt;=211,"Bronze")</f>
        <v>Platinum</v>
      </c>
      <c r="J3067" t="str" cm="1">
        <f t="array" ref="J3067">_xlfn.IFS(
H3067="444","Champions",
LEFT(H3067,1)="4","Loyal Customers",
MID(H3067,2,1)="4","Potential Loyalists",
LEFT(H3067,1)="3","Promising",
LEFT(H3067,1)="2","Customers Needing Attention",
LEFT(H3067,1)&lt;="2","At Risk",
RIGHT(H3067,1)="4","Can't Lose Them",
TRUE,"Hibernating"
)</f>
        <v>Loyal Customers</v>
      </c>
    </row>
    <row r="3068" spans="1:10" x14ac:dyDescent="0.25">
      <c r="A3068" s="3" t="s">
        <v>3084</v>
      </c>
      <c r="B3068">
        <v>87</v>
      </c>
      <c r="C3068">
        <v>3</v>
      </c>
      <c r="D3068">
        <v>665.43000000000006</v>
      </c>
      <c r="E3068" cm="1">
        <f t="array" ref="E3068">_xlfn.IFS(B3068&gt;87,1,AND(B3068&lt;=87, B3068&gt;45),2,AND(B3068&lt;=45,B3068&gt;18),3,B3068&lt;=18,4)</f>
        <v>2</v>
      </c>
      <c r="F3068" cm="1">
        <f t="array" ref="F3068">_xlfn.IFS(C3068&gt;7,4,AND(C3068&lt;=7, C3068&gt;5),3,AND(C3068&lt;=5,C3068&gt;4),2,C3068&lt;=4,1)</f>
        <v>1</v>
      </c>
      <c r="G3068" cm="1">
        <f t="array" ref="G3068">_xlfn.IFS(D3068&gt;4094,4,AND(D3068&lt;=4094, D3068&gt;2784),3,AND(D3068&lt;=2784,D3068&gt;1779),2,D3068&lt;=1779,1)</f>
        <v>1</v>
      </c>
      <c r="H3068">
        <f t="shared" si="47"/>
        <v>211</v>
      </c>
      <c r="I3068" t="str" cm="1">
        <f t="array" ref="I3068">_xlfn.IFS(H3068&gt;411,"Platinum",AND(H3068&lt;=411, H3068&gt;311),"Gold",AND(H3068&lt;=311,H3068&gt;211),"Silver",H3068&lt;=211,"Bronze")</f>
        <v>Bronze</v>
      </c>
      <c r="J3068" t="str" cm="1">
        <f t="array" ref="J3068">_xlfn.IFS(
H3068="444","Champions",
LEFT(H3068,1)="4","Loyal Customers",
MID(H3068,2,1)="4","Potential Loyalists",
LEFT(H3068,1)="3","Promising",
LEFT(H3068,1)="2","Customers Needing Attention",
LEFT(H3068,1)&lt;="2","At Risk",
RIGHT(H3068,1)="4","Can't Lose Them",
TRUE,"Hibernating"
)</f>
        <v>Customers Needing Attention</v>
      </c>
    </row>
    <row r="3069" spans="1:10" x14ac:dyDescent="0.25">
      <c r="A3069" s="3" t="s">
        <v>3085</v>
      </c>
      <c r="B3069">
        <v>3</v>
      </c>
      <c r="C3069">
        <v>6</v>
      </c>
      <c r="D3069">
        <v>2098.5899999999997</v>
      </c>
      <c r="E3069" cm="1">
        <f t="array" ref="E3069">_xlfn.IFS(B3069&gt;87,1,AND(B3069&lt;=87, B3069&gt;45),2,AND(B3069&lt;=45,B3069&gt;18),3,B3069&lt;=18,4)</f>
        <v>4</v>
      </c>
      <c r="F3069" cm="1">
        <f t="array" ref="F3069">_xlfn.IFS(C3069&gt;7,4,AND(C3069&lt;=7, C3069&gt;5),3,AND(C3069&lt;=5,C3069&gt;4),2,C3069&lt;=4,1)</f>
        <v>3</v>
      </c>
      <c r="G3069" cm="1">
        <f t="array" ref="G3069">_xlfn.IFS(D3069&gt;4094,4,AND(D3069&lt;=4094, D3069&gt;2784),3,AND(D3069&lt;=2784,D3069&gt;1779),2,D3069&lt;=1779,1)</f>
        <v>2</v>
      </c>
      <c r="H3069">
        <f t="shared" si="47"/>
        <v>432</v>
      </c>
      <c r="I3069" t="str" cm="1">
        <f t="array" ref="I3069">_xlfn.IFS(H3069&gt;411,"Platinum",AND(H3069&lt;=411, H3069&gt;311),"Gold",AND(H3069&lt;=311,H3069&gt;211),"Silver",H3069&lt;=211,"Bronze")</f>
        <v>Platinum</v>
      </c>
      <c r="J3069" t="str" cm="1">
        <f t="array" ref="J3069">_xlfn.IFS(
H3069="444","Champions",
LEFT(H3069,1)="4","Loyal Customers",
MID(H3069,2,1)="4","Potential Loyalists",
LEFT(H3069,1)="3","Promising",
LEFT(H3069,1)="2","Customers Needing Attention",
LEFT(H3069,1)&lt;="2","At Risk",
RIGHT(H3069,1)="4","Can't Lose Them",
TRUE,"Hibernating"
)</f>
        <v>Loyal Customers</v>
      </c>
    </row>
    <row r="3070" spans="1:10" x14ac:dyDescent="0.25">
      <c r="A3070" s="3" t="s">
        <v>3086</v>
      </c>
      <c r="B3070">
        <v>18</v>
      </c>
      <c r="C3070">
        <v>9</v>
      </c>
      <c r="D3070">
        <v>6120.46</v>
      </c>
      <c r="E3070" cm="1">
        <f t="array" ref="E3070">_xlfn.IFS(B3070&gt;87,1,AND(B3070&lt;=87, B3070&gt;45),2,AND(B3070&lt;=45,B3070&gt;18),3,B3070&lt;=18,4)</f>
        <v>4</v>
      </c>
      <c r="F3070" cm="1">
        <f t="array" ref="F3070">_xlfn.IFS(C3070&gt;7,4,AND(C3070&lt;=7, C3070&gt;5),3,AND(C3070&lt;=5,C3070&gt;4),2,C3070&lt;=4,1)</f>
        <v>4</v>
      </c>
      <c r="G3070" cm="1">
        <f t="array" ref="G3070">_xlfn.IFS(D3070&gt;4094,4,AND(D3070&lt;=4094, D3070&gt;2784),3,AND(D3070&lt;=2784,D3070&gt;1779),2,D3070&lt;=1779,1)</f>
        <v>4</v>
      </c>
      <c r="H3070">
        <f t="shared" si="47"/>
        <v>444</v>
      </c>
      <c r="I3070" t="str" cm="1">
        <f t="array" ref="I3070">_xlfn.IFS(H3070&gt;411,"Platinum",AND(H3070&lt;=411, H3070&gt;311),"Gold",AND(H3070&lt;=311,H3070&gt;211),"Silver",H3070&lt;=211,"Bronze")</f>
        <v>Platinum</v>
      </c>
      <c r="J3070" t="str" cm="1">
        <f t="array" ref="J3070">_xlfn.IFS(
H3070="444","Champions",
LEFT(H3070,1)="4","Loyal Customers",
MID(H3070,2,1)="4","Potential Loyalists",
LEFT(H3070,1)="3","Promising",
LEFT(H3070,1)="2","Customers Needing Attention",
LEFT(H3070,1)&lt;="2","At Risk",
RIGHT(H3070,1)="4","Can't Lose Them",
TRUE,"Hibernating"
)</f>
        <v>Loyal Customers</v>
      </c>
    </row>
    <row r="3071" spans="1:10" x14ac:dyDescent="0.25">
      <c r="A3071" s="3" t="s">
        <v>3087</v>
      </c>
      <c r="B3071">
        <v>42</v>
      </c>
      <c r="C3071">
        <v>4</v>
      </c>
      <c r="D3071">
        <v>3620.88</v>
      </c>
      <c r="E3071" cm="1">
        <f t="array" ref="E3071">_xlfn.IFS(B3071&gt;87,1,AND(B3071&lt;=87, B3071&gt;45),2,AND(B3071&lt;=45,B3071&gt;18),3,B3071&lt;=18,4)</f>
        <v>3</v>
      </c>
      <c r="F3071" cm="1">
        <f t="array" ref="F3071">_xlfn.IFS(C3071&gt;7,4,AND(C3071&lt;=7, C3071&gt;5),3,AND(C3071&lt;=5,C3071&gt;4),2,C3071&lt;=4,1)</f>
        <v>1</v>
      </c>
      <c r="G3071" cm="1">
        <f t="array" ref="G3071">_xlfn.IFS(D3071&gt;4094,4,AND(D3071&lt;=4094, D3071&gt;2784),3,AND(D3071&lt;=2784,D3071&gt;1779),2,D3071&lt;=1779,1)</f>
        <v>3</v>
      </c>
      <c r="H3071">
        <f t="shared" si="47"/>
        <v>313</v>
      </c>
      <c r="I3071" t="str" cm="1">
        <f t="array" ref="I3071">_xlfn.IFS(H3071&gt;411,"Platinum",AND(H3071&lt;=411, H3071&gt;311),"Gold",AND(H3071&lt;=311,H3071&gt;211),"Silver",H3071&lt;=211,"Bronze")</f>
        <v>Gold</v>
      </c>
      <c r="J3071" t="str" cm="1">
        <f t="array" ref="J3071">_xlfn.IFS(
H3071="444","Champions",
LEFT(H3071,1)="4","Loyal Customers",
MID(H3071,2,1)="4","Potential Loyalists",
LEFT(H3071,1)="3","Promising",
LEFT(H3071,1)="2","Customers Needing Attention",
LEFT(H3071,1)&lt;="2","At Risk",
RIGHT(H3071,1)="4","Can't Lose Them",
TRUE,"Hibernating"
)</f>
        <v>Promising</v>
      </c>
    </row>
    <row r="3072" spans="1:10" x14ac:dyDescent="0.25">
      <c r="A3072" s="3" t="s">
        <v>3088</v>
      </c>
      <c r="B3072">
        <v>92</v>
      </c>
      <c r="C3072">
        <v>4</v>
      </c>
      <c r="D3072">
        <v>1696</v>
      </c>
      <c r="E3072" cm="1">
        <f t="array" ref="E3072">_xlfn.IFS(B3072&gt;87,1,AND(B3072&lt;=87, B3072&gt;45),2,AND(B3072&lt;=45,B3072&gt;18),3,B3072&lt;=18,4)</f>
        <v>1</v>
      </c>
      <c r="F3072" cm="1">
        <f t="array" ref="F3072">_xlfn.IFS(C3072&gt;7,4,AND(C3072&lt;=7, C3072&gt;5),3,AND(C3072&lt;=5,C3072&gt;4),2,C3072&lt;=4,1)</f>
        <v>1</v>
      </c>
      <c r="G3072" cm="1">
        <f t="array" ref="G3072">_xlfn.IFS(D3072&gt;4094,4,AND(D3072&lt;=4094, D3072&gt;2784),3,AND(D3072&lt;=2784,D3072&gt;1779),2,D3072&lt;=1779,1)</f>
        <v>1</v>
      </c>
      <c r="H3072">
        <f t="shared" si="47"/>
        <v>111</v>
      </c>
      <c r="I3072" t="str" cm="1">
        <f t="array" ref="I3072">_xlfn.IFS(H3072&gt;411,"Platinum",AND(H3072&lt;=411, H3072&gt;311),"Gold",AND(H3072&lt;=311,H3072&gt;211),"Silver",H3072&lt;=211,"Bronze")</f>
        <v>Bronze</v>
      </c>
      <c r="J3072" t="str" cm="1">
        <f t="array" ref="J3072">_xlfn.IFS(
H3072="444","Champions",
LEFT(H3072,1)="4","Loyal Customers",
MID(H3072,2,1)="4","Potential Loyalists",
LEFT(H3072,1)="3","Promising",
LEFT(H3072,1)="2","Customers Needing Attention",
LEFT(H3072,1)&lt;="2","At Risk",
RIGHT(H3072,1)="4","Can't Lose Them",
TRUE,"Hibernating"
)</f>
        <v>At Risk</v>
      </c>
    </row>
    <row r="3073" spans="1:10" x14ac:dyDescent="0.25">
      <c r="A3073" s="3" t="s">
        <v>3089</v>
      </c>
      <c r="B3073">
        <v>20</v>
      </c>
      <c r="C3073">
        <v>4</v>
      </c>
      <c r="D3073">
        <v>2313.4300000000003</v>
      </c>
      <c r="E3073" cm="1">
        <f t="array" ref="E3073">_xlfn.IFS(B3073&gt;87,1,AND(B3073&lt;=87, B3073&gt;45),2,AND(B3073&lt;=45,B3073&gt;18),3,B3073&lt;=18,4)</f>
        <v>3</v>
      </c>
      <c r="F3073" cm="1">
        <f t="array" ref="F3073">_xlfn.IFS(C3073&gt;7,4,AND(C3073&lt;=7, C3073&gt;5),3,AND(C3073&lt;=5,C3073&gt;4),2,C3073&lt;=4,1)</f>
        <v>1</v>
      </c>
      <c r="G3073" cm="1">
        <f t="array" ref="G3073">_xlfn.IFS(D3073&gt;4094,4,AND(D3073&lt;=4094, D3073&gt;2784),3,AND(D3073&lt;=2784,D3073&gt;1779),2,D3073&lt;=1779,1)</f>
        <v>2</v>
      </c>
      <c r="H3073">
        <f t="shared" si="47"/>
        <v>312</v>
      </c>
      <c r="I3073" t="str" cm="1">
        <f t="array" ref="I3073">_xlfn.IFS(H3073&gt;411,"Platinum",AND(H3073&lt;=411, H3073&gt;311),"Gold",AND(H3073&lt;=311,H3073&gt;211),"Silver",H3073&lt;=211,"Bronze")</f>
        <v>Gold</v>
      </c>
      <c r="J3073" t="str" cm="1">
        <f t="array" ref="J3073">_xlfn.IFS(
H3073="444","Champions",
LEFT(H3073,1)="4","Loyal Customers",
MID(H3073,2,1)="4","Potential Loyalists",
LEFT(H3073,1)="3","Promising",
LEFT(H3073,1)="2","Customers Needing Attention",
LEFT(H3073,1)&lt;="2","At Risk",
RIGHT(H3073,1)="4","Can't Lose Them",
TRUE,"Hibernating"
)</f>
        <v>Promising</v>
      </c>
    </row>
    <row r="3074" spans="1:10" x14ac:dyDescent="0.25">
      <c r="A3074" s="3" t="s">
        <v>3090</v>
      </c>
      <c r="B3074">
        <v>308</v>
      </c>
      <c r="C3074">
        <v>2</v>
      </c>
      <c r="D3074">
        <v>1202.3900000000001</v>
      </c>
      <c r="E3074" cm="1">
        <f t="array" ref="E3074">_xlfn.IFS(B3074&gt;87,1,AND(B3074&lt;=87, B3074&gt;45),2,AND(B3074&lt;=45,B3074&gt;18),3,B3074&lt;=18,4)</f>
        <v>1</v>
      </c>
      <c r="F3074" cm="1">
        <f t="array" ref="F3074">_xlfn.IFS(C3074&gt;7,4,AND(C3074&lt;=7, C3074&gt;5),3,AND(C3074&lt;=5,C3074&gt;4),2,C3074&lt;=4,1)</f>
        <v>1</v>
      </c>
      <c r="G3074" cm="1">
        <f t="array" ref="G3074">_xlfn.IFS(D3074&gt;4094,4,AND(D3074&lt;=4094, D3074&gt;2784),3,AND(D3074&lt;=2784,D3074&gt;1779),2,D3074&lt;=1779,1)</f>
        <v>1</v>
      </c>
      <c r="H3074">
        <f t="shared" si="47"/>
        <v>111</v>
      </c>
      <c r="I3074" t="str" cm="1">
        <f t="array" ref="I3074">_xlfn.IFS(H3074&gt;411,"Platinum",AND(H3074&lt;=411, H3074&gt;311),"Gold",AND(H3074&lt;=311,H3074&gt;211),"Silver",H3074&lt;=211,"Bronze")</f>
        <v>Bronze</v>
      </c>
      <c r="J3074" t="str" cm="1">
        <f t="array" ref="J3074">_xlfn.IFS(
H3074="444","Champions",
LEFT(H3074,1)="4","Loyal Customers",
MID(H3074,2,1)="4","Potential Loyalists",
LEFT(H3074,1)="3","Promising",
LEFT(H3074,1)="2","Customers Needing Attention",
LEFT(H3074,1)&lt;="2","At Risk",
RIGHT(H3074,1)="4","Can't Lose Them",
TRUE,"Hibernating"
)</f>
        <v>At Risk</v>
      </c>
    </row>
    <row r="3075" spans="1:10" x14ac:dyDescent="0.25">
      <c r="A3075" s="3" t="s">
        <v>3091</v>
      </c>
      <c r="B3075">
        <v>65</v>
      </c>
      <c r="C3075">
        <v>7</v>
      </c>
      <c r="D3075">
        <v>3378.35</v>
      </c>
      <c r="E3075" cm="1">
        <f t="array" ref="E3075">_xlfn.IFS(B3075&gt;87,1,AND(B3075&lt;=87, B3075&gt;45),2,AND(B3075&lt;=45,B3075&gt;18),3,B3075&lt;=18,4)</f>
        <v>2</v>
      </c>
      <c r="F3075" cm="1">
        <f t="array" ref="F3075">_xlfn.IFS(C3075&gt;7,4,AND(C3075&lt;=7, C3075&gt;5),3,AND(C3075&lt;=5,C3075&gt;4),2,C3075&lt;=4,1)</f>
        <v>3</v>
      </c>
      <c r="G3075" cm="1">
        <f t="array" ref="G3075">_xlfn.IFS(D3075&gt;4094,4,AND(D3075&lt;=4094, D3075&gt;2784),3,AND(D3075&lt;=2784,D3075&gt;1779),2,D3075&lt;=1779,1)</f>
        <v>3</v>
      </c>
      <c r="H3075">
        <f t="shared" si="47"/>
        <v>233</v>
      </c>
      <c r="I3075" t="str" cm="1">
        <f t="array" ref="I3075">_xlfn.IFS(H3075&gt;411,"Platinum",AND(H3075&lt;=411, H3075&gt;311),"Gold",AND(H3075&lt;=311,H3075&gt;211),"Silver",H3075&lt;=211,"Bronze")</f>
        <v>Silver</v>
      </c>
      <c r="J3075" t="str" cm="1">
        <f t="array" ref="J3075">_xlfn.IFS(
H3075="444","Champions",
LEFT(H3075,1)="4","Loyal Customers",
MID(H3075,2,1)="4","Potential Loyalists",
LEFT(H3075,1)="3","Promising",
LEFT(H3075,1)="2","Customers Needing Attention",
LEFT(H3075,1)&lt;="2","At Risk",
RIGHT(H3075,1)="4","Can't Lose Them",
TRUE,"Hibernating"
)</f>
        <v>Customers Needing Attention</v>
      </c>
    </row>
    <row r="3076" spans="1:10" x14ac:dyDescent="0.25">
      <c r="A3076" s="3" t="s">
        <v>3092</v>
      </c>
      <c r="B3076">
        <v>5</v>
      </c>
      <c r="C3076">
        <v>6</v>
      </c>
      <c r="D3076">
        <v>4920.8799999999992</v>
      </c>
      <c r="E3076" cm="1">
        <f t="array" ref="E3076">_xlfn.IFS(B3076&gt;87,1,AND(B3076&lt;=87, B3076&gt;45),2,AND(B3076&lt;=45,B3076&gt;18),3,B3076&lt;=18,4)</f>
        <v>4</v>
      </c>
      <c r="F3076" cm="1">
        <f t="array" ref="F3076">_xlfn.IFS(C3076&gt;7,4,AND(C3076&lt;=7, C3076&gt;5),3,AND(C3076&lt;=5,C3076&gt;4),2,C3076&lt;=4,1)</f>
        <v>3</v>
      </c>
      <c r="G3076" cm="1">
        <f t="array" ref="G3076">_xlfn.IFS(D3076&gt;4094,4,AND(D3076&lt;=4094, D3076&gt;2784),3,AND(D3076&lt;=2784,D3076&gt;1779),2,D3076&lt;=1779,1)</f>
        <v>4</v>
      </c>
      <c r="H3076">
        <f t="shared" si="47"/>
        <v>434</v>
      </c>
      <c r="I3076" t="str" cm="1">
        <f t="array" ref="I3076">_xlfn.IFS(H3076&gt;411,"Platinum",AND(H3076&lt;=411, H3076&gt;311),"Gold",AND(H3076&lt;=311,H3076&gt;211),"Silver",H3076&lt;=211,"Bronze")</f>
        <v>Platinum</v>
      </c>
      <c r="J3076" t="str" cm="1">
        <f t="array" ref="J3076">_xlfn.IFS(
H3076="444","Champions",
LEFT(H3076,1)="4","Loyal Customers",
MID(H3076,2,1)="4","Potential Loyalists",
LEFT(H3076,1)="3","Promising",
LEFT(H3076,1)="2","Customers Needing Attention",
LEFT(H3076,1)&lt;="2","At Risk",
RIGHT(H3076,1)="4","Can't Lose Them",
TRUE,"Hibernating"
)</f>
        <v>Loyal Customers</v>
      </c>
    </row>
    <row r="3077" spans="1:10" x14ac:dyDescent="0.25">
      <c r="A3077" s="3" t="s">
        <v>3093</v>
      </c>
      <c r="B3077">
        <v>103</v>
      </c>
      <c r="C3077">
        <v>8</v>
      </c>
      <c r="D3077">
        <v>1981.3</v>
      </c>
      <c r="E3077" cm="1">
        <f t="array" ref="E3077">_xlfn.IFS(B3077&gt;87,1,AND(B3077&lt;=87, B3077&gt;45),2,AND(B3077&lt;=45,B3077&gt;18),3,B3077&lt;=18,4)</f>
        <v>1</v>
      </c>
      <c r="F3077" cm="1">
        <f t="array" ref="F3077">_xlfn.IFS(C3077&gt;7,4,AND(C3077&lt;=7, C3077&gt;5),3,AND(C3077&lt;=5,C3077&gt;4),2,C3077&lt;=4,1)</f>
        <v>4</v>
      </c>
      <c r="G3077" cm="1">
        <f t="array" ref="G3077">_xlfn.IFS(D3077&gt;4094,4,AND(D3077&lt;=4094, D3077&gt;2784),3,AND(D3077&lt;=2784,D3077&gt;1779),2,D3077&lt;=1779,1)</f>
        <v>2</v>
      </c>
      <c r="H3077">
        <f t="shared" ref="H3077:H3140" si="48">(100*E3077)+(10*F3077)+G3077</f>
        <v>142</v>
      </c>
      <c r="I3077" t="str" cm="1">
        <f t="array" ref="I3077">_xlfn.IFS(H3077&gt;411,"Platinum",AND(H3077&lt;=411, H3077&gt;311),"Gold",AND(H3077&lt;=311,H3077&gt;211),"Silver",H3077&lt;=211,"Bronze")</f>
        <v>Bronze</v>
      </c>
      <c r="J3077" t="str" cm="1">
        <f t="array" ref="J3077">_xlfn.IFS(
H3077="444","Champions",
LEFT(H3077,1)="4","Loyal Customers",
MID(H3077,2,1)="4","Potential Loyalists",
LEFT(H3077,1)="3","Promising",
LEFT(H3077,1)="2","Customers Needing Attention",
LEFT(H3077,1)&lt;="2","At Risk",
RIGHT(H3077,1)="4","Can't Lose Them",
TRUE,"Hibernating"
)</f>
        <v>Potential Loyalists</v>
      </c>
    </row>
    <row r="3078" spans="1:10" x14ac:dyDescent="0.25">
      <c r="A3078" s="3" t="s">
        <v>3094</v>
      </c>
      <c r="B3078">
        <v>2</v>
      </c>
      <c r="C3078">
        <v>9</v>
      </c>
      <c r="D3078">
        <v>6126.8099999999995</v>
      </c>
      <c r="E3078" cm="1">
        <f t="array" ref="E3078">_xlfn.IFS(B3078&gt;87,1,AND(B3078&lt;=87, B3078&gt;45),2,AND(B3078&lt;=45,B3078&gt;18),3,B3078&lt;=18,4)</f>
        <v>4</v>
      </c>
      <c r="F3078" cm="1">
        <f t="array" ref="F3078">_xlfn.IFS(C3078&gt;7,4,AND(C3078&lt;=7, C3078&gt;5),3,AND(C3078&lt;=5,C3078&gt;4),2,C3078&lt;=4,1)</f>
        <v>4</v>
      </c>
      <c r="G3078" cm="1">
        <f t="array" ref="G3078">_xlfn.IFS(D3078&gt;4094,4,AND(D3078&lt;=4094, D3078&gt;2784),3,AND(D3078&lt;=2784,D3078&gt;1779),2,D3078&lt;=1779,1)</f>
        <v>4</v>
      </c>
      <c r="H3078">
        <f t="shared" si="48"/>
        <v>444</v>
      </c>
      <c r="I3078" t="str" cm="1">
        <f t="array" ref="I3078">_xlfn.IFS(H3078&gt;411,"Platinum",AND(H3078&lt;=411, H3078&gt;311),"Gold",AND(H3078&lt;=311,H3078&gt;211),"Silver",H3078&lt;=211,"Bronze")</f>
        <v>Platinum</v>
      </c>
      <c r="J3078" t="str" cm="1">
        <f t="array" ref="J3078">_xlfn.IFS(
H3078="444","Champions",
LEFT(H3078,1)="4","Loyal Customers",
MID(H3078,2,1)="4","Potential Loyalists",
LEFT(H3078,1)="3","Promising",
LEFT(H3078,1)="2","Customers Needing Attention",
LEFT(H3078,1)&lt;="2","At Risk",
RIGHT(H3078,1)="4","Can't Lose Them",
TRUE,"Hibernating"
)</f>
        <v>Loyal Customers</v>
      </c>
    </row>
    <row r="3079" spans="1:10" x14ac:dyDescent="0.25">
      <c r="A3079" s="3" t="s">
        <v>3095</v>
      </c>
      <c r="B3079">
        <v>266</v>
      </c>
      <c r="C3079">
        <v>3</v>
      </c>
      <c r="D3079">
        <v>1627.69</v>
      </c>
      <c r="E3079" cm="1">
        <f t="array" ref="E3079">_xlfn.IFS(B3079&gt;87,1,AND(B3079&lt;=87, B3079&gt;45),2,AND(B3079&lt;=45,B3079&gt;18),3,B3079&lt;=18,4)</f>
        <v>1</v>
      </c>
      <c r="F3079" cm="1">
        <f t="array" ref="F3079">_xlfn.IFS(C3079&gt;7,4,AND(C3079&lt;=7, C3079&gt;5),3,AND(C3079&lt;=5,C3079&gt;4),2,C3079&lt;=4,1)</f>
        <v>1</v>
      </c>
      <c r="G3079" cm="1">
        <f t="array" ref="G3079">_xlfn.IFS(D3079&gt;4094,4,AND(D3079&lt;=4094, D3079&gt;2784),3,AND(D3079&lt;=2784,D3079&gt;1779),2,D3079&lt;=1779,1)</f>
        <v>1</v>
      </c>
      <c r="H3079">
        <f t="shared" si="48"/>
        <v>111</v>
      </c>
      <c r="I3079" t="str" cm="1">
        <f t="array" ref="I3079">_xlfn.IFS(H3079&gt;411,"Platinum",AND(H3079&lt;=411, H3079&gt;311),"Gold",AND(H3079&lt;=311,H3079&gt;211),"Silver",H3079&lt;=211,"Bronze")</f>
        <v>Bronze</v>
      </c>
      <c r="J3079" t="str" cm="1">
        <f t="array" ref="J3079">_xlfn.IFS(
H3079="444","Champions",
LEFT(H3079,1)="4","Loyal Customers",
MID(H3079,2,1)="4","Potential Loyalists",
LEFT(H3079,1)="3","Promising",
LEFT(H3079,1)="2","Customers Needing Attention",
LEFT(H3079,1)&lt;="2","At Risk",
RIGHT(H3079,1)="4","Can't Lose Them",
TRUE,"Hibernating"
)</f>
        <v>At Risk</v>
      </c>
    </row>
    <row r="3080" spans="1:10" x14ac:dyDescent="0.25">
      <c r="A3080" s="3" t="s">
        <v>3096</v>
      </c>
      <c r="B3080">
        <v>93</v>
      </c>
      <c r="C3080">
        <v>3</v>
      </c>
      <c r="D3080">
        <v>1636.8899999999999</v>
      </c>
      <c r="E3080" cm="1">
        <f t="array" ref="E3080">_xlfn.IFS(B3080&gt;87,1,AND(B3080&lt;=87, B3080&gt;45),2,AND(B3080&lt;=45,B3080&gt;18),3,B3080&lt;=18,4)</f>
        <v>1</v>
      </c>
      <c r="F3080" cm="1">
        <f t="array" ref="F3080">_xlfn.IFS(C3080&gt;7,4,AND(C3080&lt;=7, C3080&gt;5),3,AND(C3080&lt;=5,C3080&gt;4),2,C3080&lt;=4,1)</f>
        <v>1</v>
      </c>
      <c r="G3080" cm="1">
        <f t="array" ref="G3080">_xlfn.IFS(D3080&gt;4094,4,AND(D3080&lt;=4094, D3080&gt;2784),3,AND(D3080&lt;=2784,D3080&gt;1779),2,D3080&lt;=1779,1)</f>
        <v>1</v>
      </c>
      <c r="H3080">
        <f t="shared" si="48"/>
        <v>111</v>
      </c>
      <c r="I3080" t="str" cm="1">
        <f t="array" ref="I3080">_xlfn.IFS(H3080&gt;411,"Platinum",AND(H3080&lt;=411, H3080&gt;311),"Gold",AND(H3080&lt;=311,H3080&gt;211),"Silver",H3080&lt;=211,"Bronze")</f>
        <v>Bronze</v>
      </c>
      <c r="J3080" t="str" cm="1">
        <f t="array" ref="J3080">_xlfn.IFS(
H3080="444","Champions",
LEFT(H3080,1)="4","Loyal Customers",
MID(H3080,2,1)="4","Potential Loyalists",
LEFT(H3080,1)="3","Promising",
LEFT(H3080,1)="2","Customers Needing Attention",
LEFT(H3080,1)&lt;="2","At Risk",
RIGHT(H3080,1)="4","Can't Lose Them",
TRUE,"Hibernating"
)</f>
        <v>At Risk</v>
      </c>
    </row>
    <row r="3081" spans="1:10" x14ac:dyDescent="0.25">
      <c r="A3081" s="3" t="s">
        <v>3097</v>
      </c>
      <c r="B3081">
        <v>90</v>
      </c>
      <c r="C3081">
        <v>3</v>
      </c>
      <c r="D3081">
        <v>3352.8900000000003</v>
      </c>
      <c r="E3081" cm="1">
        <f t="array" ref="E3081">_xlfn.IFS(B3081&gt;87,1,AND(B3081&lt;=87, B3081&gt;45),2,AND(B3081&lt;=45,B3081&gt;18),3,B3081&lt;=18,4)</f>
        <v>1</v>
      </c>
      <c r="F3081" cm="1">
        <f t="array" ref="F3081">_xlfn.IFS(C3081&gt;7,4,AND(C3081&lt;=7, C3081&gt;5),3,AND(C3081&lt;=5,C3081&gt;4),2,C3081&lt;=4,1)</f>
        <v>1</v>
      </c>
      <c r="G3081" cm="1">
        <f t="array" ref="G3081">_xlfn.IFS(D3081&gt;4094,4,AND(D3081&lt;=4094, D3081&gt;2784),3,AND(D3081&lt;=2784,D3081&gt;1779),2,D3081&lt;=1779,1)</f>
        <v>3</v>
      </c>
      <c r="H3081">
        <f t="shared" si="48"/>
        <v>113</v>
      </c>
      <c r="I3081" t="str" cm="1">
        <f t="array" ref="I3081">_xlfn.IFS(H3081&gt;411,"Platinum",AND(H3081&lt;=411, H3081&gt;311),"Gold",AND(H3081&lt;=311,H3081&gt;211),"Silver",H3081&lt;=211,"Bronze")</f>
        <v>Bronze</v>
      </c>
      <c r="J3081" t="str" cm="1">
        <f t="array" ref="J3081">_xlfn.IFS(
H3081="444","Champions",
LEFT(H3081,1)="4","Loyal Customers",
MID(H3081,2,1)="4","Potential Loyalists",
LEFT(H3081,1)="3","Promising",
LEFT(H3081,1)="2","Customers Needing Attention",
LEFT(H3081,1)&lt;="2","At Risk",
RIGHT(H3081,1)="4","Can't Lose Them",
TRUE,"Hibernating"
)</f>
        <v>At Risk</v>
      </c>
    </row>
    <row r="3082" spans="1:10" x14ac:dyDescent="0.25">
      <c r="A3082" s="3" t="s">
        <v>3098</v>
      </c>
      <c r="B3082">
        <v>16</v>
      </c>
      <c r="C3082">
        <v>6</v>
      </c>
      <c r="D3082">
        <v>2326.08</v>
      </c>
      <c r="E3082" cm="1">
        <f t="array" ref="E3082">_xlfn.IFS(B3082&gt;87,1,AND(B3082&lt;=87, B3082&gt;45),2,AND(B3082&lt;=45,B3082&gt;18),3,B3082&lt;=18,4)</f>
        <v>4</v>
      </c>
      <c r="F3082" cm="1">
        <f t="array" ref="F3082">_xlfn.IFS(C3082&gt;7,4,AND(C3082&lt;=7, C3082&gt;5),3,AND(C3082&lt;=5,C3082&gt;4),2,C3082&lt;=4,1)</f>
        <v>3</v>
      </c>
      <c r="G3082" cm="1">
        <f t="array" ref="G3082">_xlfn.IFS(D3082&gt;4094,4,AND(D3082&lt;=4094, D3082&gt;2784),3,AND(D3082&lt;=2784,D3082&gt;1779),2,D3082&lt;=1779,1)</f>
        <v>2</v>
      </c>
      <c r="H3082">
        <f t="shared" si="48"/>
        <v>432</v>
      </c>
      <c r="I3082" t="str" cm="1">
        <f t="array" ref="I3082">_xlfn.IFS(H3082&gt;411,"Platinum",AND(H3082&lt;=411, H3082&gt;311),"Gold",AND(H3082&lt;=311,H3082&gt;211),"Silver",H3082&lt;=211,"Bronze")</f>
        <v>Platinum</v>
      </c>
      <c r="J3082" t="str" cm="1">
        <f t="array" ref="J3082">_xlfn.IFS(
H3082="444","Champions",
LEFT(H3082,1)="4","Loyal Customers",
MID(H3082,2,1)="4","Potential Loyalists",
LEFT(H3082,1)="3","Promising",
LEFT(H3082,1)="2","Customers Needing Attention",
LEFT(H3082,1)&lt;="2","At Risk",
RIGHT(H3082,1)="4","Can't Lose Them",
TRUE,"Hibernating"
)</f>
        <v>Loyal Customers</v>
      </c>
    </row>
    <row r="3083" spans="1:10" x14ac:dyDescent="0.25">
      <c r="A3083" s="3" t="s">
        <v>3099</v>
      </c>
      <c r="B3083">
        <v>54</v>
      </c>
      <c r="C3083">
        <v>9</v>
      </c>
      <c r="D3083">
        <v>3437.37</v>
      </c>
      <c r="E3083" cm="1">
        <f t="array" ref="E3083">_xlfn.IFS(B3083&gt;87,1,AND(B3083&lt;=87, B3083&gt;45),2,AND(B3083&lt;=45,B3083&gt;18),3,B3083&lt;=18,4)</f>
        <v>2</v>
      </c>
      <c r="F3083" cm="1">
        <f t="array" ref="F3083">_xlfn.IFS(C3083&gt;7,4,AND(C3083&lt;=7, C3083&gt;5),3,AND(C3083&lt;=5,C3083&gt;4),2,C3083&lt;=4,1)</f>
        <v>4</v>
      </c>
      <c r="G3083" cm="1">
        <f t="array" ref="G3083">_xlfn.IFS(D3083&gt;4094,4,AND(D3083&lt;=4094, D3083&gt;2784),3,AND(D3083&lt;=2784,D3083&gt;1779),2,D3083&lt;=1779,1)</f>
        <v>3</v>
      </c>
      <c r="H3083">
        <f t="shared" si="48"/>
        <v>243</v>
      </c>
      <c r="I3083" t="str" cm="1">
        <f t="array" ref="I3083">_xlfn.IFS(H3083&gt;411,"Platinum",AND(H3083&lt;=411, H3083&gt;311),"Gold",AND(H3083&lt;=311,H3083&gt;211),"Silver",H3083&lt;=211,"Bronze")</f>
        <v>Silver</v>
      </c>
      <c r="J3083" t="str" cm="1">
        <f t="array" ref="J3083">_xlfn.IFS(
H3083="444","Champions",
LEFT(H3083,1)="4","Loyal Customers",
MID(H3083,2,1)="4","Potential Loyalists",
LEFT(H3083,1)="3","Promising",
LEFT(H3083,1)="2","Customers Needing Attention",
LEFT(H3083,1)&lt;="2","At Risk",
RIGHT(H3083,1)="4","Can't Lose Them",
TRUE,"Hibernating"
)</f>
        <v>Potential Loyalists</v>
      </c>
    </row>
    <row r="3084" spans="1:10" x14ac:dyDescent="0.25">
      <c r="A3084" s="3" t="s">
        <v>3100</v>
      </c>
      <c r="B3084">
        <v>58</v>
      </c>
      <c r="C3084">
        <v>5</v>
      </c>
      <c r="D3084">
        <v>4597.2700000000004</v>
      </c>
      <c r="E3084" cm="1">
        <f t="array" ref="E3084">_xlfn.IFS(B3084&gt;87,1,AND(B3084&lt;=87, B3084&gt;45),2,AND(B3084&lt;=45,B3084&gt;18),3,B3084&lt;=18,4)</f>
        <v>2</v>
      </c>
      <c r="F3084" cm="1">
        <f t="array" ref="F3084">_xlfn.IFS(C3084&gt;7,4,AND(C3084&lt;=7, C3084&gt;5),3,AND(C3084&lt;=5,C3084&gt;4),2,C3084&lt;=4,1)</f>
        <v>2</v>
      </c>
      <c r="G3084" cm="1">
        <f t="array" ref="G3084">_xlfn.IFS(D3084&gt;4094,4,AND(D3084&lt;=4094, D3084&gt;2784),3,AND(D3084&lt;=2784,D3084&gt;1779),2,D3084&lt;=1779,1)</f>
        <v>4</v>
      </c>
      <c r="H3084">
        <f t="shared" si="48"/>
        <v>224</v>
      </c>
      <c r="I3084" t="str" cm="1">
        <f t="array" ref="I3084">_xlfn.IFS(H3084&gt;411,"Platinum",AND(H3084&lt;=411, H3084&gt;311),"Gold",AND(H3084&lt;=311,H3084&gt;211),"Silver",H3084&lt;=211,"Bronze")</f>
        <v>Silver</v>
      </c>
      <c r="J3084" t="str" cm="1">
        <f t="array" ref="J3084">_xlfn.IFS(
H3084="444","Champions",
LEFT(H3084,1)="4","Loyal Customers",
MID(H3084,2,1)="4","Potential Loyalists",
LEFT(H3084,1)="3","Promising",
LEFT(H3084,1)="2","Customers Needing Attention",
LEFT(H3084,1)&lt;="2","At Risk",
RIGHT(H3084,1)="4","Can't Lose Them",
TRUE,"Hibernating"
)</f>
        <v>Customers Needing Attention</v>
      </c>
    </row>
    <row r="3085" spans="1:10" x14ac:dyDescent="0.25">
      <c r="A3085" s="3" t="s">
        <v>3101</v>
      </c>
      <c r="B3085">
        <v>54</v>
      </c>
      <c r="C3085">
        <v>5</v>
      </c>
      <c r="D3085">
        <v>1313.86</v>
      </c>
      <c r="E3085" cm="1">
        <f t="array" ref="E3085">_xlfn.IFS(B3085&gt;87,1,AND(B3085&lt;=87, B3085&gt;45),2,AND(B3085&lt;=45,B3085&gt;18),3,B3085&lt;=18,4)</f>
        <v>2</v>
      </c>
      <c r="F3085" cm="1">
        <f t="array" ref="F3085">_xlfn.IFS(C3085&gt;7,4,AND(C3085&lt;=7, C3085&gt;5),3,AND(C3085&lt;=5,C3085&gt;4),2,C3085&lt;=4,1)</f>
        <v>2</v>
      </c>
      <c r="G3085" cm="1">
        <f t="array" ref="G3085">_xlfn.IFS(D3085&gt;4094,4,AND(D3085&lt;=4094, D3085&gt;2784),3,AND(D3085&lt;=2784,D3085&gt;1779),2,D3085&lt;=1779,1)</f>
        <v>1</v>
      </c>
      <c r="H3085">
        <f t="shared" si="48"/>
        <v>221</v>
      </c>
      <c r="I3085" t="str" cm="1">
        <f t="array" ref="I3085">_xlfn.IFS(H3085&gt;411,"Platinum",AND(H3085&lt;=411, H3085&gt;311),"Gold",AND(H3085&lt;=311,H3085&gt;211),"Silver",H3085&lt;=211,"Bronze")</f>
        <v>Silver</v>
      </c>
      <c r="J3085" t="str" cm="1">
        <f t="array" ref="J3085">_xlfn.IFS(
H3085="444","Champions",
LEFT(H3085,1)="4","Loyal Customers",
MID(H3085,2,1)="4","Potential Loyalists",
LEFT(H3085,1)="3","Promising",
LEFT(H3085,1)="2","Customers Needing Attention",
LEFT(H3085,1)&lt;="2","At Risk",
RIGHT(H3085,1)="4","Can't Lose Them",
TRUE,"Hibernating"
)</f>
        <v>Customers Needing Attention</v>
      </c>
    </row>
    <row r="3086" spans="1:10" x14ac:dyDescent="0.25">
      <c r="A3086" s="3" t="s">
        <v>3102</v>
      </c>
      <c r="B3086">
        <v>64</v>
      </c>
      <c r="C3086">
        <v>8</v>
      </c>
      <c r="D3086">
        <v>2245.4299999999998</v>
      </c>
      <c r="E3086" cm="1">
        <f t="array" ref="E3086">_xlfn.IFS(B3086&gt;87,1,AND(B3086&lt;=87, B3086&gt;45),2,AND(B3086&lt;=45,B3086&gt;18),3,B3086&lt;=18,4)</f>
        <v>2</v>
      </c>
      <c r="F3086" cm="1">
        <f t="array" ref="F3086">_xlfn.IFS(C3086&gt;7,4,AND(C3086&lt;=7, C3086&gt;5),3,AND(C3086&lt;=5,C3086&gt;4),2,C3086&lt;=4,1)</f>
        <v>4</v>
      </c>
      <c r="G3086" cm="1">
        <f t="array" ref="G3086">_xlfn.IFS(D3086&gt;4094,4,AND(D3086&lt;=4094, D3086&gt;2784),3,AND(D3086&lt;=2784,D3086&gt;1779),2,D3086&lt;=1779,1)</f>
        <v>2</v>
      </c>
      <c r="H3086">
        <f t="shared" si="48"/>
        <v>242</v>
      </c>
      <c r="I3086" t="str" cm="1">
        <f t="array" ref="I3086">_xlfn.IFS(H3086&gt;411,"Platinum",AND(H3086&lt;=411, H3086&gt;311),"Gold",AND(H3086&lt;=311,H3086&gt;211),"Silver",H3086&lt;=211,"Bronze")</f>
        <v>Silver</v>
      </c>
      <c r="J3086" t="str" cm="1">
        <f t="array" ref="J3086">_xlfn.IFS(
H3086="444","Champions",
LEFT(H3086,1)="4","Loyal Customers",
MID(H3086,2,1)="4","Potential Loyalists",
LEFT(H3086,1)="3","Promising",
LEFT(H3086,1)="2","Customers Needing Attention",
LEFT(H3086,1)&lt;="2","At Risk",
RIGHT(H3086,1)="4","Can't Lose Them",
TRUE,"Hibernating"
)</f>
        <v>Potential Loyalists</v>
      </c>
    </row>
    <row r="3087" spans="1:10" x14ac:dyDescent="0.25">
      <c r="A3087" s="3" t="s">
        <v>3103</v>
      </c>
      <c r="B3087">
        <v>68</v>
      </c>
      <c r="C3087">
        <v>3</v>
      </c>
      <c r="D3087">
        <v>2190.0500000000002</v>
      </c>
      <c r="E3087" cm="1">
        <f t="array" ref="E3087">_xlfn.IFS(B3087&gt;87,1,AND(B3087&lt;=87, B3087&gt;45),2,AND(B3087&lt;=45,B3087&gt;18),3,B3087&lt;=18,4)</f>
        <v>2</v>
      </c>
      <c r="F3087" cm="1">
        <f t="array" ref="F3087">_xlfn.IFS(C3087&gt;7,4,AND(C3087&lt;=7, C3087&gt;5),3,AND(C3087&lt;=5,C3087&gt;4),2,C3087&lt;=4,1)</f>
        <v>1</v>
      </c>
      <c r="G3087" cm="1">
        <f t="array" ref="G3087">_xlfn.IFS(D3087&gt;4094,4,AND(D3087&lt;=4094, D3087&gt;2784),3,AND(D3087&lt;=2784,D3087&gt;1779),2,D3087&lt;=1779,1)</f>
        <v>2</v>
      </c>
      <c r="H3087">
        <f t="shared" si="48"/>
        <v>212</v>
      </c>
      <c r="I3087" t="str" cm="1">
        <f t="array" ref="I3087">_xlfn.IFS(H3087&gt;411,"Platinum",AND(H3087&lt;=411, H3087&gt;311),"Gold",AND(H3087&lt;=311,H3087&gt;211),"Silver",H3087&lt;=211,"Bronze")</f>
        <v>Silver</v>
      </c>
      <c r="J3087" t="str" cm="1">
        <f t="array" ref="J3087">_xlfn.IFS(
H3087="444","Champions",
LEFT(H3087,1)="4","Loyal Customers",
MID(H3087,2,1)="4","Potential Loyalists",
LEFT(H3087,1)="3","Promising",
LEFT(H3087,1)="2","Customers Needing Attention",
LEFT(H3087,1)&lt;="2","At Risk",
RIGHT(H3087,1)="4","Can't Lose Them",
TRUE,"Hibernating"
)</f>
        <v>Customers Needing Attention</v>
      </c>
    </row>
    <row r="3088" spans="1:10" x14ac:dyDescent="0.25">
      <c r="A3088" s="3" t="s">
        <v>3104</v>
      </c>
      <c r="B3088">
        <v>53</v>
      </c>
      <c r="C3088">
        <v>7</v>
      </c>
      <c r="D3088">
        <v>3717.21</v>
      </c>
      <c r="E3088" cm="1">
        <f t="array" ref="E3088">_xlfn.IFS(B3088&gt;87,1,AND(B3088&lt;=87, B3088&gt;45),2,AND(B3088&lt;=45,B3088&gt;18),3,B3088&lt;=18,4)</f>
        <v>2</v>
      </c>
      <c r="F3088" cm="1">
        <f t="array" ref="F3088">_xlfn.IFS(C3088&gt;7,4,AND(C3088&lt;=7, C3088&gt;5),3,AND(C3088&lt;=5,C3088&gt;4),2,C3088&lt;=4,1)</f>
        <v>3</v>
      </c>
      <c r="G3088" cm="1">
        <f t="array" ref="G3088">_xlfn.IFS(D3088&gt;4094,4,AND(D3088&lt;=4094, D3088&gt;2784),3,AND(D3088&lt;=2784,D3088&gt;1779),2,D3088&lt;=1779,1)</f>
        <v>3</v>
      </c>
      <c r="H3088">
        <f t="shared" si="48"/>
        <v>233</v>
      </c>
      <c r="I3088" t="str" cm="1">
        <f t="array" ref="I3088">_xlfn.IFS(H3088&gt;411,"Platinum",AND(H3088&lt;=411, H3088&gt;311),"Gold",AND(H3088&lt;=311,H3088&gt;211),"Silver",H3088&lt;=211,"Bronze")</f>
        <v>Silver</v>
      </c>
      <c r="J3088" t="str" cm="1">
        <f t="array" ref="J3088">_xlfn.IFS(
H3088="444","Champions",
LEFT(H3088,1)="4","Loyal Customers",
MID(H3088,2,1)="4","Potential Loyalists",
LEFT(H3088,1)="3","Promising",
LEFT(H3088,1)="2","Customers Needing Attention",
LEFT(H3088,1)&lt;="2","At Risk",
RIGHT(H3088,1)="4","Can't Lose Them",
TRUE,"Hibernating"
)</f>
        <v>Customers Needing Attention</v>
      </c>
    </row>
    <row r="3089" spans="1:10" x14ac:dyDescent="0.25">
      <c r="A3089" s="3" t="s">
        <v>3105</v>
      </c>
      <c r="B3089">
        <v>16</v>
      </c>
      <c r="C3089">
        <v>6</v>
      </c>
      <c r="D3089">
        <v>1767.39</v>
      </c>
      <c r="E3089" cm="1">
        <f t="array" ref="E3089">_xlfn.IFS(B3089&gt;87,1,AND(B3089&lt;=87, B3089&gt;45),2,AND(B3089&lt;=45,B3089&gt;18),3,B3089&lt;=18,4)</f>
        <v>4</v>
      </c>
      <c r="F3089" cm="1">
        <f t="array" ref="F3089">_xlfn.IFS(C3089&gt;7,4,AND(C3089&lt;=7, C3089&gt;5),3,AND(C3089&lt;=5,C3089&gt;4),2,C3089&lt;=4,1)</f>
        <v>3</v>
      </c>
      <c r="G3089" cm="1">
        <f t="array" ref="G3089">_xlfn.IFS(D3089&gt;4094,4,AND(D3089&lt;=4094, D3089&gt;2784),3,AND(D3089&lt;=2784,D3089&gt;1779),2,D3089&lt;=1779,1)</f>
        <v>1</v>
      </c>
      <c r="H3089">
        <f t="shared" si="48"/>
        <v>431</v>
      </c>
      <c r="I3089" t="str" cm="1">
        <f t="array" ref="I3089">_xlfn.IFS(H3089&gt;411,"Platinum",AND(H3089&lt;=411, H3089&gt;311),"Gold",AND(H3089&lt;=311,H3089&gt;211),"Silver",H3089&lt;=211,"Bronze")</f>
        <v>Platinum</v>
      </c>
      <c r="J3089" t="str" cm="1">
        <f t="array" ref="J3089">_xlfn.IFS(
H3089="444","Champions",
LEFT(H3089,1)="4","Loyal Customers",
MID(H3089,2,1)="4","Potential Loyalists",
LEFT(H3089,1)="3","Promising",
LEFT(H3089,1)="2","Customers Needing Attention",
LEFT(H3089,1)&lt;="2","At Risk",
RIGHT(H3089,1)="4","Can't Lose Them",
TRUE,"Hibernating"
)</f>
        <v>Loyal Customers</v>
      </c>
    </row>
    <row r="3090" spans="1:10" x14ac:dyDescent="0.25">
      <c r="A3090" s="3" t="s">
        <v>3106</v>
      </c>
      <c r="B3090">
        <v>41</v>
      </c>
      <c r="C3090">
        <v>3</v>
      </c>
      <c r="D3090">
        <v>1726.61</v>
      </c>
      <c r="E3090" cm="1">
        <f t="array" ref="E3090">_xlfn.IFS(B3090&gt;87,1,AND(B3090&lt;=87, B3090&gt;45),2,AND(B3090&lt;=45,B3090&gt;18),3,B3090&lt;=18,4)</f>
        <v>3</v>
      </c>
      <c r="F3090" cm="1">
        <f t="array" ref="F3090">_xlfn.IFS(C3090&gt;7,4,AND(C3090&lt;=7, C3090&gt;5),3,AND(C3090&lt;=5,C3090&gt;4),2,C3090&lt;=4,1)</f>
        <v>1</v>
      </c>
      <c r="G3090" cm="1">
        <f t="array" ref="G3090">_xlfn.IFS(D3090&gt;4094,4,AND(D3090&lt;=4094, D3090&gt;2784),3,AND(D3090&lt;=2784,D3090&gt;1779),2,D3090&lt;=1779,1)</f>
        <v>1</v>
      </c>
      <c r="H3090">
        <f t="shared" si="48"/>
        <v>311</v>
      </c>
      <c r="I3090" t="str" cm="1">
        <f t="array" ref="I3090">_xlfn.IFS(H3090&gt;411,"Platinum",AND(H3090&lt;=411, H3090&gt;311),"Gold",AND(H3090&lt;=311,H3090&gt;211),"Silver",H3090&lt;=211,"Bronze")</f>
        <v>Silver</v>
      </c>
      <c r="J3090" t="str" cm="1">
        <f t="array" ref="J3090">_xlfn.IFS(
H3090="444","Champions",
LEFT(H3090,1)="4","Loyal Customers",
MID(H3090,2,1)="4","Potential Loyalists",
LEFT(H3090,1)="3","Promising",
LEFT(H3090,1)="2","Customers Needing Attention",
LEFT(H3090,1)&lt;="2","At Risk",
RIGHT(H3090,1)="4","Can't Lose Them",
TRUE,"Hibernating"
)</f>
        <v>Promising</v>
      </c>
    </row>
    <row r="3091" spans="1:10" x14ac:dyDescent="0.25">
      <c r="A3091" s="3" t="s">
        <v>3107</v>
      </c>
      <c r="B3091">
        <v>1</v>
      </c>
      <c r="C3091">
        <v>7</v>
      </c>
      <c r="D3091">
        <v>3328.45</v>
      </c>
      <c r="E3091" cm="1">
        <f t="array" ref="E3091">_xlfn.IFS(B3091&gt;87,1,AND(B3091&lt;=87, B3091&gt;45),2,AND(B3091&lt;=45,B3091&gt;18),3,B3091&lt;=18,4)</f>
        <v>4</v>
      </c>
      <c r="F3091" cm="1">
        <f t="array" ref="F3091">_xlfn.IFS(C3091&gt;7,4,AND(C3091&lt;=7, C3091&gt;5),3,AND(C3091&lt;=5,C3091&gt;4),2,C3091&lt;=4,1)</f>
        <v>3</v>
      </c>
      <c r="G3091" cm="1">
        <f t="array" ref="G3091">_xlfn.IFS(D3091&gt;4094,4,AND(D3091&lt;=4094, D3091&gt;2784),3,AND(D3091&lt;=2784,D3091&gt;1779),2,D3091&lt;=1779,1)</f>
        <v>3</v>
      </c>
      <c r="H3091">
        <f t="shared" si="48"/>
        <v>433</v>
      </c>
      <c r="I3091" t="str" cm="1">
        <f t="array" ref="I3091">_xlfn.IFS(H3091&gt;411,"Platinum",AND(H3091&lt;=411, H3091&gt;311),"Gold",AND(H3091&lt;=311,H3091&gt;211),"Silver",H3091&lt;=211,"Bronze")</f>
        <v>Platinum</v>
      </c>
      <c r="J3091" t="str" cm="1">
        <f t="array" ref="J3091">_xlfn.IFS(
H3091="444","Champions",
LEFT(H3091,1)="4","Loyal Customers",
MID(H3091,2,1)="4","Potential Loyalists",
LEFT(H3091,1)="3","Promising",
LEFT(H3091,1)="2","Customers Needing Attention",
LEFT(H3091,1)&lt;="2","At Risk",
RIGHT(H3091,1)="4","Can't Lose Them",
TRUE,"Hibernating"
)</f>
        <v>Loyal Customers</v>
      </c>
    </row>
    <row r="3092" spans="1:10" x14ac:dyDescent="0.25">
      <c r="A3092" s="3" t="s">
        <v>3108</v>
      </c>
      <c r="B3092">
        <v>17</v>
      </c>
      <c r="C3092">
        <v>7</v>
      </c>
      <c r="D3092">
        <v>2853.1800000000003</v>
      </c>
      <c r="E3092" cm="1">
        <f t="array" ref="E3092">_xlfn.IFS(B3092&gt;87,1,AND(B3092&lt;=87, B3092&gt;45),2,AND(B3092&lt;=45,B3092&gt;18),3,B3092&lt;=18,4)</f>
        <v>4</v>
      </c>
      <c r="F3092" cm="1">
        <f t="array" ref="F3092">_xlfn.IFS(C3092&gt;7,4,AND(C3092&lt;=7, C3092&gt;5),3,AND(C3092&lt;=5,C3092&gt;4),2,C3092&lt;=4,1)</f>
        <v>3</v>
      </c>
      <c r="G3092" cm="1">
        <f t="array" ref="G3092">_xlfn.IFS(D3092&gt;4094,4,AND(D3092&lt;=4094, D3092&gt;2784),3,AND(D3092&lt;=2784,D3092&gt;1779),2,D3092&lt;=1779,1)</f>
        <v>3</v>
      </c>
      <c r="H3092">
        <f t="shared" si="48"/>
        <v>433</v>
      </c>
      <c r="I3092" t="str" cm="1">
        <f t="array" ref="I3092">_xlfn.IFS(H3092&gt;411,"Platinum",AND(H3092&lt;=411, H3092&gt;311),"Gold",AND(H3092&lt;=311,H3092&gt;211),"Silver",H3092&lt;=211,"Bronze")</f>
        <v>Platinum</v>
      </c>
      <c r="J3092" t="str" cm="1">
        <f t="array" ref="J3092">_xlfn.IFS(
H3092="444","Champions",
LEFT(H3092,1)="4","Loyal Customers",
MID(H3092,2,1)="4","Potential Loyalists",
LEFT(H3092,1)="3","Promising",
LEFT(H3092,1)="2","Customers Needing Attention",
LEFT(H3092,1)&lt;="2","At Risk",
RIGHT(H3092,1)="4","Can't Lose Them",
TRUE,"Hibernating"
)</f>
        <v>Loyal Customers</v>
      </c>
    </row>
    <row r="3093" spans="1:10" x14ac:dyDescent="0.25">
      <c r="A3093" s="3" t="s">
        <v>3109</v>
      </c>
      <c r="B3093">
        <v>39</v>
      </c>
      <c r="C3093">
        <v>6</v>
      </c>
      <c r="D3093">
        <v>1220.6099999999999</v>
      </c>
      <c r="E3093" cm="1">
        <f t="array" ref="E3093">_xlfn.IFS(B3093&gt;87,1,AND(B3093&lt;=87, B3093&gt;45),2,AND(B3093&lt;=45,B3093&gt;18),3,B3093&lt;=18,4)</f>
        <v>3</v>
      </c>
      <c r="F3093" cm="1">
        <f t="array" ref="F3093">_xlfn.IFS(C3093&gt;7,4,AND(C3093&lt;=7, C3093&gt;5),3,AND(C3093&lt;=5,C3093&gt;4),2,C3093&lt;=4,1)</f>
        <v>3</v>
      </c>
      <c r="G3093" cm="1">
        <f t="array" ref="G3093">_xlfn.IFS(D3093&gt;4094,4,AND(D3093&lt;=4094, D3093&gt;2784),3,AND(D3093&lt;=2784,D3093&gt;1779),2,D3093&lt;=1779,1)</f>
        <v>1</v>
      </c>
      <c r="H3093">
        <f t="shared" si="48"/>
        <v>331</v>
      </c>
      <c r="I3093" t="str" cm="1">
        <f t="array" ref="I3093">_xlfn.IFS(H3093&gt;411,"Platinum",AND(H3093&lt;=411, H3093&gt;311),"Gold",AND(H3093&lt;=311,H3093&gt;211),"Silver",H3093&lt;=211,"Bronze")</f>
        <v>Gold</v>
      </c>
      <c r="J3093" t="str" cm="1">
        <f t="array" ref="J3093">_xlfn.IFS(
H3093="444","Champions",
LEFT(H3093,1)="4","Loyal Customers",
MID(H3093,2,1)="4","Potential Loyalists",
LEFT(H3093,1)="3","Promising",
LEFT(H3093,1)="2","Customers Needing Attention",
LEFT(H3093,1)&lt;="2","At Risk",
RIGHT(H3093,1)="4","Can't Lose Them",
TRUE,"Hibernating"
)</f>
        <v>Promising</v>
      </c>
    </row>
    <row r="3094" spans="1:10" x14ac:dyDescent="0.25">
      <c r="A3094" s="3" t="s">
        <v>3110</v>
      </c>
      <c r="B3094">
        <v>19</v>
      </c>
      <c r="C3094">
        <v>7</v>
      </c>
      <c r="D3094">
        <v>4418.9000000000005</v>
      </c>
      <c r="E3094" cm="1">
        <f t="array" ref="E3094">_xlfn.IFS(B3094&gt;87,1,AND(B3094&lt;=87, B3094&gt;45),2,AND(B3094&lt;=45,B3094&gt;18),3,B3094&lt;=18,4)</f>
        <v>3</v>
      </c>
      <c r="F3094" cm="1">
        <f t="array" ref="F3094">_xlfn.IFS(C3094&gt;7,4,AND(C3094&lt;=7, C3094&gt;5),3,AND(C3094&lt;=5,C3094&gt;4),2,C3094&lt;=4,1)</f>
        <v>3</v>
      </c>
      <c r="G3094" cm="1">
        <f t="array" ref="G3094">_xlfn.IFS(D3094&gt;4094,4,AND(D3094&lt;=4094, D3094&gt;2784),3,AND(D3094&lt;=2784,D3094&gt;1779),2,D3094&lt;=1779,1)</f>
        <v>4</v>
      </c>
      <c r="H3094">
        <f t="shared" si="48"/>
        <v>334</v>
      </c>
      <c r="I3094" t="str" cm="1">
        <f t="array" ref="I3094">_xlfn.IFS(H3094&gt;411,"Platinum",AND(H3094&lt;=411, H3094&gt;311),"Gold",AND(H3094&lt;=311,H3094&gt;211),"Silver",H3094&lt;=211,"Bronze")</f>
        <v>Gold</v>
      </c>
      <c r="J3094" t="str" cm="1">
        <f t="array" ref="J3094">_xlfn.IFS(
H3094="444","Champions",
LEFT(H3094,1)="4","Loyal Customers",
MID(H3094,2,1)="4","Potential Loyalists",
LEFT(H3094,1)="3","Promising",
LEFT(H3094,1)="2","Customers Needing Attention",
LEFT(H3094,1)&lt;="2","At Risk",
RIGHT(H3094,1)="4","Can't Lose Them",
TRUE,"Hibernating"
)</f>
        <v>Promising</v>
      </c>
    </row>
    <row r="3095" spans="1:10" x14ac:dyDescent="0.25">
      <c r="A3095" s="3" t="s">
        <v>3111</v>
      </c>
      <c r="B3095">
        <v>7</v>
      </c>
      <c r="C3095">
        <v>13</v>
      </c>
      <c r="D3095">
        <v>5402.4699999999993</v>
      </c>
      <c r="E3095" cm="1">
        <f t="array" ref="E3095">_xlfn.IFS(B3095&gt;87,1,AND(B3095&lt;=87, B3095&gt;45),2,AND(B3095&lt;=45,B3095&gt;18),3,B3095&lt;=18,4)</f>
        <v>4</v>
      </c>
      <c r="F3095" cm="1">
        <f t="array" ref="F3095">_xlfn.IFS(C3095&gt;7,4,AND(C3095&lt;=7, C3095&gt;5),3,AND(C3095&lt;=5,C3095&gt;4),2,C3095&lt;=4,1)</f>
        <v>4</v>
      </c>
      <c r="G3095" cm="1">
        <f t="array" ref="G3095">_xlfn.IFS(D3095&gt;4094,4,AND(D3095&lt;=4094, D3095&gt;2784),3,AND(D3095&lt;=2784,D3095&gt;1779),2,D3095&lt;=1779,1)</f>
        <v>4</v>
      </c>
      <c r="H3095">
        <f t="shared" si="48"/>
        <v>444</v>
      </c>
      <c r="I3095" t="str" cm="1">
        <f t="array" ref="I3095">_xlfn.IFS(H3095&gt;411,"Platinum",AND(H3095&lt;=411, H3095&gt;311),"Gold",AND(H3095&lt;=311,H3095&gt;211),"Silver",H3095&lt;=211,"Bronze")</f>
        <v>Platinum</v>
      </c>
      <c r="J3095" t="str" cm="1">
        <f t="array" ref="J3095">_xlfn.IFS(
H3095="444","Champions",
LEFT(H3095,1)="4","Loyal Customers",
MID(H3095,2,1)="4","Potential Loyalists",
LEFT(H3095,1)="3","Promising",
LEFT(H3095,1)="2","Customers Needing Attention",
LEFT(H3095,1)&lt;="2","At Risk",
RIGHT(H3095,1)="4","Can't Lose Them",
TRUE,"Hibernating"
)</f>
        <v>Loyal Customers</v>
      </c>
    </row>
    <row r="3096" spans="1:10" x14ac:dyDescent="0.25">
      <c r="A3096" s="3" t="s">
        <v>3112</v>
      </c>
      <c r="B3096">
        <v>60</v>
      </c>
      <c r="C3096">
        <v>8</v>
      </c>
      <c r="D3096">
        <v>3507.13</v>
      </c>
      <c r="E3096" cm="1">
        <f t="array" ref="E3096">_xlfn.IFS(B3096&gt;87,1,AND(B3096&lt;=87, B3096&gt;45),2,AND(B3096&lt;=45,B3096&gt;18),3,B3096&lt;=18,4)</f>
        <v>2</v>
      </c>
      <c r="F3096" cm="1">
        <f t="array" ref="F3096">_xlfn.IFS(C3096&gt;7,4,AND(C3096&lt;=7, C3096&gt;5),3,AND(C3096&lt;=5,C3096&gt;4),2,C3096&lt;=4,1)</f>
        <v>4</v>
      </c>
      <c r="G3096" cm="1">
        <f t="array" ref="G3096">_xlfn.IFS(D3096&gt;4094,4,AND(D3096&lt;=4094, D3096&gt;2784),3,AND(D3096&lt;=2784,D3096&gt;1779),2,D3096&lt;=1779,1)</f>
        <v>3</v>
      </c>
      <c r="H3096">
        <f t="shared" si="48"/>
        <v>243</v>
      </c>
      <c r="I3096" t="str" cm="1">
        <f t="array" ref="I3096">_xlfn.IFS(H3096&gt;411,"Platinum",AND(H3096&lt;=411, H3096&gt;311),"Gold",AND(H3096&lt;=311,H3096&gt;211),"Silver",H3096&lt;=211,"Bronze")</f>
        <v>Silver</v>
      </c>
      <c r="J3096" t="str" cm="1">
        <f t="array" ref="J3096">_xlfn.IFS(
H3096="444","Champions",
LEFT(H3096,1)="4","Loyal Customers",
MID(H3096,2,1)="4","Potential Loyalists",
LEFT(H3096,1)="3","Promising",
LEFT(H3096,1)="2","Customers Needing Attention",
LEFT(H3096,1)&lt;="2","At Risk",
RIGHT(H3096,1)="4","Can't Lose Them",
TRUE,"Hibernating"
)</f>
        <v>Potential Loyalists</v>
      </c>
    </row>
    <row r="3097" spans="1:10" x14ac:dyDescent="0.25">
      <c r="A3097" s="3" t="s">
        <v>3113</v>
      </c>
      <c r="B3097">
        <v>8</v>
      </c>
      <c r="C3097">
        <v>6</v>
      </c>
      <c r="D3097">
        <v>2516.3500000000004</v>
      </c>
      <c r="E3097" cm="1">
        <f t="array" ref="E3097">_xlfn.IFS(B3097&gt;87,1,AND(B3097&lt;=87, B3097&gt;45),2,AND(B3097&lt;=45,B3097&gt;18),3,B3097&lt;=18,4)</f>
        <v>4</v>
      </c>
      <c r="F3097" cm="1">
        <f t="array" ref="F3097">_xlfn.IFS(C3097&gt;7,4,AND(C3097&lt;=7, C3097&gt;5),3,AND(C3097&lt;=5,C3097&gt;4),2,C3097&lt;=4,1)</f>
        <v>3</v>
      </c>
      <c r="G3097" cm="1">
        <f t="array" ref="G3097">_xlfn.IFS(D3097&gt;4094,4,AND(D3097&lt;=4094, D3097&gt;2784),3,AND(D3097&lt;=2784,D3097&gt;1779),2,D3097&lt;=1779,1)</f>
        <v>2</v>
      </c>
      <c r="H3097">
        <f t="shared" si="48"/>
        <v>432</v>
      </c>
      <c r="I3097" t="str" cm="1">
        <f t="array" ref="I3097">_xlfn.IFS(H3097&gt;411,"Platinum",AND(H3097&lt;=411, H3097&gt;311),"Gold",AND(H3097&lt;=311,H3097&gt;211),"Silver",H3097&lt;=211,"Bronze")</f>
        <v>Platinum</v>
      </c>
      <c r="J3097" t="str" cm="1">
        <f t="array" ref="J3097">_xlfn.IFS(
H3097="444","Champions",
LEFT(H3097,1)="4","Loyal Customers",
MID(H3097,2,1)="4","Potential Loyalists",
LEFT(H3097,1)="3","Promising",
LEFT(H3097,1)="2","Customers Needing Attention",
LEFT(H3097,1)&lt;="2","At Risk",
RIGHT(H3097,1)="4","Can't Lose Them",
TRUE,"Hibernating"
)</f>
        <v>Loyal Customers</v>
      </c>
    </row>
    <row r="3098" spans="1:10" x14ac:dyDescent="0.25">
      <c r="A3098" s="3" t="s">
        <v>3114</v>
      </c>
      <c r="B3098">
        <v>3</v>
      </c>
      <c r="C3098">
        <v>5</v>
      </c>
      <c r="D3098">
        <v>546.67999999999995</v>
      </c>
      <c r="E3098" cm="1">
        <f t="array" ref="E3098">_xlfn.IFS(B3098&gt;87,1,AND(B3098&lt;=87, B3098&gt;45),2,AND(B3098&lt;=45,B3098&gt;18),3,B3098&lt;=18,4)</f>
        <v>4</v>
      </c>
      <c r="F3098" cm="1">
        <f t="array" ref="F3098">_xlfn.IFS(C3098&gt;7,4,AND(C3098&lt;=7, C3098&gt;5),3,AND(C3098&lt;=5,C3098&gt;4),2,C3098&lt;=4,1)</f>
        <v>2</v>
      </c>
      <c r="G3098" cm="1">
        <f t="array" ref="G3098">_xlfn.IFS(D3098&gt;4094,4,AND(D3098&lt;=4094, D3098&gt;2784),3,AND(D3098&lt;=2784,D3098&gt;1779),2,D3098&lt;=1779,1)</f>
        <v>1</v>
      </c>
      <c r="H3098">
        <f t="shared" si="48"/>
        <v>421</v>
      </c>
      <c r="I3098" t="str" cm="1">
        <f t="array" ref="I3098">_xlfn.IFS(H3098&gt;411,"Platinum",AND(H3098&lt;=411, H3098&gt;311),"Gold",AND(H3098&lt;=311,H3098&gt;211),"Silver",H3098&lt;=211,"Bronze")</f>
        <v>Platinum</v>
      </c>
      <c r="J3098" t="str" cm="1">
        <f t="array" ref="J3098">_xlfn.IFS(
H3098="444","Champions",
LEFT(H3098,1)="4","Loyal Customers",
MID(H3098,2,1)="4","Potential Loyalists",
LEFT(H3098,1)="3","Promising",
LEFT(H3098,1)="2","Customers Needing Attention",
LEFT(H3098,1)&lt;="2","At Risk",
RIGHT(H3098,1)="4","Can't Lose Them",
TRUE,"Hibernating"
)</f>
        <v>Loyal Customers</v>
      </c>
    </row>
    <row r="3099" spans="1:10" x14ac:dyDescent="0.25">
      <c r="A3099" s="3" t="s">
        <v>3115</v>
      </c>
      <c r="B3099">
        <v>10</v>
      </c>
      <c r="C3099">
        <v>8</v>
      </c>
      <c r="D3099">
        <v>4278.6000000000004</v>
      </c>
      <c r="E3099" cm="1">
        <f t="array" ref="E3099">_xlfn.IFS(B3099&gt;87,1,AND(B3099&lt;=87, B3099&gt;45),2,AND(B3099&lt;=45,B3099&gt;18),3,B3099&lt;=18,4)</f>
        <v>4</v>
      </c>
      <c r="F3099" cm="1">
        <f t="array" ref="F3099">_xlfn.IFS(C3099&gt;7,4,AND(C3099&lt;=7, C3099&gt;5),3,AND(C3099&lt;=5,C3099&gt;4),2,C3099&lt;=4,1)</f>
        <v>4</v>
      </c>
      <c r="G3099" cm="1">
        <f t="array" ref="G3099">_xlfn.IFS(D3099&gt;4094,4,AND(D3099&lt;=4094, D3099&gt;2784),3,AND(D3099&lt;=2784,D3099&gt;1779),2,D3099&lt;=1779,1)</f>
        <v>4</v>
      </c>
      <c r="H3099">
        <f t="shared" si="48"/>
        <v>444</v>
      </c>
      <c r="I3099" t="str" cm="1">
        <f t="array" ref="I3099">_xlfn.IFS(H3099&gt;411,"Platinum",AND(H3099&lt;=411, H3099&gt;311),"Gold",AND(H3099&lt;=311,H3099&gt;211),"Silver",H3099&lt;=211,"Bronze")</f>
        <v>Platinum</v>
      </c>
      <c r="J3099" t="str" cm="1">
        <f t="array" ref="J3099">_xlfn.IFS(
H3099="444","Champions",
LEFT(H3099,1)="4","Loyal Customers",
MID(H3099,2,1)="4","Potential Loyalists",
LEFT(H3099,1)="3","Promising",
LEFT(H3099,1)="2","Customers Needing Attention",
LEFT(H3099,1)&lt;="2","At Risk",
RIGHT(H3099,1)="4","Can't Lose Them",
TRUE,"Hibernating"
)</f>
        <v>Loyal Customers</v>
      </c>
    </row>
    <row r="3100" spans="1:10" x14ac:dyDescent="0.25">
      <c r="A3100" s="3" t="s">
        <v>3116</v>
      </c>
      <c r="B3100">
        <v>202</v>
      </c>
      <c r="C3100">
        <v>4</v>
      </c>
      <c r="D3100">
        <v>2456.5100000000002</v>
      </c>
      <c r="E3100" cm="1">
        <f t="array" ref="E3100">_xlfn.IFS(B3100&gt;87,1,AND(B3100&lt;=87, B3100&gt;45),2,AND(B3100&lt;=45,B3100&gt;18),3,B3100&lt;=18,4)</f>
        <v>1</v>
      </c>
      <c r="F3100" cm="1">
        <f t="array" ref="F3100">_xlfn.IFS(C3100&gt;7,4,AND(C3100&lt;=7, C3100&gt;5),3,AND(C3100&lt;=5,C3100&gt;4),2,C3100&lt;=4,1)</f>
        <v>1</v>
      </c>
      <c r="G3100" cm="1">
        <f t="array" ref="G3100">_xlfn.IFS(D3100&gt;4094,4,AND(D3100&lt;=4094, D3100&gt;2784),3,AND(D3100&lt;=2784,D3100&gt;1779),2,D3100&lt;=1779,1)</f>
        <v>2</v>
      </c>
      <c r="H3100">
        <f t="shared" si="48"/>
        <v>112</v>
      </c>
      <c r="I3100" t="str" cm="1">
        <f t="array" ref="I3100">_xlfn.IFS(H3100&gt;411,"Platinum",AND(H3100&lt;=411, H3100&gt;311),"Gold",AND(H3100&lt;=311,H3100&gt;211),"Silver",H3100&lt;=211,"Bronze")</f>
        <v>Bronze</v>
      </c>
      <c r="J3100" t="str" cm="1">
        <f t="array" ref="J3100">_xlfn.IFS(
H3100="444","Champions",
LEFT(H3100,1)="4","Loyal Customers",
MID(H3100,2,1)="4","Potential Loyalists",
LEFT(H3100,1)="3","Promising",
LEFT(H3100,1)="2","Customers Needing Attention",
LEFT(H3100,1)&lt;="2","At Risk",
RIGHT(H3100,1)="4","Can't Lose Them",
TRUE,"Hibernating"
)</f>
        <v>At Risk</v>
      </c>
    </row>
    <row r="3101" spans="1:10" x14ac:dyDescent="0.25">
      <c r="A3101" s="3" t="s">
        <v>3117</v>
      </c>
      <c r="B3101">
        <v>24</v>
      </c>
      <c r="C3101">
        <v>7</v>
      </c>
      <c r="D3101">
        <v>2724.29</v>
      </c>
      <c r="E3101" cm="1">
        <f t="array" ref="E3101">_xlfn.IFS(B3101&gt;87,1,AND(B3101&lt;=87, B3101&gt;45),2,AND(B3101&lt;=45,B3101&gt;18),3,B3101&lt;=18,4)</f>
        <v>3</v>
      </c>
      <c r="F3101" cm="1">
        <f t="array" ref="F3101">_xlfn.IFS(C3101&gt;7,4,AND(C3101&lt;=7, C3101&gt;5),3,AND(C3101&lt;=5,C3101&gt;4),2,C3101&lt;=4,1)</f>
        <v>3</v>
      </c>
      <c r="G3101" cm="1">
        <f t="array" ref="G3101">_xlfn.IFS(D3101&gt;4094,4,AND(D3101&lt;=4094, D3101&gt;2784),3,AND(D3101&lt;=2784,D3101&gt;1779),2,D3101&lt;=1779,1)</f>
        <v>2</v>
      </c>
      <c r="H3101">
        <f t="shared" si="48"/>
        <v>332</v>
      </c>
      <c r="I3101" t="str" cm="1">
        <f t="array" ref="I3101">_xlfn.IFS(H3101&gt;411,"Platinum",AND(H3101&lt;=411, H3101&gt;311),"Gold",AND(H3101&lt;=311,H3101&gt;211),"Silver",H3101&lt;=211,"Bronze")</f>
        <v>Gold</v>
      </c>
      <c r="J3101" t="str" cm="1">
        <f t="array" ref="J3101">_xlfn.IFS(
H3101="444","Champions",
LEFT(H3101,1)="4","Loyal Customers",
MID(H3101,2,1)="4","Potential Loyalists",
LEFT(H3101,1)="3","Promising",
LEFT(H3101,1)="2","Customers Needing Attention",
LEFT(H3101,1)&lt;="2","At Risk",
RIGHT(H3101,1)="4","Can't Lose Them",
TRUE,"Hibernating"
)</f>
        <v>Promising</v>
      </c>
    </row>
    <row r="3102" spans="1:10" x14ac:dyDescent="0.25">
      <c r="A3102" s="3" t="s">
        <v>3118</v>
      </c>
      <c r="B3102">
        <v>197</v>
      </c>
      <c r="C3102">
        <v>4</v>
      </c>
      <c r="D3102">
        <v>2308.04</v>
      </c>
      <c r="E3102" cm="1">
        <f t="array" ref="E3102">_xlfn.IFS(B3102&gt;87,1,AND(B3102&lt;=87, B3102&gt;45),2,AND(B3102&lt;=45,B3102&gt;18),3,B3102&lt;=18,4)</f>
        <v>1</v>
      </c>
      <c r="F3102" cm="1">
        <f t="array" ref="F3102">_xlfn.IFS(C3102&gt;7,4,AND(C3102&lt;=7, C3102&gt;5),3,AND(C3102&lt;=5,C3102&gt;4),2,C3102&lt;=4,1)</f>
        <v>1</v>
      </c>
      <c r="G3102" cm="1">
        <f t="array" ref="G3102">_xlfn.IFS(D3102&gt;4094,4,AND(D3102&lt;=4094, D3102&gt;2784),3,AND(D3102&lt;=2784,D3102&gt;1779),2,D3102&lt;=1779,1)</f>
        <v>2</v>
      </c>
      <c r="H3102">
        <f t="shared" si="48"/>
        <v>112</v>
      </c>
      <c r="I3102" t="str" cm="1">
        <f t="array" ref="I3102">_xlfn.IFS(H3102&gt;411,"Platinum",AND(H3102&lt;=411, H3102&gt;311),"Gold",AND(H3102&lt;=311,H3102&gt;211),"Silver",H3102&lt;=211,"Bronze")</f>
        <v>Bronze</v>
      </c>
      <c r="J3102" t="str" cm="1">
        <f t="array" ref="J3102">_xlfn.IFS(
H3102="444","Champions",
LEFT(H3102,1)="4","Loyal Customers",
MID(H3102,2,1)="4","Potential Loyalists",
LEFT(H3102,1)="3","Promising",
LEFT(H3102,1)="2","Customers Needing Attention",
LEFT(H3102,1)&lt;="2","At Risk",
RIGHT(H3102,1)="4","Can't Lose Them",
TRUE,"Hibernating"
)</f>
        <v>At Risk</v>
      </c>
    </row>
    <row r="3103" spans="1:10" x14ac:dyDescent="0.25">
      <c r="A3103" s="3" t="s">
        <v>3119</v>
      </c>
      <c r="B3103">
        <v>157</v>
      </c>
      <c r="C3103">
        <v>3</v>
      </c>
      <c r="D3103">
        <v>550</v>
      </c>
      <c r="E3103" cm="1">
        <f t="array" ref="E3103">_xlfn.IFS(B3103&gt;87,1,AND(B3103&lt;=87, B3103&gt;45),2,AND(B3103&lt;=45,B3103&gt;18),3,B3103&lt;=18,4)</f>
        <v>1</v>
      </c>
      <c r="F3103" cm="1">
        <f t="array" ref="F3103">_xlfn.IFS(C3103&gt;7,4,AND(C3103&lt;=7, C3103&gt;5),3,AND(C3103&lt;=5,C3103&gt;4),2,C3103&lt;=4,1)</f>
        <v>1</v>
      </c>
      <c r="G3103" cm="1">
        <f t="array" ref="G3103">_xlfn.IFS(D3103&gt;4094,4,AND(D3103&lt;=4094, D3103&gt;2784),3,AND(D3103&lt;=2784,D3103&gt;1779),2,D3103&lt;=1779,1)</f>
        <v>1</v>
      </c>
      <c r="H3103">
        <f t="shared" si="48"/>
        <v>111</v>
      </c>
      <c r="I3103" t="str" cm="1">
        <f t="array" ref="I3103">_xlfn.IFS(H3103&gt;411,"Platinum",AND(H3103&lt;=411, H3103&gt;311),"Gold",AND(H3103&lt;=311,H3103&gt;211),"Silver",H3103&lt;=211,"Bronze")</f>
        <v>Bronze</v>
      </c>
      <c r="J3103" t="str" cm="1">
        <f t="array" ref="J3103">_xlfn.IFS(
H3103="444","Champions",
LEFT(H3103,1)="4","Loyal Customers",
MID(H3103,2,1)="4","Potential Loyalists",
LEFT(H3103,1)="3","Promising",
LEFT(H3103,1)="2","Customers Needing Attention",
LEFT(H3103,1)&lt;="2","At Risk",
RIGHT(H3103,1)="4","Can't Lose Them",
TRUE,"Hibernating"
)</f>
        <v>At Risk</v>
      </c>
    </row>
    <row r="3104" spans="1:10" x14ac:dyDescent="0.25">
      <c r="A3104" s="3" t="s">
        <v>3120</v>
      </c>
      <c r="B3104">
        <v>116</v>
      </c>
      <c r="C3104">
        <v>7</v>
      </c>
      <c r="D3104">
        <v>5192.72</v>
      </c>
      <c r="E3104" cm="1">
        <f t="array" ref="E3104">_xlfn.IFS(B3104&gt;87,1,AND(B3104&lt;=87, B3104&gt;45),2,AND(B3104&lt;=45,B3104&gt;18),3,B3104&lt;=18,4)</f>
        <v>1</v>
      </c>
      <c r="F3104" cm="1">
        <f t="array" ref="F3104">_xlfn.IFS(C3104&gt;7,4,AND(C3104&lt;=7, C3104&gt;5),3,AND(C3104&lt;=5,C3104&gt;4),2,C3104&lt;=4,1)</f>
        <v>3</v>
      </c>
      <c r="G3104" cm="1">
        <f t="array" ref="G3104">_xlfn.IFS(D3104&gt;4094,4,AND(D3104&lt;=4094, D3104&gt;2784),3,AND(D3104&lt;=2784,D3104&gt;1779),2,D3104&lt;=1779,1)</f>
        <v>4</v>
      </c>
      <c r="H3104">
        <f t="shared" si="48"/>
        <v>134</v>
      </c>
      <c r="I3104" t="str" cm="1">
        <f t="array" ref="I3104">_xlfn.IFS(H3104&gt;411,"Platinum",AND(H3104&lt;=411, H3104&gt;311),"Gold",AND(H3104&lt;=311,H3104&gt;211),"Silver",H3104&lt;=211,"Bronze")</f>
        <v>Bronze</v>
      </c>
      <c r="J3104" t="str" cm="1">
        <f t="array" ref="J3104">_xlfn.IFS(
H3104="444","Champions",
LEFT(H3104,1)="4","Loyal Customers",
MID(H3104,2,1)="4","Potential Loyalists",
LEFT(H3104,1)="3","Promising",
LEFT(H3104,1)="2","Customers Needing Attention",
LEFT(H3104,1)&lt;="2","At Risk",
RIGHT(H3104,1)="4","Can't Lose Them",
TRUE,"Hibernating"
)</f>
        <v>At Risk</v>
      </c>
    </row>
    <row r="3105" spans="1:10" x14ac:dyDescent="0.25">
      <c r="A3105" s="3" t="s">
        <v>3121</v>
      </c>
      <c r="B3105">
        <v>110</v>
      </c>
      <c r="C3105">
        <v>4</v>
      </c>
      <c r="D3105">
        <v>2533.41</v>
      </c>
      <c r="E3105" cm="1">
        <f t="array" ref="E3105">_xlfn.IFS(B3105&gt;87,1,AND(B3105&lt;=87, B3105&gt;45),2,AND(B3105&lt;=45,B3105&gt;18),3,B3105&lt;=18,4)</f>
        <v>1</v>
      </c>
      <c r="F3105" cm="1">
        <f t="array" ref="F3105">_xlfn.IFS(C3105&gt;7,4,AND(C3105&lt;=7, C3105&gt;5),3,AND(C3105&lt;=5,C3105&gt;4),2,C3105&lt;=4,1)</f>
        <v>1</v>
      </c>
      <c r="G3105" cm="1">
        <f t="array" ref="G3105">_xlfn.IFS(D3105&gt;4094,4,AND(D3105&lt;=4094, D3105&gt;2784),3,AND(D3105&lt;=2784,D3105&gt;1779),2,D3105&lt;=1779,1)</f>
        <v>2</v>
      </c>
      <c r="H3105">
        <f t="shared" si="48"/>
        <v>112</v>
      </c>
      <c r="I3105" t="str" cm="1">
        <f t="array" ref="I3105">_xlfn.IFS(H3105&gt;411,"Platinum",AND(H3105&lt;=411, H3105&gt;311),"Gold",AND(H3105&lt;=311,H3105&gt;211),"Silver",H3105&lt;=211,"Bronze")</f>
        <v>Bronze</v>
      </c>
      <c r="J3105" t="str" cm="1">
        <f t="array" ref="J3105">_xlfn.IFS(
H3105="444","Champions",
LEFT(H3105,1)="4","Loyal Customers",
MID(H3105,2,1)="4","Potential Loyalists",
LEFT(H3105,1)="3","Promising",
LEFT(H3105,1)="2","Customers Needing Attention",
LEFT(H3105,1)&lt;="2","At Risk",
RIGHT(H3105,1)="4","Can't Lose Them",
TRUE,"Hibernating"
)</f>
        <v>At Risk</v>
      </c>
    </row>
    <row r="3106" spans="1:10" x14ac:dyDescent="0.25">
      <c r="A3106" s="3" t="s">
        <v>3122</v>
      </c>
      <c r="B3106">
        <v>42</v>
      </c>
      <c r="C3106">
        <v>9</v>
      </c>
      <c r="D3106">
        <v>5279.1900000000005</v>
      </c>
      <c r="E3106" cm="1">
        <f t="array" ref="E3106">_xlfn.IFS(B3106&gt;87,1,AND(B3106&lt;=87, B3106&gt;45),2,AND(B3106&lt;=45,B3106&gt;18),3,B3106&lt;=18,4)</f>
        <v>3</v>
      </c>
      <c r="F3106" cm="1">
        <f t="array" ref="F3106">_xlfn.IFS(C3106&gt;7,4,AND(C3106&lt;=7, C3106&gt;5),3,AND(C3106&lt;=5,C3106&gt;4),2,C3106&lt;=4,1)</f>
        <v>4</v>
      </c>
      <c r="G3106" cm="1">
        <f t="array" ref="G3106">_xlfn.IFS(D3106&gt;4094,4,AND(D3106&lt;=4094, D3106&gt;2784),3,AND(D3106&lt;=2784,D3106&gt;1779),2,D3106&lt;=1779,1)</f>
        <v>4</v>
      </c>
      <c r="H3106">
        <f t="shared" si="48"/>
        <v>344</v>
      </c>
      <c r="I3106" t="str" cm="1">
        <f t="array" ref="I3106">_xlfn.IFS(H3106&gt;411,"Platinum",AND(H3106&lt;=411, H3106&gt;311),"Gold",AND(H3106&lt;=311,H3106&gt;211),"Silver",H3106&lt;=211,"Bronze")</f>
        <v>Gold</v>
      </c>
      <c r="J3106" t="str" cm="1">
        <f t="array" ref="J3106">_xlfn.IFS(
H3106="444","Champions",
LEFT(H3106,1)="4","Loyal Customers",
MID(H3106,2,1)="4","Potential Loyalists",
LEFT(H3106,1)="3","Promising",
LEFT(H3106,1)="2","Customers Needing Attention",
LEFT(H3106,1)&lt;="2","At Risk",
RIGHT(H3106,1)="4","Can't Lose Them",
TRUE,"Hibernating"
)</f>
        <v>Potential Loyalists</v>
      </c>
    </row>
    <row r="3107" spans="1:10" x14ac:dyDescent="0.25">
      <c r="A3107" s="3" t="s">
        <v>3123</v>
      </c>
      <c r="B3107">
        <v>57</v>
      </c>
      <c r="C3107">
        <v>7</v>
      </c>
      <c r="D3107">
        <v>4222.63</v>
      </c>
      <c r="E3107" cm="1">
        <f t="array" ref="E3107">_xlfn.IFS(B3107&gt;87,1,AND(B3107&lt;=87, B3107&gt;45),2,AND(B3107&lt;=45,B3107&gt;18),3,B3107&lt;=18,4)</f>
        <v>2</v>
      </c>
      <c r="F3107" cm="1">
        <f t="array" ref="F3107">_xlfn.IFS(C3107&gt;7,4,AND(C3107&lt;=7, C3107&gt;5),3,AND(C3107&lt;=5,C3107&gt;4),2,C3107&lt;=4,1)</f>
        <v>3</v>
      </c>
      <c r="G3107" cm="1">
        <f t="array" ref="G3107">_xlfn.IFS(D3107&gt;4094,4,AND(D3107&lt;=4094, D3107&gt;2784),3,AND(D3107&lt;=2784,D3107&gt;1779),2,D3107&lt;=1779,1)</f>
        <v>4</v>
      </c>
      <c r="H3107">
        <f t="shared" si="48"/>
        <v>234</v>
      </c>
      <c r="I3107" t="str" cm="1">
        <f t="array" ref="I3107">_xlfn.IFS(H3107&gt;411,"Platinum",AND(H3107&lt;=411, H3107&gt;311),"Gold",AND(H3107&lt;=311,H3107&gt;211),"Silver",H3107&lt;=211,"Bronze")</f>
        <v>Silver</v>
      </c>
      <c r="J3107" t="str" cm="1">
        <f t="array" ref="J3107">_xlfn.IFS(
H3107="444","Champions",
LEFT(H3107,1)="4","Loyal Customers",
MID(H3107,2,1)="4","Potential Loyalists",
LEFT(H3107,1)="3","Promising",
LEFT(H3107,1)="2","Customers Needing Attention",
LEFT(H3107,1)&lt;="2","At Risk",
RIGHT(H3107,1)="4","Can't Lose Them",
TRUE,"Hibernating"
)</f>
        <v>Customers Needing Attention</v>
      </c>
    </row>
    <row r="3108" spans="1:10" x14ac:dyDescent="0.25">
      <c r="A3108" s="3" t="s">
        <v>3124</v>
      </c>
      <c r="B3108">
        <v>11</v>
      </c>
      <c r="C3108">
        <v>5</v>
      </c>
      <c r="D3108">
        <v>263.54000000000002</v>
      </c>
      <c r="E3108" cm="1">
        <f t="array" ref="E3108">_xlfn.IFS(B3108&gt;87,1,AND(B3108&lt;=87, B3108&gt;45),2,AND(B3108&lt;=45,B3108&gt;18),3,B3108&lt;=18,4)</f>
        <v>4</v>
      </c>
      <c r="F3108" cm="1">
        <f t="array" ref="F3108">_xlfn.IFS(C3108&gt;7,4,AND(C3108&lt;=7, C3108&gt;5),3,AND(C3108&lt;=5,C3108&gt;4),2,C3108&lt;=4,1)</f>
        <v>2</v>
      </c>
      <c r="G3108" cm="1">
        <f t="array" ref="G3108">_xlfn.IFS(D3108&gt;4094,4,AND(D3108&lt;=4094, D3108&gt;2784),3,AND(D3108&lt;=2784,D3108&gt;1779),2,D3108&lt;=1779,1)</f>
        <v>1</v>
      </c>
      <c r="H3108">
        <f t="shared" si="48"/>
        <v>421</v>
      </c>
      <c r="I3108" t="str" cm="1">
        <f t="array" ref="I3108">_xlfn.IFS(H3108&gt;411,"Platinum",AND(H3108&lt;=411, H3108&gt;311),"Gold",AND(H3108&lt;=311,H3108&gt;211),"Silver",H3108&lt;=211,"Bronze")</f>
        <v>Platinum</v>
      </c>
      <c r="J3108" t="str" cm="1">
        <f t="array" ref="J3108">_xlfn.IFS(
H3108="444","Champions",
LEFT(H3108,1)="4","Loyal Customers",
MID(H3108,2,1)="4","Potential Loyalists",
LEFT(H3108,1)="3","Promising",
LEFT(H3108,1)="2","Customers Needing Attention",
LEFT(H3108,1)&lt;="2","At Risk",
RIGHT(H3108,1)="4","Can't Lose Them",
TRUE,"Hibernating"
)</f>
        <v>Loyal Customers</v>
      </c>
    </row>
    <row r="3109" spans="1:10" x14ac:dyDescent="0.25">
      <c r="A3109" s="3" t="s">
        <v>3125</v>
      </c>
      <c r="B3109">
        <v>136</v>
      </c>
      <c r="C3109">
        <v>5</v>
      </c>
      <c r="D3109">
        <v>3799.9700000000003</v>
      </c>
      <c r="E3109" cm="1">
        <f t="array" ref="E3109">_xlfn.IFS(B3109&gt;87,1,AND(B3109&lt;=87, B3109&gt;45),2,AND(B3109&lt;=45,B3109&gt;18),3,B3109&lt;=18,4)</f>
        <v>1</v>
      </c>
      <c r="F3109" cm="1">
        <f t="array" ref="F3109">_xlfn.IFS(C3109&gt;7,4,AND(C3109&lt;=7, C3109&gt;5),3,AND(C3109&lt;=5,C3109&gt;4),2,C3109&lt;=4,1)</f>
        <v>2</v>
      </c>
      <c r="G3109" cm="1">
        <f t="array" ref="G3109">_xlfn.IFS(D3109&gt;4094,4,AND(D3109&lt;=4094, D3109&gt;2784),3,AND(D3109&lt;=2784,D3109&gt;1779),2,D3109&lt;=1779,1)</f>
        <v>3</v>
      </c>
      <c r="H3109">
        <f t="shared" si="48"/>
        <v>123</v>
      </c>
      <c r="I3109" t="str" cm="1">
        <f t="array" ref="I3109">_xlfn.IFS(H3109&gt;411,"Platinum",AND(H3109&lt;=411, H3109&gt;311),"Gold",AND(H3109&lt;=311,H3109&gt;211),"Silver",H3109&lt;=211,"Bronze")</f>
        <v>Bronze</v>
      </c>
      <c r="J3109" t="str" cm="1">
        <f t="array" ref="J3109">_xlfn.IFS(
H3109="444","Champions",
LEFT(H3109,1)="4","Loyal Customers",
MID(H3109,2,1)="4","Potential Loyalists",
LEFT(H3109,1)="3","Promising",
LEFT(H3109,1)="2","Customers Needing Attention",
LEFT(H3109,1)&lt;="2","At Risk",
RIGHT(H3109,1)="4","Can't Lose Them",
TRUE,"Hibernating"
)</f>
        <v>At Risk</v>
      </c>
    </row>
    <row r="3110" spans="1:10" x14ac:dyDescent="0.25">
      <c r="A3110" s="3" t="s">
        <v>3126</v>
      </c>
      <c r="B3110">
        <v>50</v>
      </c>
      <c r="C3110">
        <v>6</v>
      </c>
      <c r="D3110">
        <v>2904.69</v>
      </c>
      <c r="E3110" cm="1">
        <f t="array" ref="E3110">_xlfn.IFS(B3110&gt;87,1,AND(B3110&lt;=87, B3110&gt;45),2,AND(B3110&lt;=45,B3110&gt;18),3,B3110&lt;=18,4)</f>
        <v>2</v>
      </c>
      <c r="F3110" cm="1">
        <f t="array" ref="F3110">_xlfn.IFS(C3110&gt;7,4,AND(C3110&lt;=7, C3110&gt;5),3,AND(C3110&lt;=5,C3110&gt;4),2,C3110&lt;=4,1)</f>
        <v>3</v>
      </c>
      <c r="G3110" cm="1">
        <f t="array" ref="G3110">_xlfn.IFS(D3110&gt;4094,4,AND(D3110&lt;=4094, D3110&gt;2784),3,AND(D3110&lt;=2784,D3110&gt;1779),2,D3110&lt;=1779,1)</f>
        <v>3</v>
      </c>
      <c r="H3110">
        <f t="shared" si="48"/>
        <v>233</v>
      </c>
      <c r="I3110" t="str" cm="1">
        <f t="array" ref="I3110">_xlfn.IFS(H3110&gt;411,"Platinum",AND(H3110&lt;=411, H3110&gt;311),"Gold",AND(H3110&lt;=311,H3110&gt;211),"Silver",H3110&lt;=211,"Bronze")</f>
        <v>Silver</v>
      </c>
      <c r="J3110" t="str" cm="1">
        <f t="array" ref="J3110">_xlfn.IFS(
H3110="444","Champions",
LEFT(H3110,1)="4","Loyal Customers",
MID(H3110,2,1)="4","Potential Loyalists",
LEFT(H3110,1)="3","Promising",
LEFT(H3110,1)="2","Customers Needing Attention",
LEFT(H3110,1)&lt;="2","At Risk",
RIGHT(H3110,1)="4","Can't Lose Them",
TRUE,"Hibernating"
)</f>
        <v>Customers Needing Attention</v>
      </c>
    </row>
    <row r="3111" spans="1:10" x14ac:dyDescent="0.25">
      <c r="A3111" s="3" t="s">
        <v>3127</v>
      </c>
      <c r="B3111">
        <v>18</v>
      </c>
      <c r="C3111">
        <v>3</v>
      </c>
      <c r="D3111">
        <v>3473.3199999999997</v>
      </c>
      <c r="E3111" cm="1">
        <f t="array" ref="E3111">_xlfn.IFS(B3111&gt;87,1,AND(B3111&lt;=87, B3111&gt;45),2,AND(B3111&lt;=45,B3111&gt;18),3,B3111&lt;=18,4)</f>
        <v>4</v>
      </c>
      <c r="F3111" cm="1">
        <f t="array" ref="F3111">_xlfn.IFS(C3111&gt;7,4,AND(C3111&lt;=7, C3111&gt;5),3,AND(C3111&lt;=5,C3111&gt;4),2,C3111&lt;=4,1)</f>
        <v>1</v>
      </c>
      <c r="G3111" cm="1">
        <f t="array" ref="G3111">_xlfn.IFS(D3111&gt;4094,4,AND(D3111&lt;=4094, D3111&gt;2784),3,AND(D3111&lt;=2784,D3111&gt;1779),2,D3111&lt;=1779,1)</f>
        <v>3</v>
      </c>
      <c r="H3111">
        <f t="shared" si="48"/>
        <v>413</v>
      </c>
      <c r="I3111" t="str" cm="1">
        <f t="array" ref="I3111">_xlfn.IFS(H3111&gt;411,"Platinum",AND(H3111&lt;=411, H3111&gt;311),"Gold",AND(H3111&lt;=311,H3111&gt;211),"Silver",H3111&lt;=211,"Bronze")</f>
        <v>Platinum</v>
      </c>
      <c r="J3111" t="str" cm="1">
        <f t="array" ref="J3111">_xlfn.IFS(
H3111="444","Champions",
LEFT(H3111,1)="4","Loyal Customers",
MID(H3111,2,1)="4","Potential Loyalists",
LEFT(H3111,1)="3","Promising",
LEFT(H3111,1)="2","Customers Needing Attention",
LEFT(H3111,1)&lt;="2","At Risk",
RIGHT(H3111,1)="4","Can't Lose Them",
TRUE,"Hibernating"
)</f>
        <v>Loyal Customers</v>
      </c>
    </row>
    <row r="3112" spans="1:10" x14ac:dyDescent="0.25">
      <c r="A3112" s="3" t="s">
        <v>3128</v>
      </c>
      <c r="B3112">
        <v>5</v>
      </c>
      <c r="C3112">
        <v>9</v>
      </c>
      <c r="D3112">
        <v>2488.9</v>
      </c>
      <c r="E3112" cm="1">
        <f t="array" ref="E3112">_xlfn.IFS(B3112&gt;87,1,AND(B3112&lt;=87, B3112&gt;45),2,AND(B3112&lt;=45,B3112&gt;18),3,B3112&lt;=18,4)</f>
        <v>4</v>
      </c>
      <c r="F3112" cm="1">
        <f t="array" ref="F3112">_xlfn.IFS(C3112&gt;7,4,AND(C3112&lt;=7, C3112&gt;5),3,AND(C3112&lt;=5,C3112&gt;4),2,C3112&lt;=4,1)</f>
        <v>4</v>
      </c>
      <c r="G3112" cm="1">
        <f t="array" ref="G3112">_xlfn.IFS(D3112&gt;4094,4,AND(D3112&lt;=4094, D3112&gt;2784),3,AND(D3112&lt;=2784,D3112&gt;1779),2,D3112&lt;=1779,1)</f>
        <v>2</v>
      </c>
      <c r="H3112">
        <f t="shared" si="48"/>
        <v>442</v>
      </c>
      <c r="I3112" t="str" cm="1">
        <f t="array" ref="I3112">_xlfn.IFS(H3112&gt;411,"Platinum",AND(H3112&lt;=411, H3112&gt;311),"Gold",AND(H3112&lt;=311,H3112&gt;211),"Silver",H3112&lt;=211,"Bronze")</f>
        <v>Platinum</v>
      </c>
      <c r="J3112" t="str" cm="1">
        <f t="array" ref="J3112">_xlfn.IFS(
H3112="444","Champions",
LEFT(H3112,1)="4","Loyal Customers",
MID(H3112,2,1)="4","Potential Loyalists",
LEFT(H3112,1)="3","Promising",
LEFT(H3112,1)="2","Customers Needing Attention",
LEFT(H3112,1)&lt;="2","At Risk",
RIGHT(H3112,1)="4","Can't Lose Them",
TRUE,"Hibernating"
)</f>
        <v>Loyal Customers</v>
      </c>
    </row>
    <row r="3113" spans="1:10" x14ac:dyDescent="0.25">
      <c r="A3113" s="3" t="s">
        <v>3129</v>
      </c>
      <c r="B3113">
        <v>37</v>
      </c>
      <c r="C3113">
        <v>5</v>
      </c>
      <c r="D3113">
        <v>2623.84</v>
      </c>
      <c r="E3113" cm="1">
        <f t="array" ref="E3113">_xlfn.IFS(B3113&gt;87,1,AND(B3113&lt;=87, B3113&gt;45),2,AND(B3113&lt;=45,B3113&gt;18),3,B3113&lt;=18,4)</f>
        <v>3</v>
      </c>
      <c r="F3113" cm="1">
        <f t="array" ref="F3113">_xlfn.IFS(C3113&gt;7,4,AND(C3113&lt;=7, C3113&gt;5),3,AND(C3113&lt;=5,C3113&gt;4),2,C3113&lt;=4,1)</f>
        <v>2</v>
      </c>
      <c r="G3113" cm="1">
        <f t="array" ref="G3113">_xlfn.IFS(D3113&gt;4094,4,AND(D3113&lt;=4094, D3113&gt;2784),3,AND(D3113&lt;=2784,D3113&gt;1779),2,D3113&lt;=1779,1)</f>
        <v>2</v>
      </c>
      <c r="H3113">
        <f t="shared" si="48"/>
        <v>322</v>
      </c>
      <c r="I3113" t="str" cm="1">
        <f t="array" ref="I3113">_xlfn.IFS(H3113&gt;411,"Platinum",AND(H3113&lt;=411, H3113&gt;311),"Gold",AND(H3113&lt;=311,H3113&gt;211),"Silver",H3113&lt;=211,"Bronze")</f>
        <v>Gold</v>
      </c>
      <c r="J3113" t="str" cm="1">
        <f t="array" ref="J3113">_xlfn.IFS(
H3113="444","Champions",
LEFT(H3113,1)="4","Loyal Customers",
MID(H3113,2,1)="4","Potential Loyalists",
LEFT(H3113,1)="3","Promising",
LEFT(H3113,1)="2","Customers Needing Attention",
LEFT(H3113,1)&lt;="2","At Risk",
RIGHT(H3113,1)="4","Can't Lose Them",
TRUE,"Hibernating"
)</f>
        <v>Promising</v>
      </c>
    </row>
    <row r="3114" spans="1:10" x14ac:dyDescent="0.25">
      <c r="A3114" s="3" t="s">
        <v>3130</v>
      </c>
      <c r="B3114">
        <v>28</v>
      </c>
      <c r="C3114">
        <v>3</v>
      </c>
      <c r="D3114">
        <v>1374.9</v>
      </c>
      <c r="E3114" cm="1">
        <f t="array" ref="E3114">_xlfn.IFS(B3114&gt;87,1,AND(B3114&lt;=87, B3114&gt;45),2,AND(B3114&lt;=45,B3114&gt;18),3,B3114&lt;=18,4)</f>
        <v>3</v>
      </c>
      <c r="F3114" cm="1">
        <f t="array" ref="F3114">_xlfn.IFS(C3114&gt;7,4,AND(C3114&lt;=7, C3114&gt;5),3,AND(C3114&lt;=5,C3114&gt;4),2,C3114&lt;=4,1)</f>
        <v>1</v>
      </c>
      <c r="G3114" cm="1">
        <f t="array" ref="G3114">_xlfn.IFS(D3114&gt;4094,4,AND(D3114&lt;=4094, D3114&gt;2784),3,AND(D3114&lt;=2784,D3114&gt;1779),2,D3114&lt;=1779,1)</f>
        <v>1</v>
      </c>
      <c r="H3114">
        <f t="shared" si="48"/>
        <v>311</v>
      </c>
      <c r="I3114" t="str" cm="1">
        <f t="array" ref="I3114">_xlfn.IFS(H3114&gt;411,"Platinum",AND(H3114&lt;=411, H3114&gt;311),"Gold",AND(H3114&lt;=311,H3114&gt;211),"Silver",H3114&lt;=211,"Bronze")</f>
        <v>Silver</v>
      </c>
      <c r="J3114" t="str" cm="1">
        <f t="array" ref="J3114">_xlfn.IFS(
H3114="444","Champions",
LEFT(H3114,1)="4","Loyal Customers",
MID(H3114,2,1)="4","Potential Loyalists",
LEFT(H3114,1)="3","Promising",
LEFT(H3114,1)="2","Customers Needing Attention",
LEFT(H3114,1)&lt;="2","At Risk",
RIGHT(H3114,1)="4","Can't Lose Them",
TRUE,"Hibernating"
)</f>
        <v>Promising</v>
      </c>
    </row>
    <row r="3115" spans="1:10" x14ac:dyDescent="0.25">
      <c r="A3115" s="3" t="s">
        <v>3131</v>
      </c>
      <c r="B3115">
        <v>51</v>
      </c>
      <c r="C3115">
        <v>6</v>
      </c>
      <c r="D3115">
        <v>5753.88</v>
      </c>
      <c r="E3115" cm="1">
        <f t="array" ref="E3115">_xlfn.IFS(B3115&gt;87,1,AND(B3115&lt;=87, B3115&gt;45),2,AND(B3115&lt;=45,B3115&gt;18),3,B3115&lt;=18,4)</f>
        <v>2</v>
      </c>
      <c r="F3115" cm="1">
        <f t="array" ref="F3115">_xlfn.IFS(C3115&gt;7,4,AND(C3115&lt;=7, C3115&gt;5),3,AND(C3115&lt;=5,C3115&gt;4),2,C3115&lt;=4,1)</f>
        <v>3</v>
      </c>
      <c r="G3115" cm="1">
        <f t="array" ref="G3115">_xlfn.IFS(D3115&gt;4094,4,AND(D3115&lt;=4094, D3115&gt;2784),3,AND(D3115&lt;=2784,D3115&gt;1779),2,D3115&lt;=1779,1)</f>
        <v>4</v>
      </c>
      <c r="H3115">
        <f t="shared" si="48"/>
        <v>234</v>
      </c>
      <c r="I3115" t="str" cm="1">
        <f t="array" ref="I3115">_xlfn.IFS(H3115&gt;411,"Platinum",AND(H3115&lt;=411, H3115&gt;311),"Gold",AND(H3115&lt;=311,H3115&gt;211),"Silver",H3115&lt;=211,"Bronze")</f>
        <v>Silver</v>
      </c>
      <c r="J3115" t="str" cm="1">
        <f t="array" ref="J3115">_xlfn.IFS(
H3115="444","Champions",
LEFT(H3115,1)="4","Loyal Customers",
MID(H3115,2,1)="4","Potential Loyalists",
LEFT(H3115,1)="3","Promising",
LEFT(H3115,1)="2","Customers Needing Attention",
LEFT(H3115,1)&lt;="2","At Risk",
RIGHT(H3115,1)="4","Can't Lose Them",
TRUE,"Hibernating"
)</f>
        <v>Customers Needing Attention</v>
      </c>
    </row>
    <row r="3116" spans="1:10" x14ac:dyDescent="0.25">
      <c r="A3116" s="3" t="s">
        <v>3132</v>
      </c>
      <c r="B3116">
        <v>10</v>
      </c>
      <c r="C3116">
        <v>8</v>
      </c>
      <c r="D3116">
        <v>3749.5600000000004</v>
      </c>
      <c r="E3116" cm="1">
        <f t="array" ref="E3116">_xlfn.IFS(B3116&gt;87,1,AND(B3116&lt;=87, B3116&gt;45),2,AND(B3116&lt;=45,B3116&gt;18),3,B3116&lt;=18,4)</f>
        <v>4</v>
      </c>
      <c r="F3116" cm="1">
        <f t="array" ref="F3116">_xlfn.IFS(C3116&gt;7,4,AND(C3116&lt;=7, C3116&gt;5),3,AND(C3116&lt;=5,C3116&gt;4),2,C3116&lt;=4,1)</f>
        <v>4</v>
      </c>
      <c r="G3116" cm="1">
        <f t="array" ref="G3116">_xlfn.IFS(D3116&gt;4094,4,AND(D3116&lt;=4094, D3116&gt;2784),3,AND(D3116&lt;=2784,D3116&gt;1779),2,D3116&lt;=1779,1)</f>
        <v>3</v>
      </c>
      <c r="H3116">
        <f t="shared" si="48"/>
        <v>443</v>
      </c>
      <c r="I3116" t="str" cm="1">
        <f t="array" ref="I3116">_xlfn.IFS(H3116&gt;411,"Platinum",AND(H3116&lt;=411, H3116&gt;311),"Gold",AND(H3116&lt;=311,H3116&gt;211),"Silver",H3116&lt;=211,"Bronze")</f>
        <v>Platinum</v>
      </c>
      <c r="J3116" t="str" cm="1">
        <f t="array" ref="J3116">_xlfn.IFS(
H3116="444","Champions",
LEFT(H3116,1)="4","Loyal Customers",
MID(H3116,2,1)="4","Potential Loyalists",
LEFT(H3116,1)="3","Promising",
LEFT(H3116,1)="2","Customers Needing Attention",
LEFT(H3116,1)&lt;="2","At Risk",
RIGHT(H3116,1)="4","Can't Lose Them",
TRUE,"Hibernating"
)</f>
        <v>Loyal Customers</v>
      </c>
    </row>
    <row r="3117" spans="1:10" x14ac:dyDescent="0.25">
      <c r="A3117" s="3" t="s">
        <v>3133</v>
      </c>
      <c r="B3117">
        <v>175</v>
      </c>
      <c r="C3117">
        <v>5</v>
      </c>
      <c r="D3117">
        <v>2529.9</v>
      </c>
      <c r="E3117" cm="1">
        <f t="array" ref="E3117">_xlfn.IFS(B3117&gt;87,1,AND(B3117&lt;=87, B3117&gt;45),2,AND(B3117&lt;=45,B3117&gt;18),3,B3117&lt;=18,4)</f>
        <v>1</v>
      </c>
      <c r="F3117" cm="1">
        <f t="array" ref="F3117">_xlfn.IFS(C3117&gt;7,4,AND(C3117&lt;=7, C3117&gt;5),3,AND(C3117&lt;=5,C3117&gt;4),2,C3117&lt;=4,1)</f>
        <v>2</v>
      </c>
      <c r="G3117" cm="1">
        <f t="array" ref="G3117">_xlfn.IFS(D3117&gt;4094,4,AND(D3117&lt;=4094, D3117&gt;2784),3,AND(D3117&lt;=2784,D3117&gt;1779),2,D3117&lt;=1779,1)</f>
        <v>2</v>
      </c>
      <c r="H3117">
        <f t="shared" si="48"/>
        <v>122</v>
      </c>
      <c r="I3117" t="str" cm="1">
        <f t="array" ref="I3117">_xlfn.IFS(H3117&gt;411,"Platinum",AND(H3117&lt;=411, H3117&gt;311),"Gold",AND(H3117&lt;=311,H3117&gt;211),"Silver",H3117&lt;=211,"Bronze")</f>
        <v>Bronze</v>
      </c>
      <c r="J3117" t="str" cm="1">
        <f t="array" ref="J3117">_xlfn.IFS(
H3117="444","Champions",
LEFT(H3117,1)="4","Loyal Customers",
MID(H3117,2,1)="4","Potential Loyalists",
LEFT(H3117,1)="3","Promising",
LEFT(H3117,1)="2","Customers Needing Attention",
LEFT(H3117,1)&lt;="2","At Risk",
RIGHT(H3117,1)="4","Can't Lose Them",
TRUE,"Hibernating"
)</f>
        <v>At Risk</v>
      </c>
    </row>
    <row r="3118" spans="1:10" x14ac:dyDescent="0.25">
      <c r="A3118" s="3" t="s">
        <v>3134</v>
      </c>
      <c r="B3118">
        <v>97</v>
      </c>
      <c r="C3118">
        <v>5</v>
      </c>
      <c r="D3118">
        <v>2596.1699999999996</v>
      </c>
      <c r="E3118" cm="1">
        <f t="array" ref="E3118">_xlfn.IFS(B3118&gt;87,1,AND(B3118&lt;=87, B3118&gt;45),2,AND(B3118&lt;=45,B3118&gt;18),3,B3118&lt;=18,4)</f>
        <v>1</v>
      </c>
      <c r="F3118" cm="1">
        <f t="array" ref="F3118">_xlfn.IFS(C3118&gt;7,4,AND(C3118&lt;=7, C3118&gt;5),3,AND(C3118&lt;=5,C3118&gt;4),2,C3118&lt;=4,1)</f>
        <v>2</v>
      </c>
      <c r="G3118" cm="1">
        <f t="array" ref="G3118">_xlfn.IFS(D3118&gt;4094,4,AND(D3118&lt;=4094, D3118&gt;2784),3,AND(D3118&lt;=2784,D3118&gt;1779),2,D3118&lt;=1779,1)</f>
        <v>2</v>
      </c>
      <c r="H3118">
        <f t="shared" si="48"/>
        <v>122</v>
      </c>
      <c r="I3118" t="str" cm="1">
        <f t="array" ref="I3118">_xlfn.IFS(H3118&gt;411,"Platinum",AND(H3118&lt;=411, H3118&gt;311),"Gold",AND(H3118&lt;=311,H3118&gt;211),"Silver",H3118&lt;=211,"Bronze")</f>
        <v>Bronze</v>
      </c>
      <c r="J3118" t="str" cm="1">
        <f t="array" ref="J3118">_xlfn.IFS(
H3118="444","Champions",
LEFT(H3118,1)="4","Loyal Customers",
MID(H3118,2,1)="4","Potential Loyalists",
LEFT(H3118,1)="3","Promising",
LEFT(H3118,1)="2","Customers Needing Attention",
LEFT(H3118,1)&lt;="2","At Risk",
RIGHT(H3118,1)="4","Can't Lose Them",
TRUE,"Hibernating"
)</f>
        <v>At Risk</v>
      </c>
    </row>
    <row r="3119" spans="1:10" x14ac:dyDescent="0.25">
      <c r="A3119" s="3" t="s">
        <v>3135</v>
      </c>
      <c r="B3119">
        <v>146</v>
      </c>
      <c r="C3119">
        <v>3</v>
      </c>
      <c r="D3119">
        <v>2481.2799999999997</v>
      </c>
      <c r="E3119" cm="1">
        <f t="array" ref="E3119">_xlfn.IFS(B3119&gt;87,1,AND(B3119&lt;=87, B3119&gt;45),2,AND(B3119&lt;=45,B3119&gt;18),3,B3119&lt;=18,4)</f>
        <v>1</v>
      </c>
      <c r="F3119" cm="1">
        <f t="array" ref="F3119">_xlfn.IFS(C3119&gt;7,4,AND(C3119&lt;=7, C3119&gt;5),3,AND(C3119&lt;=5,C3119&gt;4),2,C3119&lt;=4,1)</f>
        <v>1</v>
      </c>
      <c r="G3119" cm="1">
        <f t="array" ref="G3119">_xlfn.IFS(D3119&gt;4094,4,AND(D3119&lt;=4094, D3119&gt;2784),3,AND(D3119&lt;=2784,D3119&gt;1779),2,D3119&lt;=1779,1)</f>
        <v>2</v>
      </c>
      <c r="H3119">
        <f t="shared" si="48"/>
        <v>112</v>
      </c>
      <c r="I3119" t="str" cm="1">
        <f t="array" ref="I3119">_xlfn.IFS(H3119&gt;411,"Platinum",AND(H3119&lt;=411, H3119&gt;311),"Gold",AND(H3119&lt;=311,H3119&gt;211),"Silver",H3119&lt;=211,"Bronze")</f>
        <v>Bronze</v>
      </c>
      <c r="J3119" t="str" cm="1">
        <f t="array" ref="J3119">_xlfn.IFS(
H3119="444","Champions",
LEFT(H3119,1)="4","Loyal Customers",
MID(H3119,2,1)="4","Potential Loyalists",
LEFT(H3119,1)="3","Promising",
LEFT(H3119,1)="2","Customers Needing Attention",
LEFT(H3119,1)&lt;="2","At Risk",
RIGHT(H3119,1)="4","Can't Lose Them",
TRUE,"Hibernating"
)</f>
        <v>At Risk</v>
      </c>
    </row>
    <row r="3120" spans="1:10" x14ac:dyDescent="0.25">
      <c r="A3120" s="3" t="s">
        <v>3136</v>
      </c>
      <c r="B3120">
        <v>43</v>
      </c>
      <c r="C3120">
        <v>4</v>
      </c>
      <c r="D3120">
        <v>3333.8599999999997</v>
      </c>
      <c r="E3120" cm="1">
        <f t="array" ref="E3120">_xlfn.IFS(B3120&gt;87,1,AND(B3120&lt;=87, B3120&gt;45),2,AND(B3120&lt;=45,B3120&gt;18),3,B3120&lt;=18,4)</f>
        <v>3</v>
      </c>
      <c r="F3120" cm="1">
        <f t="array" ref="F3120">_xlfn.IFS(C3120&gt;7,4,AND(C3120&lt;=7, C3120&gt;5),3,AND(C3120&lt;=5,C3120&gt;4),2,C3120&lt;=4,1)</f>
        <v>1</v>
      </c>
      <c r="G3120" cm="1">
        <f t="array" ref="G3120">_xlfn.IFS(D3120&gt;4094,4,AND(D3120&lt;=4094, D3120&gt;2784),3,AND(D3120&lt;=2784,D3120&gt;1779),2,D3120&lt;=1779,1)</f>
        <v>3</v>
      </c>
      <c r="H3120">
        <f t="shared" si="48"/>
        <v>313</v>
      </c>
      <c r="I3120" t="str" cm="1">
        <f t="array" ref="I3120">_xlfn.IFS(H3120&gt;411,"Platinum",AND(H3120&lt;=411, H3120&gt;311),"Gold",AND(H3120&lt;=311,H3120&gt;211),"Silver",H3120&lt;=211,"Bronze")</f>
        <v>Gold</v>
      </c>
      <c r="J3120" t="str" cm="1">
        <f t="array" ref="J3120">_xlfn.IFS(
H3120="444","Champions",
LEFT(H3120,1)="4","Loyal Customers",
MID(H3120,2,1)="4","Potential Loyalists",
LEFT(H3120,1)="3","Promising",
LEFT(H3120,1)="2","Customers Needing Attention",
LEFT(H3120,1)&lt;="2","At Risk",
RIGHT(H3120,1)="4","Can't Lose Them",
TRUE,"Hibernating"
)</f>
        <v>Promising</v>
      </c>
    </row>
    <row r="3121" spans="1:10" x14ac:dyDescent="0.25">
      <c r="A3121" s="3" t="s">
        <v>3137</v>
      </c>
      <c r="B3121">
        <v>12</v>
      </c>
      <c r="C3121">
        <v>4</v>
      </c>
      <c r="D3121">
        <v>3839.4500000000003</v>
      </c>
      <c r="E3121" cm="1">
        <f t="array" ref="E3121">_xlfn.IFS(B3121&gt;87,1,AND(B3121&lt;=87, B3121&gt;45),2,AND(B3121&lt;=45,B3121&gt;18),3,B3121&lt;=18,4)</f>
        <v>4</v>
      </c>
      <c r="F3121" cm="1">
        <f t="array" ref="F3121">_xlfn.IFS(C3121&gt;7,4,AND(C3121&lt;=7, C3121&gt;5),3,AND(C3121&lt;=5,C3121&gt;4),2,C3121&lt;=4,1)</f>
        <v>1</v>
      </c>
      <c r="G3121" cm="1">
        <f t="array" ref="G3121">_xlfn.IFS(D3121&gt;4094,4,AND(D3121&lt;=4094, D3121&gt;2784),3,AND(D3121&lt;=2784,D3121&gt;1779),2,D3121&lt;=1779,1)</f>
        <v>3</v>
      </c>
      <c r="H3121">
        <f t="shared" si="48"/>
        <v>413</v>
      </c>
      <c r="I3121" t="str" cm="1">
        <f t="array" ref="I3121">_xlfn.IFS(H3121&gt;411,"Platinum",AND(H3121&lt;=411, H3121&gt;311),"Gold",AND(H3121&lt;=311,H3121&gt;211),"Silver",H3121&lt;=211,"Bronze")</f>
        <v>Platinum</v>
      </c>
      <c r="J3121" t="str" cm="1">
        <f t="array" ref="J3121">_xlfn.IFS(
H3121="444","Champions",
LEFT(H3121,1)="4","Loyal Customers",
MID(H3121,2,1)="4","Potential Loyalists",
LEFT(H3121,1)="3","Promising",
LEFT(H3121,1)="2","Customers Needing Attention",
LEFT(H3121,1)&lt;="2","At Risk",
RIGHT(H3121,1)="4","Can't Lose Them",
TRUE,"Hibernating"
)</f>
        <v>Loyal Customers</v>
      </c>
    </row>
    <row r="3122" spans="1:10" x14ac:dyDescent="0.25">
      <c r="A3122" s="3" t="s">
        <v>3138</v>
      </c>
      <c r="B3122">
        <v>34</v>
      </c>
      <c r="C3122">
        <v>6</v>
      </c>
      <c r="D3122">
        <v>3308.09</v>
      </c>
      <c r="E3122" cm="1">
        <f t="array" ref="E3122">_xlfn.IFS(B3122&gt;87,1,AND(B3122&lt;=87, B3122&gt;45),2,AND(B3122&lt;=45,B3122&gt;18),3,B3122&lt;=18,4)</f>
        <v>3</v>
      </c>
      <c r="F3122" cm="1">
        <f t="array" ref="F3122">_xlfn.IFS(C3122&gt;7,4,AND(C3122&lt;=7, C3122&gt;5),3,AND(C3122&lt;=5,C3122&gt;4),2,C3122&lt;=4,1)</f>
        <v>3</v>
      </c>
      <c r="G3122" cm="1">
        <f t="array" ref="G3122">_xlfn.IFS(D3122&gt;4094,4,AND(D3122&lt;=4094, D3122&gt;2784),3,AND(D3122&lt;=2784,D3122&gt;1779),2,D3122&lt;=1779,1)</f>
        <v>3</v>
      </c>
      <c r="H3122">
        <f t="shared" si="48"/>
        <v>333</v>
      </c>
      <c r="I3122" t="str" cm="1">
        <f t="array" ref="I3122">_xlfn.IFS(H3122&gt;411,"Platinum",AND(H3122&lt;=411, H3122&gt;311),"Gold",AND(H3122&lt;=311,H3122&gt;211),"Silver",H3122&lt;=211,"Bronze")</f>
        <v>Gold</v>
      </c>
      <c r="J3122" t="str" cm="1">
        <f t="array" ref="J3122">_xlfn.IFS(
H3122="444","Champions",
LEFT(H3122,1)="4","Loyal Customers",
MID(H3122,2,1)="4","Potential Loyalists",
LEFT(H3122,1)="3","Promising",
LEFT(H3122,1)="2","Customers Needing Attention",
LEFT(H3122,1)&lt;="2","At Risk",
RIGHT(H3122,1)="4","Can't Lose Them",
TRUE,"Hibernating"
)</f>
        <v>Promising</v>
      </c>
    </row>
    <row r="3123" spans="1:10" x14ac:dyDescent="0.25">
      <c r="A3123" s="3" t="s">
        <v>3139</v>
      </c>
      <c r="B3123">
        <v>86</v>
      </c>
      <c r="C3123">
        <v>7</v>
      </c>
      <c r="D3123">
        <v>3873.0000000000005</v>
      </c>
      <c r="E3123" cm="1">
        <f t="array" ref="E3123">_xlfn.IFS(B3123&gt;87,1,AND(B3123&lt;=87, B3123&gt;45),2,AND(B3123&lt;=45,B3123&gt;18),3,B3123&lt;=18,4)</f>
        <v>2</v>
      </c>
      <c r="F3123" cm="1">
        <f t="array" ref="F3123">_xlfn.IFS(C3123&gt;7,4,AND(C3123&lt;=7, C3123&gt;5),3,AND(C3123&lt;=5,C3123&gt;4),2,C3123&lt;=4,1)</f>
        <v>3</v>
      </c>
      <c r="G3123" cm="1">
        <f t="array" ref="G3123">_xlfn.IFS(D3123&gt;4094,4,AND(D3123&lt;=4094, D3123&gt;2784),3,AND(D3123&lt;=2784,D3123&gt;1779),2,D3123&lt;=1779,1)</f>
        <v>3</v>
      </c>
      <c r="H3123">
        <f t="shared" si="48"/>
        <v>233</v>
      </c>
      <c r="I3123" t="str" cm="1">
        <f t="array" ref="I3123">_xlfn.IFS(H3123&gt;411,"Platinum",AND(H3123&lt;=411, H3123&gt;311),"Gold",AND(H3123&lt;=311,H3123&gt;211),"Silver",H3123&lt;=211,"Bronze")</f>
        <v>Silver</v>
      </c>
      <c r="J3123" t="str" cm="1">
        <f t="array" ref="J3123">_xlfn.IFS(
H3123="444","Champions",
LEFT(H3123,1)="4","Loyal Customers",
MID(H3123,2,1)="4","Potential Loyalists",
LEFT(H3123,1)="3","Promising",
LEFT(H3123,1)="2","Customers Needing Attention",
LEFT(H3123,1)&lt;="2","At Risk",
RIGHT(H3123,1)="4","Can't Lose Them",
TRUE,"Hibernating"
)</f>
        <v>Customers Needing Attention</v>
      </c>
    </row>
    <row r="3124" spans="1:10" x14ac:dyDescent="0.25">
      <c r="A3124" s="3" t="s">
        <v>3140</v>
      </c>
      <c r="B3124">
        <v>73</v>
      </c>
      <c r="C3124">
        <v>4</v>
      </c>
      <c r="D3124">
        <v>2132.79</v>
      </c>
      <c r="E3124" cm="1">
        <f t="array" ref="E3124">_xlfn.IFS(B3124&gt;87,1,AND(B3124&lt;=87, B3124&gt;45),2,AND(B3124&lt;=45,B3124&gt;18),3,B3124&lt;=18,4)</f>
        <v>2</v>
      </c>
      <c r="F3124" cm="1">
        <f t="array" ref="F3124">_xlfn.IFS(C3124&gt;7,4,AND(C3124&lt;=7, C3124&gt;5),3,AND(C3124&lt;=5,C3124&gt;4),2,C3124&lt;=4,1)</f>
        <v>1</v>
      </c>
      <c r="G3124" cm="1">
        <f t="array" ref="G3124">_xlfn.IFS(D3124&gt;4094,4,AND(D3124&lt;=4094, D3124&gt;2784),3,AND(D3124&lt;=2784,D3124&gt;1779),2,D3124&lt;=1779,1)</f>
        <v>2</v>
      </c>
      <c r="H3124">
        <f t="shared" si="48"/>
        <v>212</v>
      </c>
      <c r="I3124" t="str" cm="1">
        <f t="array" ref="I3124">_xlfn.IFS(H3124&gt;411,"Platinum",AND(H3124&lt;=411, H3124&gt;311),"Gold",AND(H3124&lt;=311,H3124&gt;211),"Silver",H3124&lt;=211,"Bronze")</f>
        <v>Silver</v>
      </c>
      <c r="J3124" t="str" cm="1">
        <f t="array" ref="J3124">_xlfn.IFS(
H3124="444","Champions",
LEFT(H3124,1)="4","Loyal Customers",
MID(H3124,2,1)="4","Potential Loyalists",
LEFT(H3124,1)="3","Promising",
LEFT(H3124,1)="2","Customers Needing Attention",
LEFT(H3124,1)&lt;="2","At Risk",
RIGHT(H3124,1)="4","Can't Lose Them",
TRUE,"Hibernating"
)</f>
        <v>Customers Needing Attention</v>
      </c>
    </row>
    <row r="3125" spans="1:10" x14ac:dyDescent="0.25">
      <c r="A3125" s="3" t="s">
        <v>3141</v>
      </c>
      <c r="B3125">
        <v>84</v>
      </c>
      <c r="C3125">
        <v>4</v>
      </c>
      <c r="D3125">
        <v>1036.0900000000001</v>
      </c>
      <c r="E3125" cm="1">
        <f t="array" ref="E3125">_xlfn.IFS(B3125&gt;87,1,AND(B3125&lt;=87, B3125&gt;45),2,AND(B3125&lt;=45,B3125&gt;18),3,B3125&lt;=18,4)</f>
        <v>2</v>
      </c>
      <c r="F3125" cm="1">
        <f t="array" ref="F3125">_xlfn.IFS(C3125&gt;7,4,AND(C3125&lt;=7, C3125&gt;5),3,AND(C3125&lt;=5,C3125&gt;4),2,C3125&lt;=4,1)</f>
        <v>1</v>
      </c>
      <c r="G3125" cm="1">
        <f t="array" ref="G3125">_xlfn.IFS(D3125&gt;4094,4,AND(D3125&lt;=4094, D3125&gt;2784),3,AND(D3125&lt;=2784,D3125&gt;1779),2,D3125&lt;=1779,1)</f>
        <v>1</v>
      </c>
      <c r="H3125">
        <f t="shared" si="48"/>
        <v>211</v>
      </c>
      <c r="I3125" t="str" cm="1">
        <f t="array" ref="I3125">_xlfn.IFS(H3125&gt;411,"Platinum",AND(H3125&lt;=411, H3125&gt;311),"Gold",AND(H3125&lt;=311,H3125&gt;211),"Silver",H3125&lt;=211,"Bronze")</f>
        <v>Bronze</v>
      </c>
      <c r="J3125" t="str" cm="1">
        <f t="array" ref="J3125">_xlfn.IFS(
H3125="444","Champions",
LEFT(H3125,1)="4","Loyal Customers",
MID(H3125,2,1)="4","Potential Loyalists",
LEFT(H3125,1)="3","Promising",
LEFT(H3125,1)="2","Customers Needing Attention",
LEFT(H3125,1)&lt;="2","At Risk",
RIGHT(H3125,1)="4","Can't Lose Them",
TRUE,"Hibernating"
)</f>
        <v>Customers Needing Attention</v>
      </c>
    </row>
    <row r="3126" spans="1:10" x14ac:dyDescent="0.25">
      <c r="A3126" s="3" t="s">
        <v>3142</v>
      </c>
      <c r="B3126">
        <v>85</v>
      </c>
      <c r="C3126">
        <v>7</v>
      </c>
      <c r="D3126">
        <v>5204.2000000000007</v>
      </c>
      <c r="E3126" cm="1">
        <f t="array" ref="E3126">_xlfn.IFS(B3126&gt;87,1,AND(B3126&lt;=87, B3126&gt;45),2,AND(B3126&lt;=45,B3126&gt;18),3,B3126&lt;=18,4)</f>
        <v>2</v>
      </c>
      <c r="F3126" cm="1">
        <f t="array" ref="F3126">_xlfn.IFS(C3126&gt;7,4,AND(C3126&lt;=7, C3126&gt;5),3,AND(C3126&lt;=5,C3126&gt;4),2,C3126&lt;=4,1)</f>
        <v>3</v>
      </c>
      <c r="G3126" cm="1">
        <f t="array" ref="G3126">_xlfn.IFS(D3126&gt;4094,4,AND(D3126&lt;=4094, D3126&gt;2784),3,AND(D3126&lt;=2784,D3126&gt;1779),2,D3126&lt;=1779,1)</f>
        <v>4</v>
      </c>
      <c r="H3126">
        <f t="shared" si="48"/>
        <v>234</v>
      </c>
      <c r="I3126" t="str" cm="1">
        <f t="array" ref="I3126">_xlfn.IFS(H3126&gt;411,"Platinum",AND(H3126&lt;=411, H3126&gt;311),"Gold",AND(H3126&lt;=311,H3126&gt;211),"Silver",H3126&lt;=211,"Bronze")</f>
        <v>Silver</v>
      </c>
      <c r="J3126" t="str" cm="1">
        <f t="array" ref="J3126">_xlfn.IFS(
H3126="444","Champions",
LEFT(H3126,1)="4","Loyal Customers",
MID(H3126,2,1)="4","Potential Loyalists",
LEFT(H3126,1)="3","Promising",
LEFT(H3126,1)="2","Customers Needing Attention",
LEFT(H3126,1)&lt;="2","At Risk",
RIGHT(H3126,1)="4","Can't Lose Them",
TRUE,"Hibernating"
)</f>
        <v>Customers Needing Attention</v>
      </c>
    </row>
    <row r="3127" spans="1:10" x14ac:dyDescent="0.25">
      <c r="A3127" s="3" t="s">
        <v>3143</v>
      </c>
      <c r="B3127">
        <v>41</v>
      </c>
      <c r="C3127">
        <v>5</v>
      </c>
      <c r="D3127">
        <v>2459.7600000000002</v>
      </c>
      <c r="E3127" cm="1">
        <f t="array" ref="E3127">_xlfn.IFS(B3127&gt;87,1,AND(B3127&lt;=87, B3127&gt;45),2,AND(B3127&lt;=45,B3127&gt;18),3,B3127&lt;=18,4)</f>
        <v>3</v>
      </c>
      <c r="F3127" cm="1">
        <f t="array" ref="F3127">_xlfn.IFS(C3127&gt;7,4,AND(C3127&lt;=7, C3127&gt;5),3,AND(C3127&lt;=5,C3127&gt;4),2,C3127&lt;=4,1)</f>
        <v>2</v>
      </c>
      <c r="G3127" cm="1">
        <f t="array" ref="G3127">_xlfn.IFS(D3127&gt;4094,4,AND(D3127&lt;=4094, D3127&gt;2784),3,AND(D3127&lt;=2784,D3127&gt;1779),2,D3127&lt;=1779,1)</f>
        <v>2</v>
      </c>
      <c r="H3127">
        <f t="shared" si="48"/>
        <v>322</v>
      </c>
      <c r="I3127" t="str" cm="1">
        <f t="array" ref="I3127">_xlfn.IFS(H3127&gt;411,"Platinum",AND(H3127&lt;=411, H3127&gt;311),"Gold",AND(H3127&lt;=311,H3127&gt;211),"Silver",H3127&lt;=211,"Bronze")</f>
        <v>Gold</v>
      </c>
      <c r="J3127" t="str" cm="1">
        <f t="array" ref="J3127">_xlfn.IFS(
H3127="444","Champions",
LEFT(H3127,1)="4","Loyal Customers",
MID(H3127,2,1)="4","Potential Loyalists",
LEFT(H3127,1)="3","Promising",
LEFT(H3127,1)="2","Customers Needing Attention",
LEFT(H3127,1)&lt;="2","At Risk",
RIGHT(H3127,1)="4","Can't Lose Them",
TRUE,"Hibernating"
)</f>
        <v>Promising</v>
      </c>
    </row>
    <row r="3128" spans="1:10" x14ac:dyDescent="0.25">
      <c r="A3128" s="3" t="s">
        <v>3144</v>
      </c>
      <c r="B3128">
        <v>19</v>
      </c>
      <c r="C3128">
        <v>5</v>
      </c>
      <c r="D3128">
        <v>3802.7799999999997</v>
      </c>
      <c r="E3128" cm="1">
        <f t="array" ref="E3128">_xlfn.IFS(B3128&gt;87,1,AND(B3128&lt;=87, B3128&gt;45),2,AND(B3128&lt;=45,B3128&gt;18),3,B3128&lt;=18,4)</f>
        <v>3</v>
      </c>
      <c r="F3128" cm="1">
        <f t="array" ref="F3128">_xlfn.IFS(C3128&gt;7,4,AND(C3128&lt;=7, C3128&gt;5),3,AND(C3128&lt;=5,C3128&gt;4),2,C3128&lt;=4,1)</f>
        <v>2</v>
      </c>
      <c r="G3128" cm="1">
        <f t="array" ref="G3128">_xlfn.IFS(D3128&gt;4094,4,AND(D3128&lt;=4094, D3128&gt;2784),3,AND(D3128&lt;=2784,D3128&gt;1779),2,D3128&lt;=1779,1)</f>
        <v>3</v>
      </c>
      <c r="H3128">
        <f t="shared" si="48"/>
        <v>323</v>
      </c>
      <c r="I3128" t="str" cm="1">
        <f t="array" ref="I3128">_xlfn.IFS(H3128&gt;411,"Platinum",AND(H3128&lt;=411, H3128&gt;311),"Gold",AND(H3128&lt;=311,H3128&gt;211),"Silver",H3128&lt;=211,"Bronze")</f>
        <v>Gold</v>
      </c>
      <c r="J3128" t="str" cm="1">
        <f t="array" ref="J3128">_xlfn.IFS(
H3128="444","Champions",
LEFT(H3128,1)="4","Loyal Customers",
MID(H3128,2,1)="4","Potential Loyalists",
LEFT(H3128,1)="3","Promising",
LEFT(H3128,1)="2","Customers Needing Attention",
LEFT(H3128,1)&lt;="2","At Risk",
RIGHT(H3128,1)="4","Can't Lose Them",
TRUE,"Hibernating"
)</f>
        <v>Promising</v>
      </c>
    </row>
    <row r="3129" spans="1:10" x14ac:dyDescent="0.25">
      <c r="A3129" s="3" t="s">
        <v>3145</v>
      </c>
      <c r="B3129">
        <v>6</v>
      </c>
      <c r="C3129">
        <v>7</v>
      </c>
      <c r="D3129">
        <v>4375.9799999999996</v>
      </c>
      <c r="E3129" cm="1">
        <f t="array" ref="E3129">_xlfn.IFS(B3129&gt;87,1,AND(B3129&lt;=87, B3129&gt;45),2,AND(B3129&lt;=45,B3129&gt;18),3,B3129&lt;=18,4)</f>
        <v>4</v>
      </c>
      <c r="F3129" cm="1">
        <f t="array" ref="F3129">_xlfn.IFS(C3129&gt;7,4,AND(C3129&lt;=7, C3129&gt;5),3,AND(C3129&lt;=5,C3129&gt;4),2,C3129&lt;=4,1)</f>
        <v>3</v>
      </c>
      <c r="G3129" cm="1">
        <f t="array" ref="G3129">_xlfn.IFS(D3129&gt;4094,4,AND(D3129&lt;=4094, D3129&gt;2784),3,AND(D3129&lt;=2784,D3129&gt;1779),2,D3129&lt;=1779,1)</f>
        <v>4</v>
      </c>
      <c r="H3129">
        <f t="shared" si="48"/>
        <v>434</v>
      </c>
      <c r="I3129" t="str" cm="1">
        <f t="array" ref="I3129">_xlfn.IFS(H3129&gt;411,"Platinum",AND(H3129&lt;=411, H3129&gt;311),"Gold",AND(H3129&lt;=311,H3129&gt;211),"Silver",H3129&lt;=211,"Bronze")</f>
        <v>Platinum</v>
      </c>
      <c r="J3129" t="str" cm="1">
        <f t="array" ref="J3129">_xlfn.IFS(
H3129="444","Champions",
LEFT(H3129,1)="4","Loyal Customers",
MID(H3129,2,1)="4","Potential Loyalists",
LEFT(H3129,1)="3","Promising",
LEFT(H3129,1)="2","Customers Needing Attention",
LEFT(H3129,1)&lt;="2","At Risk",
RIGHT(H3129,1)="4","Can't Lose Them",
TRUE,"Hibernating"
)</f>
        <v>Loyal Customers</v>
      </c>
    </row>
    <row r="3130" spans="1:10" x14ac:dyDescent="0.25">
      <c r="A3130" s="3" t="s">
        <v>3146</v>
      </c>
      <c r="B3130">
        <v>8</v>
      </c>
      <c r="C3130">
        <v>11</v>
      </c>
      <c r="D3130">
        <v>5513.2800000000007</v>
      </c>
      <c r="E3130" cm="1">
        <f t="array" ref="E3130">_xlfn.IFS(B3130&gt;87,1,AND(B3130&lt;=87, B3130&gt;45),2,AND(B3130&lt;=45,B3130&gt;18),3,B3130&lt;=18,4)</f>
        <v>4</v>
      </c>
      <c r="F3130" cm="1">
        <f t="array" ref="F3130">_xlfn.IFS(C3130&gt;7,4,AND(C3130&lt;=7, C3130&gt;5),3,AND(C3130&lt;=5,C3130&gt;4),2,C3130&lt;=4,1)</f>
        <v>4</v>
      </c>
      <c r="G3130" cm="1">
        <f t="array" ref="G3130">_xlfn.IFS(D3130&gt;4094,4,AND(D3130&lt;=4094, D3130&gt;2784),3,AND(D3130&lt;=2784,D3130&gt;1779),2,D3130&lt;=1779,1)</f>
        <v>4</v>
      </c>
      <c r="H3130">
        <f t="shared" si="48"/>
        <v>444</v>
      </c>
      <c r="I3130" t="str" cm="1">
        <f t="array" ref="I3130">_xlfn.IFS(H3130&gt;411,"Platinum",AND(H3130&lt;=411, H3130&gt;311),"Gold",AND(H3130&lt;=311,H3130&gt;211),"Silver",H3130&lt;=211,"Bronze")</f>
        <v>Platinum</v>
      </c>
      <c r="J3130" t="str" cm="1">
        <f t="array" ref="J3130">_xlfn.IFS(
H3130="444","Champions",
LEFT(H3130,1)="4","Loyal Customers",
MID(H3130,2,1)="4","Potential Loyalists",
LEFT(H3130,1)="3","Promising",
LEFT(H3130,1)="2","Customers Needing Attention",
LEFT(H3130,1)&lt;="2","At Risk",
RIGHT(H3130,1)="4","Can't Lose Them",
TRUE,"Hibernating"
)</f>
        <v>Loyal Customers</v>
      </c>
    </row>
    <row r="3131" spans="1:10" x14ac:dyDescent="0.25">
      <c r="A3131" s="3" t="s">
        <v>3147</v>
      </c>
      <c r="B3131">
        <v>116</v>
      </c>
      <c r="C3131">
        <v>5</v>
      </c>
      <c r="D3131">
        <v>1203.29</v>
      </c>
      <c r="E3131" cm="1">
        <f t="array" ref="E3131">_xlfn.IFS(B3131&gt;87,1,AND(B3131&lt;=87, B3131&gt;45),2,AND(B3131&lt;=45,B3131&gt;18),3,B3131&lt;=18,4)</f>
        <v>1</v>
      </c>
      <c r="F3131" cm="1">
        <f t="array" ref="F3131">_xlfn.IFS(C3131&gt;7,4,AND(C3131&lt;=7, C3131&gt;5),3,AND(C3131&lt;=5,C3131&gt;4),2,C3131&lt;=4,1)</f>
        <v>2</v>
      </c>
      <c r="G3131" cm="1">
        <f t="array" ref="G3131">_xlfn.IFS(D3131&gt;4094,4,AND(D3131&lt;=4094, D3131&gt;2784),3,AND(D3131&lt;=2784,D3131&gt;1779),2,D3131&lt;=1779,1)</f>
        <v>1</v>
      </c>
      <c r="H3131">
        <f t="shared" si="48"/>
        <v>121</v>
      </c>
      <c r="I3131" t="str" cm="1">
        <f t="array" ref="I3131">_xlfn.IFS(H3131&gt;411,"Platinum",AND(H3131&lt;=411, H3131&gt;311),"Gold",AND(H3131&lt;=311,H3131&gt;211),"Silver",H3131&lt;=211,"Bronze")</f>
        <v>Bronze</v>
      </c>
      <c r="J3131" t="str" cm="1">
        <f t="array" ref="J3131">_xlfn.IFS(
H3131="444","Champions",
LEFT(H3131,1)="4","Loyal Customers",
MID(H3131,2,1)="4","Potential Loyalists",
LEFT(H3131,1)="3","Promising",
LEFT(H3131,1)="2","Customers Needing Attention",
LEFT(H3131,1)&lt;="2","At Risk",
RIGHT(H3131,1)="4","Can't Lose Them",
TRUE,"Hibernating"
)</f>
        <v>At Risk</v>
      </c>
    </row>
    <row r="3132" spans="1:10" x14ac:dyDescent="0.25">
      <c r="A3132" s="3" t="s">
        <v>3148</v>
      </c>
      <c r="B3132">
        <v>116</v>
      </c>
      <c r="C3132">
        <v>4</v>
      </c>
      <c r="D3132">
        <v>1542.17</v>
      </c>
      <c r="E3132" cm="1">
        <f t="array" ref="E3132">_xlfn.IFS(B3132&gt;87,1,AND(B3132&lt;=87, B3132&gt;45),2,AND(B3132&lt;=45,B3132&gt;18),3,B3132&lt;=18,4)</f>
        <v>1</v>
      </c>
      <c r="F3132" cm="1">
        <f t="array" ref="F3132">_xlfn.IFS(C3132&gt;7,4,AND(C3132&lt;=7, C3132&gt;5),3,AND(C3132&lt;=5,C3132&gt;4),2,C3132&lt;=4,1)</f>
        <v>1</v>
      </c>
      <c r="G3132" cm="1">
        <f t="array" ref="G3132">_xlfn.IFS(D3132&gt;4094,4,AND(D3132&lt;=4094, D3132&gt;2784),3,AND(D3132&lt;=2784,D3132&gt;1779),2,D3132&lt;=1779,1)</f>
        <v>1</v>
      </c>
      <c r="H3132">
        <f t="shared" si="48"/>
        <v>111</v>
      </c>
      <c r="I3132" t="str" cm="1">
        <f t="array" ref="I3132">_xlfn.IFS(H3132&gt;411,"Platinum",AND(H3132&lt;=411, H3132&gt;311),"Gold",AND(H3132&lt;=311,H3132&gt;211),"Silver",H3132&lt;=211,"Bronze")</f>
        <v>Bronze</v>
      </c>
      <c r="J3132" t="str" cm="1">
        <f t="array" ref="J3132">_xlfn.IFS(
H3132="444","Champions",
LEFT(H3132,1)="4","Loyal Customers",
MID(H3132,2,1)="4","Potential Loyalists",
LEFT(H3132,1)="3","Promising",
LEFT(H3132,1)="2","Customers Needing Attention",
LEFT(H3132,1)&lt;="2","At Risk",
RIGHT(H3132,1)="4","Can't Lose Them",
TRUE,"Hibernating"
)</f>
        <v>At Risk</v>
      </c>
    </row>
    <row r="3133" spans="1:10" x14ac:dyDescent="0.25">
      <c r="A3133" s="3" t="s">
        <v>3149</v>
      </c>
      <c r="B3133">
        <v>62</v>
      </c>
      <c r="C3133">
        <v>6</v>
      </c>
      <c r="D3133">
        <v>5393.05</v>
      </c>
      <c r="E3133" cm="1">
        <f t="array" ref="E3133">_xlfn.IFS(B3133&gt;87,1,AND(B3133&lt;=87, B3133&gt;45),2,AND(B3133&lt;=45,B3133&gt;18),3,B3133&lt;=18,4)</f>
        <v>2</v>
      </c>
      <c r="F3133" cm="1">
        <f t="array" ref="F3133">_xlfn.IFS(C3133&gt;7,4,AND(C3133&lt;=7, C3133&gt;5),3,AND(C3133&lt;=5,C3133&gt;4),2,C3133&lt;=4,1)</f>
        <v>3</v>
      </c>
      <c r="G3133" cm="1">
        <f t="array" ref="G3133">_xlfn.IFS(D3133&gt;4094,4,AND(D3133&lt;=4094, D3133&gt;2784),3,AND(D3133&lt;=2784,D3133&gt;1779),2,D3133&lt;=1779,1)</f>
        <v>4</v>
      </c>
      <c r="H3133">
        <f t="shared" si="48"/>
        <v>234</v>
      </c>
      <c r="I3133" t="str" cm="1">
        <f t="array" ref="I3133">_xlfn.IFS(H3133&gt;411,"Platinum",AND(H3133&lt;=411, H3133&gt;311),"Gold",AND(H3133&lt;=311,H3133&gt;211),"Silver",H3133&lt;=211,"Bronze")</f>
        <v>Silver</v>
      </c>
      <c r="J3133" t="str" cm="1">
        <f t="array" ref="J3133">_xlfn.IFS(
H3133="444","Champions",
LEFT(H3133,1)="4","Loyal Customers",
MID(H3133,2,1)="4","Potential Loyalists",
LEFT(H3133,1)="3","Promising",
LEFT(H3133,1)="2","Customers Needing Attention",
LEFT(H3133,1)&lt;="2","At Risk",
RIGHT(H3133,1)="4","Can't Lose Them",
TRUE,"Hibernating"
)</f>
        <v>Customers Needing Attention</v>
      </c>
    </row>
    <row r="3134" spans="1:10" x14ac:dyDescent="0.25">
      <c r="A3134" s="3" t="s">
        <v>3150</v>
      </c>
      <c r="B3134">
        <v>50</v>
      </c>
      <c r="C3134">
        <v>3</v>
      </c>
      <c r="D3134">
        <v>3633.14</v>
      </c>
      <c r="E3134" cm="1">
        <f t="array" ref="E3134">_xlfn.IFS(B3134&gt;87,1,AND(B3134&lt;=87, B3134&gt;45),2,AND(B3134&lt;=45,B3134&gt;18),3,B3134&lt;=18,4)</f>
        <v>2</v>
      </c>
      <c r="F3134" cm="1">
        <f t="array" ref="F3134">_xlfn.IFS(C3134&gt;7,4,AND(C3134&lt;=7, C3134&gt;5),3,AND(C3134&lt;=5,C3134&gt;4),2,C3134&lt;=4,1)</f>
        <v>1</v>
      </c>
      <c r="G3134" cm="1">
        <f t="array" ref="G3134">_xlfn.IFS(D3134&gt;4094,4,AND(D3134&lt;=4094, D3134&gt;2784),3,AND(D3134&lt;=2784,D3134&gt;1779),2,D3134&lt;=1779,1)</f>
        <v>3</v>
      </c>
      <c r="H3134">
        <f t="shared" si="48"/>
        <v>213</v>
      </c>
      <c r="I3134" t="str" cm="1">
        <f t="array" ref="I3134">_xlfn.IFS(H3134&gt;411,"Platinum",AND(H3134&lt;=411, H3134&gt;311),"Gold",AND(H3134&lt;=311,H3134&gt;211),"Silver",H3134&lt;=211,"Bronze")</f>
        <v>Silver</v>
      </c>
      <c r="J3134" t="str" cm="1">
        <f t="array" ref="J3134">_xlfn.IFS(
H3134="444","Champions",
LEFT(H3134,1)="4","Loyal Customers",
MID(H3134,2,1)="4","Potential Loyalists",
LEFT(H3134,1)="3","Promising",
LEFT(H3134,1)="2","Customers Needing Attention",
LEFT(H3134,1)&lt;="2","At Risk",
RIGHT(H3134,1)="4","Can't Lose Them",
TRUE,"Hibernating"
)</f>
        <v>Customers Needing Attention</v>
      </c>
    </row>
    <row r="3135" spans="1:10" x14ac:dyDescent="0.25">
      <c r="A3135" s="3" t="s">
        <v>3151</v>
      </c>
      <c r="B3135">
        <v>2</v>
      </c>
      <c r="C3135">
        <v>5</v>
      </c>
      <c r="D3135">
        <v>2058.6999999999998</v>
      </c>
      <c r="E3135" cm="1">
        <f t="array" ref="E3135">_xlfn.IFS(B3135&gt;87,1,AND(B3135&lt;=87, B3135&gt;45),2,AND(B3135&lt;=45,B3135&gt;18),3,B3135&lt;=18,4)</f>
        <v>4</v>
      </c>
      <c r="F3135" cm="1">
        <f t="array" ref="F3135">_xlfn.IFS(C3135&gt;7,4,AND(C3135&lt;=7, C3135&gt;5),3,AND(C3135&lt;=5,C3135&gt;4),2,C3135&lt;=4,1)</f>
        <v>2</v>
      </c>
      <c r="G3135" cm="1">
        <f t="array" ref="G3135">_xlfn.IFS(D3135&gt;4094,4,AND(D3135&lt;=4094, D3135&gt;2784),3,AND(D3135&lt;=2784,D3135&gt;1779),2,D3135&lt;=1779,1)</f>
        <v>2</v>
      </c>
      <c r="H3135">
        <f t="shared" si="48"/>
        <v>422</v>
      </c>
      <c r="I3135" t="str" cm="1">
        <f t="array" ref="I3135">_xlfn.IFS(H3135&gt;411,"Platinum",AND(H3135&lt;=411, H3135&gt;311),"Gold",AND(H3135&lt;=311,H3135&gt;211),"Silver",H3135&lt;=211,"Bronze")</f>
        <v>Platinum</v>
      </c>
      <c r="J3135" t="str" cm="1">
        <f t="array" ref="J3135">_xlfn.IFS(
H3135="444","Champions",
LEFT(H3135,1)="4","Loyal Customers",
MID(H3135,2,1)="4","Potential Loyalists",
LEFT(H3135,1)="3","Promising",
LEFT(H3135,1)="2","Customers Needing Attention",
LEFT(H3135,1)&lt;="2","At Risk",
RIGHT(H3135,1)="4","Can't Lose Them",
TRUE,"Hibernating"
)</f>
        <v>Loyal Customers</v>
      </c>
    </row>
    <row r="3136" spans="1:10" x14ac:dyDescent="0.25">
      <c r="A3136" s="3" t="s">
        <v>3152</v>
      </c>
      <c r="B3136">
        <v>115</v>
      </c>
      <c r="C3136">
        <v>6</v>
      </c>
      <c r="D3136">
        <v>3008.86</v>
      </c>
      <c r="E3136" cm="1">
        <f t="array" ref="E3136">_xlfn.IFS(B3136&gt;87,1,AND(B3136&lt;=87, B3136&gt;45),2,AND(B3136&lt;=45,B3136&gt;18),3,B3136&lt;=18,4)</f>
        <v>1</v>
      </c>
      <c r="F3136" cm="1">
        <f t="array" ref="F3136">_xlfn.IFS(C3136&gt;7,4,AND(C3136&lt;=7, C3136&gt;5),3,AND(C3136&lt;=5,C3136&gt;4),2,C3136&lt;=4,1)</f>
        <v>3</v>
      </c>
      <c r="G3136" cm="1">
        <f t="array" ref="G3136">_xlfn.IFS(D3136&gt;4094,4,AND(D3136&lt;=4094, D3136&gt;2784),3,AND(D3136&lt;=2784,D3136&gt;1779),2,D3136&lt;=1779,1)</f>
        <v>3</v>
      </c>
      <c r="H3136">
        <f t="shared" si="48"/>
        <v>133</v>
      </c>
      <c r="I3136" t="str" cm="1">
        <f t="array" ref="I3136">_xlfn.IFS(H3136&gt;411,"Platinum",AND(H3136&lt;=411, H3136&gt;311),"Gold",AND(H3136&lt;=311,H3136&gt;211),"Silver",H3136&lt;=211,"Bronze")</f>
        <v>Bronze</v>
      </c>
      <c r="J3136" t="str" cm="1">
        <f t="array" ref="J3136">_xlfn.IFS(
H3136="444","Champions",
LEFT(H3136,1)="4","Loyal Customers",
MID(H3136,2,1)="4","Potential Loyalists",
LEFT(H3136,1)="3","Promising",
LEFT(H3136,1)="2","Customers Needing Attention",
LEFT(H3136,1)&lt;="2","At Risk",
RIGHT(H3136,1)="4","Can't Lose Them",
TRUE,"Hibernating"
)</f>
        <v>At Risk</v>
      </c>
    </row>
    <row r="3137" spans="1:10" x14ac:dyDescent="0.25">
      <c r="A3137" s="3" t="s">
        <v>3153</v>
      </c>
      <c r="B3137">
        <v>0</v>
      </c>
      <c r="C3137">
        <v>3</v>
      </c>
      <c r="D3137">
        <v>1396.62</v>
      </c>
      <c r="E3137" cm="1">
        <f t="array" ref="E3137">_xlfn.IFS(B3137&gt;87,1,AND(B3137&lt;=87, B3137&gt;45),2,AND(B3137&lt;=45,B3137&gt;18),3,B3137&lt;=18,4)</f>
        <v>4</v>
      </c>
      <c r="F3137" cm="1">
        <f t="array" ref="F3137">_xlfn.IFS(C3137&gt;7,4,AND(C3137&lt;=7, C3137&gt;5),3,AND(C3137&lt;=5,C3137&gt;4),2,C3137&lt;=4,1)</f>
        <v>1</v>
      </c>
      <c r="G3137" cm="1">
        <f t="array" ref="G3137">_xlfn.IFS(D3137&gt;4094,4,AND(D3137&lt;=4094, D3137&gt;2784),3,AND(D3137&lt;=2784,D3137&gt;1779),2,D3137&lt;=1779,1)</f>
        <v>1</v>
      </c>
      <c r="H3137">
        <f t="shared" si="48"/>
        <v>411</v>
      </c>
      <c r="I3137" t="str" cm="1">
        <f t="array" ref="I3137">_xlfn.IFS(H3137&gt;411,"Platinum",AND(H3137&lt;=411, H3137&gt;311),"Gold",AND(H3137&lt;=311,H3137&gt;211),"Silver",H3137&lt;=211,"Bronze")</f>
        <v>Gold</v>
      </c>
      <c r="J3137" t="str" cm="1">
        <f t="array" ref="J3137">_xlfn.IFS(
H3137="444","Champions",
LEFT(H3137,1)="4","Loyal Customers",
MID(H3137,2,1)="4","Potential Loyalists",
LEFT(H3137,1)="3","Promising",
LEFT(H3137,1)="2","Customers Needing Attention",
LEFT(H3137,1)&lt;="2","At Risk",
RIGHT(H3137,1)="4","Can't Lose Them",
TRUE,"Hibernating"
)</f>
        <v>Loyal Customers</v>
      </c>
    </row>
    <row r="3138" spans="1:10" x14ac:dyDescent="0.25">
      <c r="A3138" s="3" t="s">
        <v>3154</v>
      </c>
      <c r="B3138">
        <v>33</v>
      </c>
      <c r="C3138">
        <v>6</v>
      </c>
      <c r="D3138">
        <v>2894.85</v>
      </c>
      <c r="E3138" cm="1">
        <f t="array" ref="E3138">_xlfn.IFS(B3138&gt;87,1,AND(B3138&lt;=87, B3138&gt;45),2,AND(B3138&lt;=45,B3138&gt;18),3,B3138&lt;=18,4)</f>
        <v>3</v>
      </c>
      <c r="F3138" cm="1">
        <f t="array" ref="F3138">_xlfn.IFS(C3138&gt;7,4,AND(C3138&lt;=7, C3138&gt;5),3,AND(C3138&lt;=5,C3138&gt;4),2,C3138&lt;=4,1)</f>
        <v>3</v>
      </c>
      <c r="G3138" cm="1">
        <f t="array" ref="G3138">_xlfn.IFS(D3138&gt;4094,4,AND(D3138&lt;=4094, D3138&gt;2784),3,AND(D3138&lt;=2784,D3138&gt;1779),2,D3138&lt;=1779,1)</f>
        <v>3</v>
      </c>
      <c r="H3138">
        <f t="shared" si="48"/>
        <v>333</v>
      </c>
      <c r="I3138" t="str" cm="1">
        <f t="array" ref="I3138">_xlfn.IFS(H3138&gt;411,"Platinum",AND(H3138&lt;=411, H3138&gt;311),"Gold",AND(H3138&lt;=311,H3138&gt;211),"Silver",H3138&lt;=211,"Bronze")</f>
        <v>Gold</v>
      </c>
      <c r="J3138" t="str" cm="1">
        <f t="array" ref="J3138">_xlfn.IFS(
H3138="444","Champions",
LEFT(H3138,1)="4","Loyal Customers",
MID(H3138,2,1)="4","Potential Loyalists",
LEFT(H3138,1)="3","Promising",
LEFT(H3138,1)="2","Customers Needing Attention",
LEFT(H3138,1)&lt;="2","At Risk",
RIGHT(H3138,1)="4","Can't Lose Them",
TRUE,"Hibernating"
)</f>
        <v>Promising</v>
      </c>
    </row>
    <row r="3139" spans="1:10" x14ac:dyDescent="0.25">
      <c r="A3139" s="3" t="s">
        <v>3155</v>
      </c>
      <c r="B3139">
        <v>71</v>
      </c>
      <c r="C3139">
        <v>5</v>
      </c>
      <c r="D3139">
        <v>940.36</v>
      </c>
      <c r="E3139" cm="1">
        <f t="array" ref="E3139">_xlfn.IFS(B3139&gt;87,1,AND(B3139&lt;=87, B3139&gt;45),2,AND(B3139&lt;=45,B3139&gt;18),3,B3139&lt;=18,4)</f>
        <v>2</v>
      </c>
      <c r="F3139" cm="1">
        <f t="array" ref="F3139">_xlfn.IFS(C3139&gt;7,4,AND(C3139&lt;=7, C3139&gt;5),3,AND(C3139&lt;=5,C3139&gt;4),2,C3139&lt;=4,1)</f>
        <v>2</v>
      </c>
      <c r="G3139" cm="1">
        <f t="array" ref="G3139">_xlfn.IFS(D3139&gt;4094,4,AND(D3139&lt;=4094, D3139&gt;2784),3,AND(D3139&lt;=2784,D3139&gt;1779),2,D3139&lt;=1779,1)</f>
        <v>1</v>
      </c>
      <c r="H3139">
        <f t="shared" si="48"/>
        <v>221</v>
      </c>
      <c r="I3139" t="str" cm="1">
        <f t="array" ref="I3139">_xlfn.IFS(H3139&gt;411,"Platinum",AND(H3139&lt;=411, H3139&gt;311),"Gold",AND(H3139&lt;=311,H3139&gt;211),"Silver",H3139&lt;=211,"Bronze")</f>
        <v>Silver</v>
      </c>
      <c r="J3139" t="str" cm="1">
        <f t="array" ref="J3139">_xlfn.IFS(
H3139="444","Champions",
LEFT(H3139,1)="4","Loyal Customers",
MID(H3139,2,1)="4","Potential Loyalists",
LEFT(H3139,1)="3","Promising",
LEFT(H3139,1)="2","Customers Needing Attention",
LEFT(H3139,1)&lt;="2","At Risk",
RIGHT(H3139,1)="4","Can't Lose Them",
TRUE,"Hibernating"
)</f>
        <v>Customers Needing Attention</v>
      </c>
    </row>
    <row r="3140" spans="1:10" x14ac:dyDescent="0.25">
      <c r="A3140" s="3" t="s">
        <v>3156</v>
      </c>
      <c r="B3140">
        <v>94</v>
      </c>
      <c r="C3140">
        <v>3</v>
      </c>
      <c r="D3140">
        <v>1606.9899999999998</v>
      </c>
      <c r="E3140" cm="1">
        <f t="array" ref="E3140">_xlfn.IFS(B3140&gt;87,1,AND(B3140&lt;=87, B3140&gt;45),2,AND(B3140&lt;=45,B3140&gt;18),3,B3140&lt;=18,4)</f>
        <v>1</v>
      </c>
      <c r="F3140" cm="1">
        <f t="array" ref="F3140">_xlfn.IFS(C3140&gt;7,4,AND(C3140&lt;=7, C3140&gt;5),3,AND(C3140&lt;=5,C3140&gt;4),2,C3140&lt;=4,1)</f>
        <v>1</v>
      </c>
      <c r="G3140" cm="1">
        <f t="array" ref="G3140">_xlfn.IFS(D3140&gt;4094,4,AND(D3140&lt;=4094, D3140&gt;2784),3,AND(D3140&lt;=2784,D3140&gt;1779),2,D3140&lt;=1779,1)</f>
        <v>1</v>
      </c>
      <c r="H3140">
        <f t="shared" si="48"/>
        <v>111</v>
      </c>
      <c r="I3140" t="str" cm="1">
        <f t="array" ref="I3140">_xlfn.IFS(H3140&gt;411,"Platinum",AND(H3140&lt;=411, H3140&gt;311),"Gold",AND(H3140&lt;=311,H3140&gt;211),"Silver",H3140&lt;=211,"Bronze")</f>
        <v>Bronze</v>
      </c>
      <c r="J3140" t="str" cm="1">
        <f t="array" ref="J3140">_xlfn.IFS(
H3140="444","Champions",
LEFT(H3140,1)="4","Loyal Customers",
MID(H3140,2,1)="4","Potential Loyalists",
LEFT(H3140,1)="3","Promising",
LEFT(H3140,1)="2","Customers Needing Attention",
LEFT(H3140,1)&lt;="2","At Risk",
RIGHT(H3140,1)="4","Can't Lose Them",
TRUE,"Hibernating"
)</f>
        <v>At Risk</v>
      </c>
    </row>
    <row r="3141" spans="1:10" x14ac:dyDescent="0.25">
      <c r="A3141" s="3" t="s">
        <v>3157</v>
      </c>
      <c r="B3141">
        <v>62</v>
      </c>
      <c r="C3141">
        <v>10</v>
      </c>
      <c r="D3141">
        <v>3551.2400000000002</v>
      </c>
      <c r="E3141" cm="1">
        <f t="array" ref="E3141">_xlfn.IFS(B3141&gt;87,1,AND(B3141&lt;=87, B3141&gt;45),2,AND(B3141&lt;=45,B3141&gt;18),3,B3141&lt;=18,4)</f>
        <v>2</v>
      </c>
      <c r="F3141" cm="1">
        <f t="array" ref="F3141">_xlfn.IFS(C3141&gt;7,4,AND(C3141&lt;=7, C3141&gt;5),3,AND(C3141&lt;=5,C3141&gt;4),2,C3141&lt;=4,1)</f>
        <v>4</v>
      </c>
      <c r="G3141" cm="1">
        <f t="array" ref="G3141">_xlfn.IFS(D3141&gt;4094,4,AND(D3141&lt;=4094, D3141&gt;2784),3,AND(D3141&lt;=2784,D3141&gt;1779),2,D3141&lt;=1779,1)</f>
        <v>3</v>
      </c>
      <c r="H3141">
        <f t="shared" ref="H3141:H3204" si="49">(100*E3141)+(10*F3141)+G3141</f>
        <v>243</v>
      </c>
      <c r="I3141" t="str" cm="1">
        <f t="array" ref="I3141">_xlfn.IFS(H3141&gt;411,"Platinum",AND(H3141&lt;=411, H3141&gt;311),"Gold",AND(H3141&lt;=311,H3141&gt;211),"Silver",H3141&lt;=211,"Bronze")</f>
        <v>Silver</v>
      </c>
      <c r="J3141" t="str" cm="1">
        <f t="array" ref="J3141">_xlfn.IFS(
H3141="444","Champions",
LEFT(H3141,1)="4","Loyal Customers",
MID(H3141,2,1)="4","Potential Loyalists",
LEFT(H3141,1)="3","Promising",
LEFT(H3141,1)="2","Customers Needing Attention",
LEFT(H3141,1)&lt;="2","At Risk",
RIGHT(H3141,1)="4","Can't Lose Them",
TRUE,"Hibernating"
)</f>
        <v>Potential Loyalists</v>
      </c>
    </row>
    <row r="3142" spans="1:10" x14ac:dyDescent="0.25">
      <c r="A3142" s="3" t="s">
        <v>3158</v>
      </c>
      <c r="B3142">
        <v>84</v>
      </c>
      <c r="C3142">
        <v>3</v>
      </c>
      <c r="D3142">
        <v>3842.5599999999995</v>
      </c>
      <c r="E3142" cm="1">
        <f t="array" ref="E3142">_xlfn.IFS(B3142&gt;87,1,AND(B3142&lt;=87, B3142&gt;45),2,AND(B3142&lt;=45,B3142&gt;18),3,B3142&lt;=18,4)</f>
        <v>2</v>
      </c>
      <c r="F3142" cm="1">
        <f t="array" ref="F3142">_xlfn.IFS(C3142&gt;7,4,AND(C3142&lt;=7, C3142&gt;5),3,AND(C3142&lt;=5,C3142&gt;4),2,C3142&lt;=4,1)</f>
        <v>1</v>
      </c>
      <c r="G3142" cm="1">
        <f t="array" ref="G3142">_xlfn.IFS(D3142&gt;4094,4,AND(D3142&lt;=4094, D3142&gt;2784),3,AND(D3142&lt;=2784,D3142&gt;1779),2,D3142&lt;=1779,1)</f>
        <v>3</v>
      </c>
      <c r="H3142">
        <f t="shared" si="49"/>
        <v>213</v>
      </c>
      <c r="I3142" t="str" cm="1">
        <f t="array" ref="I3142">_xlfn.IFS(H3142&gt;411,"Platinum",AND(H3142&lt;=411, H3142&gt;311),"Gold",AND(H3142&lt;=311,H3142&gt;211),"Silver",H3142&lt;=211,"Bronze")</f>
        <v>Silver</v>
      </c>
      <c r="J3142" t="str" cm="1">
        <f t="array" ref="J3142">_xlfn.IFS(
H3142="444","Champions",
LEFT(H3142,1)="4","Loyal Customers",
MID(H3142,2,1)="4","Potential Loyalists",
LEFT(H3142,1)="3","Promising",
LEFT(H3142,1)="2","Customers Needing Attention",
LEFT(H3142,1)&lt;="2","At Risk",
RIGHT(H3142,1)="4","Can't Lose Them",
TRUE,"Hibernating"
)</f>
        <v>Customers Needing Attention</v>
      </c>
    </row>
    <row r="3143" spans="1:10" x14ac:dyDescent="0.25">
      <c r="A3143" s="3" t="s">
        <v>3159</v>
      </c>
      <c r="B3143">
        <v>14</v>
      </c>
      <c r="C3143">
        <v>4</v>
      </c>
      <c r="D3143">
        <v>3291.4300000000003</v>
      </c>
      <c r="E3143" cm="1">
        <f t="array" ref="E3143">_xlfn.IFS(B3143&gt;87,1,AND(B3143&lt;=87, B3143&gt;45),2,AND(B3143&lt;=45,B3143&gt;18),3,B3143&lt;=18,4)</f>
        <v>4</v>
      </c>
      <c r="F3143" cm="1">
        <f t="array" ref="F3143">_xlfn.IFS(C3143&gt;7,4,AND(C3143&lt;=7, C3143&gt;5),3,AND(C3143&lt;=5,C3143&gt;4),2,C3143&lt;=4,1)</f>
        <v>1</v>
      </c>
      <c r="G3143" cm="1">
        <f t="array" ref="G3143">_xlfn.IFS(D3143&gt;4094,4,AND(D3143&lt;=4094, D3143&gt;2784),3,AND(D3143&lt;=2784,D3143&gt;1779),2,D3143&lt;=1779,1)</f>
        <v>3</v>
      </c>
      <c r="H3143">
        <f t="shared" si="49"/>
        <v>413</v>
      </c>
      <c r="I3143" t="str" cm="1">
        <f t="array" ref="I3143">_xlfn.IFS(H3143&gt;411,"Platinum",AND(H3143&lt;=411, H3143&gt;311),"Gold",AND(H3143&lt;=311,H3143&gt;211),"Silver",H3143&lt;=211,"Bronze")</f>
        <v>Platinum</v>
      </c>
      <c r="J3143" t="str" cm="1">
        <f t="array" ref="J3143">_xlfn.IFS(
H3143="444","Champions",
LEFT(H3143,1)="4","Loyal Customers",
MID(H3143,2,1)="4","Potential Loyalists",
LEFT(H3143,1)="3","Promising",
LEFT(H3143,1)="2","Customers Needing Attention",
LEFT(H3143,1)&lt;="2","At Risk",
RIGHT(H3143,1)="4","Can't Lose Them",
TRUE,"Hibernating"
)</f>
        <v>Loyal Customers</v>
      </c>
    </row>
    <row r="3144" spans="1:10" x14ac:dyDescent="0.25">
      <c r="A3144" s="3" t="s">
        <v>3160</v>
      </c>
      <c r="B3144">
        <v>7</v>
      </c>
      <c r="C3144">
        <v>6</v>
      </c>
      <c r="D3144">
        <v>2244.19</v>
      </c>
      <c r="E3144" cm="1">
        <f t="array" ref="E3144">_xlfn.IFS(B3144&gt;87,1,AND(B3144&lt;=87, B3144&gt;45),2,AND(B3144&lt;=45,B3144&gt;18),3,B3144&lt;=18,4)</f>
        <v>4</v>
      </c>
      <c r="F3144" cm="1">
        <f t="array" ref="F3144">_xlfn.IFS(C3144&gt;7,4,AND(C3144&lt;=7, C3144&gt;5),3,AND(C3144&lt;=5,C3144&gt;4),2,C3144&lt;=4,1)</f>
        <v>3</v>
      </c>
      <c r="G3144" cm="1">
        <f t="array" ref="G3144">_xlfn.IFS(D3144&gt;4094,4,AND(D3144&lt;=4094, D3144&gt;2784),3,AND(D3144&lt;=2784,D3144&gt;1779),2,D3144&lt;=1779,1)</f>
        <v>2</v>
      </c>
      <c r="H3144">
        <f t="shared" si="49"/>
        <v>432</v>
      </c>
      <c r="I3144" t="str" cm="1">
        <f t="array" ref="I3144">_xlfn.IFS(H3144&gt;411,"Platinum",AND(H3144&lt;=411, H3144&gt;311),"Gold",AND(H3144&lt;=311,H3144&gt;211),"Silver",H3144&lt;=211,"Bronze")</f>
        <v>Platinum</v>
      </c>
      <c r="J3144" t="str" cm="1">
        <f t="array" ref="J3144">_xlfn.IFS(
H3144="444","Champions",
LEFT(H3144,1)="4","Loyal Customers",
MID(H3144,2,1)="4","Potential Loyalists",
LEFT(H3144,1)="3","Promising",
LEFT(H3144,1)="2","Customers Needing Attention",
LEFT(H3144,1)&lt;="2","At Risk",
RIGHT(H3144,1)="4","Can't Lose Them",
TRUE,"Hibernating"
)</f>
        <v>Loyal Customers</v>
      </c>
    </row>
    <row r="3145" spans="1:10" x14ac:dyDescent="0.25">
      <c r="A3145" s="3" t="s">
        <v>3161</v>
      </c>
      <c r="B3145">
        <v>20</v>
      </c>
      <c r="C3145">
        <v>7</v>
      </c>
      <c r="D3145">
        <v>5428.9400000000005</v>
      </c>
      <c r="E3145" cm="1">
        <f t="array" ref="E3145">_xlfn.IFS(B3145&gt;87,1,AND(B3145&lt;=87, B3145&gt;45),2,AND(B3145&lt;=45,B3145&gt;18),3,B3145&lt;=18,4)</f>
        <v>3</v>
      </c>
      <c r="F3145" cm="1">
        <f t="array" ref="F3145">_xlfn.IFS(C3145&gt;7,4,AND(C3145&lt;=7, C3145&gt;5),3,AND(C3145&lt;=5,C3145&gt;4),2,C3145&lt;=4,1)</f>
        <v>3</v>
      </c>
      <c r="G3145" cm="1">
        <f t="array" ref="G3145">_xlfn.IFS(D3145&gt;4094,4,AND(D3145&lt;=4094, D3145&gt;2784),3,AND(D3145&lt;=2784,D3145&gt;1779),2,D3145&lt;=1779,1)</f>
        <v>4</v>
      </c>
      <c r="H3145">
        <f t="shared" si="49"/>
        <v>334</v>
      </c>
      <c r="I3145" t="str" cm="1">
        <f t="array" ref="I3145">_xlfn.IFS(H3145&gt;411,"Platinum",AND(H3145&lt;=411, H3145&gt;311),"Gold",AND(H3145&lt;=311,H3145&gt;211),"Silver",H3145&lt;=211,"Bronze")</f>
        <v>Gold</v>
      </c>
      <c r="J3145" t="str" cm="1">
        <f t="array" ref="J3145">_xlfn.IFS(
H3145="444","Champions",
LEFT(H3145,1)="4","Loyal Customers",
MID(H3145,2,1)="4","Potential Loyalists",
LEFT(H3145,1)="3","Promising",
LEFT(H3145,1)="2","Customers Needing Attention",
LEFT(H3145,1)&lt;="2","At Risk",
RIGHT(H3145,1)="4","Can't Lose Them",
TRUE,"Hibernating"
)</f>
        <v>Promising</v>
      </c>
    </row>
    <row r="3146" spans="1:10" x14ac:dyDescent="0.25">
      <c r="A3146" s="3" t="s">
        <v>3162</v>
      </c>
      <c r="B3146">
        <v>15</v>
      </c>
      <c r="C3146">
        <v>5</v>
      </c>
      <c r="D3146">
        <v>1478.6699999999998</v>
      </c>
      <c r="E3146" cm="1">
        <f t="array" ref="E3146">_xlfn.IFS(B3146&gt;87,1,AND(B3146&lt;=87, B3146&gt;45),2,AND(B3146&lt;=45,B3146&gt;18),3,B3146&lt;=18,4)</f>
        <v>4</v>
      </c>
      <c r="F3146" cm="1">
        <f t="array" ref="F3146">_xlfn.IFS(C3146&gt;7,4,AND(C3146&lt;=7, C3146&gt;5),3,AND(C3146&lt;=5,C3146&gt;4),2,C3146&lt;=4,1)</f>
        <v>2</v>
      </c>
      <c r="G3146" cm="1">
        <f t="array" ref="G3146">_xlfn.IFS(D3146&gt;4094,4,AND(D3146&lt;=4094, D3146&gt;2784),3,AND(D3146&lt;=2784,D3146&gt;1779),2,D3146&lt;=1779,1)</f>
        <v>1</v>
      </c>
      <c r="H3146">
        <f t="shared" si="49"/>
        <v>421</v>
      </c>
      <c r="I3146" t="str" cm="1">
        <f t="array" ref="I3146">_xlfn.IFS(H3146&gt;411,"Platinum",AND(H3146&lt;=411, H3146&gt;311),"Gold",AND(H3146&lt;=311,H3146&gt;211),"Silver",H3146&lt;=211,"Bronze")</f>
        <v>Platinum</v>
      </c>
      <c r="J3146" t="str" cm="1">
        <f t="array" ref="J3146">_xlfn.IFS(
H3146="444","Champions",
LEFT(H3146,1)="4","Loyal Customers",
MID(H3146,2,1)="4","Potential Loyalists",
LEFT(H3146,1)="3","Promising",
LEFT(H3146,1)="2","Customers Needing Attention",
LEFT(H3146,1)&lt;="2","At Risk",
RIGHT(H3146,1)="4","Can't Lose Them",
TRUE,"Hibernating"
)</f>
        <v>Loyal Customers</v>
      </c>
    </row>
    <row r="3147" spans="1:10" x14ac:dyDescent="0.25">
      <c r="A3147" s="3" t="s">
        <v>3163</v>
      </c>
      <c r="B3147">
        <v>42</v>
      </c>
      <c r="C3147">
        <v>8</v>
      </c>
      <c r="D3147">
        <v>2431.6000000000004</v>
      </c>
      <c r="E3147" cm="1">
        <f t="array" ref="E3147">_xlfn.IFS(B3147&gt;87,1,AND(B3147&lt;=87, B3147&gt;45),2,AND(B3147&lt;=45,B3147&gt;18),3,B3147&lt;=18,4)</f>
        <v>3</v>
      </c>
      <c r="F3147" cm="1">
        <f t="array" ref="F3147">_xlfn.IFS(C3147&gt;7,4,AND(C3147&lt;=7, C3147&gt;5),3,AND(C3147&lt;=5,C3147&gt;4),2,C3147&lt;=4,1)</f>
        <v>4</v>
      </c>
      <c r="G3147" cm="1">
        <f t="array" ref="G3147">_xlfn.IFS(D3147&gt;4094,4,AND(D3147&lt;=4094, D3147&gt;2784),3,AND(D3147&lt;=2784,D3147&gt;1779),2,D3147&lt;=1779,1)</f>
        <v>2</v>
      </c>
      <c r="H3147">
        <f t="shared" si="49"/>
        <v>342</v>
      </c>
      <c r="I3147" t="str" cm="1">
        <f t="array" ref="I3147">_xlfn.IFS(H3147&gt;411,"Platinum",AND(H3147&lt;=411, H3147&gt;311),"Gold",AND(H3147&lt;=311,H3147&gt;211),"Silver",H3147&lt;=211,"Bronze")</f>
        <v>Gold</v>
      </c>
      <c r="J3147" t="str" cm="1">
        <f t="array" ref="J3147">_xlfn.IFS(
H3147="444","Champions",
LEFT(H3147,1)="4","Loyal Customers",
MID(H3147,2,1)="4","Potential Loyalists",
LEFT(H3147,1)="3","Promising",
LEFT(H3147,1)="2","Customers Needing Attention",
LEFT(H3147,1)&lt;="2","At Risk",
RIGHT(H3147,1)="4","Can't Lose Them",
TRUE,"Hibernating"
)</f>
        <v>Potential Loyalists</v>
      </c>
    </row>
    <row r="3148" spans="1:10" x14ac:dyDescent="0.25">
      <c r="A3148" s="3" t="s">
        <v>3164</v>
      </c>
      <c r="B3148">
        <v>102</v>
      </c>
      <c r="C3148">
        <v>6</v>
      </c>
      <c r="D3148">
        <v>5218.2</v>
      </c>
      <c r="E3148" cm="1">
        <f t="array" ref="E3148">_xlfn.IFS(B3148&gt;87,1,AND(B3148&lt;=87, B3148&gt;45),2,AND(B3148&lt;=45,B3148&gt;18),3,B3148&lt;=18,4)</f>
        <v>1</v>
      </c>
      <c r="F3148" cm="1">
        <f t="array" ref="F3148">_xlfn.IFS(C3148&gt;7,4,AND(C3148&lt;=7, C3148&gt;5),3,AND(C3148&lt;=5,C3148&gt;4),2,C3148&lt;=4,1)</f>
        <v>3</v>
      </c>
      <c r="G3148" cm="1">
        <f t="array" ref="G3148">_xlfn.IFS(D3148&gt;4094,4,AND(D3148&lt;=4094, D3148&gt;2784),3,AND(D3148&lt;=2784,D3148&gt;1779),2,D3148&lt;=1779,1)</f>
        <v>4</v>
      </c>
      <c r="H3148">
        <f t="shared" si="49"/>
        <v>134</v>
      </c>
      <c r="I3148" t="str" cm="1">
        <f t="array" ref="I3148">_xlfn.IFS(H3148&gt;411,"Platinum",AND(H3148&lt;=411, H3148&gt;311),"Gold",AND(H3148&lt;=311,H3148&gt;211),"Silver",H3148&lt;=211,"Bronze")</f>
        <v>Bronze</v>
      </c>
      <c r="J3148" t="str" cm="1">
        <f t="array" ref="J3148">_xlfn.IFS(
H3148="444","Champions",
LEFT(H3148,1)="4","Loyal Customers",
MID(H3148,2,1)="4","Potential Loyalists",
LEFT(H3148,1)="3","Promising",
LEFT(H3148,1)="2","Customers Needing Attention",
LEFT(H3148,1)&lt;="2","At Risk",
RIGHT(H3148,1)="4","Can't Lose Them",
TRUE,"Hibernating"
)</f>
        <v>At Risk</v>
      </c>
    </row>
    <row r="3149" spans="1:10" x14ac:dyDescent="0.25">
      <c r="A3149" s="3" t="s">
        <v>3165</v>
      </c>
      <c r="B3149">
        <v>37</v>
      </c>
      <c r="C3149">
        <v>5</v>
      </c>
      <c r="D3149">
        <v>2073.81</v>
      </c>
      <c r="E3149" cm="1">
        <f t="array" ref="E3149">_xlfn.IFS(B3149&gt;87,1,AND(B3149&lt;=87, B3149&gt;45),2,AND(B3149&lt;=45,B3149&gt;18),3,B3149&lt;=18,4)</f>
        <v>3</v>
      </c>
      <c r="F3149" cm="1">
        <f t="array" ref="F3149">_xlfn.IFS(C3149&gt;7,4,AND(C3149&lt;=7, C3149&gt;5),3,AND(C3149&lt;=5,C3149&gt;4),2,C3149&lt;=4,1)</f>
        <v>2</v>
      </c>
      <c r="G3149" cm="1">
        <f t="array" ref="G3149">_xlfn.IFS(D3149&gt;4094,4,AND(D3149&lt;=4094, D3149&gt;2784),3,AND(D3149&lt;=2784,D3149&gt;1779),2,D3149&lt;=1779,1)</f>
        <v>2</v>
      </c>
      <c r="H3149">
        <f t="shared" si="49"/>
        <v>322</v>
      </c>
      <c r="I3149" t="str" cm="1">
        <f t="array" ref="I3149">_xlfn.IFS(H3149&gt;411,"Platinum",AND(H3149&lt;=411, H3149&gt;311),"Gold",AND(H3149&lt;=311,H3149&gt;211),"Silver",H3149&lt;=211,"Bronze")</f>
        <v>Gold</v>
      </c>
      <c r="J3149" t="str" cm="1">
        <f t="array" ref="J3149">_xlfn.IFS(
H3149="444","Champions",
LEFT(H3149,1)="4","Loyal Customers",
MID(H3149,2,1)="4","Potential Loyalists",
LEFT(H3149,1)="3","Promising",
LEFT(H3149,1)="2","Customers Needing Attention",
LEFT(H3149,1)&lt;="2","At Risk",
RIGHT(H3149,1)="4","Can't Lose Them",
TRUE,"Hibernating"
)</f>
        <v>Promising</v>
      </c>
    </row>
    <row r="3150" spans="1:10" x14ac:dyDescent="0.25">
      <c r="A3150" s="3" t="s">
        <v>3166</v>
      </c>
      <c r="B3150">
        <v>8</v>
      </c>
      <c r="C3150">
        <v>6</v>
      </c>
      <c r="D3150">
        <v>812.72</v>
      </c>
      <c r="E3150" cm="1">
        <f t="array" ref="E3150">_xlfn.IFS(B3150&gt;87,1,AND(B3150&lt;=87, B3150&gt;45),2,AND(B3150&lt;=45,B3150&gt;18),3,B3150&lt;=18,4)</f>
        <v>4</v>
      </c>
      <c r="F3150" cm="1">
        <f t="array" ref="F3150">_xlfn.IFS(C3150&gt;7,4,AND(C3150&lt;=7, C3150&gt;5),3,AND(C3150&lt;=5,C3150&gt;4),2,C3150&lt;=4,1)</f>
        <v>3</v>
      </c>
      <c r="G3150" cm="1">
        <f t="array" ref="G3150">_xlfn.IFS(D3150&gt;4094,4,AND(D3150&lt;=4094, D3150&gt;2784),3,AND(D3150&lt;=2784,D3150&gt;1779),2,D3150&lt;=1779,1)</f>
        <v>1</v>
      </c>
      <c r="H3150">
        <f t="shared" si="49"/>
        <v>431</v>
      </c>
      <c r="I3150" t="str" cm="1">
        <f t="array" ref="I3150">_xlfn.IFS(H3150&gt;411,"Platinum",AND(H3150&lt;=411, H3150&gt;311),"Gold",AND(H3150&lt;=311,H3150&gt;211),"Silver",H3150&lt;=211,"Bronze")</f>
        <v>Platinum</v>
      </c>
      <c r="J3150" t="str" cm="1">
        <f t="array" ref="J3150">_xlfn.IFS(
H3150="444","Champions",
LEFT(H3150,1)="4","Loyal Customers",
MID(H3150,2,1)="4","Potential Loyalists",
LEFT(H3150,1)="3","Promising",
LEFT(H3150,1)="2","Customers Needing Attention",
LEFT(H3150,1)&lt;="2","At Risk",
RIGHT(H3150,1)="4","Can't Lose Them",
TRUE,"Hibernating"
)</f>
        <v>Loyal Customers</v>
      </c>
    </row>
    <row r="3151" spans="1:10" x14ac:dyDescent="0.25">
      <c r="A3151" s="3" t="s">
        <v>3167</v>
      </c>
      <c r="B3151">
        <v>81</v>
      </c>
      <c r="C3151">
        <v>4</v>
      </c>
      <c r="D3151">
        <v>2967.8</v>
      </c>
      <c r="E3151" cm="1">
        <f t="array" ref="E3151">_xlfn.IFS(B3151&gt;87,1,AND(B3151&lt;=87, B3151&gt;45),2,AND(B3151&lt;=45,B3151&gt;18),3,B3151&lt;=18,4)</f>
        <v>2</v>
      </c>
      <c r="F3151" cm="1">
        <f t="array" ref="F3151">_xlfn.IFS(C3151&gt;7,4,AND(C3151&lt;=7, C3151&gt;5),3,AND(C3151&lt;=5,C3151&gt;4),2,C3151&lt;=4,1)</f>
        <v>1</v>
      </c>
      <c r="G3151" cm="1">
        <f t="array" ref="G3151">_xlfn.IFS(D3151&gt;4094,4,AND(D3151&lt;=4094, D3151&gt;2784),3,AND(D3151&lt;=2784,D3151&gt;1779),2,D3151&lt;=1779,1)</f>
        <v>3</v>
      </c>
      <c r="H3151">
        <f t="shared" si="49"/>
        <v>213</v>
      </c>
      <c r="I3151" t="str" cm="1">
        <f t="array" ref="I3151">_xlfn.IFS(H3151&gt;411,"Platinum",AND(H3151&lt;=411, H3151&gt;311),"Gold",AND(H3151&lt;=311,H3151&gt;211),"Silver",H3151&lt;=211,"Bronze")</f>
        <v>Silver</v>
      </c>
      <c r="J3151" t="str" cm="1">
        <f t="array" ref="J3151">_xlfn.IFS(
H3151="444","Champions",
LEFT(H3151,1)="4","Loyal Customers",
MID(H3151,2,1)="4","Potential Loyalists",
LEFT(H3151,1)="3","Promising",
LEFT(H3151,1)="2","Customers Needing Attention",
LEFT(H3151,1)&lt;="2","At Risk",
RIGHT(H3151,1)="4","Can't Lose Them",
TRUE,"Hibernating"
)</f>
        <v>Customers Needing Attention</v>
      </c>
    </row>
    <row r="3152" spans="1:10" x14ac:dyDescent="0.25">
      <c r="A3152" s="3" t="s">
        <v>3168</v>
      </c>
      <c r="B3152">
        <v>12</v>
      </c>
      <c r="C3152">
        <v>3</v>
      </c>
      <c r="D3152">
        <v>541.32999999999993</v>
      </c>
      <c r="E3152" cm="1">
        <f t="array" ref="E3152">_xlfn.IFS(B3152&gt;87,1,AND(B3152&lt;=87, B3152&gt;45),2,AND(B3152&lt;=45,B3152&gt;18),3,B3152&lt;=18,4)</f>
        <v>4</v>
      </c>
      <c r="F3152" cm="1">
        <f t="array" ref="F3152">_xlfn.IFS(C3152&gt;7,4,AND(C3152&lt;=7, C3152&gt;5),3,AND(C3152&lt;=5,C3152&gt;4),2,C3152&lt;=4,1)</f>
        <v>1</v>
      </c>
      <c r="G3152" cm="1">
        <f t="array" ref="G3152">_xlfn.IFS(D3152&gt;4094,4,AND(D3152&lt;=4094, D3152&gt;2784),3,AND(D3152&lt;=2784,D3152&gt;1779),2,D3152&lt;=1779,1)</f>
        <v>1</v>
      </c>
      <c r="H3152">
        <f t="shared" si="49"/>
        <v>411</v>
      </c>
      <c r="I3152" t="str" cm="1">
        <f t="array" ref="I3152">_xlfn.IFS(H3152&gt;411,"Platinum",AND(H3152&lt;=411, H3152&gt;311),"Gold",AND(H3152&lt;=311,H3152&gt;211),"Silver",H3152&lt;=211,"Bronze")</f>
        <v>Gold</v>
      </c>
      <c r="J3152" t="str" cm="1">
        <f t="array" ref="J3152">_xlfn.IFS(
H3152="444","Champions",
LEFT(H3152,1)="4","Loyal Customers",
MID(H3152,2,1)="4","Potential Loyalists",
LEFT(H3152,1)="3","Promising",
LEFT(H3152,1)="2","Customers Needing Attention",
LEFT(H3152,1)&lt;="2","At Risk",
RIGHT(H3152,1)="4","Can't Lose Them",
TRUE,"Hibernating"
)</f>
        <v>Loyal Customers</v>
      </c>
    </row>
    <row r="3153" spans="1:10" x14ac:dyDescent="0.25">
      <c r="A3153" s="3" t="s">
        <v>3169</v>
      </c>
      <c r="B3153">
        <v>20</v>
      </c>
      <c r="C3153">
        <v>6</v>
      </c>
      <c r="D3153">
        <v>5294.7500000000009</v>
      </c>
      <c r="E3153" cm="1">
        <f t="array" ref="E3153">_xlfn.IFS(B3153&gt;87,1,AND(B3153&lt;=87, B3153&gt;45),2,AND(B3153&lt;=45,B3153&gt;18),3,B3153&lt;=18,4)</f>
        <v>3</v>
      </c>
      <c r="F3153" cm="1">
        <f t="array" ref="F3153">_xlfn.IFS(C3153&gt;7,4,AND(C3153&lt;=7, C3153&gt;5),3,AND(C3153&lt;=5,C3153&gt;4),2,C3153&lt;=4,1)</f>
        <v>3</v>
      </c>
      <c r="G3153" cm="1">
        <f t="array" ref="G3153">_xlfn.IFS(D3153&gt;4094,4,AND(D3153&lt;=4094, D3153&gt;2784),3,AND(D3153&lt;=2784,D3153&gt;1779),2,D3153&lt;=1779,1)</f>
        <v>4</v>
      </c>
      <c r="H3153">
        <f t="shared" si="49"/>
        <v>334</v>
      </c>
      <c r="I3153" t="str" cm="1">
        <f t="array" ref="I3153">_xlfn.IFS(H3153&gt;411,"Platinum",AND(H3153&lt;=411, H3153&gt;311),"Gold",AND(H3153&lt;=311,H3153&gt;211),"Silver",H3153&lt;=211,"Bronze")</f>
        <v>Gold</v>
      </c>
      <c r="J3153" t="str" cm="1">
        <f t="array" ref="J3153">_xlfn.IFS(
H3153="444","Champions",
LEFT(H3153,1)="4","Loyal Customers",
MID(H3153,2,1)="4","Potential Loyalists",
LEFT(H3153,1)="3","Promising",
LEFT(H3153,1)="2","Customers Needing Attention",
LEFT(H3153,1)&lt;="2","At Risk",
RIGHT(H3153,1)="4","Can't Lose Them",
TRUE,"Hibernating"
)</f>
        <v>Promising</v>
      </c>
    </row>
    <row r="3154" spans="1:10" x14ac:dyDescent="0.25">
      <c r="A3154" s="3" t="s">
        <v>3170</v>
      </c>
      <c r="B3154">
        <v>64</v>
      </c>
      <c r="C3154">
        <v>5</v>
      </c>
      <c r="D3154">
        <v>2848.24</v>
      </c>
      <c r="E3154" cm="1">
        <f t="array" ref="E3154">_xlfn.IFS(B3154&gt;87,1,AND(B3154&lt;=87, B3154&gt;45),2,AND(B3154&lt;=45,B3154&gt;18),3,B3154&lt;=18,4)</f>
        <v>2</v>
      </c>
      <c r="F3154" cm="1">
        <f t="array" ref="F3154">_xlfn.IFS(C3154&gt;7,4,AND(C3154&lt;=7, C3154&gt;5),3,AND(C3154&lt;=5,C3154&gt;4),2,C3154&lt;=4,1)</f>
        <v>2</v>
      </c>
      <c r="G3154" cm="1">
        <f t="array" ref="G3154">_xlfn.IFS(D3154&gt;4094,4,AND(D3154&lt;=4094, D3154&gt;2784),3,AND(D3154&lt;=2784,D3154&gt;1779),2,D3154&lt;=1779,1)</f>
        <v>3</v>
      </c>
      <c r="H3154">
        <f t="shared" si="49"/>
        <v>223</v>
      </c>
      <c r="I3154" t="str" cm="1">
        <f t="array" ref="I3154">_xlfn.IFS(H3154&gt;411,"Platinum",AND(H3154&lt;=411, H3154&gt;311),"Gold",AND(H3154&lt;=311,H3154&gt;211),"Silver",H3154&lt;=211,"Bronze")</f>
        <v>Silver</v>
      </c>
      <c r="J3154" t="str" cm="1">
        <f t="array" ref="J3154">_xlfn.IFS(
H3154="444","Champions",
LEFT(H3154,1)="4","Loyal Customers",
MID(H3154,2,1)="4","Potential Loyalists",
LEFT(H3154,1)="3","Promising",
LEFT(H3154,1)="2","Customers Needing Attention",
LEFT(H3154,1)&lt;="2","At Risk",
RIGHT(H3154,1)="4","Can't Lose Them",
TRUE,"Hibernating"
)</f>
        <v>Customers Needing Attention</v>
      </c>
    </row>
    <row r="3155" spans="1:10" x14ac:dyDescent="0.25">
      <c r="A3155" s="3" t="s">
        <v>3171</v>
      </c>
      <c r="B3155">
        <v>39</v>
      </c>
      <c r="C3155">
        <v>8</v>
      </c>
      <c r="D3155">
        <v>5678.4000000000005</v>
      </c>
      <c r="E3155" cm="1">
        <f t="array" ref="E3155">_xlfn.IFS(B3155&gt;87,1,AND(B3155&lt;=87, B3155&gt;45),2,AND(B3155&lt;=45,B3155&gt;18),3,B3155&lt;=18,4)</f>
        <v>3</v>
      </c>
      <c r="F3155" cm="1">
        <f t="array" ref="F3155">_xlfn.IFS(C3155&gt;7,4,AND(C3155&lt;=7, C3155&gt;5),3,AND(C3155&lt;=5,C3155&gt;4),2,C3155&lt;=4,1)</f>
        <v>4</v>
      </c>
      <c r="G3155" cm="1">
        <f t="array" ref="G3155">_xlfn.IFS(D3155&gt;4094,4,AND(D3155&lt;=4094, D3155&gt;2784),3,AND(D3155&lt;=2784,D3155&gt;1779),2,D3155&lt;=1779,1)</f>
        <v>4</v>
      </c>
      <c r="H3155">
        <f t="shared" si="49"/>
        <v>344</v>
      </c>
      <c r="I3155" t="str" cm="1">
        <f t="array" ref="I3155">_xlfn.IFS(H3155&gt;411,"Platinum",AND(H3155&lt;=411, H3155&gt;311),"Gold",AND(H3155&lt;=311,H3155&gt;211),"Silver",H3155&lt;=211,"Bronze")</f>
        <v>Gold</v>
      </c>
      <c r="J3155" t="str" cm="1">
        <f t="array" ref="J3155">_xlfn.IFS(
H3155="444","Champions",
LEFT(H3155,1)="4","Loyal Customers",
MID(H3155,2,1)="4","Potential Loyalists",
LEFT(H3155,1)="3","Promising",
LEFT(H3155,1)="2","Customers Needing Attention",
LEFT(H3155,1)&lt;="2","At Risk",
RIGHT(H3155,1)="4","Can't Lose Them",
TRUE,"Hibernating"
)</f>
        <v>Potential Loyalists</v>
      </c>
    </row>
    <row r="3156" spans="1:10" x14ac:dyDescent="0.25">
      <c r="A3156" s="3" t="s">
        <v>3172</v>
      </c>
      <c r="B3156">
        <v>50</v>
      </c>
      <c r="C3156">
        <v>9</v>
      </c>
      <c r="D3156">
        <v>5027.49</v>
      </c>
      <c r="E3156" cm="1">
        <f t="array" ref="E3156">_xlfn.IFS(B3156&gt;87,1,AND(B3156&lt;=87, B3156&gt;45),2,AND(B3156&lt;=45,B3156&gt;18),3,B3156&lt;=18,4)</f>
        <v>2</v>
      </c>
      <c r="F3156" cm="1">
        <f t="array" ref="F3156">_xlfn.IFS(C3156&gt;7,4,AND(C3156&lt;=7, C3156&gt;5),3,AND(C3156&lt;=5,C3156&gt;4),2,C3156&lt;=4,1)</f>
        <v>4</v>
      </c>
      <c r="G3156" cm="1">
        <f t="array" ref="G3156">_xlfn.IFS(D3156&gt;4094,4,AND(D3156&lt;=4094, D3156&gt;2784),3,AND(D3156&lt;=2784,D3156&gt;1779),2,D3156&lt;=1779,1)</f>
        <v>4</v>
      </c>
      <c r="H3156">
        <f t="shared" si="49"/>
        <v>244</v>
      </c>
      <c r="I3156" t="str" cm="1">
        <f t="array" ref="I3156">_xlfn.IFS(H3156&gt;411,"Platinum",AND(H3156&lt;=411, H3156&gt;311),"Gold",AND(H3156&lt;=311,H3156&gt;211),"Silver",H3156&lt;=211,"Bronze")</f>
        <v>Silver</v>
      </c>
      <c r="J3156" t="str" cm="1">
        <f t="array" ref="J3156">_xlfn.IFS(
H3156="444","Champions",
LEFT(H3156,1)="4","Loyal Customers",
MID(H3156,2,1)="4","Potential Loyalists",
LEFT(H3156,1)="3","Promising",
LEFT(H3156,1)="2","Customers Needing Attention",
LEFT(H3156,1)&lt;="2","At Risk",
RIGHT(H3156,1)="4","Can't Lose Them",
TRUE,"Hibernating"
)</f>
        <v>Potential Loyalists</v>
      </c>
    </row>
    <row r="3157" spans="1:10" x14ac:dyDescent="0.25">
      <c r="A3157" s="3" t="s">
        <v>3173</v>
      </c>
      <c r="B3157">
        <v>10</v>
      </c>
      <c r="C3157">
        <v>5</v>
      </c>
      <c r="D3157">
        <v>3763.9199999999996</v>
      </c>
      <c r="E3157" cm="1">
        <f t="array" ref="E3157">_xlfn.IFS(B3157&gt;87,1,AND(B3157&lt;=87, B3157&gt;45),2,AND(B3157&lt;=45,B3157&gt;18),3,B3157&lt;=18,4)</f>
        <v>4</v>
      </c>
      <c r="F3157" cm="1">
        <f t="array" ref="F3157">_xlfn.IFS(C3157&gt;7,4,AND(C3157&lt;=7, C3157&gt;5),3,AND(C3157&lt;=5,C3157&gt;4),2,C3157&lt;=4,1)</f>
        <v>2</v>
      </c>
      <c r="G3157" cm="1">
        <f t="array" ref="G3157">_xlfn.IFS(D3157&gt;4094,4,AND(D3157&lt;=4094, D3157&gt;2784),3,AND(D3157&lt;=2784,D3157&gt;1779),2,D3157&lt;=1779,1)</f>
        <v>3</v>
      </c>
      <c r="H3157">
        <f t="shared" si="49"/>
        <v>423</v>
      </c>
      <c r="I3157" t="str" cm="1">
        <f t="array" ref="I3157">_xlfn.IFS(H3157&gt;411,"Platinum",AND(H3157&lt;=411, H3157&gt;311),"Gold",AND(H3157&lt;=311,H3157&gt;211),"Silver",H3157&lt;=211,"Bronze")</f>
        <v>Platinum</v>
      </c>
      <c r="J3157" t="str" cm="1">
        <f t="array" ref="J3157">_xlfn.IFS(
H3157="444","Champions",
LEFT(H3157,1)="4","Loyal Customers",
MID(H3157,2,1)="4","Potential Loyalists",
LEFT(H3157,1)="3","Promising",
LEFT(H3157,1)="2","Customers Needing Attention",
LEFT(H3157,1)&lt;="2","At Risk",
RIGHT(H3157,1)="4","Can't Lose Them",
TRUE,"Hibernating"
)</f>
        <v>Loyal Customers</v>
      </c>
    </row>
    <row r="3158" spans="1:10" x14ac:dyDescent="0.25">
      <c r="A3158" s="3" t="s">
        <v>3174</v>
      </c>
      <c r="B3158">
        <v>7</v>
      </c>
      <c r="C3158">
        <v>5</v>
      </c>
      <c r="D3158">
        <v>2400.83</v>
      </c>
      <c r="E3158" cm="1">
        <f t="array" ref="E3158">_xlfn.IFS(B3158&gt;87,1,AND(B3158&lt;=87, B3158&gt;45),2,AND(B3158&lt;=45,B3158&gt;18),3,B3158&lt;=18,4)</f>
        <v>4</v>
      </c>
      <c r="F3158" cm="1">
        <f t="array" ref="F3158">_xlfn.IFS(C3158&gt;7,4,AND(C3158&lt;=7, C3158&gt;5),3,AND(C3158&lt;=5,C3158&gt;4),2,C3158&lt;=4,1)</f>
        <v>2</v>
      </c>
      <c r="G3158" cm="1">
        <f t="array" ref="G3158">_xlfn.IFS(D3158&gt;4094,4,AND(D3158&lt;=4094, D3158&gt;2784),3,AND(D3158&lt;=2784,D3158&gt;1779),2,D3158&lt;=1779,1)</f>
        <v>2</v>
      </c>
      <c r="H3158">
        <f t="shared" si="49"/>
        <v>422</v>
      </c>
      <c r="I3158" t="str" cm="1">
        <f t="array" ref="I3158">_xlfn.IFS(H3158&gt;411,"Platinum",AND(H3158&lt;=411, H3158&gt;311),"Gold",AND(H3158&lt;=311,H3158&gt;211),"Silver",H3158&lt;=211,"Bronze")</f>
        <v>Platinum</v>
      </c>
      <c r="J3158" t="str" cm="1">
        <f t="array" ref="J3158">_xlfn.IFS(
H3158="444","Champions",
LEFT(H3158,1)="4","Loyal Customers",
MID(H3158,2,1)="4","Potential Loyalists",
LEFT(H3158,1)="3","Promising",
LEFT(H3158,1)="2","Customers Needing Attention",
LEFT(H3158,1)&lt;="2","At Risk",
RIGHT(H3158,1)="4","Can't Lose Them",
TRUE,"Hibernating"
)</f>
        <v>Loyal Customers</v>
      </c>
    </row>
    <row r="3159" spans="1:10" x14ac:dyDescent="0.25">
      <c r="A3159" s="3" t="s">
        <v>3175</v>
      </c>
      <c r="B3159">
        <v>16</v>
      </c>
      <c r="C3159">
        <v>8</v>
      </c>
      <c r="D3159">
        <v>4659</v>
      </c>
      <c r="E3159" cm="1">
        <f t="array" ref="E3159">_xlfn.IFS(B3159&gt;87,1,AND(B3159&lt;=87, B3159&gt;45),2,AND(B3159&lt;=45,B3159&gt;18),3,B3159&lt;=18,4)</f>
        <v>4</v>
      </c>
      <c r="F3159" cm="1">
        <f t="array" ref="F3159">_xlfn.IFS(C3159&gt;7,4,AND(C3159&lt;=7, C3159&gt;5),3,AND(C3159&lt;=5,C3159&gt;4),2,C3159&lt;=4,1)</f>
        <v>4</v>
      </c>
      <c r="G3159" cm="1">
        <f t="array" ref="G3159">_xlfn.IFS(D3159&gt;4094,4,AND(D3159&lt;=4094, D3159&gt;2784),3,AND(D3159&lt;=2784,D3159&gt;1779),2,D3159&lt;=1779,1)</f>
        <v>4</v>
      </c>
      <c r="H3159">
        <f t="shared" si="49"/>
        <v>444</v>
      </c>
      <c r="I3159" t="str" cm="1">
        <f t="array" ref="I3159">_xlfn.IFS(H3159&gt;411,"Platinum",AND(H3159&lt;=411, H3159&gt;311),"Gold",AND(H3159&lt;=311,H3159&gt;211),"Silver",H3159&lt;=211,"Bronze")</f>
        <v>Platinum</v>
      </c>
      <c r="J3159" t="str" cm="1">
        <f t="array" ref="J3159">_xlfn.IFS(
H3159="444","Champions",
LEFT(H3159,1)="4","Loyal Customers",
MID(H3159,2,1)="4","Potential Loyalists",
LEFT(H3159,1)="3","Promising",
LEFT(H3159,1)="2","Customers Needing Attention",
LEFT(H3159,1)&lt;="2","At Risk",
RIGHT(H3159,1)="4","Can't Lose Them",
TRUE,"Hibernating"
)</f>
        <v>Loyal Customers</v>
      </c>
    </row>
    <row r="3160" spans="1:10" x14ac:dyDescent="0.25">
      <c r="A3160" s="3" t="s">
        <v>3176</v>
      </c>
      <c r="B3160">
        <v>21</v>
      </c>
      <c r="C3160">
        <v>7</v>
      </c>
      <c r="D3160">
        <v>1879.14</v>
      </c>
      <c r="E3160" cm="1">
        <f t="array" ref="E3160">_xlfn.IFS(B3160&gt;87,1,AND(B3160&lt;=87, B3160&gt;45),2,AND(B3160&lt;=45,B3160&gt;18),3,B3160&lt;=18,4)</f>
        <v>3</v>
      </c>
      <c r="F3160" cm="1">
        <f t="array" ref="F3160">_xlfn.IFS(C3160&gt;7,4,AND(C3160&lt;=7, C3160&gt;5),3,AND(C3160&lt;=5,C3160&gt;4),2,C3160&lt;=4,1)</f>
        <v>3</v>
      </c>
      <c r="G3160" cm="1">
        <f t="array" ref="G3160">_xlfn.IFS(D3160&gt;4094,4,AND(D3160&lt;=4094, D3160&gt;2784),3,AND(D3160&lt;=2784,D3160&gt;1779),2,D3160&lt;=1779,1)</f>
        <v>2</v>
      </c>
      <c r="H3160">
        <f t="shared" si="49"/>
        <v>332</v>
      </c>
      <c r="I3160" t="str" cm="1">
        <f t="array" ref="I3160">_xlfn.IFS(H3160&gt;411,"Platinum",AND(H3160&lt;=411, H3160&gt;311),"Gold",AND(H3160&lt;=311,H3160&gt;211),"Silver",H3160&lt;=211,"Bronze")</f>
        <v>Gold</v>
      </c>
      <c r="J3160" t="str" cm="1">
        <f t="array" ref="J3160">_xlfn.IFS(
H3160="444","Champions",
LEFT(H3160,1)="4","Loyal Customers",
MID(H3160,2,1)="4","Potential Loyalists",
LEFT(H3160,1)="3","Promising",
LEFT(H3160,1)="2","Customers Needing Attention",
LEFT(H3160,1)&lt;="2","At Risk",
RIGHT(H3160,1)="4","Can't Lose Them",
TRUE,"Hibernating"
)</f>
        <v>Promising</v>
      </c>
    </row>
    <row r="3161" spans="1:10" x14ac:dyDescent="0.25">
      <c r="A3161" s="3" t="s">
        <v>3177</v>
      </c>
      <c r="B3161">
        <v>11</v>
      </c>
      <c r="C3161">
        <v>4</v>
      </c>
      <c r="D3161">
        <v>3996.6</v>
      </c>
      <c r="E3161" cm="1">
        <f t="array" ref="E3161">_xlfn.IFS(B3161&gt;87,1,AND(B3161&lt;=87, B3161&gt;45),2,AND(B3161&lt;=45,B3161&gt;18),3,B3161&lt;=18,4)</f>
        <v>4</v>
      </c>
      <c r="F3161" cm="1">
        <f t="array" ref="F3161">_xlfn.IFS(C3161&gt;7,4,AND(C3161&lt;=7, C3161&gt;5),3,AND(C3161&lt;=5,C3161&gt;4),2,C3161&lt;=4,1)</f>
        <v>1</v>
      </c>
      <c r="G3161" cm="1">
        <f t="array" ref="G3161">_xlfn.IFS(D3161&gt;4094,4,AND(D3161&lt;=4094, D3161&gt;2784),3,AND(D3161&lt;=2784,D3161&gt;1779),2,D3161&lt;=1779,1)</f>
        <v>3</v>
      </c>
      <c r="H3161">
        <f t="shared" si="49"/>
        <v>413</v>
      </c>
      <c r="I3161" t="str" cm="1">
        <f t="array" ref="I3161">_xlfn.IFS(H3161&gt;411,"Platinum",AND(H3161&lt;=411, H3161&gt;311),"Gold",AND(H3161&lt;=311,H3161&gt;211),"Silver",H3161&lt;=211,"Bronze")</f>
        <v>Platinum</v>
      </c>
      <c r="J3161" t="str" cm="1">
        <f t="array" ref="J3161">_xlfn.IFS(
H3161="444","Champions",
LEFT(H3161,1)="4","Loyal Customers",
MID(H3161,2,1)="4","Potential Loyalists",
LEFT(H3161,1)="3","Promising",
LEFT(H3161,1)="2","Customers Needing Attention",
LEFT(H3161,1)&lt;="2","At Risk",
RIGHT(H3161,1)="4","Can't Lose Them",
TRUE,"Hibernating"
)</f>
        <v>Loyal Customers</v>
      </c>
    </row>
    <row r="3162" spans="1:10" x14ac:dyDescent="0.25">
      <c r="A3162" s="3" t="s">
        <v>3178</v>
      </c>
      <c r="B3162">
        <v>76</v>
      </c>
      <c r="C3162">
        <v>3</v>
      </c>
      <c r="D3162">
        <v>1295.96</v>
      </c>
      <c r="E3162" cm="1">
        <f t="array" ref="E3162">_xlfn.IFS(B3162&gt;87,1,AND(B3162&lt;=87, B3162&gt;45),2,AND(B3162&lt;=45,B3162&gt;18),3,B3162&lt;=18,4)</f>
        <v>2</v>
      </c>
      <c r="F3162" cm="1">
        <f t="array" ref="F3162">_xlfn.IFS(C3162&gt;7,4,AND(C3162&lt;=7, C3162&gt;5),3,AND(C3162&lt;=5,C3162&gt;4),2,C3162&lt;=4,1)</f>
        <v>1</v>
      </c>
      <c r="G3162" cm="1">
        <f t="array" ref="G3162">_xlfn.IFS(D3162&gt;4094,4,AND(D3162&lt;=4094, D3162&gt;2784),3,AND(D3162&lt;=2784,D3162&gt;1779),2,D3162&lt;=1779,1)</f>
        <v>1</v>
      </c>
      <c r="H3162">
        <f t="shared" si="49"/>
        <v>211</v>
      </c>
      <c r="I3162" t="str" cm="1">
        <f t="array" ref="I3162">_xlfn.IFS(H3162&gt;411,"Platinum",AND(H3162&lt;=411, H3162&gt;311),"Gold",AND(H3162&lt;=311,H3162&gt;211),"Silver",H3162&lt;=211,"Bronze")</f>
        <v>Bronze</v>
      </c>
      <c r="J3162" t="str" cm="1">
        <f t="array" ref="J3162">_xlfn.IFS(
H3162="444","Champions",
LEFT(H3162,1)="4","Loyal Customers",
MID(H3162,2,1)="4","Potential Loyalists",
LEFT(H3162,1)="3","Promising",
LEFT(H3162,1)="2","Customers Needing Attention",
LEFT(H3162,1)&lt;="2","At Risk",
RIGHT(H3162,1)="4","Can't Lose Them",
TRUE,"Hibernating"
)</f>
        <v>Customers Needing Attention</v>
      </c>
    </row>
    <row r="3163" spans="1:10" x14ac:dyDescent="0.25">
      <c r="A3163" s="3" t="s">
        <v>3179</v>
      </c>
      <c r="B3163">
        <v>55</v>
      </c>
      <c r="C3163">
        <v>3</v>
      </c>
      <c r="D3163">
        <v>976.24000000000012</v>
      </c>
      <c r="E3163" cm="1">
        <f t="array" ref="E3163">_xlfn.IFS(B3163&gt;87,1,AND(B3163&lt;=87, B3163&gt;45),2,AND(B3163&lt;=45,B3163&gt;18),3,B3163&lt;=18,4)</f>
        <v>2</v>
      </c>
      <c r="F3163" cm="1">
        <f t="array" ref="F3163">_xlfn.IFS(C3163&gt;7,4,AND(C3163&lt;=7, C3163&gt;5),3,AND(C3163&lt;=5,C3163&gt;4),2,C3163&lt;=4,1)</f>
        <v>1</v>
      </c>
      <c r="G3163" cm="1">
        <f t="array" ref="G3163">_xlfn.IFS(D3163&gt;4094,4,AND(D3163&lt;=4094, D3163&gt;2784),3,AND(D3163&lt;=2784,D3163&gt;1779),2,D3163&lt;=1779,1)</f>
        <v>1</v>
      </c>
      <c r="H3163">
        <f t="shared" si="49"/>
        <v>211</v>
      </c>
      <c r="I3163" t="str" cm="1">
        <f t="array" ref="I3163">_xlfn.IFS(H3163&gt;411,"Platinum",AND(H3163&lt;=411, H3163&gt;311),"Gold",AND(H3163&lt;=311,H3163&gt;211),"Silver",H3163&lt;=211,"Bronze")</f>
        <v>Bronze</v>
      </c>
      <c r="J3163" t="str" cm="1">
        <f t="array" ref="J3163">_xlfn.IFS(
H3163="444","Champions",
LEFT(H3163,1)="4","Loyal Customers",
MID(H3163,2,1)="4","Potential Loyalists",
LEFT(H3163,1)="3","Promising",
LEFT(H3163,1)="2","Customers Needing Attention",
LEFT(H3163,1)&lt;="2","At Risk",
RIGHT(H3163,1)="4","Can't Lose Them",
TRUE,"Hibernating"
)</f>
        <v>Customers Needing Attention</v>
      </c>
    </row>
    <row r="3164" spans="1:10" x14ac:dyDescent="0.25">
      <c r="A3164" s="3" t="s">
        <v>3180</v>
      </c>
      <c r="B3164">
        <v>253</v>
      </c>
      <c r="C3164">
        <v>3</v>
      </c>
      <c r="D3164">
        <v>220.11</v>
      </c>
      <c r="E3164" cm="1">
        <f t="array" ref="E3164">_xlfn.IFS(B3164&gt;87,1,AND(B3164&lt;=87, B3164&gt;45),2,AND(B3164&lt;=45,B3164&gt;18),3,B3164&lt;=18,4)</f>
        <v>1</v>
      </c>
      <c r="F3164" cm="1">
        <f t="array" ref="F3164">_xlfn.IFS(C3164&gt;7,4,AND(C3164&lt;=7, C3164&gt;5),3,AND(C3164&lt;=5,C3164&gt;4),2,C3164&lt;=4,1)</f>
        <v>1</v>
      </c>
      <c r="G3164" cm="1">
        <f t="array" ref="G3164">_xlfn.IFS(D3164&gt;4094,4,AND(D3164&lt;=4094, D3164&gt;2784),3,AND(D3164&lt;=2784,D3164&gt;1779),2,D3164&lt;=1779,1)</f>
        <v>1</v>
      </c>
      <c r="H3164">
        <f t="shared" si="49"/>
        <v>111</v>
      </c>
      <c r="I3164" t="str" cm="1">
        <f t="array" ref="I3164">_xlfn.IFS(H3164&gt;411,"Platinum",AND(H3164&lt;=411, H3164&gt;311),"Gold",AND(H3164&lt;=311,H3164&gt;211),"Silver",H3164&lt;=211,"Bronze")</f>
        <v>Bronze</v>
      </c>
      <c r="J3164" t="str" cm="1">
        <f t="array" ref="J3164">_xlfn.IFS(
H3164="444","Champions",
LEFT(H3164,1)="4","Loyal Customers",
MID(H3164,2,1)="4","Potential Loyalists",
LEFT(H3164,1)="3","Promising",
LEFT(H3164,1)="2","Customers Needing Attention",
LEFT(H3164,1)&lt;="2","At Risk",
RIGHT(H3164,1)="4","Can't Lose Them",
TRUE,"Hibernating"
)</f>
        <v>At Risk</v>
      </c>
    </row>
    <row r="3165" spans="1:10" x14ac:dyDescent="0.25">
      <c r="A3165" s="3" t="s">
        <v>3181</v>
      </c>
      <c r="B3165">
        <v>4</v>
      </c>
      <c r="C3165">
        <v>5</v>
      </c>
      <c r="D3165">
        <v>2736.9</v>
      </c>
      <c r="E3165" cm="1">
        <f t="array" ref="E3165">_xlfn.IFS(B3165&gt;87,1,AND(B3165&lt;=87, B3165&gt;45),2,AND(B3165&lt;=45,B3165&gt;18),3,B3165&lt;=18,4)</f>
        <v>4</v>
      </c>
      <c r="F3165" cm="1">
        <f t="array" ref="F3165">_xlfn.IFS(C3165&gt;7,4,AND(C3165&lt;=7, C3165&gt;5),3,AND(C3165&lt;=5,C3165&gt;4),2,C3165&lt;=4,1)</f>
        <v>2</v>
      </c>
      <c r="G3165" cm="1">
        <f t="array" ref="G3165">_xlfn.IFS(D3165&gt;4094,4,AND(D3165&lt;=4094, D3165&gt;2784),3,AND(D3165&lt;=2784,D3165&gt;1779),2,D3165&lt;=1779,1)</f>
        <v>2</v>
      </c>
      <c r="H3165">
        <f t="shared" si="49"/>
        <v>422</v>
      </c>
      <c r="I3165" t="str" cm="1">
        <f t="array" ref="I3165">_xlfn.IFS(H3165&gt;411,"Platinum",AND(H3165&lt;=411, H3165&gt;311),"Gold",AND(H3165&lt;=311,H3165&gt;211),"Silver",H3165&lt;=211,"Bronze")</f>
        <v>Platinum</v>
      </c>
      <c r="J3165" t="str" cm="1">
        <f t="array" ref="J3165">_xlfn.IFS(
H3165="444","Champions",
LEFT(H3165,1)="4","Loyal Customers",
MID(H3165,2,1)="4","Potential Loyalists",
LEFT(H3165,1)="3","Promising",
LEFT(H3165,1)="2","Customers Needing Attention",
LEFT(H3165,1)&lt;="2","At Risk",
RIGHT(H3165,1)="4","Can't Lose Them",
TRUE,"Hibernating"
)</f>
        <v>Loyal Customers</v>
      </c>
    </row>
    <row r="3166" spans="1:10" x14ac:dyDescent="0.25">
      <c r="A3166" s="3" t="s">
        <v>3182</v>
      </c>
      <c r="B3166">
        <v>106</v>
      </c>
      <c r="C3166">
        <v>8</v>
      </c>
      <c r="D3166">
        <v>4618.1099999999997</v>
      </c>
      <c r="E3166" cm="1">
        <f t="array" ref="E3166">_xlfn.IFS(B3166&gt;87,1,AND(B3166&lt;=87, B3166&gt;45),2,AND(B3166&lt;=45,B3166&gt;18),3,B3166&lt;=18,4)</f>
        <v>1</v>
      </c>
      <c r="F3166" cm="1">
        <f t="array" ref="F3166">_xlfn.IFS(C3166&gt;7,4,AND(C3166&lt;=7, C3166&gt;5),3,AND(C3166&lt;=5,C3166&gt;4),2,C3166&lt;=4,1)</f>
        <v>4</v>
      </c>
      <c r="G3166" cm="1">
        <f t="array" ref="G3166">_xlfn.IFS(D3166&gt;4094,4,AND(D3166&lt;=4094, D3166&gt;2784),3,AND(D3166&lt;=2784,D3166&gt;1779),2,D3166&lt;=1779,1)</f>
        <v>4</v>
      </c>
      <c r="H3166">
        <f t="shared" si="49"/>
        <v>144</v>
      </c>
      <c r="I3166" t="str" cm="1">
        <f t="array" ref="I3166">_xlfn.IFS(H3166&gt;411,"Platinum",AND(H3166&lt;=411, H3166&gt;311),"Gold",AND(H3166&lt;=311,H3166&gt;211),"Silver",H3166&lt;=211,"Bronze")</f>
        <v>Bronze</v>
      </c>
      <c r="J3166" t="str" cm="1">
        <f t="array" ref="J3166">_xlfn.IFS(
H3166="444","Champions",
LEFT(H3166,1)="4","Loyal Customers",
MID(H3166,2,1)="4","Potential Loyalists",
LEFT(H3166,1)="3","Promising",
LEFT(H3166,1)="2","Customers Needing Attention",
LEFT(H3166,1)&lt;="2","At Risk",
RIGHT(H3166,1)="4","Can't Lose Them",
TRUE,"Hibernating"
)</f>
        <v>Potential Loyalists</v>
      </c>
    </row>
    <row r="3167" spans="1:10" x14ac:dyDescent="0.25">
      <c r="A3167" s="3" t="s">
        <v>3183</v>
      </c>
      <c r="B3167">
        <v>32</v>
      </c>
      <c r="C3167">
        <v>6</v>
      </c>
      <c r="D3167">
        <v>2215.56</v>
      </c>
      <c r="E3167" cm="1">
        <f t="array" ref="E3167">_xlfn.IFS(B3167&gt;87,1,AND(B3167&lt;=87, B3167&gt;45),2,AND(B3167&lt;=45,B3167&gt;18),3,B3167&lt;=18,4)</f>
        <v>3</v>
      </c>
      <c r="F3167" cm="1">
        <f t="array" ref="F3167">_xlfn.IFS(C3167&gt;7,4,AND(C3167&lt;=7, C3167&gt;5),3,AND(C3167&lt;=5,C3167&gt;4),2,C3167&lt;=4,1)</f>
        <v>3</v>
      </c>
      <c r="G3167" cm="1">
        <f t="array" ref="G3167">_xlfn.IFS(D3167&gt;4094,4,AND(D3167&lt;=4094, D3167&gt;2784),3,AND(D3167&lt;=2784,D3167&gt;1779),2,D3167&lt;=1779,1)</f>
        <v>2</v>
      </c>
      <c r="H3167">
        <f t="shared" si="49"/>
        <v>332</v>
      </c>
      <c r="I3167" t="str" cm="1">
        <f t="array" ref="I3167">_xlfn.IFS(H3167&gt;411,"Platinum",AND(H3167&lt;=411, H3167&gt;311),"Gold",AND(H3167&lt;=311,H3167&gt;211),"Silver",H3167&lt;=211,"Bronze")</f>
        <v>Gold</v>
      </c>
      <c r="J3167" t="str" cm="1">
        <f t="array" ref="J3167">_xlfn.IFS(
H3167="444","Champions",
LEFT(H3167,1)="4","Loyal Customers",
MID(H3167,2,1)="4","Potential Loyalists",
LEFT(H3167,1)="3","Promising",
LEFT(H3167,1)="2","Customers Needing Attention",
LEFT(H3167,1)&lt;="2","At Risk",
RIGHT(H3167,1)="4","Can't Lose Them",
TRUE,"Hibernating"
)</f>
        <v>Promising</v>
      </c>
    </row>
    <row r="3168" spans="1:10" x14ac:dyDescent="0.25">
      <c r="A3168" s="3" t="s">
        <v>3184</v>
      </c>
      <c r="B3168">
        <v>62</v>
      </c>
      <c r="C3168">
        <v>3</v>
      </c>
      <c r="D3168">
        <v>1905.88</v>
      </c>
      <c r="E3168" cm="1">
        <f t="array" ref="E3168">_xlfn.IFS(B3168&gt;87,1,AND(B3168&lt;=87, B3168&gt;45),2,AND(B3168&lt;=45,B3168&gt;18),3,B3168&lt;=18,4)</f>
        <v>2</v>
      </c>
      <c r="F3168" cm="1">
        <f t="array" ref="F3168">_xlfn.IFS(C3168&gt;7,4,AND(C3168&lt;=7, C3168&gt;5),3,AND(C3168&lt;=5,C3168&gt;4),2,C3168&lt;=4,1)</f>
        <v>1</v>
      </c>
      <c r="G3168" cm="1">
        <f t="array" ref="G3168">_xlfn.IFS(D3168&gt;4094,4,AND(D3168&lt;=4094, D3168&gt;2784),3,AND(D3168&lt;=2784,D3168&gt;1779),2,D3168&lt;=1779,1)</f>
        <v>2</v>
      </c>
      <c r="H3168">
        <f t="shared" si="49"/>
        <v>212</v>
      </c>
      <c r="I3168" t="str" cm="1">
        <f t="array" ref="I3168">_xlfn.IFS(H3168&gt;411,"Platinum",AND(H3168&lt;=411, H3168&gt;311),"Gold",AND(H3168&lt;=311,H3168&gt;211),"Silver",H3168&lt;=211,"Bronze")</f>
        <v>Silver</v>
      </c>
      <c r="J3168" t="str" cm="1">
        <f t="array" ref="J3168">_xlfn.IFS(
H3168="444","Champions",
LEFT(H3168,1)="4","Loyal Customers",
MID(H3168,2,1)="4","Potential Loyalists",
LEFT(H3168,1)="3","Promising",
LEFT(H3168,1)="2","Customers Needing Attention",
LEFT(H3168,1)&lt;="2","At Risk",
RIGHT(H3168,1)="4","Can't Lose Them",
TRUE,"Hibernating"
)</f>
        <v>Customers Needing Attention</v>
      </c>
    </row>
    <row r="3169" spans="1:10" x14ac:dyDescent="0.25">
      <c r="A3169" s="3" t="s">
        <v>3185</v>
      </c>
      <c r="B3169">
        <v>1</v>
      </c>
      <c r="C3169">
        <v>5</v>
      </c>
      <c r="D3169">
        <v>4928.8000000000011</v>
      </c>
      <c r="E3169" cm="1">
        <f t="array" ref="E3169">_xlfn.IFS(B3169&gt;87,1,AND(B3169&lt;=87, B3169&gt;45),2,AND(B3169&lt;=45,B3169&gt;18),3,B3169&lt;=18,4)</f>
        <v>4</v>
      </c>
      <c r="F3169" cm="1">
        <f t="array" ref="F3169">_xlfn.IFS(C3169&gt;7,4,AND(C3169&lt;=7, C3169&gt;5),3,AND(C3169&lt;=5,C3169&gt;4),2,C3169&lt;=4,1)</f>
        <v>2</v>
      </c>
      <c r="G3169" cm="1">
        <f t="array" ref="G3169">_xlfn.IFS(D3169&gt;4094,4,AND(D3169&lt;=4094, D3169&gt;2784),3,AND(D3169&lt;=2784,D3169&gt;1779),2,D3169&lt;=1779,1)</f>
        <v>4</v>
      </c>
      <c r="H3169">
        <f t="shared" si="49"/>
        <v>424</v>
      </c>
      <c r="I3169" t="str" cm="1">
        <f t="array" ref="I3169">_xlfn.IFS(H3169&gt;411,"Platinum",AND(H3169&lt;=411, H3169&gt;311),"Gold",AND(H3169&lt;=311,H3169&gt;211),"Silver",H3169&lt;=211,"Bronze")</f>
        <v>Platinum</v>
      </c>
      <c r="J3169" t="str" cm="1">
        <f t="array" ref="J3169">_xlfn.IFS(
H3169="444","Champions",
LEFT(H3169,1)="4","Loyal Customers",
MID(H3169,2,1)="4","Potential Loyalists",
LEFT(H3169,1)="3","Promising",
LEFT(H3169,1)="2","Customers Needing Attention",
LEFT(H3169,1)&lt;="2","At Risk",
RIGHT(H3169,1)="4","Can't Lose Them",
TRUE,"Hibernating"
)</f>
        <v>Loyal Customers</v>
      </c>
    </row>
    <row r="3170" spans="1:10" x14ac:dyDescent="0.25">
      <c r="A3170" s="3" t="s">
        <v>3186</v>
      </c>
      <c r="B3170">
        <v>10</v>
      </c>
      <c r="C3170">
        <v>10</v>
      </c>
      <c r="D3170">
        <v>4034.4599999999996</v>
      </c>
      <c r="E3170" cm="1">
        <f t="array" ref="E3170">_xlfn.IFS(B3170&gt;87,1,AND(B3170&lt;=87, B3170&gt;45),2,AND(B3170&lt;=45,B3170&gt;18),3,B3170&lt;=18,4)</f>
        <v>4</v>
      </c>
      <c r="F3170" cm="1">
        <f t="array" ref="F3170">_xlfn.IFS(C3170&gt;7,4,AND(C3170&lt;=7, C3170&gt;5),3,AND(C3170&lt;=5,C3170&gt;4),2,C3170&lt;=4,1)</f>
        <v>4</v>
      </c>
      <c r="G3170" cm="1">
        <f t="array" ref="G3170">_xlfn.IFS(D3170&gt;4094,4,AND(D3170&lt;=4094, D3170&gt;2784),3,AND(D3170&lt;=2784,D3170&gt;1779),2,D3170&lt;=1779,1)</f>
        <v>3</v>
      </c>
      <c r="H3170">
        <f t="shared" si="49"/>
        <v>443</v>
      </c>
      <c r="I3170" t="str" cm="1">
        <f t="array" ref="I3170">_xlfn.IFS(H3170&gt;411,"Platinum",AND(H3170&lt;=411, H3170&gt;311),"Gold",AND(H3170&lt;=311,H3170&gt;211),"Silver",H3170&lt;=211,"Bronze")</f>
        <v>Platinum</v>
      </c>
      <c r="J3170" t="str" cm="1">
        <f t="array" ref="J3170">_xlfn.IFS(
H3170="444","Champions",
LEFT(H3170,1)="4","Loyal Customers",
MID(H3170,2,1)="4","Potential Loyalists",
LEFT(H3170,1)="3","Promising",
LEFT(H3170,1)="2","Customers Needing Attention",
LEFT(H3170,1)&lt;="2","At Risk",
RIGHT(H3170,1)="4","Can't Lose Them",
TRUE,"Hibernating"
)</f>
        <v>Loyal Customers</v>
      </c>
    </row>
    <row r="3171" spans="1:10" x14ac:dyDescent="0.25">
      <c r="A3171" s="3" t="s">
        <v>3187</v>
      </c>
      <c r="B3171">
        <v>11</v>
      </c>
      <c r="C3171">
        <v>5</v>
      </c>
      <c r="D3171">
        <v>502.12</v>
      </c>
      <c r="E3171" cm="1">
        <f t="array" ref="E3171">_xlfn.IFS(B3171&gt;87,1,AND(B3171&lt;=87, B3171&gt;45),2,AND(B3171&lt;=45,B3171&gt;18),3,B3171&lt;=18,4)</f>
        <v>4</v>
      </c>
      <c r="F3171" cm="1">
        <f t="array" ref="F3171">_xlfn.IFS(C3171&gt;7,4,AND(C3171&lt;=7, C3171&gt;5),3,AND(C3171&lt;=5,C3171&gt;4),2,C3171&lt;=4,1)</f>
        <v>2</v>
      </c>
      <c r="G3171" cm="1">
        <f t="array" ref="G3171">_xlfn.IFS(D3171&gt;4094,4,AND(D3171&lt;=4094, D3171&gt;2784),3,AND(D3171&lt;=2784,D3171&gt;1779),2,D3171&lt;=1779,1)</f>
        <v>1</v>
      </c>
      <c r="H3171">
        <f t="shared" si="49"/>
        <v>421</v>
      </c>
      <c r="I3171" t="str" cm="1">
        <f t="array" ref="I3171">_xlfn.IFS(H3171&gt;411,"Platinum",AND(H3171&lt;=411, H3171&gt;311),"Gold",AND(H3171&lt;=311,H3171&gt;211),"Silver",H3171&lt;=211,"Bronze")</f>
        <v>Platinum</v>
      </c>
      <c r="J3171" t="str" cm="1">
        <f t="array" ref="J3171">_xlfn.IFS(
H3171="444","Champions",
LEFT(H3171,1)="4","Loyal Customers",
MID(H3171,2,1)="4","Potential Loyalists",
LEFT(H3171,1)="3","Promising",
LEFT(H3171,1)="2","Customers Needing Attention",
LEFT(H3171,1)&lt;="2","At Risk",
RIGHT(H3171,1)="4","Can't Lose Them",
TRUE,"Hibernating"
)</f>
        <v>Loyal Customers</v>
      </c>
    </row>
    <row r="3172" spans="1:10" x14ac:dyDescent="0.25">
      <c r="A3172" s="3" t="s">
        <v>3188</v>
      </c>
      <c r="B3172">
        <v>30</v>
      </c>
      <c r="C3172">
        <v>6</v>
      </c>
      <c r="D3172">
        <v>7109.4000000000005</v>
      </c>
      <c r="E3172" cm="1">
        <f t="array" ref="E3172">_xlfn.IFS(B3172&gt;87,1,AND(B3172&lt;=87, B3172&gt;45),2,AND(B3172&lt;=45,B3172&gt;18),3,B3172&lt;=18,4)</f>
        <v>3</v>
      </c>
      <c r="F3172" cm="1">
        <f t="array" ref="F3172">_xlfn.IFS(C3172&gt;7,4,AND(C3172&lt;=7, C3172&gt;5),3,AND(C3172&lt;=5,C3172&gt;4),2,C3172&lt;=4,1)</f>
        <v>3</v>
      </c>
      <c r="G3172" cm="1">
        <f t="array" ref="G3172">_xlfn.IFS(D3172&gt;4094,4,AND(D3172&lt;=4094, D3172&gt;2784),3,AND(D3172&lt;=2784,D3172&gt;1779),2,D3172&lt;=1779,1)</f>
        <v>4</v>
      </c>
      <c r="H3172">
        <f t="shared" si="49"/>
        <v>334</v>
      </c>
      <c r="I3172" t="str" cm="1">
        <f t="array" ref="I3172">_xlfn.IFS(H3172&gt;411,"Platinum",AND(H3172&lt;=411, H3172&gt;311),"Gold",AND(H3172&lt;=311,H3172&gt;211),"Silver",H3172&lt;=211,"Bronze")</f>
        <v>Gold</v>
      </c>
      <c r="J3172" t="str" cm="1">
        <f t="array" ref="J3172">_xlfn.IFS(
H3172="444","Champions",
LEFT(H3172,1)="4","Loyal Customers",
MID(H3172,2,1)="4","Potential Loyalists",
LEFT(H3172,1)="3","Promising",
LEFT(H3172,1)="2","Customers Needing Attention",
LEFT(H3172,1)&lt;="2","At Risk",
RIGHT(H3172,1)="4","Can't Lose Them",
TRUE,"Hibernating"
)</f>
        <v>Promising</v>
      </c>
    </row>
    <row r="3173" spans="1:10" x14ac:dyDescent="0.25">
      <c r="A3173" s="3" t="s">
        <v>3189</v>
      </c>
      <c r="B3173">
        <v>44</v>
      </c>
      <c r="C3173">
        <v>6</v>
      </c>
      <c r="D3173">
        <v>3368.2000000000003</v>
      </c>
      <c r="E3173" cm="1">
        <f t="array" ref="E3173">_xlfn.IFS(B3173&gt;87,1,AND(B3173&lt;=87, B3173&gt;45),2,AND(B3173&lt;=45,B3173&gt;18),3,B3173&lt;=18,4)</f>
        <v>3</v>
      </c>
      <c r="F3173" cm="1">
        <f t="array" ref="F3173">_xlfn.IFS(C3173&gt;7,4,AND(C3173&lt;=7, C3173&gt;5),3,AND(C3173&lt;=5,C3173&gt;4),2,C3173&lt;=4,1)</f>
        <v>3</v>
      </c>
      <c r="G3173" cm="1">
        <f t="array" ref="G3173">_xlfn.IFS(D3173&gt;4094,4,AND(D3173&lt;=4094, D3173&gt;2784),3,AND(D3173&lt;=2784,D3173&gt;1779),2,D3173&lt;=1779,1)</f>
        <v>3</v>
      </c>
      <c r="H3173">
        <f t="shared" si="49"/>
        <v>333</v>
      </c>
      <c r="I3173" t="str" cm="1">
        <f t="array" ref="I3173">_xlfn.IFS(H3173&gt;411,"Platinum",AND(H3173&lt;=411, H3173&gt;311),"Gold",AND(H3173&lt;=311,H3173&gt;211),"Silver",H3173&lt;=211,"Bronze")</f>
        <v>Gold</v>
      </c>
      <c r="J3173" t="str" cm="1">
        <f t="array" ref="J3173">_xlfn.IFS(
H3173="444","Champions",
LEFT(H3173,1)="4","Loyal Customers",
MID(H3173,2,1)="4","Potential Loyalists",
LEFT(H3173,1)="3","Promising",
LEFT(H3173,1)="2","Customers Needing Attention",
LEFT(H3173,1)&lt;="2","At Risk",
RIGHT(H3173,1)="4","Can't Lose Them",
TRUE,"Hibernating"
)</f>
        <v>Promising</v>
      </c>
    </row>
    <row r="3174" spans="1:10" x14ac:dyDescent="0.25">
      <c r="A3174" s="3" t="s">
        <v>3190</v>
      </c>
      <c r="B3174">
        <v>175</v>
      </c>
      <c r="C3174">
        <v>3</v>
      </c>
      <c r="D3174">
        <v>2145.83</v>
      </c>
      <c r="E3174" cm="1">
        <f t="array" ref="E3174">_xlfn.IFS(B3174&gt;87,1,AND(B3174&lt;=87, B3174&gt;45),2,AND(B3174&lt;=45,B3174&gt;18),3,B3174&lt;=18,4)</f>
        <v>1</v>
      </c>
      <c r="F3174" cm="1">
        <f t="array" ref="F3174">_xlfn.IFS(C3174&gt;7,4,AND(C3174&lt;=7, C3174&gt;5),3,AND(C3174&lt;=5,C3174&gt;4),2,C3174&lt;=4,1)</f>
        <v>1</v>
      </c>
      <c r="G3174" cm="1">
        <f t="array" ref="G3174">_xlfn.IFS(D3174&gt;4094,4,AND(D3174&lt;=4094, D3174&gt;2784),3,AND(D3174&lt;=2784,D3174&gt;1779),2,D3174&lt;=1779,1)</f>
        <v>2</v>
      </c>
      <c r="H3174">
        <f t="shared" si="49"/>
        <v>112</v>
      </c>
      <c r="I3174" t="str" cm="1">
        <f t="array" ref="I3174">_xlfn.IFS(H3174&gt;411,"Platinum",AND(H3174&lt;=411, H3174&gt;311),"Gold",AND(H3174&lt;=311,H3174&gt;211),"Silver",H3174&lt;=211,"Bronze")</f>
        <v>Bronze</v>
      </c>
      <c r="J3174" t="str" cm="1">
        <f t="array" ref="J3174">_xlfn.IFS(
H3174="444","Champions",
LEFT(H3174,1)="4","Loyal Customers",
MID(H3174,2,1)="4","Potential Loyalists",
LEFT(H3174,1)="3","Promising",
LEFT(H3174,1)="2","Customers Needing Attention",
LEFT(H3174,1)&lt;="2","At Risk",
RIGHT(H3174,1)="4","Can't Lose Them",
TRUE,"Hibernating"
)</f>
        <v>At Risk</v>
      </c>
    </row>
    <row r="3175" spans="1:10" x14ac:dyDescent="0.25">
      <c r="A3175" s="3" t="s">
        <v>3191</v>
      </c>
      <c r="B3175">
        <v>146</v>
      </c>
      <c r="C3175">
        <v>5</v>
      </c>
      <c r="D3175">
        <v>3243.3</v>
      </c>
      <c r="E3175" cm="1">
        <f t="array" ref="E3175">_xlfn.IFS(B3175&gt;87,1,AND(B3175&lt;=87, B3175&gt;45),2,AND(B3175&lt;=45,B3175&gt;18),3,B3175&lt;=18,4)</f>
        <v>1</v>
      </c>
      <c r="F3175" cm="1">
        <f t="array" ref="F3175">_xlfn.IFS(C3175&gt;7,4,AND(C3175&lt;=7, C3175&gt;5),3,AND(C3175&lt;=5,C3175&gt;4),2,C3175&lt;=4,1)</f>
        <v>2</v>
      </c>
      <c r="G3175" cm="1">
        <f t="array" ref="G3175">_xlfn.IFS(D3175&gt;4094,4,AND(D3175&lt;=4094, D3175&gt;2784),3,AND(D3175&lt;=2784,D3175&gt;1779),2,D3175&lt;=1779,1)</f>
        <v>3</v>
      </c>
      <c r="H3175">
        <f t="shared" si="49"/>
        <v>123</v>
      </c>
      <c r="I3175" t="str" cm="1">
        <f t="array" ref="I3175">_xlfn.IFS(H3175&gt;411,"Platinum",AND(H3175&lt;=411, H3175&gt;311),"Gold",AND(H3175&lt;=311,H3175&gt;211),"Silver",H3175&lt;=211,"Bronze")</f>
        <v>Bronze</v>
      </c>
      <c r="J3175" t="str" cm="1">
        <f t="array" ref="J3175">_xlfn.IFS(
H3175="444","Champions",
LEFT(H3175,1)="4","Loyal Customers",
MID(H3175,2,1)="4","Potential Loyalists",
LEFT(H3175,1)="3","Promising",
LEFT(H3175,1)="2","Customers Needing Attention",
LEFT(H3175,1)&lt;="2","At Risk",
RIGHT(H3175,1)="4","Can't Lose Them",
TRUE,"Hibernating"
)</f>
        <v>At Risk</v>
      </c>
    </row>
    <row r="3176" spans="1:10" x14ac:dyDescent="0.25">
      <c r="A3176" s="3" t="s">
        <v>3192</v>
      </c>
      <c r="B3176">
        <v>131</v>
      </c>
      <c r="C3176">
        <v>1</v>
      </c>
      <c r="D3176">
        <v>155.65</v>
      </c>
      <c r="E3176" cm="1">
        <f t="array" ref="E3176">_xlfn.IFS(B3176&gt;87,1,AND(B3176&lt;=87, B3176&gt;45),2,AND(B3176&lt;=45,B3176&gt;18),3,B3176&lt;=18,4)</f>
        <v>1</v>
      </c>
      <c r="F3176" cm="1">
        <f t="array" ref="F3176">_xlfn.IFS(C3176&gt;7,4,AND(C3176&lt;=7, C3176&gt;5),3,AND(C3176&lt;=5,C3176&gt;4),2,C3176&lt;=4,1)</f>
        <v>1</v>
      </c>
      <c r="G3176" cm="1">
        <f t="array" ref="G3176">_xlfn.IFS(D3176&gt;4094,4,AND(D3176&lt;=4094, D3176&gt;2784),3,AND(D3176&lt;=2784,D3176&gt;1779),2,D3176&lt;=1779,1)</f>
        <v>1</v>
      </c>
      <c r="H3176">
        <f t="shared" si="49"/>
        <v>111</v>
      </c>
      <c r="I3176" t="str" cm="1">
        <f t="array" ref="I3176">_xlfn.IFS(H3176&gt;411,"Platinum",AND(H3176&lt;=411, H3176&gt;311),"Gold",AND(H3176&lt;=311,H3176&gt;211),"Silver",H3176&lt;=211,"Bronze")</f>
        <v>Bronze</v>
      </c>
      <c r="J3176" t="str" cm="1">
        <f t="array" ref="J3176">_xlfn.IFS(
H3176="444","Champions",
LEFT(H3176,1)="4","Loyal Customers",
MID(H3176,2,1)="4","Potential Loyalists",
LEFT(H3176,1)="3","Promising",
LEFT(H3176,1)="2","Customers Needing Attention",
LEFT(H3176,1)&lt;="2","At Risk",
RIGHT(H3176,1)="4","Can't Lose Them",
TRUE,"Hibernating"
)</f>
        <v>At Risk</v>
      </c>
    </row>
    <row r="3177" spans="1:10" x14ac:dyDescent="0.25">
      <c r="A3177" s="3" t="s">
        <v>3193</v>
      </c>
      <c r="B3177">
        <v>39</v>
      </c>
      <c r="C3177">
        <v>6</v>
      </c>
      <c r="D3177">
        <v>5201.3899999999994</v>
      </c>
      <c r="E3177" cm="1">
        <f t="array" ref="E3177">_xlfn.IFS(B3177&gt;87,1,AND(B3177&lt;=87, B3177&gt;45),2,AND(B3177&lt;=45,B3177&gt;18),3,B3177&lt;=18,4)</f>
        <v>3</v>
      </c>
      <c r="F3177" cm="1">
        <f t="array" ref="F3177">_xlfn.IFS(C3177&gt;7,4,AND(C3177&lt;=7, C3177&gt;5),3,AND(C3177&lt;=5,C3177&gt;4),2,C3177&lt;=4,1)</f>
        <v>3</v>
      </c>
      <c r="G3177" cm="1">
        <f t="array" ref="G3177">_xlfn.IFS(D3177&gt;4094,4,AND(D3177&lt;=4094, D3177&gt;2784),3,AND(D3177&lt;=2784,D3177&gt;1779),2,D3177&lt;=1779,1)</f>
        <v>4</v>
      </c>
      <c r="H3177">
        <f t="shared" si="49"/>
        <v>334</v>
      </c>
      <c r="I3177" t="str" cm="1">
        <f t="array" ref="I3177">_xlfn.IFS(H3177&gt;411,"Platinum",AND(H3177&lt;=411, H3177&gt;311),"Gold",AND(H3177&lt;=311,H3177&gt;211),"Silver",H3177&lt;=211,"Bronze")</f>
        <v>Gold</v>
      </c>
      <c r="J3177" t="str" cm="1">
        <f t="array" ref="J3177">_xlfn.IFS(
H3177="444","Champions",
LEFT(H3177,1)="4","Loyal Customers",
MID(H3177,2,1)="4","Potential Loyalists",
LEFT(H3177,1)="3","Promising",
LEFT(H3177,1)="2","Customers Needing Attention",
LEFT(H3177,1)&lt;="2","At Risk",
RIGHT(H3177,1)="4","Can't Lose Them",
TRUE,"Hibernating"
)</f>
        <v>Promising</v>
      </c>
    </row>
    <row r="3178" spans="1:10" x14ac:dyDescent="0.25">
      <c r="A3178" s="3" t="s">
        <v>3194</v>
      </c>
      <c r="B3178">
        <v>83</v>
      </c>
      <c r="C3178">
        <v>4</v>
      </c>
      <c r="D3178">
        <v>2685.62</v>
      </c>
      <c r="E3178" cm="1">
        <f t="array" ref="E3178">_xlfn.IFS(B3178&gt;87,1,AND(B3178&lt;=87, B3178&gt;45),2,AND(B3178&lt;=45,B3178&gt;18),3,B3178&lt;=18,4)</f>
        <v>2</v>
      </c>
      <c r="F3178" cm="1">
        <f t="array" ref="F3178">_xlfn.IFS(C3178&gt;7,4,AND(C3178&lt;=7, C3178&gt;5),3,AND(C3178&lt;=5,C3178&gt;4),2,C3178&lt;=4,1)</f>
        <v>1</v>
      </c>
      <c r="G3178" cm="1">
        <f t="array" ref="G3178">_xlfn.IFS(D3178&gt;4094,4,AND(D3178&lt;=4094, D3178&gt;2784),3,AND(D3178&lt;=2784,D3178&gt;1779),2,D3178&lt;=1779,1)</f>
        <v>2</v>
      </c>
      <c r="H3178">
        <f t="shared" si="49"/>
        <v>212</v>
      </c>
      <c r="I3178" t="str" cm="1">
        <f t="array" ref="I3178">_xlfn.IFS(H3178&gt;411,"Platinum",AND(H3178&lt;=411, H3178&gt;311),"Gold",AND(H3178&lt;=311,H3178&gt;211),"Silver",H3178&lt;=211,"Bronze")</f>
        <v>Silver</v>
      </c>
      <c r="J3178" t="str" cm="1">
        <f t="array" ref="J3178">_xlfn.IFS(
H3178="444","Champions",
LEFT(H3178,1)="4","Loyal Customers",
MID(H3178,2,1)="4","Potential Loyalists",
LEFT(H3178,1)="3","Promising",
LEFT(H3178,1)="2","Customers Needing Attention",
LEFT(H3178,1)&lt;="2","At Risk",
RIGHT(H3178,1)="4","Can't Lose Them",
TRUE,"Hibernating"
)</f>
        <v>Customers Needing Attention</v>
      </c>
    </row>
    <row r="3179" spans="1:10" x14ac:dyDescent="0.25">
      <c r="A3179" s="3" t="s">
        <v>3195</v>
      </c>
      <c r="B3179">
        <v>61</v>
      </c>
      <c r="C3179">
        <v>8</v>
      </c>
      <c r="D3179">
        <v>4581.46</v>
      </c>
      <c r="E3179" cm="1">
        <f t="array" ref="E3179">_xlfn.IFS(B3179&gt;87,1,AND(B3179&lt;=87, B3179&gt;45),2,AND(B3179&lt;=45,B3179&gt;18),3,B3179&lt;=18,4)</f>
        <v>2</v>
      </c>
      <c r="F3179" cm="1">
        <f t="array" ref="F3179">_xlfn.IFS(C3179&gt;7,4,AND(C3179&lt;=7, C3179&gt;5),3,AND(C3179&lt;=5,C3179&gt;4),2,C3179&lt;=4,1)</f>
        <v>4</v>
      </c>
      <c r="G3179" cm="1">
        <f t="array" ref="G3179">_xlfn.IFS(D3179&gt;4094,4,AND(D3179&lt;=4094, D3179&gt;2784),3,AND(D3179&lt;=2784,D3179&gt;1779),2,D3179&lt;=1779,1)</f>
        <v>4</v>
      </c>
      <c r="H3179">
        <f t="shared" si="49"/>
        <v>244</v>
      </c>
      <c r="I3179" t="str" cm="1">
        <f t="array" ref="I3179">_xlfn.IFS(H3179&gt;411,"Platinum",AND(H3179&lt;=411, H3179&gt;311),"Gold",AND(H3179&lt;=311,H3179&gt;211),"Silver",H3179&lt;=211,"Bronze")</f>
        <v>Silver</v>
      </c>
      <c r="J3179" t="str" cm="1">
        <f t="array" ref="J3179">_xlfn.IFS(
H3179="444","Champions",
LEFT(H3179,1)="4","Loyal Customers",
MID(H3179,2,1)="4","Potential Loyalists",
LEFT(H3179,1)="3","Promising",
LEFT(H3179,1)="2","Customers Needing Attention",
LEFT(H3179,1)&lt;="2","At Risk",
RIGHT(H3179,1)="4","Can't Lose Them",
TRUE,"Hibernating"
)</f>
        <v>Potential Loyalists</v>
      </c>
    </row>
    <row r="3180" spans="1:10" x14ac:dyDescent="0.25">
      <c r="A3180" s="3" t="s">
        <v>3196</v>
      </c>
      <c r="B3180">
        <v>255</v>
      </c>
      <c r="C3180">
        <v>4</v>
      </c>
      <c r="D3180">
        <v>1891.1</v>
      </c>
      <c r="E3180" cm="1">
        <f t="array" ref="E3180">_xlfn.IFS(B3180&gt;87,1,AND(B3180&lt;=87, B3180&gt;45),2,AND(B3180&lt;=45,B3180&gt;18),3,B3180&lt;=18,4)</f>
        <v>1</v>
      </c>
      <c r="F3180" cm="1">
        <f t="array" ref="F3180">_xlfn.IFS(C3180&gt;7,4,AND(C3180&lt;=7, C3180&gt;5),3,AND(C3180&lt;=5,C3180&gt;4),2,C3180&lt;=4,1)</f>
        <v>1</v>
      </c>
      <c r="G3180" cm="1">
        <f t="array" ref="G3180">_xlfn.IFS(D3180&gt;4094,4,AND(D3180&lt;=4094, D3180&gt;2784),3,AND(D3180&lt;=2784,D3180&gt;1779),2,D3180&lt;=1779,1)</f>
        <v>2</v>
      </c>
      <c r="H3180">
        <f t="shared" si="49"/>
        <v>112</v>
      </c>
      <c r="I3180" t="str" cm="1">
        <f t="array" ref="I3180">_xlfn.IFS(H3180&gt;411,"Platinum",AND(H3180&lt;=411, H3180&gt;311),"Gold",AND(H3180&lt;=311,H3180&gt;211),"Silver",H3180&lt;=211,"Bronze")</f>
        <v>Bronze</v>
      </c>
      <c r="J3180" t="str" cm="1">
        <f t="array" ref="J3180">_xlfn.IFS(
H3180="444","Champions",
LEFT(H3180,1)="4","Loyal Customers",
MID(H3180,2,1)="4","Potential Loyalists",
LEFT(H3180,1)="3","Promising",
LEFT(H3180,1)="2","Customers Needing Attention",
LEFT(H3180,1)&lt;="2","At Risk",
RIGHT(H3180,1)="4","Can't Lose Them",
TRUE,"Hibernating"
)</f>
        <v>At Risk</v>
      </c>
    </row>
    <row r="3181" spans="1:10" x14ac:dyDescent="0.25">
      <c r="A3181" s="3" t="s">
        <v>3197</v>
      </c>
      <c r="B3181">
        <v>59</v>
      </c>
      <c r="C3181">
        <v>9</v>
      </c>
      <c r="D3181">
        <v>3005.36</v>
      </c>
      <c r="E3181" cm="1">
        <f t="array" ref="E3181">_xlfn.IFS(B3181&gt;87,1,AND(B3181&lt;=87, B3181&gt;45),2,AND(B3181&lt;=45,B3181&gt;18),3,B3181&lt;=18,4)</f>
        <v>2</v>
      </c>
      <c r="F3181" cm="1">
        <f t="array" ref="F3181">_xlfn.IFS(C3181&gt;7,4,AND(C3181&lt;=7, C3181&gt;5),3,AND(C3181&lt;=5,C3181&gt;4),2,C3181&lt;=4,1)</f>
        <v>4</v>
      </c>
      <c r="G3181" cm="1">
        <f t="array" ref="G3181">_xlfn.IFS(D3181&gt;4094,4,AND(D3181&lt;=4094, D3181&gt;2784),3,AND(D3181&lt;=2784,D3181&gt;1779),2,D3181&lt;=1779,1)</f>
        <v>3</v>
      </c>
      <c r="H3181">
        <f t="shared" si="49"/>
        <v>243</v>
      </c>
      <c r="I3181" t="str" cm="1">
        <f t="array" ref="I3181">_xlfn.IFS(H3181&gt;411,"Platinum",AND(H3181&lt;=411, H3181&gt;311),"Gold",AND(H3181&lt;=311,H3181&gt;211),"Silver",H3181&lt;=211,"Bronze")</f>
        <v>Silver</v>
      </c>
      <c r="J3181" t="str" cm="1">
        <f t="array" ref="J3181">_xlfn.IFS(
H3181="444","Champions",
LEFT(H3181,1)="4","Loyal Customers",
MID(H3181,2,1)="4","Potential Loyalists",
LEFT(H3181,1)="3","Promising",
LEFT(H3181,1)="2","Customers Needing Attention",
LEFT(H3181,1)&lt;="2","At Risk",
RIGHT(H3181,1)="4","Can't Lose Them",
TRUE,"Hibernating"
)</f>
        <v>Potential Loyalists</v>
      </c>
    </row>
    <row r="3182" spans="1:10" x14ac:dyDescent="0.25">
      <c r="A3182" s="3" t="s">
        <v>3198</v>
      </c>
      <c r="B3182">
        <v>158</v>
      </c>
      <c r="C3182">
        <v>3</v>
      </c>
      <c r="D3182">
        <v>2410.2399999999998</v>
      </c>
      <c r="E3182" cm="1">
        <f t="array" ref="E3182">_xlfn.IFS(B3182&gt;87,1,AND(B3182&lt;=87, B3182&gt;45),2,AND(B3182&lt;=45,B3182&gt;18),3,B3182&lt;=18,4)</f>
        <v>1</v>
      </c>
      <c r="F3182" cm="1">
        <f t="array" ref="F3182">_xlfn.IFS(C3182&gt;7,4,AND(C3182&lt;=7, C3182&gt;5),3,AND(C3182&lt;=5,C3182&gt;4),2,C3182&lt;=4,1)</f>
        <v>1</v>
      </c>
      <c r="G3182" cm="1">
        <f t="array" ref="G3182">_xlfn.IFS(D3182&gt;4094,4,AND(D3182&lt;=4094, D3182&gt;2784),3,AND(D3182&lt;=2784,D3182&gt;1779),2,D3182&lt;=1779,1)</f>
        <v>2</v>
      </c>
      <c r="H3182">
        <f t="shared" si="49"/>
        <v>112</v>
      </c>
      <c r="I3182" t="str" cm="1">
        <f t="array" ref="I3182">_xlfn.IFS(H3182&gt;411,"Platinum",AND(H3182&lt;=411, H3182&gt;311),"Gold",AND(H3182&lt;=311,H3182&gt;211),"Silver",H3182&lt;=211,"Bronze")</f>
        <v>Bronze</v>
      </c>
      <c r="J3182" t="str" cm="1">
        <f t="array" ref="J3182">_xlfn.IFS(
H3182="444","Champions",
LEFT(H3182,1)="4","Loyal Customers",
MID(H3182,2,1)="4","Potential Loyalists",
LEFT(H3182,1)="3","Promising",
LEFT(H3182,1)="2","Customers Needing Attention",
LEFT(H3182,1)&lt;="2","At Risk",
RIGHT(H3182,1)="4","Can't Lose Them",
TRUE,"Hibernating"
)</f>
        <v>At Risk</v>
      </c>
    </row>
    <row r="3183" spans="1:10" x14ac:dyDescent="0.25">
      <c r="A3183" s="3" t="s">
        <v>3199</v>
      </c>
      <c r="B3183">
        <v>12</v>
      </c>
      <c r="C3183">
        <v>6</v>
      </c>
      <c r="D3183">
        <v>3777.5299999999997</v>
      </c>
      <c r="E3183" cm="1">
        <f t="array" ref="E3183">_xlfn.IFS(B3183&gt;87,1,AND(B3183&lt;=87, B3183&gt;45),2,AND(B3183&lt;=45,B3183&gt;18),3,B3183&lt;=18,4)</f>
        <v>4</v>
      </c>
      <c r="F3183" cm="1">
        <f t="array" ref="F3183">_xlfn.IFS(C3183&gt;7,4,AND(C3183&lt;=7, C3183&gt;5),3,AND(C3183&lt;=5,C3183&gt;4),2,C3183&lt;=4,1)</f>
        <v>3</v>
      </c>
      <c r="G3183" cm="1">
        <f t="array" ref="G3183">_xlfn.IFS(D3183&gt;4094,4,AND(D3183&lt;=4094, D3183&gt;2784),3,AND(D3183&lt;=2784,D3183&gt;1779),2,D3183&lt;=1779,1)</f>
        <v>3</v>
      </c>
      <c r="H3183">
        <f t="shared" si="49"/>
        <v>433</v>
      </c>
      <c r="I3183" t="str" cm="1">
        <f t="array" ref="I3183">_xlfn.IFS(H3183&gt;411,"Platinum",AND(H3183&lt;=411, H3183&gt;311),"Gold",AND(H3183&lt;=311,H3183&gt;211),"Silver",H3183&lt;=211,"Bronze")</f>
        <v>Platinum</v>
      </c>
      <c r="J3183" t="str" cm="1">
        <f t="array" ref="J3183">_xlfn.IFS(
H3183="444","Champions",
LEFT(H3183,1)="4","Loyal Customers",
MID(H3183,2,1)="4","Potential Loyalists",
LEFT(H3183,1)="3","Promising",
LEFT(H3183,1)="2","Customers Needing Attention",
LEFT(H3183,1)&lt;="2","At Risk",
RIGHT(H3183,1)="4","Can't Lose Them",
TRUE,"Hibernating"
)</f>
        <v>Loyal Customers</v>
      </c>
    </row>
    <row r="3184" spans="1:10" x14ac:dyDescent="0.25">
      <c r="A3184" s="3" t="s">
        <v>3200</v>
      </c>
      <c r="B3184">
        <v>14</v>
      </c>
      <c r="C3184">
        <v>6</v>
      </c>
      <c r="D3184">
        <v>1857.27</v>
      </c>
      <c r="E3184" cm="1">
        <f t="array" ref="E3184">_xlfn.IFS(B3184&gt;87,1,AND(B3184&lt;=87, B3184&gt;45),2,AND(B3184&lt;=45,B3184&gt;18),3,B3184&lt;=18,4)</f>
        <v>4</v>
      </c>
      <c r="F3184" cm="1">
        <f t="array" ref="F3184">_xlfn.IFS(C3184&gt;7,4,AND(C3184&lt;=7, C3184&gt;5),3,AND(C3184&lt;=5,C3184&gt;4),2,C3184&lt;=4,1)</f>
        <v>3</v>
      </c>
      <c r="G3184" cm="1">
        <f t="array" ref="G3184">_xlfn.IFS(D3184&gt;4094,4,AND(D3184&lt;=4094, D3184&gt;2784),3,AND(D3184&lt;=2784,D3184&gt;1779),2,D3184&lt;=1779,1)</f>
        <v>2</v>
      </c>
      <c r="H3184">
        <f t="shared" si="49"/>
        <v>432</v>
      </c>
      <c r="I3184" t="str" cm="1">
        <f t="array" ref="I3184">_xlfn.IFS(H3184&gt;411,"Platinum",AND(H3184&lt;=411, H3184&gt;311),"Gold",AND(H3184&lt;=311,H3184&gt;211),"Silver",H3184&lt;=211,"Bronze")</f>
        <v>Platinum</v>
      </c>
      <c r="J3184" t="str" cm="1">
        <f t="array" ref="J3184">_xlfn.IFS(
H3184="444","Champions",
LEFT(H3184,1)="4","Loyal Customers",
MID(H3184,2,1)="4","Potential Loyalists",
LEFT(H3184,1)="3","Promising",
LEFT(H3184,1)="2","Customers Needing Attention",
LEFT(H3184,1)&lt;="2","At Risk",
RIGHT(H3184,1)="4","Can't Lose Them",
TRUE,"Hibernating"
)</f>
        <v>Loyal Customers</v>
      </c>
    </row>
    <row r="3185" spans="1:10" x14ac:dyDescent="0.25">
      <c r="A3185" s="3" t="s">
        <v>3201</v>
      </c>
      <c r="B3185">
        <v>34</v>
      </c>
      <c r="C3185">
        <v>8</v>
      </c>
      <c r="D3185">
        <v>2164.08</v>
      </c>
      <c r="E3185" cm="1">
        <f t="array" ref="E3185">_xlfn.IFS(B3185&gt;87,1,AND(B3185&lt;=87, B3185&gt;45),2,AND(B3185&lt;=45,B3185&gt;18),3,B3185&lt;=18,4)</f>
        <v>3</v>
      </c>
      <c r="F3185" cm="1">
        <f t="array" ref="F3185">_xlfn.IFS(C3185&gt;7,4,AND(C3185&lt;=7, C3185&gt;5),3,AND(C3185&lt;=5,C3185&gt;4),2,C3185&lt;=4,1)</f>
        <v>4</v>
      </c>
      <c r="G3185" cm="1">
        <f t="array" ref="G3185">_xlfn.IFS(D3185&gt;4094,4,AND(D3185&lt;=4094, D3185&gt;2784),3,AND(D3185&lt;=2784,D3185&gt;1779),2,D3185&lt;=1779,1)</f>
        <v>2</v>
      </c>
      <c r="H3185">
        <f t="shared" si="49"/>
        <v>342</v>
      </c>
      <c r="I3185" t="str" cm="1">
        <f t="array" ref="I3185">_xlfn.IFS(H3185&gt;411,"Platinum",AND(H3185&lt;=411, H3185&gt;311),"Gold",AND(H3185&lt;=311,H3185&gt;211),"Silver",H3185&lt;=211,"Bronze")</f>
        <v>Gold</v>
      </c>
      <c r="J3185" t="str" cm="1">
        <f t="array" ref="J3185">_xlfn.IFS(
H3185="444","Champions",
LEFT(H3185,1)="4","Loyal Customers",
MID(H3185,2,1)="4","Potential Loyalists",
LEFT(H3185,1)="3","Promising",
LEFT(H3185,1)="2","Customers Needing Attention",
LEFT(H3185,1)&lt;="2","At Risk",
RIGHT(H3185,1)="4","Can't Lose Them",
TRUE,"Hibernating"
)</f>
        <v>Potential Loyalists</v>
      </c>
    </row>
    <row r="3186" spans="1:10" x14ac:dyDescent="0.25">
      <c r="A3186" s="3" t="s">
        <v>3202</v>
      </c>
      <c r="B3186">
        <v>11</v>
      </c>
      <c r="C3186">
        <v>8</v>
      </c>
      <c r="D3186">
        <v>4083.5800000000004</v>
      </c>
      <c r="E3186" cm="1">
        <f t="array" ref="E3186">_xlfn.IFS(B3186&gt;87,1,AND(B3186&lt;=87, B3186&gt;45),2,AND(B3186&lt;=45,B3186&gt;18),3,B3186&lt;=18,4)</f>
        <v>4</v>
      </c>
      <c r="F3186" cm="1">
        <f t="array" ref="F3186">_xlfn.IFS(C3186&gt;7,4,AND(C3186&lt;=7, C3186&gt;5),3,AND(C3186&lt;=5,C3186&gt;4),2,C3186&lt;=4,1)</f>
        <v>4</v>
      </c>
      <c r="G3186" cm="1">
        <f t="array" ref="G3186">_xlfn.IFS(D3186&gt;4094,4,AND(D3186&lt;=4094, D3186&gt;2784),3,AND(D3186&lt;=2784,D3186&gt;1779),2,D3186&lt;=1779,1)</f>
        <v>3</v>
      </c>
      <c r="H3186">
        <f t="shared" si="49"/>
        <v>443</v>
      </c>
      <c r="I3186" t="str" cm="1">
        <f t="array" ref="I3186">_xlfn.IFS(H3186&gt;411,"Platinum",AND(H3186&lt;=411, H3186&gt;311),"Gold",AND(H3186&lt;=311,H3186&gt;211),"Silver",H3186&lt;=211,"Bronze")</f>
        <v>Platinum</v>
      </c>
      <c r="J3186" t="str" cm="1">
        <f t="array" ref="J3186">_xlfn.IFS(
H3186="444","Champions",
LEFT(H3186,1)="4","Loyal Customers",
MID(H3186,2,1)="4","Potential Loyalists",
LEFT(H3186,1)="3","Promising",
LEFT(H3186,1)="2","Customers Needing Attention",
LEFT(H3186,1)&lt;="2","At Risk",
RIGHT(H3186,1)="4","Can't Lose Them",
TRUE,"Hibernating"
)</f>
        <v>Loyal Customers</v>
      </c>
    </row>
    <row r="3187" spans="1:10" x14ac:dyDescent="0.25">
      <c r="A3187" s="3" t="s">
        <v>3203</v>
      </c>
      <c r="B3187">
        <v>22</v>
      </c>
      <c r="C3187">
        <v>5</v>
      </c>
      <c r="D3187">
        <v>2559.7799999999997</v>
      </c>
      <c r="E3187" cm="1">
        <f t="array" ref="E3187">_xlfn.IFS(B3187&gt;87,1,AND(B3187&lt;=87, B3187&gt;45),2,AND(B3187&lt;=45,B3187&gt;18),3,B3187&lt;=18,4)</f>
        <v>3</v>
      </c>
      <c r="F3187" cm="1">
        <f t="array" ref="F3187">_xlfn.IFS(C3187&gt;7,4,AND(C3187&lt;=7, C3187&gt;5),3,AND(C3187&lt;=5,C3187&gt;4),2,C3187&lt;=4,1)</f>
        <v>2</v>
      </c>
      <c r="G3187" cm="1">
        <f t="array" ref="G3187">_xlfn.IFS(D3187&gt;4094,4,AND(D3187&lt;=4094, D3187&gt;2784),3,AND(D3187&lt;=2784,D3187&gt;1779),2,D3187&lt;=1779,1)</f>
        <v>2</v>
      </c>
      <c r="H3187">
        <f t="shared" si="49"/>
        <v>322</v>
      </c>
      <c r="I3187" t="str" cm="1">
        <f t="array" ref="I3187">_xlfn.IFS(H3187&gt;411,"Platinum",AND(H3187&lt;=411, H3187&gt;311),"Gold",AND(H3187&lt;=311,H3187&gt;211),"Silver",H3187&lt;=211,"Bronze")</f>
        <v>Gold</v>
      </c>
      <c r="J3187" t="str" cm="1">
        <f t="array" ref="J3187">_xlfn.IFS(
H3187="444","Champions",
LEFT(H3187,1)="4","Loyal Customers",
MID(H3187,2,1)="4","Potential Loyalists",
LEFT(H3187,1)="3","Promising",
LEFT(H3187,1)="2","Customers Needing Attention",
LEFT(H3187,1)&lt;="2","At Risk",
RIGHT(H3187,1)="4","Can't Lose Them",
TRUE,"Hibernating"
)</f>
        <v>Promising</v>
      </c>
    </row>
    <row r="3188" spans="1:10" x14ac:dyDescent="0.25">
      <c r="A3188" s="3" t="s">
        <v>3204</v>
      </c>
      <c r="B3188">
        <v>20</v>
      </c>
      <c r="C3188">
        <v>10</v>
      </c>
      <c r="D3188">
        <v>7212.170000000001</v>
      </c>
      <c r="E3188" cm="1">
        <f t="array" ref="E3188">_xlfn.IFS(B3188&gt;87,1,AND(B3188&lt;=87, B3188&gt;45),2,AND(B3188&lt;=45,B3188&gt;18),3,B3188&lt;=18,4)</f>
        <v>3</v>
      </c>
      <c r="F3188" cm="1">
        <f t="array" ref="F3188">_xlfn.IFS(C3188&gt;7,4,AND(C3188&lt;=7, C3188&gt;5),3,AND(C3188&lt;=5,C3188&gt;4),2,C3188&lt;=4,1)</f>
        <v>4</v>
      </c>
      <c r="G3188" cm="1">
        <f t="array" ref="G3188">_xlfn.IFS(D3188&gt;4094,4,AND(D3188&lt;=4094, D3188&gt;2784),3,AND(D3188&lt;=2784,D3188&gt;1779),2,D3188&lt;=1779,1)</f>
        <v>4</v>
      </c>
      <c r="H3188">
        <f t="shared" si="49"/>
        <v>344</v>
      </c>
      <c r="I3188" t="str" cm="1">
        <f t="array" ref="I3188">_xlfn.IFS(H3188&gt;411,"Platinum",AND(H3188&lt;=411, H3188&gt;311),"Gold",AND(H3188&lt;=311,H3188&gt;211),"Silver",H3188&lt;=211,"Bronze")</f>
        <v>Gold</v>
      </c>
      <c r="J3188" t="str" cm="1">
        <f t="array" ref="J3188">_xlfn.IFS(
H3188="444","Champions",
LEFT(H3188,1)="4","Loyal Customers",
MID(H3188,2,1)="4","Potential Loyalists",
LEFT(H3188,1)="3","Promising",
LEFT(H3188,1)="2","Customers Needing Attention",
LEFT(H3188,1)&lt;="2","At Risk",
RIGHT(H3188,1)="4","Can't Lose Them",
TRUE,"Hibernating"
)</f>
        <v>Potential Loyalists</v>
      </c>
    </row>
    <row r="3189" spans="1:10" x14ac:dyDescent="0.25">
      <c r="A3189" s="3" t="s">
        <v>3205</v>
      </c>
      <c r="B3189">
        <v>4</v>
      </c>
      <c r="C3189">
        <v>7</v>
      </c>
      <c r="D3189">
        <v>6579.619999999999</v>
      </c>
      <c r="E3189" cm="1">
        <f t="array" ref="E3189">_xlfn.IFS(B3189&gt;87,1,AND(B3189&lt;=87, B3189&gt;45),2,AND(B3189&lt;=45,B3189&gt;18),3,B3189&lt;=18,4)</f>
        <v>4</v>
      </c>
      <c r="F3189" cm="1">
        <f t="array" ref="F3189">_xlfn.IFS(C3189&gt;7,4,AND(C3189&lt;=7, C3189&gt;5),3,AND(C3189&lt;=5,C3189&gt;4),2,C3189&lt;=4,1)</f>
        <v>3</v>
      </c>
      <c r="G3189" cm="1">
        <f t="array" ref="G3189">_xlfn.IFS(D3189&gt;4094,4,AND(D3189&lt;=4094, D3189&gt;2784),3,AND(D3189&lt;=2784,D3189&gt;1779),2,D3189&lt;=1779,1)</f>
        <v>4</v>
      </c>
      <c r="H3189">
        <f t="shared" si="49"/>
        <v>434</v>
      </c>
      <c r="I3189" t="str" cm="1">
        <f t="array" ref="I3189">_xlfn.IFS(H3189&gt;411,"Platinum",AND(H3189&lt;=411, H3189&gt;311),"Gold",AND(H3189&lt;=311,H3189&gt;211),"Silver",H3189&lt;=211,"Bronze")</f>
        <v>Platinum</v>
      </c>
      <c r="J3189" t="str" cm="1">
        <f t="array" ref="J3189">_xlfn.IFS(
H3189="444","Champions",
LEFT(H3189,1)="4","Loyal Customers",
MID(H3189,2,1)="4","Potential Loyalists",
LEFT(H3189,1)="3","Promising",
LEFT(H3189,1)="2","Customers Needing Attention",
LEFT(H3189,1)&lt;="2","At Risk",
RIGHT(H3189,1)="4","Can't Lose Them",
TRUE,"Hibernating"
)</f>
        <v>Loyal Customers</v>
      </c>
    </row>
    <row r="3190" spans="1:10" x14ac:dyDescent="0.25">
      <c r="A3190" s="3" t="s">
        <v>3206</v>
      </c>
      <c r="B3190">
        <v>87</v>
      </c>
      <c r="C3190">
        <v>5</v>
      </c>
      <c r="D3190">
        <v>2934.44</v>
      </c>
      <c r="E3190" cm="1">
        <f t="array" ref="E3190">_xlfn.IFS(B3190&gt;87,1,AND(B3190&lt;=87, B3190&gt;45),2,AND(B3190&lt;=45,B3190&gt;18),3,B3190&lt;=18,4)</f>
        <v>2</v>
      </c>
      <c r="F3190" cm="1">
        <f t="array" ref="F3190">_xlfn.IFS(C3190&gt;7,4,AND(C3190&lt;=7, C3190&gt;5),3,AND(C3190&lt;=5,C3190&gt;4),2,C3190&lt;=4,1)</f>
        <v>2</v>
      </c>
      <c r="G3190" cm="1">
        <f t="array" ref="G3190">_xlfn.IFS(D3190&gt;4094,4,AND(D3190&lt;=4094, D3190&gt;2784),3,AND(D3190&lt;=2784,D3190&gt;1779),2,D3190&lt;=1779,1)</f>
        <v>3</v>
      </c>
      <c r="H3190">
        <f t="shared" si="49"/>
        <v>223</v>
      </c>
      <c r="I3190" t="str" cm="1">
        <f t="array" ref="I3190">_xlfn.IFS(H3190&gt;411,"Platinum",AND(H3190&lt;=411, H3190&gt;311),"Gold",AND(H3190&lt;=311,H3190&gt;211),"Silver",H3190&lt;=211,"Bronze")</f>
        <v>Silver</v>
      </c>
      <c r="J3190" t="str" cm="1">
        <f t="array" ref="J3190">_xlfn.IFS(
H3190="444","Champions",
LEFT(H3190,1)="4","Loyal Customers",
MID(H3190,2,1)="4","Potential Loyalists",
LEFT(H3190,1)="3","Promising",
LEFT(H3190,1)="2","Customers Needing Attention",
LEFT(H3190,1)&lt;="2","At Risk",
RIGHT(H3190,1)="4","Can't Lose Them",
TRUE,"Hibernating"
)</f>
        <v>Customers Needing Attention</v>
      </c>
    </row>
    <row r="3191" spans="1:10" x14ac:dyDescent="0.25">
      <c r="A3191" s="3" t="s">
        <v>3207</v>
      </c>
      <c r="B3191">
        <v>15</v>
      </c>
      <c r="C3191">
        <v>8</v>
      </c>
      <c r="D3191">
        <v>3489.96</v>
      </c>
      <c r="E3191" cm="1">
        <f t="array" ref="E3191">_xlfn.IFS(B3191&gt;87,1,AND(B3191&lt;=87, B3191&gt;45),2,AND(B3191&lt;=45,B3191&gt;18),3,B3191&lt;=18,4)</f>
        <v>4</v>
      </c>
      <c r="F3191" cm="1">
        <f t="array" ref="F3191">_xlfn.IFS(C3191&gt;7,4,AND(C3191&lt;=7, C3191&gt;5),3,AND(C3191&lt;=5,C3191&gt;4),2,C3191&lt;=4,1)</f>
        <v>4</v>
      </c>
      <c r="G3191" cm="1">
        <f t="array" ref="G3191">_xlfn.IFS(D3191&gt;4094,4,AND(D3191&lt;=4094, D3191&gt;2784),3,AND(D3191&lt;=2784,D3191&gt;1779),2,D3191&lt;=1779,1)</f>
        <v>3</v>
      </c>
      <c r="H3191">
        <f t="shared" si="49"/>
        <v>443</v>
      </c>
      <c r="I3191" t="str" cm="1">
        <f t="array" ref="I3191">_xlfn.IFS(H3191&gt;411,"Platinum",AND(H3191&lt;=411, H3191&gt;311),"Gold",AND(H3191&lt;=311,H3191&gt;211),"Silver",H3191&lt;=211,"Bronze")</f>
        <v>Platinum</v>
      </c>
      <c r="J3191" t="str" cm="1">
        <f t="array" ref="J3191">_xlfn.IFS(
H3191="444","Champions",
LEFT(H3191,1)="4","Loyal Customers",
MID(H3191,2,1)="4","Potential Loyalists",
LEFT(H3191,1)="3","Promising",
LEFT(H3191,1)="2","Customers Needing Attention",
LEFT(H3191,1)&lt;="2","At Risk",
RIGHT(H3191,1)="4","Can't Lose Them",
TRUE,"Hibernating"
)</f>
        <v>Loyal Customers</v>
      </c>
    </row>
    <row r="3192" spans="1:10" x14ac:dyDescent="0.25">
      <c r="A3192" s="3" t="s">
        <v>3208</v>
      </c>
      <c r="B3192">
        <v>23</v>
      </c>
      <c r="C3192">
        <v>8</v>
      </c>
      <c r="D3192">
        <v>5073.2700000000004</v>
      </c>
      <c r="E3192" cm="1">
        <f t="array" ref="E3192">_xlfn.IFS(B3192&gt;87,1,AND(B3192&lt;=87, B3192&gt;45),2,AND(B3192&lt;=45,B3192&gt;18),3,B3192&lt;=18,4)</f>
        <v>3</v>
      </c>
      <c r="F3192" cm="1">
        <f t="array" ref="F3192">_xlfn.IFS(C3192&gt;7,4,AND(C3192&lt;=7, C3192&gt;5),3,AND(C3192&lt;=5,C3192&gt;4),2,C3192&lt;=4,1)</f>
        <v>4</v>
      </c>
      <c r="G3192" cm="1">
        <f t="array" ref="G3192">_xlfn.IFS(D3192&gt;4094,4,AND(D3192&lt;=4094, D3192&gt;2784),3,AND(D3192&lt;=2784,D3192&gt;1779),2,D3192&lt;=1779,1)</f>
        <v>4</v>
      </c>
      <c r="H3192">
        <f t="shared" si="49"/>
        <v>344</v>
      </c>
      <c r="I3192" t="str" cm="1">
        <f t="array" ref="I3192">_xlfn.IFS(H3192&gt;411,"Platinum",AND(H3192&lt;=411, H3192&gt;311),"Gold",AND(H3192&lt;=311,H3192&gt;211),"Silver",H3192&lt;=211,"Bronze")</f>
        <v>Gold</v>
      </c>
      <c r="J3192" t="str" cm="1">
        <f t="array" ref="J3192">_xlfn.IFS(
H3192="444","Champions",
LEFT(H3192,1)="4","Loyal Customers",
MID(H3192,2,1)="4","Potential Loyalists",
LEFT(H3192,1)="3","Promising",
LEFT(H3192,1)="2","Customers Needing Attention",
LEFT(H3192,1)&lt;="2","At Risk",
RIGHT(H3192,1)="4","Can't Lose Them",
TRUE,"Hibernating"
)</f>
        <v>Potential Loyalists</v>
      </c>
    </row>
    <row r="3193" spans="1:10" x14ac:dyDescent="0.25">
      <c r="A3193" s="3" t="s">
        <v>3209</v>
      </c>
      <c r="B3193">
        <v>3</v>
      </c>
      <c r="C3193">
        <v>11</v>
      </c>
      <c r="D3193">
        <v>7321.5</v>
      </c>
      <c r="E3193" cm="1">
        <f t="array" ref="E3193">_xlfn.IFS(B3193&gt;87,1,AND(B3193&lt;=87, B3193&gt;45),2,AND(B3193&lt;=45,B3193&gt;18),3,B3193&lt;=18,4)</f>
        <v>4</v>
      </c>
      <c r="F3193" cm="1">
        <f t="array" ref="F3193">_xlfn.IFS(C3193&gt;7,4,AND(C3193&lt;=7, C3193&gt;5),3,AND(C3193&lt;=5,C3193&gt;4),2,C3193&lt;=4,1)</f>
        <v>4</v>
      </c>
      <c r="G3193" cm="1">
        <f t="array" ref="G3193">_xlfn.IFS(D3193&gt;4094,4,AND(D3193&lt;=4094, D3193&gt;2784),3,AND(D3193&lt;=2784,D3193&gt;1779),2,D3193&lt;=1779,1)</f>
        <v>4</v>
      </c>
      <c r="H3193">
        <f t="shared" si="49"/>
        <v>444</v>
      </c>
      <c r="I3193" t="str" cm="1">
        <f t="array" ref="I3193">_xlfn.IFS(H3193&gt;411,"Platinum",AND(H3193&lt;=411, H3193&gt;311),"Gold",AND(H3193&lt;=311,H3193&gt;211),"Silver",H3193&lt;=211,"Bronze")</f>
        <v>Platinum</v>
      </c>
      <c r="J3193" t="str" cm="1">
        <f t="array" ref="J3193">_xlfn.IFS(
H3193="444","Champions",
LEFT(H3193,1)="4","Loyal Customers",
MID(H3193,2,1)="4","Potential Loyalists",
LEFT(H3193,1)="3","Promising",
LEFT(H3193,1)="2","Customers Needing Attention",
LEFT(H3193,1)&lt;="2","At Risk",
RIGHT(H3193,1)="4","Can't Lose Them",
TRUE,"Hibernating"
)</f>
        <v>Loyal Customers</v>
      </c>
    </row>
    <row r="3194" spans="1:10" x14ac:dyDescent="0.25">
      <c r="A3194" s="3" t="s">
        <v>3210</v>
      </c>
      <c r="B3194">
        <v>54</v>
      </c>
      <c r="C3194">
        <v>3</v>
      </c>
      <c r="D3194">
        <v>2965.7599999999998</v>
      </c>
      <c r="E3194" cm="1">
        <f t="array" ref="E3194">_xlfn.IFS(B3194&gt;87,1,AND(B3194&lt;=87, B3194&gt;45),2,AND(B3194&lt;=45,B3194&gt;18),3,B3194&lt;=18,4)</f>
        <v>2</v>
      </c>
      <c r="F3194" cm="1">
        <f t="array" ref="F3194">_xlfn.IFS(C3194&gt;7,4,AND(C3194&lt;=7, C3194&gt;5),3,AND(C3194&lt;=5,C3194&gt;4),2,C3194&lt;=4,1)</f>
        <v>1</v>
      </c>
      <c r="G3194" cm="1">
        <f t="array" ref="G3194">_xlfn.IFS(D3194&gt;4094,4,AND(D3194&lt;=4094, D3194&gt;2784),3,AND(D3194&lt;=2784,D3194&gt;1779),2,D3194&lt;=1779,1)</f>
        <v>3</v>
      </c>
      <c r="H3194">
        <f t="shared" si="49"/>
        <v>213</v>
      </c>
      <c r="I3194" t="str" cm="1">
        <f t="array" ref="I3194">_xlfn.IFS(H3194&gt;411,"Platinum",AND(H3194&lt;=411, H3194&gt;311),"Gold",AND(H3194&lt;=311,H3194&gt;211),"Silver",H3194&lt;=211,"Bronze")</f>
        <v>Silver</v>
      </c>
      <c r="J3194" t="str" cm="1">
        <f t="array" ref="J3194">_xlfn.IFS(
H3194="444","Champions",
LEFT(H3194,1)="4","Loyal Customers",
MID(H3194,2,1)="4","Potential Loyalists",
LEFT(H3194,1)="3","Promising",
LEFT(H3194,1)="2","Customers Needing Attention",
LEFT(H3194,1)&lt;="2","At Risk",
RIGHT(H3194,1)="4","Can't Lose Them",
TRUE,"Hibernating"
)</f>
        <v>Customers Needing Attention</v>
      </c>
    </row>
    <row r="3195" spans="1:10" x14ac:dyDescent="0.25">
      <c r="A3195" s="3" t="s">
        <v>3211</v>
      </c>
      <c r="B3195">
        <v>61</v>
      </c>
      <c r="C3195">
        <v>6</v>
      </c>
      <c r="D3195">
        <v>3970.0299999999997</v>
      </c>
      <c r="E3195" cm="1">
        <f t="array" ref="E3195">_xlfn.IFS(B3195&gt;87,1,AND(B3195&lt;=87, B3195&gt;45),2,AND(B3195&lt;=45,B3195&gt;18),3,B3195&lt;=18,4)</f>
        <v>2</v>
      </c>
      <c r="F3195" cm="1">
        <f t="array" ref="F3195">_xlfn.IFS(C3195&gt;7,4,AND(C3195&lt;=7, C3195&gt;5),3,AND(C3195&lt;=5,C3195&gt;4),2,C3195&lt;=4,1)</f>
        <v>3</v>
      </c>
      <c r="G3195" cm="1">
        <f t="array" ref="G3195">_xlfn.IFS(D3195&gt;4094,4,AND(D3195&lt;=4094, D3195&gt;2784),3,AND(D3195&lt;=2784,D3195&gt;1779),2,D3195&lt;=1779,1)</f>
        <v>3</v>
      </c>
      <c r="H3195">
        <f t="shared" si="49"/>
        <v>233</v>
      </c>
      <c r="I3195" t="str" cm="1">
        <f t="array" ref="I3195">_xlfn.IFS(H3195&gt;411,"Platinum",AND(H3195&lt;=411, H3195&gt;311),"Gold",AND(H3195&lt;=311,H3195&gt;211),"Silver",H3195&lt;=211,"Bronze")</f>
        <v>Silver</v>
      </c>
      <c r="J3195" t="str" cm="1">
        <f t="array" ref="J3195">_xlfn.IFS(
H3195="444","Champions",
LEFT(H3195,1)="4","Loyal Customers",
MID(H3195,2,1)="4","Potential Loyalists",
LEFT(H3195,1)="3","Promising",
LEFT(H3195,1)="2","Customers Needing Attention",
LEFT(H3195,1)&lt;="2","At Risk",
RIGHT(H3195,1)="4","Can't Lose Them",
TRUE,"Hibernating"
)</f>
        <v>Customers Needing Attention</v>
      </c>
    </row>
    <row r="3196" spans="1:10" x14ac:dyDescent="0.25">
      <c r="A3196" s="3" t="s">
        <v>3212</v>
      </c>
      <c r="B3196">
        <v>25</v>
      </c>
      <c r="C3196">
        <v>9</v>
      </c>
      <c r="D3196">
        <v>6411.76</v>
      </c>
      <c r="E3196" cm="1">
        <f t="array" ref="E3196">_xlfn.IFS(B3196&gt;87,1,AND(B3196&lt;=87, B3196&gt;45),2,AND(B3196&lt;=45,B3196&gt;18),3,B3196&lt;=18,4)</f>
        <v>3</v>
      </c>
      <c r="F3196" cm="1">
        <f t="array" ref="F3196">_xlfn.IFS(C3196&gt;7,4,AND(C3196&lt;=7, C3196&gt;5),3,AND(C3196&lt;=5,C3196&gt;4),2,C3196&lt;=4,1)</f>
        <v>4</v>
      </c>
      <c r="G3196" cm="1">
        <f t="array" ref="G3196">_xlfn.IFS(D3196&gt;4094,4,AND(D3196&lt;=4094, D3196&gt;2784),3,AND(D3196&lt;=2784,D3196&gt;1779),2,D3196&lt;=1779,1)</f>
        <v>4</v>
      </c>
      <c r="H3196">
        <f t="shared" si="49"/>
        <v>344</v>
      </c>
      <c r="I3196" t="str" cm="1">
        <f t="array" ref="I3196">_xlfn.IFS(H3196&gt;411,"Platinum",AND(H3196&lt;=411, H3196&gt;311),"Gold",AND(H3196&lt;=311,H3196&gt;211),"Silver",H3196&lt;=211,"Bronze")</f>
        <v>Gold</v>
      </c>
      <c r="J3196" t="str" cm="1">
        <f t="array" ref="J3196">_xlfn.IFS(
H3196="444","Champions",
LEFT(H3196,1)="4","Loyal Customers",
MID(H3196,2,1)="4","Potential Loyalists",
LEFT(H3196,1)="3","Promising",
LEFT(H3196,1)="2","Customers Needing Attention",
LEFT(H3196,1)&lt;="2","At Risk",
RIGHT(H3196,1)="4","Can't Lose Them",
TRUE,"Hibernating"
)</f>
        <v>Potential Loyalists</v>
      </c>
    </row>
    <row r="3197" spans="1:10" x14ac:dyDescent="0.25">
      <c r="A3197" s="3" t="s">
        <v>3213</v>
      </c>
      <c r="B3197">
        <v>1</v>
      </c>
      <c r="C3197">
        <v>9</v>
      </c>
      <c r="D3197">
        <v>8953.1699999999983</v>
      </c>
      <c r="E3197" cm="1">
        <f t="array" ref="E3197">_xlfn.IFS(B3197&gt;87,1,AND(B3197&lt;=87, B3197&gt;45),2,AND(B3197&lt;=45,B3197&gt;18),3,B3197&lt;=18,4)</f>
        <v>4</v>
      </c>
      <c r="F3197" cm="1">
        <f t="array" ref="F3197">_xlfn.IFS(C3197&gt;7,4,AND(C3197&lt;=7, C3197&gt;5),3,AND(C3197&lt;=5,C3197&gt;4),2,C3197&lt;=4,1)</f>
        <v>4</v>
      </c>
      <c r="G3197" cm="1">
        <f t="array" ref="G3197">_xlfn.IFS(D3197&gt;4094,4,AND(D3197&lt;=4094, D3197&gt;2784),3,AND(D3197&lt;=2784,D3197&gt;1779),2,D3197&lt;=1779,1)</f>
        <v>4</v>
      </c>
      <c r="H3197">
        <f t="shared" si="49"/>
        <v>444</v>
      </c>
      <c r="I3197" t="str" cm="1">
        <f t="array" ref="I3197">_xlfn.IFS(H3197&gt;411,"Platinum",AND(H3197&lt;=411, H3197&gt;311),"Gold",AND(H3197&lt;=311,H3197&gt;211),"Silver",H3197&lt;=211,"Bronze")</f>
        <v>Platinum</v>
      </c>
      <c r="J3197" t="str" cm="1">
        <f t="array" ref="J3197">_xlfn.IFS(
H3197="444","Champions",
LEFT(H3197,1)="4","Loyal Customers",
MID(H3197,2,1)="4","Potential Loyalists",
LEFT(H3197,1)="3","Promising",
LEFT(H3197,1)="2","Customers Needing Attention",
LEFT(H3197,1)&lt;="2","At Risk",
RIGHT(H3197,1)="4","Can't Lose Them",
TRUE,"Hibernating"
)</f>
        <v>Loyal Customers</v>
      </c>
    </row>
    <row r="3198" spans="1:10" x14ac:dyDescent="0.25">
      <c r="A3198" s="3" t="s">
        <v>3214</v>
      </c>
      <c r="B3198">
        <v>168</v>
      </c>
      <c r="C3198">
        <v>6</v>
      </c>
      <c r="D3198">
        <v>2316.5100000000002</v>
      </c>
      <c r="E3198" cm="1">
        <f t="array" ref="E3198">_xlfn.IFS(B3198&gt;87,1,AND(B3198&lt;=87, B3198&gt;45),2,AND(B3198&lt;=45,B3198&gt;18),3,B3198&lt;=18,4)</f>
        <v>1</v>
      </c>
      <c r="F3198" cm="1">
        <f t="array" ref="F3198">_xlfn.IFS(C3198&gt;7,4,AND(C3198&lt;=7, C3198&gt;5),3,AND(C3198&lt;=5,C3198&gt;4),2,C3198&lt;=4,1)</f>
        <v>3</v>
      </c>
      <c r="G3198" cm="1">
        <f t="array" ref="G3198">_xlfn.IFS(D3198&gt;4094,4,AND(D3198&lt;=4094, D3198&gt;2784),3,AND(D3198&lt;=2784,D3198&gt;1779),2,D3198&lt;=1779,1)</f>
        <v>2</v>
      </c>
      <c r="H3198">
        <f t="shared" si="49"/>
        <v>132</v>
      </c>
      <c r="I3198" t="str" cm="1">
        <f t="array" ref="I3198">_xlfn.IFS(H3198&gt;411,"Platinum",AND(H3198&lt;=411, H3198&gt;311),"Gold",AND(H3198&lt;=311,H3198&gt;211),"Silver",H3198&lt;=211,"Bronze")</f>
        <v>Bronze</v>
      </c>
      <c r="J3198" t="str" cm="1">
        <f t="array" ref="J3198">_xlfn.IFS(
H3198="444","Champions",
LEFT(H3198,1)="4","Loyal Customers",
MID(H3198,2,1)="4","Potential Loyalists",
LEFT(H3198,1)="3","Promising",
LEFT(H3198,1)="2","Customers Needing Attention",
LEFT(H3198,1)&lt;="2","At Risk",
RIGHT(H3198,1)="4","Can't Lose Them",
TRUE,"Hibernating"
)</f>
        <v>At Risk</v>
      </c>
    </row>
    <row r="3199" spans="1:10" x14ac:dyDescent="0.25">
      <c r="A3199" s="3" t="s">
        <v>3215</v>
      </c>
      <c r="B3199">
        <v>14</v>
      </c>
      <c r="C3199">
        <v>7</v>
      </c>
      <c r="D3199">
        <v>3182.99</v>
      </c>
      <c r="E3199" cm="1">
        <f t="array" ref="E3199">_xlfn.IFS(B3199&gt;87,1,AND(B3199&lt;=87, B3199&gt;45),2,AND(B3199&lt;=45,B3199&gt;18),3,B3199&lt;=18,4)</f>
        <v>4</v>
      </c>
      <c r="F3199" cm="1">
        <f t="array" ref="F3199">_xlfn.IFS(C3199&gt;7,4,AND(C3199&lt;=7, C3199&gt;5),3,AND(C3199&lt;=5,C3199&gt;4),2,C3199&lt;=4,1)</f>
        <v>3</v>
      </c>
      <c r="G3199" cm="1">
        <f t="array" ref="G3199">_xlfn.IFS(D3199&gt;4094,4,AND(D3199&lt;=4094, D3199&gt;2784),3,AND(D3199&lt;=2784,D3199&gt;1779),2,D3199&lt;=1779,1)</f>
        <v>3</v>
      </c>
      <c r="H3199">
        <f t="shared" si="49"/>
        <v>433</v>
      </c>
      <c r="I3199" t="str" cm="1">
        <f t="array" ref="I3199">_xlfn.IFS(H3199&gt;411,"Platinum",AND(H3199&lt;=411, H3199&gt;311),"Gold",AND(H3199&lt;=311,H3199&gt;211),"Silver",H3199&lt;=211,"Bronze")</f>
        <v>Platinum</v>
      </c>
      <c r="J3199" t="str" cm="1">
        <f t="array" ref="J3199">_xlfn.IFS(
H3199="444","Champions",
LEFT(H3199,1)="4","Loyal Customers",
MID(H3199,2,1)="4","Potential Loyalists",
LEFT(H3199,1)="3","Promising",
LEFT(H3199,1)="2","Customers Needing Attention",
LEFT(H3199,1)&lt;="2","At Risk",
RIGHT(H3199,1)="4","Can't Lose Them",
TRUE,"Hibernating"
)</f>
        <v>Loyal Customers</v>
      </c>
    </row>
    <row r="3200" spans="1:10" x14ac:dyDescent="0.25">
      <c r="A3200" s="3" t="s">
        <v>3216</v>
      </c>
      <c r="B3200">
        <v>134</v>
      </c>
      <c r="C3200">
        <v>5</v>
      </c>
      <c r="D3200">
        <v>2654.27</v>
      </c>
      <c r="E3200" cm="1">
        <f t="array" ref="E3200">_xlfn.IFS(B3200&gt;87,1,AND(B3200&lt;=87, B3200&gt;45),2,AND(B3200&lt;=45,B3200&gt;18),3,B3200&lt;=18,4)</f>
        <v>1</v>
      </c>
      <c r="F3200" cm="1">
        <f t="array" ref="F3200">_xlfn.IFS(C3200&gt;7,4,AND(C3200&lt;=7, C3200&gt;5),3,AND(C3200&lt;=5,C3200&gt;4),2,C3200&lt;=4,1)</f>
        <v>2</v>
      </c>
      <c r="G3200" cm="1">
        <f t="array" ref="G3200">_xlfn.IFS(D3200&gt;4094,4,AND(D3200&lt;=4094, D3200&gt;2784),3,AND(D3200&lt;=2784,D3200&gt;1779),2,D3200&lt;=1779,1)</f>
        <v>2</v>
      </c>
      <c r="H3200">
        <f t="shared" si="49"/>
        <v>122</v>
      </c>
      <c r="I3200" t="str" cm="1">
        <f t="array" ref="I3200">_xlfn.IFS(H3200&gt;411,"Platinum",AND(H3200&lt;=411, H3200&gt;311),"Gold",AND(H3200&lt;=311,H3200&gt;211),"Silver",H3200&lt;=211,"Bronze")</f>
        <v>Bronze</v>
      </c>
      <c r="J3200" t="str" cm="1">
        <f t="array" ref="J3200">_xlfn.IFS(
H3200="444","Champions",
LEFT(H3200,1)="4","Loyal Customers",
MID(H3200,2,1)="4","Potential Loyalists",
LEFT(H3200,1)="3","Promising",
LEFT(H3200,1)="2","Customers Needing Attention",
LEFT(H3200,1)&lt;="2","At Risk",
RIGHT(H3200,1)="4","Can't Lose Them",
TRUE,"Hibernating"
)</f>
        <v>At Risk</v>
      </c>
    </row>
    <row r="3201" spans="1:10" x14ac:dyDescent="0.25">
      <c r="A3201" s="3" t="s">
        <v>3217</v>
      </c>
      <c r="B3201">
        <v>64</v>
      </c>
      <c r="C3201">
        <v>5</v>
      </c>
      <c r="D3201">
        <v>3269.12</v>
      </c>
      <c r="E3201" cm="1">
        <f t="array" ref="E3201">_xlfn.IFS(B3201&gt;87,1,AND(B3201&lt;=87, B3201&gt;45),2,AND(B3201&lt;=45,B3201&gt;18),3,B3201&lt;=18,4)</f>
        <v>2</v>
      </c>
      <c r="F3201" cm="1">
        <f t="array" ref="F3201">_xlfn.IFS(C3201&gt;7,4,AND(C3201&lt;=7, C3201&gt;5),3,AND(C3201&lt;=5,C3201&gt;4),2,C3201&lt;=4,1)</f>
        <v>2</v>
      </c>
      <c r="G3201" cm="1">
        <f t="array" ref="G3201">_xlfn.IFS(D3201&gt;4094,4,AND(D3201&lt;=4094, D3201&gt;2784),3,AND(D3201&lt;=2784,D3201&gt;1779),2,D3201&lt;=1779,1)</f>
        <v>3</v>
      </c>
      <c r="H3201">
        <f t="shared" si="49"/>
        <v>223</v>
      </c>
      <c r="I3201" t="str" cm="1">
        <f t="array" ref="I3201">_xlfn.IFS(H3201&gt;411,"Platinum",AND(H3201&lt;=411, H3201&gt;311),"Gold",AND(H3201&lt;=311,H3201&gt;211),"Silver",H3201&lt;=211,"Bronze")</f>
        <v>Silver</v>
      </c>
      <c r="J3201" t="str" cm="1">
        <f t="array" ref="J3201">_xlfn.IFS(
H3201="444","Champions",
LEFT(H3201,1)="4","Loyal Customers",
MID(H3201,2,1)="4","Potential Loyalists",
LEFT(H3201,1)="3","Promising",
LEFT(H3201,1)="2","Customers Needing Attention",
LEFT(H3201,1)&lt;="2","At Risk",
RIGHT(H3201,1)="4","Can't Lose Them",
TRUE,"Hibernating"
)</f>
        <v>Customers Needing Attention</v>
      </c>
    </row>
    <row r="3202" spans="1:10" x14ac:dyDescent="0.25">
      <c r="A3202" s="3" t="s">
        <v>3218</v>
      </c>
      <c r="B3202">
        <v>46</v>
      </c>
      <c r="C3202">
        <v>10</v>
      </c>
      <c r="D3202">
        <v>8210.3000000000011</v>
      </c>
      <c r="E3202" cm="1">
        <f t="array" ref="E3202">_xlfn.IFS(B3202&gt;87,1,AND(B3202&lt;=87, B3202&gt;45),2,AND(B3202&lt;=45,B3202&gt;18),3,B3202&lt;=18,4)</f>
        <v>2</v>
      </c>
      <c r="F3202" cm="1">
        <f t="array" ref="F3202">_xlfn.IFS(C3202&gt;7,4,AND(C3202&lt;=7, C3202&gt;5),3,AND(C3202&lt;=5,C3202&gt;4),2,C3202&lt;=4,1)</f>
        <v>4</v>
      </c>
      <c r="G3202" cm="1">
        <f t="array" ref="G3202">_xlfn.IFS(D3202&gt;4094,4,AND(D3202&lt;=4094, D3202&gt;2784),3,AND(D3202&lt;=2784,D3202&gt;1779),2,D3202&lt;=1779,1)</f>
        <v>4</v>
      </c>
      <c r="H3202">
        <f t="shared" si="49"/>
        <v>244</v>
      </c>
      <c r="I3202" t="str" cm="1">
        <f t="array" ref="I3202">_xlfn.IFS(H3202&gt;411,"Platinum",AND(H3202&lt;=411, H3202&gt;311),"Gold",AND(H3202&lt;=311,H3202&gt;211),"Silver",H3202&lt;=211,"Bronze")</f>
        <v>Silver</v>
      </c>
      <c r="J3202" t="str" cm="1">
        <f t="array" ref="J3202">_xlfn.IFS(
H3202="444","Champions",
LEFT(H3202,1)="4","Loyal Customers",
MID(H3202,2,1)="4","Potential Loyalists",
LEFT(H3202,1)="3","Promising",
LEFT(H3202,1)="2","Customers Needing Attention",
LEFT(H3202,1)&lt;="2","At Risk",
RIGHT(H3202,1)="4","Can't Lose Them",
TRUE,"Hibernating"
)</f>
        <v>Potential Loyalists</v>
      </c>
    </row>
    <row r="3203" spans="1:10" x14ac:dyDescent="0.25">
      <c r="A3203" s="3" t="s">
        <v>3219</v>
      </c>
      <c r="B3203">
        <v>89</v>
      </c>
      <c r="C3203">
        <v>3</v>
      </c>
      <c r="D3203">
        <v>1140.1500000000001</v>
      </c>
      <c r="E3203" cm="1">
        <f t="array" ref="E3203">_xlfn.IFS(B3203&gt;87,1,AND(B3203&lt;=87, B3203&gt;45),2,AND(B3203&lt;=45,B3203&gt;18),3,B3203&lt;=18,4)</f>
        <v>1</v>
      </c>
      <c r="F3203" cm="1">
        <f t="array" ref="F3203">_xlfn.IFS(C3203&gt;7,4,AND(C3203&lt;=7, C3203&gt;5),3,AND(C3203&lt;=5,C3203&gt;4),2,C3203&lt;=4,1)</f>
        <v>1</v>
      </c>
      <c r="G3203" cm="1">
        <f t="array" ref="G3203">_xlfn.IFS(D3203&gt;4094,4,AND(D3203&lt;=4094, D3203&gt;2784),3,AND(D3203&lt;=2784,D3203&gt;1779),2,D3203&lt;=1779,1)</f>
        <v>1</v>
      </c>
      <c r="H3203">
        <f t="shared" si="49"/>
        <v>111</v>
      </c>
      <c r="I3203" t="str" cm="1">
        <f t="array" ref="I3203">_xlfn.IFS(H3203&gt;411,"Platinum",AND(H3203&lt;=411, H3203&gt;311),"Gold",AND(H3203&lt;=311,H3203&gt;211),"Silver",H3203&lt;=211,"Bronze")</f>
        <v>Bronze</v>
      </c>
      <c r="J3203" t="str" cm="1">
        <f t="array" ref="J3203">_xlfn.IFS(
H3203="444","Champions",
LEFT(H3203,1)="4","Loyal Customers",
MID(H3203,2,1)="4","Potential Loyalists",
LEFT(H3203,1)="3","Promising",
LEFT(H3203,1)="2","Customers Needing Attention",
LEFT(H3203,1)&lt;="2","At Risk",
RIGHT(H3203,1)="4","Can't Lose Them",
TRUE,"Hibernating"
)</f>
        <v>At Risk</v>
      </c>
    </row>
    <row r="3204" spans="1:10" x14ac:dyDescent="0.25">
      <c r="A3204" s="3" t="s">
        <v>3220</v>
      </c>
      <c r="B3204">
        <v>87</v>
      </c>
      <c r="C3204">
        <v>4</v>
      </c>
      <c r="D3204">
        <v>3025.33</v>
      </c>
      <c r="E3204" cm="1">
        <f t="array" ref="E3204">_xlfn.IFS(B3204&gt;87,1,AND(B3204&lt;=87, B3204&gt;45),2,AND(B3204&lt;=45,B3204&gt;18),3,B3204&lt;=18,4)</f>
        <v>2</v>
      </c>
      <c r="F3204" cm="1">
        <f t="array" ref="F3204">_xlfn.IFS(C3204&gt;7,4,AND(C3204&lt;=7, C3204&gt;5),3,AND(C3204&lt;=5,C3204&gt;4),2,C3204&lt;=4,1)</f>
        <v>1</v>
      </c>
      <c r="G3204" cm="1">
        <f t="array" ref="G3204">_xlfn.IFS(D3204&gt;4094,4,AND(D3204&lt;=4094, D3204&gt;2784),3,AND(D3204&lt;=2784,D3204&gt;1779),2,D3204&lt;=1779,1)</f>
        <v>3</v>
      </c>
      <c r="H3204">
        <f t="shared" si="49"/>
        <v>213</v>
      </c>
      <c r="I3204" t="str" cm="1">
        <f t="array" ref="I3204">_xlfn.IFS(H3204&gt;411,"Platinum",AND(H3204&lt;=411, H3204&gt;311),"Gold",AND(H3204&lt;=311,H3204&gt;211),"Silver",H3204&lt;=211,"Bronze")</f>
        <v>Silver</v>
      </c>
      <c r="J3204" t="str" cm="1">
        <f t="array" ref="J3204">_xlfn.IFS(
H3204="444","Champions",
LEFT(H3204,1)="4","Loyal Customers",
MID(H3204,2,1)="4","Potential Loyalists",
LEFT(H3204,1)="3","Promising",
LEFT(H3204,1)="2","Customers Needing Attention",
LEFT(H3204,1)&lt;="2","At Risk",
RIGHT(H3204,1)="4","Can't Lose Them",
TRUE,"Hibernating"
)</f>
        <v>Customers Needing Attention</v>
      </c>
    </row>
    <row r="3205" spans="1:10" x14ac:dyDescent="0.25">
      <c r="A3205" s="3" t="s">
        <v>3221</v>
      </c>
      <c r="B3205">
        <v>11</v>
      </c>
      <c r="C3205">
        <v>5</v>
      </c>
      <c r="D3205">
        <v>4107.8899999999994</v>
      </c>
      <c r="E3205" cm="1">
        <f t="array" ref="E3205">_xlfn.IFS(B3205&gt;87,1,AND(B3205&lt;=87, B3205&gt;45),2,AND(B3205&lt;=45,B3205&gt;18),3,B3205&lt;=18,4)</f>
        <v>4</v>
      </c>
      <c r="F3205" cm="1">
        <f t="array" ref="F3205">_xlfn.IFS(C3205&gt;7,4,AND(C3205&lt;=7, C3205&gt;5),3,AND(C3205&lt;=5,C3205&gt;4),2,C3205&lt;=4,1)</f>
        <v>2</v>
      </c>
      <c r="G3205" cm="1">
        <f t="array" ref="G3205">_xlfn.IFS(D3205&gt;4094,4,AND(D3205&lt;=4094, D3205&gt;2784),3,AND(D3205&lt;=2784,D3205&gt;1779),2,D3205&lt;=1779,1)</f>
        <v>4</v>
      </c>
      <c r="H3205">
        <f t="shared" ref="H3205:H3268" si="50">(100*E3205)+(10*F3205)+G3205</f>
        <v>424</v>
      </c>
      <c r="I3205" t="str" cm="1">
        <f t="array" ref="I3205">_xlfn.IFS(H3205&gt;411,"Platinum",AND(H3205&lt;=411, H3205&gt;311),"Gold",AND(H3205&lt;=311,H3205&gt;211),"Silver",H3205&lt;=211,"Bronze")</f>
        <v>Platinum</v>
      </c>
      <c r="J3205" t="str" cm="1">
        <f t="array" ref="J3205">_xlfn.IFS(
H3205="444","Champions",
LEFT(H3205,1)="4","Loyal Customers",
MID(H3205,2,1)="4","Potential Loyalists",
LEFT(H3205,1)="3","Promising",
LEFT(H3205,1)="2","Customers Needing Attention",
LEFT(H3205,1)&lt;="2","At Risk",
RIGHT(H3205,1)="4","Can't Lose Them",
TRUE,"Hibernating"
)</f>
        <v>Loyal Customers</v>
      </c>
    </row>
    <row r="3206" spans="1:10" x14ac:dyDescent="0.25">
      <c r="A3206" s="3" t="s">
        <v>3222</v>
      </c>
      <c r="B3206">
        <v>54</v>
      </c>
      <c r="C3206">
        <v>7</v>
      </c>
      <c r="D3206">
        <v>4480.09</v>
      </c>
      <c r="E3206" cm="1">
        <f t="array" ref="E3206">_xlfn.IFS(B3206&gt;87,1,AND(B3206&lt;=87, B3206&gt;45),2,AND(B3206&lt;=45,B3206&gt;18),3,B3206&lt;=18,4)</f>
        <v>2</v>
      </c>
      <c r="F3206" cm="1">
        <f t="array" ref="F3206">_xlfn.IFS(C3206&gt;7,4,AND(C3206&lt;=7, C3206&gt;5),3,AND(C3206&lt;=5,C3206&gt;4),2,C3206&lt;=4,1)</f>
        <v>3</v>
      </c>
      <c r="G3206" cm="1">
        <f t="array" ref="G3206">_xlfn.IFS(D3206&gt;4094,4,AND(D3206&lt;=4094, D3206&gt;2784),3,AND(D3206&lt;=2784,D3206&gt;1779),2,D3206&lt;=1779,1)</f>
        <v>4</v>
      </c>
      <c r="H3206">
        <f t="shared" si="50"/>
        <v>234</v>
      </c>
      <c r="I3206" t="str" cm="1">
        <f t="array" ref="I3206">_xlfn.IFS(H3206&gt;411,"Platinum",AND(H3206&lt;=411, H3206&gt;311),"Gold",AND(H3206&lt;=311,H3206&gt;211),"Silver",H3206&lt;=211,"Bronze")</f>
        <v>Silver</v>
      </c>
      <c r="J3206" t="str" cm="1">
        <f t="array" ref="J3206">_xlfn.IFS(
H3206="444","Champions",
LEFT(H3206,1)="4","Loyal Customers",
MID(H3206,2,1)="4","Potential Loyalists",
LEFT(H3206,1)="3","Promising",
LEFT(H3206,1)="2","Customers Needing Attention",
LEFT(H3206,1)&lt;="2","At Risk",
RIGHT(H3206,1)="4","Can't Lose Them",
TRUE,"Hibernating"
)</f>
        <v>Customers Needing Attention</v>
      </c>
    </row>
    <row r="3207" spans="1:10" x14ac:dyDescent="0.25">
      <c r="A3207" s="3" t="s">
        <v>3223</v>
      </c>
      <c r="B3207">
        <v>69</v>
      </c>
      <c r="C3207">
        <v>8</v>
      </c>
      <c r="D3207">
        <v>4706.8599999999997</v>
      </c>
      <c r="E3207" cm="1">
        <f t="array" ref="E3207">_xlfn.IFS(B3207&gt;87,1,AND(B3207&lt;=87, B3207&gt;45),2,AND(B3207&lt;=45,B3207&gt;18),3,B3207&lt;=18,4)</f>
        <v>2</v>
      </c>
      <c r="F3207" cm="1">
        <f t="array" ref="F3207">_xlfn.IFS(C3207&gt;7,4,AND(C3207&lt;=7, C3207&gt;5),3,AND(C3207&lt;=5,C3207&gt;4),2,C3207&lt;=4,1)</f>
        <v>4</v>
      </c>
      <c r="G3207" cm="1">
        <f t="array" ref="G3207">_xlfn.IFS(D3207&gt;4094,4,AND(D3207&lt;=4094, D3207&gt;2784),3,AND(D3207&lt;=2784,D3207&gt;1779),2,D3207&lt;=1779,1)</f>
        <v>4</v>
      </c>
      <c r="H3207">
        <f t="shared" si="50"/>
        <v>244</v>
      </c>
      <c r="I3207" t="str" cm="1">
        <f t="array" ref="I3207">_xlfn.IFS(H3207&gt;411,"Platinum",AND(H3207&lt;=411, H3207&gt;311),"Gold",AND(H3207&lt;=311,H3207&gt;211),"Silver",H3207&lt;=211,"Bronze")</f>
        <v>Silver</v>
      </c>
      <c r="J3207" t="str" cm="1">
        <f t="array" ref="J3207">_xlfn.IFS(
H3207="444","Champions",
LEFT(H3207,1)="4","Loyal Customers",
MID(H3207,2,1)="4","Potential Loyalists",
LEFT(H3207,1)="3","Promising",
LEFT(H3207,1)="2","Customers Needing Attention",
LEFT(H3207,1)&lt;="2","At Risk",
RIGHT(H3207,1)="4","Can't Lose Them",
TRUE,"Hibernating"
)</f>
        <v>Potential Loyalists</v>
      </c>
    </row>
    <row r="3208" spans="1:10" x14ac:dyDescent="0.25">
      <c r="A3208" s="3" t="s">
        <v>3224</v>
      </c>
      <c r="B3208">
        <v>1</v>
      </c>
      <c r="C3208">
        <v>10</v>
      </c>
      <c r="D3208">
        <v>4842.2</v>
      </c>
      <c r="E3208" cm="1">
        <f t="array" ref="E3208">_xlfn.IFS(B3208&gt;87,1,AND(B3208&lt;=87, B3208&gt;45),2,AND(B3208&lt;=45,B3208&gt;18),3,B3208&lt;=18,4)</f>
        <v>4</v>
      </c>
      <c r="F3208" cm="1">
        <f t="array" ref="F3208">_xlfn.IFS(C3208&gt;7,4,AND(C3208&lt;=7, C3208&gt;5),3,AND(C3208&lt;=5,C3208&gt;4),2,C3208&lt;=4,1)</f>
        <v>4</v>
      </c>
      <c r="G3208" cm="1">
        <f t="array" ref="G3208">_xlfn.IFS(D3208&gt;4094,4,AND(D3208&lt;=4094, D3208&gt;2784),3,AND(D3208&lt;=2784,D3208&gt;1779),2,D3208&lt;=1779,1)</f>
        <v>4</v>
      </c>
      <c r="H3208">
        <f t="shared" si="50"/>
        <v>444</v>
      </c>
      <c r="I3208" t="str" cm="1">
        <f t="array" ref="I3208">_xlfn.IFS(H3208&gt;411,"Platinum",AND(H3208&lt;=411, H3208&gt;311),"Gold",AND(H3208&lt;=311,H3208&gt;211),"Silver",H3208&lt;=211,"Bronze")</f>
        <v>Platinum</v>
      </c>
      <c r="J3208" t="str" cm="1">
        <f t="array" ref="J3208">_xlfn.IFS(
H3208="444","Champions",
LEFT(H3208,1)="4","Loyal Customers",
MID(H3208,2,1)="4","Potential Loyalists",
LEFT(H3208,1)="3","Promising",
LEFT(H3208,1)="2","Customers Needing Attention",
LEFT(H3208,1)&lt;="2","At Risk",
RIGHT(H3208,1)="4","Can't Lose Them",
TRUE,"Hibernating"
)</f>
        <v>Loyal Customers</v>
      </c>
    </row>
    <row r="3209" spans="1:10" x14ac:dyDescent="0.25">
      <c r="A3209" s="3" t="s">
        <v>3225</v>
      </c>
      <c r="B3209">
        <v>28</v>
      </c>
      <c r="C3209">
        <v>3</v>
      </c>
      <c r="D3209">
        <v>966.5200000000001</v>
      </c>
      <c r="E3209" cm="1">
        <f t="array" ref="E3209">_xlfn.IFS(B3209&gt;87,1,AND(B3209&lt;=87, B3209&gt;45),2,AND(B3209&lt;=45,B3209&gt;18),3,B3209&lt;=18,4)</f>
        <v>3</v>
      </c>
      <c r="F3209" cm="1">
        <f t="array" ref="F3209">_xlfn.IFS(C3209&gt;7,4,AND(C3209&lt;=7, C3209&gt;5),3,AND(C3209&lt;=5,C3209&gt;4),2,C3209&lt;=4,1)</f>
        <v>1</v>
      </c>
      <c r="G3209" cm="1">
        <f t="array" ref="G3209">_xlfn.IFS(D3209&gt;4094,4,AND(D3209&lt;=4094, D3209&gt;2784),3,AND(D3209&lt;=2784,D3209&gt;1779),2,D3209&lt;=1779,1)</f>
        <v>1</v>
      </c>
      <c r="H3209">
        <f t="shared" si="50"/>
        <v>311</v>
      </c>
      <c r="I3209" t="str" cm="1">
        <f t="array" ref="I3209">_xlfn.IFS(H3209&gt;411,"Platinum",AND(H3209&lt;=411, H3209&gt;311),"Gold",AND(H3209&lt;=311,H3209&gt;211),"Silver",H3209&lt;=211,"Bronze")</f>
        <v>Silver</v>
      </c>
      <c r="J3209" t="str" cm="1">
        <f t="array" ref="J3209">_xlfn.IFS(
H3209="444","Champions",
LEFT(H3209,1)="4","Loyal Customers",
MID(H3209,2,1)="4","Potential Loyalists",
LEFT(H3209,1)="3","Promising",
LEFT(H3209,1)="2","Customers Needing Attention",
LEFT(H3209,1)&lt;="2","At Risk",
RIGHT(H3209,1)="4","Can't Lose Them",
TRUE,"Hibernating"
)</f>
        <v>Promising</v>
      </c>
    </row>
    <row r="3210" spans="1:10" x14ac:dyDescent="0.25">
      <c r="A3210" s="3" t="s">
        <v>3226</v>
      </c>
      <c r="B3210">
        <v>61</v>
      </c>
      <c r="C3210">
        <v>4</v>
      </c>
      <c r="D3210">
        <v>2083.73</v>
      </c>
      <c r="E3210" cm="1">
        <f t="array" ref="E3210">_xlfn.IFS(B3210&gt;87,1,AND(B3210&lt;=87, B3210&gt;45),2,AND(B3210&lt;=45,B3210&gt;18),3,B3210&lt;=18,4)</f>
        <v>2</v>
      </c>
      <c r="F3210" cm="1">
        <f t="array" ref="F3210">_xlfn.IFS(C3210&gt;7,4,AND(C3210&lt;=7, C3210&gt;5),3,AND(C3210&lt;=5,C3210&gt;4),2,C3210&lt;=4,1)</f>
        <v>1</v>
      </c>
      <c r="G3210" cm="1">
        <f t="array" ref="G3210">_xlfn.IFS(D3210&gt;4094,4,AND(D3210&lt;=4094, D3210&gt;2784),3,AND(D3210&lt;=2784,D3210&gt;1779),2,D3210&lt;=1779,1)</f>
        <v>2</v>
      </c>
      <c r="H3210">
        <f t="shared" si="50"/>
        <v>212</v>
      </c>
      <c r="I3210" t="str" cm="1">
        <f t="array" ref="I3210">_xlfn.IFS(H3210&gt;411,"Platinum",AND(H3210&lt;=411, H3210&gt;311),"Gold",AND(H3210&lt;=311,H3210&gt;211),"Silver",H3210&lt;=211,"Bronze")</f>
        <v>Silver</v>
      </c>
      <c r="J3210" t="str" cm="1">
        <f t="array" ref="J3210">_xlfn.IFS(
H3210="444","Champions",
LEFT(H3210,1)="4","Loyal Customers",
MID(H3210,2,1)="4","Potential Loyalists",
LEFT(H3210,1)="3","Promising",
LEFT(H3210,1)="2","Customers Needing Attention",
LEFT(H3210,1)&lt;="2","At Risk",
RIGHT(H3210,1)="4","Can't Lose Them",
TRUE,"Hibernating"
)</f>
        <v>Customers Needing Attention</v>
      </c>
    </row>
    <row r="3211" spans="1:10" x14ac:dyDescent="0.25">
      <c r="A3211" s="3" t="s">
        <v>3227</v>
      </c>
      <c r="B3211">
        <v>148</v>
      </c>
      <c r="C3211">
        <v>5</v>
      </c>
      <c r="D3211">
        <v>1091.1399999999999</v>
      </c>
      <c r="E3211" cm="1">
        <f t="array" ref="E3211">_xlfn.IFS(B3211&gt;87,1,AND(B3211&lt;=87, B3211&gt;45),2,AND(B3211&lt;=45,B3211&gt;18),3,B3211&lt;=18,4)</f>
        <v>1</v>
      </c>
      <c r="F3211" cm="1">
        <f t="array" ref="F3211">_xlfn.IFS(C3211&gt;7,4,AND(C3211&lt;=7, C3211&gt;5),3,AND(C3211&lt;=5,C3211&gt;4),2,C3211&lt;=4,1)</f>
        <v>2</v>
      </c>
      <c r="G3211" cm="1">
        <f t="array" ref="G3211">_xlfn.IFS(D3211&gt;4094,4,AND(D3211&lt;=4094, D3211&gt;2784),3,AND(D3211&lt;=2784,D3211&gt;1779),2,D3211&lt;=1779,1)</f>
        <v>1</v>
      </c>
      <c r="H3211">
        <f t="shared" si="50"/>
        <v>121</v>
      </c>
      <c r="I3211" t="str" cm="1">
        <f t="array" ref="I3211">_xlfn.IFS(H3211&gt;411,"Platinum",AND(H3211&lt;=411, H3211&gt;311),"Gold",AND(H3211&lt;=311,H3211&gt;211),"Silver",H3211&lt;=211,"Bronze")</f>
        <v>Bronze</v>
      </c>
      <c r="J3211" t="str" cm="1">
        <f t="array" ref="J3211">_xlfn.IFS(
H3211="444","Champions",
LEFT(H3211,1)="4","Loyal Customers",
MID(H3211,2,1)="4","Potential Loyalists",
LEFT(H3211,1)="3","Promising",
LEFT(H3211,1)="2","Customers Needing Attention",
LEFT(H3211,1)&lt;="2","At Risk",
RIGHT(H3211,1)="4","Can't Lose Them",
TRUE,"Hibernating"
)</f>
        <v>At Risk</v>
      </c>
    </row>
    <row r="3212" spans="1:10" x14ac:dyDescent="0.25">
      <c r="A3212" s="3" t="s">
        <v>3228</v>
      </c>
      <c r="B3212">
        <v>10</v>
      </c>
      <c r="C3212">
        <v>6</v>
      </c>
      <c r="D3212">
        <v>1246.1100000000001</v>
      </c>
      <c r="E3212" cm="1">
        <f t="array" ref="E3212">_xlfn.IFS(B3212&gt;87,1,AND(B3212&lt;=87, B3212&gt;45),2,AND(B3212&lt;=45,B3212&gt;18),3,B3212&lt;=18,4)</f>
        <v>4</v>
      </c>
      <c r="F3212" cm="1">
        <f t="array" ref="F3212">_xlfn.IFS(C3212&gt;7,4,AND(C3212&lt;=7, C3212&gt;5),3,AND(C3212&lt;=5,C3212&gt;4),2,C3212&lt;=4,1)</f>
        <v>3</v>
      </c>
      <c r="G3212" cm="1">
        <f t="array" ref="G3212">_xlfn.IFS(D3212&gt;4094,4,AND(D3212&lt;=4094, D3212&gt;2784),3,AND(D3212&lt;=2784,D3212&gt;1779),2,D3212&lt;=1779,1)</f>
        <v>1</v>
      </c>
      <c r="H3212">
        <f t="shared" si="50"/>
        <v>431</v>
      </c>
      <c r="I3212" t="str" cm="1">
        <f t="array" ref="I3212">_xlfn.IFS(H3212&gt;411,"Platinum",AND(H3212&lt;=411, H3212&gt;311),"Gold",AND(H3212&lt;=311,H3212&gt;211),"Silver",H3212&lt;=211,"Bronze")</f>
        <v>Platinum</v>
      </c>
      <c r="J3212" t="str" cm="1">
        <f t="array" ref="J3212">_xlfn.IFS(
H3212="444","Champions",
LEFT(H3212,1)="4","Loyal Customers",
MID(H3212,2,1)="4","Potential Loyalists",
LEFT(H3212,1)="3","Promising",
LEFT(H3212,1)="2","Customers Needing Attention",
LEFT(H3212,1)&lt;="2","At Risk",
RIGHT(H3212,1)="4","Can't Lose Them",
TRUE,"Hibernating"
)</f>
        <v>Loyal Customers</v>
      </c>
    </row>
    <row r="3213" spans="1:10" x14ac:dyDescent="0.25">
      <c r="A3213" s="3" t="s">
        <v>3229</v>
      </c>
      <c r="B3213">
        <v>89</v>
      </c>
      <c r="C3213">
        <v>4</v>
      </c>
      <c r="D3213">
        <v>3908.8</v>
      </c>
      <c r="E3213" cm="1">
        <f t="array" ref="E3213">_xlfn.IFS(B3213&gt;87,1,AND(B3213&lt;=87, B3213&gt;45),2,AND(B3213&lt;=45,B3213&gt;18),3,B3213&lt;=18,4)</f>
        <v>1</v>
      </c>
      <c r="F3213" cm="1">
        <f t="array" ref="F3213">_xlfn.IFS(C3213&gt;7,4,AND(C3213&lt;=7, C3213&gt;5),3,AND(C3213&lt;=5,C3213&gt;4),2,C3213&lt;=4,1)</f>
        <v>1</v>
      </c>
      <c r="G3213" cm="1">
        <f t="array" ref="G3213">_xlfn.IFS(D3213&gt;4094,4,AND(D3213&lt;=4094, D3213&gt;2784),3,AND(D3213&lt;=2784,D3213&gt;1779),2,D3213&lt;=1779,1)</f>
        <v>3</v>
      </c>
      <c r="H3213">
        <f t="shared" si="50"/>
        <v>113</v>
      </c>
      <c r="I3213" t="str" cm="1">
        <f t="array" ref="I3213">_xlfn.IFS(H3213&gt;411,"Platinum",AND(H3213&lt;=411, H3213&gt;311),"Gold",AND(H3213&lt;=311,H3213&gt;211),"Silver",H3213&lt;=211,"Bronze")</f>
        <v>Bronze</v>
      </c>
      <c r="J3213" t="str" cm="1">
        <f t="array" ref="J3213">_xlfn.IFS(
H3213="444","Champions",
LEFT(H3213,1)="4","Loyal Customers",
MID(H3213,2,1)="4","Potential Loyalists",
LEFT(H3213,1)="3","Promising",
LEFT(H3213,1)="2","Customers Needing Attention",
LEFT(H3213,1)&lt;="2","At Risk",
RIGHT(H3213,1)="4","Can't Lose Them",
TRUE,"Hibernating"
)</f>
        <v>At Risk</v>
      </c>
    </row>
    <row r="3214" spans="1:10" x14ac:dyDescent="0.25">
      <c r="A3214" s="3" t="s">
        <v>3230</v>
      </c>
      <c r="B3214">
        <v>23</v>
      </c>
      <c r="C3214">
        <v>5</v>
      </c>
      <c r="D3214">
        <v>1267.6799999999998</v>
      </c>
      <c r="E3214" cm="1">
        <f t="array" ref="E3214">_xlfn.IFS(B3214&gt;87,1,AND(B3214&lt;=87, B3214&gt;45),2,AND(B3214&lt;=45,B3214&gt;18),3,B3214&lt;=18,4)</f>
        <v>3</v>
      </c>
      <c r="F3214" cm="1">
        <f t="array" ref="F3214">_xlfn.IFS(C3214&gt;7,4,AND(C3214&lt;=7, C3214&gt;5),3,AND(C3214&lt;=5,C3214&gt;4),2,C3214&lt;=4,1)</f>
        <v>2</v>
      </c>
      <c r="G3214" cm="1">
        <f t="array" ref="G3214">_xlfn.IFS(D3214&gt;4094,4,AND(D3214&lt;=4094, D3214&gt;2784),3,AND(D3214&lt;=2784,D3214&gt;1779),2,D3214&lt;=1779,1)</f>
        <v>1</v>
      </c>
      <c r="H3214">
        <f t="shared" si="50"/>
        <v>321</v>
      </c>
      <c r="I3214" t="str" cm="1">
        <f t="array" ref="I3214">_xlfn.IFS(H3214&gt;411,"Platinum",AND(H3214&lt;=411, H3214&gt;311),"Gold",AND(H3214&lt;=311,H3214&gt;211),"Silver",H3214&lt;=211,"Bronze")</f>
        <v>Gold</v>
      </c>
      <c r="J3214" t="str" cm="1">
        <f t="array" ref="J3214">_xlfn.IFS(
H3214="444","Champions",
LEFT(H3214,1)="4","Loyal Customers",
MID(H3214,2,1)="4","Potential Loyalists",
LEFT(H3214,1)="3","Promising",
LEFT(H3214,1)="2","Customers Needing Attention",
LEFT(H3214,1)&lt;="2","At Risk",
RIGHT(H3214,1)="4","Can't Lose Them",
TRUE,"Hibernating"
)</f>
        <v>Promising</v>
      </c>
    </row>
    <row r="3215" spans="1:10" x14ac:dyDescent="0.25">
      <c r="A3215" s="3" t="s">
        <v>3231</v>
      </c>
      <c r="B3215">
        <v>11</v>
      </c>
      <c r="C3215">
        <v>4</v>
      </c>
      <c r="D3215">
        <v>2066.0299999999997</v>
      </c>
      <c r="E3215" cm="1">
        <f t="array" ref="E3215">_xlfn.IFS(B3215&gt;87,1,AND(B3215&lt;=87, B3215&gt;45),2,AND(B3215&lt;=45,B3215&gt;18),3,B3215&lt;=18,4)</f>
        <v>4</v>
      </c>
      <c r="F3215" cm="1">
        <f t="array" ref="F3215">_xlfn.IFS(C3215&gt;7,4,AND(C3215&lt;=7, C3215&gt;5),3,AND(C3215&lt;=5,C3215&gt;4),2,C3215&lt;=4,1)</f>
        <v>1</v>
      </c>
      <c r="G3215" cm="1">
        <f t="array" ref="G3215">_xlfn.IFS(D3215&gt;4094,4,AND(D3215&lt;=4094, D3215&gt;2784),3,AND(D3215&lt;=2784,D3215&gt;1779),2,D3215&lt;=1779,1)</f>
        <v>2</v>
      </c>
      <c r="H3215">
        <f t="shared" si="50"/>
        <v>412</v>
      </c>
      <c r="I3215" t="str" cm="1">
        <f t="array" ref="I3215">_xlfn.IFS(H3215&gt;411,"Platinum",AND(H3215&lt;=411, H3215&gt;311),"Gold",AND(H3215&lt;=311,H3215&gt;211),"Silver",H3215&lt;=211,"Bronze")</f>
        <v>Platinum</v>
      </c>
      <c r="J3215" t="str" cm="1">
        <f t="array" ref="J3215">_xlfn.IFS(
H3215="444","Champions",
LEFT(H3215,1)="4","Loyal Customers",
MID(H3215,2,1)="4","Potential Loyalists",
LEFT(H3215,1)="3","Promising",
LEFT(H3215,1)="2","Customers Needing Attention",
LEFT(H3215,1)&lt;="2","At Risk",
RIGHT(H3215,1)="4","Can't Lose Them",
TRUE,"Hibernating"
)</f>
        <v>Loyal Customers</v>
      </c>
    </row>
    <row r="3216" spans="1:10" x14ac:dyDescent="0.25">
      <c r="A3216" s="3" t="s">
        <v>3232</v>
      </c>
      <c r="B3216">
        <v>43</v>
      </c>
      <c r="C3216">
        <v>6</v>
      </c>
      <c r="D3216">
        <v>1779.1599999999999</v>
      </c>
      <c r="E3216" cm="1">
        <f t="array" ref="E3216">_xlfn.IFS(B3216&gt;87,1,AND(B3216&lt;=87, B3216&gt;45),2,AND(B3216&lt;=45,B3216&gt;18),3,B3216&lt;=18,4)</f>
        <v>3</v>
      </c>
      <c r="F3216" cm="1">
        <f t="array" ref="F3216">_xlfn.IFS(C3216&gt;7,4,AND(C3216&lt;=7, C3216&gt;5),3,AND(C3216&lt;=5,C3216&gt;4),2,C3216&lt;=4,1)</f>
        <v>3</v>
      </c>
      <c r="G3216" cm="1">
        <f t="array" ref="G3216">_xlfn.IFS(D3216&gt;4094,4,AND(D3216&lt;=4094, D3216&gt;2784),3,AND(D3216&lt;=2784,D3216&gt;1779),2,D3216&lt;=1779,1)</f>
        <v>2</v>
      </c>
      <c r="H3216">
        <f t="shared" si="50"/>
        <v>332</v>
      </c>
      <c r="I3216" t="str" cm="1">
        <f t="array" ref="I3216">_xlfn.IFS(H3216&gt;411,"Platinum",AND(H3216&lt;=411, H3216&gt;311),"Gold",AND(H3216&lt;=311,H3216&gt;211),"Silver",H3216&lt;=211,"Bronze")</f>
        <v>Gold</v>
      </c>
      <c r="J3216" t="str" cm="1">
        <f t="array" ref="J3216">_xlfn.IFS(
H3216="444","Champions",
LEFT(H3216,1)="4","Loyal Customers",
MID(H3216,2,1)="4","Potential Loyalists",
LEFT(H3216,1)="3","Promising",
LEFT(H3216,1)="2","Customers Needing Attention",
LEFT(H3216,1)&lt;="2","At Risk",
RIGHT(H3216,1)="4","Can't Lose Them",
TRUE,"Hibernating"
)</f>
        <v>Promising</v>
      </c>
    </row>
    <row r="3217" spans="1:10" x14ac:dyDescent="0.25">
      <c r="A3217" s="3" t="s">
        <v>3233</v>
      </c>
      <c r="B3217">
        <v>35</v>
      </c>
      <c r="C3217">
        <v>2</v>
      </c>
      <c r="D3217">
        <v>571.38</v>
      </c>
      <c r="E3217" cm="1">
        <f t="array" ref="E3217">_xlfn.IFS(B3217&gt;87,1,AND(B3217&lt;=87, B3217&gt;45),2,AND(B3217&lt;=45,B3217&gt;18),3,B3217&lt;=18,4)</f>
        <v>3</v>
      </c>
      <c r="F3217" cm="1">
        <f t="array" ref="F3217">_xlfn.IFS(C3217&gt;7,4,AND(C3217&lt;=7, C3217&gt;5),3,AND(C3217&lt;=5,C3217&gt;4),2,C3217&lt;=4,1)</f>
        <v>1</v>
      </c>
      <c r="G3217" cm="1">
        <f t="array" ref="G3217">_xlfn.IFS(D3217&gt;4094,4,AND(D3217&lt;=4094, D3217&gt;2784),3,AND(D3217&lt;=2784,D3217&gt;1779),2,D3217&lt;=1779,1)</f>
        <v>1</v>
      </c>
      <c r="H3217">
        <f t="shared" si="50"/>
        <v>311</v>
      </c>
      <c r="I3217" t="str" cm="1">
        <f t="array" ref="I3217">_xlfn.IFS(H3217&gt;411,"Platinum",AND(H3217&lt;=411, H3217&gt;311),"Gold",AND(H3217&lt;=311,H3217&gt;211),"Silver",H3217&lt;=211,"Bronze")</f>
        <v>Silver</v>
      </c>
      <c r="J3217" t="str" cm="1">
        <f t="array" ref="J3217">_xlfn.IFS(
H3217="444","Champions",
LEFT(H3217,1)="4","Loyal Customers",
MID(H3217,2,1)="4","Potential Loyalists",
LEFT(H3217,1)="3","Promising",
LEFT(H3217,1)="2","Customers Needing Attention",
LEFT(H3217,1)&lt;="2","At Risk",
RIGHT(H3217,1)="4","Can't Lose Them",
TRUE,"Hibernating"
)</f>
        <v>Promising</v>
      </c>
    </row>
    <row r="3218" spans="1:10" x14ac:dyDescent="0.25">
      <c r="A3218" s="3" t="s">
        <v>3234</v>
      </c>
      <c r="B3218">
        <v>46</v>
      </c>
      <c r="C3218">
        <v>9</v>
      </c>
      <c r="D3218">
        <v>3516.0000000000005</v>
      </c>
      <c r="E3218" cm="1">
        <f t="array" ref="E3218">_xlfn.IFS(B3218&gt;87,1,AND(B3218&lt;=87, B3218&gt;45),2,AND(B3218&lt;=45,B3218&gt;18),3,B3218&lt;=18,4)</f>
        <v>2</v>
      </c>
      <c r="F3218" cm="1">
        <f t="array" ref="F3218">_xlfn.IFS(C3218&gt;7,4,AND(C3218&lt;=7, C3218&gt;5),3,AND(C3218&lt;=5,C3218&gt;4),2,C3218&lt;=4,1)</f>
        <v>4</v>
      </c>
      <c r="G3218" cm="1">
        <f t="array" ref="G3218">_xlfn.IFS(D3218&gt;4094,4,AND(D3218&lt;=4094, D3218&gt;2784),3,AND(D3218&lt;=2784,D3218&gt;1779),2,D3218&lt;=1779,1)</f>
        <v>3</v>
      </c>
      <c r="H3218">
        <f t="shared" si="50"/>
        <v>243</v>
      </c>
      <c r="I3218" t="str" cm="1">
        <f t="array" ref="I3218">_xlfn.IFS(H3218&gt;411,"Platinum",AND(H3218&lt;=411, H3218&gt;311),"Gold",AND(H3218&lt;=311,H3218&gt;211),"Silver",H3218&lt;=211,"Bronze")</f>
        <v>Silver</v>
      </c>
      <c r="J3218" t="str" cm="1">
        <f t="array" ref="J3218">_xlfn.IFS(
H3218="444","Champions",
LEFT(H3218,1)="4","Loyal Customers",
MID(H3218,2,1)="4","Potential Loyalists",
LEFT(H3218,1)="3","Promising",
LEFT(H3218,1)="2","Customers Needing Attention",
LEFT(H3218,1)&lt;="2","At Risk",
RIGHT(H3218,1)="4","Can't Lose Them",
TRUE,"Hibernating"
)</f>
        <v>Potential Loyalists</v>
      </c>
    </row>
    <row r="3219" spans="1:10" x14ac:dyDescent="0.25">
      <c r="A3219" s="3" t="s">
        <v>3235</v>
      </c>
      <c r="B3219">
        <v>80</v>
      </c>
      <c r="C3219">
        <v>9</v>
      </c>
      <c r="D3219">
        <v>1830.72</v>
      </c>
      <c r="E3219" cm="1">
        <f t="array" ref="E3219">_xlfn.IFS(B3219&gt;87,1,AND(B3219&lt;=87, B3219&gt;45),2,AND(B3219&lt;=45,B3219&gt;18),3,B3219&lt;=18,4)</f>
        <v>2</v>
      </c>
      <c r="F3219" cm="1">
        <f t="array" ref="F3219">_xlfn.IFS(C3219&gt;7,4,AND(C3219&lt;=7, C3219&gt;5),3,AND(C3219&lt;=5,C3219&gt;4),2,C3219&lt;=4,1)</f>
        <v>4</v>
      </c>
      <c r="G3219" cm="1">
        <f t="array" ref="G3219">_xlfn.IFS(D3219&gt;4094,4,AND(D3219&lt;=4094, D3219&gt;2784),3,AND(D3219&lt;=2784,D3219&gt;1779),2,D3219&lt;=1779,1)</f>
        <v>2</v>
      </c>
      <c r="H3219">
        <f t="shared" si="50"/>
        <v>242</v>
      </c>
      <c r="I3219" t="str" cm="1">
        <f t="array" ref="I3219">_xlfn.IFS(H3219&gt;411,"Platinum",AND(H3219&lt;=411, H3219&gt;311),"Gold",AND(H3219&lt;=311,H3219&gt;211),"Silver",H3219&lt;=211,"Bronze")</f>
        <v>Silver</v>
      </c>
      <c r="J3219" t="str" cm="1">
        <f t="array" ref="J3219">_xlfn.IFS(
H3219="444","Champions",
LEFT(H3219,1)="4","Loyal Customers",
MID(H3219,2,1)="4","Potential Loyalists",
LEFT(H3219,1)="3","Promising",
LEFT(H3219,1)="2","Customers Needing Attention",
LEFT(H3219,1)&lt;="2","At Risk",
RIGHT(H3219,1)="4","Can't Lose Them",
TRUE,"Hibernating"
)</f>
        <v>Potential Loyalists</v>
      </c>
    </row>
    <row r="3220" spans="1:10" x14ac:dyDescent="0.25">
      <c r="A3220" s="3" t="s">
        <v>3236</v>
      </c>
      <c r="B3220">
        <v>60</v>
      </c>
      <c r="C3220">
        <v>8</v>
      </c>
      <c r="D3220">
        <v>4979.9399999999996</v>
      </c>
      <c r="E3220" cm="1">
        <f t="array" ref="E3220">_xlfn.IFS(B3220&gt;87,1,AND(B3220&lt;=87, B3220&gt;45),2,AND(B3220&lt;=45,B3220&gt;18),3,B3220&lt;=18,4)</f>
        <v>2</v>
      </c>
      <c r="F3220" cm="1">
        <f t="array" ref="F3220">_xlfn.IFS(C3220&gt;7,4,AND(C3220&lt;=7, C3220&gt;5),3,AND(C3220&lt;=5,C3220&gt;4),2,C3220&lt;=4,1)</f>
        <v>4</v>
      </c>
      <c r="G3220" cm="1">
        <f t="array" ref="G3220">_xlfn.IFS(D3220&gt;4094,4,AND(D3220&lt;=4094, D3220&gt;2784),3,AND(D3220&lt;=2784,D3220&gt;1779),2,D3220&lt;=1779,1)</f>
        <v>4</v>
      </c>
      <c r="H3220">
        <f t="shared" si="50"/>
        <v>244</v>
      </c>
      <c r="I3220" t="str" cm="1">
        <f t="array" ref="I3220">_xlfn.IFS(H3220&gt;411,"Platinum",AND(H3220&lt;=411, H3220&gt;311),"Gold",AND(H3220&lt;=311,H3220&gt;211),"Silver",H3220&lt;=211,"Bronze")</f>
        <v>Silver</v>
      </c>
      <c r="J3220" t="str" cm="1">
        <f t="array" ref="J3220">_xlfn.IFS(
H3220="444","Champions",
LEFT(H3220,1)="4","Loyal Customers",
MID(H3220,2,1)="4","Potential Loyalists",
LEFT(H3220,1)="3","Promising",
LEFT(H3220,1)="2","Customers Needing Attention",
LEFT(H3220,1)&lt;="2","At Risk",
RIGHT(H3220,1)="4","Can't Lose Them",
TRUE,"Hibernating"
)</f>
        <v>Potential Loyalists</v>
      </c>
    </row>
    <row r="3221" spans="1:10" x14ac:dyDescent="0.25">
      <c r="A3221" s="3" t="s">
        <v>3237</v>
      </c>
      <c r="B3221">
        <v>58</v>
      </c>
      <c r="C3221">
        <v>6</v>
      </c>
      <c r="D3221">
        <v>5391.71</v>
      </c>
      <c r="E3221" cm="1">
        <f t="array" ref="E3221">_xlfn.IFS(B3221&gt;87,1,AND(B3221&lt;=87, B3221&gt;45),2,AND(B3221&lt;=45,B3221&gt;18),3,B3221&lt;=18,4)</f>
        <v>2</v>
      </c>
      <c r="F3221" cm="1">
        <f t="array" ref="F3221">_xlfn.IFS(C3221&gt;7,4,AND(C3221&lt;=7, C3221&gt;5),3,AND(C3221&lt;=5,C3221&gt;4),2,C3221&lt;=4,1)</f>
        <v>3</v>
      </c>
      <c r="G3221" cm="1">
        <f t="array" ref="G3221">_xlfn.IFS(D3221&gt;4094,4,AND(D3221&lt;=4094, D3221&gt;2784),3,AND(D3221&lt;=2784,D3221&gt;1779),2,D3221&lt;=1779,1)</f>
        <v>4</v>
      </c>
      <c r="H3221">
        <f t="shared" si="50"/>
        <v>234</v>
      </c>
      <c r="I3221" t="str" cm="1">
        <f t="array" ref="I3221">_xlfn.IFS(H3221&gt;411,"Platinum",AND(H3221&lt;=411, H3221&gt;311),"Gold",AND(H3221&lt;=311,H3221&gt;211),"Silver",H3221&lt;=211,"Bronze")</f>
        <v>Silver</v>
      </c>
      <c r="J3221" t="str" cm="1">
        <f t="array" ref="J3221">_xlfn.IFS(
H3221="444","Champions",
LEFT(H3221,1)="4","Loyal Customers",
MID(H3221,2,1)="4","Potential Loyalists",
LEFT(H3221,1)="3","Promising",
LEFT(H3221,1)="2","Customers Needing Attention",
LEFT(H3221,1)&lt;="2","At Risk",
RIGHT(H3221,1)="4","Can't Lose Them",
TRUE,"Hibernating"
)</f>
        <v>Customers Needing Attention</v>
      </c>
    </row>
    <row r="3222" spans="1:10" x14ac:dyDescent="0.25">
      <c r="A3222" s="3" t="s">
        <v>3238</v>
      </c>
      <c r="B3222">
        <v>130</v>
      </c>
      <c r="C3222">
        <v>2</v>
      </c>
      <c r="D3222">
        <v>96.62</v>
      </c>
      <c r="E3222" cm="1">
        <f t="array" ref="E3222">_xlfn.IFS(B3222&gt;87,1,AND(B3222&lt;=87, B3222&gt;45),2,AND(B3222&lt;=45,B3222&gt;18),3,B3222&lt;=18,4)</f>
        <v>1</v>
      </c>
      <c r="F3222" cm="1">
        <f t="array" ref="F3222">_xlfn.IFS(C3222&gt;7,4,AND(C3222&lt;=7, C3222&gt;5),3,AND(C3222&lt;=5,C3222&gt;4),2,C3222&lt;=4,1)</f>
        <v>1</v>
      </c>
      <c r="G3222" cm="1">
        <f t="array" ref="G3222">_xlfn.IFS(D3222&gt;4094,4,AND(D3222&lt;=4094, D3222&gt;2784),3,AND(D3222&lt;=2784,D3222&gt;1779),2,D3222&lt;=1779,1)</f>
        <v>1</v>
      </c>
      <c r="H3222">
        <f t="shared" si="50"/>
        <v>111</v>
      </c>
      <c r="I3222" t="str" cm="1">
        <f t="array" ref="I3222">_xlfn.IFS(H3222&gt;411,"Platinum",AND(H3222&lt;=411, H3222&gt;311),"Gold",AND(H3222&lt;=311,H3222&gt;211),"Silver",H3222&lt;=211,"Bronze")</f>
        <v>Bronze</v>
      </c>
      <c r="J3222" t="str" cm="1">
        <f t="array" ref="J3222">_xlfn.IFS(
H3222="444","Champions",
LEFT(H3222,1)="4","Loyal Customers",
MID(H3222,2,1)="4","Potential Loyalists",
LEFT(H3222,1)="3","Promising",
LEFT(H3222,1)="2","Customers Needing Attention",
LEFT(H3222,1)&lt;="2","At Risk",
RIGHT(H3222,1)="4","Can't Lose Them",
TRUE,"Hibernating"
)</f>
        <v>At Risk</v>
      </c>
    </row>
    <row r="3223" spans="1:10" x14ac:dyDescent="0.25">
      <c r="A3223" s="3" t="s">
        <v>3239</v>
      </c>
      <c r="B3223">
        <v>20</v>
      </c>
      <c r="C3223">
        <v>8</v>
      </c>
      <c r="D3223">
        <v>2952.01</v>
      </c>
      <c r="E3223" cm="1">
        <f t="array" ref="E3223">_xlfn.IFS(B3223&gt;87,1,AND(B3223&lt;=87, B3223&gt;45),2,AND(B3223&lt;=45,B3223&gt;18),3,B3223&lt;=18,4)</f>
        <v>3</v>
      </c>
      <c r="F3223" cm="1">
        <f t="array" ref="F3223">_xlfn.IFS(C3223&gt;7,4,AND(C3223&lt;=7, C3223&gt;5),3,AND(C3223&lt;=5,C3223&gt;4),2,C3223&lt;=4,1)</f>
        <v>4</v>
      </c>
      <c r="G3223" cm="1">
        <f t="array" ref="G3223">_xlfn.IFS(D3223&gt;4094,4,AND(D3223&lt;=4094, D3223&gt;2784),3,AND(D3223&lt;=2784,D3223&gt;1779),2,D3223&lt;=1779,1)</f>
        <v>3</v>
      </c>
      <c r="H3223">
        <f t="shared" si="50"/>
        <v>343</v>
      </c>
      <c r="I3223" t="str" cm="1">
        <f t="array" ref="I3223">_xlfn.IFS(H3223&gt;411,"Platinum",AND(H3223&lt;=411, H3223&gt;311),"Gold",AND(H3223&lt;=311,H3223&gt;211),"Silver",H3223&lt;=211,"Bronze")</f>
        <v>Gold</v>
      </c>
      <c r="J3223" t="str" cm="1">
        <f t="array" ref="J3223">_xlfn.IFS(
H3223="444","Champions",
LEFT(H3223,1)="4","Loyal Customers",
MID(H3223,2,1)="4","Potential Loyalists",
LEFT(H3223,1)="3","Promising",
LEFT(H3223,1)="2","Customers Needing Attention",
LEFT(H3223,1)&lt;="2","At Risk",
RIGHT(H3223,1)="4","Can't Lose Them",
TRUE,"Hibernating"
)</f>
        <v>Potential Loyalists</v>
      </c>
    </row>
    <row r="3224" spans="1:10" x14ac:dyDescent="0.25">
      <c r="A3224" s="3" t="s">
        <v>3240</v>
      </c>
      <c r="B3224">
        <v>15</v>
      </c>
      <c r="C3224">
        <v>8</v>
      </c>
      <c r="D3224">
        <v>7727.17</v>
      </c>
      <c r="E3224" cm="1">
        <f t="array" ref="E3224">_xlfn.IFS(B3224&gt;87,1,AND(B3224&lt;=87, B3224&gt;45),2,AND(B3224&lt;=45,B3224&gt;18),3,B3224&lt;=18,4)</f>
        <v>4</v>
      </c>
      <c r="F3224" cm="1">
        <f t="array" ref="F3224">_xlfn.IFS(C3224&gt;7,4,AND(C3224&lt;=7, C3224&gt;5),3,AND(C3224&lt;=5,C3224&gt;4),2,C3224&lt;=4,1)</f>
        <v>4</v>
      </c>
      <c r="G3224" cm="1">
        <f t="array" ref="G3224">_xlfn.IFS(D3224&gt;4094,4,AND(D3224&lt;=4094, D3224&gt;2784),3,AND(D3224&lt;=2784,D3224&gt;1779),2,D3224&lt;=1779,1)</f>
        <v>4</v>
      </c>
      <c r="H3224">
        <f t="shared" si="50"/>
        <v>444</v>
      </c>
      <c r="I3224" t="str" cm="1">
        <f t="array" ref="I3224">_xlfn.IFS(H3224&gt;411,"Platinum",AND(H3224&lt;=411, H3224&gt;311),"Gold",AND(H3224&lt;=311,H3224&gt;211),"Silver",H3224&lt;=211,"Bronze")</f>
        <v>Platinum</v>
      </c>
      <c r="J3224" t="str" cm="1">
        <f t="array" ref="J3224">_xlfn.IFS(
H3224="444","Champions",
LEFT(H3224,1)="4","Loyal Customers",
MID(H3224,2,1)="4","Potential Loyalists",
LEFT(H3224,1)="3","Promising",
LEFT(H3224,1)="2","Customers Needing Attention",
LEFT(H3224,1)&lt;="2","At Risk",
RIGHT(H3224,1)="4","Can't Lose Them",
TRUE,"Hibernating"
)</f>
        <v>Loyal Customers</v>
      </c>
    </row>
    <row r="3225" spans="1:10" x14ac:dyDescent="0.25">
      <c r="A3225" s="3" t="s">
        <v>3241</v>
      </c>
      <c r="B3225">
        <v>210</v>
      </c>
      <c r="C3225">
        <v>2</v>
      </c>
      <c r="D3225">
        <v>93.01</v>
      </c>
      <c r="E3225" cm="1">
        <f t="array" ref="E3225">_xlfn.IFS(B3225&gt;87,1,AND(B3225&lt;=87, B3225&gt;45),2,AND(B3225&lt;=45,B3225&gt;18),3,B3225&lt;=18,4)</f>
        <v>1</v>
      </c>
      <c r="F3225" cm="1">
        <f t="array" ref="F3225">_xlfn.IFS(C3225&gt;7,4,AND(C3225&lt;=7, C3225&gt;5),3,AND(C3225&lt;=5,C3225&gt;4),2,C3225&lt;=4,1)</f>
        <v>1</v>
      </c>
      <c r="G3225" cm="1">
        <f t="array" ref="G3225">_xlfn.IFS(D3225&gt;4094,4,AND(D3225&lt;=4094, D3225&gt;2784),3,AND(D3225&lt;=2784,D3225&gt;1779),2,D3225&lt;=1779,1)</f>
        <v>1</v>
      </c>
      <c r="H3225">
        <f t="shared" si="50"/>
        <v>111</v>
      </c>
      <c r="I3225" t="str" cm="1">
        <f t="array" ref="I3225">_xlfn.IFS(H3225&gt;411,"Platinum",AND(H3225&lt;=411, H3225&gt;311),"Gold",AND(H3225&lt;=311,H3225&gt;211),"Silver",H3225&lt;=211,"Bronze")</f>
        <v>Bronze</v>
      </c>
      <c r="J3225" t="str" cm="1">
        <f t="array" ref="J3225">_xlfn.IFS(
H3225="444","Champions",
LEFT(H3225,1)="4","Loyal Customers",
MID(H3225,2,1)="4","Potential Loyalists",
LEFT(H3225,1)="3","Promising",
LEFT(H3225,1)="2","Customers Needing Attention",
LEFT(H3225,1)&lt;="2","At Risk",
RIGHT(H3225,1)="4","Can't Lose Them",
TRUE,"Hibernating"
)</f>
        <v>At Risk</v>
      </c>
    </row>
    <row r="3226" spans="1:10" x14ac:dyDescent="0.25">
      <c r="A3226" s="3" t="s">
        <v>3242</v>
      </c>
      <c r="B3226">
        <v>95</v>
      </c>
      <c r="C3226">
        <v>3</v>
      </c>
      <c r="D3226">
        <v>847.22</v>
      </c>
      <c r="E3226" cm="1">
        <f t="array" ref="E3226">_xlfn.IFS(B3226&gt;87,1,AND(B3226&lt;=87, B3226&gt;45),2,AND(B3226&lt;=45,B3226&gt;18),3,B3226&lt;=18,4)</f>
        <v>1</v>
      </c>
      <c r="F3226" cm="1">
        <f t="array" ref="F3226">_xlfn.IFS(C3226&gt;7,4,AND(C3226&lt;=7, C3226&gt;5),3,AND(C3226&lt;=5,C3226&gt;4),2,C3226&lt;=4,1)</f>
        <v>1</v>
      </c>
      <c r="G3226" cm="1">
        <f t="array" ref="G3226">_xlfn.IFS(D3226&gt;4094,4,AND(D3226&lt;=4094, D3226&gt;2784),3,AND(D3226&lt;=2784,D3226&gt;1779),2,D3226&lt;=1779,1)</f>
        <v>1</v>
      </c>
      <c r="H3226">
        <f t="shared" si="50"/>
        <v>111</v>
      </c>
      <c r="I3226" t="str" cm="1">
        <f t="array" ref="I3226">_xlfn.IFS(H3226&gt;411,"Platinum",AND(H3226&lt;=411, H3226&gt;311),"Gold",AND(H3226&lt;=311,H3226&gt;211),"Silver",H3226&lt;=211,"Bronze")</f>
        <v>Bronze</v>
      </c>
      <c r="J3226" t="str" cm="1">
        <f t="array" ref="J3226">_xlfn.IFS(
H3226="444","Champions",
LEFT(H3226,1)="4","Loyal Customers",
MID(H3226,2,1)="4","Potential Loyalists",
LEFT(H3226,1)="3","Promising",
LEFT(H3226,1)="2","Customers Needing Attention",
LEFT(H3226,1)&lt;="2","At Risk",
RIGHT(H3226,1)="4","Can't Lose Them",
TRUE,"Hibernating"
)</f>
        <v>At Risk</v>
      </c>
    </row>
    <row r="3227" spans="1:10" x14ac:dyDescent="0.25">
      <c r="A3227" s="3" t="s">
        <v>3243</v>
      </c>
      <c r="B3227">
        <v>25</v>
      </c>
      <c r="C3227">
        <v>6</v>
      </c>
      <c r="D3227">
        <v>2121.6099999999997</v>
      </c>
      <c r="E3227" cm="1">
        <f t="array" ref="E3227">_xlfn.IFS(B3227&gt;87,1,AND(B3227&lt;=87, B3227&gt;45),2,AND(B3227&lt;=45,B3227&gt;18),3,B3227&lt;=18,4)</f>
        <v>3</v>
      </c>
      <c r="F3227" cm="1">
        <f t="array" ref="F3227">_xlfn.IFS(C3227&gt;7,4,AND(C3227&lt;=7, C3227&gt;5),3,AND(C3227&lt;=5,C3227&gt;4),2,C3227&lt;=4,1)</f>
        <v>3</v>
      </c>
      <c r="G3227" cm="1">
        <f t="array" ref="G3227">_xlfn.IFS(D3227&gt;4094,4,AND(D3227&lt;=4094, D3227&gt;2784),3,AND(D3227&lt;=2784,D3227&gt;1779),2,D3227&lt;=1779,1)</f>
        <v>2</v>
      </c>
      <c r="H3227">
        <f t="shared" si="50"/>
        <v>332</v>
      </c>
      <c r="I3227" t="str" cm="1">
        <f t="array" ref="I3227">_xlfn.IFS(H3227&gt;411,"Platinum",AND(H3227&lt;=411, H3227&gt;311),"Gold",AND(H3227&lt;=311,H3227&gt;211),"Silver",H3227&lt;=211,"Bronze")</f>
        <v>Gold</v>
      </c>
      <c r="J3227" t="str" cm="1">
        <f t="array" ref="J3227">_xlfn.IFS(
H3227="444","Champions",
LEFT(H3227,1)="4","Loyal Customers",
MID(H3227,2,1)="4","Potential Loyalists",
LEFT(H3227,1)="3","Promising",
LEFT(H3227,1)="2","Customers Needing Attention",
LEFT(H3227,1)&lt;="2","At Risk",
RIGHT(H3227,1)="4","Can't Lose Them",
TRUE,"Hibernating"
)</f>
        <v>Promising</v>
      </c>
    </row>
    <row r="3228" spans="1:10" x14ac:dyDescent="0.25">
      <c r="A3228" s="3" t="s">
        <v>3244</v>
      </c>
      <c r="B3228">
        <v>72</v>
      </c>
      <c r="C3228">
        <v>5</v>
      </c>
      <c r="D3228">
        <v>2946.73</v>
      </c>
      <c r="E3228" cm="1">
        <f t="array" ref="E3228">_xlfn.IFS(B3228&gt;87,1,AND(B3228&lt;=87, B3228&gt;45),2,AND(B3228&lt;=45,B3228&gt;18),3,B3228&lt;=18,4)</f>
        <v>2</v>
      </c>
      <c r="F3228" cm="1">
        <f t="array" ref="F3228">_xlfn.IFS(C3228&gt;7,4,AND(C3228&lt;=7, C3228&gt;5),3,AND(C3228&lt;=5,C3228&gt;4),2,C3228&lt;=4,1)</f>
        <v>2</v>
      </c>
      <c r="G3228" cm="1">
        <f t="array" ref="G3228">_xlfn.IFS(D3228&gt;4094,4,AND(D3228&lt;=4094, D3228&gt;2784),3,AND(D3228&lt;=2784,D3228&gt;1779),2,D3228&lt;=1779,1)</f>
        <v>3</v>
      </c>
      <c r="H3228">
        <f t="shared" si="50"/>
        <v>223</v>
      </c>
      <c r="I3228" t="str" cm="1">
        <f t="array" ref="I3228">_xlfn.IFS(H3228&gt;411,"Platinum",AND(H3228&lt;=411, H3228&gt;311),"Gold",AND(H3228&lt;=311,H3228&gt;211),"Silver",H3228&lt;=211,"Bronze")</f>
        <v>Silver</v>
      </c>
      <c r="J3228" t="str" cm="1">
        <f t="array" ref="J3228">_xlfn.IFS(
H3228="444","Champions",
LEFT(H3228,1)="4","Loyal Customers",
MID(H3228,2,1)="4","Potential Loyalists",
LEFT(H3228,1)="3","Promising",
LEFT(H3228,1)="2","Customers Needing Attention",
LEFT(H3228,1)&lt;="2","At Risk",
RIGHT(H3228,1)="4","Can't Lose Them",
TRUE,"Hibernating"
)</f>
        <v>Customers Needing Attention</v>
      </c>
    </row>
    <row r="3229" spans="1:10" x14ac:dyDescent="0.25">
      <c r="A3229" s="3" t="s">
        <v>3245</v>
      </c>
      <c r="B3229">
        <v>27</v>
      </c>
      <c r="C3229">
        <v>2</v>
      </c>
      <c r="D3229">
        <v>165.57999999999998</v>
      </c>
      <c r="E3229" cm="1">
        <f t="array" ref="E3229">_xlfn.IFS(B3229&gt;87,1,AND(B3229&lt;=87, B3229&gt;45),2,AND(B3229&lt;=45,B3229&gt;18),3,B3229&lt;=18,4)</f>
        <v>3</v>
      </c>
      <c r="F3229" cm="1">
        <f t="array" ref="F3229">_xlfn.IFS(C3229&gt;7,4,AND(C3229&lt;=7, C3229&gt;5),3,AND(C3229&lt;=5,C3229&gt;4),2,C3229&lt;=4,1)</f>
        <v>1</v>
      </c>
      <c r="G3229" cm="1">
        <f t="array" ref="G3229">_xlfn.IFS(D3229&gt;4094,4,AND(D3229&lt;=4094, D3229&gt;2784),3,AND(D3229&lt;=2784,D3229&gt;1779),2,D3229&lt;=1779,1)</f>
        <v>1</v>
      </c>
      <c r="H3229">
        <f t="shared" si="50"/>
        <v>311</v>
      </c>
      <c r="I3229" t="str" cm="1">
        <f t="array" ref="I3229">_xlfn.IFS(H3229&gt;411,"Platinum",AND(H3229&lt;=411, H3229&gt;311),"Gold",AND(H3229&lt;=311,H3229&gt;211),"Silver",H3229&lt;=211,"Bronze")</f>
        <v>Silver</v>
      </c>
      <c r="J3229" t="str" cm="1">
        <f t="array" ref="J3229">_xlfn.IFS(
H3229="444","Champions",
LEFT(H3229,1)="4","Loyal Customers",
MID(H3229,2,1)="4","Potential Loyalists",
LEFT(H3229,1)="3","Promising",
LEFT(H3229,1)="2","Customers Needing Attention",
LEFT(H3229,1)&lt;="2","At Risk",
RIGHT(H3229,1)="4","Can't Lose Them",
TRUE,"Hibernating"
)</f>
        <v>Promising</v>
      </c>
    </row>
    <row r="3230" spans="1:10" x14ac:dyDescent="0.25">
      <c r="A3230" s="3" t="s">
        <v>3246</v>
      </c>
      <c r="B3230">
        <v>23</v>
      </c>
      <c r="C3230">
        <v>8</v>
      </c>
      <c r="D3230">
        <v>2646.67</v>
      </c>
      <c r="E3230" cm="1">
        <f t="array" ref="E3230">_xlfn.IFS(B3230&gt;87,1,AND(B3230&lt;=87, B3230&gt;45),2,AND(B3230&lt;=45,B3230&gt;18),3,B3230&lt;=18,4)</f>
        <v>3</v>
      </c>
      <c r="F3230" cm="1">
        <f t="array" ref="F3230">_xlfn.IFS(C3230&gt;7,4,AND(C3230&lt;=7, C3230&gt;5),3,AND(C3230&lt;=5,C3230&gt;4),2,C3230&lt;=4,1)</f>
        <v>4</v>
      </c>
      <c r="G3230" cm="1">
        <f t="array" ref="G3230">_xlfn.IFS(D3230&gt;4094,4,AND(D3230&lt;=4094, D3230&gt;2784),3,AND(D3230&lt;=2784,D3230&gt;1779),2,D3230&lt;=1779,1)</f>
        <v>2</v>
      </c>
      <c r="H3230">
        <f t="shared" si="50"/>
        <v>342</v>
      </c>
      <c r="I3230" t="str" cm="1">
        <f t="array" ref="I3230">_xlfn.IFS(H3230&gt;411,"Platinum",AND(H3230&lt;=411, H3230&gt;311),"Gold",AND(H3230&lt;=311,H3230&gt;211),"Silver",H3230&lt;=211,"Bronze")</f>
        <v>Gold</v>
      </c>
      <c r="J3230" t="str" cm="1">
        <f t="array" ref="J3230">_xlfn.IFS(
H3230="444","Champions",
LEFT(H3230,1)="4","Loyal Customers",
MID(H3230,2,1)="4","Potential Loyalists",
LEFT(H3230,1)="3","Promising",
LEFT(H3230,1)="2","Customers Needing Attention",
LEFT(H3230,1)&lt;="2","At Risk",
RIGHT(H3230,1)="4","Can't Lose Them",
TRUE,"Hibernating"
)</f>
        <v>Potential Loyalists</v>
      </c>
    </row>
    <row r="3231" spans="1:10" x14ac:dyDescent="0.25">
      <c r="A3231" s="3" t="s">
        <v>3247</v>
      </c>
      <c r="B3231">
        <v>1</v>
      </c>
      <c r="C3231">
        <v>8</v>
      </c>
      <c r="D3231">
        <v>2868.16</v>
      </c>
      <c r="E3231" cm="1">
        <f t="array" ref="E3231">_xlfn.IFS(B3231&gt;87,1,AND(B3231&lt;=87, B3231&gt;45),2,AND(B3231&lt;=45,B3231&gt;18),3,B3231&lt;=18,4)</f>
        <v>4</v>
      </c>
      <c r="F3231" cm="1">
        <f t="array" ref="F3231">_xlfn.IFS(C3231&gt;7,4,AND(C3231&lt;=7, C3231&gt;5),3,AND(C3231&lt;=5,C3231&gt;4),2,C3231&lt;=4,1)</f>
        <v>4</v>
      </c>
      <c r="G3231" cm="1">
        <f t="array" ref="G3231">_xlfn.IFS(D3231&gt;4094,4,AND(D3231&lt;=4094, D3231&gt;2784),3,AND(D3231&lt;=2784,D3231&gt;1779),2,D3231&lt;=1779,1)</f>
        <v>3</v>
      </c>
      <c r="H3231">
        <f t="shared" si="50"/>
        <v>443</v>
      </c>
      <c r="I3231" t="str" cm="1">
        <f t="array" ref="I3231">_xlfn.IFS(H3231&gt;411,"Platinum",AND(H3231&lt;=411, H3231&gt;311),"Gold",AND(H3231&lt;=311,H3231&gt;211),"Silver",H3231&lt;=211,"Bronze")</f>
        <v>Platinum</v>
      </c>
      <c r="J3231" t="str" cm="1">
        <f t="array" ref="J3231">_xlfn.IFS(
H3231="444","Champions",
LEFT(H3231,1)="4","Loyal Customers",
MID(H3231,2,1)="4","Potential Loyalists",
LEFT(H3231,1)="3","Promising",
LEFT(H3231,1)="2","Customers Needing Attention",
LEFT(H3231,1)&lt;="2","At Risk",
RIGHT(H3231,1)="4","Can't Lose Them",
TRUE,"Hibernating"
)</f>
        <v>Loyal Customers</v>
      </c>
    </row>
    <row r="3232" spans="1:10" x14ac:dyDescent="0.25">
      <c r="A3232" s="3" t="s">
        <v>3248</v>
      </c>
      <c r="B3232">
        <v>26</v>
      </c>
      <c r="C3232">
        <v>9</v>
      </c>
      <c r="D3232">
        <v>4847.05</v>
      </c>
      <c r="E3232" cm="1">
        <f t="array" ref="E3232">_xlfn.IFS(B3232&gt;87,1,AND(B3232&lt;=87, B3232&gt;45),2,AND(B3232&lt;=45,B3232&gt;18),3,B3232&lt;=18,4)</f>
        <v>3</v>
      </c>
      <c r="F3232" cm="1">
        <f t="array" ref="F3232">_xlfn.IFS(C3232&gt;7,4,AND(C3232&lt;=7, C3232&gt;5),3,AND(C3232&lt;=5,C3232&gt;4),2,C3232&lt;=4,1)</f>
        <v>4</v>
      </c>
      <c r="G3232" cm="1">
        <f t="array" ref="G3232">_xlfn.IFS(D3232&gt;4094,4,AND(D3232&lt;=4094, D3232&gt;2784),3,AND(D3232&lt;=2784,D3232&gt;1779),2,D3232&lt;=1779,1)</f>
        <v>4</v>
      </c>
      <c r="H3232">
        <f t="shared" si="50"/>
        <v>344</v>
      </c>
      <c r="I3232" t="str" cm="1">
        <f t="array" ref="I3232">_xlfn.IFS(H3232&gt;411,"Platinum",AND(H3232&lt;=411, H3232&gt;311),"Gold",AND(H3232&lt;=311,H3232&gt;211),"Silver",H3232&lt;=211,"Bronze")</f>
        <v>Gold</v>
      </c>
      <c r="J3232" t="str" cm="1">
        <f t="array" ref="J3232">_xlfn.IFS(
H3232="444","Champions",
LEFT(H3232,1)="4","Loyal Customers",
MID(H3232,2,1)="4","Potential Loyalists",
LEFT(H3232,1)="3","Promising",
LEFT(H3232,1)="2","Customers Needing Attention",
LEFT(H3232,1)&lt;="2","At Risk",
RIGHT(H3232,1)="4","Can't Lose Them",
TRUE,"Hibernating"
)</f>
        <v>Potential Loyalists</v>
      </c>
    </row>
    <row r="3233" spans="1:10" x14ac:dyDescent="0.25">
      <c r="A3233" s="3" t="s">
        <v>3249</v>
      </c>
      <c r="B3233">
        <v>145</v>
      </c>
      <c r="C3233">
        <v>5</v>
      </c>
      <c r="D3233">
        <v>1896.3899999999999</v>
      </c>
      <c r="E3233" cm="1">
        <f t="array" ref="E3233">_xlfn.IFS(B3233&gt;87,1,AND(B3233&lt;=87, B3233&gt;45),2,AND(B3233&lt;=45,B3233&gt;18),3,B3233&lt;=18,4)</f>
        <v>1</v>
      </c>
      <c r="F3233" cm="1">
        <f t="array" ref="F3233">_xlfn.IFS(C3233&gt;7,4,AND(C3233&lt;=7, C3233&gt;5),3,AND(C3233&lt;=5,C3233&gt;4),2,C3233&lt;=4,1)</f>
        <v>2</v>
      </c>
      <c r="G3233" cm="1">
        <f t="array" ref="G3233">_xlfn.IFS(D3233&gt;4094,4,AND(D3233&lt;=4094, D3233&gt;2784),3,AND(D3233&lt;=2784,D3233&gt;1779),2,D3233&lt;=1779,1)</f>
        <v>2</v>
      </c>
      <c r="H3233">
        <f t="shared" si="50"/>
        <v>122</v>
      </c>
      <c r="I3233" t="str" cm="1">
        <f t="array" ref="I3233">_xlfn.IFS(H3233&gt;411,"Platinum",AND(H3233&lt;=411, H3233&gt;311),"Gold",AND(H3233&lt;=311,H3233&gt;211),"Silver",H3233&lt;=211,"Bronze")</f>
        <v>Bronze</v>
      </c>
      <c r="J3233" t="str" cm="1">
        <f t="array" ref="J3233">_xlfn.IFS(
H3233="444","Champions",
LEFT(H3233,1)="4","Loyal Customers",
MID(H3233,2,1)="4","Potential Loyalists",
LEFT(H3233,1)="3","Promising",
LEFT(H3233,1)="2","Customers Needing Attention",
LEFT(H3233,1)&lt;="2","At Risk",
RIGHT(H3233,1)="4","Can't Lose Them",
TRUE,"Hibernating"
)</f>
        <v>At Risk</v>
      </c>
    </row>
    <row r="3234" spans="1:10" x14ac:dyDescent="0.25">
      <c r="A3234" s="3" t="s">
        <v>3250</v>
      </c>
      <c r="B3234">
        <v>85</v>
      </c>
      <c r="C3234">
        <v>5</v>
      </c>
      <c r="D3234">
        <v>2347.98</v>
      </c>
      <c r="E3234" cm="1">
        <f t="array" ref="E3234">_xlfn.IFS(B3234&gt;87,1,AND(B3234&lt;=87, B3234&gt;45),2,AND(B3234&lt;=45,B3234&gt;18),3,B3234&lt;=18,4)</f>
        <v>2</v>
      </c>
      <c r="F3234" cm="1">
        <f t="array" ref="F3234">_xlfn.IFS(C3234&gt;7,4,AND(C3234&lt;=7, C3234&gt;5),3,AND(C3234&lt;=5,C3234&gt;4),2,C3234&lt;=4,1)</f>
        <v>2</v>
      </c>
      <c r="G3234" cm="1">
        <f t="array" ref="G3234">_xlfn.IFS(D3234&gt;4094,4,AND(D3234&lt;=4094, D3234&gt;2784),3,AND(D3234&lt;=2784,D3234&gt;1779),2,D3234&lt;=1779,1)</f>
        <v>2</v>
      </c>
      <c r="H3234">
        <f t="shared" si="50"/>
        <v>222</v>
      </c>
      <c r="I3234" t="str" cm="1">
        <f t="array" ref="I3234">_xlfn.IFS(H3234&gt;411,"Platinum",AND(H3234&lt;=411, H3234&gt;311),"Gold",AND(H3234&lt;=311,H3234&gt;211),"Silver",H3234&lt;=211,"Bronze")</f>
        <v>Silver</v>
      </c>
      <c r="J3234" t="str" cm="1">
        <f t="array" ref="J3234">_xlfn.IFS(
H3234="444","Champions",
LEFT(H3234,1)="4","Loyal Customers",
MID(H3234,2,1)="4","Potential Loyalists",
LEFT(H3234,1)="3","Promising",
LEFT(H3234,1)="2","Customers Needing Attention",
LEFT(H3234,1)&lt;="2","At Risk",
RIGHT(H3234,1)="4","Can't Lose Them",
TRUE,"Hibernating"
)</f>
        <v>Customers Needing Attention</v>
      </c>
    </row>
    <row r="3235" spans="1:10" x14ac:dyDescent="0.25">
      <c r="A3235" s="3" t="s">
        <v>3251</v>
      </c>
      <c r="B3235">
        <v>74</v>
      </c>
      <c r="C3235">
        <v>6</v>
      </c>
      <c r="D3235">
        <v>3894.5099999999998</v>
      </c>
      <c r="E3235" cm="1">
        <f t="array" ref="E3235">_xlfn.IFS(B3235&gt;87,1,AND(B3235&lt;=87, B3235&gt;45),2,AND(B3235&lt;=45,B3235&gt;18),3,B3235&lt;=18,4)</f>
        <v>2</v>
      </c>
      <c r="F3235" cm="1">
        <f t="array" ref="F3235">_xlfn.IFS(C3235&gt;7,4,AND(C3235&lt;=7, C3235&gt;5),3,AND(C3235&lt;=5,C3235&gt;4),2,C3235&lt;=4,1)</f>
        <v>3</v>
      </c>
      <c r="G3235" cm="1">
        <f t="array" ref="G3235">_xlfn.IFS(D3235&gt;4094,4,AND(D3235&lt;=4094, D3235&gt;2784),3,AND(D3235&lt;=2784,D3235&gt;1779),2,D3235&lt;=1779,1)</f>
        <v>3</v>
      </c>
      <c r="H3235">
        <f t="shared" si="50"/>
        <v>233</v>
      </c>
      <c r="I3235" t="str" cm="1">
        <f t="array" ref="I3235">_xlfn.IFS(H3235&gt;411,"Platinum",AND(H3235&lt;=411, H3235&gt;311),"Gold",AND(H3235&lt;=311,H3235&gt;211),"Silver",H3235&lt;=211,"Bronze")</f>
        <v>Silver</v>
      </c>
      <c r="J3235" t="str" cm="1">
        <f t="array" ref="J3235">_xlfn.IFS(
H3235="444","Champions",
LEFT(H3235,1)="4","Loyal Customers",
MID(H3235,2,1)="4","Potential Loyalists",
LEFT(H3235,1)="3","Promising",
LEFT(H3235,1)="2","Customers Needing Attention",
LEFT(H3235,1)&lt;="2","At Risk",
RIGHT(H3235,1)="4","Can't Lose Them",
TRUE,"Hibernating"
)</f>
        <v>Customers Needing Attention</v>
      </c>
    </row>
    <row r="3236" spans="1:10" x14ac:dyDescent="0.25">
      <c r="A3236" s="3" t="s">
        <v>3252</v>
      </c>
      <c r="B3236">
        <v>79</v>
      </c>
      <c r="C3236">
        <v>4</v>
      </c>
      <c r="D3236">
        <v>1364.06</v>
      </c>
      <c r="E3236" cm="1">
        <f t="array" ref="E3236">_xlfn.IFS(B3236&gt;87,1,AND(B3236&lt;=87, B3236&gt;45),2,AND(B3236&lt;=45,B3236&gt;18),3,B3236&lt;=18,4)</f>
        <v>2</v>
      </c>
      <c r="F3236" cm="1">
        <f t="array" ref="F3236">_xlfn.IFS(C3236&gt;7,4,AND(C3236&lt;=7, C3236&gt;5),3,AND(C3236&lt;=5,C3236&gt;4),2,C3236&lt;=4,1)</f>
        <v>1</v>
      </c>
      <c r="G3236" cm="1">
        <f t="array" ref="G3236">_xlfn.IFS(D3236&gt;4094,4,AND(D3236&lt;=4094, D3236&gt;2784),3,AND(D3236&lt;=2784,D3236&gt;1779),2,D3236&lt;=1779,1)</f>
        <v>1</v>
      </c>
      <c r="H3236">
        <f t="shared" si="50"/>
        <v>211</v>
      </c>
      <c r="I3236" t="str" cm="1">
        <f t="array" ref="I3236">_xlfn.IFS(H3236&gt;411,"Platinum",AND(H3236&lt;=411, H3236&gt;311),"Gold",AND(H3236&lt;=311,H3236&gt;211),"Silver",H3236&lt;=211,"Bronze")</f>
        <v>Bronze</v>
      </c>
      <c r="J3236" t="str" cm="1">
        <f t="array" ref="J3236">_xlfn.IFS(
H3236="444","Champions",
LEFT(H3236,1)="4","Loyal Customers",
MID(H3236,2,1)="4","Potential Loyalists",
LEFT(H3236,1)="3","Promising",
LEFT(H3236,1)="2","Customers Needing Attention",
LEFT(H3236,1)&lt;="2","At Risk",
RIGHT(H3236,1)="4","Can't Lose Them",
TRUE,"Hibernating"
)</f>
        <v>Customers Needing Attention</v>
      </c>
    </row>
    <row r="3237" spans="1:10" x14ac:dyDescent="0.25">
      <c r="A3237" s="3" t="s">
        <v>3253</v>
      </c>
      <c r="B3237">
        <v>24</v>
      </c>
      <c r="C3237">
        <v>10</v>
      </c>
      <c r="D3237">
        <v>5070.6200000000008</v>
      </c>
      <c r="E3237" cm="1">
        <f t="array" ref="E3237">_xlfn.IFS(B3237&gt;87,1,AND(B3237&lt;=87, B3237&gt;45),2,AND(B3237&lt;=45,B3237&gt;18),3,B3237&lt;=18,4)</f>
        <v>3</v>
      </c>
      <c r="F3237" cm="1">
        <f t="array" ref="F3237">_xlfn.IFS(C3237&gt;7,4,AND(C3237&lt;=7, C3237&gt;5),3,AND(C3237&lt;=5,C3237&gt;4),2,C3237&lt;=4,1)</f>
        <v>4</v>
      </c>
      <c r="G3237" cm="1">
        <f t="array" ref="G3237">_xlfn.IFS(D3237&gt;4094,4,AND(D3237&lt;=4094, D3237&gt;2784),3,AND(D3237&lt;=2784,D3237&gt;1779),2,D3237&lt;=1779,1)</f>
        <v>4</v>
      </c>
      <c r="H3237">
        <f t="shared" si="50"/>
        <v>344</v>
      </c>
      <c r="I3237" t="str" cm="1">
        <f t="array" ref="I3237">_xlfn.IFS(H3237&gt;411,"Platinum",AND(H3237&lt;=411, H3237&gt;311),"Gold",AND(H3237&lt;=311,H3237&gt;211),"Silver",H3237&lt;=211,"Bronze")</f>
        <v>Gold</v>
      </c>
      <c r="J3237" t="str" cm="1">
        <f t="array" ref="J3237">_xlfn.IFS(
H3237="444","Champions",
LEFT(H3237,1)="4","Loyal Customers",
MID(H3237,2,1)="4","Potential Loyalists",
LEFT(H3237,1)="3","Promising",
LEFT(H3237,1)="2","Customers Needing Attention",
LEFT(H3237,1)&lt;="2","At Risk",
RIGHT(H3237,1)="4","Can't Lose Them",
TRUE,"Hibernating"
)</f>
        <v>Potential Loyalists</v>
      </c>
    </row>
    <row r="3238" spans="1:10" x14ac:dyDescent="0.25">
      <c r="A3238" s="3" t="s">
        <v>3254</v>
      </c>
      <c r="B3238">
        <v>16</v>
      </c>
      <c r="C3238">
        <v>6</v>
      </c>
      <c r="D3238">
        <v>2271.9300000000003</v>
      </c>
      <c r="E3238" cm="1">
        <f t="array" ref="E3238">_xlfn.IFS(B3238&gt;87,1,AND(B3238&lt;=87, B3238&gt;45),2,AND(B3238&lt;=45,B3238&gt;18),3,B3238&lt;=18,4)</f>
        <v>4</v>
      </c>
      <c r="F3238" cm="1">
        <f t="array" ref="F3238">_xlfn.IFS(C3238&gt;7,4,AND(C3238&lt;=7, C3238&gt;5),3,AND(C3238&lt;=5,C3238&gt;4),2,C3238&lt;=4,1)</f>
        <v>3</v>
      </c>
      <c r="G3238" cm="1">
        <f t="array" ref="G3238">_xlfn.IFS(D3238&gt;4094,4,AND(D3238&lt;=4094, D3238&gt;2784),3,AND(D3238&lt;=2784,D3238&gt;1779),2,D3238&lt;=1779,1)</f>
        <v>2</v>
      </c>
      <c r="H3238">
        <f t="shared" si="50"/>
        <v>432</v>
      </c>
      <c r="I3238" t="str" cm="1">
        <f t="array" ref="I3238">_xlfn.IFS(H3238&gt;411,"Platinum",AND(H3238&lt;=411, H3238&gt;311),"Gold",AND(H3238&lt;=311,H3238&gt;211),"Silver",H3238&lt;=211,"Bronze")</f>
        <v>Platinum</v>
      </c>
      <c r="J3238" t="str" cm="1">
        <f t="array" ref="J3238">_xlfn.IFS(
H3238="444","Champions",
LEFT(H3238,1)="4","Loyal Customers",
MID(H3238,2,1)="4","Potential Loyalists",
LEFT(H3238,1)="3","Promising",
LEFT(H3238,1)="2","Customers Needing Attention",
LEFT(H3238,1)&lt;="2","At Risk",
RIGHT(H3238,1)="4","Can't Lose Them",
TRUE,"Hibernating"
)</f>
        <v>Loyal Customers</v>
      </c>
    </row>
    <row r="3239" spans="1:10" x14ac:dyDescent="0.25">
      <c r="A3239" s="3" t="s">
        <v>3255</v>
      </c>
      <c r="B3239">
        <v>42</v>
      </c>
      <c r="C3239">
        <v>5</v>
      </c>
      <c r="D3239">
        <v>2438.8399999999997</v>
      </c>
      <c r="E3239" cm="1">
        <f t="array" ref="E3239">_xlfn.IFS(B3239&gt;87,1,AND(B3239&lt;=87, B3239&gt;45),2,AND(B3239&lt;=45,B3239&gt;18),3,B3239&lt;=18,4)</f>
        <v>3</v>
      </c>
      <c r="F3239" cm="1">
        <f t="array" ref="F3239">_xlfn.IFS(C3239&gt;7,4,AND(C3239&lt;=7, C3239&gt;5),3,AND(C3239&lt;=5,C3239&gt;4),2,C3239&lt;=4,1)</f>
        <v>2</v>
      </c>
      <c r="G3239" cm="1">
        <f t="array" ref="G3239">_xlfn.IFS(D3239&gt;4094,4,AND(D3239&lt;=4094, D3239&gt;2784),3,AND(D3239&lt;=2784,D3239&gt;1779),2,D3239&lt;=1779,1)</f>
        <v>2</v>
      </c>
      <c r="H3239">
        <f t="shared" si="50"/>
        <v>322</v>
      </c>
      <c r="I3239" t="str" cm="1">
        <f t="array" ref="I3239">_xlfn.IFS(H3239&gt;411,"Platinum",AND(H3239&lt;=411, H3239&gt;311),"Gold",AND(H3239&lt;=311,H3239&gt;211),"Silver",H3239&lt;=211,"Bronze")</f>
        <v>Gold</v>
      </c>
      <c r="J3239" t="str" cm="1">
        <f t="array" ref="J3239">_xlfn.IFS(
H3239="444","Champions",
LEFT(H3239,1)="4","Loyal Customers",
MID(H3239,2,1)="4","Potential Loyalists",
LEFT(H3239,1)="3","Promising",
LEFT(H3239,1)="2","Customers Needing Attention",
LEFT(H3239,1)&lt;="2","At Risk",
RIGHT(H3239,1)="4","Can't Lose Them",
TRUE,"Hibernating"
)</f>
        <v>Promising</v>
      </c>
    </row>
    <row r="3240" spans="1:10" x14ac:dyDescent="0.25">
      <c r="A3240" s="3" t="s">
        <v>3256</v>
      </c>
      <c r="B3240">
        <v>5</v>
      </c>
      <c r="C3240">
        <v>9</v>
      </c>
      <c r="D3240">
        <v>5580.57</v>
      </c>
      <c r="E3240" cm="1">
        <f t="array" ref="E3240">_xlfn.IFS(B3240&gt;87,1,AND(B3240&lt;=87, B3240&gt;45),2,AND(B3240&lt;=45,B3240&gt;18),3,B3240&lt;=18,4)</f>
        <v>4</v>
      </c>
      <c r="F3240" cm="1">
        <f t="array" ref="F3240">_xlfn.IFS(C3240&gt;7,4,AND(C3240&lt;=7, C3240&gt;5),3,AND(C3240&lt;=5,C3240&gt;4),2,C3240&lt;=4,1)</f>
        <v>4</v>
      </c>
      <c r="G3240" cm="1">
        <f t="array" ref="G3240">_xlfn.IFS(D3240&gt;4094,4,AND(D3240&lt;=4094, D3240&gt;2784),3,AND(D3240&lt;=2784,D3240&gt;1779),2,D3240&lt;=1779,1)</f>
        <v>4</v>
      </c>
      <c r="H3240">
        <f t="shared" si="50"/>
        <v>444</v>
      </c>
      <c r="I3240" t="str" cm="1">
        <f t="array" ref="I3240">_xlfn.IFS(H3240&gt;411,"Platinum",AND(H3240&lt;=411, H3240&gt;311),"Gold",AND(H3240&lt;=311,H3240&gt;211),"Silver",H3240&lt;=211,"Bronze")</f>
        <v>Platinum</v>
      </c>
      <c r="J3240" t="str" cm="1">
        <f t="array" ref="J3240">_xlfn.IFS(
H3240="444","Champions",
LEFT(H3240,1)="4","Loyal Customers",
MID(H3240,2,1)="4","Potential Loyalists",
LEFT(H3240,1)="3","Promising",
LEFT(H3240,1)="2","Customers Needing Attention",
LEFT(H3240,1)&lt;="2","At Risk",
RIGHT(H3240,1)="4","Can't Lose Them",
TRUE,"Hibernating"
)</f>
        <v>Loyal Customers</v>
      </c>
    </row>
    <row r="3241" spans="1:10" x14ac:dyDescent="0.25">
      <c r="A3241" s="3" t="s">
        <v>3257</v>
      </c>
      <c r="B3241">
        <v>19</v>
      </c>
      <c r="C3241">
        <v>8</v>
      </c>
      <c r="D3241">
        <v>5070.24</v>
      </c>
      <c r="E3241" cm="1">
        <f t="array" ref="E3241">_xlfn.IFS(B3241&gt;87,1,AND(B3241&lt;=87, B3241&gt;45),2,AND(B3241&lt;=45,B3241&gt;18),3,B3241&lt;=18,4)</f>
        <v>3</v>
      </c>
      <c r="F3241" cm="1">
        <f t="array" ref="F3241">_xlfn.IFS(C3241&gt;7,4,AND(C3241&lt;=7, C3241&gt;5),3,AND(C3241&lt;=5,C3241&gt;4),2,C3241&lt;=4,1)</f>
        <v>4</v>
      </c>
      <c r="G3241" cm="1">
        <f t="array" ref="G3241">_xlfn.IFS(D3241&gt;4094,4,AND(D3241&lt;=4094, D3241&gt;2784),3,AND(D3241&lt;=2784,D3241&gt;1779),2,D3241&lt;=1779,1)</f>
        <v>4</v>
      </c>
      <c r="H3241">
        <f t="shared" si="50"/>
        <v>344</v>
      </c>
      <c r="I3241" t="str" cm="1">
        <f t="array" ref="I3241">_xlfn.IFS(H3241&gt;411,"Platinum",AND(H3241&lt;=411, H3241&gt;311),"Gold",AND(H3241&lt;=311,H3241&gt;211),"Silver",H3241&lt;=211,"Bronze")</f>
        <v>Gold</v>
      </c>
      <c r="J3241" t="str" cm="1">
        <f t="array" ref="J3241">_xlfn.IFS(
H3241="444","Champions",
LEFT(H3241,1)="4","Loyal Customers",
MID(H3241,2,1)="4","Potential Loyalists",
LEFT(H3241,1)="3","Promising",
LEFT(H3241,1)="2","Customers Needing Attention",
LEFT(H3241,1)&lt;="2","At Risk",
RIGHT(H3241,1)="4","Can't Lose Them",
TRUE,"Hibernating"
)</f>
        <v>Potential Loyalists</v>
      </c>
    </row>
    <row r="3242" spans="1:10" x14ac:dyDescent="0.25">
      <c r="A3242" s="3" t="s">
        <v>3258</v>
      </c>
      <c r="B3242">
        <v>101</v>
      </c>
      <c r="C3242">
        <v>3</v>
      </c>
      <c r="D3242">
        <v>1657.58</v>
      </c>
      <c r="E3242" cm="1">
        <f t="array" ref="E3242">_xlfn.IFS(B3242&gt;87,1,AND(B3242&lt;=87, B3242&gt;45),2,AND(B3242&lt;=45,B3242&gt;18),3,B3242&lt;=18,4)</f>
        <v>1</v>
      </c>
      <c r="F3242" cm="1">
        <f t="array" ref="F3242">_xlfn.IFS(C3242&gt;7,4,AND(C3242&lt;=7, C3242&gt;5),3,AND(C3242&lt;=5,C3242&gt;4),2,C3242&lt;=4,1)</f>
        <v>1</v>
      </c>
      <c r="G3242" cm="1">
        <f t="array" ref="G3242">_xlfn.IFS(D3242&gt;4094,4,AND(D3242&lt;=4094, D3242&gt;2784),3,AND(D3242&lt;=2784,D3242&gt;1779),2,D3242&lt;=1779,1)</f>
        <v>1</v>
      </c>
      <c r="H3242">
        <f t="shared" si="50"/>
        <v>111</v>
      </c>
      <c r="I3242" t="str" cm="1">
        <f t="array" ref="I3242">_xlfn.IFS(H3242&gt;411,"Platinum",AND(H3242&lt;=411, H3242&gt;311),"Gold",AND(H3242&lt;=311,H3242&gt;211),"Silver",H3242&lt;=211,"Bronze")</f>
        <v>Bronze</v>
      </c>
      <c r="J3242" t="str" cm="1">
        <f t="array" ref="J3242">_xlfn.IFS(
H3242="444","Champions",
LEFT(H3242,1)="4","Loyal Customers",
MID(H3242,2,1)="4","Potential Loyalists",
LEFT(H3242,1)="3","Promising",
LEFT(H3242,1)="2","Customers Needing Attention",
LEFT(H3242,1)&lt;="2","At Risk",
RIGHT(H3242,1)="4","Can't Lose Them",
TRUE,"Hibernating"
)</f>
        <v>At Risk</v>
      </c>
    </row>
    <row r="3243" spans="1:10" x14ac:dyDescent="0.25">
      <c r="A3243" s="3" t="s">
        <v>3259</v>
      </c>
      <c r="B3243">
        <v>49</v>
      </c>
      <c r="C3243">
        <v>6</v>
      </c>
      <c r="D3243">
        <v>4457.4799999999996</v>
      </c>
      <c r="E3243" cm="1">
        <f t="array" ref="E3243">_xlfn.IFS(B3243&gt;87,1,AND(B3243&lt;=87, B3243&gt;45),2,AND(B3243&lt;=45,B3243&gt;18),3,B3243&lt;=18,4)</f>
        <v>2</v>
      </c>
      <c r="F3243" cm="1">
        <f t="array" ref="F3243">_xlfn.IFS(C3243&gt;7,4,AND(C3243&lt;=7, C3243&gt;5),3,AND(C3243&lt;=5,C3243&gt;4),2,C3243&lt;=4,1)</f>
        <v>3</v>
      </c>
      <c r="G3243" cm="1">
        <f t="array" ref="G3243">_xlfn.IFS(D3243&gt;4094,4,AND(D3243&lt;=4094, D3243&gt;2784),3,AND(D3243&lt;=2784,D3243&gt;1779),2,D3243&lt;=1779,1)</f>
        <v>4</v>
      </c>
      <c r="H3243">
        <f t="shared" si="50"/>
        <v>234</v>
      </c>
      <c r="I3243" t="str" cm="1">
        <f t="array" ref="I3243">_xlfn.IFS(H3243&gt;411,"Platinum",AND(H3243&lt;=411, H3243&gt;311),"Gold",AND(H3243&lt;=311,H3243&gt;211),"Silver",H3243&lt;=211,"Bronze")</f>
        <v>Silver</v>
      </c>
      <c r="J3243" t="str" cm="1">
        <f t="array" ref="J3243">_xlfn.IFS(
H3243="444","Champions",
LEFT(H3243,1)="4","Loyal Customers",
MID(H3243,2,1)="4","Potential Loyalists",
LEFT(H3243,1)="3","Promising",
LEFT(H3243,1)="2","Customers Needing Attention",
LEFT(H3243,1)&lt;="2","At Risk",
RIGHT(H3243,1)="4","Can't Lose Them",
TRUE,"Hibernating"
)</f>
        <v>Customers Needing Attention</v>
      </c>
    </row>
    <row r="3244" spans="1:10" x14ac:dyDescent="0.25">
      <c r="A3244" s="3" t="s">
        <v>3260</v>
      </c>
      <c r="B3244">
        <v>124</v>
      </c>
      <c r="C3244">
        <v>6</v>
      </c>
      <c r="D3244">
        <v>3155.8100000000004</v>
      </c>
      <c r="E3244" cm="1">
        <f t="array" ref="E3244">_xlfn.IFS(B3244&gt;87,1,AND(B3244&lt;=87, B3244&gt;45),2,AND(B3244&lt;=45,B3244&gt;18),3,B3244&lt;=18,4)</f>
        <v>1</v>
      </c>
      <c r="F3244" cm="1">
        <f t="array" ref="F3244">_xlfn.IFS(C3244&gt;7,4,AND(C3244&lt;=7, C3244&gt;5),3,AND(C3244&lt;=5,C3244&gt;4),2,C3244&lt;=4,1)</f>
        <v>3</v>
      </c>
      <c r="G3244" cm="1">
        <f t="array" ref="G3244">_xlfn.IFS(D3244&gt;4094,4,AND(D3244&lt;=4094, D3244&gt;2784),3,AND(D3244&lt;=2784,D3244&gt;1779),2,D3244&lt;=1779,1)</f>
        <v>3</v>
      </c>
      <c r="H3244">
        <f t="shared" si="50"/>
        <v>133</v>
      </c>
      <c r="I3244" t="str" cm="1">
        <f t="array" ref="I3244">_xlfn.IFS(H3244&gt;411,"Platinum",AND(H3244&lt;=411, H3244&gt;311),"Gold",AND(H3244&lt;=311,H3244&gt;211),"Silver",H3244&lt;=211,"Bronze")</f>
        <v>Bronze</v>
      </c>
      <c r="J3244" t="str" cm="1">
        <f t="array" ref="J3244">_xlfn.IFS(
H3244="444","Champions",
LEFT(H3244,1)="4","Loyal Customers",
MID(H3244,2,1)="4","Potential Loyalists",
LEFT(H3244,1)="3","Promising",
LEFT(H3244,1)="2","Customers Needing Attention",
LEFT(H3244,1)&lt;="2","At Risk",
RIGHT(H3244,1)="4","Can't Lose Them",
TRUE,"Hibernating"
)</f>
        <v>At Risk</v>
      </c>
    </row>
    <row r="3245" spans="1:10" x14ac:dyDescent="0.25">
      <c r="A3245" s="3" t="s">
        <v>3261</v>
      </c>
      <c r="B3245">
        <v>2</v>
      </c>
      <c r="C3245">
        <v>5</v>
      </c>
      <c r="D3245">
        <v>2879.19</v>
      </c>
      <c r="E3245" cm="1">
        <f t="array" ref="E3245">_xlfn.IFS(B3245&gt;87,1,AND(B3245&lt;=87, B3245&gt;45),2,AND(B3245&lt;=45,B3245&gt;18),3,B3245&lt;=18,4)</f>
        <v>4</v>
      </c>
      <c r="F3245" cm="1">
        <f t="array" ref="F3245">_xlfn.IFS(C3245&gt;7,4,AND(C3245&lt;=7, C3245&gt;5),3,AND(C3245&lt;=5,C3245&gt;4),2,C3245&lt;=4,1)</f>
        <v>2</v>
      </c>
      <c r="G3245" cm="1">
        <f t="array" ref="G3245">_xlfn.IFS(D3245&gt;4094,4,AND(D3245&lt;=4094, D3245&gt;2784),3,AND(D3245&lt;=2784,D3245&gt;1779),2,D3245&lt;=1779,1)</f>
        <v>3</v>
      </c>
      <c r="H3245">
        <f t="shared" si="50"/>
        <v>423</v>
      </c>
      <c r="I3245" t="str" cm="1">
        <f t="array" ref="I3245">_xlfn.IFS(H3245&gt;411,"Platinum",AND(H3245&lt;=411, H3245&gt;311),"Gold",AND(H3245&lt;=311,H3245&gt;211),"Silver",H3245&lt;=211,"Bronze")</f>
        <v>Platinum</v>
      </c>
      <c r="J3245" t="str" cm="1">
        <f t="array" ref="J3245">_xlfn.IFS(
H3245="444","Champions",
LEFT(H3245,1)="4","Loyal Customers",
MID(H3245,2,1)="4","Potential Loyalists",
LEFT(H3245,1)="3","Promising",
LEFT(H3245,1)="2","Customers Needing Attention",
LEFT(H3245,1)&lt;="2","At Risk",
RIGHT(H3245,1)="4","Can't Lose Them",
TRUE,"Hibernating"
)</f>
        <v>Loyal Customers</v>
      </c>
    </row>
    <row r="3246" spans="1:10" x14ac:dyDescent="0.25">
      <c r="A3246" s="3" t="s">
        <v>3262</v>
      </c>
      <c r="B3246">
        <v>72</v>
      </c>
      <c r="C3246">
        <v>8</v>
      </c>
      <c r="D3246">
        <v>5907.35</v>
      </c>
      <c r="E3246" cm="1">
        <f t="array" ref="E3246">_xlfn.IFS(B3246&gt;87,1,AND(B3246&lt;=87, B3246&gt;45),2,AND(B3246&lt;=45,B3246&gt;18),3,B3246&lt;=18,4)</f>
        <v>2</v>
      </c>
      <c r="F3246" cm="1">
        <f t="array" ref="F3246">_xlfn.IFS(C3246&gt;7,4,AND(C3246&lt;=7, C3246&gt;5),3,AND(C3246&lt;=5,C3246&gt;4),2,C3246&lt;=4,1)</f>
        <v>4</v>
      </c>
      <c r="G3246" cm="1">
        <f t="array" ref="G3246">_xlfn.IFS(D3246&gt;4094,4,AND(D3246&lt;=4094, D3246&gt;2784),3,AND(D3246&lt;=2784,D3246&gt;1779),2,D3246&lt;=1779,1)</f>
        <v>4</v>
      </c>
      <c r="H3246">
        <f t="shared" si="50"/>
        <v>244</v>
      </c>
      <c r="I3246" t="str" cm="1">
        <f t="array" ref="I3246">_xlfn.IFS(H3246&gt;411,"Platinum",AND(H3246&lt;=411, H3246&gt;311),"Gold",AND(H3246&lt;=311,H3246&gt;211),"Silver",H3246&lt;=211,"Bronze")</f>
        <v>Silver</v>
      </c>
      <c r="J3246" t="str" cm="1">
        <f t="array" ref="J3246">_xlfn.IFS(
H3246="444","Champions",
LEFT(H3246,1)="4","Loyal Customers",
MID(H3246,2,1)="4","Potential Loyalists",
LEFT(H3246,1)="3","Promising",
LEFT(H3246,1)="2","Customers Needing Attention",
LEFT(H3246,1)&lt;="2","At Risk",
RIGHT(H3246,1)="4","Can't Lose Them",
TRUE,"Hibernating"
)</f>
        <v>Potential Loyalists</v>
      </c>
    </row>
    <row r="3247" spans="1:10" x14ac:dyDescent="0.25">
      <c r="A3247" s="3" t="s">
        <v>3263</v>
      </c>
      <c r="B3247">
        <v>143</v>
      </c>
      <c r="C3247">
        <v>1</v>
      </c>
      <c r="D3247">
        <v>144.26</v>
      </c>
      <c r="E3247" cm="1">
        <f t="array" ref="E3247">_xlfn.IFS(B3247&gt;87,1,AND(B3247&lt;=87, B3247&gt;45),2,AND(B3247&lt;=45,B3247&gt;18),3,B3247&lt;=18,4)</f>
        <v>1</v>
      </c>
      <c r="F3247" cm="1">
        <f t="array" ref="F3247">_xlfn.IFS(C3247&gt;7,4,AND(C3247&lt;=7, C3247&gt;5),3,AND(C3247&lt;=5,C3247&gt;4),2,C3247&lt;=4,1)</f>
        <v>1</v>
      </c>
      <c r="G3247" cm="1">
        <f t="array" ref="G3247">_xlfn.IFS(D3247&gt;4094,4,AND(D3247&lt;=4094, D3247&gt;2784),3,AND(D3247&lt;=2784,D3247&gt;1779),2,D3247&lt;=1779,1)</f>
        <v>1</v>
      </c>
      <c r="H3247">
        <f t="shared" si="50"/>
        <v>111</v>
      </c>
      <c r="I3247" t="str" cm="1">
        <f t="array" ref="I3247">_xlfn.IFS(H3247&gt;411,"Platinum",AND(H3247&lt;=411, H3247&gt;311),"Gold",AND(H3247&lt;=311,H3247&gt;211),"Silver",H3247&lt;=211,"Bronze")</f>
        <v>Bronze</v>
      </c>
      <c r="J3247" t="str" cm="1">
        <f t="array" ref="J3247">_xlfn.IFS(
H3247="444","Champions",
LEFT(H3247,1)="4","Loyal Customers",
MID(H3247,2,1)="4","Potential Loyalists",
LEFT(H3247,1)="3","Promising",
LEFT(H3247,1)="2","Customers Needing Attention",
LEFT(H3247,1)&lt;="2","At Risk",
RIGHT(H3247,1)="4","Can't Lose Them",
TRUE,"Hibernating"
)</f>
        <v>At Risk</v>
      </c>
    </row>
    <row r="3248" spans="1:10" x14ac:dyDescent="0.25">
      <c r="A3248" s="3" t="s">
        <v>3264</v>
      </c>
      <c r="B3248">
        <v>58</v>
      </c>
      <c r="C3248">
        <v>7</v>
      </c>
      <c r="D3248">
        <v>2862.33</v>
      </c>
      <c r="E3248" cm="1">
        <f t="array" ref="E3248">_xlfn.IFS(B3248&gt;87,1,AND(B3248&lt;=87, B3248&gt;45),2,AND(B3248&lt;=45,B3248&gt;18),3,B3248&lt;=18,4)</f>
        <v>2</v>
      </c>
      <c r="F3248" cm="1">
        <f t="array" ref="F3248">_xlfn.IFS(C3248&gt;7,4,AND(C3248&lt;=7, C3248&gt;5),3,AND(C3248&lt;=5,C3248&gt;4),2,C3248&lt;=4,1)</f>
        <v>3</v>
      </c>
      <c r="G3248" cm="1">
        <f t="array" ref="G3248">_xlfn.IFS(D3248&gt;4094,4,AND(D3248&lt;=4094, D3248&gt;2784),3,AND(D3248&lt;=2784,D3248&gt;1779),2,D3248&lt;=1779,1)</f>
        <v>3</v>
      </c>
      <c r="H3248">
        <f t="shared" si="50"/>
        <v>233</v>
      </c>
      <c r="I3248" t="str" cm="1">
        <f t="array" ref="I3248">_xlfn.IFS(H3248&gt;411,"Platinum",AND(H3248&lt;=411, H3248&gt;311),"Gold",AND(H3248&lt;=311,H3248&gt;211),"Silver",H3248&lt;=211,"Bronze")</f>
        <v>Silver</v>
      </c>
      <c r="J3248" t="str" cm="1">
        <f t="array" ref="J3248">_xlfn.IFS(
H3248="444","Champions",
LEFT(H3248,1)="4","Loyal Customers",
MID(H3248,2,1)="4","Potential Loyalists",
LEFT(H3248,1)="3","Promising",
LEFT(H3248,1)="2","Customers Needing Attention",
LEFT(H3248,1)&lt;="2","At Risk",
RIGHT(H3248,1)="4","Can't Lose Them",
TRUE,"Hibernating"
)</f>
        <v>Customers Needing Attention</v>
      </c>
    </row>
    <row r="3249" spans="1:10" x14ac:dyDescent="0.25">
      <c r="A3249" s="3" t="s">
        <v>3265</v>
      </c>
      <c r="B3249">
        <v>13</v>
      </c>
      <c r="C3249">
        <v>9</v>
      </c>
      <c r="D3249">
        <v>2201.8599999999997</v>
      </c>
      <c r="E3249" cm="1">
        <f t="array" ref="E3249">_xlfn.IFS(B3249&gt;87,1,AND(B3249&lt;=87, B3249&gt;45),2,AND(B3249&lt;=45,B3249&gt;18),3,B3249&lt;=18,4)</f>
        <v>4</v>
      </c>
      <c r="F3249" cm="1">
        <f t="array" ref="F3249">_xlfn.IFS(C3249&gt;7,4,AND(C3249&lt;=7, C3249&gt;5),3,AND(C3249&lt;=5,C3249&gt;4),2,C3249&lt;=4,1)</f>
        <v>4</v>
      </c>
      <c r="G3249" cm="1">
        <f t="array" ref="G3249">_xlfn.IFS(D3249&gt;4094,4,AND(D3249&lt;=4094, D3249&gt;2784),3,AND(D3249&lt;=2784,D3249&gt;1779),2,D3249&lt;=1779,1)</f>
        <v>2</v>
      </c>
      <c r="H3249">
        <f t="shared" si="50"/>
        <v>442</v>
      </c>
      <c r="I3249" t="str" cm="1">
        <f t="array" ref="I3249">_xlfn.IFS(H3249&gt;411,"Platinum",AND(H3249&lt;=411, H3249&gt;311),"Gold",AND(H3249&lt;=311,H3249&gt;211),"Silver",H3249&lt;=211,"Bronze")</f>
        <v>Platinum</v>
      </c>
      <c r="J3249" t="str" cm="1">
        <f t="array" ref="J3249">_xlfn.IFS(
H3249="444","Champions",
LEFT(H3249,1)="4","Loyal Customers",
MID(H3249,2,1)="4","Potential Loyalists",
LEFT(H3249,1)="3","Promising",
LEFT(H3249,1)="2","Customers Needing Attention",
LEFT(H3249,1)&lt;="2","At Risk",
RIGHT(H3249,1)="4","Can't Lose Them",
TRUE,"Hibernating"
)</f>
        <v>Loyal Customers</v>
      </c>
    </row>
    <row r="3250" spans="1:10" x14ac:dyDescent="0.25">
      <c r="A3250" s="3" t="s">
        <v>3266</v>
      </c>
      <c r="B3250">
        <v>27</v>
      </c>
      <c r="C3250">
        <v>6</v>
      </c>
      <c r="D3250">
        <v>3184.33</v>
      </c>
      <c r="E3250" cm="1">
        <f t="array" ref="E3250">_xlfn.IFS(B3250&gt;87,1,AND(B3250&lt;=87, B3250&gt;45),2,AND(B3250&lt;=45,B3250&gt;18),3,B3250&lt;=18,4)</f>
        <v>3</v>
      </c>
      <c r="F3250" cm="1">
        <f t="array" ref="F3250">_xlfn.IFS(C3250&gt;7,4,AND(C3250&lt;=7, C3250&gt;5),3,AND(C3250&lt;=5,C3250&gt;4),2,C3250&lt;=4,1)</f>
        <v>3</v>
      </c>
      <c r="G3250" cm="1">
        <f t="array" ref="G3250">_xlfn.IFS(D3250&gt;4094,4,AND(D3250&lt;=4094, D3250&gt;2784),3,AND(D3250&lt;=2784,D3250&gt;1779),2,D3250&lt;=1779,1)</f>
        <v>3</v>
      </c>
      <c r="H3250">
        <f t="shared" si="50"/>
        <v>333</v>
      </c>
      <c r="I3250" t="str" cm="1">
        <f t="array" ref="I3250">_xlfn.IFS(H3250&gt;411,"Platinum",AND(H3250&lt;=411, H3250&gt;311),"Gold",AND(H3250&lt;=311,H3250&gt;211),"Silver",H3250&lt;=211,"Bronze")</f>
        <v>Gold</v>
      </c>
      <c r="J3250" t="str" cm="1">
        <f t="array" ref="J3250">_xlfn.IFS(
H3250="444","Champions",
LEFT(H3250,1)="4","Loyal Customers",
MID(H3250,2,1)="4","Potential Loyalists",
LEFT(H3250,1)="3","Promising",
LEFT(H3250,1)="2","Customers Needing Attention",
LEFT(H3250,1)&lt;="2","At Risk",
RIGHT(H3250,1)="4","Can't Lose Them",
TRUE,"Hibernating"
)</f>
        <v>Promising</v>
      </c>
    </row>
    <row r="3251" spans="1:10" x14ac:dyDescent="0.25">
      <c r="A3251" s="3" t="s">
        <v>3267</v>
      </c>
      <c r="B3251">
        <v>33</v>
      </c>
      <c r="C3251">
        <v>4</v>
      </c>
      <c r="D3251">
        <v>698.81</v>
      </c>
      <c r="E3251" cm="1">
        <f t="array" ref="E3251">_xlfn.IFS(B3251&gt;87,1,AND(B3251&lt;=87, B3251&gt;45),2,AND(B3251&lt;=45,B3251&gt;18),3,B3251&lt;=18,4)</f>
        <v>3</v>
      </c>
      <c r="F3251" cm="1">
        <f t="array" ref="F3251">_xlfn.IFS(C3251&gt;7,4,AND(C3251&lt;=7, C3251&gt;5),3,AND(C3251&lt;=5,C3251&gt;4),2,C3251&lt;=4,1)</f>
        <v>1</v>
      </c>
      <c r="G3251" cm="1">
        <f t="array" ref="G3251">_xlfn.IFS(D3251&gt;4094,4,AND(D3251&lt;=4094, D3251&gt;2784),3,AND(D3251&lt;=2784,D3251&gt;1779),2,D3251&lt;=1779,1)</f>
        <v>1</v>
      </c>
      <c r="H3251">
        <f t="shared" si="50"/>
        <v>311</v>
      </c>
      <c r="I3251" t="str" cm="1">
        <f t="array" ref="I3251">_xlfn.IFS(H3251&gt;411,"Platinum",AND(H3251&lt;=411, H3251&gt;311),"Gold",AND(H3251&lt;=311,H3251&gt;211),"Silver",H3251&lt;=211,"Bronze")</f>
        <v>Silver</v>
      </c>
      <c r="J3251" t="str" cm="1">
        <f t="array" ref="J3251">_xlfn.IFS(
H3251="444","Champions",
LEFT(H3251,1)="4","Loyal Customers",
MID(H3251,2,1)="4","Potential Loyalists",
LEFT(H3251,1)="3","Promising",
LEFT(H3251,1)="2","Customers Needing Attention",
LEFT(H3251,1)&lt;="2","At Risk",
RIGHT(H3251,1)="4","Can't Lose Them",
TRUE,"Hibernating"
)</f>
        <v>Promising</v>
      </c>
    </row>
    <row r="3252" spans="1:10" x14ac:dyDescent="0.25">
      <c r="A3252" s="3" t="s">
        <v>3268</v>
      </c>
      <c r="B3252">
        <v>82</v>
      </c>
      <c r="C3252">
        <v>4</v>
      </c>
      <c r="D3252">
        <v>1186.4099999999999</v>
      </c>
      <c r="E3252" cm="1">
        <f t="array" ref="E3252">_xlfn.IFS(B3252&gt;87,1,AND(B3252&lt;=87, B3252&gt;45),2,AND(B3252&lt;=45,B3252&gt;18),3,B3252&lt;=18,4)</f>
        <v>2</v>
      </c>
      <c r="F3252" cm="1">
        <f t="array" ref="F3252">_xlfn.IFS(C3252&gt;7,4,AND(C3252&lt;=7, C3252&gt;5),3,AND(C3252&lt;=5,C3252&gt;4),2,C3252&lt;=4,1)</f>
        <v>1</v>
      </c>
      <c r="G3252" cm="1">
        <f t="array" ref="G3252">_xlfn.IFS(D3252&gt;4094,4,AND(D3252&lt;=4094, D3252&gt;2784),3,AND(D3252&lt;=2784,D3252&gt;1779),2,D3252&lt;=1779,1)</f>
        <v>1</v>
      </c>
      <c r="H3252">
        <f t="shared" si="50"/>
        <v>211</v>
      </c>
      <c r="I3252" t="str" cm="1">
        <f t="array" ref="I3252">_xlfn.IFS(H3252&gt;411,"Platinum",AND(H3252&lt;=411, H3252&gt;311),"Gold",AND(H3252&lt;=311,H3252&gt;211),"Silver",H3252&lt;=211,"Bronze")</f>
        <v>Bronze</v>
      </c>
      <c r="J3252" t="str" cm="1">
        <f t="array" ref="J3252">_xlfn.IFS(
H3252="444","Champions",
LEFT(H3252,1)="4","Loyal Customers",
MID(H3252,2,1)="4","Potential Loyalists",
LEFT(H3252,1)="3","Promising",
LEFT(H3252,1)="2","Customers Needing Attention",
LEFT(H3252,1)&lt;="2","At Risk",
RIGHT(H3252,1)="4","Can't Lose Them",
TRUE,"Hibernating"
)</f>
        <v>Customers Needing Attention</v>
      </c>
    </row>
    <row r="3253" spans="1:10" x14ac:dyDescent="0.25">
      <c r="A3253" s="3" t="s">
        <v>3269</v>
      </c>
      <c r="B3253">
        <v>211</v>
      </c>
      <c r="C3253">
        <v>2</v>
      </c>
      <c r="D3253">
        <v>82.26</v>
      </c>
      <c r="E3253" cm="1">
        <f t="array" ref="E3253">_xlfn.IFS(B3253&gt;87,1,AND(B3253&lt;=87, B3253&gt;45),2,AND(B3253&lt;=45,B3253&gt;18),3,B3253&lt;=18,4)</f>
        <v>1</v>
      </c>
      <c r="F3253" cm="1">
        <f t="array" ref="F3253">_xlfn.IFS(C3253&gt;7,4,AND(C3253&lt;=7, C3253&gt;5),3,AND(C3253&lt;=5,C3253&gt;4),2,C3253&lt;=4,1)</f>
        <v>1</v>
      </c>
      <c r="G3253" cm="1">
        <f t="array" ref="G3253">_xlfn.IFS(D3253&gt;4094,4,AND(D3253&lt;=4094, D3253&gt;2784),3,AND(D3253&lt;=2784,D3253&gt;1779),2,D3253&lt;=1779,1)</f>
        <v>1</v>
      </c>
      <c r="H3253">
        <f t="shared" si="50"/>
        <v>111</v>
      </c>
      <c r="I3253" t="str" cm="1">
        <f t="array" ref="I3253">_xlfn.IFS(H3253&gt;411,"Platinum",AND(H3253&lt;=411, H3253&gt;311),"Gold",AND(H3253&lt;=311,H3253&gt;211),"Silver",H3253&lt;=211,"Bronze")</f>
        <v>Bronze</v>
      </c>
      <c r="J3253" t="str" cm="1">
        <f t="array" ref="J3253">_xlfn.IFS(
H3253="444","Champions",
LEFT(H3253,1)="4","Loyal Customers",
MID(H3253,2,1)="4","Potential Loyalists",
LEFT(H3253,1)="3","Promising",
LEFT(H3253,1)="2","Customers Needing Attention",
LEFT(H3253,1)&lt;="2","At Risk",
RIGHT(H3253,1)="4","Can't Lose Them",
TRUE,"Hibernating"
)</f>
        <v>At Risk</v>
      </c>
    </row>
    <row r="3254" spans="1:10" x14ac:dyDescent="0.25">
      <c r="A3254" s="3" t="s">
        <v>3270</v>
      </c>
      <c r="B3254">
        <v>88</v>
      </c>
      <c r="C3254">
        <v>3</v>
      </c>
      <c r="D3254">
        <v>798.61999999999989</v>
      </c>
      <c r="E3254" cm="1">
        <f t="array" ref="E3254">_xlfn.IFS(B3254&gt;87,1,AND(B3254&lt;=87, B3254&gt;45),2,AND(B3254&lt;=45,B3254&gt;18),3,B3254&lt;=18,4)</f>
        <v>1</v>
      </c>
      <c r="F3254" cm="1">
        <f t="array" ref="F3254">_xlfn.IFS(C3254&gt;7,4,AND(C3254&lt;=7, C3254&gt;5),3,AND(C3254&lt;=5,C3254&gt;4),2,C3254&lt;=4,1)</f>
        <v>1</v>
      </c>
      <c r="G3254" cm="1">
        <f t="array" ref="G3254">_xlfn.IFS(D3254&gt;4094,4,AND(D3254&lt;=4094, D3254&gt;2784),3,AND(D3254&lt;=2784,D3254&gt;1779),2,D3254&lt;=1779,1)</f>
        <v>1</v>
      </c>
      <c r="H3254">
        <f t="shared" si="50"/>
        <v>111</v>
      </c>
      <c r="I3254" t="str" cm="1">
        <f t="array" ref="I3254">_xlfn.IFS(H3254&gt;411,"Platinum",AND(H3254&lt;=411, H3254&gt;311),"Gold",AND(H3254&lt;=311,H3254&gt;211),"Silver",H3254&lt;=211,"Bronze")</f>
        <v>Bronze</v>
      </c>
      <c r="J3254" t="str" cm="1">
        <f t="array" ref="J3254">_xlfn.IFS(
H3254="444","Champions",
LEFT(H3254,1)="4","Loyal Customers",
MID(H3254,2,1)="4","Potential Loyalists",
LEFT(H3254,1)="3","Promising",
LEFT(H3254,1)="2","Customers Needing Attention",
LEFT(H3254,1)&lt;="2","At Risk",
RIGHT(H3254,1)="4","Can't Lose Them",
TRUE,"Hibernating"
)</f>
        <v>At Risk</v>
      </c>
    </row>
    <row r="3255" spans="1:10" x14ac:dyDescent="0.25">
      <c r="A3255" s="3" t="s">
        <v>3271</v>
      </c>
      <c r="B3255">
        <v>125</v>
      </c>
      <c r="C3255">
        <v>5</v>
      </c>
      <c r="D3255">
        <v>2256.3100000000004</v>
      </c>
      <c r="E3255" cm="1">
        <f t="array" ref="E3255">_xlfn.IFS(B3255&gt;87,1,AND(B3255&lt;=87, B3255&gt;45),2,AND(B3255&lt;=45,B3255&gt;18),3,B3255&lt;=18,4)</f>
        <v>1</v>
      </c>
      <c r="F3255" cm="1">
        <f t="array" ref="F3255">_xlfn.IFS(C3255&gt;7,4,AND(C3255&lt;=7, C3255&gt;5),3,AND(C3255&lt;=5,C3255&gt;4),2,C3255&lt;=4,1)</f>
        <v>2</v>
      </c>
      <c r="G3255" cm="1">
        <f t="array" ref="G3255">_xlfn.IFS(D3255&gt;4094,4,AND(D3255&lt;=4094, D3255&gt;2784),3,AND(D3255&lt;=2784,D3255&gt;1779),2,D3255&lt;=1779,1)</f>
        <v>2</v>
      </c>
      <c r="H3255">
        <f t="shared" si="50"/>
        <v>122</v>
      </c>
      <c r="I3255" t="str" cm="1">
        <f t="array" ref="I3255">_xlfn.IFS(H3255&gt;411,"Platinum",AND(H3255&lt;=411, H3255&gt;311),"Gold",AND(H3255&lt;=311,H3255&gt;211),"Silver",H3255&lt;=211,"Bronze")</f>
        <v>Bronze</v>
      </c>
      <c r="J3255" t="str" cm="1">
        <f t="array" ref="J3255">_xlfn.IFS(
H3255="444","Champions",
LEFT(H3255,1)="4","Loyal Customers",
MID(H3255,2,1)="4","Potential Loyalists",
LEFT(H3255,1)="3","Promising",
LEFT(H3255,1)="2","Customers Needing Attention",
LEFT(H3255,1)&lt;="2","At Risk",
RIGHT(H3255,1)="4","Can't Lose Them",
TRUE,"Hibernating"
)</f>
        <v>At Risk</v>
      </c>
    </row>
    <row r="3256" spans="1:10" x14ac:dyDescent="0.25">
      <c r="A3256" s="3" t="s">
        <v>3272</v>
      </c>
      <c r="B3256">
        <v>25</v>
      </c>
      <c r="C3256">
        <v>5</v>
      </c>
      <c r="D3256">
        <v>3431.8300000000004</v>
      </c>
      <c r="E3256" cm="1">
        <f t="array" ref="E3256">_xlfn.IFS(B3256&gt;87,1,AND(B3256&lt;=87, B3256&gt;45),2,AND(B3256&lt;=45,B3256&gt;18),3,B3256&lt;=18,4)</f>
        <v>3</v>
      </c>
      <c r="F3256" cm="1">
        <f t="array" ref="F3256">_xlfn.IFS(C3256&gt;7,4,AND(C3256&lt;=7, C3256&gt;5),3,AND(C3256&lt;=5,C3256&gt;4),2,C3256&lt;=4,1)</f>
        <v>2</v>
      </c>
      <c r="G3256" cm="1">
        <f t="array" ref="G3256">_xlfn.IFS(D3256&gt;4094,4,AND(D3256&lt;=4094, D3256&gt;2784),3,AND(D3256&lt;=2784,D3256&gt;1779),2,D3256&lt;=1779,1)</f>
        <v>3</v>
      </c>
      <c r="H3256">
        <f t="shared" si="50"/>
        <v>323</v>
      </c>
      <c r="I3256" t="str" cm="1">
        <f t="array" ref="I3256">_xlfn.IFS(H3256&gt;411,"Platinum",AND(H3256&lt;=411, H3256&gt;311),"Gold",AND(H3256&lt;=311,H3256&gt;211),"Silver",H3256&lt;=211,"Bronze")</f>
        <v>Gold</v>
      </c>
      <c r="J3256" t="str" cm="1">
        <f t="array" ref="J3256">_xlfn.IFS(
H3256="444","Champions",
LEFT(H3256,1)="4","Loyal Customers",
MID(H3256,2,1)="4","Potential Loyalists",
LEFT(H3256,1)="3","Promising",
LEFT(H3256,1)="2","Customers Needing Attention",
LEFT(H3256,1)&lt;="2","At Risk",
RIGHT(H3256,1)="4","Can't Lose Them",
TRUE,"Hibernating"
)</f>
        <v>Promising</v>
      </c>
    </row>
    <row r="3257" spans="1:10" x14ac:dyDescent="0.25">
      <c r="A3257" s="3" t="s">
        <v>3273</v>
      </c>
      <c r="B3257">
        <v>96</v>
      </c>
      <c r="C3257">
        <v>5</v>
      </c>
      <c r="D3257">
        <v>3498.8599999999997</v>
      </c>
      <c r="E3257" cm="1">
        <f t="array" ref="E3257">_xlfn.IFS(B3257&gt;87,1,AND(B3257&lt;=87, B3257&gt;45),2,AND(B3257&lt;=45,B3257&gt;18),3,B3257&lt;=18,4)</f>
        <v>1</v>
      </c>
      <c r="F3257" cm="1">
        <f t="array" ref="F3257">_xlfn.IFS(C3257&gt;7,4,AND(C3257&lt;=7, C3257&gt;5),3,AND(C3257&lt;=5,C3257&gt;4),2,C3257&lt;=4,1)</f>
        <v>2</v>
      </c>
      <c r="G3257" cm="1">
        <f t="array" ref="G3257">_xlfn.IFS(D3257&gt;4094,4,AND(D3257&lt;=4094, D3257&gt;2784),3,AND(D3257&lt;=2784,D3257&gt;1779),2,D3257&lt;=1779,1)</f>
        <v>3</v>
      </c>
      <c r="H3257">
        <f t="shared" si="50"/>
        <v>123</v>
      </c>
      <c r="I3257" t="str" cm="1">
        <f t="array" ref="I3257">_xlfn.IFS(H3257&gt;411,"Platinum",AND(H3257&lt;=411, H3257&gt;311),"Gold",AND(H3257&lt;=311,H3257&gt;211),"Silver",H3257&lt;=211,"Bronze")</f>
        <v>Bronze</v>
      </c>
      <c r="J3257" t="str" cm="1">
        <f t="array" ref="J3257">_xlfn.IFS(
H3257="444","Champions",
LEFT(H3257,1)="4","Loyal Customers",
MID(H3257,2,1)="4","Potential Loyalists",
LEFT(H3257,1)="3","Promising",
LEFT(H3257,1)="2","Customers Needing Attention",
LEFT(H3257,1)&lt;="2","At Risk",
RIGHT(H3257,1)="4","Can't Lose Them",
TRUE,"Hibernating"
)</f>
        <v>At Risk</v>
      </c>
    </row>
    <row r="3258" spans="1:10" x14ac:dyDescent="0.25">
      <c r="A3258" s="3" t="s">
        <v>3274</v>
      </c>
      <c r="B3258">
        <v>143</v>
      </c>
      <c r="C3258">
        <v>2</v>
      </c>
      <c r="D3258">
        <v>304.07</v>
      </c>
      <c r="E3258" cm="1">
        <f t="array" ref="E3258">_xlfn.IFS(B3258&gt;87,1,AND(B3258&lt;=87, B3258&gt;45),2,AND(B3258&lt;=45,B3258&gt;18),3,B3258&lt;=18,4)</f>
        <v>1</v>
      </c>
      <c r="F3258" cm="1">
        <f t="array" ref="F3258">_xlfn.IFS(C3258&gt;7,4,AND(C3258&lt;=7, C3258&gt;5),3,AND(C3258&lt;=5,C3258&gt;4),2,C3258&lt;=4,1)</f>
        <v>1</v>
      </c>
      <c r="G3258" cm="1">
        <f t="array" ref="G3258">_xlfn.IFS(D3258&gt;4094,4,AND(D3258&lt;=4094, D3258&gt;2784),3,AND(D3258&lt;=2784,D3258&gt;1779),2,D3258&lt;=1779,1)</f>
        <v>1</v>
      </c>
      <c r="H3258">
        <f t="shared" si="50"/>
        <v>111</v>
      </c>
      <c r="I3258" t="str" cm="1">
        <f t="array" ref="I3258">_xlfn.IFS(H3258&gt;411,"Platinum",AND(H3258&lt;=411, H3258&gt;311),"Gold",AND(H3258&lt;=311,H3258&gt;211),"Silver",H3258&lt;=211,"Bronze")</f>
        <v>Bronze</v>
      </c>
      <c r="J3258" t="str" cm="1">
        <f t="array" ref="J3258">_xlfn.IFS(
H3258="444","Champions",
LEFT(H3258,1)="4","Loyal Customers",
MID(H3258,2,1)="4","Potential Loyalists",
LEFT(H3258,1)="3","Promising",
LEFT(H3258,1)="2","Customers Needing Attention",
LEFT(H3258,1)&lt;="2","At Risk",
RIGHT(H3258,1)="4","Can't Lose Them",
TRUE,"Hibernating"
)</f>
        <v>At Risk</v>
      </c>
    </row>
    <row r="3259" spans="1:10" x14ac:dyDescent="0.25">
      <c r="A3259" s="3" t="s">
        <v>3275</v>
      </c>
      <c r="B3259">
        <v>18</v>
      </c>
      <c r="C3259">
        <v>5</v>
      </c>
      <c r="D3259">
        <v>507.86999999999995</v>
      </c>
      <c r="E3259" cm="1">
        <f t="array" ref="E3259">_xlfn.IFS(B3259&gt;87,1,AND(B3259&lt;=87, B3259&gt;45),2,AND(B3259&lt;=45,B3259&gt;18),3,B3259&lt;=18,4)</f>
        <v>4</v>
      </c>
      <c r="F3259" cm="1">
        <f t="array" ref="F3259">_xlfn.IFS(C3259&gt;7,4,AND(C3259&lt;=7, C3259&gt;5),3,AND(C3259&lt;=5,C3259&gt;4),2,C3259&lt;=4,1)</f>
        <v>2</v>
      </c>
      <c r="G3259" cm="1">
        <f t="array" ref="G3259">_xlfn.IFS(D3259&gt;4094,4,AND(D3259&lt;=4094, D3259&gt;2784),3,AND(D3259&lt;=2784,D3259&gt;1779),2,D3259&lt;=1779,1)</f>
        <v>1</v>
      </c>
      <c r="H3259">
        <f t="shared" si="50"/>
        <v>421</v>
      </c>
      <c r="I3259" t="str" cm="1">
        <f t="array" ref="I3259">_xlfn.IFS(H3259&gt;411,"Platinum",AND(H3259&lt;=411, H3259&gt;311),"Gold",AND(H3259&lt;=311,H3259&gt;211),"Silver",H3259&lt;=211,"Bronze")</f>
        <v>Platinum</v>
      </c>
      <c r="J3259" t="str" cm="1">
        <f t="array" ref="J3259">_xlfn.IFS(
H3259="444","Champions",
LEFT(H3259,1)="4","Loyal Customers",
MID(H3259,2,1)="4","Potential Loyalists",
LEFT(H3259,1)="3","Promising",
LEFT(H3259,1)="2","Customers Needing Attention",
LEFT(H3259,1)&lt;="2","At Risk",
RIGHT(H3259,1)="4","Can't Lose Them",
TRUE,"Hibernating"
)</f>
        <v>Loyal Customers</v>
      </c>
    </row>
    <row r="3260" spans="1:10" x14ac:dyDescent="0.25">
      <c r="A3260" s="3" t="s">
        <v>3276</v>
      </c>
      <c r="B3260">
        <v>9</v>
      </c>
      <c r="C3260">
        <v>7</v>
      </c>
      <c r="D3260">
        <v>3828.7400000000002</v>
      </c>
      <c r="E3260" cm="1">
        <f t="array" ref="E3260">_xlfn.IFS(B3260&gt;87,1,AND(B3260&lt;=87, B3260&gt;45),2,AND(B3260&lt;=45,B3260&gt;18),3,B3260&lt;=18,4)</f>
        <v>4</v>
      </c>
      <c r="F3260" cm="1">
        <f t="array" ref="F3260">_xlfn.IFS(C3260&gt;7,4,AND(C3260&lt;=7, C3260&gt;5),3,AND(C3260&lt;=5,C3260&gt;4),2,C3260&lt;=4,1)</f>
        <v>3</v>
      </c>
      <c r="G3260" cm="1">
        <f t="array" ref="G3260">_xlfn.IFS(D3260&gt;4094,4,AND(D3260&lt;=4094, D3260&gt;2784),3,AND(D3260&lt;=2784,D3260&gt;1779),2,D3260&lt;=1779,1)</f>
        <v>3</v>
      </c>
      <c r="H3260">
        <f t="shared" si="50"/>
        <v>433</v>
      </c>
      <c r="I3260" t="str" cm="1">
        <f t="array" ref="I3260">_xlfn.IFS(H3260&gt;411,"Platinum",AND(H3260&lt;=411, H3260&gt;311),"Gold",AND(H3260&lt;=311,H3260&gt;211),"Silver",H3260&lt;=211,"Bronze")</f>
        <v>Platinum</v>
      </c>
      <c r="J3260" t="str" cm="1">
        <f t="array" ref="J3260">_xlfn.IFS(
H3260="444","Champions",
LEFT(H3260,1)="4","Loyal Customers",
MID(H3260,2,1)="4","Potential Loyalists",
LEFT(H3260,1)="3","Promising",
LEFT(H3260,1)="2","Customers Needing Attention",
LEFT(H3260,1)&lt;="2","At Risk",
RIGHT(H3260,1)="4","Can't Lose Them",
TRUE,"Hibernating"
)</f>
        <v>Loyal Customers</v>
      </c>
    </row>
    <row r="3261" spans="1:10" x14ac:dyDescent="0.25">
      <c r="A3261" s="3" t="s">
        <v>3277</v>
      </c>
      <c r="B3261">
        <v>75</v>
      </c>
      <c r="C3261">
        <v>10</v>
      </c>
      <c r="D3261">
        <v>6646</v>
      </c>
      <c r="E3261" cm="1">
        <f t="array" ref="E3261">_xlfn.IFS(B3261&gt;87,1,AND(B3261&lt;=87, B3261&gt;45),2,AND(B3261&lt;=45,B3261&gt;18),3,B3261&lt;=18,4)</f>
        <v>2</v>
      </c>
      <c r="F3261" cm="1">
        <f t="array" ref="F3261">_xlfn.IFS(C3261&gt;7,4,AND(C3261&lt;=7, C3261&gt;5),3,AND(C3261&lt;=5,C3261&gt;4),2,C3261&lt;=4,1)</f>
        <v>4</v>
      </c>
      <c r="G3261" cm="1">
        <f t="array" ref="G3261">_xlfn.IFS(D3261&gt;4094,4,AND(D3261&lt;=4094, D3261&gt;2784),3,AND(D3261&lt;=2784,D3261&gt;1779),2,D3261&lt;=1779,1)</f>
        <v>4</v>
      </c>
      <c r="H3261">
        <f t="shared" si="50"/>
        <v>244</v>
      </c>
      <c r="I3261" t="str" cm="1">
        <f t="array" ref="I3261">_xlfn.IFS(H3261&gt;411,"Platinum",AND(H3261&lt;=411, H3261&gt;311),"Gold",AND(H3261&lt;=311,H3261&gt;211),"Silver",H3261&lt;=211,"Bronze")</f>
        <v>Silver</v>
      </c>
      <c r="J3261" t="str" cm="1">
        <f t="array" ref="J3261">_xlfn.IFS(
H3261="444","Champions",
LEFT(H3261,1)="4","Loyal Customers",
MID(H3261,2,1)="4","Potential Loyalists",
LEFT(H3261,1)="3","Promising",
LEFT(H3261,1)="2","Customers Needing Attention",
LEFT(H3261,1)&lt;="2","At Risk",
RIGHT(H3261,1)="4","Can't Lose Them",
TRUE,"Hibernating"
)</f>
        <v>Potential Loyalists</v>
      </c>
    </row>
    <row r="3262" spans="1:10" x14ac:dyDescent="0.25">
      <c r="A3262" s="3" t="s">
        <v>3278</v>
      </c>
      <c r="B3262">
        <v>39</v>
      </c>
      <c r="C3262">
        <v>5</v>
      </c>
      <c r="D3262">
        <v>2415.09</v>
      </c>
      <c r="E3262" cm="1">
        <f t="array" ref="E3262">_xlfn.IFS(B3262&gt;87,1,AND(B3262&lt;=87, B3262&gt;45),2,AND(B3262&lt;=45,B3262&gt;18),3,B3262&lt;=18,4)</f>
        <v>3</v>
      </c>
      <c r="F3262" cm="1">
        <f t="array" ref="F3262">_xlfn.IFS(C3262&gt;7,4,AND(C3262&lt;=7, C3262&gt;5),3,AND(C3262&lt;=5,C3262&gt;4),2,C3262&lt;=4,1)</f>
        <v>2</v>
      </c>
      <c r="G3262" cm="1">
        <f t="array" ref="G3262">_xlfn.IFS(D3262&gt;4094,4,AND(D3262&lt;=4094, D3262&gt;2784),3,AND(D3262&lt;=2784,D3262&gt;1779),2,D3262&lt;=1779,1)</f>
        <v>2</v>
      </c>
      <c r="H3262">
        <f t="shared" si="50"/>
        <v>322</v>
      </c>
      <c r="I3262" t="str" cm="1">
        <f t="array" ref="I3262">_xlfn.IFS(H3262&gt;411,"Platinum",AND(H3262&lt;=411, H3262&gt;311),"Gold",AND(H3262&lt;=311,H3262&gt;211),"Silver",H3262&lt;=211,"Bronze")</f>
        <v>Gold</v>
      </c>
      <c r="J3262" t="str" cm="1">
        <f t="array" ref="J3262">_xlfn.IFS(
H3262="444","Champions",
LEFT(H3262,1)="4","Loyal Customers",
MID(H3262,2,1)="4","Potential Loyalists",
LEFT(H3262,1)="3","Promising",
LEFT(H3262,1)="2","Customers Needing Attention",
LEFT(H3262,1)&lt;="2","At Risk",
RIGHT(H3262,1)="4","Can't Lose Them",
TRUE,"Hibernating"
)</f>
        <v>Promising</v>
      </c>
    </row>
    <row r="3263" spans="1:10" x14ac:dyDescent="0.25">
      <c r="A3263" s="3" t="s">
        <v>3279</v>
      </c>
      <c r="B3263">
        <v>4</v>
      </c>
      <c r="C3263">
        <v>8</v>
      </c>
      <c r="D3263">
        <v>2892.7599999999998</v>
      </c>
      <c r="E3263" cm="1">
        <f t="array" ref="E3263">_xlfn.IFS(B3263&gt;87,1,AND(B3263&lt;=87, B3263&gt;45),2,AND(B3263&lt;=45,B3263&gt;18),3,B3263&lt;=18,4)</f>
        <v>4</v>
      </c>
      <c r="F3263" cm="1">
        <f t="array" ref="F3263">_xlfn.IFS(C3263&gt;7,4,AND(C3263&lt;=7, C3263&gt;5),3,AND(C3263&lt;=5,C3263&gt;4),2,C3263&lt;=4,1)</f>
        <v>4</v>
      </c>
      <c r="G3263" cm="1">
        <f t="array" ref="G3263">_xlfn.IFS(D3263&gt;4094,4,AND(D3263&lt;=4094, D3263&gt;2784),3,AND(D3263&lt;=2784,D3263&gt;1779),2,D3263&lt;=1779,1)</f>
        <v>3</v>
      </c>
      <c r="H3263">
        <f t="shared" si="50"/>
        <v>443</v>
      </c>
      <c r="I3263" t="str" cm="1">
        <f t="array" ref="I3263">_xlfn.IFS(H3263&gt;411,"Platinum",AND(H3263&lt;=411, H3263&gt;311),"Gold",AND(H3263&lt;=311,H3263&gt;211),"Silver",H3263&lt;=211,"Bronze")</f>
        <v>Platinum</v>
      </c>
      <c r="J3263" t="str" cm="1">
        <f t="array" ref="J3263">_xlfn.IFS(
H3263="444","Champions",
LEFT(H3263,1)="4","Loyal Customers",
MID(H3263,2,1)="4","Potential Loyalists",
LEFT(H3263,1)="3","Promising",
LEFT(H3263,1)="2","Customers Needing Attention",
LEFT(H3263,1)&lt;="2","At Risk",
RIGHT(H3263,1)="4","Can't Lose Them",
TRUE,"Hibernating"
)</f>
        <v>Loyal Customers</v>
      </c>
    </row>
    <row r="3264" spans="1:10" x14ac:dyDescent="0.25">
      <c r="A3264" s="3" t="s">
        <v>3280</v>
      </c>
      <c r="B3264">
        <v>47</v>
      </c>
      <c r="C3264">
        <v>5</v>
      </c>
      <c r="D3264">
        <v>1860.29</v>
      </c>
      <c r="E3264" cm="1">
        <f t="array" ref="E3264">_xlfn.IFS(B3264&gt;87,1,AND(B3264&lt;=87, B3264&gt;45),2,AND(B3264&lt;=45,B3264&gt;18),3,B3264&lt;=18,4)</f>
        <v>2</v>
      </c>
      <c r="F3264" cm="1">
        <f t="array" ref="F3264">_xlfn.IFS(C3264&gt;7,4,AND(C3264&lt;=7, C3264&gt;5),3,AND(C3264&lt;=5,C3264&gt;4),2,C3264&lt;=4,1)</f>
        <v>2</v>
      </c>
      <c r="G3264" cm="1">
        <f t="array" ref="G3264">_xlfn.IFS(D3264&gt;4094,4,AND(D3264&lt;=4094, D3264&gt;2784),3,AND(D3264&lt;=2784,D3264&gt;1779),2,D3264&lt;=1779,1)</f>
        <v>2</v>
      </c>
      <c r="H3264">
        <f t="shared" si="50"/>
        <v>222</v>
      </c>
      <c r="I3264" t="str" cm="1">
        <f t="array" ref="I3264">_xlfn.IFS(H3264&gt;411,"Platinum",AND(H3264&lt;=411, H3264&gt;311),"Gold",AND(H3264&lt;=311,H3264&gt;211),"Silver",H3264&lt;=211,"Bronze")</f>
        <v>Silver</v>
      </c>
      <c r="J3264" t="str" cm="1">
        <f t="array" ref="J3264">_xlfn.IFS(
H3264="444","Champions",
LEFT(H3264,1)="4","Loyal Customers",
MID(H3264,2,1)="4","Potential Loyalists",
LEFT(H3264,1)="3","Promising",
LEFT(H3264,1)="2","Customers Needing Attention",
LEFT(H3264,1)&lt;="2","At Risk",
RIGHT(H3264,1)="4","Can't Lose Them",
TRUE,"Hibernating"
)</f>
        <v>Customers Needing Attention</v>
      </c>
    </row>
    <row r="3265" spans="1:10" x14ac:dyDescent="0.25">
      <c r="A3265" s="3" t="s">
        <v>3281</v>
      </c>
      <c r="B3265">
        <v>14</v>
      </c>
      <c r="C3265">
        <v>8</v>
      </c>
      <c r="D3265">
        <v>4889.1100000000006</v>
      </c>
      <c r="E3265" cm="1">
        <f t="array" ref="E3265">_xlfn.IFS(B3265&gt;87,1,AND(B3265&lt;=87, B3265&gt;45),2,AND(B3265&lt;=45,B3265&gt;18),3,B3265&lt;=18,4)</f>
        <v>4</v>
      </c>
      <c r="F3265" cm="1">
        <f t="array" ref="F3265">_xlfn.IFS(C3265&gt;7,4,AND(C3265&lt;=7, C3265&gt;5),3,AND(C3265&lt;=5,C3265&gt;4),2,C3265&lt;=4,1)</f>
        <v>4</v>
      </c>
      <c r="G3265" cm="1">
        <f t="array" ref="G3265">_xlfn.IFS(D3265&gt;4094,4,AND(D3265&lt;=4094, D3265&gt;2784),3,AND(D3265&lt;=2784,D3265&gt;1779),2,D3265&lt;=1779,1)</f>
        <v>4</v>
      </c>
      <c r="H3265">
        <f t="shared" si="50"/>
        <v>444</v>
      </c>
      <c r="I3265" t="str" cm="1">
        <f t="array" ref="I3265">_xlfn.IFS(H3265&gt;411,"Platinum",AND(H3265&lt;=411, H3265&gt;311),"Gold",AND(H3265&lt;=311,H3265&gt;211),"Silver",H3265&lt;=211,"Bronze")</f>
        <v>Platinum</v>
      </c>
      <c r="J3265" t="str" cm="1">
        <f t="array" ref="J3265">_xlfn.IFS(
H3265="444","Champions",
LEFT(H3265,1)="4","Loyal Customers",
MID(H3265,2,1)="4","Potential Loyalists",
LEFT(H3265,1)="3","Promising",
LEFT(H3265,1)="2","Customers Needing Attention",
LEFT(H3265,1)&lt;="2","At Risk",
RIGHT(H3265,1)="4","Can't Lose Them",
TRUE,"Hibernating"
)</f>
        <v>Loyal Customers</v>
      </c>
    </row>
    <row r="3266" spans="1:10" x14ac:dyDescent="0.25">
      <c r="A3266" s="3" t="s">
        <v>3282</v>
      </c>
      <c r="B3266">
        <v>123</v>
      </c>
      <c r="C3266">
        <v>6</v>
      </c>
      <c r="D3266">
        <v>3819</v>
      </c>
      <c r="E3266" cm="1">
        <f t="array" ref="E3266">_xlfn.IFS(B3266&gt;87,1,AND(B3266&lt;=87, B3266&gt;45),2,AND(B3266&lt;=45,B3266&gt;18),3,B3266&lt;=18,4)</f>
        <v>1</v>
      </c>
      <c r="F3266" cm="1">
        <f t="array" ref="F3266">_xlfn.IFS(C3266&gt;7,4,AND(C3266&lt;=7, C3266&gt;5),3,AND(C3266&lt;=5,C3266&gt;4),2,C3266&lt;=4,1)</f>
        <v>3</v>
      </c>
      <c r="G3266" cm="1">
        <f t="array" ref="G3266">_xlfn.IFS(D3266&gt;4094,4,AND(D3266&lt;=4094, D3266&gt;2784),3,AND(D3266&lt;=2784,D3266&gt;1779),2,D3266&lt;=1779,1)</f>
        <v>3</v>
      </c>
      <c r="H3266">
        <f t="shared" si="50"/>
        <v>133</v>
      </c>
      <c r="I3266" t="str" cm="1">
        <f t="array" ref="I3266">_xlfn.IFS(H3266&gt;411,"Platinum",AND(H3266&lt;=411, H3266&gt;311),"Gold",AND(H3266&lt;=311,H3266&gt;211),"Silver",H3266&lt;=211,"Bronze")</f>
        <v>Bronze</v>
      </c>
      <c r="J3266" t="str" cm="1">
        <f t="array" ref="J3266">_xlfn.IFS(
H3266="444","Champions",
LEFT(H3266,1)="4","Loyal Customers",
MID(H3266,2,1)="4","Potential Loyalists",
LEFT(H3266,1)="3","Promising",
LEFT(H3266,1)="2","Customers Needing Attention",
LEFT(H3266,1)&lt;="2","At Risk",
RIGHT(H3266,1)="4","Can't Lose Them",
TRUE,"Hibernating"
)</f>
        <v>At Risk</v>
      </c>
    </row>
    <row r="3267" spans="1:10" x14ac:dyDescent="0.25">
      <c r="A3267" s="3" t="s">
        <v>3283</v>
      </c>
      <c r="B3267">
        <v>17</v>
      </c>
      <c r="C3267">
        <v>6</v>
      </c>
      <c r="D3267">
        <v>3295.6500000000005</v>
      </c>
      <c r="E3267" cm="1">
        <f t="array" ref="E3267">_xlfn.IFS(B3267&gt;87,1,AND(B3267&lt;=87, B3267&gt;45),2,AND(B3267&lt;=45,B3267&gt;18),3,B3267&lt;=18,4)</f>
        <v>4</v>
      </c>
      <c r="F3267" cm="1">
        <f t="array" ref="F3267">_xlfn.IFS(C3267&gt;7,4,AND(C3267&lt;=7, C3267&gt;5),3,AND(C3267&lt;=5,C3267&gt;4),2,C3267&lt;=4,1)</f>
        <v>3</v>
      </c>
      <c r="G3267" cm="1">
        <f t="array" ref="G3267">_xlfn.IFS(D3267&gt;4094,4,AND(D3267&lt;=4094, D3267&gt;2784),3,AND(D3267&lt;=2784,D3267&gt;1779),2,D3267&lt;=1779,1)</f>
        <v>3</v>
      </c>
      <c r="H3267">
        <f t="shared" si="50"/>
        <v>433</v>
      </c>
      <c r="I3267" t="str" cm="1">
        <f t="array" ref="I3267">_xlfn.IFS(H3267&gt;411,"Platinum",AND(H3267&lt;=411, H3267&gt;311),"Gold",AND(H3267&lt;=311,H3267&gt;211),"Silver",H3267&lt;=211,"Bronze")</f>
        <v>Platinum</v>
      </c>
      <c r="J3267" t="str" cm="1">
        <f t="array" ref="J3267">_xlfn.IFS(
H3267="444","Champions",
LEFT(H3267,1)="4","Loyal Customers",
MID(H3267,2,1)="4","Potential Loyalists",
LEFT(H3267,1)="3","Promising",
LEFT(H3267,1)="2","Customers Needing Attention",
LEFT(H3267,1)&lt;="2","At Risk",
RIGHT(H3267,1)="4","Can't Lose Them",
TRUE,"Hibernating"
)</f>
        <v>Loyal Customers</v>
      </c>
    </row>
    <row r="3268" spans="1:10" x14ac:dyDescent="0.25">
      <c r="A3268" s="3" t="s">
        <v>3284</v>
      </c>
      <c r="B3268">
        <v>1</v>
      </c>
      <c r="C3268">
        <v>10</v>
      </c>
      <c r="D3268">
        <v>4778.329999999999</v>
      </c>
      <c r="E3268" cm="1">
        <f t="array" ref="E3268">_xlfn.IFS(B3268&gt;87,1,AND(B3268&lt;=87, B3268&gt;45),2,AND(B3268&lt;=45,B3268&gt;18),3,B3268&lt;=18,4)</f>
        <v>4</v>
      </c>
      <c r="F3268" cm="1">
        <f t="array" ref="F3268">_xlfn.IFS(C3268&gt;7,4,AND(C3268&lt;=7, C3268&gt;5),3,AND(C3268&lt;=5,C3268&gt;4),2,C3268&lt;=4,1)</f>
        <v>4</v>
      </c>
      <c r="G3268" cm="1">
        <f t="array" ref="G3268">_xlfn.IFS(D3268&gt;4094,4,AND(D3268&lt;=4094, D3268&gt;2784),3,AND(D3268&lt;=2784,D3268&gt;1779),2,D3268&lt;=1779,1)</f>
        <v>4</v>
      </c>
      <c r="H3268">
        <f t="shared" si="50"/>
        <v>444</v>
      </c>
      <c r="I3268" t="str" cm="1">
        <f t="array" ref="I3268">_xlfn.IFS(H3268&gt;411,"Platinum",AND(H3268&lt;=411, H3268&gt;311),"Gold",AND(H3268&lt;=311,H3268&gt;211),"Silver",H3268&lt;=211,"Bronze")</f>
        <v>Platinum</v>
      </c>
      <c r="J3268" t="str" cm="1">
        <f t="array" ref="J3268">_xlfn.IFS(
H3268="444","Champions",
LEFT(H3268,1)="4","Loyal Customers",
MID(H3268,2,1)="4","Potential Loyalists",
LEFT(H3268,1)="3","Promising",
LEFT(H3268,1)="2","Customers Needing Attention",
LEFT(H3268,1)&lt;="2","At Risk",
RIGHT(H3268,1)="4","Can't Lose Them",
TRUE,"Hibernating"
)</f>
        <v>Loyal Customers</v>
      </c>
    </row>
    <row r="3269" spans="1:10" x14ac:dyDescent="0.25">
      <c r="A3269" s="3" t="s">
        <v>3285</v>
      </c>
      <c r="B3269">
        <v>22</v>
      </c>
      <c r="C3269">
        <v>7</v>
      </c>
      <c r="D3269">
        <v>4248.67</v>
      </c>
      <c r="E3269" cm="1">
        <f t="array" ref="E3269">_xlfn.IFS(B3269&gt;87,1,AND(B3269&lt;=87, B3269&gt;45),2,AND(B3269&lt;=45,B3269&gt;18),3,B3269&lt;=18,4)</f>
        <v>3</v>
      </c>
      <c r="F3269" cm="1">
        <f t="array" ref="F3269">_xlfn.IFS(C3269&gt;7,4,AND(C3269&lt;=7, C3269&gt;5),3,AND(C3269&lt;=5,C3269&gt;4),2,C3269&lt;=4,1)</f>
        <v>3</v>
      </c>
      <c r="G3269" cm="1">
        <f t="array" ref="G3269">_xlfn.IFS(D3269&gt;4094,4,AND(D3269&lt;=4094, D3269&gt;2784),3,AND(D3269&lt;=2784,D3269&gt;1779),2,D3269&lt;=1779,1)</f>
        <v>4</v>
      </c>
      <c r="H3269">
        <f t="shared" ref="H3269:H3332" si="51">(100*E3269)+(10*F3269)+G3269</f>
        <v>334</v>
      </c>
      <c r="I3269" t="str" cm="1">
        <f t="array" ref="I3269">_xlfn.IFS(H3269&gt;411,"Platinum",AND(H3269&lt;=411, H3269&gt;311),"Gold",AND(H3269&lt;=311,H3269&gt;211),"Silver",H3269&lt;=211,"Bronze")</f>
        <v>Gold</v>
      </c>
      <c r="J3269" t="str" cm="1">
        <f t="array" ref="J3269">_xlfn.IFS(
H3269="444","Champions",
LEFT(H3269,1)="4","Loyal Customers",
MID(H3269,2,1)="4","Potential Loyalists",
LEFT(H3269,1)="3","Promising",
LEFT(H3269,1)="2","Customers Needing Attention",
LEFT(H3269,1)&lt;="2","At Risk",
RIGHT(H3269,1)="4","Can't Lose Them",
TRUE,"Hibernating"
)</f>
        <v>Promising</v>
      </c>
    </row>
    <row r="3270" spans="1:10" x14ac:dyDescent="0.25">
      <c r="A3270" s="3" t="s">
        <v>3286</v>
      </c>
      <c r="B3270">
        <v>18</v>
      </c>
      <c r="C3270">
        <v>5</v>
      </c>
      <c r="D3270">
        <v>2785.9800000000005</v>
      </c>
      <c r="E3270" cm="1">
        <f t="array" ref="E3270">_xlfn.IFS(B3270&gt;87,1,AND(B3270&lt;=87, B3270&gt;45),2,AND(B3270&lt;=45,B3270&gt;18),3,B3270&lt;=18,4)</f>
        <v>4</v>
      </c>
      <c r="F3270" cm="1">
        <f t="array" ref="F3270">_xlfn.IFS(C3270&gt;7,4,AND(C3270&lt;=7, C3270&gt;5),3,AND(C3270&lt;=5,C3270&gt;4),2,C3270&lt;=4,1)</f>
        <v>2</v>
      </c>
      <c r="G3270" cm="1">
        <f t="array" ref="G3270">_xlfn.IFS(D3270&gt;4094,4,AND(D3270&lt;=4094, D3270&gt;2784),3,AND(D3270&lt;=2784,D3270&gt;1779),2,D3270&lt;=1779,1)</f>
        <v>3</v>
      </c>
      <c r="H3270">
        <f t="shared" si="51"/>
        <v>423</v>
      </c>
      <c r="I3270" t="str" cm="1">
        <f t="array" ref="I3270">_xlfn.IFS(H3270&gt;411,"Platinum",AND(H3270&lt;=411, H3270&gt;311),"Gold",AND(H3270&lt;=311,H3270&gt;211),"Silver",H3270&lt;=211,"Bronze")</f>
        <v>Platinum</v>
      </c>
      <c r="J3270" t="str" cm="1">
        <f t="array" ref="J3270">_xlfn.IFS(
H3270="444","Champions",
LEFT(H3270,1)="4","Loyal Customers",
MID(H3270,2,1)="4","Potential Loyalists",
LEFT(H3270,1)="3","Promising",
LEFT(H3270,1)="2","Customers Needing Attention",
LEFT(H3270,1)&lt;="2","At Risk",
RIGHT(H3270,1)="4","Can't Lose Them",
TRUE,"Hibernating"
)</f>
        <v>Loyal Customers</v>
      </c>
    </row>
    <row r="3271" spans="1:10" x14ac:dyDescent="0.25">
      <c r="A3271" s="3" t="s">
        <v>3287</v>
      </c>
      <c r="B3271">
        <v>6</v>
      </c>
      <c r="C3271">
        <v>7</v>
      </c>
      <c r="D3271">
        <v>3815.9300000000003</v>
      </c>
      <c r="E3271" cm="1">
        <f t="array" ref="E3271">_xlfn.IFS(B3271&gt;87,1,AND(B3271&lt;=87, B3271&gt;45),2,AND(B3271&lt;=45,B3271&gt;18),3,B3271&lt;=18,4)</f>
        <v>4</v>
      </c>
      <c r="F3271" cm="1">
        <f t="array" ref="F3271">_xlfn.IFS(C3271&gt;7,4,AND(C3271&lt;=7, C3271&gt;5),3,AND(C3271&lt;=5,C3271&gt;4),2,C3271&lt;=4,1)</f>
        <v>3</v>
      </c>
      <c r="G3271" cm="1">
        <f t="array" ref="G3271">_xlfn.IFS(D3271&gt;4094,4,AND(D3271&lt;=4094, D3271&gt;2784),3,AND(D3271&lt;=2784,D3271&gt;1779),2,D3271&lt;=1779,1)</f>
        <v>3</v>
      </c>
      <c r="H3271">
        <f t="shared" si="51"/>
        <v>433</v>
      </c>
      <c r="I3271" t="str" cm="1">
        <f t="array" ref="I3271">_xlfn.IFS(H3271&gt;411,"Platinum",AND(H3271&lt;=411, H3271&gt;311),"Gold",AND(H3271&lt;=311,H3271&gt;211),"Silver",H3271&lt;=211,"Bronze")</f>
        <v>Platinum</v>
      </c>
      <c r="J3271" t="str" cm="1">
        <f t="array" ref="J3271">_xlfn.IFS(
H3271="444","Champions",
LEFT(H3271,1)="4","Loyal Customers",
MID(H3271,2,1)="4","Potential Loyalists",
LEFT(H3271,1)="3","Promising",
LEFT(H3271,1)="2","Customers Needing Attention",
LEFT(H3271,1)&lt;="2","At Risk",
RIGHT(H3271,1)="4","Can't Lose Them",
TRUE,"Hibernating"
)</f>
        <v>Loyal Customers</v>
      </c>
    </row>
    <row r="3272" spans="1:10" x14ac:dyDescent="0.25">
      <c r="A3272" s="3" t="s">
        <v>3288</v>
      </c>
      <c r="B3272">
        <v>21</v>
      </c>
      <c r="C3272">
        <v>4</v>
      </c>
      <c r="D3272">
        <v>2277.96</v>
      </c>
      <c r="E3272" cm="1">
        <f t="array" ref="E3272">_xlfn.IFS(B3272&gt;87,1,AND(B3272&lt;=87, B3272&gt;45),2,AND(B3272&lt;=45,B3272&gt;18),3,B3272&lt;=18,4)</f>
        <v>3</v>
      </c>
      <c r="F3272" cm="1">
        <f t="array" ref="F3272">_xlfn.IFS(C3272&gt;7,4,AND(C3272&lt;=7, C3272&gt;5),3,AND(C3272&lt;=5,C3272&gt;4),2,C3272&lt;=4,1)</f>
        <v>1</v>
      </c>
      <c r="G3272" cm="1">
        <f t="array" ref="G3272">_xlfn.IFS(D3272&gt;4094,4,AND(D3272&lt;=4094, D3272&gt;2784),3,AND(D3272&lt;=2784,D3272&gt;1779),2,D3272&lt;=1779,1)</f>
        <v>2</v>
      </c>
      <c r="H3272">
        <f t="shared" si="51"/>
        <v>312</v>
      </c>
      <c r="I3272" t="str" cm="1">
        <f t="array" ref="I3272">_xlfn.IFS(H3272&gt;411,"Platinum",AND(H3272&lt;=411, H3272&gt;311),"Gold",AND(H3272&lt;=311,H3272&gt;211),"Silver",H3272&lt;=211,"Bronze")</f>
        <v>Gold</v>
      </c>
      <c r="J3272" t="str" cm="1">
        <f t="array" ref="J3272">_xlfn.IFS(
H3272="444","Champions",
LEFT(H3272,1)="4","Loyal Customers",
MID(H3272,2,1)="4","Potential Loyalists",
LEFT(H3272,1)="3","Promising",
LEFT(H3272,1)="2","Customers Needing Attention",
LEFT(H3272,1)&lt;="2","At Risk",
RIGHT(H3272,1)="4","Can't Lose Them",
TRUE,"Hibernating"
)</f>
        <v>Promising</v>
      </c>
    </row>
    <row r="3273" spans="1:10" x14ac:dyDescent="0.25">
      <c r="A3273" s="3" t="s">
        <v>3289</v>
      </c>
      <c r="B3273">
        <v>21</v>
      </c>
      <c r="C3273">
        <v>3</v>
      </c>
      <c r="D3273">
        <v>1691.81</v>
      </c>
      <c r="E3273" cm="1">
        <f t="array" ref="E3273">_xlfn.IFS(B3273&gt;87,1,AND(B3273&lt;=87, B3273&gt;45),2,AND(B3273&lt;=45,B3273&gt;18),3,B3273&lt;=18,4)</f>
        <v>3</v>
      </c>
      <c r="F3273" cm="1">
        <f t="array" ref="F3273">_xlfn.IFS(C3273&gt;7,4,AND(C3273&lt;=7, C3273&gt;5),3,AND(C3273&lt;=5,C3273&gt;4),2,C3273&lt;=4,1)</f>
        <v>1</v>
      </c>
      <c r="G3273" cm="1">
        <f t="array" ref="G3273">_xlfn.IFS(D3273&gt;4094,4,AND(D3273&lt;=4094, D3273&gt;2784),3,AND(D3273&lt;=2784,D3273&gt;1779),2,D3273&lt;=1779,1)</f>
        <v>1</v>
      </c>
      <c r="H3273">
        <f t="shared" si="51"/>
        <v>311</v>
      </c>
      <c r="I3273" t="str" cm="1">
        <f t="array" ref="I3273">_xlfn.IFS(H3273&gt;411,"Platinum",AND(H3273&lt;=411, H3273&gt;311),"Gold",AND(H3273&lt;=311,H3273&gt;211),"Silver",H3273&lt;=211,"Bronze")</f>
        <v>Silver</v>
      </c>
      <c r="J3273" t="str" cm="1">
        <f t="array" ref="J3273">_xlfn.IFS(
H3273="444","Champions",
LEFT(H3273,1)="4","Loyal Customers",
MID(H3273,2,1)="4","Potential Loyalists",
LEFT(H3273,1)="3","Promising",
LEFT(H3273,1)="2","Customers Needing Attention",
LEFT(H3273,1)&lt;="2","At Risk",
RIGHT(H3273,1)="4","Can't Lose Them",
TRUE,"Hibernating"
)</f>
        <v>Promising</v>
      </c>
    </row>
    <row r="3274" spans="1:10" x14ac:dyDescent="0.25">
      <c r="A3274" s="3" t="s">
        <v>3290</v>
      </c>
      <c r="B3274">
        <v>10</v>
      </c>
      <c r="C3274">
        <v>11</v>
      </c>
      <c r="D3274">
        <v>7142.2</v>
      </c>
      <c r="E3274" cm="1">
        <f t="array" ref="E3274">_xlfn.IFS(B3274&gt;87,1,AND(B3274&lt;=87, B3274&gt;45),2,AND(B3274&lt;=45,B3274&gt;18),3,B3274&lt;=18,4)</f>
        <v>4</v>
      </c>
      <c r="F3274" cm="1">
        <f t="array" ref="F3274">_xlfn.IFS(C3274&gt;7,4,AND(C3274&lt;=7, C3274&gt;5),3,AND(C3274&lt;=5,C3274&gt;4),2,C3274&lt;=4,1)</f>
        <v>4</v>
      </c>
      <c r="G3274" cm="1">
        <f t="array" ref="G3274">_xlfn.IFS(D3274&gt;4094,4,AND(D3274&lt;=4094, D3274&gt;2784),3,AND(D3274&lt;=2784,D3274&gt;1779),2,D3274&lt;=1779,1)</f>
        <v>4</v>
      </c>
      <c r="H3274">
        <f t="shared" si="51"/>
        <v>444</v>
      </c>
      <c r="I3274" t="str" cm="1">
        <f t="array" ref="I3274">_xlfn.IFS(H3274&gt;411,"Platinum",AND(H3274&lt;=411, H3274&gt;311),"Gold",AND(H3274&lt;=311,H3274&gt;211),"Silver",H3274&lt;=211,"Bronze")</f>
        <v>Platinum</v>
      </c>
      <c r="J3274" t="str" cm="1">
        <f t="array" ref="J3274">_xlfn.IFS(
H3274="444","Champions",
LEFT(H3274,1)="4","Loyal Customers",
MID(H3274,2,1)="4","Potential Loyalists",
LEFT(H3274,1)="3","Promising",
LEFT(H3274,1)="2","Customers Needing Attention",
LEFT(H3274,1)&lt;="2","At Risk",
RIGHT(H3274,1)="4","Can't Lose Them",
TRUE,"Hibernating"
)</f>
        <v>Loyal Customers</v>
      </c>
    </row>
    <row r="3275" spans="1:10" x14ac:dyDescent="0.25">
      <c r="A3275" s="3" t="s">
        <v>3291</v>
      </c>
      <c r="B3275">
        <v>22</v>
      </c>
      <c r="C3275">
        <v>9</v>
      </c>
      <c r="D3275">
        <v>5364.3899999999994</v>
      </c>
      <c r="E3275" cm="1">
        <f t="array" ref="E3275">_xlfn.IFS(B3275&gt;87,1,AND(B3275&lt;=87, B3275&gt;45),2,AND(B3275&lt;=45,B3275&gt;18),3,B3275&lt;=18,4)</f>
        <v>3</v>
      </c>
      <c r="F3275" cm="1">
        <f t="array" ref="F3275">_xlfn.IFS(C3275&gt;7,4,AND(C3275&lt;=7, C3275&gt;5),3,AND(C3275&lt;=5,C3275&gt;4),2,C3275&lt;=4,1)</f>
        <v>4</v>
      </c>
      <c r="G3275" cm="1">
        <f t="array" ref="G3275">_xlfn.IFS(D3275&gt;4094,4,AND(D3275&lt;=4094, D3275&gt;2784),3,AND(D3275&lt;=2784,D3275&gt;1779),2,D3275&lt;=1779,1)</f>
        <v>4</v>
      </c>
      <c r="H3275">
        <f t="shared" si="51"/>
        <v>344</v>
      </c>
      <c r="I3275" t="str" cm="1">
        <f t="array" ref="I3275">_xlfn.IFS(H3275&gt;411,"Platinum",AND(H3275&lt;=411, H3275&gt;311),"Gold",AND(H3275&lt;=311,H3275&gt;211),"Silver",H3275&lt;=211,"Bronze")</f>
        <v>Gold</v>
      </c>
      <c r="J3275" t="str" cm="1">
        <f t="array" ref="J3275">_xlfn.IFS(
H3275="444","Champions",
LEFT(H3275,1)="4","Loyal Customers",
MID(H3275,2,1)="4","Potential Loyalists",
LEFT(H3275,1)="3","Promising",
LEFT(H3275,1)="2","Customers Needing Attention",
LEFT(H3275,1)&lt;="2","At Risk",
RIGHT(H3275,1)="4","Can't Lose Them",
TRUE,"Hibernating"
)</f>
        <v>Potential Loyalists</v>
      </c>
    </row>
    <row r="3276" spans="1:10" x14ac:dyDescent="0.25">
      <c r="A3276" s="3" t="s">
        <v>3292</v>
      </c>
      <c r="B3276">
        <v>28</v>
      </c>
      <c r="C3276">
        <v>10</v>
      </c>
      <c r="D3276">
        <v>5988.8600000000006</v>
      </c>
      <c r="E3276" cm="1">
        <f t="array" ref="E3276">_xlfn.IFS(B3276&gt;87,1,AND(B3276&lt;=87, B3276&gt;45),2,AND(B3276&lt;=45,B3276&gt;18),3,B3276&lt;=18,4)</f>
        <v>3</v>
      </c>
      <c r="F3276" cm="1">
        <f t="array" ref="F3276">_xlfn.IFS(C3276&gt;7,4,AND(C3276&lt;=7, C3276&gt;5),3,AND(C3276&lt;=5,C3276&gt;4),2,C3276&lt;=4,1)</f>
        <v>4</v>
      </c>
      <c r="G3276" cm="1">
        <f t="array" ref="G3276">_xlfn.IFS(D3276&gt;4094,4,AND(D3276&lt;=4094, D3276&gt;2784),3,AND(D3276&lt;=2784,D3276&gt;1779),2,D3276&lt;=1779,1)</f>
        <v>4</v>
      </c>
      <c r="H3276">
        <f t="shared" si="51"/>
        <v>344</v>
      </c>
      <c r="I3276" t="str" cm="1">
        <f t="array" ref="I3276">_xlfn.IFS(H3276&gt;411,"Platinum",AND(H3276&lt;=411, H3276&gt;311),"Gold",AND(H3276&lt;=311,H3276&gt;211),"Silver",H3276&lt;=211,"Bronze")</f>
        <v>Gold</v>
      </c>
      <c r="J3276" t="str" cm="1">
        <f t="array" ref="J3276">_xlfn.IFS(
H3276="444","Champions",
LEFT(H3276,1)="4","Loyal Customers",
MID(H3276,2,1)="4","Potential Loyalists",
LEFT(H3276,1)="3","Promising",
LEFT(H3276,1)="2","Customers Needing Attention",
LEFT(H3276,1)&lt;="2","At Risk",
RIGHT(H3276,1)="4","Can't Lose Them",
TRUE,"Hibernating"
)</f>
        <v>Potential Loyalists</v>
      </c>
    </row>
    <row r="3277" spans="1:10" x14ac:dyDescent="0.25">
      <c r="A3277" s="3" t="s">
        <v>3293</v>
      </c>
      <c r="B3277">
        <v>85</v>
      </c>
      <c r="C3277">
        <v>6</v>
      </c>
      <c r="D3277">
        <v>3239.48</v>
      </c>
      <c r="E3277" cm="1">
        <f t="array" ref="E3277">_xlfn.IFS(B3277&gt;87,1,AND(B3277&lt;=87, B3277&gt;45),2,AND(B3277&lt;=45,B3277&gt;18),3,B3277&lt;=18,4)</f>
        <v>2</v>
      </c>
      <c r="F3277" cm="1">
        <f t="array" ref="F3277">_xlfn.IFS(C3277&gt;7,4,AND(C3277&lt;=7, C3277&gt;5),3,AND(C3277&lt;=5,C3277&gt;4),2,C3277&lt;=4,1)</f>
        <v>3</v>
      </c>
      <c r="G3277" cm="1">
        <f t="array" ref="G3277">_xlfn.IFS(D3277&gt;4094,4,AND(D3277&lt;=4094, D3277&gt;2784),3,AND(D3277&lt;=2784,D3277&gt;1779),2,D3277&lt;=1779,1)</f>
        <v>3</v>
      </c>
      <c r="H3277">
        <f t="shared" si="51"/>
        <v>233</v>
      </c>
      <c r="I3277" t="str" cm="1">
        <f t="array" ref="I3277">_xlfn.IFS(H3277&gt;411,"Platinum",AND(H3277&lt;=411, H3277&gt;311),"Gold",AND(H3277&lt;=311,H3277&gt;211),"Silver",H3277&lt;=211,"Bronze")</f>
        <v>Silver</v>
      </c>
      <c r="J3277" t="str" cm="1">
        <f t="array" ref="J3277">_xlfn.IFS(
H3277="444","Champions",
LEFT(H3277,1)="4","Loyal Customers",
MID(H3277,2,1)="4","Potential Loyalists",
LEFT(H3277,1)="3","Promising",
LEFT(H3277,1)="2","Customers Needing Attention",
LEFT(H3277,1)&lt;="2","At Risk",
RIGHT(H3277,1)="4","Can't Lose Them",
TRUE,"Hibernating"
)</f>
        <v>Customers Needing Attention</v>
      </c>
    </row>
    <row r="3278" spans="1:10" x14ac:dyDescent="0.25">
      <c r="A3278" s="3" t="s">
        <v>3294</v>
      </c>
      <c r="B3278">
        <v>182</v>
      </c>
      <c r="C3278">
        <v>2</v>
      </c>
      <c r="D3278">
        <v>254.63</v>
      </c>
      <c r="E3278" cm="1">
        <f t="array" ref="E3278">_xlfn.IFS(B3278&gt;87,1,AND(B3278&lt;=87, B3278&gt;45),2,AND(B3278&lt;=45,B3278&gt;18),3,B3278&lt;=18,4)</f>
        <v>1</v>
      </c>
      <c r="F3278" cm="1">
        <f t="array" ref="F3278">_xlfn.IFS(C3278&gt;7,4,AND(C3278&lt;=7, C3278&gt;5),3,AND(C3278&lt;=5,C3278&gt;4),2,C3278&lt;=4,1)</f>
        <v>1</v>
      </c>
      <c r="G3278" cm="1">
        <f t="array" ref="G3278">_xlfn.IFS(D3278&gt;4094,4,AND(D3278&lt;=4094, D3278&gt;2784),3,AND(D3278&lt;=2784,D3278&gt;1779),2,D3278&lt;=1779,1)</f>
        <v>1</v>
      </c>
      <c r="H3278">
        <f t="shared" si="51"/>
        <v>111</v>
      </c>
      <c r="I3278" t="str" cm="1">
        <f t="array" ref="I3278">_xlfn.IFS(H3278&gt;411,"Platinum",AND(H3278&lt;=411, H3278&gt;311),"Gold",AND(H3278&lt;=311,H3278&gt;211),"Silver",H3278&lt;=211,"Bronze")</f>
        <v>Bronze</v>
      </c>
      <c r="J3278" t="str" cm="1">
        <f t="array" ref="J3278">_xlfn.IFS(
H3278="444","Champions",
LEFT(H3278,1)="4","Loyal Customers",
MID(H3278,2,1)="4","Potential Loyalists",
LEFT(H3278,1)="3","Promising",
LEFT(H3278,1)="2","Customers Needing Attention",
LEFT(H3278,1)&lt;="2","At Risk",
RIGHT(H3278,1)="4","Can't Lose Them",
TRUE,"Hibernating"
)</f>
        <v>At Risk</v>
      </c>
    </row>
    <row r="3279" spans="1:10" x14ac:dyDescent="0.25">
      <c r="A3279" s="3" t="s">
        <v>3295</v>
      </c>
      <c r="B3279">
        <v>95</v>
      </c>
      <c r="C3279">
        <v>6</v>
      </c>
      <c r="D3279">
        <v>2893.2000000000003</v>
      </c>
      <c r="E3279" cm="1">
        <f t="array" ref="E3279">_xlfn.IFS(B3279&gt;87,1,AND(B3279&lt;=87, B3279&gt;45),2,AND(B3279&lt;=45,B3279&gt;18),3,B3279&lt;=18,4)</f>
        <v>1</v>
      </c>
      <c r="F3279" cm="1">
        <f t="array" ref="F3279">_xlfn.IFS(C3279&gt;7,4,AND(C3279&lt;=7, C3279&gt;5),3,AND(C3279&lt;=5,C3279&gt;4),2,C3279&lt;=4,1)</f>
        <v>3</v>
      </c>
      <c r="G3279" cm="1">
        <f t="array" ref="G3279">_xlfn.IFS(D3279&gt;4094,4,AND(D3279&lt;=4094, D3279&gt;2784),3,AND(D3279&lt;=2784,D3279&gt;1779),2,D3279&lt;=1779,1)</f>
        <v>3</v>
      </c>
      <c r="H3279">
        <f t="shared" si="51"/>
        <v>133</v>
      </c>
      <c r="I3279" t="str" cm="1">
        <f t="array" ref="I3279">_xlfn.IFS(H3279&gt;411,"Platinum",AND(H3279&lt;=411, H3279&gt;311),"Gold",AND(H3279&lt;=311,H3279&gt;211),"Silver",H3279&lt;=211,"Bronze")</f>
        <v>Bronze</v>
      </c>
      <c r="J3279" t="str" cm="1">
        <f t="array" ref="J3279">_xlfn.IFS(
H3279="444","Champions",
LEFT(H3279,1)="4","Loyal Customers",
MID(H3279,2,1)="4","Potential Loyalists",
LEFT(H3279,1)="3","Promising",
LEFT(H3279,1)="2","Customers Needing Attention",
LEFT(H3279,1)&lt;="2","At Risk",
RIGHT(H3279,1)="4","Can't Lose Them",
TRUE,"Hibernating"
)</f>
        <v>At Risk</v>
      </c>
    </row>
    <row r="3280" spans="1:10" x14ac:dyDescent="0.25">
      <c r="A3280" s="3" t="s">
        <v>3296</v>
      </c>
      <c r="B3280">
        <v>66</v>
      </c>
      <c r="C3280">
        <v>6</v>
      </c>
      <c r="D3280">
        <v>1746.55</v>
      </c>
      <c r="E3280" cm="1">
        <f t="array" ref="E3280">_xlfn.IFS(B3280&gt;87,1,AND(B3280&lt;=87, B3280&gt;45),2,AND(B3280&lt;=45,B3280&gt;18),3,B3280&lt;=18,4)</f>
        <v>2</v>
      </c>
      <c r="F3280" cm="1">
        <f t="array" ref="F3280">_xlfn.IFS(C3280&gt;7,4,AND(C3280&lt;=7, C3280&gt;5),3,AND(C3280&lt;=5,C3280&gt;4),2,C3280&lt;=4,1)</f>
        <v>3</v>
      </c>
      <c r="G3280" cm="1">
        <f t="array" ref="G3280">_xlfn.IFS(D3280&gt;4094,4,AND(D3280&lt;=4094, D3280&gt;2784),3,AND(D3280&lt;=2784,D3280&gt;1779),2,D3280&lt;=1779,1)</f>
        <v>1</v>
      </c>
      <c r="H3280">
        <f t="shared" si="51"/>
        <v>231</v>
      </c>
      <c r="I3280" t="str" cm="1">
        <f t="array" ref="I3280">_xlfn.IFS(H3280&gt;411,"Platinum",AND(H3280&lt;=411, H3280&gt;311),"Gold",AND(H3280&lt;=311,H3280&gt;211),"Silver",H3280&lt;=211,"Bronze")</f>
        <v>Silver</v>
      </c>
      <c r="J3280" t="str" cm="1">
        <f t="array" ref="J3280">_xlfn.IFS(
H3280="444","Champions",
LEFT(H3280,1)="4","Loyal Customers",
MID(H3280,2,1)="4","Potential Loyalists",
LEFT(H3280,1)="3","Promising",
LEFT(H3280,1)="2","Customers Needing Attention",
LEFT(H3280,1)&lt;="2","At Risk",
RIGHT(H3280,1)="4","Can't Lose Them",
TRUE,"Hibernating"
)</f>
        <v>Customers Needing Attention</v>
      </c>
    </row>
    <row r="3281" spans="1:10" x14ac:dyDescent="0.25">
      <c r="A3281" s="3" t="s">
        <v>3297</v>
      </c>
      <c r="B3281">
        <v>41</v>
      </c>
      <c r="C3281">
        <v>3</v>
      </c>
      <c r="D3281">
        <v>3065.8999999999996</v>
      </c>
      <c r="E3281" cm="1">
        <f t="array" ref="E3281">_xlfn.IFS(B3281&gt;87,1,AND(B3281&lt;=87, B3281&gt;45),2,AND(B3281&lt;=45,B3281&gt;18),3,B3281&lt;=18,4)</f>
        <v>3</v>
      </c>
      <c r="F3281" cm="1">
        <f t="array" ref="F3281">_xlfn.IFS(C3281&gt;7,4,AND(C3281&lt;=7, C3281&gt;5),3,AND(C3281&lt;=5,C3281&gt;4),2,C3281&lt;=4,1)</f>
        <v>1</v>
      </c>
      <c r="G3281" cm="1">
        <f t="array" ref="G3281">_xlfn.IFS(D3281&gt;4094,4,AND(D3281&lt;=4094, D3281&gt;2784),3,AND(D3281&lt;=2784,D3281&gt;1779),2,D3281&lt;=1779,1)</f>
        <v>3</v>
      </c>
      <c r="H3281">
        <f t="shared" si="51"/>
        <v>313</v>
      </c>
      <c r="I3281" t="str" cm="1">
        <f t="array" ref="I3281">_xlfn.IFS(H3281&gt;411,"Platinum",AND(H3281&lt;=411, H3281&gt;311),"Gold",AND(H3281&lt;=311,H3281&gt;211),"Silver",H3281&lt;=211,"Bronze")</f>
        <v>Gold</v>
      </c>
      <c r="J3281" t="str" cm="1">
        <f t="array" ref="J3281">_xlfn.IFS(
H3281="444","Champions",
LEFT(H3281,1)="4","Loyal Customers",
MID(H3281,2,1)="4","Potential Loyalists",
LEFT(H3281,1)="3","Promising",
LEFT(H3281,1)="2","Customers Needing Attention",
LEFT(H3281,1)&lt;="2","At Risk",
RIGHT(H3281,1)="4","Can't Lose Them",
TRUE,"Hibernating"
)</f>
        <v>Promising</v>
      </c>
    </row>
    <row r="3282" spans="1:10" x14ac:dyDescent="0.25">
      <c r="A3282" s="3" t="s">
        <v>3298</v>
      </c>
      <c r="B3282">
        <v>122</v>
      </c>
      <c r="C3282">
        <v>6</v>
      </c>
      <c r="D3282">
        <v>2795.75</v>
      </c>
      <c r="E3282" cm="1">
        <f t="array" ref="E3282">_xlfn.IFS(B3282&gt;87,1,AND(B3282&lt;=87, B3282&gt;45),2,AND(B3282&lt;=45,B3282&gt;18),3,B3282&lt;=18,4)</f>
        <v>1</v>
      </c>
      <c r="F3282" cm="1">
        <f t="array" ref="F3282">_xlfn.IFS(C3282&gt;7,4,AND(C3282&lt;=7, C3282&gt;5),3,AND(C3282&lt;=5,C3282&gt;4),2,C3282&lt;=4,1)</f>
        <v>3</v>
      </c>
      <c r="G3282" cm="1">
        <f t="array" ref="G3282">_xlfn.IFS(D3282&gt;4094,4,AND(D3282&lt;=4094, D3282&gt;2784),3,AND(D3282&lt;=2784,D3282&gt;1779),2,D3282&lt;=1779,1)</f>
        <v>3</v>
      </c>
      <c r="H3282">
        <f t="shared" si="51"/>
        <v>133</v>
      </c>
      <c r="I3282" t="str" cm="1">
        <f t="array" ref="I3282">_xlfn.IFS(H3282&gt;411,"Platinum",AND(H3282&lt;=411, H3282&gt;311),"Gold",AND(H3282&lt;=311,H3282&gt;211),"Silver",H3282&lt;=211,"Bronze")</f>
        <v>Bronze</v>
      </c>
      <c r="J3282" t="str" cm="1">
        <f t="array" ref="J3282">_xlfn.IFS(
H3282="444","Champions",
LEFT(H3282,1)="4","Loyal Customers",
MID(H3282,2,1)="4","Potential Loyalists",
LEFT(H3282,1)="3","Promising",
LEFT(H3282,1)="2","Customers Needing Attention",
LEFT(H3282,1)&lt;="2","At Risk",
RIGHT(H3282,1)="4","Can't Lose Them",
TRUE,"Hibernating"
)</f>
        <v>At Risk</v>
      </c>
    </row>
    <row r="3283" spans="1:10" x14ac:dyDescent="0.25">
      <c r="A3283" s="3" t="s">
        <v>3299</v>
      </c>
      <c r="B3283">
        <v>31</v>
      </c>
      <c r="C3283">
        <v>4</v>
      </c>
      <c r="D3283">
        <v>2189.5700000000002</v>
      </c>
      <c r="E3283" cm="1">
        <f t="array" ref="E3283">_xlfn.IFS(B3283&gt;87,1,AND(B3283&lt;=87, B3283&gt;45),2,AND(B3283&lt;=45,B3283&gt;18),3,B3283&lt;=18,4)</f>
        <v>3</v>
      </c>
      <c r="F3283" cm="1">
        <f t="array" ref="F3283">_xlfn.IFS(C3283&gt;7,4,AND(C3283&lt;=7, C3283&gt;5),3,AND(C3283&lt;=5,C3283&gt;4),2,C3283&lt;=4,1)</f>
        <v>1</v>
      </c>
      <c r="G3283" cm="1">
        <f t="array" ref="G3283">_xlfn.IFS(D3283&gt;4094,4,AND(D3283&lt;=4094, D3283&gt;2784),3,AND(D3283&lt;=2784,D3283&gt;1779),2,D3283&lt;=1779,1)</f>
        <v>2</v>
      </c>
      <c r="H3283">
        <f t="shared" si="51"/>
        <v>312</v>
      </c>
      <c r="I3283" t="str" cm="1">
        <f t="array" ref="I3283">_xlfn.IFS(H3283&gt;411,"Platinum",AND(H3283&lt;=411, H3283&gt;311),"Gold",AND(H3283&lt;=311,H3283&gt;211),"Silver",H3283&lt;=211,"Bronze")</f>
        <v>Gold</v>
      </c>
      <c r="J3283" t="str" cm="1">
        <f t="array" ref="J3283">_xlfn.IFS(
H3283="444","Champions",
LEFT(H3283,1)="4","Loyal Customers",
MID(H3283,2,1)="4","Potential Loyalists",
LEFT(H3283,1)="3","Promising",
LEFT(H3283,1)="2","Customers Needing Attention",
LEFT(H3283,1)&lt;="2","At Risk",
RIGHT(H3283,1)="4","Can't Lose Them",
TRUE,"Hibernating"
)</f>
        <v>Promising</v>
      </c>
    </row>
    <row r="3284" spans="1:10" x14ac:dyDescent="0.25">
      <c r="A3284" s="3" t="s">
        <v>3300</v>
      </c>
      <c r="B3284">
        <v>80</v>
      </c>
      <c r="C3284">
        <v>4</v>
      </c>
      <c r="D3284">
        <v>2491.13</v>
      </c>
      <c r="E3284" cm="1">
        <f t="array" ref="E3284">_xlfn.IFS(B3284&gt;87,1,AND(B3284&lt;=87, B3284&gt;45),2,AND(B3284&lt;=45,B3284&gt;18),3,B3284&lt;=18,4)</f>
        <v>2</v>
      </c>
      <c r="F3284" cm="1">
        <f t="array" ref="F3284">_xlfn.IFS(C3284&gt;7,4,AND(C3284&lt;=7, C3284&gt;5),3,AND(C3284&lt;=5,C3284&gt;4),2,C3284&lt;=4,1)</f>
        <v>1</v>
      </c>
      <c r="G3284" cm="1">
        <f t="array" ref="G3284">_xlfn.IFS(D3284&gt;4094,4,AND(D3284&lt;=4094, D3284&gt;2784),3,AND(D3284&lt;=2784,D3284&gt;1779),2,D3284&lt;=1779,1)</f>
        <v>2</v>
      </c>
      <c r="H3284">
        <f t="shared" si="51"/>
        <v>212</v>
      </c>
      <c r="I3284" t="str" cm="1">
        <f t="array" ref="I3284">_xlfn.IFS(H3284&gt;411,"Platinum",AND(H3284&lt;=411, H3284&gt;311),"Gold",AND(H3284&lt;=311,H3284&gt;211),"Silver",H3284&lt;=211,"Bronze")</f>
        <v>Silver</v>
      </c>
      <c r="J3284" t="str" cm="1">
        <f t="array" ref="J3284">_xlfn.IFS(
H3284="444","Champions",
LEFT(H3284,1)="4","Loyal Customers",
MID(H3284,2,1)="4","Potential Loyalists",
LEFT(H3284,1)="3","Promising",
LEFT(H3284,1)="2","Customers Needing Attention",
LEFT(H3284,1)&lt;="2","At Risk",
RIGHT(H3284,1)="4","Can't Lose Them",
TRUE,"Hibernating"
)</f>
        <v>Customers Needing Attention</v>
      </c>
    </row>
    <row r="3285" spans="1:10" x14ac:dyDescent="0.25">
      <c r="A3285" s="3" t="s">
        <v>3301</v>
      </c>
      <c r="B3285">
        <v>123</v>
      </c>
      <c r="C3285">
        <v>3</v>
      </c>
      <c r="D3285">
        <v>2119.7199999999998</v>
      </c>
      <c r="E3285" cm="1">
        <f t="array" ref="E3285">_xlfn.IFS(B3285&gt;87,1,AND(B3285&lt;=87, B3285&gt;45),2,AND(B3285&lt;=45,B3285&gt;18),3,B3285&lt;=18,4)</f>
        <v>1</v>
      </c>
      <c r="F3285" cm="1">
        <f t="array" ref="F3285">_xlfn.IFS(C3285&gt;7,4,AND(C3285&lt;=7, C3285&gt;5),3,AND(C3285&lt;=5,C3285&gt;4),2,C3285&lt;=4,1)</f>
        <v>1</v>
      </c>
      <c r="G3285" cm="1">
        <f t="array" ref="G3285">_xlfn.IFS(D3285&gt;4094,4,AND(D3285&lt;=4094, D3285&gt;2784),3,AND(D3285&lt;=2784,D3285&gt;1779),2,D3285&lt;=1779,1)</f>
        <v>2</v>
      </c>
      <c r="H3285">
        <f t="shared" si="51"/>
        <v>112</v>
      </c>
      <c r="I3285" t="str" cm="1">
        <f t="array" ref="I3285">_xlfn.IFS(H3285&gt;411,"Platinum",AND(H3285&lt;=411, H3285&gt;311),"Gold",AND(H3285&lt;=311,H3285&gt;211),"Silver",H3285&lt;=211,"Bronze")</f>
        <v>Bronze</v>
      </c>
      <c r="J3285" t="str" cm="1">
        <f t="array" ref="J3285">_xlfn.IFS(
H3285="444","Champions",
LEFT(H3285,1)="4","Loyal Customers",
MID(H3285,2,1)="4","Potential Loyalists",
LEFT(H3285,1)="3","Promising",
LEFT(H3285,1)="2","Customers Needing Attention",
LEFT(H3285,1)&lt;="2","At Risk",
RIGHT(H3285,1)="4","Can't Lose Them",
TRUE,"Hibernating"
)</f>
        <v>At Risk</v>
      </c>
    </row>
    <row r="3286" spans="1:10" x14ac:dyDescent="0.25">
      <c r="A3286" s="3" t="s">
        <v>3302</v>
      </c>
      <c r="B3286">
        <v>45</v>
      </c>
      <c r="C3286">
        <v>4</v>
      </c>
      <c r="D3286">
        <v>492.74</v>
      </c>
      <c r="E3286" cm="1">
        <f t="array" ref="E3286">_xlfn.IFS(B3286&gt;87,1,AND(B3286&lt;=87, B3286&gt;45),2,AND(B3286&lt;=45,B3286&gt;18),3,B3286&lt;=18,4)</f>
        <v>3</v>
      </c>
      <c r="F3286" cm="1">
        <f t="array" ref="F3286">_xlfn.IFS(C3286&gt;7,4,AND(C3286&lt;=7, C3286&gt;5),3,AND(C3286&lt;=5,C3286&gt;4),2,C3286&lt;=4,1)</f>
        <v>1</v>
      </c>
      <c r="G3286" cm="1">
        <f t="array" ref="G3286">_xlfn.IFS(D3286&gt;4094,4,AND(D3286&lt;=4094, D3286&gt;2784),3,AND(D3286&lt;=2784,D3286&gt;1779),2,D3286&lt;=1779,1)</f>
        <v>1</v>
      </c>
      <c r="H3286">
        <f t="shared" si="51"/>
        <v>311</v>
      </c>
      <c r="I3286" t="str" cm="1">
        <f t="array" ref="I3286">_xlfn.IFS(H3286&gt;411,"Platinum",AND(H3286&lt;=411, H3286&gt;311),"Gold",AND(H3286&lt;=311,H3286&gt;211),"Silver",H3286&lt;=211,"Bronze")</f>
        <v>Silver</v>
      </c>
      <c r="J3286" t="str" cm="1">
        <f t="array" ref="J3286">_xlfn.IFS(
H3286="444","Champions",
LEFT(H3286,1)="4","Loyal Customers",
MID(H3286,2,1)="4","Potential Loyalists",
LEFT(H3286,1)="3","Promising",
LEFT(H3286,1)="2","Customers Needing Attention",
LEFT(H3286,1)&lt;="2","At Risk",
RIGHT(H3286,1)="4","Can't Lose Them",
TRUE,"Hibernating"
)</f>
        <v>Promising</v>
      </c>
    </row>
    <row r="3287" spans="1:10" x14ac:dyDescent="0.25">
      <c r="A3287" s="3" t="s">
        <v>3303</v>
      </c>
      <c r="B3287">
        <v>4</v>
      </c>
      <c r="C3287">
        <v>4</v>
      </c>
      <c r="D3287">
        <v>3249.02</v>
      </c>
      <c r="E3287" cm="1">
        <f t="array" ref="E3287">_xlfn.IFS(B3287&gt;87,1,AND(B3287&lt;=87, B3287&gt;45),2,AND(B3287&lt;=45,B3287&gt;18),3,B3287&lt;=18,4)</f>
        <v>4</v>
      </c>
      <c r="F3287" cm="1">
        <f t="array" ref="F3287">_xlfn.IFS(C3287&gt;7,4,AND(C3287&lt;=7, C3287&gt;5),3,AND(C3287&lt;=5,C3287&gt;4),2,C3287&lt;=4,1)</f>
        <v>1</v>
      </c>
      <c r="G3287" cm="1">
        <f t="array" ref="G3287">_xlfn.IFS(D3287&gt;4094,4,AND(D3287&lt;=4094, D3287&gt;2784),3,AND(D3287&lt;=2784,D3287&gt;1779),2,D3287&lt;=1779,1)</f>
        <v>3</v>
      </c>
      <c r="H3287">
        <f t="shared" si="51"/>
        <v>413</v>
      </c>
      <c r="I3287" t="str" cm="1">
        <f t="array" ref="I3287">_xlfn.IFS(H3287&gt;411,"Platinum",AND(H3287&lt;=411, H3287&gt;311),"Gold",AND(H3287&lt;=311,H3287&gt;211),"Silver",H3287&lt;=211,"Bronze")</f>
        <v>Platinum</v>
      </c>
      <c r="J3287" t="str" cm="1">
        <f t="array" ref="J3287">_xlfn.IFS(
H3287="444","Champions",
LEFT(H3287,1)="4","Loyal Customers",
MID(H3287,2,1)="4","Potential Loyalists",
LEFT(H3287,1)="3","Promising",
LEFT(H3287,1)="2","Customers Needing Attention",
LEFT(H3287,1)&lt;="2","At Risk",
RIGHT(H3287,1)="4","Can't Lose Them",
TRUE,"Hibernating"
)</f>
        <v>Loyal Customers</v>
      </c>
    </row>
    <row r="3288" spans="1:10" x14ac:dyDescent="0.25">
      <c r="A3288" s="3" t="s">
        <v>3304</v>
      </c>
      <c r="B3288">
        <v>68</v>
      </c>
      <c r="C3288">
        <v>4</v>
      </c>
      <c r="D3288">
        <v>945.16</v>
      </c>
      <c r="E3288" cm="1">
        <f t="array" ref="E3288">_xlfn.IFS(B3288&gt;87,1,AND(B3288&lt;=87, B3288&gt;45),2,AND(B3288&lt;=45,B3288&gt;18),3,B3288&lt;=18,4)</f>
        <v>2</v>
      </c>
      <c r="F3288" cm="1">
        <f t="array" ref="F3288">_xlfn.IFS(C3288&gt;7,4,AND(C3288&lt;=7, C3288&gt;5),3,AND(C3288&lt;=5,C3288&gt;4),2,C3288&lt;=4,1)</f>
        <v>1</v>
      </c>
      <c r="G3288" cm="1">
        <f t="array" ref="G3288">_xlfn.IFS(D3288&gt;4094,4,AND(D3288&lt;=4094, D3288&gt;2784),3,AND(D3288&lt;=2784,D3288&gt;1779),2,D3288&lt;=1779,1)</f>
        <v>1</v>
      </c>
      <c r="H3288">
        <f t="shared" si="51"/>
        <v>211</v>
      </c>
      <c r="I3288" t="str" cm="1">
        <f t="array" ref="I3288">_xlfn.IFS(H3288&gt;411,"Platinum",AND(H3288&lt;=411, H3288&gt;311),"Gold",AND(H3288&lt;=311,H3288&gt;211),"Silver",H3288&lt;=211,"Bronze")</f>
        <v>Bronze</v>
      </c>
      <c r="J3288" t="str" cm="1">
        <f t="array" ref="J3288">_xlfn.IFS(
H3288="444","Champions",
LEFT(H3288,1)="4","Loyal Customers",
MID(H3288,2,1)="4","Potential Loyalists",
LEFT(H3288,1)="3","Promising",
LEFT(H3288,1)="2","Customers Needing Attention",
LEFT(H3288,1)&lt;="2","At Risk",
RIGHT(H3288,1)="4","Can't Lose Them",
TRUE,"Hibernating"
)</f>
        <v>Customers Needing Attention</v>
      </c>
    </row>
    <row r="3289" spans="1:10" x14ac:dyDescent="0.25">
      <c r="A3289" s="3" t="s">
        <v>3305</v>
      </c>
      <c r="B3289">
        <v>174</v>
      </c>
      <c r="C3289">
        <v>4</v>
      </c>
      <c r="D3289">
        <v>496.61999999999995</v>
      </c>
      <c r="E3289" cm="1">
        <f t="array" ref="E3289">_xlfn.IFS(B3289&gt;87,1,AND(B3289&lt;=87, B3289&gt;45),2,AND(B3289&lt;=45,B3289&gt;18),3,B3289&lt;=18,4)</f>
        <v>1</v>
      </c>
      <c r="F3289" cm="1">
        <f t="array" ref="F3289">_xlfn.IFS(C3289&gt;7,4,AND(C3289&lt;=7, C3289&gt;5),3,AND(C3289&lt;=5,C3289&gt;4),2,C3289&lt;=4,1)</f>
        <v>1</v>
      </c>
      <c r="G3289" cm="1">
        <f t="array" ref="G3289">_xlfn.IFS(D3289&gt;4094,4,AND(D3289&lt;=4094, D3289&gt;2784),3,AND(D3289&lt;=2784,D3289&gt;1779),2,D3289&lt;=1779,1)</f>
        <v>1</v>
      </c>
      <c r="H3289">
        <f t="shared" si="51"/>
        <v>111</v>
      </c>
      <c r="I3289" t="str" cm="1">
        <f t="array" ref="I3289">_xlfn.IFS(H3289&gt;411,"Platinum",AND(H3289&lt;=411, H3289&gt;311),"Gold",AND(H3289&lt;=311,H3289&gt;211),"Silver",H3289&lt;=211,"Bronze")</f>
        <v>Bronze</v>
      </c>
      <c r="J3289" t="str" cm="1">
        <f t="array" ref="J3289">_xlfn.IFS(
H3289="444","Champions",
LEFT(H3289,1)="4","Loyal Customers",
MID(H3289,2,1)="4","Potential Loyalists",
LEFT(H3289,1)="3","Promising",
LEFT(H3289,1)="2","Customers Needing Attention",
LEFT(H3289,1)&lt;="2","At Risk",
RIGHT(H3289,1)="4","Can't Lose Them",
TRUE,"Hibernating"
)</f>
        <v>At Risk</v>
      </c>
    </row>
    <row r="3290" spans="1:10" x14ac:dyDescent="0.25">
      <c r="A3290" s="3" t="s">
        <v>3306</v>
      </c>
      <c r="B3290">
        <v>197</v>
      </c>
      <c r="C3290">
        <v>3</v>
      </c>
      <c r="D3290">
        <v>566.34</v>
      </c>
      <c r="E3290" cm="1">
        <f t="array" ref="E3290">_xlfn.IFS(B3290&gt;87,1,AND(B3290&lt;=87, B3290&gt;45),2,AND(B3290&lt;=45,B3290&gt;18),3,B3290&lt;=18,4)</f>
        <v>1</v>
      </c>
      <c r="F3290" cm="1">
        <f t="array" ref="F3290">_xlfn.IFS(C3290&gt;7,4,AND(C3290&lt;=7, C3290&gt;5),3,AND(C3290&lt;=5,C3290&gt;4),2,C3290&lt;=4,1)</f>
        <v>1</v>
      </c>
      <c r="G3290" cm="1">
        <f t="array" ref="G3290">_xlfn.IFS(D3290&gt;4094,4,AND(D3290&lt;=4094, D3290&gt;2784),3,AND(D3290&lt;=2784,D3290&gt;1779),2,D3290&lt;=1779,1)</f>
        <v>1</v>
      </c>
      <c r="H3290">
        <f t="shared" si="51"/>
        <v>111</v>
      </c>
      <c r="I3290" t="str" cm="1">
        <f t="array" ref="I3290">_xlfn.IFS(H3290&gt;411,"Platinum",AND(H3290&lt;=411, H3290&gt;311),"Gold",AND(H3290&lt;=311,H3290&gt;211),"Silver",H3290&lt;=211,"Bronze")</f>
        <v>Bronze</v>
      </c>
      <c r="J3290" t="str" cm="1">
        <f t="array" ref="J3290">_xlfn.IFS(
H3290="444","Champions",
LEFT(H3290,1)="4","Loyal Customers",
MID(H3290,2,1)="4","Potential Loyalists",
LEFT(H3290,1)="3","Promising",
LEFT(H3290,1)="2","Customers Needing Attention",
LEFT(H3290,1)&lt;="2","At Risk",
RIGHT(H3290,1)="4","Can't Lose Them",
TRUE,"Hibernating"
)</f>
        <v>At Risk</v>
      </c>
    </row>
    <row r="3291" spans="1:10" x14ac:dyDescent="0.25">
      <c r="A3291" s="3" t="s">
        <v>3307</v>
      </c>
      <c r="B3291">
        <v>50</v>
      </c>
      <c r="C3291">
        <v>5</v>
      </c>
      <c r="D3291">
        <v>1633.61</v>
      </c>
      <c r="E3291" cm="1">
        <f t="array" ref="E3291">_xlfn.IFS(B3291&gt;87,1,AND(B3291&lt;=87, B3291&gt;45),2,AND(B3291&lt;=45,B3291&gt;18),3,B3291&lt;=18,4)</f>
        <v>2</v>
      </c>
      <c r="F3291" cm="1">
        <f t="array" ref="F3291">_xlfn.IFS(C3291&gt;7,4,AND(C3291&lt;=7, C3291&gt;5),3,AND(C3291&lt;=5,C3291&gt;4),2,C3291&lt;=4,1)</f>
        <v>2</v>
      </c>
      <c r="G3291" cm="1">
        <f t="array" ref="G3291">_xlfn.IFS(D3291&gt;4094,4,AND(D3291&lt;=4094, D3291&gt;2784),3,AND(D3291&lt;=2784,D3291&gt;1779),2,D3291&lt;=1779,1)</f>
        <v>1</v>
      </c>
      <c r="H3291">
        <f t="shared" si="51"/>
        <v>221</v>
      </c>
      <c r="I3291" t="str" cm="1">
        <f t="array" ref="I3291">_xlfn.IFS(H3291&gt;411,"Platinum",AND(H3291&lt;=411, H3291&gt;311),"Gold",AND(H3291&lt;=311,H3291&gt;211),"Silver",H3291&lt;=211,"Bronze")</f>
        <v>Silver</v>
      </c>
      <c r="J3291" t="str" cm="1">
        <f t="array" ref="J3291">_xlfn.IFS(
H3291="444","Champions",
LEFT(H3291,1)="4","Loyal Customers",
MID(H3291,2,1)="4","Potential Loyalists",
LEFT(H3291,1)="3","Promising",
LEFT(H3291,1)="2","Customers Needing Attention",
LEFT(H3291,1)&lt;="2","At Risk",
RIGHT(H3291,1)="4","Can't Lose Them",
TRUE,"Hibernating"
)</f>
        <v>Customers Needing Attention</v>
      </c>
    </row>
    <row r="3292" spans="1:10" x14ac:dyDescent="0.25">
      <c r="A3292" s="3" t="s">
        <v>3308</v>
      </c>
      <c r="B3292">
        <v>48</v>
      </c>
      <c r="C3292">
        <v>3</v>
      </c>
      <c r="D3292">
        <v>2154.13</v>
      </c>
      <c r="E3292" cm="1">
        <f t="array" ref="E3292">_xlfn.IFS(B3292&gt;87,1,AND(B3292&lt;=87, B3292&gt;45),2,AND(B3292&lt;=45,B3292&gt;18),3,B3292&lt;=18,4)</f>
        <v>2</v>
      </c>
      <c r="F3292" cm="1">
        <f t="array" ref="F3292">_xlfn.IFS(C3292&gt;7,4,AND(C3292&lt;=7, C3292&gt;5),3,AND(C3292&lt;=5,C3292&gt;4),2,C3292&lt;=4,1)</f>
        <v>1</v>
      </c>
      <c r="G3292" cm="1">
        <f t="array" ref="G3292">_xlfn.IFS(D3292&gt;4094,4,AND(D3292&lt;=4094, D3292&gt;2784),3,AND(D3292&lt;=2784,D3292&gt;1779),2,D3292&lt;=1779,1)</f>
        <v>2</v>
      </c>
      <c r="H3292">
        <f t="shared" si="51"/>
        <v>212</v>
      </c>
      <c r="I3292" t="str" cm="1">
        <f t="array" ref="I3292">_xlfn.IFS(H3292&gt;411,"Platinum",AND(H3292&lt;=411, H3292&gt;311),"Gold",AND(H3292&lt;=311,H3292&gt;211),"Silver",H3292&lt;=211,"Bronze")</f>
        <v>Silver</v>
      </c>
      <c r="J3292" t="str" cm="1">
        <f t="array" ref="J3292">_xlfn.IFS(
H3292="444","Champions",
LEFT(H3292,1)="4","Loyal Customers",
MID(H3292,2,1)="4","Potential Loyalists",
LEFT(H3292,1)="3","Promising",
LEFT(H3292,1)="2","Customers Needing Attention",
LEFT(H3292,1)&lt;="2","At Risk",
RIGHT(H3292,1)="4","Can't Lose Them",
TRUE,"Hibernating"
)</f>
        <v>Customers Needing Attention</v>
      </c>
    </row>
    <row r="3293" spans="1:10" x14ac:dyDescent="0.25">
      <c r="A3293" s="3" t="s">
        <v>3309</v>
      </c>
      <c r="B3293">
        <v>27</v>
      </c>
      <c r="C3293">
        <v>6</v>
      </c>
      <c r="D3293">
        <v>5081.3</v>
      </c>
      <c r="E3293" cm="1">
        <f t="array" ref="E3293">_xlfn.IFS(B3293&gt;87,1,AND(B3293&lt;=87, B3293&gt;45),2,AND(B3293&lt;=45,B3293&gt;18),3,B3293&lt;=18,4)</f>
        <v>3</v>
      </c>
      <c r="F3293" cm="1">
        <f t="array" ref="F3293">_xlfn.IFS(C3293&gt;7,4,AND(C3293&lt;=7, C3293&gt;5),3,AND(C3293&lt;=5,C3293&gt;4),2,C3293&lt;=4,1)</f>
        <v>3</v>
      </c>
      <c r="G3293" cm="1">
        <f t="array" ref="G3293">_xlfn.IFS(D3293&gt;4094,4,AND(D3293&lt;=4094, D3293&gt;2784),3,AND(D3293&lt;=2784,D3293&gt;1779),2,D3293&lt;=1779,1)</f>
        <v>4</v>
      </c>
      <c r="H3293">
        <f t="shared" si="51"/>
        <v>334</v>
      </c>
      <c r="I3293" t="str" cm="1">
        <f t="array" ref="I3293">_xlfn.IFS(H3293&gt;411,"Platinum",AND(H3293&lt;=411, H3293&gt;311),"Gold",AND(H3293&lt;=311,H3293&gt;211),"Silver",H3293&lt;=211,"Bronze")</f>
        <v>Gold</v>
      </c>
      <c r="J3293" t="str" cm="1">
        <f t="array" ref="J3293">_xlfn.IFS(
H3293="444","Champions",
LEFT(H3293,1)="4","Loyal Customers",
MID(H3293,2,1)="4","Potential Loyalists",
LEFT(H3293,1)="3","Promising",
LEFT(H3293,1)="2","Customers Needing Attention",
LEFT(H3293,1)&lt;="2","At Risk",
RIGHT(H3293,1)="4","Can't Lose Them",
TRUE,"Hibernating"
)</f>
        <v>Promising</v>
      </c>
    </row>
    <row r="3294" spans="1:10" x14ac:dyDescent="0.25">
      <c r="A3294" s="3" t="s">
        <v>3310</v>
      </c>
      <c r="B3294">
        <v>53</v>
      </c>
      <c r="C3294">
        <v>3</v>
      </c>
      <c r="D3294">
        <v>945.84999999999991</v>
      </c>
      <c r="E3294" cm="1">
        <f t="array" ref="E3294">_xlfn.IFS(B3294&gt;87,1,AND(B3294&lt;=87, B3294&gt;45),2,AND(B3294&lt;=45,B3294&gt;18),3,B3294&lt;=18,4)</f>
        <v>2</v>
      </c>
      <c r="F3294" cm="1">
        <f t="array" ref="F3294">_xlfn.IFS(C3294&gt;7,4,AND(C3294&lt;=7, C3294&gt;5),3,AND(C3294&lt;=5,C3294&gt;4),2,C3294&lt;=4,1)</f>
        <v>1</v>
      </c>
      <c r="G3294" cm="1">
        <f t="array" ref="G3294">_xlfn.IFS(D3294&gt;4094,4,AND(D3294&lt;=4094, D3294&gt;2784),3,AND(D3294&lt;=2784,D3294&gt;1779),2,D3294&lt;=1779,1)</f>
        <v>1</v>
      </c>
      <c r="H3294">
        <f t="shared" si="51"/>
        <v>211</v>
      </c>
      <c r="I3294" t="str" cm="1">
        <f t="array" ref="I3294">_xlfn.IFS(H3294&gt;411,"Platinum",AND(H3294&lt;=411, H3294&gt;311),"Gold",AND(H3294&lt;=311,H3294&gt;211),"Silver",H3294&lt;=211,"Bronze")</f>
        <v>Bronze</v>
      </c>
      <c r="J3294" t="str" cm="1">
        <f t="array" ref="J3294">_xlfn.IFS(
H3294="444","Champions",
LEFT(H3294,1)="4","Loyal Customers",
MID(H3294,2,1)="4","Potential Loyalists",
LEFT(H3294,1)="3","Promising",
LEFT(H3294,1)="2","Customers Needing Attention",
LEFT(H3294,1)&lt;="2","At Risk",
RIGHT(H3294,1)="4","Can't Lose Them",
TRUE,"Hibernating"
)</f>
        <v>Customers Needing Attention</v>
      </c>
    </row>
    <row r="3295" spans="1:10" x14ac:dyDescent="0.25">
      <c r="A3295" s="3" t="s">
        <v>3311</v>
      </c>
      <c r="B3295">
        <v>16</v>
      </c>
      <c r="C3295">
        <v>5</v>
      </c>
      <c r="D3295">
        <v>2328.9300000000003</v>
      </c>
      <c r="E3295" cm="1">
        <f t="array" ref="E3295">_xlfn.IFS(B3295&gt;87,1,AND(B3295&lt;=87, B3295&gt;45),2,AND(B3295&lt;=45,B3295&gt;18),3,B3295&lt;=18,4)</f>
        <v>4</v>
      </c>
      <c r="F3295" cm="1">
        <f t="array" ref="F3295">_xlfn.IFS(C3295&gt;7,4,AND(C3295&lt;=7, C3295&gt;5),3,AND(C3295&lt;=5,C3295&gt;4),2,C3295&lt;=4,1)</f>
        <v>2</v>
      </c>
      <c r="G3295" cm="1">
        <f t="array" ref="G3295">_xlfn.IFS(D3295&gt;4094,4,AND(D3295&lt;=4094, D3295&gt;2784),3,AND(D3295&lt;=2784,D3295&gt;1779),2,D3295&lt;=1779,1)</f>
        <v>2</v>
      </c>
      <c r="H3295">
        <f t="shared" si="51"/>
        <v>422</v>
      </c>
      <c r="I3295" t="str" cm="1">
        <f t="array" ref="I3295">_xlfn.IFS(H3295&gt;411,"Platinum",AND(H3295&lt;=411, H3295&gt;311),"Gold",AND(H3295&lt;=311,H3295&gt;211),"Silver",H3295&lt;=211,"Bronze")</f>
        <v>Platinum</v>
      </c>
      <c r="J3295" t="str" cm="1">
        <f t="array" ref="J3295">_xlfn.IFS(
H3295="444","Champions",
LEFT(H3295,1)="4","Loyal Customers",
MID(H3295,2,1)="4","Potential Loyalists",
LEFT(H3295,1)="3","Promising",
LEFT(H3295,1)="2","Customers Needing Attention",
LEFT(H3295,1)&lt;="2","At Risk",
RIGHT(H3295,1)="4","Can't Lose Them",
TRUE,"Hibernating"
)</f>
        <v>Loyal Customers</v>
      </c>
    </row>
    <row r="3296" spans="1:10" x14ac:dyDescent="0.25">
      <c r="A3296" s="3" t="s">
        <v>3312</v>
      </c>
      <c r="B3296">
        <v>40</v>
      </c>
      <c r="C3296">
        <v>6</v>
      </c>
      <c r="D3296">
        <v>3028.84</v>
      </c>
      <c r="E3296" cm="1">
        <f t="array" ref="E3296">_xlfn.IFS(B3296&gt;87,1,AND(B3296&lt;=87, B3296&gt;45),2,AND(B3296&lt;=45,B3296&gt;18),3,B3296&lt;=18,4)</f>
        <v>3</v>
      </c>
      <c r="F3296" cm="1">
        <f t="array" ref="F3296">_xlfn.IFS(C3296&gt;7,4,AND(C3296&lt;=7, C3296&gt;5),3,AND(C3296&lt;=5,C3296&gt;4),2,C3296&lt;=4,1)</f>
        <v>3</v>
      </c>
      <c r="G3296" cm="1">
        <f t="array" ref="G3296">_xlfn.IFS(D3296&gt;4094,4,AND(D3296&lt;=4094, D3296&gt;2784),3,AND(D3296&lt;=2784,D3296&gt;1779),2,D3296&lt;=1779,1)</f>
        <v>3</v>
      </c>
      <c r="H3296">
        <f t="shared" si="51"/>
        <v>333</v>
      </c>
      <c r="I3296" t="str" cm="1">
        <f t="array" ref="I3296">_xlfn.IFS(H3296&gt;411,"Platinum",AND(H3296&lt;=411, H3296&gt;311),"Gold",AND(H3296&lt;=311,H3296&gt;211),"Silver",H3296&lt;=211,"Bronze")</f>
        <v>Gold</v>
      </c>
      <c r="J3296" t="str" cm="1">
        <f t="array" ref="J3296">_xlfn.IFS(
H3296="444","Champions",
LEFT(H3296,1)="4","Loyal Customers",
MID(H3296,2,1)="4","Potential Loyalists",
LEFT(H3296,1)="3","Promising",
LEFT(H3296,1)="2","Customers Needing Attention",
LEFT(H3296,1)&lt;="2","At Risk",
RIGHT(H3296,1)="4","Can't Lose Them",
TRUE,"Hibernating"
)</f>
        <v>Promising</v>
      </c>
    </row>
    <row r="3297" spans="1:10" x14ac:dyDescent="0.25">
      <c r="A3297" s="3" t="s">
        <v>3313</v>
      </c>
      <c r="B3297">
        <v>43</v>
      </c>
      <c r="C3297">
        <v>5</v>
      </c>
      <c r="D3297">
        <v>2558.04</v>
      </c>
      <c r="E3297" cm="1">
        <f t="array" ref="E3297">_xlfn.IFS(B3297&gt;87,1,AND(B3297&lt;=87, B3297&gt;45),2,AND(B3297&lt;=45,B3297&gt;18),3,B3297&lt;=18,4)</f>
        <v>3</v>
      </c>
      <c r="F3297" cm="1">
        <f t="array" ref="F3297">_xlfn.IFS(C3297&gt;7,4,AND(C3297&lt;=7, C3297&gt;5),3,AND(C3297&lt;=5,C3297&gt;4),2,C3297&lt;=4,1)</f>
        <v>2</v>
      </c>
      <c r="G3297" cm="1">
        <f t="array" ref="G3297">_xlfn.IFS(D3297&gt;4094,4,AND(D3297&lt;=4094, D3297&gt;2784),3,AND(D3297&lt;=2784,D3297&gt;1779),2,D3297&lt;=1779,1)</f>
        <v>2</v>
      </c>
      <c r="H3297">
        <f t="shared" si="51"/>
        <v>322</v>
      </c>
      <c r="I3297" t="str" cm="1">
        <f t="array" ref="I3297">_xlfn.IFS(H3297&gt;411,"Platinum",AND(H3297&lt;=411, H3297&gt;311),"Gold",AND(H3297&lt;=311,H3297&gt;211),"Silver",H3297&lt;=211,"Bronze")</f>
        <v>Gold</v>
      </c>
      <c r="J3297" t="str" cm="1">
        <f t="array" ref="J3297">_xlfn.IFS(
H3297="444","Champions",
LEFT(H3297,1)="4","Loyal Customers",
MID(H3297,2,1)="4","Potential Loyalists",
LEFT(H3297,1)="3","Promising",
LEFT(H3297,1)="2","Customers Needing Attention",
LEFT(H3297,1)&lt;="2","At Risk",
RIGHT(H3297,1)="4","Can't Lose Them",
TRUE,"Hibernating"
)</f>
        <v>Promising</v>
      </c>
    </row>
    <row r="3298" spans="1:10" x14ac:dyDescent="0.25">
      <c r="A3298" s="3" t="s">
        <v>3314</v>
      </c>
      <c r="B3298">
        <v>78</v>
      </c>
      <c r="C3298">
        <v>5</v>
      </c>
      <c r="D3298">
        <v>2924.37</v>
      </c>
      <c r="E3298" cm="1">
        <f t="array" ref="E3298">_xlfn.IFS(B3298&gt;87,1,AND(B3298&lt;=87, B3298&gt;45),2,AND(B3298&lt;=45,B3298&gt;18),3,B3298&lt;=18,4)</f>
        <v>2</v>
      </c>
      <c r="F3298" cm="1">
        <f t="array" ref="F3298">_xlfn.IFS(C3298&gt;7,4,AND(C3298&lt;=7, C3298&gt;5),3,AND(C3298&lt;=5,C3298&gt;4),2,C3298&lt;=4,1)</f>
        <v>2</v>
      </c>
      <c r="G3298" cm="1">
        <f t="array" ref="G3298">_xlfn.IFS(D3298&gt;4094,4,AND(D3298&lt;=4094, D3298&gt;2784),3,AND(D3298&lt;=2784,D3298&gt;1779),2,D3298&lt;=1779,1)</f>
        <v>3</v>
      </c>
      <c r="H3298">
        <f t="shared" si="51"/>
        <v>223</v>
      </c>
      <c r="I3298" t="str" cm="1">
        <f t="array" ref="I3298">_xlfn.IFS(H3298&gt;411,"Platinum",AND(H3298&lt;=411, H3298&gt;311),"Gold",AND(H3298&lt;=311,H3298&gt;211),"Silver",H3298&lt;=211,"Bronze")</f>
        <v>Silver</v>
      </c>
      <c r="J3298" t="str" cm="1">
        <f t="array" ref="J3298">_xlfn.IFS(
H3298="444","Champions",
LEFT(H3298,1)="4","Loyal Customers",
MID(H3298,2,1)="4","Potential Loyalists",
LEFT(H3298,1)="3","Promising",
LEFT(H3298,1)="2","Customers Needing Attention",
LEFT(H3298,1)&lt;="2","At Risk",
RIGHT(H3298,1)="4","Can't Lose Them",
TRUE,"Hibernating"
)</f>
        <v>Customers Needing Attention</v>
      </c>
    </row>
    <row r="3299" spans="1:10" x14ac:dyDescent="0.25">
      <c r="A3299" s="3" t="s">
        <v>3315</v>
      </c>
      <c r="B3299">
        <v>3</v>
      </c>
      <c r="C3299">
        <v>9</v>
      </c>
      <c r="D3299">
        <v>4381.4799999999996</v>
      </c>
      <c r="E3299" cm="1">
        <f t="array" ref="E3299">_xlfn.IFS(B3299&gt;87,1,AND(B3299&lt;=87, B3299&gt;45),2,AND(B3299&lt;=45,B3299&gt;18),3,B3299&lt;=18,4)</f>
        <v>4</v>
      </c>
      <c r="F3299" cm="1">
        <f t="array" ref="F3299">_xlfn.IFS(C3299&gt;7,4,AND(C3299&lt;=7, C3299&gt;5),3,AND(C3299&lt;=5,C3299&gt;4),2,C3299&lt;=4,1)</f>
        <v>4</v>
      </c>
      <c r="G3299" cm="1">
        <f t="array" ref="G3299">_xlfn.IFS(D3299&gt;4094,4,AND(D3299&lt;=4094, D3299&gt;2784),3,AND(D3299&lt;=2784,D3299&gt;1779),2,D3299&lt;=1779,1)</f>
        <v>4</v>
      </c>
      <c r="H3299">
        <f t="shared" si="51"/>
        <v>444</v>
      </c>
      <c r="I3299" t="str" cm="1">
        <f t="array" ref="I3299">_xlfn.IFS(H3299&gt;411,"Platinum",AND(H3299&lt;=411, H3299&gt;311),"Gold",AND(H3299&lt;=311,H3299&gt;211),"Silver",H3299&lt;=211,"Bronze")</f>
        <v>Platinum</v>
      </c>
      <c r="J3299" t="str" cm="1">
        <f t="array" ref="J3299">_xlfn.IFS(
H3299="444","Champions",
LEFT(H3299,1)="4","Loyal Customers",
MID(H3299,2,1)="4","Potential Loyalists",
LEFT(H3299,1)="3","Promising",
LEFT(H3299,1)="2","Customers Needing Attention",
LEFT(H3299,1)&lt;="2","At Risk",
RIGHT(H3299,1)="4","Can't Lose Them",
TRUE,"Hibernating"
)</f>
        <v>Loyal Customers</v>
      </c>
    </row>
    <row r="3300" spans="1:10" x14ac:dyDescent="0.25">
      <c r="A3300" s="3" t="s">
        <v>3316</v>
      </c>
      <c r="B3300">
        <v>33</v>
      </c>
      <c r="C3300">
        <v>5</v>
      </c>
      <c r="D3300">
        <v>2925.75</v>
      </c>
      <c r="E3300" cm="1">
        <f t="array" ref="E3300">_xlfn.IFS(B3300&gt;87,1,AND(B3300&lt;=87, B3300&gt;45),2,AND(B3300&lt;=45,B3300&gt;18),3,B3300&lt;=18,4)</f>
        <v>3</v>
      </c>
      <c r="F3300" cm="1">
        <f t="array" ref="F3300">_xlfn.IFS(C3300&gt;7,4,AND(C3300&lt;=7, C3300&gt;5),3,AND(C3300&lt;=5,C3300&gt;4),2,C3300&lt;=4,1)</f>
        <v>2</v>
      </c>
      <c r="G3300" cm="1">
        <f t="array" ref="G3300">_xlfn.IFS(D3300&gt;4094,4,AND(D3300&lt;=4094, D3300&gt;2784),3,AND(D3300&lt;=2784,D3300&gt;1779),2,D3300&lt;=1779,1)</f>
        <v>3</v>
      </c>
      <c r="H3300">
        <f t="shared" si="51"/>
        <v>323</v>
      </c>
      <c r="I3300" t="str" cm="1">
        <f t="array" ref="I3300">_xlfn.IFS(H3300&gt;411,"Platinum",AND(H3300&lt;=411, H3300&gt;311),"Gold",AND(H3300&lt;=311,H3300&gt;211),"Silver",H3300&lt;=211,"Bronze")</f>
        <v>Gold</v>
      </c>
      <c r="J3300" t="str" cm="1">
        <f t="array" ref="J3300">_xlfn.IFS(
H3300="444","Champions",
LEFT(H3300,1)="4","Loyal Customers",
MID(H3300,2,1)="4","Potential Loyalists",
LEFT(H3300,1)="3","Promising",
LEFT(H3300,1)="2","Customers Needing Attention",
LEFT(H3300,1)&lt;="2","At Risk",
RIGHT(H3300,1)="4","Can't Lose Them",
TRUE,"Hibernating"
)</f>
        <v>Promising</v>
      </c>
    </row>
    <row r="3301" spans="1:10" x14ac:dyDescent="0.25">
      <c r="A3301" s="3" t="s">
        <v>3317</v>
      </c>
      <c r="B3301">
        <v>328</v>
      </c>
      <c r="C3301">
        <v>1</v>
      </c>
      <c r="D3301">
        <v>802.26</v>
      </c>
      <c r="E3301" cm="1">
        <f t="array" ref="E3301">_xlfn.IFS(B3301&gt;87,1,AND(B3301&lt;=87, B3301&gt;45),2,AND(B3301&lt;=45,B3301&gt;18),3,B3301&lt;=18,4)</f>
        <v>1</v>
      </c>
      <c r="F3301" cm="1">
        <f t="array" ref="F3301">_xlfn.IFS(C3301&gt;7,4,AND(C3301&lt;=7, C3301&gt;5),3,AND(C3301&lt;=5,C3301&gt;4),2,C3301&lt;=4,1)</f>
        <v>1</v>
      </c>
      <c r="G3301" cm="1">
        <f t="array" ref="G3301">_xlfn.IFS(D3301&gt;4094,4,AND(D3301&lt;=4094, D3301&gt;2784),3,AND(D3301&lt;=2784,D3301&gt;1779),2,D3301&lt;=1779,1)</f>
        <v>1</v>
      </c>
      <c r="H3301">
        <f t="shared" si="51"/>
        <v>111</v>
      </c>
      <c r="I3301" t="str" cm="1">
        <f t="array" ref="I3301">_xlfn.IFS(H3301&gt;411,"Platinum",AND(H3301&lt;=411, H3301&gt;311),"Gold",AND(H3301&lt;=311,H3301&gt;211),"Silver",H3301&lt;=211,"Bronze")</f>
        <v>Bronze</v>
      </c>
      <c r="J3301" t="str" cm="1">
        <f t="array" ref="J3301">_xlfn.IFS(
H3301="444","Champions",
LEFT(H3301,1)="4","Loyal Customers",
MID(H3301,2,1)="4","Potential Loyalists",
LEFT(H3301,1)="3","Promising",
LEFT(H3301,1)="2","Customers Needing Attention",
LEFT(H3301,1)&lt;="2","At Risk",
RIGHT(H3301,1)="4","Can't Lose Them",
TRUE,"Hibernating"
)</f>
        <v>At Risk</v>
      </c>
    </row>
    <row r="3302" spans="1:10" x14ac:dyDescent="0.25">
      <c r="A3302" s="3" t="s">
        <v>3318</v>
      </c>
      <c r="B3302">
        <v>23</v>
      </c>
      <c r="C3302">
        <v>6</v>
      </c>
      <c r="D3302">
        <v>5811.3</v>
      </c>
      <c r="E3302" cm="1">
        <f t="array" ref="E3302">_xlfn.IFS(B3302&gt;87,1,AND(B3302&lt;=87, B3302&gt;45),2,AND(B3302&lt;=45,B3302&gt;18),3,B3302&lt;=18,4)</f>
        <v>3</v>
      </c>
      <c r="F3302" cm="1">
        <f t="array" ref="F3302">_xlfn.IFS(C3302&gt;7,4,AND(C3302&lt;=7, C3302&gt;5),3,AND(C3302&lt;=5,C3302&gt;4),2,C3302&lt;=4,1)</f>
        <v>3</v>
      </c>
      <c r="G3302" cm="1">
        <f t="array" ref="G3302">_xlfn.IFS(D3302&gt;4094,4,AND(D3302&lt;=4094, D3302&gt;2784),3,AND(D3302&lt;=2784,D3302&gt;1779),2,D3302&lt;=1779,1)</f>
        <v>4</v>
      </c>
      <c r="H3302">
        <f t="shared" si="51"/>
        <v>334</v>
      </c>
      <c r="I3302" t="str" cm="1">
        <f t="array" ref="I3302">_xlfn.IFS(H3302&gt;411,"Platinum",AND(H3302&lt;=411, H3302&gt;311),"Gold",AND(H3302&lt;=311,H3302&gt;211),"Silver",H3302&lt;=211,"Bronze")</f>
        <v>Gold</v>
      </c>
      <c r="J3302" t="str" cm="1">
        <f t="array" ref="J3302">_xlfn.IFS(
H3302="444","Champions",
LEFT(H3302,1)="4","Loyal Customers",
MID(H3302,2,1)="4","Potential Loyalists",
LEFT(H3302,1)="3","Promising",
LEFT(H3302,1)="2","Customers Needing Attention",
LEFT(H3302,1)&lt;="2","At Risk",
RIGHT(H3302,1)="4","Can't Lose Them",
TRUE,"Hibernating"
)</f>
        <v>Promising</v>
      </c>
    </row>
    <row r="3303" spans="1:10" x14ac:dyDescent="0.25">
      <c r="A3303" s="3" t="s">
        <v>3319</v>
      </c>
      <c r="B3303">
        <v>9</v>
      </c>
      <c r="C3303">
        <v>4</v>
      </c>
      <c r="D3303">
        <v>4137.78</v>
      </c>
      <c r="E3303" cm="1">
        <f t="array" ref="E3303">_xlfn.IFS(B3303&gt;87,1,AND(B3303&lt;=87, B3303&gt;45),2,AND(B3303&lt;=45,B3303&gt;18),3,B3303&lt;=18,4)</f>
        <v>4</v>
      </c>
      <c r="F3303" cm="1">
        <f t="array" ref="F3303">_xlfn.IFS(C3303&gt;7,4,AND(C3303&lt;=7, C3303&gt;5),3,AND(C3303&lt;=5,C3303&gt;4),2,C3303&lt;=4,1)</f>
        <v>1</v>
      </c>
      <c r="G3303" cm="1">
        <f t="array" ref="G3303">_xlfn.IFS(D3303&gt;4094,4,AND(D3303&lt;=4094, D3303&gt;2784),3,AND(D3303&lt;=2784,D3303&gt;1779),2,D3303&lt;=1779,1)</f>
        <v>4</v>
      </c>
      <c r="H3303">
        <f t="shared" si="51"/>
        <v>414</v>
      </c>
      <c r="I3303" t="str" cm="1">
        <f t="array" ref="I3303">_xlfn.IFS(H3303&gt;411,"Platinum",AND(H3303&lt;=411, H3303&gt;311),"Gold",AND(H3303&lt;=311,H3303&gt;211),"Silver",H3303&lt;=211,"Bronze")</f>
        <v>Platinum</v>
      </c>
      <c r="J3303" t="str" cm="1">
        <f t="array" ref="J3303">_xlfn.IFS(
H3303="444","Champions",
LEFT(H3303,1)="4","Loyal Customers",
MID(H3303,2,1)="4","Potential Loyalists",
LEFT(H3303,1)="3","Promising",
LEFT(H3303,1)="2","Customers Needing Attention",
LEFT(H3303,1)&lt;="2","At Risk",
RIGHT(H3303,1)="4","Can't Lose Them",
TRUE,"Hibernating"
)</f>
        <v>Loyal Customers</v>
      </c>
    </row>
    <row r="3304" spans="1:10" x14ac:dyDescent="0.25">
      <c r="A3304" s="3" t="s">
        <v>3320</v>
      </c>
      <c r="B3304">
        <v>10</v>
      </c>
      <c r="C3304">
        <v>6</v>
      </c>
      <c r="D3304">
        <v>1352.35</v>
      </c>
      <c r="E3304" cm="1">
        <f t="array" ref="E3304">_xlfn.IFS(B3304&gt;87,1,AND(B3304&lt;=87, B3304&gt;45),2,AND(B3304&lt;=45,B3304&gt;18),3,B3304&lt;=18,4)</f>
        <v>4</v>
      </c>
      <c r="F3304" cm="1">
        <f t="array" ref="F3304">_xlfn.IFS(C3304&gt;7,4,AND(C3304&lt;=7, C3304&gt;5),3,AND(C3304&lt;=5,C3304&gt;4),2,C3304&lt;=4,1)</f>
        <v>3</v>
      </c>
      <c r="G3304" cm="1">
        <f t="array" ref="G3304">_xlfn.IFS(D3304&gt;4094,4,AND(D3304&lt;=4094, D3304&gt;2784),3,AND(D3304&lt;=2784,D3304&gt;1779),2,D3304&lt;=1779,1)</f>
        <v>1</v>
      </c>
      <c r="H3304">
        <f t="shared" si="51"/>
        <v>431</v>
      </c>
      <c r="I3304" t="str" cm="1">
        <f t="array" ref="I3304">_xlfn.IFS(H3304&gt;411,"Platinum",AND(H3304&lt;=411, H3304&gt;311),"Gold",AND(H3304&lt;=311,H3304&gt;211),"Silver",H3304&lt;=211,"Bronze")</f>
        <v>Platinum</v>
      </c>
      <c r="J3304" t="str" cm="1">
        <f t="array" ref="J3304">_xlfn.IFS(
H3304="444","Champions",
LEFT(H3304,1)="4","Loyal Customers",
MID(H3304,2,1)="4","Potential Loyalists",
LEFT(H3304,1)="3","Promising",
LEFT(H3304,1)="2","Customers Needing Attention",
LEFT(H3304,1)&lt;="2","At Risk",
RIGHT(H3304,1)="4","Can't Lose Them",
TRUE,"Hibernating"
)</f>
        <v>Loyal Customers</v>
      </c>
    </row>
    <row r="3305" spans="1:10" x14ac:dyDescent="0.25">
      <c r="A3305" s="3" t="s">
        <v>3321</v>
      </c>
      <c r="B3305">
        <v>4</v>
      </c>
      <c r="C3305">
        <v>4</v>
      </c>
      <c r="D3305">
        <v>1454.61</v>
      </c>
      <c r="E3305" cm="1">
        <f t="array" ref="E3305">_xlfn.IFS(B3305&gt;87,1,AND(B3305&lt;=87, B3305&gt;45),2,AND(B3305&lt;=45,B3305&gt;18),3,B3305&lt;=18,4)</f>
        <v>4</v>
      </c>
      <c r="F3305" cm="1">
        <f t="array" ref="F3305">_xlfn.IFS(C3305&gt;7,4,AND(C3305&lt;=7, C3305&gt;5),3,AND(C3305&lt;=5,C3305&gt;4),2,C3305&lt;=4,1)</f>
        <v>1</v>
      </c>
      <c r="G3305" cm="1">
        <f t="array" ref="G3305">_xlfn.IFS(D3305&gt;4094,4,AND(D3305&lt;=4094, D3305&gt;2784),3,AND(D3305&lt;=2784,D3305&gt;1779),2,D3305&lt;=1779,1)</f>
        <v>1</v>
      </c>
      <c r="H3305">
        <f t="shared" si="51"/>
        <v>411</v>
      </c>
      <c r="I3305" t="str" cm="1">
        <f t="array" ref="I3305">_xlfn.IFS(H3305&gt;411,"Platinum",AND(H3305&lt;=411, H3305&gt;311),"Gold",AND(H3305&lt;=311,H3305&gt;211),"Silver",H3305&lt;=211,"Bronze")</f>
        <v>Gold</v>
      </c>
      <c r="J3305" t="str" cm="1">
        <f t="array" ref="J3305">_xlfn.IFS(
H3305="444","Champions",
LEFT(H3305,1)="4","Loyal Customers",
MID(H3305,2,1)="4","Potential Loyalists",
LEFT(H3305,1)="3","Promising",
LEFT(H3305,1)="2","Customers Needing Attention",
LEFT(H3305,1)&lt;="2","At Risk",
RIGHT(H3305,1)="4","Can't Lose Them",
TRUE,"Hibernating"
)</f>
        <v>Loyal Customers</v>
      </c>
    </row>
    <row r="3306" spans="1:10" x14ac:dyDescent="0.25">
      <c r="A3306" s="3" t="s">
        <v>3322</v>
      </c>
      <c r="B3306">
        <v>49</v>
      </c>
      <c r="C3306">
        <v>8</v>
      </c>
      <c r="D3306">
        <v>4014.42</v>
      </c>
      <c r="E3306" cm="1">
        <f t="array" ref="E3306">_xlfn.IFS(B3306&gt;87,1,AND(B3306&lt;=87, B3306&gt;45),2,AND(B3306&lt;=45,B3306&gt;18),3,B3306&lt;=18,4)</f>
        <v>2</v>
      </c>
      <c r="F3306" cm="1">
        <f t="array" ref="F3306">_xlfn.IFS(C3306&gt;7,4,AND(C3306&lt;=7, C3306&gt;5),3,AND(C3306&lt;=5,C3306&gt;4),2,C3306&lt;=4,1)</f>
        <v>4</v>
      </c>
      <c r="G3306" cm="1">
        <f t="array" ref="G3306">_xlfn.IFS(D3306&gt;4094,4,AND(D3306&lt;=4094, D3306&gt;2784),3,AND(D3306&lt;=2784,D3306&gt;1779),2,D3306&lt;=1779,1)</f>
        <v>3</v>
      </c>
      <c r="H3306">
        <f t="shared" si="51"/>
        <v>243</v>
      </c>
      <c r="I3306" t="str" cm="1">
        <f t="array" ref="I3306">_xlfn.IFS(H3306&gt;411,"Platinum",AND(H3306&lt;=411, H3306&gt;311),"Gold",AND(H3306&lt;=311,H3306&gt;211),"Silver",H3306&lt;=211,"Bronze")</f>
        <v>Silver</v>
      </c>
      <c r="J3306" t="str" cm="1">
        <f t="array" ref="J3306">_xlfn.IFS(
H3306="444","Champions",
LEFT(H3306,1)="4","Loyal Customers",
MID(H3306,2,1)="4","Potential Loyalists",
LEFT(H3306,1)="3","Promising",
LEFT(H3306,1)="2","Customers Needing Attention",
LEFT(H3306,1)&lt;="2","At Risk",
RIGHT(H3306,1)="4","Can't Lose Them",
TRUE,"Hibernating"
)</f>
        <v>Potential Loyalists</v>
      </c>
    </row>
    <row r="3307" spans="1:10" x14ac:dyDescent="0.25">
      <c r="A3307" s="3" t="s">
        <v>3323</v>
      </c>
      <c r="B3307">
        <v>79</v>
      </c>
      <c r="C3307">
        <v>5</v>
      </c>
      <c r="D3307">
        <v>1378.39</v>
      </c>
      <c r="E3307" cm="1">
        <f t="array" ref="E3307">_xlfn.IFS(B3307&gt;87,1,AND(B3307&lt;=87, B3307&gt;45),2,AND(B3307&lt;=45,B3307&gt;18),3,B3307&lt;=18,4)</f>
        <v>2</v>
      </c>
      <c r="F3307" cm="1">
        <f t="array" ref="F3307">_xlfn.IFS(C3307&gt;7,4,AND(C3307&lt;=7, C3307&gt;5),3,AND(C3307&lt;=5,C3307&gt;4),2,C3307&lt;=4,1)</f>
        <v>2</v>
      </c>
      <c r="G3307" cm="1">
        <f t="array" ref="G3307">_xlfn.IFS(D3307&gt;4094,4,AND(D3307&lt;=4094, D3307&gt;2784),3,AND(D3307&lt;=2784,D3307&gt;1779),2,D3307&lt;=1779,1)</f>
        <v>1</v>
      </c>
      <c r="H3307">
        <f t="shared" si="51"/>
        <v>221</v>
      </c>
      <c r="I3307" t="str" cm="1">
        <f t="array" ref="I3307">_xlfn.IFS(H3307&gt;411,"Platinum",AND(H3307&lt;=411, H3307&gt;311),"Gold",AND(H3307&lt;=311,H3307&gt;211),"Silver",H3307&lt;=211,"Bronze")</f>
        <v>Silver</v>
      </c>
      <c r="J3307" t="str" cm="1">
        <f t="array" ref="J3307">_xlfn.IFS(
H3307="444","Champions",
LEFT(H3307,1)="4","Loyal Customers",
MID(H3307,2,1)="4","Potential Loyalists",
LEFT(H3307,1)="3","Promising",
LEFT(H3307,1)="2","Customers Needing Attention",
LEFT(H3307,1)&lt;="2","At Risk",
RIGHT(H3307,1)="4","Can't Lose Them",
TRUE,"Hibernating"
)</f>
        <v>Customers Needing Attention</v>
      </c>
    </row>
    <row r="3308" spans="1:10" x14ac:dyDescent="0.25">
      <c r="A3308" s="3" t="s">
        <v>3324</v>
      </c>
      <c r="B3308">
        <v>12</v>
      </c>
      <c r="C3308">
        <v>6</v>
      </c>
      <c r="D3308">
        <v>4600.24</v>
      </c>
      <c r="E3308" cm="1">
        <f t="array" ref="E3308">_xlfn.IFS(B3308&gt;87,1,AND(B3308&lt;=87, B3308&gt;45),2,AND(B3308&lt;=45,B3308&gt;18),3,B3308&lt;=18,4)</f>
        <v>4</v>
      </c>
      <c r="F3308" cm="1">
        <f t="array" ref="F3308">_xlfn.IFS(C3308&gt;7,4,AND(C3308&lt;=7, C3308&gt;5),3,AND(C3308&lt;=5,C3308&gt;4),2,C3308&lt;=4,1)</f>
        <v>3</v>
      </c>
      <c r="G3308" cm="1">
        <f t="array" ref="G3308">_xlfn.IFS(D3308&gt;4094,4,AND(D3308&lt;=4094, D3308&gt;2784),3,AND(D3308&lt;=2784,D3308&gt;1779),2,D3308&lt;=1779,1)</f>
        <v>4</v>
      </c>
      <c r="H3308">
        <f t="shared" si="51"/>
        <v>434</v>
      </c>
      <c r="I3308" t="str" cm="1">
        <f t="array" ref="I3308">_xlfn.IFS(H3308&gt;411,"Platinum",AND(H3308&lt;=411, H3308&gt;311),"Gold",AND(H3308&lt;=311,H3308&gt;211),"Silver",H3308&lt;=211,"Bronze")</f>
        <v>Platinum</v>
      </c>
      <c r="J3308" t="str" cm="1">
        <f t="array" ref="J3308">_xlfn.IFS(
H3308="444","Champions",
LEFT(H3308,1)="4","Loyal Customers",
MID(H3308,2,1)="4","Potential Loyalists",
LEFT(H3308,1)="3","Promising",
LEFT(H3308,1)="2","Customers Needing Attention",
LEFT(H3308,1)&lt;="2","At Risk",
RIGHT(H3308,1)="4","Can't Lose Them",
TRUE,"Hibernating"
)</f>
        <v>Loyal Customers</v>
      </c>
    </row>
    <row r="3309" spans="1:10" x14ac:dyDescent="0.25">
      <c r="A3309" s="3" t="s">
        <v>3325</v>
      </c>
      <c r="B3309">
        <v>80</v>
      </c>
      <c r="C3309">
        <v>6</v>
      </c>
      <c r="D3309">
        <v>1798.1999999999998</v>
      </c>
      <c r="E3309" cm="1">
        <f t="array" ref="E3309">_xlfn.IFS(B3309&gt;87,1,AND(B3309&lt;=87, B3309&gt;45),2,AND(B3309&lt;=45,B3309&gt;18),3,B3309&lt;=18,4)</f>
        <v>2</v>
      </c>
      <c r="F3309" cm="1">
        <f t="array" ref="F3309">_xlfn.IFS(C3309&gt;7,4,AND(C3309&lt;=7, C3309&gt;5),3,AND(C3309&lt;=5,C3309&gt;4),2,C3309&lt;=4,1)</f>
        <v>3</v>
      </c>
      <c r="G3309" cm="1">
        <f t="array" ref="G3309">_xlfn.IFS(D3309&gt;4094,4,AND(D3309&lt;=4094, D3309&gt;2784),3,AND(D3309&lt;=2784,D3309&gt;1779),2,D3309&lt;=1779,1)</f>
        <v>2</v>
      </c>
      <c r="H3309">
        <f t="shared" si="51"/>
        <v>232</v>
      </c>
      <c r="I3309" t="str" cm="1">
        <f t="array" ref="I3309">_xlfn.IFS(H3309&gt;411,"Platinum",AND(H3309&lt;=411, H3309&gt;311),"Gold",AND(H3309&lt;=311,H3309&gt;211),"Silver",H3309&lt;=211,"Bronze")</f>
        <v>Silver</v>
      </c>
      <c r="J3309" t="str" cm="1">
        <f t="array" ref="J3309">_xlfn.IFS(
H3309="444","Champions",
LEFT(H3309,1)="4","Loyal Customers",
MID(H3309,2,1)="4","Potential Loyalists",
LEFT(H3309,1)="3","Promising",
LEFT(H3309,1)="2","Customers Needing Attention",
LEFT(H3309,1)&lt;="2","At Risk",
RIGHT(H3309,1)="4","Can't Lose Them",
TRUE,"Hibernating"
)</f>
        <v>Customers Needing Attention</v>
      </c>
    </row>
    <row r="3310" spans="1:10" x14ac:dyDescent="0.25">
      <c r="A3310" s="3" t="s">
        <v>3326</v>
      </c>
      <c r="B3310">
        <v>149</v>
      </c>
      <c r="C3310">
        <v>6</v>
      </c>
      <c r="D3310">
        <v>2506.27</v>
      </c>
      <c r="E3310" cm="1">
        <f t="array" ref="E3310">_xlfn.IFS(B3310&gt;87,1,AND(B3310&lt;=87, B3310&gt;45),2,AND(B3310&lt;=45,B3310&gt;18),3,B3310&lt;=18,4)</f>
        <v>1</v>
      </c>
      <c r="F3310" cm="1">
        <f t="array" ref="F3310">_xlfn.IFS(C3310&gt;7,4,AND(C3310&lt;=7, C3310&gt;5),3,AND(C3310&lt;=5,C3310&gt;4),2,C3310&lt;=4,1)</f>
        <v>3</v>
      </c>
      <c r="G3310" cm="1">
        <f t="array" ref="G3310">_xlfn.IFS(D3310&gt;4094,4,AND(D3310&lt;=4094, D3310&gt;2784),3,AND(D3310&lt;=2784,D3310&gt;1779),2,D3310&lt;=1779,1)</f>
        <v>2</v>
      </c>
      <c r="H3310">
        <f t="shared" si="51"/>
        <v>132</v>
      </c>
      <c r="I3310" t="str" cm="1">
        <f t="array" ref="I3310">_xlfn.IFS(H3310&gt;411,"Platinum",AND(H3310&lt;=411, H3310&gt;311),"Gold",AND(H3310&lt;=311,H3310&gt;211),"Silver",H3310&lt;=211,"Bronze")</f>
        <v>Bronze</v>
      </c>
      <c r="J3310" t="str" cm="1">
        <f t="array" ref="J3310">_xlfn.IFS(
H3310="444","Champions",
LEFT(H3310,1)="4","Loyal Customers",
MID(H3310,2,1)="4","Potential Loyalists",
LEFT(H3310,1)="3","Promising",
LEFT(H3310,1)="2","Customers Needing Attention",
LEFT(H3310,1)&lt;="2","At Risk",
RIGHT(H3310,1)="4","Can't Lose Them",
TRUE,"Hibernating"
)</f>
        <v>At Risk</v>
      </c>
    </row>
    <row r="3311" spans="1:10" x14ac:dyDescent="0.25">
      <c r="A3311" s="3" t="s">
        <v>3327</v>
      </c>
      <c r="B3311">
        <v>11</v>
      </c>
      <c r="C3311">
        <v>5</v>
      </c>
      <c r="D3311">
        <v>1883.59</v>
      </c>
      <c r="E3311" cm="1">
        <f t="array" ref="E3311">_xlfn.IFS(B3311&gt;87,1,AND(B3311&lt;=87, B3311&gt;45),2,AND(B3311&lt;=45,B3311&gt;18),3,B3311&lt;=18,4)</f>
        <v>4</v>
      </c>
      <c r="F3311" cm="1">
        <f t="array" ref="F3311">_xlfn.IFS(C3311&gt;7,4,AND(C3311&lt;=7, C3311&gt;5),3,AND(C3311&lt;=5,C3311&gt;4),2,C3311&lt;=4,1)</f>
        <v>2</v>
      </c>
      <c r="G3311" cm="1">
        <f t="array" ref="G3311">_xlfn.IFS(D3311&gt;4094,4,AND(D3311&lt;=4094, D3311&gt;2784),3,AND(D3311&lt;=2784,D3311&gt;1779),2,D3311&lt;=1779,1)</f>
        <v>2</v>
      </c>
      <c r="H3311">
        <f t="shared" si="51"/>
        <v>422</v>
      </c>
      <c r="I3311" t="str" cm="1">
        <f t="array" ref="I3311">_xlfn.IFS(H3311&gt;411,"Platinum",AND(H3311&lt;=411, H3311&gt;311),"Gold",AND(H3311&lt;=311,H3311&gt;211),"Silver",H3311&lt;=211,"Bronze")</f>
        <v>Platinum</v>
      </c>
      <c r="J3311" t="str" cm="1">
        <f t="array" ref="J3311">_xlfn.IFS(
H3311="444","Champions",
LEFT(H3311,1)="4","Loyal Customers",
MID(H3311,2,1)="4","Potential Loyalists",
LEFT(H3311,1)="3","Promising",
LEFT(H3311,1)="2","Customers Needing Attention",
LEFT(H3311,1)&lt;="2","At Risk",
RIGHT(H3311,1)="4","Can't Lose Them",
TRUE,"Hibernating"
)</f>
        <v>Loyal Customers</v>
      </c>
    </row>
    <row r="3312" spans="1:10" x14ac:dyDescent="0.25">
      <c r="A3312" s="3" t="s">
        <v>3328</v>
      </c>
      <c r="B3312">
        <v>17</v>
      </c>
      <c r="C3312">
        <v>11</v>
      </c>
      <c r="D3312">
        <v>8366.15</v>
      </c>
      <c r="E3312" cm="1">
        <f t="array" ref="E3312">_xlfn.IFS(B3312&gt;87,1,AND(B3312&lt;=87, B3312&gt;45),2,AND(B3312&lt;=45,B3312&gt;18),3,B3312&lt;=18,4)</f>
        <v>4</v>
      </c>
      <c r="F3312" cm="1">
        <f t="array" ref="F3312">_xlfn.IFS(C3312&gt;7,4,AND(C3312&lt;=7, C3312&gt;5),3,AND(C3312&lt;=5,C3312&gt;4),2,C3312&lt;=4,1)</f>
        <v>4</v>
      </c>
      <c r="G3312" cm="1">
        <f t="array" ref="G3312">_xlfn.IFS(D3312&gt;4094,4,AND(D3312&lt;=4094, D3312&gt;2784),3,AND(D3312&lt;=2784,D3312&gt;1779),2,D3312&lt;=1779,1)</f>
        <v>4</v>
      </c>
      <c r="H3312">
        <f t="shared" si="51"/>
        <v>444</v>
      </c>
      <c r="I3312" t="str" cm="1">
        <f t="array" ref="I3312">_xlfn.IFS(H3312&gt;411,"Platinum",AND(H3312&lt;=411, H3312&gt;311),"Gold",AND(H3312&lt;=311,H3312&gt;211),"Silver",H3312&lt;=211,"Bronze")</f>
        <v>Platinum</v>
      </c>
      <c r="J3312" t="str" cm="1">
        <f t="array" ref="J3312">_xlfn.IFS(
H3312="444","Champions",
LEFT(H3312,1)="4","Loyal Customers",
MID(H3312,2,1)="4","Potential Loyalists",
LEFT(H3312,1)="3","Promising",
LEFT(H3312,1)="2","Customers Needing Attention",
LEFT(H3312,1)&lt;="2","At Risk",
RIGHT(H3312,1)="4","Can't Lose Them",
TRUE,"Hibernating"
)</f>
        <v>Loyal Customers</v>
      </c>
    </row>
    <row r="3313" spans="1:10" x14ac:dyDescent="0.25">
      <c r="A3313" s="3" t="s">
        <v>3329</v>
      </c>
      <c r="B3313">
        <v>25</v>
      </c>
      <c r="C3313">
        <v>8</v>
      </c>
      <c r="D3313">
        <v>4776.0999999999995</v>
      </c>
      <c r="E3313" cm="1">
        <f t="array" ref="E3313">_xlfn.IFS(B3313&gt;87,1,AND(B3313&lt;=87, B3313&gt;45),2,AND(B3313&lt;=45,B3313&gt;18),3,B3313&lt;=18,4)</f>
        <v>3</v>
      </c>
      <c r="F3313" cm="1">
        <f t="array" ref="F3313">_xlfn.IFS(C3313&gt;7,4,AND(C3313&lt;=7, C3313&gt;5),3,AND(C3313&lt;=5,C3313&gt;4),2,C3313&lt;=4,1)</f>
        <v>4</v>
      </c>
      <c r="G3313" cm="1">
        <f t="array" ref="G3313">_xlfn.IFS(D3313&gt;4094,4,AND(D3313&lt;=4094, D3313&gt;2784),3,AND(D3313&lt;=2784,D3313&gt;1779),2,D3313&lt;=1779,1)</f>
        <v>4</v>
      </c>
      <c r="H3313">
        <f t="shared" si="51"/>
        <v>344</v>
      </c>
      <c r="I3313" t="str" cm="1">
        <f t="array" ref="I3313">_xlfn.IFS(H3313&gt;411,"Platinum",AND(H3313&lt;=411, H3313&gt;311),"Gold",AND(H3313&lt;=311,H3313&gt;211),"Silver",H3313&lt;=211,"Bronze")</f>
        <v>Gold</v>
      </c>
      <c r="J3313" t="str" cm="1">
        <f t="array" ref="J3313">_xlfn.IFS(
H3313="444","Champions",
LEFT(H3313,1)="4","Loyal Customers",
MID(H3313,2,1)="4","Potential Loyalists",
LEFT(H3313,1)="3","Promising",
LEFT(H3313,1)="2","Customers Needing Attention",
LEFT(H3313,1)&lt;="2","At Risk",
RIGHT(H3313,1)="4","Can't Lose Them",
TRUE,"Hibernating"
)</f>
        <v>Potential Loyalists</v>
      </c>
    </row>
    <row r="3314" spans="1:10" x14ac:dyDescent="0.25">
      <c r="A3314" s="3" t="s">
        <v>3330</v>
      </c>
      <c r="B3314">
        <v>18</v>
      </c>
      <c r="C3314">
        <v>4</v>
      </c>
      <c r="D3314">
        <v>722.30000000000007</v>
      </c>
      <c r="E3314" cm="1">
        <f t="array" ref="E3314">_xlfn.IFS(B3314&gt;87,1,AND(B3314&lt;=87, B3314&gt;45),2,AND(B3314&lt;=45,B3314&gt;18),3,B3314&lt;=18,4)</f>
        <v>4</v>
      </c>
      <c r="F3314" cm="1">
        <f t="array" ref="F3314">_xlfn.IFS(C3314&gt;7,4,AND(C3314&lt;=7, C3314&gt;5),3,AND(C3314&lt;=5,C3314&gt;4),2,C3314&lt;=4,1)</f>
        <v>1</v>
      </c>
      <c r="G3314" cm="1">
        <f t="array" ref="G3314">_xlfn.IFS(D3314&gt;4094,4,AND(D3314&lt;=4094, D3314&gt;2784),3,AND(D3314&lt;=2784,D3314&gt;1779),2,D3314&lt;=1779,1)</f>
        <v>1</v>
      </c>
      <c r="H3314">
        <f t="shared" si="51"/>
        <v>411</v>
      </c>
      <c r="I3314" t="str" cm="1">
        <f t="array" ref="I3314">_xlfn.IFS(H3314&gt;411,"Platinum",AND(H3314&lt;=411, H3314&gt;311),"Gold",AND(H3314&lt;=311,H3314&gt;211),"Silver",H3314&lt;=211,"Bronze")</f>
        <v>Gold</v>
      </c>
      <c r="J3314" t="str" cm="1">
        <f t="array" ref="J3314">_xlfn.IFS(
H3314="444","Champions",
LEFT(H3314,1)="4","Loyal Customers",
MID(H3314,2,1)="4","Potential Loyalists",
LEFT(H3314,1)="3","Promising",
LEFT(H3314,1)="2","Customers Needing Attention",
LEFT(H3314,1)&lt;="2","At Risk",
RIGHT(H3314,1)="4","Can't Lose Them",
TRUE,"Hibernating"
)</f>
        <v>Loyal Customers</v>
      </c>
    </row>
    <row r="3315" spans="1:10" x14ac:dyDescent="0.25">
      <c r="A3315" s="3" t="s">
        <v>3331</v>
      </c>
      <c r="B3315">
        <v>7</v>
      </c>
      <c r="C3315">
        <v>8</v>
      </c>
      <c r="D3315">
        <v>3225.92</v>
      </c>
      <c r="E3315" cm="1">
        <f t="array" ref="E3315">_xlfn.IFS(B3315&gt;87,1,AND(B3315&lt;=87, B3315&gt;45),2,AND(B3315&lt;=45,B3315&gt;18),3,B3315&lt;=18,4)</f>
        <v>4</v>
      </c>
      <c r="F3315" cm="1">
        <f t="array" ref="F3315">_xlfn.IFS(C3315&gt;7,4,AND(C3315&lt;=7, C3315&gt;5),3,AND(C3315&lt;=5,C3315&gt;4),2,C3315&lt;=4,1)</f>
        <v>4</v>
      </c>
      <c r="G3315" cm="1">
        <f t="array" ref="G3315">_xlfn.IFS(D3315&gt;4094,4,AND(D3315&lt;=4094, D3315&gt;2784),3,AND(D3315&lt;=2784,D3315&gt;1779),2,D3315&lt;=1779,1)</f>
        <v>3</v>
      </c>
      <c r="H3315">
        <f t="shared" si="51"/>
        <v>443</v>
      </c>
      <c r="I3315" t="str" cm="1">
        <f t="array" ref="I3315">_xlfn.IFS(H3315&gt;411,"Platinum",AND(H3315&lt;=411, H3315&gt;311),"Gold",AND(H3315&lt;=311,H3315&gt;211),"Silver",H3315&lt;=211,"Bronze")</f>
        <v>Platinum</v>
      </c>
      <c r="J3315" t="str" cm="1">
        <f t="array" ref="J3315">_xlfn.IFS(
H3315="444","Champions",
LEFT(H3315,1)="4","Loyal Customers",
MID(H3315,2,1)="4","Potential Loyalists",
LEFT(H3315,1)="3","Promising",
LEFT(H3315,1)="2","Customers Needing Attention",
LEFT(H3315,1)&lt;="2","At Risk",
RIGHT(H3315,1)="4","Can't Lose Them",
TRUE,"Hibernating"
)</f>
        <v>Loyal Customers</v>
      </c>
    </row>
    <row r="3316" spans="1:10" x14ac:dyDescent="0.25">
      <c r="A3316" s="3" t="s">
        <v>3332</v>
      </c>
      <c r="B3316">
        <v>72</v>
      </c>
      <c r="C3316">
        <v>4</v>
      </c>
      <c r="D3316">
        <v>1768.44</v>
      </c>
      <c r="E3316" cm="1">
        <f t="array" ref="E3316">_xlfn.IFS(B3316&gt;87,1,AND(B3316&lt;=87, B3316&gt;45),2,AND(B3316&lt;=45,B3316&gt;18),3,B3316&lt;=18,4)</f>
        <v>2</v>
      </c>
      <c r="F3316" cm="1">
        <f t="array" ref="F3316">_xlfn.IFS(C3316&gt;7,4,AND(C3316&lt;=7, C3316&gt;5),3,AND(C3316&lt;=5,C3316&gt;4),2,C3316&lt;=4,1)</f>
        <v>1</v>
      </c>
      <c r="G3316" cm="1">
        <f t="array" ref="G3316">_xlfn.IFS(D3316&gt;4094,4,AND(D3316&lt;=4094, D3316&gt;2784),3,AND(D3316&lt;=2784,D3316&gt;1779),2,D3316&lt;=1779,1)</f>
        <v>1</v>
      </c>
      <c r="H3316">
        <f t="shared" si="51"/>
        <v>211</v>
      </c>
      <c r="I3316" t="str" cm="1">
        <f t="array" ref="I3316">_xlfn.IFS(H3316&gt;411,"Platinum",AND(H3316&lt;=411, H3316&gt;311),"Gold",AND(H3316&lt;=311,H3316&gt;211),"Silver",H3316&lt;=211,"Bronze")</f>
        <v>Bronze</v>
      </c>
      <c r="J3316" t="str" cm="1">
        <f t="array" ref="J3316">_xlfn.IFS(
H3316="444","Champions",
LEFT(H3316,1)="4","Loyal Customers",
MID(H3316,2,1)="4","Potential Loyalists",
LEFT(H3316,1)="3","Promising",
LEFT(H3316,1)="2","Customers Needing Attention",
LEFT(H3316,1)&lt;="2","At Risk",
RIGHT(H3316,1)="4","Can't Lose Them",
TRUE,"Hibernating"
)</f>
        <v>Customers Needing Attention</v>
      </c>
    </row>
    <row r="3317" spans="1:10" x14ac:dyDescent="0.25">
      <c r="A3317" s="3" t="s">
        <v>3333</v>
      </c>
      <c r="B3317">
        <v>157</v>
      </c>
      <c r="C3317">
        <v>3</v>
      </c>
      <c r="D3317">
        <v>1335.81</v>
      </c>
      <c r="E3317" cm="1">
        <f t="array" ref="E3317">_xlfn.IFS(B3317&gt;87,1,AND(B3317&lt;=87, B3317&gt;45),2,AND(B3317&lt;=45,B3317&gt;18),3,B3317&lt;=18,4)</f>
        <v>1</v>
      </c>
      <c r="F3317" cm="1">
        <f t="array" ref="F3317">_xlfn.IFS(C3317&gt;7,4,AND(C3317&lt;=7, C3317&gt;5),3,AND(C3317&lt;=5,C3317&gt;4),2,C3317&lt;=4,1)</f>
        <v>1</v>
      </c>
      <c r="G3317" cm="1">
        <f t="array" ref="G3317">_xlfn.IFS(D3317&gt;4094,4,AND(D3317&lt;=4094, D3317&gt;2784),3,AND(D3317&lt;=2784,D3317&gt;1779),2,D3317&lt;=1779,1)</f>
        <v>1</v>
      </c>
      <c r="H3317">
        <f t="shared" si="51"/>
        <v>111</v>
      </c>
      <c r="I3317" t="str" cm="1">
        <f t="array" ref="I3317">_xlfn.IFS(H3317&gt;411,"Platinum",AND(H3317&lt;=411, H3317&gt;311),"Gold",AND(H3317&lt;=311,H3317&gt;211),"Silver",H3317&lt;=211,"Bronze")</f>
        <v>Bronze</v>
      </c>
      <c r="J3317" t="str" cm="1">
        <f t="array" ref="J3317">_xlfn.IFS(
H3317="444","Champions",
LEFT(H3317,1)="4","Loyal Customers",
MID(H3317,2,1)="4","Potential Loyalists",
LEFT(H3317,1)="3","Promising",
LEFT(H3317,1)="2","Customers Needing Attention",
LEFT(H3317,1)&lt;="2","At Risk",
RIGHT(H3317,1)="4","Can't Lose Them",
TRUE,"Hibernating"
)</f>
        <v>At Risk</v>
      </c>
    </row>
    <row r="3318" spans="1:10" x14ac:dyDescent="0.25">
      <c r="A3318" s="3" t="s">
        <v>3334</v>
      </c>
      <c r="B3318">
        <v>41</v>
      </c>
      <c r="C3318">
        <v>4</v>
      </c>
      <c r="D3318">
        <v>1966.0800000000002</v>
      </c>
      <c r="E3318" cm="1">
        <f t="array" ref="E3318">_xlfn.IFS(B3318&gt;87,1,AND(B3318&lt;=87, B3318&gt;45),2,AND(B3318&lt;=45,B3318&gt;18),3,B3318&lt;=18,4)</f>
        <v>3</v>
      </c>
      <c r="F3318" cm="1">
        <f t="array" ref="F3318">_xlfn.IFS(C3318&gt;7,4,AND(C3318&lt;=7, C3318&gt;5),3,AND(C3318&lt;=5,C3318&gt;4),2,C3318&lt;=4,1)</f>
        <v>1</v>
      </c>
      <c r="G3318" cm="1">
        <f t="array" ref="G3318">_xlfn.IFS(D3318&gt;4094,4,AND(D3318&lt;=4094, D3318&gt;2784),3,AND(D3318&lt;=2784,D3318&gt;1779),2,D3318&lt;=1779,1)</f>
        <v>2</v>
      </c>
      <c r="H3318">
        <f t="shared" si="51"/>
        <v>312</v>
      </c>
      <c r="I3318" t="str" cm="1">
        <f t="array" ref="I3318">_xlfn.IFS(H3318&gt;411,"Platinum",AND(H3318&lt;=411, H3318&gt;311),"Gold",AND(H3318&lt;=311,H3318&gt;211),"Silver",H3318&lt;=211,"Bronze")</f>
        <v>Gold</v>
      </c>
      <c r="J3318" t="str" cm="1">
        <f t="array" ref="J3318">_xlfn.IFS(
H3318="444","Champions",
LEFT(H3318,1)="4","Loyal Customers",
MID(H3318,2,1)="4","Potential Loyalists",
LEFT(H3318,1)="3","Promising",
LEFT(H3318,1)="2","Customers Needing Attention",
LEFT(H3318,1)&lt;="2","At Risk",
RIGHT(H3318,1)="4","Can't Lose Them",
TRUE,"Hibernating"
)</f>
        <v>Promising</v>
      </c>
    </row>
    <row r="3319" spans="1:10" x14ac:dyDescent="0.25">
      <c r="A3319" s="3" t="s">
        <v>3335</v>
      </c>
      <c r="B3319">
        <v>106</v>
      </c>
      <c r="C3319">
        <v>4</v>
      </c>
      <c r="D3319">
        <v>826.2600000000001</v>
      </c>
      <c r="E3319" cm="1">
        <f t="array" ref="E3319">_xlfn.IFS(B3319&gt;87,1,AND(B3319&lt;=87, B3319&gt;45),2,AND(B3319&lt;=45,B3319&gt;18),3,B3319&lt;=18,4)</f>
        <v>1</v>
      </c>
      <c r="F3319" cm="1">
        <f t="array" ref="F3319">_xlfn.IFS(C3319&gt;7,4,AND(C3319&lt;=7, C3319&gt;5),3,AND(C3319&lt;=5,C3319&gt;4),2,C3319&lt;=4,1)</f>
        <v>1</v>
      </c>
      <c r="G3319" cm="1">
        <f t="array" ref="G3319">_xlfn.IFS(D3319&gt;4094,4,AND(D3319&lt;=4094, D3319&gt;2784),3,AND(D3319&lt;=2784,D3319&gt;1779),2,D3319&lt;=1779,1)</f>
        <v>1</v>
      </c>
      <c r="H3319">
        <f t="shared" si="51"/>
        <v>111</v>
      </c>
      <c r="I3319" t="str" cm="1">
        <f t="array" ref="I3319">_xlfn.IFS(H3319&gt;411,"Platinum",AND(H3319&lt;=411, H3319&gt;311),"Gold",AND(H3319&lt;=311,H3319&gt;211),"Silver",H3319&lt;=211,"Bronze")</f>
        <v>Bronze</v>
      </c>
      <c r="J3319" t="str" cm="1">
        <f t="array" ref="J3319">_xlfn.IFS(
H3319="444","Champions",
LEFT(H3319,1)="4","Loyal Customers",
MID(H3319,2,1)="4","Potential Loyalists",
LEFT(H3319,1)="3","Promising",
LEFT(H3319,1)="2","Customers Needing Attention",
LEFT(H3319,1)&lt;="2","At Risk",
RIGHT(H3319,1)="4","Can't Lose Them",
TRUE,"Hibernating"
)</f>
        <v>At Risk</v>
      </c>
    </row>
    <row r="3320" spans="1:10" x14ac:dyDescent="0.25">
      <c r="A3320" s="3" t="s">
        <v>3336</v>
      </c>
      <c r="B3320">
        <v>28</v>
      </c>
      <c r="C3320">
        <v>7</v>
      </c>
      <c r="D3320">
        <v>2295.2199999999993</v>
      </c>
      <c r="E3320" cm="1">
        <f t="array" ref="E3320">_xlfn.IFS(B3320&gt;87,1,AND(B3320&lt;=87, B3320&gt;45),2,AND(B3320&lt;=45,B3320&gt;18),3,B3320&lt;=18,4)</f>
        <v>3</v>
      </c>
      <c r="F3320" cm="1">
        <f t="array" ref="F3320">_xlfn.IFS(C3320&gt;7,4,AND(C3320&lt;=7, C3320&gt;5),3,AND(C3320&lt;=5,C3320&gt;4),2,C3320&lt;=4,1)</f>
        <v>3</v>
      </c>
      <c r="G3320" cm="1">
        <f t="array" ref="G3320">_xlfn.IFS(D3320&gt;4094,4,AND(D3320&lt;=4094, D3320&gt;2784),3,AND(D3320&lt;=2784,D3320&gt;1779),2,D3320&lt;=1779,1)</f>
        <v>2</v>
      </c>
      <c r="H3320">
        <f t="shared" si="51"/>
        <v>332</v>
      </c>
      <c r="I3320" t="str" cm="1">
        <f t="array" ref="I3320">_xlfn.IFS(H3320&gt;411,"Platinum",AND(H3320&lt;=411, H3320&gt;311),"Gold",AND(H3320&lt;=311,H3320&gt;211),"Silver",H3320&lt;=211,"Bronze")</f>
        <v>Gold</v>
      </c>
      <c r="J3320" t="str" cm="1">
        <f t="array" ref="J3320">_xlfn.IFS(
H3320="444","Champions",
LEFT(H3320,1)="4","Loyal Customers",
MID(H3320,2,1)="4","Potential Loyalists",
LEFT(H3320,1)="3","Promising",
LEFT(H3320,1)="2","Customers Needing Attention",
LEFT(H3320,1)&lt;="2","At Risk",
RIGHT(H3320,1)="4","Can't Lose Them",
TRUE,"Hibernating"
)</f>
        <v>Promising</v>
      </c>
    </row>
    <row r="3321" spans="1:10" x14ac:dyDescent="0.25">
      <c r="A3321" s="3" t="s">
        <v>3337</v>
      </c>
      <c r="B3321">
        <v>38</v>
      </c>
      <c r="C3321">
        <v>6</v>
      </c>
      <c r="D3321">
        <v>3320.09</v>
      </c>
      <c r="E3321" cm="1">
        <f t="array" ref="E3321">_xlfn.IFS(B3321&gt;87,1,AND(B3321&lt;=87, B3321&gt;45),2,AND(B3321&lt;=45,B3321&gt;18),3,B3321&lt;=18,4)</f>
        <v>3</v>
      </c>
      <c r="F3321" cm="1">
        <f t="array" ref="F3321">_xlfn.IFS(C3321&gt;7,4,AND(C3321&lt;=7, C3321&gt;5),3,AND(C3321&lt;=5,C3321&gt;4),2,C3321&lt;=4,1)</f>
        <v>3</v>
      </c>
      <c r="G3321" cm="1">
        <f t="array" ref="G3321">_xlfn.IFS(D3321&gt;4094,4,AND(D3321&lt;=4094, D3321&gt;2784),3,AND(D3321&lt;=2784,D3321&gt;1779),2,D3321&lt;=1779,1)</f>
        <v>3</v>
      </c>
      <c r="H3321">
        <f t="shared" si="51"/>
        <v>333</v>
      </c>
      <c r="I3321" t="str" cm="1">
        <f t="array" ref="I3321">_xlfn.IFS(H3321&gt;411,"Platinum",AND(H3321&lt;=411, H3321&gt;311),"Gold",AND(H3321&lt;=311,H3321&gt;211),"Silver",H3321&lt;=211,"Bronze")</f>
        <v>Gold</v>
      </c>
      <c r="J3321" t="str" cm="1">
        <f t="array" ref="J3321">_xlfn.IFS(
H3321="444","Champions",
LEFT(H3321,1)="4","Loyal Customers",
MID(H3321,2,1)="4","Potential Loyalists",
LEFT(H3321,1)="3","Promising",
LEFT(H3321,1)="2","Customers Needing Attention",
LEFT(H3321,1)&lt;="2","At Risk",
RIGHT(H3321,1)="4","Can't Lose Them",
TRUE,"Hibernating"
)</f>
        <v>Promising</v>
      </c>
    </row>
    <row r="3322" spans="1:10" x14ac:dyDescent="0.25">
      <c r="A3322" s="3" t="s">
        <v>3338</v>
      </c>
      <c r="B3322">
        <v>150</v>
      </c>
      <c r="C3322">
        <v>7</v>
      </c>
      <c r="D3322">
        <v>8330.09</v>
      </c>
      <c r="E3322" cm="1">
        <f t="array" ref="E3322">_xlfn.IFS(B3322&gt;87,1,AND(B3322&lt;=87, B3322&gt;45),2,AND(B3322&lt;=45,B3322&gt;18),3,B3322&lt;=18,4)</f>
        <v>1</v>
      </c>
      <c r="F3322" cm="1">
        <f t="array" ref="F3322">_xlfn.IFS(C3322&gt;7,4,AND(C3322&lt;=7, C3322&gt;5),3,AND(C3322&lt;=5,C3322&gt;4),2,C3322&lt;=4,1)</f>
        <v>3</v>
      </c>
      <c r="G3322" cm="1">
        <f t="array" ref="G3322">_xlfn.IFS(D3322&gt;4094,4,AND(D3322&lt;=4094, D3322&gt;2784),3,AND(D3322&lt;=2784,D3322&gt;1779),2,D3322&lt;=1779,1)</f>
        <v>4</v>
      </c>
      <c r="H3322">
        <f t="shared" si="51"/>
        <v>134</v>
      </c>
      <c r="I3322" t="str" cm="1">
        <f t="array" ref="I3322">_xlfn.IFS(H3322&gt;411,"Platinum",AND(H3322&lt;=411, H3322&gt;311),"Gold",AND(H3322&lt;=311,H3322&gt;211),"Silver",H3322&lt;=211,"Bronze")</f>
        <v>Bronze</v>
      </c>
      <c r="J3322" t="str" cm="1">
        <f t="array" ref="J3322">_xlfn.IFS(
H3322="444","Champions",
LEFT(H3322,1)="4","Loyal Customers",
MID(H3322,2,1)="4","Potential Loyalists",
LEFT(H3322,1)="3","Promising",
LEFT(H3322,1)="2","Customers Needing Attention",
LEFT(H3322,1)&lt;="2","At Risk",
RIGHT(H3322,1)="4","Can't Lose Them",
TRUE,"Hibernating"
)</f>
        <v>At Risk</v>
      </c>
    </row>
    <row r="3323" spans="1:10" x14ac:dyDescent="0.25">
      <c r="A3323" s="3" t="s">
        <v>3339</v>
      </c>
      <c r="B3323">
        <v>55</v>
      </c>
      <c r="C3323">
        <v>3</v>
      </c>
      <c r="D3323">
        <v>1727.32</v>
      </c>
      <c r="E3323" cm="1">
        <f t="array" ref="E3323">_xlfn.IFS(B3323&gt;87,1,AND(B3323&lt;=87, B3323&gt;45),2,AND(B3323&lt;=45,B3323&gt;18),3,B3323&lt;=18,4)</f>
        <v>2</v>
      </c>
      <c r="F3323" cm="1">
        <f t="array" ref="F3323">_xlfn.IFS(C3323&gt;7,4,AND(C3323&lt;=7, C3323&gt;5),3,AND(C3323&lt;=5,C3323&gt;4),2,C3323&lt;=4,1)</f>
        <v>1</v>
      </c>
      <c r="G3323" cm="1">
        <f t="array" ref="G3323">_xlfn.IFS(D3323&gt;4094,4,AND(D3323&lt;=4094, D3323&gt;2784),3,AND(D3323&lt;=2784,D3323&gt;1779),2,D3323&lt;=1779,1)</f>
        <v>1</v>
      </c>
      <c r="H3323">
        <f t="shared" si="51"/>
        <v>211</v>
      </c>
      <c r="I3323" t="str" cm="1">
        <f t="array" ref="I3323">_xlfn.IFS(H3323&gt;411,"Platinum",AND(H3323&lt;=411, H3323&gt;311),"Gold",AND(H3323&lt;=311,H3323&gt;211),"Silver",H3323&lt;=211,"Bronze")</f>
        <v>Bronze</v>
      </c>
      <c r="J3323" t="str" cm="1">
        <f t="array" ref="J3323">_xlfn.IFS(
H3323="444","Champions",
LEFT(H3323,1)="4","Loyal Customers",
MID(H3323,2,1)="4","Potential Loyalists",
LEFT(H3323,1)="3","Promising",
LEFT(H3323,1)="2","Customers Needing Attention",
LEFT(H3323,1)&lt;="2","At Risk",
RIGHT(H3323,1)="4","Can't Lose Them",
TRUE,"Hibernating"
)</f>
        <v>Customers Needing Attention</v>
      </c>
    </row>
    <row r="3324" spans="1:10" x14ac:dyDescent="0.25">
      <c r="A3324" s="3" t="s">
        <v>3340</v>
      </c>
      <c r="B3324">
        <v>2</v>
      </c>
      <c r="C3324">
        <v>6</v>
      </c>
      <c r="D3324">
        <v>2372.09</v>
      </c>
      <c r="E3324" cm="1">
        <f t="array" ref="E3324">_xlfn.IFS(B3324&gt;87,1,AND(B3324&lt;=87, B3324&gt;45),2,AND(B3324&lt;=45,B3324&gt;18),3,B3324&lt;=18,4)</f>
        <v>4</v>
      </c>
      <c r="F3324" cm="1">
        <f t="array" ref="F3324">_xlfn.IFS(C3324&gt;7,4,AND(C3324&lt;=7, C3324&gt;5),3,AND(C3324&lt;=5,C3324&gt;4),2,C3324&lt;=4,1)</f>
        <v>3</v>
      </c>
      <c r="G3324" cm="1">
        <f t="array" ref="G3324">_xlfn.IFS(D3324&gt;4094,4,AND(D3324&lt;=4094, D3324&gt;2784),3,AND(D3324&lt;=2784,D3324&gt;1779),2,D3324&lt;=1779,1)</f>
        <v>2</v>
      </c>
      <c r="H3324">
        <f t="shared" si="51"/>
        <v>432</v>
      </c>
      <c r="I3324" t="str" cm="1">
        <f t="array" ref="I3324">_xlfn.IFS(H3324&gt;411,"Platinum",AND(H3324&lt;=411, H3324&gt;311),"Gold",AND(H3324&lt;=311,H3324&gt;211),"Silver",H3324&lt;=211,"Bronze")</f>
        <v>Platinum</v>
      </c>
      <c r="J3324" t="str" cm="1">
        <f t="array" ref="J3324">_xlfn.IFS(
H3324="444","Champions",
LEFT(H3324,1)="4","Loyal Customers",
MID(H3324,2,1)="4","Potential Loyalists",
LEFT(H3324,1)="3","Promising",
LEFT(H3324,1)="2","Customers Needing Attention",
LEFT(H3324,1)&lt;="2","At Risk",
RIGHT(H3324,1)="4","Can't Lose Them",
TRUE,"Hibernating"
)</f>
        <v>Loyal Customers</v>
      </c>
    </row>
    <row r="3325" spans="1:10" x14ac:dyDescent="0.25">
      <c r="A3325" s="3" t="s">
        <v>3341</v>
      </c>
      <c r="B3325">
        <v>31</v>
      </c>
      <c r="C3325">
        <v>9</v>
      </c>
      <c r="D3325">
        <v>4730.32</v>
      </c>
      <c r="E3325" cm="1">
        <f t="array" ref="E3325">_xlfn.IFS(B3325&gt;87,1,AND(B3325&lt;=87, B3325&gt;45),2,AND(B3325&lt;=45,B3325&gt;18),3,B3325&lt;=18,4)</f>
        <v>3</v>
      </c>
      <c r="F3325" cm="1">
        <f t="array" ref="F3325">_xlfn.IFS(C3325&gt;7,4,AND(C3325&lt;=7, C3325&gt;5),3,AND(C3325&lt;=5,C3325&gt;4),2,C3325&lt;=4,1)</f>
        <v>4</v>
      </c>
      <c r="G3325" cm="1">
        <f t="array" ref="G3325">_xlfn.IFS(D3325&gt;4094,4,AND(D3325&lt;=4094, D3325&gt;2784),3,AND(D3325&lt;=2784,D3325&gt;1779),2,D3325&lt;=1779,1)</f>
        <v>4</v>
      </c>
      <c r="H3325">
        <f t="shared" si="51"/>
        <v>344</v>
      </c>
      <c r="I3325" t="str" cm="1">
        <f t="array" ref="I3325">_xlfn.IFS(H3325&gt;411,"Platinum",AND(H3325&lt;=411, H3325&gt;311),"Gold",AND(H3325&lt;=311,H3325&gt;211),"Silver",H3325&lt;=211,"Bronze")</f>
        <v>Gold</v>
      </c>
      <c r="J3325" t="str" cm="1">
        <f t="array" ref="J3325">_xlfn.IFS(
H3325="444","Champions",
LEFT(H3325,1)="4","Loyal Customers",
MID(H3325,2,1)="4","Potential Loyalists",
LEFT(H3325,1)="3","Promising",
LEFT(H3325,1)="2","Customers Needing Attention",
LEFT(H3325,1)&lt;="2","At Risk",
RIGHT(H3325,1)="4","Can't Lose Them",
TRUE,"Hibernating"
)</f>
        <v>Potential Loyalists</v>
      </c>
    </row>
    <row r="3326" spans="1:10" x14ac:dyDescent="0.25">
      <c r="A3326" s="3" t="s">
        <v>3342</v>
      </c>
      <c r="B3326">
        <v>125</v>
      </c>
      <c r="C3326">
        <v>3</v>
      </c>
      <c r="D3326">
        <v>672.39</v>
      </c>
      <c r="E3326" cm="1">
        <f t="array" ref="E3326">_xlfn.IFS(B3326&gt;87,1,AND(B3326&lt;=87, B3326&gt;45),2,AND(B3326&lt;=45,B3326&gt;18),3,B3326&lt;=18,4)</f>
        <v>1</v>
      </c>
      <c r="F3326" cm="1">
        <f t="array" ref="F3326">_xlfn.IFS(C3326&gt;7,4,AND(C3326&lt;=7, C3326&gt;5),3,AND(C3326&lt;=5,C3326&gt;4),2,C3326&lt;=4,1)</f>
        <v>1</v>
      </c>
      <c r="G3326" cm="1">
        <f t="array" ref="G3326">_xlfn.IFS(D3326&gt;4094,4,AND(D3326&lt;=4094, D3326&gt;2784),3,AND(D3326&lt;=2784,D3326&gt;1779),2,D3326&lt;=1779,1)</f>
        <v>1</v>
      </c>
      <c r="H3326">
        <f t="shared" si="51"/>
        <v>111</v>
      </c>
      <c r="I3326" t="str" cm="1">
        <f t="array" ref="I3326">_xlfn.IFS(H3326&gt;411,"Platinum",AND(H3326&lt;=411, H3326&gt;311),"Gold",AND(H3326&lt;=311,H3326&gt;211),"Silver",H3326&lt;=211,"Bronze")</f>
        <v>Bronze</v>
      </c>
      <c r="J3326" t="str" cm="1">
        <f t="array" ref="J3326">_xlfn.IFS(
H3326="444","Champions",
LEFT(H3326,1)="4","Loyal Customers",
MID(H3326,2,1)="4","Potential Loyalists",
LEFT(H3326,1)="3","Promising",
LEFT(H3326,1)="2","Customers Needing Attention",
LEFT(H3326,1)&lt;="2","At Risk",
RIGHT(H3326,1)="4","Can't Lose Them",
TRUE,"Hibernating"
)</f>
        <v>At Risk</v>
      </c>
    </row>
    <row r="3327" spans="1:10" x14ac:dyDescent="0.25">
      <c r="A3327" s="3" t="s">
        <v>3343</v>
      </c>
      <c r="B3327">
        <v>82</v>
      </c>
      <c r="C3327">
        <v>3</v>
      </c>
      <c r="D3327">
        <v>2129.34</v>
      </c>
      <c r="E3327" cm="1">
        <f t="array" ref="E3327">_xlfn.IFS(B3327&gt;87,1,AND(B3327&lt;=87, B3327&gt;45),2,AND(B3327&lt;=45,B3327&gt;18),3,B3327&lt;=18,4)</f>
        <v>2</v>
      </c>
      <c r="F3327" cm="1">
        <f t="array" ref="F3327">_xlfn.IFS(C3327&gt;7,4,AND(C3327&lt;=7, C3327&gt;5),3,AND(C3327&lt;=5,C3327&gt;4),2,C3327&lt;=4,1)</f>
        <v>1</v>
      </c>
      <c r="G3327" cm="1">
        <f t="array" ref="G3327">_xlfn.IFS(D3327&gt;4094,4,AND(D3327&lt;=4094, D3327&gt;2784),3,AND(D3327&lt;=2784,D3327&gt;1779),2,D3327&lt;=1779,1)</f>
        <v>2</v>
      </c>
      <c r="H3327">
        <f t="shared" si="51"/>
        <v>212</v>
      </c>
      <c r="I3327" t="str" cm="1">
        <f t="array" ref="I3327">_xlfn.IFS(H3327&gt;411,"Platinum",AND(H3327&lt;=411, H3327&gt;311),"Gold",AND(H3327&lt;=311,H3327&gt;211),"Silver",H3327&lt;=211,"Bronze")</f>
        <v>Silver</v>
      </c>
      <c r="J3327" t="str" cm="1">
        <f t="array" ref="J3327">_xlfn.IFS(
H3327="444","Champions",
LEFT(H3327,1)="4","Loyal Customers",
MID(H3327,2,1)="4","Potential Loyalists",
LEFT(H3327,1)="3","Promising",
LEFT(H3327,1)="2","Customers Needing Attention",
LEFT(H3327,1)&lt;="2","At Risk",
RIGHT(H3327,1)="4","Can't Lose Them",
TRUE,"Hibernating"
)</f>
        <v>Customers Needing Attention</v>
      </c>
    </row>
    <row r="3328" spans="1:10" x14ac:dyDescent="0.25">
      <c r="A3328" s="3" t="s">
        <v>3344</v>
      </c>
      <c r="B3328">
        <v>114</v>
      </c>
      <c r="C3328">
        <v>5</v>
      </c>
      <c r="D3328">
        <v>2521.58</v>
      </c>
      <c r="E3328" cm="1">
        <f t="array" ref="E3328">_xlfn.IFS(B3328&gt;87,1,AND(B3328&lt;=87, B3328&gt;45),2,AND(B3328&lt;=45,B3328&gt;18),3,B3328&lt;=18,4)</f>
        <v>1</v>
      </c>
      <c r="F3328" cm="1">
        <f t="array" ref="F3328">_xlfn.IFS(C3328&gt;7,4,AND(C3328&lt;=7, C3328&gt;5),3,AND(C3328&lt;=5,C3328&gt;4),2,C3328&lt;=4,1)</f>
        <v>2</v>
      </c>
      <c r="G3328" cm="1">
        <f t="array" ref="G3328">_xlfn.IFS(D3328&gt;4094,4,AND(D3328&lt;=4094, D3328&gt;2784),3,AND(D3328&lt;=2784,D3328&gt;1779),2,D3328&lt;=1779,1)</f>
        <v>2</v>
      </c>
      <c r="H3328">
        <f t="shared" si="51"/>
        <v>122</v>
      </c>
      <c r="I3328" t="str" cm="1">
        <f t="array" ref="I3328">_xlfn.IFS(H3328&gt;411,"Platinum",AND(H3328&lt;=411, H3328&gt;311),"Gold",AND(H3328&lt;=311,H3328&gt;211),"Silver",H3328&lt;=211,"Bronze")</f>
        <v>Bronze</v>
      </c>
      <c r="J3328" t="str" cm="1">
        <f t="array" ref="J3328">_xlfn.IFS(
H3328="444","Champions",
LEFT(H3328,1)="4","Loyal Customers",
MID(H3328,2,1)="4","Potential Loyalists",
LEFT(H3328,1)="3","Promising",
LEFT(H3328,1)="2","Customers Needing Attention",
LEFT(H3328,1)&lt;="2","At Risk",
RIGHT(H3328,1)="4","Can't Lose Them",
TRUE,"Hibernating"
)</f>
        <v>At Risk</v>
      </c>
    </row>
    <row r="3329" spans="1:10" x14ac:dyDescent="0.25">
      <c r="A3329" s="3" t="s">
        <v>3345</v>
      </c>
      <c r="B3329">
        <v>140</v>
      </c>
      <c r="C3329">
        <v>4</v>
      </c>
      <c r="D3329">
        <v>1964.52</v>
      </c>
      <c r="E3329" cm="1">
        <f t="array" ref="E3329">_xlfn.IFS(B3329&gt;87,1,AND(B3329&lt;=87, B3329&gt;45),2,AND(B3329&lt;=45,B3329&gt;18),3,B3329&lt;=18,4)</f>
        <v>1</v>
      </c>
      <c r="F3329" cm="1">
        <f t="array" ref="F3329">_xlfn.IFS(C3329&gt;7,4,AND(C3329&lt;=7, C3329&gt;5),3,AND(C3329&lt;=5,C3329&gt;4),2,C3329&lt;=4,1)</f>
        <v>1</v>
      </c>
      <c r="G3329" cm="1">
        <f t="array" ref="G3329">_xlfn.IFS(D3329&gt;4094,4,AND(D3329&lt;=4094, D3329&gt;2784),3,AND(D3329&lt;=2784,D3329&gt;1779),2,D3329&lt;=1779,1)</f>
        <v>2</v>
      </c>
      <c r="H3329">
        <f t="shared" si="51"/>
        <v>112</v>
      </c>
      <c r="I3329" t="str" cm="1">
        <f t="array" ref="I3329">_xlfn.IFS(H3329&gt;411,"Platinum",AND(H3329&lt;=411, H3329&gt;311),"Gold",AND(H3329&lt;=311,H3329&gt;211),"Silver",H3329&lt;=211,"Bronze")</f>
        <v>Bronze</v>
      </c>
      <c r="J3329" t="str" cm="1">
        <f t="array" ref="J3329">_xlfn.IFS(
H3329="444","Champions",
LEFT(H3329,1)="4","Loyal Customers",
MID(H3329,2,1)="4","Potential Loyalists",
LEFT(H3329,1)="3","Promising",
LEFT(H3329,1)="2","Customers Needing Attention",
LEFT(H3329,1)&lt;="2","At Risk",
RIGHT(H3329,1)="4","Can't Lose Them",
TRUE,"Hibernating"
)</f>
        <v>At Risk</v>
      </c>
    </row>
    <row r="3330" spans="1:10" x14ac:dyDescent="0.25">
      <c r="A3330" s="3" t="s">
        <v>3346</v>
      </c>
      <c r="B3330">
        <v>27</v>
      </c>
      <c r="C3330">
        <v>6</v>
      </c>
      <c r="D3330">
        <v>4284.21</v>
      </c>
      <c r="E3330" cm="1">
        <f t="array" ref="E3330">_xlfn.IFS(B3330&gt;87,1,AND(B3330&lt;=87, B3330&gt;45),2,AND(B3330&lt;=45,B3330&gt;18),3,B3330&lt;=18,4)</f>
        <v>3</v>
      </c>
      <c r="F3330" cm="1">
        <f t="array" ref="F3330">_xlfn.IFS(C3330&gt;7,4,AND(C3330&lt;=7, C3330&gt;5),3,AND(C3330&lt;=5,C3330&gt;4),2,C3330&lt;=4,1)</f>
        <v>3</v>
      </c>
      <c r="G3330" cm="1">
        <f t="array" ref="G3330">_xlfn.IFS(D3330&gt;4094,4,AND(D3330&lt;=4094, D3330&gt;2784),3,AND(D3330&lt;=2784,D3330&gt;1779),2,D3330&lt;=1779,1)</f>
        <v>4</v>
      </c>
      <c r="H3330">
        <f t="shared" si="51"/>
        <v>334</v>
      </c>
      <c r="I3330" t="str" cm="1">
        <f t="array" ref="I3330">_xlfn.IFS(H3330&gt;411,"Platinum",AND(H3330&lt;=411, H3330&gt;311),"Gold",AND(H3330&lt;=311,H3330&gt;211),"Silver",H3330&lt;=211,"Bronze")</f>
        <v>Gold</v>
      </c>
      <c r="J3330" t="str" cm="1">
        <f t="array" ref="J3330">_xlfn.IFS(
H3330="444","Champions",
LEFT(H3330,1)="4","Loyal Customers",
MID(H3330,2,1)="4","Potential Loyalists",
LEFT(H3330,1)="3","Promising",
LEFT(H3330,1)="2","Customers Needing Attention",
LEFT(H3330,1)&lt;="2","At Risk",
RIGHT(H3330,1)="4","Can't Lose Them",
TRUE,"Hibernating"
)</f>
        <v>Promising</v>
      </c>
    </row>
    <row r="3331" spans="1:10" x14ac:dyDescent="0.25">
      <c r="A3331" s="3" t="s">
        <v>3347</v>
      </c>
      <c r="B3331">
        <v>37</v>
      </c>
      <c r="C3331">
        <v>6</v>
      </c>
      <c r="D3331">
        <v>563.37</v>
      </c>
      <c r="E3331" cm="1">
        <f t="array" ref="E3331">_xlfn.IFS(B3331&gt;87,1,AND(B3331&lt;=87, B3331&gt;45),2,AND(B3331&lt;=45,B3331&gt;18),3,B3331&lt;=18,4)</f>
        <v>3</v>
      </c>
      <c r="F3331" cm="1">
        <f t="array" ref="F3331">_xlfn.IFS(C3331&gt;7,4,AND(C3331&lt;=7, C3331&gt;5),3,AND(C3331&lt;=5,C3331&gt;4),2,C3331&lt;=4,1)</f>
        <v>3</v>
      </c>
      <c r="G3331" cm="1">
        <f t="array" ref="G3331">_xlfn.IFS(D3331&gt;4094,4,AND(D3331&lt;=4094, D3331&gt;2784),3,AND(D3331&lt;=2784,D3331&gt;1779),2,D3331&lt;=1779,1)</f>
        <v>1</v>
      </c>
      <c r="H3331">
        <f t="shared" si="51"/>
        <v>331</v>
      </c>
      <c r="I3331" t="str" cm="1">
        <f t="array" ref="I3331">_xlfn.IFS(H3331&gt;411,"Platinum",AND(H3331&lt;=411, H3331&gt;311),"Gold",AND(H3331&lt;=311,H3331&gt;211),"Silver",H3331&lt;=211,"Bronze")</f>
        <v>Gold</v>
      </c>
      <c r="J3331" t="str" cm="1">
        <f t="array" ref="J3331">_xlfn.IFS(
H3331="444","Champions",
LEFT(H3331,1)="4","Loyal Customers",
MID(H3331,2,1)="4","Potential Loyalists",
LEFT(H3331,1)="3","Promising",
LEFT(H3331,1)="2","Customers Needing Attention",
LEFT(H3331,1)&lt;="2","At Risk",
RIGHT(H3331,1)="4","Can't Lose Them",
TRUE,"Hibernating"
)</f>
        <v>Promising</v>
      </c>
    </row>
    <row r="3332" spans="1:10" x14ac:dyDescent="0.25">
      <c r="A3332" s="3" t="s">
        <v>3348</v>
      </c>
      <c r="B3332">
        <v>34</v>
      </c>
      <c r="C3332">
        <v>8</v>
      </c>
      <c r="D3332">
        <v>2838.72</v>
      </c>
      <c r="E3332" cm="1">
        <f t="array" ref="E3332">_xlfn.IFS(B3332&gt;87,1,AND(B3332&lt;=87, B3332&gt;45),2,AND(B3332&lt;=45,B3332&gt;18),3,B3332&lt;=18,4)</f>
        <v>3</v>
      </c>
      <c r="F3332" cm="1">
        <f t="array" ref="F3332">_xlfn.IFS(C3332&gt;7,4,AND(C3332&lt;=7, C3332&gt;5),3,AND(C3332&lt;=5,C3332&gt;4),2,C3332&lt;=4,1)</f>
        <v>4</v>
      </c>
      <c r="G3332" cm="1">
        <f t="array" ref="G3332">_xlfn.IFS(D3332&gt;4094,4,AND(D3332&lt;=4094, D3332&gt;2784),3,AND(D3332&lt;=2784,D3332&gt;1779),2,D3332&lt;=1779,1)</f>
        <v>3</v>
      </c>
      <c r="H3332">
        <f t="shared" si="51"/>
        <v>343</v>
      </c>
      <c r="I3332" t="str" cm="1">
        <f t="array" ref="I3332">_xlfn.IFS(H3332&gt;411,"Platinum",AND(H3332&lt;=411, H3332&gt;311),"Gold",AND(H3332&lt;=311,H3332&gt;211),"Silver",H3332&lt;=211,"Bronze")</f>
        <v>Gold</v>
      </c>
      <c r="J3332" t="str" cm="1">
        <f t="array" ref="J3332">_xlfn.IFS(
H3332="444","Champions",
LEFT(H3332,1)="4","Loyal Customers",
MID(H3332,2,1)="4","Potential Loyalists",
LEFT(H3332,1)="3","Promising",
LEFT(H3332,1)="2","Customers Needing Attention",
LEFT(H3332,1)&lt;="2","At Risk",
RIGHT(H3332,1)="4","Can't Lose Them",
TRUE,"Hibernating"
)</f>
        <v>Potential Loyalists</v>
      </c>
    </row>
    <row r="3333" spans="1:10" x14ac:dyDescent="0.25">
      <c r="A3333" s="3" t="s">
        <v>3349</v>
      </c>
      <c r="B3333">
        <v>9</v>
      </c>
      <c r="C3333">
        <v>4</v>
      </c>
      <c r="D3333">
        <v>3245.12</v>
      </c>
      <c r="E3333" cm="1">
        <f t="array" ref="E3333">_xlfn.IFS(B3333&gt;87,1,AND(B3333&lt;=87, B3333&gt;45),2,AND(B3333&lt;=45,B3333&gt;18),3,B3333&lt;=18,4)</f>
        <v>4</v>
      </c>
      <c r="F3333" cm="1">
        <f t="array" ref="F3333">_xlfn.IFS(C3333&gt;7,4,AND(C3333&lt;=7, C3333&gt;5),3,AND(C3333&lt;=5,C3333&gt;4),2,C3333&lt;=4,1)</f>
        <v>1</v>
      </c>
      <c r="G3333" cm="1">
        <f t="array" ref="G3333">_xlfn.IFS(D3333&gt;4094,4,AND(D3333&lt;=4094, D3333&gt;2784),3,AND(D3333&lt;=2784,D3333&gt;1779),2,D3333&lt;=1779,1)</f>
        <v>3</v>
      </c>
      <c r="H3333">
        <f t="shared" ref="H3333:H3396" si="52">(100*E3333)+(10*F3333)+G3333</f>
        <v>413</v>
      </c>
      <c r="I3333" t="str" cm="1">
        <f t="array" ref="I3333">_xlfn.IFS(H3333&gt;411,"Platinum",AND(H3333&lt;=411, H3333&gt;311),"Gold",AND(H3333&lt;=311,H3333&gt;211),"Silver",H3333&lt;=211,"Bronze")</f>
        <v>Platinum</v>
      </c>
      <c r="J3333" t="str" cm="1">
        <f t="array" ref="J3333">_xlfn.IFS(
H3333="444","Champions",
LEFT(H3333,1)="4","Loyal Customers",
MID(H3333,2,1)="4","Potential Loyalists",
LEFT(H3333,1)="3","Promising",
LEFT(H3333,1)="2","Customers Needing Attention",
LEFT(H3333,1)&lt;="2","At Risk",
RIGHT(H3333,1)="4","Can't Lose Them",
TRUE,"Hibernating"
)</f>
        <v>Loyal Customers</v>
      </c>
    </row>
    <row r="3334" spans="1:10" x14ac:dyDescent="0.25">
      <c r="A3334" s="3" t="s">
        <v>3350</v>
      </c>
      <c r="B3334">
        <v>64</v>
      </c>
      <c r="C3334">
        <v>9</v>
      </c>
      <c r="D3334">
        <v>7263.6600000000017</v>
      </c>
      <c r="E3334" cm="1">
        <f t="array" ref="E3334">_xlfn.IFS(B3334&gt;87,1,AND(B3334&lt;=87, B3334&gt;45),2,AND(B3334&lt;=45,B3334&gt;18),3,B3334&lt;=18,4)</f>
        <v>2</v>
      </c>
      <c r="F3334" cm="1">
        <f t="array" ref="F3334">_xlfn.IFS(C3334&gt;7,4,AND(C3334&lt;=7, C3334&gt;5),3,AND(C3334&lt;=5,C3334&gt;4),2,C3334&lt;=4,1)</f>
        <v>4</v>
      </c>
      <c r="G3334" cm="1">
        <f t="array" ref="G3334">_xlfn.IFS(D3334&gt;4094,4,AND(D3334&lt;=4094, D3334&gt;2784),3,AND(D3334&lt;=2784,D3334&gt;1779),2,D3334&lt;=1779,1)</f>
        <v>4</v>
      </c>
      <c r="H3334">
        <f t="shared" si="52"/>
        <v>244</v>
      </c>
      <c r="I3334" t="str" cm="1">
        <f t="array" ref="I3334">_xlfn.IFS(H3334&gt;411,"Platinum",AND(H3334&lt;=411, H3334&gt;311),"Gold",AND(H3334&lt;=311,H3334&gt;211),"Silver",H3334&lt;=211,"Bronze")</f>
        <v>Silver</v>
      </c>
      <c r="J3334" t="str" cm="1">
        <f t="array" ref="J3334">_xlfn.IFS(
H3334="444","Champions",
LEFT(H3334,1)="4","Loyal Customers",
MID(H3334,2,1)="4","Potential Loyalists",
LEFT(H3334,1)="3","Promising",
LEFT(H3334,1)="2","Customers Needing Attention",
LEFT(H3334,1)&lt;="2","At Risk",
RIGHT(H3334,1)="4","Can't Lose Them",
TRUE,"Hibernating"
)</f>
        <v>Potential Loyalists</v>
      </c>
    </row>
    <row r="3335" spans="1:10" x14ac:dyDescent="0.25">
      <c r="A3335" s="3" t="s">
        <v>3351</v>
      </c>
      <c r="B3335">
        <v>8</v>
      </c>
      <c r="C3335">
        <v>4</v>
      </c>
      <c r="D3335">
        <v>2074.13</v>
      </c>
      <c r="E3335" cm="1">
        <f t="array" ref="E3335">_xlfn.IFS(B3335&gt;87,1,AND(B3335&lt;=87, B3335&gt;45),2,AND(B3335&lt;=45,B3335&gt;18),3,B3335&lt;=18,4)</f>
        <v>4</v>
      </c>
      <c r="F3335" cm="1">
        <f t="array" ref="F3335">_xlfn.IFS(C3335&gt;7,4,AND(C3335&lt;=7, C3335&gt;5),3,AND(C3335&lt;=5,C3335&gt;4),2,C3335&lt;=4,1)</f>
        <v>1</v>
      </c>
      <c r="G3335" cm="1">
        <f t="array" ref="G3335">_xlfn.IFS(D3335&gt;4094,4,AND(D3335&lt;=4094, D3335&gt;2784),3,AND(D3335&lt;=2784,D3335&gt;1779),2,D3335&lt;=1779,1)</f>
        <v>2</v>
      </c>
      <c r="H3335">
        <f t="shared" si="52"/>
        <v>412</v>
      </c>
      <c r="I3335" t="str" cm="1">
        <f t="array" ref="I3335">_xlfn.IFS(H3335&gt;411,"Platinum",AND(H3335&lt;=411, H3335&gt;311),"Gold",AND(H3335&lt;=311,H3335&gt;211),"Silver",H3335&lt;=211,"Bronze")</f>
        <v>Platinum</v>
      </c>
      <c r="J3335" t="str" cm="1">
        <f t="array" ref="J3335">_xlfn.IFS(
H3335="444","Champions",
LEFT(H3335,1)="4","Loyal Customers",
MID(H3335,2,1)="4","Potential Loyalists",
LEFT(H3335,1)="3","Promising",
LEFT(H3335,1)="2","Customers Needing Attention",
LEFT(H3335,1)&lt;="2","At Risk",
RIGHT(H3335,1)="4","Can't Lose Them",
TRUE,"Hibernating"
)</f>
        <v>Loyal Customers</v>
      </c>
    </row>
    <row r="3336" spans="1:10" x14ac:dyDescent="0.25">
      <c r="A3336" s="3" t="s">
        <v>3352</v>
      </c>
      <c r="B3336">
        <v>104</v>
      </c>
      <c r="C3336">
        <v>4</v>
      </c>
      <c r="D3336">
        <v>3050.76</v>
      </c>
      <c r="E3336" cm="1">
        <f t="array" ref="E3336">_xlfn.IFS(B3336&gt;87,1,AND(B3336&lt;=87, B3336&gt;45),2,AND(B3336&lt;=45,B3336&gt;18),3,B3336&lt;=18,4)</f>
        <v>1</v>
      </c>
      <c r="F3336" cm="1">
        <f t="array" ref="F3336">_xlfn.IFS(C3336&gt;7,4,AND(C3336&lt;=7, C3336&gt;5),3,AND(C3336&lt;=5,C3336&gt;4),2,C3336&lt;=4,1)</f>
        <v>1</v>
      </c>
      <c r="G3336" cm="1">
        <f t="array" ref="G3336">_xlfn.IFS(D3336&gt;4094,4,AND(D3336&lt;=4094, D3336&gt;2784),3,AND(D3336&lt;=2784,D3336&gt;1779),2,D3336&lt;=1779,1)</f>
        <v>3</v>
      </c>
      <c r="H3336">
        <f t="shared" si="52"/>
        <v>113</v>
      </c>
      <c r="I3336" t="str" cm="1">
        <f t="array" ref="I3336">_xlfn.IFS(H3336&gt;411,"Platinum",AND(H3336&lt;=411, H3336&gt;311),"Gold",AND(H3336&lt;=311,H3336&gt;211),"Silver",H3336&lt;=211,"Bronze")</f>
        <v>Bronze</v>
      </c>
      <c r="J3336" t="str" cm="1">
        <f t="array" ref="J3336">_xlfn.IFS(
H3336="444","Champions",
LEFT(H3336,1)="4","Loyal Customers",
MID(H3336,2,1)="4","Potential Loyalists",
LEFT(H3336,1)="3","Promising",
LEFT(H3336,1)="2","Customers Needing Attention",
LEFT(H3336,1)&lt;="2","At Risk",
RIGHT(H3336,1)="4","Can't Lose Them",
TRUE,"Hibernating"
)</f>
        <v>At Risk</v>
      </c>
    </row>
    <row r="3337" spans="1:10" x14ac:dyDescent="0.25">
      <c r="A3337" s="3" t="s">
        <v>3353</v>
      </c>
      <c r="B3337">
        <v>1</v>
      </c>
      <c r="C3337">
        <v>7</v>
      </c>
      <c r="D3337">
        <v>2912.6499999999996</v>
      </c>
      <c r="E3337" cm="1">
        <f t="array" ref="E3337">_xlfn.IFS(B3337&gt;87,1,AND(B3337&lt;=87, B3337&gt;45),2,AND(B3337&lt;=45,B3337&gt;18),3,B3337&lt;=18,4)</f>
        <v>4</v>
      </c>
      <c r="F3337" cm="1">
        <f t="array" ref="F3337">_xlfn.IFS(C3337&gt;7,4,AND(C3337&lt;=7, C3337&gt;5),3,AND(C3337&lt;=5,C3337&gt;4),2,C3337&lt;=4,1)</f>
        <v>3</v>
      </c>
      <c r="G3337" cm="1">
        <f t="array" ref="G3337">_xlfn.IFS(D3337&gt;4094,4,AND(D3337&lt;=4094, D3337&gt;2784),3,AND(D3337&lt;=2784,D3337&gt;1779),2,D3337&lt;=1779,1)</f>
        <v>3</v>
      </c>
      <c r="H3337">
        <f t="shared" si="52"/>
        <v>433</v>
      </c>
      <c r="I3337" t="str" cm="1">
        <f t="array" ref="I3337">_xlfn.IFS(H3337&gt;411,"Platinum",AND(H3337&lt;=411, H3337&gt;311),"Gold",AND(H3337&lt;=311,H3337&gt;211),"Silver",H3337&lt;=211,"Bronze")</f>
        <v>Platinum</v>
      </c>
      <c r="J3337" t="str" cm="1">
        <f t="array" ref="J3337">_xlfn.IFS(
H3337="444","Champions",
LEFT(H3337,1)="4","Loyal Customers",
MID(H3337,2,1)="4","Potential Loyalists",
LEFT(H3337,1)="3","Promising",
LEFT(H3337,1)="2","Customers Needing Attention",
LEFT(H3337,1)&lt;="2","At Risk",
RIGHT(H3337,1)="4","Can't Lose Them",
TRUE,"Hibernating"
)</f>
        <v>Loyal Customers</v>
      </c>
    </row>
    <row r="3338" spans="1:10" x14ac:dyDescent="0.25">
      <c r="A3338" s="3" t="s">
        <v>3354</v>
      </c>
      <c r="B3338">
        <v>24</v>
      </c>
      <c r="C3338">
        <v>5</v>
      </c>
      <c r="D3338">
        <v>3721.92</v>
      </c>
      <c r="E3338" cm="1">
        <f t="array" ref="E3338">_xlfn.IFS(B3338&gt;87,1,AND(B3338&lt;=87, B3338&gt;45),2,AND(B3338&lt;=45,B3338&gt;18),3,B3338&lt;=18,4)</f>
        <v>3</v>
      </c>
      <c r="F3338" cm="1">
        <f t="array" ref="F3338">_xlfn.IFS(C3338&gt;7,4,AND(C3338&lt;=7, C3338&gt;5),3,AND(C3338&lt;=5,C3338&gt;4),2,C3338&lt;=4,1)</f>
        <v>2</v>
      </c>
      <c r="G3338" cm="1">
        <f t="array" ref="G3338">_xlfn.IFS(D3338&gt;4094,4,AND(D3338&lt;=4094, D3338&gt;2784),3,AND(D3338&lt;=2784,D3338&gt;1779),2,D3338&lt;=1779,1)</f>
        <v>3</v>
      </c>
      <c r="H3338">
        <f t="shared" si="52"/>
        <v>323</v>
      </c>
      <c r="I3338" t="str" cm="1">
        <f t="array" ref="I3338">_xlfn.IFS(H3338&gt;411,"Platinum",AND(H3338&lt;=411, H3338&gt;311),"Gold",AND(H3338&lt;=311,H3338&gt;211),"Silver",H3338&lt;=211,"Bronze")</f>
        <v>Gold</v>
      </c>
      <c r="J3338" t="str" cm="1">
        <f t="array" ref="J3338">_xlfn.IFS(
H3338="444","Champions",
LEFT(H3338,1)="4","Loyal Customers",
MID(H3338,2,1)="4","Potential Loyalists",
LEFT(H3338,1)="3","Promising",
LEFT(H3338,1)="2","Customers Needing Attention",
LEFT(H3338,1)&lt;="2","At Risk",
RIGHT(H3338,1)="4","Can't Lose Them",
TRUE,"Hibernating"
)</f>
        <v>Promising</v>
      </c>
    </row>
    <row r="3339" spans="1:10" x14ac:dyDescent="0.25">
      <c r="A3339" s="3" t="s">
        <v>3355</v>
      </c>
      <c r="B3339">
        <v>11</v>
      </c>
      <c r="C3339">
        <v>6</v>
      </c>
      <c r="D3339">
        <v>2708.6</v>
      </c>
      <c r="E3339" cm="1">
        <f t="array" ref="E3339">_xlfn.IFS(B3339&gt;87,1,AND(B3339&lt;=87, B3339&gt;45),2,AND(B3339&lt;=45,B3339&gt;18),3,B3339&lt;=18,4)</f>
        <v>4</v>
      </c>
      <c r="F3339" cm="1">
        <f t="array" ref="F3339">_xlfn.IFS(C3339&gt;7,4,AND(C3339&lt;=7, C3339&gt;5),3,AND(C3339&lt;=5,C3339&gt;4),2,C3339&lt;=4,1)</f>
        <v>3</v>
      </c>
      <c r="G3339" cm="1">
        <f t="array" ref="G3339">_xlfn.IFS(D3339&gt;4094,4,AND(D3339&lt;=4094, D3339&gt;2784),3,AND(D3339&lt;=2784,D3339&gt;1779),2,D3339&lt;=1779,1)</f>
        <v>2</v>
      </c>
      <c r="H3339">
        <f t="shared" si="52"/>
        <v>432</v>
      </c>
      <c r="I3339" t="str" cm="1">
        <f t="array" ref="I3339">_xlfn.IFS(H3339&gt;411,"Platinum",AND(H3339&lt;=411, H3339&gt;311),"Gold",AND(H3339&lt;=311,H3339&gt;211),"Silver",H3339&lt;=211,"Bronze")</f>
        <v>Platinum</v>
      </c>
      <c r="J3339" t="str" cm="1">
        <f t="array" ref="J3339">_xlfn.IFS(
H3339="444","Champions",
LEFT(H3339,1)="4","Loyal Customers",
MID(H3339,2,1)="4","Potential Loyalists",
LEFT(H3339,1)="3","Promising",
LEFT(H3339,1)="2","Customers Needing Attention",
LEFT(H3339,1)&lt;="2","At Risk",
RIGHT(H3339,1)="4","Can't Lose Them",
TRUE,"Hibernating"
)</f>
        <v>Loyal Customers</v>
      </c>
    </row>
    <row r="3340" spans="1:10" x14ac:dyDescent="0.25">
      <c r="A3340" s="3" t="s">
        <v>3356</v>
      </c>
      <c r="B3340">
        <v>18</v>
      </c>
      <c r="C3340">
        <v>6</v>
      </c>
      <c r="D3340">
        <v>2289.0600000000004</v>
      </c>
      <c r="E3340" cm="1">
        <f t="array" ref="E3340">_xlfn.IFS(B3340&gt;87,1,AND(B3340&lt;=87, B3340&gt;45),2,AND(B3340&lt;=45,B3340&gt;18),3,B3340&lt;=18,4)</f>
        <v>4</v>
      </c>
      <c r="F3340" cm="1">
        <f t="array" ref="F3340">_xlfn.IFS(C3340&gt;7,4,AND(C3340&lt;=7, C3340&gt;5),3,AND(C3340&lt;=5,C3340&gt;4),2,C3340&lt;=4,1)</f>
        <v>3</v>
      </c>
      <c r="G3340" cm="1">
        <f t="array" ref="G3340">_xlfn.IFS(D3340&gt;4094,4,AND(D3340&lt;=4094, D3340&gt;2784),3,AND(D3340&lt;=2784,D3340&gt;1779),2,D3340&lt;=1779,1)</f>
        <v>2</v>
      </c>
      <c r="H3340">
        <f t="shared" si="52"/>
        <v>432</v>
      </c>
      <c r="I3340" t="str" cm="1">
        <f t="array" ref="I3340">_xlfn.IFS(H3340&gt;411,"Platinum",AND(H3340&lt;=411, H3340&gt;311),"Gold",AND(H3340&lt;=311,H3340&gt;211),"Silver",H3340&lt;=211,"Bronze")</f>
        <v>Platinum</v>
      </c>
      <c r="J3340" t="str" cm="1">
        <f t="array" ref="J3340">_xlfn.IFS(
H3340="444","Champions",
LEFT(H3340,1)="4","Loyal Customers",
MID(H3340,2,1)="4","Potential Loyalists",
LEFT(H3340,1)="3","Promising",
LEFT(H3340,1)="2","Customers Needing Attention",
LEFT(H3340,1)&lt;="2","At Risk",
RIGHT(H3340,1)="4","Can't Lose Them",
TRUE,"Hibernating"
)</f>
        <v>Loyal Customers</v>
      </c>
    </row>
    <row r="3341" spans="1:10" x14ac:dyDescent="0.25">
      <c r="A3341" s="3" t="s">
        <v>3357</v>
      </c>
      <c r="B3341">
        <v>0</v>
      </c>
      <c r="C3341">
        <v>9</v>
      </c>
      <c r="D3341">
        <v>2360.0900000000006</v>
      </c>
      <c r="E3341" cm="1">
        <f t="array" ref="E3341">_xlfn.IFS(B3341&gt;87,1,AND(B3341&lt;=87, B3341&gt;45),2,AND(B3341&lt;=45,B3341&gt;18),3,B3341&lt;=18,4)</f>
        <v>4</v>
      </c>
      <c r="F3341" cm="1">
        <f t="array" ref="F3341">_xlfn.IFS(C3341&gt;7,4,AND(C3341&lt;=7, C3341&gt;5),3,AND(C3341&lt;=5,C3341&gt;4),2,C3341&lt;=4,1)</f>
        <v>4</v>
      </c>
      <c r="G3341" cm="1">
        <f t="array" ref="G3341">_xlfn.IFS(D3341&gt;4094,4,AND(D3341&lt;=4094, D3341&gt;2784),3,AND(D3341&lt;=2784,D3341&gt;1779),2,D3341&lt;=1779,1)</f>
        <v>2</v>
      </c>
      <c r="H3341">
        <f t="shared" si="52"/>
        <v>442</v>
      </c>
      <c r="I3341" t="str" cm="1">
        <f t="array" ref="I3341">_xlfn.IFS(H3341&gt;411,"Platinum",AND(H3341&lt;=411, H3341&gt;311),"Gold",AND(H3341&lt;=311,H3341&gt;211),"Silver",H3341&lt;=211,"Bronze")</f>
        <v>Platinum</v>
      </c>
      <c r="J3341" t="str" cm="1">
        <f t="array" ref="J3341">_xlfn.IFS(
H3341="444","Champions",
LEFT(H3341,1)="4","Loyal Customers",
MID(H3341,2,1)="4","Potential Loyalists",
LEFT(H3341,1)="3","Promising",
LEFT(H3341,1)="2","Customers Needing Attention",
LEFT(H3341,1)&lt;="2","At Risk",
RIGHT(H3341,1)="4","Can't Lose Them",
TRUE,"Hibernating"
)</f>
        <v>Loyal Customers</v>
      </c>
    </row>
    <row r="3342" spans="1:10" x14ac:dyDescent="0.25">
      <c r="A3342" s="3" t="s">
        <v>3358</v>
      </c>
      <c r="B3342">
        <v>91</v>
      </c>
      <c r="C3342">
        <v>4</v>
      </c>
      <c r="D3342">
        <v>3530.12</v>
      </c>
      <c r="E3342" cm="1">
        <f t="array" ref="E3342">_xlfn.IFS(B3342&gt;87,1,AND(B3342&lt;=87, B3342&gt;45),2,AND(B3342&lt;=45,B3342&gt;18),3,B3342&lt;=18,4)</f>
        <v>1</v>
      </c>
      <c r="F3342" cm="1">
        <f t="array" ref="F3342">_xlfn.IFS(C3342&gt;7,4,AND(C3342&lt;=7, C3342&gt;5),3,AND(C3342&lt;=5,C3342&gt;4),2,C3342&lt;=4,1)</f>
        <v>1</v>
      </c>
      <c r="G3342" cm="1">
        <f t="array" ref="G3342">_xlfn.IFS(D3342&gt;4094,4,AND(D3342&lt;=4094, D3342&gt;2784),3,AND(D3342&lt;=2784,D3342&gt;1779),2,D3342&lt;=1779,1)</f>
        <v>3</v>
      </c>
      <c r="H3342">
        <f t="shared" si="52"/>
        <v>113</v>
      </c>
      <c r="I3342" t="str" cm="1">
        <f t="array" ref="I3342">_xlfn.IFS(H3342&gt;411,"Platinum",AND(H3342&lt;=411, H3342&gt;311),"Gold",AND(H3342&lt;=311,H3342&gt;211),"Silver",H3342&lt;=211,"Bronze")</f>
        <v>Bronze</v>
      </c>
      <c r="J3342" t="str" cm="1">
        <f t="array" ref="J3342">_xlfn.IFS(
H3342="444","Champions",
LEFT(H3342,1)="4","Loyal Customers",
MID(H3342,2,1)="4","Potential Loyalists",
LEFT(H3342,1)="3","Promising",
LEFT(H3342,1)="2","Customers Needing Attention",
LEFT(H3342,1)&lt;="2","At Risk",
RIGHT(H3342,1)="4","Can't Lose Them",
TRUE,"Hibernating"
)</f>
        <v>At Risk</v>
      </c>
    </row>
    <row r="3343" spans="1:10" x14ac:dyDescent="0.25">
      <c r="A3343" s="3" t="s">
        <v>3359</v>
      </c>
      <c r="B3343">
        <v>54</v>
      </c>
      <c r="C3343">
        <v>5</v>
      </c>
      <c r="D3343">
        <v>1009.34</v>
      </c>
      <c r="E3343" cm="1">
        <f t="array" ref="E3343">_xlfn.IFS(B3343&gt;87,1,AND(B3343&lt;=87, B3343&gt;45),2,AND(B3343&lt;=45,B3343&gt;18),3,B3343&lt;=18,4)</f>
        <v>2</v>
      </c>
      <c r="F3343" cm="1">
        <f t="array" ref="F3343">_xlfn.IFS(C3343&gt;7,4,AND(C3343&lt;=7, C3343&gt;5),3,AND(C3343&lt;=5,C3343&gt;4),2,C3343&lt;=4,1)</f>
        <v>2</v>
      </c>
      <c r="G3343" cm="1">
        <f t="array" ref="G3343">_xlfn.IFS(D3343&gt;4094,4,AND(D3343&lt;=4094, D3343&gt;2784),3,AND(D3343&lt;=2784,D3343&gt;1779),2,D3343&lt;=1779,1)</f>
        <v>1</v>
      </c>
      <c r="H3343">
        <f t="shared" si="52"/>
        <v>221</v>
      </c>
      <c r="I3343" t="str" cm="1">
        <f t="array" ref="I3343">_xlfn.IFS(H3343&gt;411,"Platinum",AND(H3343&lt;=411, H3343&gt;311),"Gold",AND(H3343&lt;=311,H3343&gt;211),"Silver",H3343&lt;=211,"Bronze")</f>
        <v>Silver</v>
      </c>
      <c r="J3343" t="str" cm="1">
        <f t="array" ref="J3343">_xlfn.IFS(
H3343="444","Champions",
LEFT(H3343,1)="4","Loyal Customers",
MID(H3343,2,1)="4","Potential Loyalists",
LEFT(H3343,1)="3","Promising",
LEFT(H3343,1)="2","Customers Needing Attention",
LEFT(H3343,1)&lt;="2","At Risk",
RIGHT(H3343,1)="4","Can't Lose Them",
TRUE,"Hibernating"
)</f>
        <v>Customers Needing Attention</v>
      </c>
    </row>
    <row r="3344" spans="1:10" x14ac:dyDescent="0.25">
      <c r="A3344" s="3" t="s">
        <v>3360</v>
      </c>
      <c r="B3344">
        <v>54</v>
      </c>
      <c r="C3344">
        <v>1</v>
      </c>
      <c r="D3344">
        <v>309.81</v>
      </c>
      <c r="E3344" cm="1">
        <f t="array" ref="E3344">_xlfn.IFS(B3344&gt;87,1,AND(B3344&lt;=87, B3344&gt;45),2,AND(B3344&lt;=45,B3344&gt;18),3,B3344&lt;=18,4)</f>
        <v>2</v>
      </c>
      <c r="F3344" cm="1">
        <f t="array" ref="F3344">_xlfn.IFS(C3344&gt;7,4,AND(C3344&lt;=7, C3344&gt;5),3,AND(C3344&lt;=5,C3344&gt;4),2,C3344&lt;=4,1)</f>
        <v>1</v>
      </c>
      <c r="G3344" cm="1">
        <f t="array" ref="G3344">_xlfn.IFS(D3344&gt;4094,4,AND(D3344&lt;=4094, D3344&gt;2784),3,AND(D3344&lt;=2784,D3344&gt;1779),2,D3344&lt;=1779,1)</f>
        <v>1</v>
      </c>
      <c r="H3344">
        <f t="shared" si="52"/>
        <v>211</v>
      </c>
      <c r="I3344" t="str" cm="1">
        <f t="array" ref="I3344">_xlfn.IFS(H3344&gt;411,"Platinum",AND(H3344&lt;=411, H3344&gt;311),"Gold",AND(H3344&lt;=311,H3344&gt;211),"Silver",H3344&lt;=211,"Bronze")</f>
        <v>Bronze</v>
      </c>
      <c r="J3344" t="str" cm="1">
        <f t="array" ref="J3344">_xlfn.IFS(
H3344="444","Champions",
LEFT(H3344,1)="4","Loyal Customers",
MID(H3344,2,1)="4","Potential Loyalists",
LEFT(H3344,1)="3","Promising",
LEFT(H3344,1)="2","Customers Needing Attention",
LEFT(H3344,1)&lt;="2","At Risk",
RIGHT(H3344,1)="4","Can't Lose Them",
TRUE,"Hibernating"
)</f>
        <v>Customers Needing Attention</v>
      </c>
    </row>
    <row r="3345" spans="1:10" x14ac:dyDescent="0.25">
      <c r="A3345" s="3" t="s">
        <v>3361</v>
      </c>
      <c r="B3345">
        <v>69</v>
      </c>
      <c r="C3345">
        <v>4</v>
      </c>
      <c r="D3345">
        <v>703.62</v>
      </c>
      <c r="E3345" cm="1">
        <f t="array" ref="E3345">_xlfn.IFS(B3345&gt;87,1,AND(B3345&lt;=87, B3345&gt;45),2,AND(B3345&lt;=45,B3345&gt;18),3,B3345&lt;=18,4)</f>
        <v>2</v>
      </c>
      <c r="F3345" cm="1">
        <f t="array" ref="F3345">_xlfn.IFS(C3345&gt;7,4,AND(C3345&lt;=7, C3345&gt;5),3,AND(C3345&lt;=5,C3345&gt;4),2,C3345&lt;=4,1)</f>
        <v>1</v>
      </c>
      <c r="G3345" cm="1">
        <f t="array" ref="G3345">_xlfn.IFS(D3345&gt;4094,4,AND(D3345&lt;=4094, D3345&gt;2784),3,AND(D3345&lt;=2784,D3345&gt;1779),2,D3345&lt;=1779,1)</f>
        <v>1</v>
      </c>
      <c r="H3345">
        <f t="shared" si="52"/>
        <v>211</v>
      </c>
      <c r="I3345" t="str" cm="1">
        <f t="array" ref="I3345">_xlfn.IFS(H3345&gt;411,"Platinum",AND(H3345&lt;=411, H3345&gt;311),"Gold",AND(H3345&lt;=311,H3345&gt;211),"Silver",H3345&lt;=211,"Bronze")</f>
        <v>Bronze</v>
      </c>
      <c r="J3345" t="str" cm="1">
        <f t="array" ref="J3345">_xlfn.IFS(
H3345="444","Champions",
LEFT(H3345,1)="4","Loyal Customers",
MID(H3345,2,1)="4","Potential Loyalists",
LEFT(H3345,1)="3","Promising",
LEFT(H3345,1)="2","Customers Needing Attention",
LEFT(H3345,1)&lt;="2","At Risk",
RIGHT(H3345,1)="4","Can't Lose Them",
TRUE,"Hibernating"
)</f>
        <v>Customers Needing Attention</v>
      </c>
    </row>
    <row r="3346" spans="1:10" x14ac:dyDescent="0.25">
      <c r="A3346" s="3" t="s">
        <v>3362</v>
      </c>
      <c r="B3346">
        <v>46</v>
      </c>
      <c r="C3346">
        <v>6</v>
      </c>
      <c r="D3346">
        <v>4499.38</v>
      </c>
      <c r="E3346" cm="1">
        <f t="array" ref="E3346">_xlfn.IFS(B3346&gt;87,1,AND(B3346&lt;=87, B3346&gt;45),2,AND(B3346&lt;=45,B3346&gt;18),3,B3346&lt;=18,4)</f>
        <v>2</v>
      </c>
      <c r="F3346" cm="1">
        <f t="array" ref="F3346">_xlfn.IFS(C3346&gt;7,4,AND(C3346&lt;=7, C3346&gt;5),3,AND(C3346&lt;=5,C3346&gt;4),2,C3346&lt;=4,1)</f>
        <v>3</v>
      </c>
      <c r="G3346" cm="1">
        <f t="array" ref="G3346">_xlfn.IFS(D3346&gt;4094,4,AND(D3346&lt;=4094, D3346&gt;2784),3,AND(D3346&lt;=2784,D3346&gt;1779),2,D3346&lt;=1779,1)</f>
        <v>4</v>
      </c>
      <c r="H3346">
        <f t="shared" si="52"/>
        <v>234</v>
      </c>
      <c r="I3346" t="str" cm="1">
        <f t="array" ref="I3346">_xlfn.IFS(H3346&gt;411,"Platinum",AND(H3346&lt;=411, H3346&gt;311),"Gold",AND(H3346&lt;=311,H3346&gt;211),"Silver",H3346&lt;=211,"Bronze")</f>
        <v>Silver</v>
      </c>
      <c r="J3346" t="str" cm="1">
        <f t="array" ref="J3346">_xlfn.IFS(
H3346="444","Champions",
LEFT(H3346,1)="4","Loyal Customers",
MID(H3346,2,1)="4","Potential Loyalists",
LEFT(H3346,1)="3","Promising",
LEFT(H3346,1)="2","Customers Needing Attention",
LEFT(H3346,1)&lt;="2","At Risk",
RIGHT(H3346,1)="4","Can't Lose Them",
TRUE,"Hibernating"
)</f>
        <v>Customers Needing Attention</v>
      </c>
    </row>
    <row r="3347" spans="1:10" x14ac:dyDescent="0.25">
      <c r="A3347" s="3" t="s">
        <v>3363</v>
      </c>
      <c r="B3347">
        <v>121</v>
      </c>
      <c r="C3347">
        <v>7</v>
      </c>
      <c r="D3347">
        <v>4261</v>
      </c>
      <c r="E3347" cm="1">
        <f t="array" ref="E3347">_xlfn.IFS(B3347&gt;87,1,AND(B3347&lt;=87, B3347&gt;45),2,AND(B3347&lt;=45,B3347&gt;18),3,B3347&lt;=18,4)</f>
        <v>1</v>
      </c>
      <c r="F3347" cm="1">
        <f t="array" ref="F3347">_xlfn.IFS(C3347&gt;7,4,AND(C3347&lt;=7, C3347&gt;5),3,AND(C3347&lt;=5,C3347&gt;4),2,C3347&lt;=4,1)</f>
        <v>3</v>
      </c>
      <c r="G3347" cm="1">
        <f t="array" ref="G3347">_xlfn.IFS(D3347&gt;4094,4,AND(D3347&lt;=4094, D3347&gt;2784),3,AND(D3347&lt;=2784,D3347&gt;1779),2,D3347&lt;=1779,1)</f>
        <v>4</v>
      </c>
      <c r="H3347">
        <f t="shared" si="52"/>
        <v>134</v>
      </c>
      <c r="I3347" t="str" cm="1">
        <f t="array" ref="I3347">_xlfn.IFS(H3347&gt;411,"Platinum",AND(H3347&lt;=411, H3347&gt;311),"Gold",AND(H3347&lt;=311,H3347&gt;211),"Silver",H3347&lt;=211,"Bronze")</f>
        <v>Bronze</v>
      </c>
      <c r="J3347" t="str" cm="1">
        <f t="array" ref="J3347">_xlfn.IFS(
H3347="444","Champions",
LEFT(H3347,1)="4","Loyal Customers",
MID(H3347,2,1)="4","Potential Loyalists",
LEFT(H3347,1)="3","Promising",
LEFT(H3347,1)="2","Customers Needing Attention",
LEFT(H3347,1)&lt;="2","At Risk",
RIGHT(H3347,1)="4","Can't Lose Them",
TRUE,"Hibernating"
)</f>
        <v>At Risk</v>
      </c>
    </row>
    <row r="3348" spans="1:10" x14ac:dyDescent="0.25">
      <c r="A3348" s="3" t="s">
        <v>3364</v>
      </c>
      <c r="B3348">
        <v>98</v>
      </c>
      <c r="C3348">
        <v>5</v>
      </c>
      <c r="D3348">
        <v>4753.84</v>
      </c>
      <c r="E3348" cm="1">
        <f t="array" ref="E3348">_xlfn.IFS(B3348&gt;87,1,AND(B3348&lt;=87, B3348&gt;45),2,AND(B3348&lt;=45,B3348&gt;18),3,B3348&lt;=18,4)</f>
        <v>1</v>
      </c>
      <c r="F3348" cm="1">
        <f t="array" ref="F3348">_xlfn.IFS(C3348&gt;7,4,AND(C3348&lt;=7, C3348&gt;5),3,AND(C3348&lt;=5,C3348&gt;4),2,C3348&lt;=4,1)</f>
        <v>2</v>
      </c>
      <c r="G3348" cm="1">
        <f t="array" ref="G3348">_xlfn.IFS(D3348&gt;4094,4,AND(D3348&lt;=4094, D3348&gt;2784),3,AND(D3348&lt;=2784,D3348&gt;1779),2,D3348&lt;=1779,1)</f>
        <v>4</v>
      </c>
      <c r="H3348">
        <f t="shared" si="52"/>
        <v>124</v>
      </c>
      <c r="I3348" t="str" cm="1">
        <f t="array" ref="I3348">_xlfn.IFS(H3348&gt;411,"Platinum",AND(H3348&lt;=411, H3348&gt;311),"Gold",AND(H3348&lt;=311,H3348&gt;211),"Silver",H3348&lt;=211,"Bronze")</f>
        <v>Bronze</v>
      </c>
      <c r="J3348" t="str" cm="1">
        <f t="array" ref="J3348">_xlfn.IFS(
H3348="444","Champions",
LEFT(H3348,1)="4","Loyal Customers",
MID(H3348,2,1)="4","Potential Loyalists",
LEFT(H3348,1)="3","Promising",
LEFT(H3348,1)="2","Customers Needing Attention",
LEFT(H3348,1)&lt;="2","At Risk",
RIGHT(H3348,1)="4","Can't Lose Them",
TRUE,"Hibernating"
)</f>
        <v>At Risk</v>
      </c>
    </row>
    <row r="3349" spans="1:10" x14ac:dyDescent="0.25">
      <c r="A3349" s="3" t="s">
        <v>3365</v>
      </c>
      <c r="B3349">
        <v>293</v>
      </c>
      <c r="C3349">
        <v>5</v>
      </c>
      <c r="D3349">
        <v>4295.0200000000004</v>
      </c>
      <c r="E3349" cm="1">
        <f t="array" ref="E3349">_xlfn.IFS(B3349&gt;87,1,AND(B3349&lt;=87, B3349&gt;45),2,AND(B3349&lt;=45,B3349&gt;18),3,B3349&lt;=18,4)</f>
        <v>1</v>
      </c>
      <c r="F3349" cm="1">
        <f t="array" ref="F3349">_xlfn.IFS(C3349&gt;7,4,AND(C3349&lt;=7, C3349&gt;5),3,AND(C3349&lt;=5,C3349&gt;4),2,C3349&lt;=4,1)</f>
        <v>2</v>
      </c>
      <c r="G3349" cm="1">
        <f t="array" ref="G3349">_xlfn.IFS(D3349&gt;4094,4,AND(D3349&lt;=4094, D3349&gt;2784),3,AND(D3349&lt;=2784,D3349&gt;1779),2,D3349&lt;=1779,1)</f>
        <v>4</v>
      </c>
      <c r="H3349">
        <f t="shared" si="52"/>
        <v>124</v>
      </c>
      <c r="I3349" t="str" cm="1">
        <f t="array" ref="I3349">_xlfn.IFS(H3349&gt;411,"Platinum",AND(H3349&lt;=411, H3349&gt;311),"Gold",AND(H3349&lt;=311,H3349&gt;211),"Silver",H3349&lt;=211,"Bronze")</f>
        <v>Bronze</v>
      </c>
      <c r="J3349" t="str" cm="1">
        <f t="array" ref="J3349">_xlfn.IFS(
H3349="444","Champions",
LEFT(H3349,1)="4","Loyal Customers",
MID(H3349,2,1)="4","Potential Loyalists",
LEFT(H3349,1)="3","Promising",
LEFT(H3349,1)="2","Customers Needing Attention",
LEFT(H3349,1)&lt;="2","At Risk",
RIGHT(H3349,1)="4","Can't Lose Them",
TRUE,"Hibernating"
)</f>
        <v>At Risk</v>
      </c>
    </row>
    <row r="3350" spans="1:10" x14ac:dyDescent="0.25">
      <c r="A3350" s="3" t="s">
        <v>3366</v>
      </c>
      <c r="B3350">
        <v>83</v>
      </c>
      <c r="C3350">
        <v>6</v>
      </c>
      <c r="D3350">
        <v>5534.8300000000008</v>
      </c>
      <c r="E3350" cm="1">
        <f t="array" ref="E3350">_xlfn.IFS(B3350&gt;87,1,AND(B3350&lt;=87, B3350&gt;45),2,AND(B3350&lt;=45,B3350&gt;18),3,B3350&lt;=18,4)</f>
        <v>2</v>
      </c>
      <c r="F3350" cm="1">
        <f t="array" ref="F3350">_xlfn.IFS(C3350&gt;7,4,AND(C3350&lt;=7, C3350&gt;5),3,AND(C3350&lt;=5,C3350&gt;4),2,C3350&lt;=4,1)</f>
        <v>3</v>
      </c>
      <c r="G3350" cm="1">
        <f t="array" ref="G3350">_xlfn.IFS(D3350&gt;4094,4,AND(D3350&lt;=4094, D3350&gt;2784),3,AND(D3350&lt;=2784,D3350&gt;1779),2,D3350&lt;=1779,1)</f>
        <v>4</v>
      </c>
      <c r="H3350">
        <f t="shared" si="52"/>
        <v>234</v>
      </c>
      <c r="I3350" t="str" cm="1">
        <f t="array" ref="I3350">_xlfn.IFS(H3350&gt;411,"Platinum",AND(H3350&lt;=411, H3350&gt;311),"Gold",AND(H3350&lt;=311,H3350&gt;211),"Silver",H3350&lt;=211,"Bronze")</f>
        <v>Silver</v>
      </c>
      <c r="J3350" t="str" cm="1">
        <f t="array" ref="J3350">_xlfn.IFS(
H3350="444","Champions",
LEFT(H3350,1)="4","Loyal Customers",
MID(H3350,2,1)="4","Potential Loyalists",
LEFT(H3350,1)="3","Promising",
LEFT(H3350,1)="2","Customers Needing Attention",
LEFT(H3350,1)&lt;="2","At Risk",
RIGHT(H3350,1)="4","Can't Lose Them",
TRUE,"Hibernating"
)</f>
        <v>Customers Needing Attention</v>
      </c>
    </row>
    <row r="3351" spans="1:10" x14ac:dyDescent="0.25">
      <c r="A3351" s="3" t="s">
        <v>3367</v>
      </c>
      <c r="B3351">
        <v>18</v>
      </c>
      <c r="C3351">
        <v>9</v>
      </c>
      <c r="D3351">
        <v>3740.7599999999998</v>
      </c>
      <c r="E3351" cm="1">
        <f t="array" ref="E3351">_xlfn.IFS(B3351&gt;87,1,AND(B3351&lt;=87, B3351&gt;45),2,AND(B3351&lt;=45,B3351&gt;18),3,B3351&lt;=18,4)</f>
        <v>4</v>
      </c>
      <c r="F3351" cm="1">
        <f t="array" ref="F3351">_xlfn.IFS(C3351&gt;7,4,AND(C3351&lt;=7, C3351&gt;5),3,AND(C3351&lt;=5,C3351&gt;4),2,C3351&lt;=4,1)</f>
        <v>4</v>
      </c>
      <c r="G3351" cm="1">
        <f t="array" ref="G3351">_xlfn.IFS(D3351&gt;4094,4,AND(D3351&lt;=4094, D3351&gt;2784),3,AND(D3351&lt;=2784,D3351&gt;1779),2,D3351&lt;=1779,1)</f>
        <v>3</v>
      </c>
      <c r="H3351">
        <f t="shared" si="52"/>
        <v>443</v>
      </c>
      <c r="I3351" t="str" cm="1">
        <f t="array" ref="I3351">_xlfn.IFS(H3351&gt;411,"Platinum",AND(H3351&lt;=411, H3351&gt;311),"Gold",AND(H3351&lt;=311,H3351&gt;211),"Silver",H3351&lt;=211,"Bronze")</f>
        <v>Platinum</v>
      </c>
      <c r="J3351" t="str" cm="1">
        <f t="array" ref="J3351">_xlfn.IFS(
H3351="444","Champions",
LEFT(H3351,1)="4","Loyal Customers",
MID(H3351,2,1)="4","Potential Loyalists",
LEFT(H3351,1)="3","Promising",
LEFT(H3351,1)="2","Customers Needing Attention",
LEFT(H3351,1)&lt;="2","At Risk",
RIGHT(H3351,1)="4","Can't Lose Them",
TRUE,"Hibernating"
)</f>
        <v>Loyal Customers</v>
      </c>
    </row>
    <row r="3352" spans="1:10" x14ac:dyDescent="0.25">
      <c r="A3352" s="3" t="s">
        <v>3368</v>
      </c>
      <c r="B3352">
        <v>61</v>
      </c>
      <c r="C3352">
        <v>8</v>
      </c>
      <c r="D3352">
        <v>3818.9700000000003</v>
      </c>
      <c r="E3352" cm="1">
        <f t="array" ref="E3352">_xlfn.IFS(B3352&gt;87,1,AND(B3352&lt;=87, B3352&gt;45),2,AND(B3352&lt;=45,B3352&gt;18),3,B3352&lt;=18,4)</f>
        <v>2</v>
      </c>
      <c r="F3352" cm="1">
        <f t="array" ref="F3352">_xlfn.IFS(C3352&gt;7,4,AND(C3352&lt;=7, C3352&gt;5),3,AND(C3352&lt;=5,C3352&gt;4),2,C3352&lt;=4,1)</f>
        <v>4</v>
      </c>
      <c r="G3352" cm="1">
        <f t="array" ref="G3352">_xlfn.IFS(D3352&gt;4094,4,AND(D3352&lt;=4094, D3352&gt;2784),3,AND(D3352&lt;=2784,D3352&gt;1779),2,D3352&lt;=1779,1)</f>
        <v>3</v>
      </c>
      <c r="H3352">
        <f t="shared" si="52"/>
        <v>243</v>
      </c>
      <c r="I3352" t="str" cm="1">
        <f t="array" ref="I3352">_xlfn.IFS(H3352&gt;411,"Platinum",AND(H3352&lt;=411, H3352&gt;311),"Gold",AND(H3352&lt;=311,H3352&gt;211),"Silver",H3352&lt;=211,"Bronze")</f>
        <v>Silver</v>
      </c>
      <c r="J3352" t="str" cm="1">
        <f t="array" ref="J3352">_xlfn.IFS(
H3352="444","Champions",
LEFT(H3352,1)="4","Loyal Customers",
MID(H3352,2,1)="4","Potential Loyalists",
LEFT(H3352,1)="3","Promising",
LEFT(H3352,1)="2","Customers Needing Attention",
LEFT(H3352,1)&lt;="2","At Risk",
RIGHT(H3352,1)="4","Can't Lose Them",
TRUE,"Hibernating"
)</f>
        <v>Potential Loyalists</v>
      </c>
    </row>
    <row r="3353" spans="1:10" x14ac:dyDescent="0.25">
      <c r="A3353" s="3" t="s">
        <v>3369</v>
      </c>
      <c r="B3353">
        <v>54</v>
      </c>
      <c r="C3353">
        <v>8</v>
      </c>
      <c r="D3353">
        <v>3502.8599999999997</v>
      </c>
      <c r="E3353" cm="1">
        <f t="array" ref="E3353">_xlfn.IFS(B3353&gt;87,1,AND(B3353&lt;=87, B3353&gt;45),2,AND(B3353&lt;=45,B3353&gt;18),3,B3353&lt;=18,4)</f>
        <v>2</v>
      </c>
      <c r="F3353" cm="1">
        <f t="array" ref="F3353">_xlfn.IFS(C3353&gt;7,4,AND(C3353&lt;=7, C3353&gt;5),3,AND(C3353&lt;=5,C3353&gt;4),2,C3353&lt;=4,1)</f>
        <v>4</v>
      </c>
      <c r="G3353" cm="1">
        <f t="array" ref="G3353">_xlfn.IFS(D3353&gt;4094,4,AND(D3353&lt;=4094, D3353&gt;2784),3,AND(D3353&lt;=2784,D3353&gt;1779),2,D3353&lt;=1779,1)</f>
        <v>3</v>
      </c>
      <c r="H3353">
        <f t="shared" si="52"/>
        <v>243</v>
      </c>
      <c r="I3353" t="str" cm="1">
        <f t="array" ref="I3353">_xlfn.IFS(H3353&gt;411,"Platinum",AND(H3353&lt;=411, H3353&gt;311),"Gold",AND(H3353&lt;=311,H3353&gt;211),"Silver",H3353&lt;=211,"Bronze")</f>
        <v>Silver</v>
      </c>
      <c r="J3353" t="str" cm="1">
        <f t="array" ref="J3353">_xlfn.IFS(
H3353="444","Champions",
LEFT(H3353,1)="4","Loyal Customers",
MID(H3353,2,1)="4","Potential Loyalists",
LEFT(H3353,1)="3","Promising",
LEFT(H3353,1)="2","Customers Needing Attention",
LEFT(H3353,1)&lt;="2","At Risk",
RIGHT(H3353,1)="4","Can't Lose Them",
TRUE,"Hibernating"
)</f>
        <v>Potential Loyalists</v>
      </c>
    </row>
    <row r="3354" spans="1:10" x14ac:dyDescent="0.25">
      <c r="A3354" s="3" t="s">
        <v>3370</v>
      </c>
      <c r="B3354">
        <v>171</v>
      </c>
      <c r="C3354">
        <v>1</v>
      </c>
      <c r="D3354">
        <v>75.48</v>
      </c>
      <c r="E3354" cm="1">
        <f t="array" ref="E3354">_xlfn.IFS(B3354&gt;87,1,AND(B3354&lt;=87, B3354&gt;45),2,AND(B3354&lt;=45,B3354&gt;18),3,B3354&lt;=18,4)</f>
        <v>1</v>
      </c>
      <c r="F3354" cm="1">
        <f t="array" ref="F3354">_xlfn.IFS(C3354&gt;7,4,AND(C3354&lt;=7, C3354&gt;5),3,AND(C3354&lt;=5,C3354&gt;4),2,C3354&lt;=4,1)</f>
        <v>1</v>
      </c>
      <c r="G3354" cm="1">
        <f t="array" ref="G3354">_xlfn.IFS(D3354&gt;4094,4,AND(D3354&lt;=4094, D3354&gt;2784),3,AND(D3354&lt;=2784,D3354&gt;1779),2,D3354&lt;=1779,1)</f>
        <v>1</v>
      </c>
      <c r="H3354">
        <f t="shared" si="52"/>
        <v>111</v>
      </c>
      <c r="I3354" t="str" cm="1">
        <f t="array" ref="I3354">_xlfn.IFS(H3354&gt;411,"Platinum",AND(H3354&lt;=411, H3354&gt;311),"Gold",AND(H3354&lt;=311,H3354&gt;211),"Silver",H3354&lt;=211,"Bronze")</f>
        <v>Bronze</v>
      </c>
      <c r="J3354" t="str" cm="1">
        <f t="array" ref="J3354">_xlfn.IFS(
H3354="444","Champions",
LEFT(H3354,1)="4","Loyal Customers",
MID(H3354,2,1)="4","Potential Loyalists",
LEFT(H3354,1)="3","Promising",
LEFT(H3354,1)="2","Customers Needing Attention",
LEFT(H3354,1)&lt;="2","At Risk",
RIGHT(H3354,1)="4","Can't Lose Them",
TRUE,"Hibernating"
)</f>
        <v>At Risk</v>
      </c>
    </row>
    <row r="3355" spans="1:10" x14ac:dyDescent="0.25">
      <c r="A3355" s="3" t="s">
        <v>3371</v>
      </c>
      <c r="B3355">
        <v>31</v>
      </c>
      <c r="C3355">
        <v>5</v>
      </c>
      <c r="D3355">
        <v>3226.46</v>
      </c>
      <c r="E3355" cm="1">
        <f t="array" ref="E3355">_xlfn.IFS(B3355&gt;87,1,AND(B3355&lt;=87, B3355&gt;45),2,AND(B3355&lt;=45,B3355&gt;18),3,B3355&lt;=18,4)</f>
        <v>3</v>
      </c>
      <c r="F3355" cm="1">
        <f t="array" ref="F3355">_xlfn.IFS(C3355&gt;7,4,AND(C3355&lt;=7, C3355&gt;5),3,AND(C3355&lt;=5,C3355&gt;4),2,C3355&lt;=4,1)</f>
        <v>2</v>
      </c>
      <c r="G3355" cm="1">
        <f t="array" ref="G3355">_xlfn.IFS(D3355&gt;4094,4,AND(D3355&lt;=4094, D3355&gt;2784),3,AND(D3355&lt;=2784,D3355&gt;1779),2,D3355&lt;=1779,1)</f>
        <v>3</v>
      </c>
      <c r="H3355">
        <f t="shared" si="52"/>
        <v>323</v>
      </c>
      <c r="I3355" t="str" cm="1">
        <f t="array" ref="I3355">_xlfn.IFS(H3355&gt;411,"Platinum",AND(H3355&lt;=411, H3355&gt;311),"Gold",AND(H3355&lt;=311,H3355&gt;211),"Silver",H3355&lt;=211,"Bronze")</f>
        <v>Gold</v>
      </c>
      <c r="J3355" t="str" cm="1">
        <f t="array" ref="J3355">_xlfn.IFS(
H3355="444","Champions",
LEFT(H3355,1)="4","Loyal Customers",
MID(H3355,2,1)="4","Potential Loyalists",
LEFT(H3355,1)="3","Promising",
LEFT(H3355,1)="2","Customers Needing Attention",
LEFT(H3355,1)&lt;="2","At Risk",
RIGHT(H3355,1)="4","Can't Lose Them",
TRUE,"Hibernating"
)</f>
        <v>Promising</v>
      </c>
    </row>
    <row r="3356" spans="1:10" x14ac:dyDescent="0.25">
      <c r="A3356" s="3" t="s">
        <v>3372</v>
      </c>
      <c r="B3356">
        <v>46</v>
      </c>
      <c r="C3356">
        <v>8</v>
      </c>
      <c r="D3356">
        <v>2786.56</v>
      </c>
      <c r="E3356" cm="1">
        <f t="array" ref="E3356">_xlfn.IFS(B3356&gt;87,1,AND(B3356&lt;=87, B3356&gt;45),2,AND(B3356&lt;=45,B3356&gt;18),3,B3356&lt;=18,4)</f>
        <v>2</v>
      </c>
      <c r="F3356" cm="1">
        <f t="array" ref="F3356">_xlfn.IFS(C3356&gt;7,4,AND(C3356&lt;=7, C3356&gt;5),3,AND(C3356&lt;=5,C3356&gt;4),2,C3356&lt;=4,1)</f>
        <v>4</v>
      </c>
      <c r="G3356" cm="1">
        <f t="array" ref="G3356">_xlfn.IFS(D3356&gt;4094,4,AND(D3356&lt;=4094, D3356&gt;2784),3,AND(D3356&lt;=2784,D3356&gt;1779),2,D3356&lt;=1779,1)</f>
        <v>3</v>
      </c>
      <c r="H3356">
        <f t="shared" si="52"/>
        <v>243</v>
      </c>
      <c r="I3356" t="str" cm="1">
        <f t="array" ref="I3356">_xlfn.IFS(H3356&gt;411,"Platinum",AND(H3356&lt;=411, H3356&gt;311),"Gold",AND(H3356&lt;=311,H3356&gt;211),"Silver",H3356&lt;=211,"Bronze")</f>
        <v>Silver</v>
      </c>
      <c r="J3356" t="str" cm="1">
        <f t="array" ref="J3356">_xlfn.IFS(
H3356="444","Champions",
LEFT(H3356,1)="4","Loyal Customers",
MID(H3356,2,1)="4","Potential Loyalists",
LEFT(H3356,1)="3","Promising",
LEFT(H3356,1)="2","Customers Needing Attention",
LEFT(H3356,1)&lt;="2","At Risk",
RIGHT(H3356,1)="4","Can't Lose Them",
TRUE,"Hibernating"
)</f>
        <v>Potential Loyalists</v>
      </c>
    </row>
    <row r="3357" spans="1:10" x14ac:dyDescent="0.25">
      <c r="A3357" s="3" t="s">
        <v>3373</v>
      </c>
      <c r="B3357">
        <v>63</v>
      </c>
      <c r="C3357">
        <v>6</v>
      </c>
      <c r="D3357">
        <v>4796.96</v>
      </c>
      <c r="E3357" cm="1">
        <f t="array" ref="E3357">_xlfn.IFS(B3357&gt;87,1,AND(B3357&lt;=87, B3357&gt;45),2,AND(B3357&lt;=45,B3357&gt;18),3,B3357&lt;=18,4)</f>
        <v>2</v>
      </c>
      <c r="F3357" cm="1">
        <f t="array" ref="F3357">_xlfn.IFS(C3357&gt;7,4,AND(C3357&lt;=7, C3357&gt;5),3,AND(C3357&lt;=5,C3357&gt;4),2,C3357&lt;=4,1)</f>
        <v>3</v>
      </c>
      <c r="G3357" cm="1">
        <f t="array" ref="G3357">_xlfn.IFS(D3357&gt;4094,4,AND(D3357&lt;=4094, D3357&gt;2784),3,AND(D3357&lt;=2784,D3357&gt;1779),2,D3357&lt;=1779,1)</f>
        <v>4</v>
      </c>
      <c r="H3357">
        <f t="shared" si="52"/>
        <v>234</v>
      </c>
      <c r="I3357" t="str" cm="1">
        <f t="array" ref="I3357">_xlfn.IFS(H3357&gt;411,"Platinum",AND(H3357&lt;=411, H3357&gt;311),"Gold",AND(H3357&lt;=311,H3357&gt;211),"Silver",H3357&lt;=211,"Bronze")</f>
        <v>Silver</v>
      </c>
      <c r="J3357" t="str" cm="1">
        <f t="array" ref="J3357">_xlfn.IFS(
H3357="444","Champions",
LEFT(H3357,1)="4","Loyal Customers",
MID(H3357,2,1)="4","Potential Loyalists",
LEFT(H3357,1)="3","Promising",
LEFT(H3357,1)="2","Customers Needing Attention",
LEFT(H3357,1)&lt;="2","At Risk",
RIGHT(H3357,1)="4","Can't Lose Them",
TRUE,"Hibernating"
)</f>
        <v>Customers Needing Attention</v>
      </c>
    </row>
    <row r="3358" spans="1:10" x14ac:dyDescent="0.25">
      <c r="A3358" s="3" t="s">
        <v>3374</v>
      </c>
      <c r="B3358">
        <v>16</v>
      </c>
      <c r="C3358">
        <v>3</v>
      </c>
      <c r="D3358">
        <v>1171.02</v>
      </c>
      <c r="E3358" cm="1">
        <f t="array" ref="E3358">_xlfn.IFS(B3358&gt;87,1,AND(B3358&lt;=87, B3358&gt;45),2,AND(B3358&lt;=45,B3358&gt;18),3,B3358&lt;=18,4)</f>
        <v>4</v>
      </c>
      <c r="F3358" cm="1">
        <f t="array" ref="F3358">_xlfn.IFS(C3358&gt;7,4,AND(C3358&lt;=7, C3358&gt;5),3,AND(C3358&lt;=5,C3358&gt;4),2,C3358&lt;=4,1)</f>
        <v>1</v>
      </c>
      <c r="G3358" cm="1">
        <f t="array" ref="G3358">_xlfn.IFS(D3358&gt;4094,4,AND(D3358&lt;=4094, D3358&gt;2784),3,AND(D3358&lt;=2784,D3358&gt;1779),2,D3358&lt;=1779,1)</f>
        <v>1</v>
      </c>
      <c r="H3358">
        <f t="shared" si="52"/>
        <v>411</v>
      </c>
      <c r="I3358" t="str" cm="1">
        <f t="array" ref="I3358">_xlfn.IFS(H3358&gt;411,"Platinum",AND(H3358&lt;=411, H3358&gt;311),"Gold",AND(H3358&lt;=311,H3358&gt;211),"Silver",H3358&lt;=211,"Bronze")</f>
        <v>Gold</v>
      </c>
      <c r="J3358" t="str" cm="1">
        <f t="array" ref="J3358">_xlfn.IFS(
H3358="444","Champions",
LEFT(H3358,1)="4","Loyal Customers",
MID(H3358,2,1)="4","Potential Loyalists",
LEFT(H3358,1)="3","Promising",
LEFT(H3358,1)="2","Customers Needing Attention",
LEFT(H3358,1)&lt;="2","At Risk",
RIGHT(H3358,1)="4","Can't Lose Them",
TRUE,"Hibernating"
)</f>
        <v>Loyal Customers</v>
      </c>
    </row>
    <row r="3359" spans="1:10" x14ac:dyDescent="0.25">
      <c r="A3359" s="3" t="s">
        <v>3375</v>
      </c>
      <c r="B3359">
        <v>17</v>
      </c>
      <c r="C3359">
        <v>9</v>
      </c>
      <c r="D3359">
        <v>4918.87</v>
      </c>
      <c r="E3359" cm="1">
        <f t="array" ref="E3359">_xlfn.IFS(B3359&gt;87,1,AND(B3359&lt;=87, B3359&gt;45),2,AND(B3359&lt;=45,B3359&gt;18),3,B3359&lt;=18,4)</f>
        <v>4</v>
      </c>
      <c r="F3359" cm="1">
        <f t="array" ref="F3359">_xlfn.IFS(C3359&gt;7,4,AND(C3359&lt;=7, C3359&gt;5),3,AND(C3359&lt;=5,C3359&gt;4),2,C3359&lt;=4,1)</f>
        <v>4</v>
      </c>
      <c r="G3359" cm="1">
        <f t="array" ref="G3359">_xlfn.IFS(D3359&gt;4094,4,AND(D3359&lt;=4094, D3359&gt;2784),3,AND(D3359&lt;=2784,D3359&gt;1779),2,D3359&lt;=1779,1)</f>
        <v>4</v>
      </c>
      <c r="H3359">
        <f t="shared" si="52"/>
        <v>444</v>
      </c>
      <c r="I3359" t="str" cm="1">
        <f t="array" ref="I3359">_xlfn.IFS(H3359&gt;411,"Platinum",AND(H3359&lt;=411, H3359&gt;311),"Gold",AND(H3359&lt;=311,H3359&gt;211),"Silver",H3359&lt;=211,"Bronze")</f>
        <v>Platinum</v>
      </c>
      <c r="J3359" t="str" cm="1">
        <f t="array" ref="J3359">_xlfn.IFS(
H3359="444","Champions",
LEFT(H3359,1)="4","Loyal Customers",
MID(H3359,2,1)="4","Potential Loyalists",
LEFT(H3359,1)="3","Promising",
LEFT(H3359,1)="2","Customers Needing Attention",
LEFT(H3359,1)&lt;="2","At Risk",
RIGHT(H3359,1)="4","Can't Lose Them",
TRUE,"Hibernating"
)</f>
        <v>Loyal Customers</v>
      </c>
    </row>
    <row r="3360" spans="1:10" x14ac:dyDescent="0.25">
      <c r="A3360" s="3" t="s">
        <v>3376</v>
      </c>
      <c r="B3360">
        <v>79</v>
      </c>
      <c r="C3360">
        <v>3</v>
      </c>
      <c r="D3360">
        <v>2809.7499999999995</v>
      </c>
      <c r="E3360" cm="1">
        <f t="array" ref="E3360">_xlfn.IFS(B3360&gt;87,1,AND(B3360&lt;=87, B3360&gt;45),2,AND(B3360&lt;=45,B3360&gt;18),3,B3360&lt;=18,4)</f>
        <v>2</v>
      </c>
      <c r="F3360" cm="1">
        <f t="array" ref="F3360">_xlfn.IFS(C3360&gt;7,4,AND(C3360&lt;=7, C3360&gt;5),3,AND(C3360&lt;=5,C3360&gt;4),2,C3360&lt;=4,1)</f>
        <v>1</v>
      </c>
      <c r="G3360" cm="1">
        <f t="array" ref="G3360">_xlfn.IFS(D3360&gt;4094,4,AND(D3360&lt;=4094, D3360&gt;2784),3,AND(D3360&lt;=2784,D3360&gt;1779),2,D3360&lt;=1779,1)</f>
        <v>3</v>
      </c>
      <c r="H3360">
        <f t="shared" si="52"/>
        <v>213</v>
      </c>
      <c r="I3360" t="str" cm="1">
        <f t="array" ref="I3360">_xlfn.IFS(H3360&gt;411,"Platinum",AND(H3360&lt;=411, H3360&gt;311),"Gold",AND(H3360&lt;=311,H3360&gt;211),"Silver",H3360&lt;=211,"Bronze")</f>
        <v>Silver</v>
      </c>
      <c r="J3360" t="str" cm="1">
        <f t="array" ref="J3360">_xlfn.IFS(
H3360="444","Champions",
LEFT(H3360,1)="4","Loyal Customers",
MID(H3360,2,1)="4","Potential Loyalists",
LEFT(H3360,1)="3","Promising",
LEFT(H3360,1)="2","Customers Needing Attention",
LEFT(H3360,1)&lt;="2","At Risk",
RIGHT(H3360,1)="4","Can't Lose Them",
TRUE,"Hibernating"
)</f>
        <v>Customers Needing Attention</v>
      </c>
    </row>
    <row r="3361" spans="1:10" x14ac:dyDescent="0.25">
      <c r="A3361" s="3" t="s">
        <v>3377</v>
      </c>
      <c r="B3361">
        <v>76</v>
      </c>
      <c r="C3361">
        <v>4</v>
      </c>
      <c r="D3361">
        <v>852.5</v>
      </c>
      <c r="E3361" cm="1">
        <f t="array" ref="E3361">_xlfn.IFS(B3361&gt;87,1,AND(B3361&lt;=87, B3361&gt;45),2,AND(B3361&lt;=45,B3361&gt;18),3,B3361&lt;=18,4)</f>
        <v>2</v>
      </c>
      <c r="F3361" cm="1">
        <f t="array" ref="F3361">_xlfn.IFS(C3361&gt;7,4,AND(C3361&lt;=7, C3361&gt;5),3,AND(C3361&lt;=5,C3361&gt;4),2,C3361&lt;=4,1)</f>
        <v>1</v>
      </c>
      <c r="G3361" cm="1">
        <f t="array" ref="G3361">_xlfn.IFS(D3361&gt;4094,4,AND(D3361&lt;=4094, D3361&gt;2784),3,AND(D3361&lt;=2784,D3361&gt;1779),2,D3361&lt;=1779,1)</f>
        <v>1</v>
      </c>
      <c r="H3361">
        <f t="shared" si="52"/>
        <v>211</v>
      </c>
      <c r="I3361" t="str" cm="1">
        <f t="array" ref="I3361">_xlfn.IFS(H3361&gt;411,"Platinum",AND(H3361&lt;=411, H3361&gt;311),"Gold",AND(H3361&lt;=311,H3361&gt;211),"Silver",H3361&lt;=211,"Bronze")</f>
        <v>Bronze</v>
      </c>
      <c r="J3361" t="str" cm="1">
        <f t="array" ref="J3361">_xlfn.IFS(
H3361="444","Champions",
LEFT(H3361,1)="4","Loyal Customers",
MID(H3361,2,1)="4","Potential Loyalists",
LEFT(H3361,1)="3","Promising",
LEFT(H3361,1)="2","Customers Needing Attention",
LEFT(H3361,1)&lt;="2","At Risk",
RIGHT(H3361,1)="4","Can't Lose Them",
TRUE,"Hibernating"
)</f>
        <v>Customers Needing Attention</v>
      </c>
    </row>
    <row r="3362" spans="1:10" x14ac:dyDescent="0.25">
      <c r="A3362" s="3" t="s">
        <v>3378</v>
      </c>
      <c r="B3362">
        <v>74</v>
      </c>
      <c r="C3362">
        <v>6</v>
      </c>
      <c r="D3362">
        <v>2534.3300000000004</v>
      </c>
      <c r="E3362" cm="1">
        <f t="array" ref="E3362">_xlfn.IFS(B3362&gt;87,1,AND(B3362&lt;=87, B3362&gt;45),2,AND(B3362&lt;=45,B3362&gt;18),3,B3362&lt;=18,4)</f>
        <v>2</v>
      </c>
      <c r="F3362" cm="1">
        <f t="array" ref="F3362">_xlfn.IFS(C3362&gt;7,4,AND(C3362&lt;=7, C3362&gt;5),3,AND(C3362&lt;=5,C3362&gt;4),2,C3362&lt;=4,1)</f>
        <v>3</v>
      </c>
      <c r="G3362" cm="1">
        <f t="array" ref="G3362">_xlfn.IFS(D3362&gt;4094,4,AND(D3362&lt;=4094, D3362&gt;2784),3,AND(D3362&lt;=2784,D3362&gt;1779),2,D3362&lt;=1779,1)</f>
        <v>2</v>
      </c>
      <c r="H3362">
        <f t="shared" si="52"/>
        <v>232</v>
      </c>
      <c r="I3362" t="str" cm="1">
        <f t="array" ref="I3362">_xlfn.IFS(H3362&gt;411,"Platinum",AND(H3362&lt;=411, H3362&gt;311),"Gold",AND(H3362&lt;=311,H3362&gt;211),"Silver",H3362&lt;=211,"Bronze")</f>
        <v>Silver</v>
      </c>
      <c r="J3362" t="str" cm="1">
        <f t="array" ref="J3362">_xlfn.IFS(
H3362="444","Champions",
LEFT(H3362,1)="4","Loyal Customers",
MID(H3362,2,1)="4","Potential Loyalists",
LEFT(H3362,1)="3","Promising",
LEFT(H3362,1)="2","Customers Needing Attention",
LEFT(H3362,1)&lt;="2","At Risk",
RIGHT(H3362,1)="4","Can't Lose Them",
TRUE,"Hibernating"
)</f>
        <v>Customers Needing Attention</v>
      </c>
    </row>
    <row r="3363" spans="1:10" x14ac:dyDescent="0.25">
      <c r="A3363" s="3" t="s">
        <v>3379</v>
      </c>
      <c r="B3363">
        <v>62</v>
      </c>
      <c r="C3363">
        <v>3</v>
      </c>
      <c r="D3363">
        <v>1751.7199999999998</v>
      </c>
      <c r="E3363" cm="1">
        <f t="array" ref="E3363">_xlfn.IFS(B3363&gt;87,1,AND(B3363&lt;=87, B3363&gt;45),2,AND(B3363&lt;=45,B3363&gt;18),3,B3363&lt;=18,4)</f>
        <v>2</v>
      </c>
      <c r="F3363" cm="1">
        <f t="array" ref="F3363">_xlfn.IFS(C3363&gt;7,4,AND(C3363&lt;=7, C3363&gt;5),3,AND(C3363&lt;=5,C3363&gt;4),2,C3363&lt;=4,1)</f>
        <v>1</v>
      </c>
      <c r="G3363" cm="1">
        <f t="array" ref="G3363">_xlfn.IFS(D3363&gt;4094,4,AND(D3363&lt;=4094, D3363&gt;2784),3,AND(D3363&lt;=2784,D3363&gt;1779),2,D3363&lt;=1779,1)</f>
        <v>1</v>
      </c>
      <c r="H3363">
        <f t="shared" si="52"/>
        <v>211</v>
      </c>
      <c r="I3363" t="str" cm="1">
        <f t="array" ref="I3363">_xlfn.IFS(H3363&gt;411,"Platinum",AND(H3363&lt;=411, H3363&gt;311),"Gold",AND(H3363&lt;=311,H3363&gt;211),"Silver",H3363&lt;=211,"Bronze")</f>
        <v>Bronze</v>
      </c>
      <c r="J3363" t="str" cm="1">
        <f t="array" ref="J3363">_xlfn.IFS(
H3363="444","Champions",
LEFT(H3363,1)="4","Loyal Customers",
MID(H3363,2,1)="4","Potential Loyalists",
LEFT(H3363,1)="3","Promising",
LEFT(H3363,1)="2","Customers Needing Attention",
LEFT(H3363,1)&lt;="2","At Risk",
RIGHT(H3363,1)="4","Can't Lose Them",
TRUE,"Hibernating"
)</f>
        <v>Customers Needing Attention</v>
      </c>
    </row>
    <row r="3364" spans="1:10" x14ac:dyDescent="0.25">
      <c r="A3364" s="3" t="s">
        <v>3380</v>
      </c>
      <c r="B3364">
        <v>147</v>
      </c>
      <c r="C3364">
        <v>3</v>
      </c>
      <c r="D3364">
        <v>2481.4300000000003</v>
      </c>
      <c r="E3364" cm="1">
        <f t="array" ref="E3364">_xlfn.IFS(B3364&gt;87,1,AND(B3364&lt;=87, B3364&gt;45),2,AND(B3364&lt;=45,B3364&gt;18),3,B3364&lt;=18,4)</f>
        <v>1</v>
      </c>
      <c r="F3364" cm="1">
        <f t="array" ref="F3364">_xlfn.IFS(C3364&gt;7,4,AND(C3364&lt;=7, C3364&gt;5),3,AND(C3364&lt;=5,C3364&gt;4),2,C3364&lt;=4,1)</f>
        <v>1</v>
      </c>
      <c r="G3364" cm="1">
        <f t="array" ref="G3364">_xlfn.IFS(D3364&gt;4094,4,AND(D3364&lt;=4094, D3364&gt;2784),3,AND(D3364&lt;=2784,D3364&gt;1779),2,D3364&lt;=1779,1)</f>
        <v>2</v>
      </c>
      <c r="H3364">
        <f t="shared" si="52"/>
        <v>112</v>
      </c>
      <c r="I3364" t="str" cm="1">
        <f t="array" ref="I3364">_xlfn.IFS(H3364&gt;411,"Platinum",AND(H3364&lt;=411, H3364&gt;311),"Gold",AND(H3364&lt;=311,H3364&gt;211),"Silver",H3364&lt;=211,"Bronze")</f>
        <v>Bronze</v>
      </c>
      <c r="J3364" t="str" cm="1">
        <f t="array" ref="J3364">_xlfn.IFS(
H3364="444","Champions",
LEFT(H3364,1)="4","Loyal Customers",
MID(H3364,2,1)="4","Potential Loyalists",
LEFT(H3364,1)="3","Promising",
LEFT(H3364,1)="2","Customers Needing Attention",
LEFT(H3364,1)&lt;="2","At Risk",
RIGHT(H3364,1)="4","Can't Lose Them",
TRUE,"Hibernating"
)</f>
        <v>At Risk</v>
      </c>
    </row>
    <row r="3365" spans="1:10" x14ac:dyDescent="0.25">
      <c r="A3365" s="3" t="s">
        <v>3381</v>
      </c>
      <c r="B3365">
        <v>112</v>
      </c>
      <c r="C3365">
        <v>5</v>
      </c>
      <c r="D3365">
        <v>4571.93</v>
      </c>
      <c r="E3365" cm="1">
        <f t="array" ref="E3365">_xlfn.IFS(B3365&gt;87,1,AND(B3365&lt;=87, B3365&gt;45),2,AND(B3365&lt;=45,B3365&gt;18),3,B3365&lt;=18,4)</f>
        <v>1</v>
      </c>
      <c r="F3365" cm="1">
        <f t="array" ref="F3365">_xlfn.IFS(C3365&gt;7,4,AND(C3365&lt;=7, C3365&gt;5),3,AND(C3365&lt;=5,C3365&gt;4),2,C3365&lt;=4,1)</f>
        <v>2</v>
      </c>
      <c r="G3365" cm="1">
        <f t="array" ref="G3365">_xlfn.IFS(D3365&gt;4094,4,AND(D3365&lt;=4094, D3365&gt;2784),3,AND(D3365&lt;=2784,D3365&gt;1779),2,D3365&lt;=1779,1)</f>
        <v>4</v>
      </c>
      <c r="H3365">
        <f t="shared" si="52"/>
        <v>124</v>
      </c>
      <c r="I3365" t="str" cm="1">
        <f t="array" ref="I3365">_xlfn.IFS(H3365&gt;411,"Platinum",AND(H3365&lt;=411, H3365&gt;311),"Gold",AND(H3365&lt;=311,H3365&gt;211),"Silver",H3365&lt;=211,"Bronze")</f>
        <v>Bronze</v>
      </c>
      <c r="J3365" t="str" cm="1">
        <f t="array" ref="J3365">_xlfn.IFS(
H3365="444","Champions",
LEFT(H3365,1)="4","Loyal Customers",
MID(H3365,2,1)="4","Potential Loyalists",
LEFT(H3365,1)="3","Promising",
LEFT(H3365,1)="2","Customers Needing Attention",
LEFT(H3365,1)&lt;="2","At Risk",
RIGHT(H3365,1)="4","Can't Lose Them",
TRUE,"Hibernating"
)</f>
        <v>At Risk</v>
      </c>
    </row>
    <row r="3366" spans="1:10" x14ac:dyDescent="0.25">
      <c r="A3366" s="3" t="s">
        <v>3382</v>
      </c>
      <c r="B3366">
        <v>47</v>
      </c>
      <c r="C3366">
        <v>4</v>
      </c>
      <c r="D3366">
        <v>705.35</v>
      </c>
      <c r="E3366" cm="1">
        <f t="array" ref="E3366">_xlfn.IFS(B3366&gt;87,1,AND(B3366&lt;=87, B3366&gt;45),2,AND(B3366&lt;=45,B3366&gt;18),3,B3366&lt;=18,4)</f>
        <v>2</v>
      </c>
      <c r="F3366" cm="1">
        <f t="array" ref="F3366">_xlfn.IFS(C3366&gt;7,4,AND(C3366&lt;=7, C3366&gt;5),3,AND(C3366&lt;=5,C3366&gt;4),2,C3366&lt;=4,1)</f>
        <v>1</v>
      </c>
      <c r="G3366" cm="1">
        <f t="array" ref="G3366">_xlfn.IFS(D3366&gt;4094,4,AND(D3366&lt;=4094, D3366&gt;2784),3,AND(D3366&lt;=2784,D3366&gt;1779),2,D3366&lt;=1779,1)</f>
        <v>1</v>
      </c>
      <c r="H3366">
        <f t="shared" si="52"/>
        <v>211</v>
      </c>
      <c r="I3366" t="str" cm="1">
        <f t="array" ref="I3366">_xlfn.IFS(H3366&gt;411,"Platinum",AND(H3366&lt;=411, H3366&gt;311),"Gold",AND(H3366&lt;=311,H3366&gt;211),"Silver",H3366&lt;=211,"Bronze")</f>
        <v>Bronze</v>
      </c>
      <c r="J3366" t="str" cm="1">
        <f t="array" ref="J3366">_xlfn.IFS(
H3366="444","Champions",
LEFT(H3366,1)="4","Loyal Customers",
MID(H3366,2,1)="4","Potential Loyalists",
LEFT(H3366,1)="3","Promising",
LEFT(H3366,1)="2","Customers Needing Attention",
LEFT(H3366,1)&lt;="2","At Risk",
RIGHT(H3366,1)="4","Can't Lose Them",
TRUE,"Hibernating"
)</f>
        <v>Customers Needing Attention</v>
      </c>
    </row>
    <row r="3367" spans="1:10" x14ac:dyDescent="0.25">
      <c r="A3367" s="3" t="s">
        <v>3383</v>
      </c>
      <c r="B3367">
        <v>1</v>
      </c>
      <c r="C3367">
        <v>6</v>
      </c>
      <c r="D3367">
        <v>2770.85</v>
      </c>
      <c r="E3367" cm="1">
        <f t="array" ref="E3367">_xlfn.IFS(B3367&gt;87,1,AND(B3367&lt;=87, B3367&gt;45),2,AND(B3367&lt;=45,B3367&gt;18),3,B3367&lt;=18,4)</f>
        <v>4</v>
      </c>
      <c r="F3367" cm="1">
        <f t="array" ref="F3367">_xlfn.IFS(C3367&gt;7,4,AND(C3367&lt;=7, C3367&gt;5),3,AND(C3367&lt;=5,C3367&gt;4),2,C3367&lt;=4,1)</f>
        <v>3</v>
      </c>
      <c r="G3367" cm="1">
        <f t="array" ref="G3367">_xlfn.IFS(D3367&gt;4094,4,AND(D3367&lt;=4094, D3367&gt;2784),3,AND(D3367&lt;=2784,D3367&gt;1779),2,D3367&lt;=1779,1)</f>
        <v>2</v>
      </c>
      <c r="H3367">
        <f t="shared" si="52"/>
        <v>432</v>
      </c>
      <c r="I3367" t="str" cm="1">
        <f t="array" ref="I3367">_xlfn.IFS(H3367&gt;411,"Platinum",AND(H3367&lt;=411, H3367&gt;311),"Gold",AND(H3367&lt;=311,H3367&gt;211),"Silver",H3367&lt;=211,"Bronze")</f>
        <v>Platinum</v>
      </c>
      <c r="J3367" t="str" cm="1">
        <f t="array" ref="J3367">_xlfn.IFS(
H3367="444","Champions",
LEFT(H3367,1)="4","Loyal Customers",
MID(H3367,2,1)="4","Potential Loyalists",
LEFT(H3367,1)="3","Promising",
LEFT(H3367,1)="2","Customers Needing Attention",
LEFT(H3367,1)&lt;="2","At Risk",
RIGHT(H3367,1)="4","Can't Lose Them",
TRUE,"Hibernating"
)</f>
        <v>Loyal Customers</v>
      </c>
    </row>
    <row r="3368" spans="1:10" x14ac:dyDescent="0.25">
      <c r="A3368" s="3" t="s">
        <v>3384</v>
      </c>
      <c r="B3368">
        <v>7</v>
      </c>
      <c r="C3368">
        <v>3</v>
      </c>
      <c r="D3368">
        <v>863.68</v>
      </c>
      <c r="E3368" cm="1">
        <f t="array" ref="E3368">_xlfn.IFS(B3368&gt;87,1,AND(B3368&lt;=87, B3368&gt;45),2,AND(B3368&lt;=45,B3368&gt;18),3,B3368&lt;=18,4)</f>
        <v>4</v>
      </c>
      <c r="F3368" cm="1">
        <f t="array" ref="F3368">_xlfn.IFS(C3368&gt;7,4,AND(C3368&lt;=7, C3368&gt;5),3,AND(C3368&lt;=5,C3368&gt;4),2,C3368&lt;=4,1)</f>
        <v>1</v>
      </c>
      <c r="G3368" cm="1">
        <f t="array" ref="G3368">_xlfn.IFS(D3368&gt;4094,4,AND(D3368&lt;=4094, D3368&gt;2784),3,AND(D3368&lt;=2784,D3368&gt;1779),2,D3368&lt;=1779,1)</f>
        <v>1</v>
      </c>
      <c r="H3368">
        <f t="shared" si="52"/>
        <v>411</v>
      </c>
      <c r="I3368" t="str" cm="1">
        <f t="array" ref="I3368">_xlfn.IFS(H3368&gt;411,"Platinum",AND(H3368&lt;=411, H3368&gt;311),"Gold",AND(H3368&lt;=311,H3368&gt;211),"Silver",H3368&lt;=211,"Bronze")</f>
        <v>Gold</v>
      </c>
      <c r="J3368" t="str" cm="1">
        <f t="array" ref="J3368">_xlfn.IFS(
H3368="444","Champions",
LEFT(H3368,1)="4","Loyal Customers",
MID(H3368,2,1)="4","Potential Loyalists",
LEFT(H3368,1)="3","Promising",
LEFT(H3368,1)="2","Customers Needing Attention",
LEFT(H3368,1)&lt;="2","At Risk",
RIGHT(H3368,1)="4","Can't Lose Them",
TRUE,"Hibernating"
)</f>
        <v>Loyal Customers</v>
      </c>
    </row>
    <row r="3369" spans="1:10" x14ac:dyDescent="0.25">
      <c r="A3369" s="3" t="s">
        <v>3385</v>
      </c>
      <c r="B3369">
        <v>1</v>
      </c>
      <c r="C3369">
        <v>7</v>
      </c>
      <c r="D3369">
        <v>4067.65</v>
      </c>
      <c r="E3369" cm="1">
        <f t="array" ref="E3369">_xlfn.IFS(B3369&gt;87,1,AND(B3369&lt;=87, B3369&gt;45),2,AND(B3369&lt;=45,B3369&gt;18),3,B3369&lt;=18,4)</f>
        <v>4</v>
      </c>
      <c r="F3369" cm="1">
        <f t="array" ref="F3369">_xlfn.IFS(C3369&gt;7,4,AND(C3369&lt;=7, C3369&gt;5),3,AND(C3369&lt;=5,C3369&gt;4),2,C3369&lt;=4,1)</f>
        <v>3</v>
      </c>
      <c r="G3369" cm="1">
        <f t="array" ref="G3369">_xlfn.IFS(D3369&gt;4094,4,AND(D3369&lt;=4094, D3369&gt;2784),3,AND(D3369&lt;=2784,D3369&gt;1779),2,D3369&lt;=1779,1)</f>
        <v>3</v>
      </c>
      <c r="H3369">
        <f t="shared" si="52"/>
        <v>433</v>
      </c>
      <c r="I3369" t="str" cm="1">
        <f t="array" ref="I3369">_xlfn.IFS(H3369&gt;411,"Platinum",AND(H3369&lt;=411, H3369&gt;311),"Gold",AND(H3369&lt;=311,H3369&gt;211),"Silver",H3369&lt;=211,"Bronze")</f>
        <v>Platinum</v>
      </c>
      <c r="J3369" t="str" cm="1">
        <f t="array" ref="J3369">_xlfn.IFS(
H3369="444","Champions",
LEFT(H3369,1)="4","Loyal Customers",
MID(H3369,2,1)="4","Potential Loyalists",
LEFT(H3369,1)="3","Promising",
LEFT(H3369,1)="2","Customers Needing Attention",
LEFT(H3369,1)&lt;="2","At Risk",
RIGHT(H3369,1)="4","Can't Lose Them",
TRUE,"Hibernating"
)</f>
        <v>Loyal Customers</v>
      </c>
    </row>
    <row r="3370" spans="1:10" x14ac:dyDescent="0.25">
      <c r="A3370" s="3" t="s">
        <v>3386</v>
      </c>
      <c r="B3370">
        <v>39</v>
      </c>
      <c r="C3370">
        <v>8</v>
      </c>
      <c r="D3370">
        <v>5247.44</v>
      </c>
      <c r="E3370" cm="1">
        <f t="array" ref="E3370">_xlfn.IFS(B3370&gt;87,1,AND(B3370&lt;=87, B3370&gt;45),2,AND(B3370&lt;=45,B3370&gt;18),3,B3370&lt;=18,4)</f>
        <v>3</v>
      </c>
      <c r="F3370" cm="1">
        <f t="array" ref="F3370">_xlfn.IFS(C3370&gt;7,4,AND(C3370&lt;=7, C3370&gt;5),3,AND(C3370&lt;=5,C3370&gt;4),2,C3370&lt;=4,1)</f>
        <v>4</v>
      </c>
      <c r="G3370" cm="1">
        <f t="array" ref="G3370">_xlfn.IFS(D3370&gt;4094,4,AND(D3370&lt;=4094, D3370&gt;2784),3,AND(D3370&lt;=2784,D3370&gt;1779),2,D3370&lt;=1779,1)</f>
        <v>4</v>
      </c>
      <c r="H3370">
        <f t="shared" si="52"/>
        <v>344</v>
      </c>
      <c r="I3370" t="str" cm="1">
        <f t="array" ref="I3370">_xlfn.IFS(H3370&gt;411,"Platinum",AND(H3370&lt;=411, H3370&gt;311),"Gold",AND(H3370&lt;=311,H3370&gt;211),"Silver",H3370&lt;=211,"Bronze")</f>
        <v>Gold</v>
      </c>
      <c r="J3370" t="str" cm="1">
        <f t="array" ref="J3370">_xlfn.IFS(
H3370="444","Champions",
LEFT(H3370,1)="4","Loyal Customers",
MID(H3370,2,1)="4","Potential Loyalists",
LEFT(H3370,1)="3","Promising",
LEFT(H3370,1)="2","Customers Needing Attention",
LEFT(H3370,1)&lt;="2","At Risk",
RIGHT(H3370,1)="4","Can't Lose Them",
TRUE,"Hibernating"
)</f>
        <v>Potential Loyalists</v>
      </c>
    </row>
    <row r="3371" spans="1:10" x14ac:dyDescent="0.25">
      <c r="A3371" s="3" t="s">
        <v>3387</v>
      </c>
      <c r="B3371">
        <v>68</v>
      </c>
      <c r="C3371">
        <v>5</v>
      </c>
      <c r="D3371">
        <v>2278.6999999999998</v>
      </c>
      <c r="E3371" cm="1">
        <f t="array" ref="E3371">_xlfn.IFS(B3371&gt;87,1,AND(B3371&lt;=87, B3371&gt;45),2,AND(B3371&lt;=45,B3371&gt;18),3,B3371&lt;=18,4)</f>
        <v>2</v>
      </c>
      <c r="F3371" cm="1">
        <f t="array" ref="F3371">_xlfn.IFS(C3371&gt;7,4,AND(C3371&lt;=7, C3371&gt;5),3,AND(C3371&lt;=5,C3371&gt;4),2,C3371&lt;=4,1)</f>
        <v>2</v>
      </c>
      <c r="G3371" cm="1">
        <f t="array" ref="G3371">_xlfn.IFS(D3371&gt;4094,4,AND(D3371&lt;=4094, D3371&gt;2784),3,AND(D3371&lt;=2784,D3371&gt;1779),2,D3371&lt;=1779,1)</f>
        <v>2</v>
      </c>
      <c r="H3371">
        <f t="shared" si="52"/>
        <v>222</v>
      </c>
      <c r="I3371" t="str" cm="1">
        <f t="array" ref="I3371">_xlfn.IFS(H3371&gt;411,"Platinum",AND(H3371&lt;=411, H3371&gt;311),"Gold",AND(H3371&lt;=311,H3371&gt;211),"Silver",H3371&lt;=211,"Bronze")</f>
        <v>Silver</v>
      </c>
      <c r="J3371" t="str" cm="1">
        <f t="array" ref="J3371">_xlfn.IFS(
H3371="444","Champions",
LEFT(H3371,1)="4","Loyal Customers",
MID(H3371,2,1)="4","Potential Loyalists",
LEFT(H3371,1)="3","Promising",
LEFT(H3371,1)="2","Customers Needing Attention",
LEFT(H3371,1)&lt;="2","At Risk",
RIGHT(H3371,1)="4","Can't Lose Them",
TRUE,"Hibernating"
)</f>
        <v>Customers Needing Attention</v>
      </c>
    </row>
    <row r="3372" spans="1:10" x14ac:dyDescent="0.25">
      <c r="A3372" s="3" t="s">
        <v>3388</v>
      </c>
      <c r="B3372">
        <v>36</v>
      </c>
      <c r="C3372">
        <v>5</v>
      </c>
      <c r="D3372">
        <v>2357.69</v>
      </c>
      <c r="E3372" cm="1">
        <f t="array" ref="E3372">_xlfn.IFS(B3372&gt;87,1,AND(B3372&lt;=87, B3372&gt;45),2,AND(B3372&lt;=45,B3372&gt;18),3,B3372&lt;=18,4)</f>
        <v>3</v>
      </c>
      <c r="F3372" cm="1">
        <f t="array" ref="F3372">_xlfn.IFS(C3372&gt;7,4,AND(C3372&lt;=7, C3372&gt;5),3,AND(C3372&lt;=5,C3372&gt;4),2,C3372&lt;=4,1)</f>
        <v>2</v>
      </c>
      <c r="G3372" cm="1">
        <f t="array" ref="G3372">_xlfn.IFS(D3372&gt;4094,4,AND(D3372&lt;=4094, D3372&gt;2784),3,AND(D3372&lt;=2784,D3372&gt;1779),2,D3372&lt;=1779,1)</f>
        <v>2</v>
      </c>
      <c r="H3372">
        <f t="shared" si="52"/>
        <v>322</v>
      </c>
      <c r="I3372" t="str" cm="1">
        <f t="array" ref="I3372">_xlfn.IFS(H3372&gt;411,"Platinum",AND(H3372&lt;=411, H3372&gt;311),"Gold",AND(H3372&lt;=311,H3372&gt;211),"Silver",H3372&lt;=211,"Bronze")</f>
        <v>Gold</v>
      </c>
      <c r="J3372" t="str" cm="1">
        <f t="array" ref="J3372">_xlfn.IFS(
H3372="444","Champions",
LEFT(H3372,1)="4","Loyal Customers",
MID(H3372,2,1)="4","Potential Loyalists",
LEFT(H3372,1)="3","Promising",
LEFT(H3372,1)="2","Customers Needing Attention",
LEFT(H3372,1)&lt;="2","At Risk",
RIGHT(H3372,1)="4","Can't Lose Them",
TRUE,"Hibernating"
)</f>
        <v>Promising</v>
      </c>
    </row>
    <row r="3373" spans="1:10" x14ac:dyDescent="0.25">
      <c r="A3373" s="3" t="s">
        <v>3389</v>
      </c>
      <c r="B3373">
        <v>4</v>
      </c>
      <c r="C3373">
        <v>9</v>
      </c>
      <c r="D3373">
        <v>5779.65</v>
      </c>
      <c r="E3373" cm="1">
        <f t="array" ref="E3373">_xlfn.IFS(B3373&gt;87,1,AND(B3373&lt;=87, B3373&gt;45),2,AND(B3373&lt;=45,B3373&gt;18),3,B3373&lt;=18,4)</f>
        <v>4</v>
      </c>
      <c r="F3373" cm="1">
        <f t="array" ref="F3373">_xlfn.IFS(C3373&gt;7,4,AND(C3373&lt;=7, C3373&gt;5),3,AND(C3373&lt;=5,C3373&gt;4),2,C3373&lt;=4,1)</f>
        <v>4</v>
      </c>
      <c r="G3373" cm="1">
        <f t="array" ref="G3373">_xlfn.IFS(D3373&gt;4094,4,AND(D3373&lt;=4094, D3373&gt;2784),3,AND(D3373&lt;=2784,D3373&gt;1779),2,D3373&lt;=1779,1)</f>
        <v>4</v>
      </c>
      <c r="H3373">
        <f t="shared" si="52"/>
        <v>444</v>
      </c>
      <c r="I3373" t="str" cm="1">
        <f t="array" ref="I3373">_xlfn.IFS(H3373&gt;411,"Platinum",AND(H3373&lt;=411, H3373&gt;311),"Gold",AND(H3373&lt;=311,H3373&gt;211),"Silver",H3373&lt;=211,"Bronze")</f>
        <v>Platinum</v>
      </c>
      <c r="J3373" t="str" cm="1">
        <f t="array" ref="J3373">_xlfn.IFS(
H3373="444","Champions",
LEFT(H3373,1)="4","Loyal Customers",
MID(H3373,2,1)="4","Potential Loyalists",
LEFT(H3373,1)="3","Promising",
LEFT(H3373,1)="2","Customers Needing Attention",
LEFT(H3373,1)&lt;="2","At Risk",
RIGHT(H3373,1)="4","Can't Lose Them",
TRUE,"Hibernating"
)</f>
        <v>Loyal Customers</v>
      </c>
    </row>
    <row r="3374" spans="1:10" x14ac:dyDescent="0.25">
      <c r="A3374" s="3" t="s">
        <v>3390</v>
      </c>
      <c r="B3374">
        <v>165</v>
      </c>
      <c r="C3374">
        <v>4</v>
      </c>
      <c r="D3374">
        <v>1561.06</v>
      </c>
      <c r="E3374" cm="1">
        <f t="array" ref="E3374">_xlfn.IFS(B3374&gt;87,1,AND(B3374&lt;=87, B3374&gt;45),2,AND(B3374&lt;=45,B3374&gt;18),3,B3374&lt;=18,4)</f>
        <v>1</v>
      </c>
      <c r="F3374" cm="1">
        <f t="array" ref="F3374">_xlfn.IFS(C3374&gt;7,4,AND(C3374&lt;=7, C3374&gt;5),3,AND(C3374&lt;=5,C3374&gt;4),2,C3374&lt;=4,1)</f>
        <v>1</v>
      </c>
      <c r="G3374" cm="1">
        <f t="array" ref="G3374">_xlfn.IFS(D3374&gt;4094,4,AND(D3374&lt;=4094, D3374&gt;2784),3,AND(D3374&lt;=2784,D3374&gt;1779),2,D3374&lt;=1779,1)</f>
        <v>1</v>
      </c>
      <c r="H3374">
        <f t="shared" si="52"/>
        <v>111</v>
      </c>
      <c r="I3374" t="str" cm="1">
        <f t="array" ref="I3374">_xlfn.IFS(H3374&gt;411,"Platinum",AND(H3374&lt;=411, H3374&gt;311),"Gold",AND(H3374&lt;=311,H3374&gt;211),"Silver",H3374&lt;=211,"Bronze")</f>
        <v>Bronze</v>
      </c>
      <c r="J3374" t="str" cm="1">
        <f t="array" ref="J3374">_xlfn.IFS(
H3374="444","Champions",
LEFT(H3374,1)="4","Loyal Customers",
MID(H3374,2,1)="4","Potential Loyalists",
LEFT(H3374,1)="3","Promising",
LEFT(H3374,1)="2","Customers Needing Attention",
LEFT(H3374,1)&lt;="2","At Risk",
RIGHT(H3374,1)="4","Can't Lose Them",
TRUE,"Hibernating"
)</f>
        <v>At Risk</v>
      </c>
    </row>
    <row r="3375" spans="1:10" x14ac:dyDescent="0.25">
      <c r="A3375" s="3" t="s">
        <v>3391</v>
      </c>
      <c r="B3375">
        <v>12</v>
      </c>
      <c r="C3375">
        <v>4</v>
      </c>
      <c r="D3375">
        <v>1998.58</v>
      </c>
      <c r="E3375" cm="1">
        <f t="array" ref="E3375">_xlfn.IFS(B3375&gt;87,1,AND(B3375&lt;=87, B3375&gt;45),2,AND(B3375&lt;=45,B3375&gt;18),3,B3375&lt;=18,4)</f>
        <v>4</v>
      </c>
      <c r="F3375" cm="1">
        <f t="array" ref="F3375">_xlfn.IFS(C3375&gt;7,4,AND(C3375&lt;=7, C3375&gt;5),3,AND(C3375&lt;=5,C3375&gt;4),2,C3375&lt;=4,1)</f>
        <v>1</v>
      </c>
      <c r="G3375" cm="1">
        <f t="array" ref="G3375">_xlfn.IFS(D3375&gt;4094,4,AND(D3375&lt;=4094, D3375&gt;2784),3,AND(D3375&lt;=2784,D3375&gt;1779),2,D3375&lt;=1779,1)</f>
        <v>2</v>
      </c>
      <c r="H3375">
        <f t="shared" si="52"/>
        <v>412</v>
      </c>
      <c r="I3375" t="str" cm="1">
        <f t="array" ref="I3375">_xlfn.IFS(H3375&gt;411,"Platinum",AND(H3375&lt;=411, H3375&gt;311),"Gold",AND(H3375&lt;=311,H3375&gt;211),"Silver",H3375&lt;=211,"Bronze")</f>
        <v>Platinum</v>
      </c>
      <c r="J3375" t="str" cm="1">
        <f t="array" ref="J3375">_xlfn.IFS(
H3375="444","Champions",
LEFT(H3375,1)="4","Loyal Customers",
MID(H3375,2,1)="4","Potential Loyalists",
LEFT(H3375,1)="3","Promising",
LEFT(H3375,1)="2","Customers Needing Attention",
LEFT(H3375,1)&lt;="2","At Risk",
RIGHT(H3375,1)="4","Can't Lose Them",
TRUE,"Hibernating"
)</f>
        <v>Loyal Customers</v>
      </c>
    </row>
    <row r="3376" spans="1:10" x14ac:dyDescent="0.25">
      <c r="A3376" s="3" t="s">
        <v>3392</v>
      </c>
      <c r="B3376">
        <v>90</v>
      </c>
      <c r="C3376">
        <v>10</v>
      </c>
      <c r="D3376">
        <v>3941.7000000000003</v>
      </c>
      <c r="E3376" cm="1">
        <f t="array" ref="E3376">_xlfn.IFS(B3376&gt;87,1,AND(B3376&lt;=87, B3376&gt;45),2,AND(B3376&lt;=45,B3376&gt;18),3,B3376&lt;=18,4)</f>
        <v>1</v>
      </c>
      <c r="F3376" cm="1">
        <f t="array" ref="F3376">_xlfn.IFS(C3376&gt;7,4,AND(C3376&lt;=7, C3376&gt;5),3,AND(C3376&lt;=5,C3376&gt;4),2,C3376&lt;=4,1)</f>
        <v>4</v>
      </c>
      <c r="G3376" cm="1">
        <f t="array" ref="G3376">_xlfn.IFS(D3376&gt;4094,4,AND(D3376&lt;=4094, D3376&gt;2784),3,AND(D3376&lt;=2784,D3376&gt;1779),2,D3376&lt;=1779,1)</f>
        <v>3</v>
      </c>
      <c r="H3376">
        <f t="shared" si="52"/>
        <v>143</v>
      </c>
      <c r="I3376" t="str" cm="1">
        <f t="array" ref="I3376">_xlfn.IFS(H3376&gt;411,"Platinum",AND(H3376&lt;=411, H3376&gt;311),"Gold",AND(H3376&lt;=311,H3376&gt;211),"Silver",H3376&lt;=211,"Bronze")</f>
        <v>Bronze</v>
      </c>
      <c r="J3376" t="str" cm="1">
        <f t="array" ref="J3376">_xlfn.IFS(
H3376="444","Champions",
LEFT(H3376,1)="4","Loyal Customers",
MID(H3376,2,1)="4","Potential Loyalists",
LEFT(H3376,1)="3","Promising",
LEFT(H3376,1)="2","Customers Needing Attention",
LEFT(H3376,1)&lt;="2","At Risk",
RIGHT(H3376,1)="4","Can't Lose Them",
TRUE,"Hibernating"
)</f>
        <v>Potential Loyalists</v>
      </c>
    </row>
    <row r="3377" spans="1:10" x14ac:dyDescent="0.25">
      <c r="A3377" s="3" t="s">
        <v>3393</v>
      </c>
      <c r="B3377">
        <v>75</v>
      </c>
      <c r="C3377">
        <v>7</v>
      </c>
      <c r="D3377">
        <v>4868.87</v>
      </c>
      <c r="E3377" cm="1">
        <f t="array" ref="E3377">_xlfn.IFS(B3377&gt;87,1,AND(B3377&lt;=87, B3377&gt;45),2,AND(B3377&lt;=45,B3377&gt;18),3,B3377&lt;=18,4)</f>
        <v>2</v>
      </c>
      <c r="F3377" cm="1">
        <f t="array" ref="F3377">_xlfn.IFS(C3377&gt;7,4,AND(C3377&lt;=7, C3377&gt;5),3,AND(C3377&lt;=5,C3377&gt;4),2,C3377&lt;=4,1)</f>
        <v>3</v>
      </c>
      <c r="G3377" cm="1">
        <f t="array" ref="G3377">_xlfn.IFS(D3377&gt;4094,4,AND(D3377&lt;=4094, D3377&gt;2784),3,AND(D3377&lt;=2784,D3377&gt;1779),2,D3377&lt;=1779,1)</f>
        <v>4</v>
      </c>
      <c r="H3377">
        <f t="shared" si="52"/>
        <v>234</v>
      </c>
      <c r="I3377" t="str" cm="1">
        <f t="array" ref="I3377">_xlfn.IFS(H3377&gt;411,"Platinum",AND(H3377&lt;=411, H3377&gt;311),"Gold",AND(H3377&lt;=311,H3377&gt;211),"Silver",H3377&lt;=211,"Bronze")</f>
        <v>Silver</v>
      </c>
      <c r="J3377" t="str" cm="1">
        <f t="array" ref="J3377">_xlfn.IFS(
H3377="444","Champions",
LEFT(H3377,1)="4","Loyal Customers",
MID(H3377,2,1)="4","Potential Loyalists",
LEFT(H3377,1)="3","Promising",
LEFT(H3377,1)="2","Customers Needing Attention",
LEFT(H3377,1)&lt;="2","At Risk",
RIGHT(H3377,1)="4","Can't Lose Them",
TRUE,"Hibernating"
)</f>
        <v>Customers Needing Attention</v>
      </c>
    </row>
    <row r="3378" spans="1:10" x14ac:dyDescent="0.25">
      <c r="A3378" s="3" t="s">
        <v>3394</v>
      </c>
      <c r="B3378">
        <v>48</v>
      </c>
      <c r="C3378">
        <v>8</v>
      </c>
      <c r="D3378">
        <v>3564.27</v>
      </c>
      <c r="E3378" cm="1">
        <f t="array" ref="E3378">_xlfn.IFS(B3378&gt;87,1,AND(B3378&lt;=87, B3378&gt;45),2,AND(B3378&lt;=45,B3378&gt;18),3,B3378&lt;=18,4)</f>
        <v>2</v>
      </c>
      <c r="F3378" cm="1">
        <f t="array" ref="F3378">_xlfn.IFS(C3378&gt;7,4,AND(C3378&lt;=7, C3378&gt;5),3,AND(C3378&lt;=5,C3378&gt;4),2,C3378&lt;=4,1)</f>
        <v>4</v>
      </c>
      <c r="G3378" cm="1">
        <f t="array" ref="G3378">_xlfn.IFS(D3378&gt;4094,4,AND(D3378&lt;=4094, D3378&gt;2784),3,AND(D3378&lt;=2784,D3378&gt;1779),2,D3378&lt;=1779,1)</f>
        <v>3</v>
      </c>
      <c r="H3378">
        <f t="shared" si="52"/>
        <v>243</v>
      </c>
      <c r="I3378" t="str" cm="1">
        <f t="array" ref="I3378">_xlfn.IFS(H3378&gt;411,"Platinum",AND(H3378&lt;=411, H3378&gt;311),"Gold",AND(H3378&lt;=311,H3378&gt;211),"Silver",H3378&lt;=211,"Bronze")</f>
        <v>Silver</v>
      </c>
      <c r="J3378" t="str" cm="1">
        <f t="array" ref="J3378">_xlfn.IFS(
H3378="444","Champions",
LEFT(H3378,1)="4","Loyal Customers",
MID(H3378,2,1)="4","Potential Loyalists",
LEFT(H3378,1)="3","Promising",
LEFT(H3378,1)="2","Customers Needing Attention",
LEFT(H3378,1)&lt;="2","At Risk",
RIGHT(H3378,1)="4","Can't Lose Them",
TRUE,"Hibernating"
)</f>
        <v>Potential Loyalists</v>
      </c>
    </row>
    <row r="3379" spans="1:10" x14ac:dyDescent="0.25">
      <c r="A3379" s="3" t="s">
        <v>3395</v>
      </c>
      <c r="B3379">
        <v>61</v>
      </c>
      <c r="C3379">
        <v>3</v>
      </c>
      <c r="D3379">
        <v>1867.17</v>
      </c>
      <c r="E3379" cm="1">
        <f t="array" ref="E3379">_xlfn.IFS(B3379&gt;87,1,AND(B3379&lt;=87, B3379&gt;45),2,AND(B3379&lt;=45,B3379&gt;18),3,B3379&lt;=18,4)</f>
        <v>2</v>
      </c>
      <c r="F3379" cm="1">
        <f t="array" ref="F3379">_xlfn.IFS(C3379&gt;7,4,AND(C3379&lt;=7, C3379&gt;5),3,AND(C3379&lt;=5,C3379&gt;4),2,C3379&lt;=4,1)</f>
        <v>1</v>
      </c>
      <c r="G3379" cm="1">
        <f t="array" ref="G3379">_xlfn.IFS(D3379&gt;4094,4,AND(D3379&lt;=4094, D3379&gt;2784),3,AND(D3379&lt;=2784,D3379&gt;1779),2,D3379&lt;=1779,1)</f>
        <v>2</v>
      </c>
      <c r="H3379">
        <f t="shared" si="52"/>
        <v>212</v>
      </c>
      <c r="I3379" t="str" cm="1">
        <f t="array" ref="I3379">_xlfn.IFS(H3379&gt;411,"Platinum",AND(H3379&lt;=411, H3379&gt;311),"Gold",AND(H3379&lt;=311,H3379&gt;211),"Silver",H3379&lt;=211,"Bronze")</f>
        <v>Silver</v>
      </c>
      <c r="J3379" t="str" cm="1">
        <f t="array" ref="J3379">_xlfn.IFS(
H3379="444","Champions",
LEFT(H3379,1)="4","Loyal Customers",
MID(H3379,2,1)="4","Potential Loyalists",
LEFT(H3379,1)="3","Promising",
LEFT(H3379,1)="2","Customers Needing Attention",
LEFT(H3379,1)&lt;="2","At Risk",
RIGHT(H3379,1)="4","Can't Lose Them",
TRUE,"Hibernating"
)</f>
        <v>Customers Needing Attention</v>
      </c>
    </row>
    <row r="3380" spans="1:10" x14ac:dyDescent="0.25">
      <c r="A3380" s="3" t="s">
        <v>3396</v>
      </c>
      <c r="B3380">
        <v>38</v>
      </c>
      <c r="C3380">
        <v>4</v>
      </c>
      <c r="D3380">
        <v>1669.8899999999999</v>
      </c>
      <c r="E3380" cm="1">
        <f t="array" ref="E3380">_xlfn.IFS(B3380&gt;87,1,AND(B3380&lt;=87, B3380&gt;45),2,AND(B3380&lt;=45,B3380&gt;18),3,B3380&lt;=18,4)</f>
        <v>3</v>
      </c>
      <c r="F3380" cm="1">
        <f t="array" ref="F3380">_xlfn.IFS(C3380&gt;7,4,AND(C3380&lt;=7, C3380&gt;5),3,AND(C3380&lt;=5,C3380&gt;4),2,C3380&lt;=4,1)</f>
        <v>1</v>
      </c>
      <c r="G3380" cm="1">
        <f t="array" ref="G3380">_xlfn.IFS(D3380&gt;4094,4,AND(D3380&lt;=4094, D3380&gt;2784),3,AND(D3380&lt;=2784,D3380&gt;1779),2,D3380&lt;=1779,1)</f>
        <v>1</v>
      </c>
      <c r="H3380">
        <f t="shared" si="52"/>
        <v>311</v>
      </c>
      <c r="I3380" t="str" cm="1">
        <f t="array" ref="I3380">_xlfn.IFS(H3380&gt;411,"Platinum",AND(H3380&lt;=411, H3380&gt;311),"Gold",AND(H3380&lt;=311,H3380&gt;211),"Silver",H3380&lt;=211,"Bronze")</f>
        <v>Silver</v>
      </c>
      <c r="J3380" t="str" cm="1">
        <f t="array" ref="J3380">_xlfn.IFS(
H3380="444","Champions",
LEFT(H3380,1)="4","Loyal Customers",
MID(H3380,2,1)="4","Potential Loyalists",
LEFT(H3380,1)="3","Promising",
LEFT(H3380,1)="2","Customers Needing Attention",
LEFT(H3380,1)&lt;="2","At Risk",
RIGHT(H3380,1)="4","Can't Lose Them",
TRUE,"Hibernating"
)</f>
        <v>Promising</v>
      </c>
    </row>
    <row r="3381" spans="1:10" x14ac:dyDescent="0.25">
      <c r="A3381" s="3" t="s">
        <v>3397</v>
      </c>
      <c r="B3381">
        <v>129</v>
      </c>
      <c r="C3381">
        <v>7</v>
      </c>
      <c r="D3381">
        <v>4080.84</v>
      </c>
      <c r="E3381" cm="1">
        <f t="array" ref="E3381">_xlfn.IFS(B3381&gt;87,1,AND(B3381&lt;=87, B3381&gt;45),2,AND(B3381&lt;=45,B3381&gt;18),3,B3381&lt;=18,4)</f>
        <v>1</v>
      </c>
      <c r="F3381" cm="1">
        <f t="array" ref="F3381">_xlfn.IFS(C3381&gt;7,4,AND(C3381&lt;=7, C3381&gt;5),3,AND(C3381&lt;=5,C3381&gt;4),2,C3381&lt;=4,1)</f>
        <v>3</v>
      </c>
      <c r="G3381" cm="1">
        <f t="array" ref="G3381">_xlfn.IFS(D3381&gt;4094,4,AND(D3381&lt;=4094, D3381&gt;2784),3,AND(D3381&lt;=2784,D3381&gt;1779),2,D3381&lt;=1779,1)</f>
        <v>3</v>
      </c>
      <c r="H3381">
        <f t="shared" si="52"/>
        <v>133</v>
      </c>
      <c r="I3381" t="str" cm="1">
        <f t="array" ref="I3381">_xlfn.IFS(H3381&gt;411,"Platinum",AND(H3381&lt;=411, H3381&gt;311),"Gold",AND(H3381&lt;=311,H3381&gt;211),"Silver",H3381&lt;=211,"Bronze")</f>
        <v>Bronze</v>
      </c>
      <c r="J3381" t="str" cm="1">
        <f t="array" ref="J3381">_xlfn.IFS(
H3381="444","Champions",
LEFT(H3381,1)="4","Loyal Customers",
MID(H3381,2,1)="4","Potential Loyalists",
LEFT(H3381,1)="3","Promising",
LEFT(H3381,1)="2","Customers Needing Attention",
LEFT(H3381,1)&lt;="2","At Risk",
RIGHT(H3381,1)="4","Can't Lose Them",
TRUE,"Hibernating"
)</f>
        <v>At Risk</v>
      </c>
    </row>
    <row r="3382" spans="1:10" x14ac:dyDescent="0.25">
      <c r="A3382" s="3" t="s">
        <v>3398</v>
      </c>
      <c r="B3382">
        <v>205</v>
      </c>
      <c r="C3382">
        <v>1</v>
      </c>
      <c r="D3382">
        <v>179.44</v>
      </c>
      <c r="E3382" cm="1">
        <f t="array" ref="E3382">_xlfn.IFS(B3382&gt;87,1,AND(B3382&lt;=87, B3382&gt;45),2,AND(B3382&lt;=45,B3382&gt;18),3,B3382&lt;=18,4)</f>
        <v>1</v>
      </c>
      <c r="F3382" cm="1">
        <f t="array" ref="F3382">_xlfn.IFS(C3382&gt;7,4,AND(C3382&lt;=7, C3382&gt;5),3,AND(C3382&lt;=5,C3382&gt;4),2,C3382&lt;=4,1)</f>
        <v>1</v>
      </c>
      <c r="G3382" cm="1">
        <f t="array" ref="G3382">_xlfn.IFS(D3382&gt;4094,4,AND(D3382&lt;=4094, D3382&gt;2784),3,AND(D3382&lt;=2784,D3382&gt;1779),2,D3382&lt;=1779,1)</f>
        <v>1</v>
      </c>
      <c r="H3382">
        <f t="shared" si="52"/>
        <v>111</v>
      </c>
      <c r="I3382" t="str" cm="1">
        <f t="array" ref="I3382">_xlfn.IFS(H3382&gt;411,"Platinum",AND(H3382&lt;=411, H3382&gt;311),"Gold",AND(H3382&lt;=311,H3382&gt;211),"Silver",H3382&lt;=211,"Bronze")</f>
        <v>Bronze</v>
      </c>
      <c r="J3382" t="str" cm="1">
        <f t="array" ref="J3382">_xlfn.IFS(
H3382="444","Champions",
LEFT(H3382,1)="4","Loyal Customers",
MID(H3382,2,1)="4","Potential Loyalists",
LEFT(H3382,1)="3","Promising",
LEFT(H3382,1)="2","Customers Needing Attention",
LEFT(H3382,1)&lt;="2","At Risk",
RIGHT(H3382,1)="4","Can't Lose Them",
TRUE,"Hibernating"
)</f>
        <v>At Risk</v>
      </c>
    </row>
    <row r="3383" spans="1:10" x14ac:dyDescent="0.25">
      <c r="A3383" s="3" t="s">
        <v>3399</v>
      </c>
      <c r="B3383">
        <v>49</v>
      </c>
      <c r="C3383">
        <v>6</v>
      </c>
      <c r="D3383">
        <v>1274.48</v>
      </c>
      <c r="E3383" cm="1">
        <f t="array" ref="E3383">_xlfn.IFS(B3383&gt;87,1,AND(B3383&lt;=87, B3383&gt;45),2,AND(B3383&lt;=45,B3383&gt;18),3,B3383&lt;=18,4)</f>
        <v>2</v>
      </c>
      <c r="F3383" cm="1">
        <f t="array" ref="F3383">_xlfn.IFS(C3383&gt;7,4,AND(C3383&lt;=7, C3383&gt;5),3,AND(C3383&lt;=5,C3383&gt;4),2,C3383&lt;=4,1)</f>
        <v>3</v>
      </c>
      <c r="G3383" cm="1">
        <f t="array" ref="G3383">_xlfn.IFS(D3383&gt;4094,4,AND(D3383&lt;=4094, D3383&gt;2784),3,AND(D3383&lt;=2784,D3383&gt;1779),2,D3383&lt;=1779,1)</f>
        <v>1</v>
      </c>
      <c r="H3383">
        <f t="shared" si="52"/>
        <v>231</v>
      </c>
      <c r="I3383" t="str" cm="1">
        <f t="array" ref="I3383">_xlfn.IFS(H3383&gt;411,"Platinum",AND(H3383&lt;=411, H3383&gt;311),"Gold",AND(H3383&lt;=311,H3383&gt;211),"Silver",H3383&lt;=211,"Bronze")</f>
        <v>Silver</v>
      </c>
      <c r="J3383" t="str" cm="1">
        <f t="array" ref="J3383">_xlfn.IFS(
H3383="444","Champions",
LEFT(H3383,1)="4","Loyal Customers",
MID(H3383,2,1)="4","Potential Loyalists",
LEFT(H3383,1)="3","Promising",
LEFT(H3383,1)="2","Customers Needing Attention",
LEFT(H3383,1)&lt;="2","At Risk",
RIGHT(H3383,1)="4","Can't Lose Them",
TRUE,"Hibernating"
)</f>
        <v>Customers Needing Attention</v>
      </c>
    </row>
    <row r="3384" spans="1:10" x14ac:dyDescent="0.25">
      <c r="A3384" s="3" t="s">
        <v>3400</v>
      </c>
      <c r="B3384">
        <v>78</v>
      </c>
      <c r="C3384">
        <v>6</v>
      </c>
      <c r="D3384">
        <v>2353.11</v>
      </c>
      <c r="E3384" cm="1">
        <f t="array" ref="E3384">_xlfn.IFS(B3384&gt;87,1,AND(B3384&lt;=87, B3384&gt;45),2,AND(B3384&lt;=45,B3384&gt;18),3,B3384&lt;=18,4)</f>
        <v>2</v>
      </c>
      <c r="F3384" cm="1">
        <f t="array" ref="F3384">_xlfn.IFS(C3384&gt;7,4,AND(C3384&lt;=7, C3384&gt;5),3,AND(C3384&lt;=5,C3384&gt;4),2,C3384&lt;=4,1)</f>
        <v>3</v>
      </c>
      <c r="G3384" cm="1">
        <f t="array" ref="G3384">_xlfn.IFS(D3384&gt;4094,4,AND(D3384&lt;=4094, D3384&gt;2784),3,AND(D3384&lt;=2784,D3384&gt;1779),2,D3384&lt;=1779,1)</f>
        <v>2</v>
      </c>
      <c r="H3384">
        <f t="shared" si="52"/>
        <v>232</v>
      </c>
      <c r="I3384" t="str" cm="1">
        <f t="array" ref="I3384">_xlfn.IFS(H3384&gt;411,"Platinum",AND(H3384&lt;=411, H3384&gt;311),"Gold",AND(H3384&lt;=311,H3384&gt;211),"Silver",H3384&lt;=211,"Bronze")</f>
        <v>Silver</v>
      </c>
      <c r="J3384" t="str" cm="1">
        <f t="array" ref="J3384">_xlfn.IFS(
H3384="444","Champions",
LEFT(H3384,1)="4","Loyal Customers",
MID(H3384,2,1)="4","Potential Loyalists",
LEFT(H3384,1)="3","Promising",
LEFT(H3384,1)="2","Customers Needing Attention",
LEFT(H3384,1)&lt;="2","At Risk",
RIGHT(H3384,1)="4","Can't Lose Them",
TRUE,"Hibernating"
)</f>
        <v>Customers Needing Attention</v>
      </c>
    </row>
    <row r="3385" spans="1:10" x14ac:dyDescent="0.25">
      <c r="A3385" s="3" t="s">
        <v>3401</v>
      </c>
      <c r="B3385">
        <v>30</v>
      </c>
      <c r="C3385">
        <v>7</v>
      </c>
      <c r="D3385">
        <v>2990.73</v>
      </c>
      <c r="E3385" cm="1">
        <f t="array" ref="E3385">_xlfn.IFS(B3385&gt;87,1,AND(B3385&lt;=87, B3385&gt;45),2,AND(B3385&lt;=45,B3385&gt;18),3,B3385&lt;=18,4)</f>
        <v>3</v>
      </c>
      <c r="F3385" cm="1">
        <f t="array" ref="F3385">_xlfn.IFS(C3385&gt;7,4,AND(C3385&lt;=7, C3385&gt;5),3,AND(C3385&lt;=5,C3385&gt;4),2,C3385&lt;=4,1)</f>
        <v>3</v>
      </c>
      <c r="G3385" cm="1">
        <f t="array" ref="G3385">_xlfn.IFS(D3385&gt;4094,4,AND(D3385&lt;=4094, D3385&gt;2784),3,AND(D3385&lt;=2784,D3385&gt;1779),2,D3385&lt;=1779,1)</f>
        <v>3</v>
      </c>
      <c r="H3385">
        <f t="shared" si="52"/>
        <v>333</v>
      </c>
      <c r="I3385" t="str" cm="1">
        <f t="array" ref="I3385">_xlfn.IFS(H3385&gt;411,"Platinum",AND(H3385&lt;=411, H3385&gt;311),"Gold",AND(H3385&lt;=311,H3385&gt;211),"Silver",H3385&lt;=211,"Bronze")</f>
        <v>Gold</v>
      </c>
      <c r="J3385" t="str" cm="1">
        <f t="array" ref="J3385">_xlfn.IFS(
H3385="444","Champions",
LEFT(H3385,1)="4","Loyal Customers",
MID(H3385,2,1)="4","Potential Loyalists",
LEFT(H3385,1)="3","Promising",
LEFT(H3385,1)="2","Customers Needing Attention",
LEFT(H3385,1)&lt;="2","At Risk",
RIGHT(H3385,1)="4","Can't Lose Them",
TRUE,"Hibernating"
)</f>
        <v>Promising</v>
      </c>
    </row>
    <row r="3386" spans="1:10" x14ac:dyDescent="0.25">
      <c r="A3386" s="3" t="s">
        <v>3402</v>
      </c>
      <c r="B3386">
        <v>12</v>
      </c>
      <c r="C3386">
        <v>4</v>
      </c>
      <c r="D3386">
        <v>780.7</v>
      </c>
      <c r="E3386" cm="1">
        <f t="array" ref="E3386">_xlfn.IFS(B3386&gt;87,1,AND(B3386&lt;=87, B3386&gt;45),2,AND(B3386&lt;=45,B3386&gt;18),3,B3386&lt;=18,4)</f>
        <v>4</v>
      </c>
      <c r="F3386" cm="1">
        <f t="array" ref="F3386">_xlfn.IFS(C3386&gt;7,4,AND(C3386&lt;=7, C3386&gt;5),3,AND(C3386&lt;=5,C3386&gt;4),2,C3386&lt;=4,1)</f>
        <v>1</v>
      </c>
      <c r="G3386" cm="1">
        <f t="array" ref="G3386">_xlfn.IFS(D3386&gt;4094,4,AND(D3386&lt;=4094, D3386&gt;2784),3,AND(D3386&lt;=2784,D3386&gt;1779),2,D3386&lt;=1779,1)</f>
        <v>1</v>
      </c>
      <c r="H3386">
        <f t="shared" si="52"/>
        <v>411</v>
      </c>
      <c r="I3386" t="str" cm="1">
        <f t="array" ref="I3386">_xlfn.IFS(H3386&gt;411,"Platinum",AND(H3386&lt;=411, H3386&gt;311),"Gold",AND(H3386&lt;=311,H3386&gt;211),"Silver",H3386&lt;=211,"Bronze")</f>
        <v>Gold</v>
      </c>
      <c r="J3386" t="str" cm="1">
        <f t="array" ref="J3386">_xlfn.IFS(
H3386="444","Champions",
LEFT(H3386,1)="4","Loyal Customers",
MID(H3386,2,1)="4","Potential Loyalists",
LEFT(H3386,1)="3","Promising",
LEFT(H3386,1)="2","Customers Needing Attention",
LEFT(H3386,1)&lt;="2","At Risk",
RIGHT(H3386,1)="4","Can't Lose Them",
TRUE,"Hibernating"
)</f>
        <v>Loyal Customers</v>
      </c>
    </row>
    <row r="3387" spans="1:10" x14ac:dyDescent="0.25">
      <c r="A3387" s="3" t="s">
        <v>3403</v>
      </c>
      <c r="B3387">
        <v>82</v>
      </c>
      <c r="C3387">
        <v>4</v>
      </c>
      <c r="D3387">
        <v>3812.88</v>
      </c>
      <c r="E3387" cm="1">
        <f t="array" ref="E3387">_xlfn.IFS(B3387&gt;87,1,AND(B3387&lt;=87, B3387&gt;45),2,AND(B3387&lt;=45,B3387&gt;18),3,B3387&lt;=18,4)</f>
        <v>2</v>
      </c>
      <c r="F3387" cm="1">
        <f t="array" ref="F3387">_xlfn.IFS(C3387&gt;7,4,AND(C3387&lt;=7, C3387&gt;5),3,AND(C3387&lt;=5,C3387&gt;4),2,C3387&lt;=4,1)</f>
        <v>1</v>
      </c>
      <c r="G3387" cm="1">
        <f t="array" ref="G3387">_xlfn.IFS(D3387&gt;4094,4,AND(D3387&lt;=4094, D3387&gt;2784),3,AND(D3387&lt;=2784,D3387&gt;1779),2,D3387&lt;=1779,1)</f>
        <v>3</v>
      </c>
      <c r="H3387">
        <f t="shared" si="52"/>
        <v>213</v>
      </c>
      <c r="I3387" t="str" cm="1">
        <f t="array" ref="I3387">_xlfn.IFS(H3387&gt;411,"Platinum",AND(H3387&lt;=411, H3387&gt;311),"Gold",AND(H3387&lt;=311,H3387&gt;211),"Silver",H3387&lt;=211,"Bronze")</f>
        <v>Silver</v>
      </c>
      <c r="J3387" t="str" cm="1">
        <f t="array" ref="J3387">_xlfn.IFS(
H3387="444","Champions",
LEFT(H3387,1)="4","Loyal Customers",
MID(H3387,2,1)="4","Potential Loyalists",
LEFT(H3387,1)="3","Promising",
LEFT(H3387,1)="2","Customers Needing Attention",
LEFT(H3387,1)&lt;="2","At Risk",
RIGHT(H3387,1)="4","Can't Lose Them",
TRUE,"Hibernating"
)</f>
        <v>Customers Needing Attention</v>
      </c>
    </row>
    <row r="3388" spans="1:10" x14ac:dyDescent="0.25">
      <c r="A3388" s="3" t="s">
        <v>3404</v>
      </c>
      <c r="B3388">
        <v>14</v>
      </c>
      <c r="C3388">
        <v>9</v>
      </c>
      <c r="D3388">
        <v>6003.0499999999993</v>
      </c>
      <c r="E3388" cm="1">
        <f t="array" ref="E3388">_xlfn.IFS(B3388&gt;87,1,AND(B3388&lt;=87, B3388&gt;45),2,AND(B3388&lt;=45,B3388&gt;18),3,B3388&lt;=18,4)</f>
        <v>4</v>
      </c>
      <c r="F3388" cm="1">
        <f t="array" ref="F3388">_xlfn.IFS(C3388&gt;7,4,AND(C3388&lt;=7, C3388&gt;5),3,AND(C3388&lt;=5,C3388&gt;4),2,C3388&lt;=4,1)</f>
        <v>4</v>
      </c>
      <c r="G3388" cm="1">
        <f t="array" ref="G3388">_xlfn.IFS(D3388&gt;4094,4,AND(D3388&lt;=4094, D3388&gt;2784),3,AND(D3388&lt;=2784,D3388&gt;1779),2,D3388&lt;=1779,1)</f>
        <v>4</v>
      </c>
      <c r="H3388">
        <f t="shared" si="52"/>
        <v>444</v>
      </c>
      <c r="I3388" t="str" cm="1">
        <f t="array" ref="I3388">_xlfn.IFS(H3388&gt;411,"Platinum",AND(H3388&lt;=411, H3388&gt;311),"Gold",AND(H3388&lt;=311,H3388&gt;211),"Silver",H3388&lt;=211,"Bronze")</f>
        <v>Platinum</v>
      </c>
      <c r="J3388" t="str" cm="1">
        <f t="array" ref="J3388">_xlfn.IFS(
H3388="444","Champions",
LEFT(H3388,1)="4","Loyal Customers",
MID(H3388,2,1)="4","Potential Loyalists",
LEFT(H3388,1)="3","Promising",
LEFT(H3388,1)="2","Customers Needing Attention",
LEFT(H3388,1)&lt;="2","At Risk",
RIGHT(H3388,1)="4","Can't Lose Them",
TRUE,"Hibernating"
)</f>
        <v>Loyal Customers</v>
      </c>
    </row>
    <row r="3389" spans="1:10" x14ac:dyDescent="0.25">
      <c r="A3389" s="3" t="s">
        <v>3405</v>
      </c>
      <c r="B3389">
        <v>16</v>
      </c>
      <c r="C3389">
        <v>9</v>
      </c>
      <c r="D3389">
        <v>3401.85</v>
      </c>
      <c r="E3389" cm="1">
        <f t="array" ref="E3389">_xlfn.IFS(B3389&gt;87,1,AND(B3389&lt;=87, B3389&gt;45),2,AND(B3389&lt;=45,B3389&gt;18),3,B3389&lt;=18,4)</f>
        <v>4</v>
      </c>
      <c r="F3389" cm="1">
        <f t="array" ref="F3389">_xlfn.IFS(C3389&gt;7,4,AND(C3389&lt;=7, C3389&gt;5),3,AND(C3389&lt;=5,C3389&gt;4),2,C3389&lt;=4,1)</f>
        <v>4</v>
      </c>
      <c r="G3389" cm="1">
        <f t="array" ref="G3389">_xlfn.IFS(D3389&gt;4094,4,AND(D3389&lt;=4094, D3389&gt;2784),3,AND(D3389&lt;=2784,D3389&gt;1779),2,D3389&lt;=1779,1)</f>
        <v>3</v>
      </c>
      <c r="H3389">
        <f t="shared" si="52"/>
        <v>443</v>
      </c>
      <c r="I3389" t="str" cm="1">
        <f t="array" ref="I3389">_xlfn.IFS(H3389&gt;411,"Platinum",AND(H3389&lt;=411, H3389&gt;311),"Gold",AND(H3389&lt;=311,H3389&gt;211),"Silver",H3389&lt;=211,"Bronze")</f>
        <v>Platinum</v>
      </c>
      <c r="J3389" t="str" cm="1">
        <f t="array" ref="J3389">_xlfn.IFS(
H3389="444","Champions",
LEFT(H3389,1)="4","Loyal Customers",
MID(H3389,2,1)="4","Potential Loyalists",
LEFT(H3389,1)="3","Promising",
LEFT(H3389,1)="2","Customers Needing Attention",
LEFT(H3389,1)&lt;="2","At Risk",
RIGHT(H3389,1)="4","Can't Lose Them",
TRUE,"Hibernating"
)</f>
        <v>Loyal Customers</v>
      </c>
    </row>
    <row r="3390" spans="1:10" x14ac:dyDescent="0.25">
      <c r="A3390" s="3" t="s">
        <v>3406</v>
      </c>
      <c r="B3390">
        <v>37</v>
      </c>
      <c r="C3390">
        <v>4</v>
      </c>
      <c r="D3390">
        <v>1496.79</v>
      </c>
      <c r="E3390" cm="1">
        <f t="array" ref="E3390">_xlfn.IFS(B3390&gt;87,1,AND(B3390&lt;=87, B3390&gt;45),2,AND(B3390&lt;=45,B3390&gt;18),3,B3390&lt;=18,4)</f>
        <v>3</v>
      </c>
      <c r="F3390" cm="1">
        <f t="array" ref="F3390">_xlfn.IFS(C3390&gt;7,4,AND(C3390&lt;=7, C3390&gt;5),3,AND(C3390&lt;=5,C3390&gt;4),2,C3390&lt;=4,1)</f>
        <v>1</v>
      </c>
      <c r="G3390" cm="1">
        <f t="array" ref="G3390">_xlfn.IFS(D3390&gt;4094,4,AND(D3390&lt;=4094, D3390&gt;2784),3,AND(D3390&lt;=2784,D3390&gt;1779),2,D3390&lt;=1779,1)</f>
        <v>1</v>
      </c>
      <c r="H3390">
        <f t="shared" si="52"/>
        <v>311</v>
      </c>
      <c r="I3390" t="str" cm="1">
        <f t="array" ref="I3390">_xlfn.IFS(H3390&gt;411,"Platinum",AND(H3390&lt;=411, H3390&gt;311),"Gold",AND(H3390&lt;=311,H3390&gt;211),"Silver",H3390&lt;=211,"Bronze")</f>
        <v>Silver</v>
      </c>
      <c r="J3390" t="str" cm="1">
        <f t="array" ref="J3390">_xlfn.IFS(
H3390="444","Champions",
LEFT(H3390,1)="4","Loyal Customers",
MID(H3390,2,1)="4","Potential Loyalists",
LEFT(H3390,1)="3","Promising",
LEFT(H3390,1)="2","Customers Needing Attention",
LEFT(H3390,1)&lt;="2","At Risk",
RIGHT(H3390,1)="4","Can't Lose Them",
TRUE,"Hibernating"
)</f>
        <v>Promising</v>
      </c>
    </row>
    <row r="3391" spans="1:10" x14ac:dyDescent="0.25">
      <c r="A3391" s="3" t="s">
        <v>3407</v>
      </c>
      <c r="B3391">
        <v>105</v>
      </c>
      <c r="C3391">
        <v>8</v>
      </c>
      <c r="D3391">
        <v>3553.2799999999997</v>
      </c>
      <c r="E3391" cm="1">
        <f t="array" ref="E3391">_xlfn.IFS(B3391&gt;87,1,AND(B3391&lt;=87, B3391&gt;45),2,AND(B3391&lt;=45,B3391&gt;18),3,B3391&lt;=18,4)</f>
        <v>1</v>
      </c>
      <c r="F3391" cm="1">
        <f t="array" ref="F3391">_xlfn.IFS(C3391&gt;7,4,AND(C3391&lt;=7, C3391&gt;5),3,AND(C3391&lt;=5,C3391&gt;4),2,C3391&lt;=4,1)</f>
        <v>4</v>
      </c>
      <c r="G3391" cm="1">
        <f t="array" ref="G3391">_xlfn.IFS(D3391&gt;4094,4,AND(D3391&lt;=4094, D3391&gt;2784),3,AND(D3391&lt;=2784,D3391&gt;1779),2,D3391&lt;=1779,1)</f>
        <v>3</v>
      </c>
      <c r="H3391">
        <f t="shared" si="52"/>
        <v>143</v>
      </c>
      <c r="I3391" t="str" cm="1">
        <f t="array" ref="I3391">_xlfn.IFS(H3391&gt;411,"Platinum",AND(H3391&lt;=411, H3391&gt;311),"Gold",AND(H3391&lt;=311,H3391&gt;211),"Silver",H3391&lt;=211,"Bronze")</f>
        <v>Bronze</v>
      </c>
      <c r="J3391" t="str" cm="1">
        <f t="array" ref="J3391">_xlfn.IFS(
H3391="444","Champions",
LEFT(H3391,1)="4","Loyal Customers",
MID(H3391,2,1)="4","Potential Loyalists",
LEFT(H3391,1)="3","Promising",
LEFT(H3391,1)="2","Customers Needing Attention",
LEFT(H3391,1)&lt;="2","At Risk",
RIGHT(H3391,1)="4","Can't Lose Them",
TRUE,"Hibernating"
)</f>
        <v>Potential Loyalists</v>
      </c>
    </row>
    <row r="3392" spans="1:10" x14ac:dyDescent="0.25">
      <c r="A3392" s="3" t="s">
        <v>3408</v>
      </c>
      <c r="B3392">
        <v>16</v>
      </c>
      <c r="C3392">
        <v>9</v>
      </c>
      <c r="D3392">
        <v>4473.87</v>
      </c>
      <c r="E3392" cm="1">
        <f t="array" ref="E3392">_xlfn.IFS(B3392&gt;87,1,AND(B3392&lt;=87, B3392&gt;45),2,AND(B3392&lt;=45,B3392&gt;18),3,B3392&lt;=18,4)</f>
        <v>4</v>
      </c>
      <c r="F3392" cm="1">
        <f t="array" ref="F3392">_xlfn.IFS(C3392&gt;7,4,AND(C3392&lt;=7, C3392&gt;5),3,AND(C3392&lt;=5,C3392&gt;4),2,C3392&lt;=4,1)</f>
        <v>4</v>
      </c>
      <c r="G3392" cm="1">
        <f t="array" ref="G3392">_xlfn.IFS(D3392&gt;4094,4,AND(D3392&lt;=4094, D3392&gt;2784),3,AND(D3392&lt;=2784,D3392&gt;1779),2,D3392&lt;=1779,1)</f>
        <v>4</v>
      </c>
      <c r="H3392">
        <f t="shared" si="52"/>
        <v>444</v>
      </c>
      <c r="I3392" t="str" cm="1">
        <f t="array" ref="I3392">_xlfn.IFS(H3392&gt;411,"Platinum",AND(H3392&lt;=411, H3392&gt;311),"Gold",AND(H3392&lt;=311,H3392&gt;211),"Silver",H3392&lt;=211,"Bronze")</f>
        <v>Platinum</v>
      </c>
      <c r="J3392" t="str" cm="1">
        <f t="array" ref="J3392">_xlfn.IFS(
H3392="444","Champions",
LEFT(H3392,1)="4","Loyal Customers",
MID(H3392,2,1)="4","Potential Loyalists",
LEFT(H3392,1)="3","Promising",
LEFT(H3392,1)="2","Customers Needing Attention",
LEFT(H3392,1)&lt;="2","At Risk",
RIGHT(H3392,1)="4","Can't Lose Them",
TRUE,"Hibernating"
)</f>
        <v>Loyal Customers</v>
      </c>
    </row>
    <row r="3393" spans="1:10" x14ac:dyDescent="0.25">
      <c r="A3393" s="3" t="s">
        <v>3409</v>
      </c>
      <c r="B3393">
        <v>26</v>
      </c>
      <c r="C3393">
        <v>7</v>
      </c>
      <c r="D3393">
        <v>1370.37</v>
      </c>
      <c r="E3393" cm="1">
        <f t="array" ref="E3393">_xlfn.IFS(B3393&gt;87,1,AND(B3393&lt;=87, B3393&gt;45),2,AND(B3393&lt;=45,B3393&gt;18),3,B3393&lt;=18,4)</f>
        <v>3</v>
      </c>
      <c r="F3393" cm="1">
        <f t="array" ref="F3393">_xlfn.IFS(C3393&gt;7,4,AND(C3393&lt;=7, C3393&gt;5),3,AND(C3393&lt;=5,C3393&gt;4),2,C3393&lt;=4,1)</f>
        <v>3</v>
      </c>
      <c r="G3393" cm="1">
        <f t="array" ref="G3393">_xlfn.IFS(D3393&gt;4094,4,AND(D3393&lt;=4094, D3393&gt;2784),3,AND(D3393&lt;=2784,D3393&gt;1779),2,D3393&lt;=1779,1)</f>
        <v>1</v>
      </c>
      <c r="H3393">
        <f t="shared" si="52"/>
        <v>331</v>
      </c>
      <c r="I3393" t="str" cm="1">
        <f t="array" ref="I3393">_xlfn.IFS(H3393&gt;411,"Platinum",AND(H3393&lt;=411, H3393&gt;311),"Gold",AND(H3393&lt;=311,H3393&gt;211),"Silver",H3393&lt;=211,"Bronze")</f>
        <v>Gold</v>
      </c>
      <c r="J3393" t="str" cm="1">
        <f t="array" ref="J3393">_xlfn.IFS(
H3393="444","Champions",
LEFT(H3393,1)="4","Loyal Customers",
MID(H3393,2,1)="4","Potential Loyalists",
LEFT(H3393,1)="3","Promising",
LEFT(H3393,1)="2","Customers Needing Attention",
LEFT(H3393,1)&lt;="2","At Risk",
RIGHT(H3393,1)="4","Can't Lose Them",
TRUE,"Hibernating"
)</f>
        <v>Promising</v>
      </c>
    </row>
    <row r="3394" spans="1:10" x14ac:dyDescent="0.25">
      <c r="A3394" s="3" t="s">
        <v>3410</v>
      </c>
      <c r="B3394">
        <v>4</v>
      </c>
      <c r="C3394">
        <v>7</v>
      </c>
      <c r="D3394">
        <v>2880.1000000000004</v>
      </c>
      <c r="E3394" cm="1">
        <f t="array" ref="E3394">_xlfn.IFS(B3394&gt;87,1,AND(B3394&lt;=87, B3394&gt;45),2,AND(B3394&lt;=45,B3394&gt;18),3,B3394&lt;=18,4)</f>
        <v>4</v>
      </c>
      <c r="F3394" cm="1">
        <f t="array" ref="F3394">_xlfn.IFS(C3394&gt;7,4,AND(C3394&lt;=7, C3394&gt;5),3,AND(C3394&lt;=5,C3394&gt;4),2,C3394&lt;=4,1)</f>
        <v>3</v>
      </c>
      <c r="G3394" cm="1">
        <f t="array" ref="G3394">_xlfn.IFS(D3394&gt;4094,4,AND(D3394&lt;=4094, D3394&gt;2784),3,AND(D3394&lt;=2784,D3394&gt;1779),2,D3394&lt;=1779,1)</f>
        <v>3</v>
      </c>
      <c r="H3394">
        <f t="shared" si="52"/>
        <v>433</v>
      </c>
      <c r="I3394" t="str" cm="1">
        <f t="array" ref="I3394">_xlfn.IFS(H3394&gt;411,"Platinum",AND(H3394&lt;=411, H3394&gt;311),"Gold",AND(H3394&lt;=311,H3394&gt;211),"Silver",H3394&lt;=211,"Bronze")</f>
        <v>Platinum</v>
      </c>
      <c r="J3394" t="str" cm="1">
        <f t="array" ref="J3394">_xlfn.IFS(
H3394="444","Champions",
LEFT(H3394,1)="4","Loyal Customers",
MID(H3394,2,1)="4","Potential Loyalists",
LEFT(H3394,1)="3","Promising",
LEFT(H3394,1)="2","Customers Needing Attention",
LEFT(H3394,1)&lt;="2","At Risk",
RIGHT(H3394,1)="4","Can't Lose Them",
TRUE,"Hibernating"
)</f>
        <v>Loyal Customers</v>
      </c>
    </row>
    <row r="3395" spans="1:10" x14ac:dyDescent="0.25">
      <c r="A3395" s="3" t="s">
        <v>3411</v>
      </c>
      <c r="B3395">
        <v>189</v>
      </c>
      <c r="C3395">
        <v>5</v>
      </c>
      <c r="D3395">
        <v>5289.2199999999993</v>
      </c>
      <c r="E3395" cm="1">
        <f t="array" ref="E3395">_xlfn.IFS(B3395&gt;87,1,AND(B3395&lt;=87, B3395&gt;45),2,AND(B3395&lt;=45,B3395&gt;18),3,B3395&lt;=18,4)</f>
        <v>1</v>
      </c>
      <c r="F3395" cm="1">
        <f t="array" ref="F3395">_xlfn.IFS(C3395&gt;7,4,AND(C3395&lt;=7, C3395&gt;5),3,AND(C3395&lt;=5,C3395&gt;4),2,C3395&lt;=4,1)</f>
        <v>2</v>
      </c>
      <c r="G3395" cm="1">
        <f t="array" ref="G3395">_xlfn.IFS(D3395&gt;4094,4,AND(D3395&lt;=4094, D3395&gt;2784),3,AND(D3395&lt;=2784,D3395&gt;1779),2,D3395&lt;=1779,1)</f>
        <v>4</v>
      </c>
      <c r="H3395">
        <f t="shared" si="52"/>
        <v>124</v>
      </c>
      <c r="I3395" t="str" cm="1">
        <f t="array" ref="I3395">_xlfn.IFS(H3395&gt;411,"Platinum",AND(H3395&lt;=411, H3395&gt;311),"Gold",AND(H3395&lt;=311,H3395&gt;211),"Silver",H3395&lt;=211,"Bronze")</f>
        <v>Bronze</v>
      </c>
      <c r="J3395" t="str" cm="1">
        <f t="array" ref="J3395">_xlfn.IFS(
H3395="444","Champions",
LEFT(H3395,1)="4","Loyal Customers",
MID(H3395,2,1)="4","Potential Loyalists",
LEFT(H3395,1)="3","Promising",
LEFT(H3395,1)="2","Customers Needing Attention",
LEFT(H3395,1)&lt;="2","At Risk",
RIGHT(H3395,1)="4","Can't Lose Them",
TRUE,"Hibernating"
)</f>
        <v>At Risk</v>
      </c>
    </row>
    <row r="3396" spans="1:10" x14ac:dyDescent="0.25">
      <c r="A3396" s="3" t="s">
        <v>3412</v>
      </c>
      <c r="B3396">
        <v>9</v>
      </c>
      <c r="C3396">
        <v>8</v>
      </c>
      <c r="D3396">
        <v>5242.4100000000008</v>
      </c>
      <c r="E3396" cm="1">
        <f t="array" ref="E3396">_xlfn.IFS(B3396&gt;87,1,AND(B3396&lt;=87, B3396&gt;45),2,AND(B3396&lt;=45,B3396&gt;18),3,B3396&lt;=18,4)</f>
        <v>4</v>
      </c>
      <c r="F3396" cm="1">
        <f t="array" ref="F3396">_xlfn.IFS(C3396&gt;7,4,AND(C3396&lt;=7, C3396&gt;5),3,AND(C3396&lt;=5,C3396&gt;4),2,C3396&lt;=4,1)</f>
        <v>4</v>
      </c>
      <c r="G3396" cm="1">
        <f t="array" ref="G3396">_xlfn.IFS(D3396&gt;4094,4,AND(D3396&lt;=4094, D3396&gt;2784),3,AND(D3396&lt;=2784,D3396&gt;1779),2,D3396&lt;=1779,1)</f>
        <v>4</v>
      </c>
      <c r="H3396">
        <f t="shared" si="52"/>
        <v>444</v>
      </c>
      <c r="I3396" t="str" cm="1">
        <f t="array" ref="I3396">_xlfn.IFS(H3396&gt;411,"Platinum",AND(H3396&lt;=411, H3396&gt;311),"Gold",AND(H3396&lt;=311,H3396&gt;211),"Silver",H3396&lt;=211,"Bronze")</f>
        <v>Platinum</v>
      </c>
      <c r="J3396" t="str" cm="1">
        <f t="array" ref="J3396">_xlfn.IFS(
H3396="444","Champions",
LEFT(H3396,1)="4","Loyal Customers",
MID(H3396,2,1)="4","Potential Loyalists",
LEFT(H3396,1)="3","Promising",
LEFT(H3396,1)="2","Customers Needing Attention",
LEFT(H3396,1)&lt;="2","At Risk",
RIGHT(H3396,1)="4","Can't Lose Them",
TRUE,"Hibernating"
)</f>
        <v>Loyal Customers</v>
      </c>
    </row>
    <row r="3397" spans="1:10" x14ac:dyDescent="0.25">
      <c r="A3397" s="3" t="s">
        <v>3413</v>
      </c>
      <c r="B3397">
        <v>272</v>
      </c>
      <c r="C3397">
        <v>2</v>
      </c>
      <c r="D3397">
        <v>1346.38</v>
      </c>
      <c r="E3397" cm="1">
        <f t="array" ref="E3397">_xlfn.IFS(B3397&gt;87,1,AND(B3397&lt;=87, B3397&gt;45),2,AND(B3397&lt;=45,B3397&gt;18),3,B3397&lt;=18,4)</f>
        <v>1</v>
      </c>
      <c r="F3397" cm="1">
        <f t="array" ref="F3397">_xlfn.IFS(C3397&gt;7,4,AND(C3397&lt;=7, C3397&gt;5),3,AND(C3397&lt;=5,C3397&gt;4),2,C3397&lt;=4,1)</f>
        <v>1</v>
      </c>
      <c r="G3397" cm="1">
        <f t="array" ref="G3397">_xlfn.IFS(D3397&gt;4094,4,AND(D3397&lt;=4094, D3397&gt;2784),3,AND(D3397&lt;=2784,D3397&gt;1779),2,D3397&lt;=1779,1)</f>
        <v>1</v>
      </c>
      <c r="H3397">
        <f t="shared" ref="H3397:H3460" si="53">(100*E3397)+(10*F3397)+G3397</f>
        <v>111</v>
      </c>
      <c r="I3397" t="str" cm="1">
        <f t="array" ref="I3397">_xlfn.IFS(H3397&gt;411,"Platinum",AND(H3397&lt;=411, H3397&gt;311),"Gold",AND(H3397&lt;=311,H3397&gt;211),"Silver",H3397&lt;=211,"Bronze")</f>
        <v>Bronze</v>
      </c>
      <c r="J3397" t="str" cm="1">
        <f t="array" ref="J3397">_xlfn.IFS(
H3397="444","Champions",
LEFT(H3397,1)="4","Loyal Customers",
MID(H3397,2,1)="4","Potential Loyalists",
LEFT(H3397,1)="3","Promising",
LEFT(H3397,1)="2","Customers Needing Attention",
LEFT(H3397,1)&lt;="2","At Risk",
RIGHT(H3397,1)="4","Can't Lose Them",
TRUE,"Hibernating"
)</f>
        <v>At Risk</v>
      </c>
    </row>
    <row r="3398" spans="1:10" x14ac:dyDescent="0.25">
      <c r="A3398" s="3" t="s">
        <v>3414</v>
      </c>
      <c r="B3398">
        <v>56</v>
      </c>
      <c r="C3398">
        <v>5</v>
      </c>
      <c r="D3398">
        <v>633.35</v>
      </c>
      <c r="E3398" cm="1">
        <f t="array" ref="E3398">_xlfn.IFS(B3398&gt;87,1,AND(B3398&lt;=87, B3398&gt;45),2,AND(B3398&lt;=45,B3398&gt;18),3,B3398&lt;=18,4)</f>
        <v>2</v>
      </c>
      <c r="F3398" cm="1">
        <f t="array" ref="F3398">_xlfn.IFS(C3398&gt;7,4,AND(C3398&lt;=7, C3398&gt;5),3,AND(C3398&lt;=5,C3398&gt;4),2,C3398&lt;=4,1)</f>
        <v>2</v>
      </c>
      <c r="G3398" cm="1">
        <f t="array" ref="G3398">_xlfn.IFS(D3398&gt;4094,4,AND(D3398&lt;=4094, D3398&gt;2784),3,AND(D3398&lt;=2784,D3398&gt;1779),2,D3398&lt;=1779,1)</f>
        <v>1</v>
      </c>
      <c r="H3398">
        <f t="shared" si="53"/>
        <v>221</v>
      </c>
      <c r="I3398" t="str" cm="1">
        <f t="array" ref="I3398">_xlfn.IFS(H3398&gt;411,"Platinum",AND(H3398&lt;=411, H3398&gt;311),"Gold",AND(H3398&lt;=311,H3398&gt;211),"Silver",H3398&lt;=211,"Bronze")</f>
        <v>Silver</v>
      </c>
      <c r="J3398" t="str" cm="1">
        <f t="array" ref="J3398">_xlfn.IFS(
H3398="444","Champions",
LEFT(H3398,1)="4","Loyal Customers",
MID(H3398,2,1)="4","Potential Loyalists",
LEFT(H3398,1)="3","Promising",
LEFT(H3398,1)="2","Customers Needing Attention",
LEFT(H3398,1)&lt;="2","At Risk",
RIGHT(H3398,1)="4","Can't Lose Them",
TRUE,"Hibernating"
)</f>
        <v>Customers Needing Attention</v>
      </c>
    </row>
    <row r="3399" spans="1:10" x14ac:dyDescent="0.25">
      <c r="A3399" s="3" t="s">
        <v>3415</v>
      </c>
      <c r="B3399">
        <v>40</v>
      </c>
      <c r="C3399">
        <v>7</v>
      </c>
      <c r="D3399">
        <v>4164.21</v>
      </c>
      <c r="E3399" cm="1">
        <f t="array" ref="E3399">_xlfn.IFS(B3399&gt;87,1,AND(B3399&lt;=87, B3399&gt;45),2,AND(B3399&lt;=45,B3399&gt;18),3,B3399&lt;=18,4)</f>
        <v>3</v>
      </c>
      <c r="F3399" cm="1">
        <f t="array" ref="F3399">_xlfn.IFS(C3399&gt;7,4,AND(C3399&lt;=7, C3399&gt;5),3,AND(C3399&lt;=5,C3399&gt;4),2,C3399&lt;=4,1)</f>
        <v>3</v>
      </c>
      <c r="G3399" cm="1">
        <f t="array" ref="G3399">_xlfn.IFS(D3399&gt;4094,4,AND(D3399&lt;=4094, D3399&gt;2784),3,AND(D3399&lt;=2784,D3399&gt;1779),2,D3399&lt;=1779,1)</f>
        <v>4</v>
      </c>
      <c r="H3399">
        <f t="shared" si="53"/>
        <v>334</v>
      </c>
      <c r="I3399" t="str" cm="1">
        <f t="array" ref="I3399">_xlfn.IFS(H3399&gt;411,"Platinum",AND(H3399&lt;=411, H3399&gt;311),"Gold",AND(H3399&lt;=311,H3399&gt;211),"Silver",H3399&lt;=211,"Bronze")</f>
        <v>Gold</v>
      </c>
      <c r="J3399" t="str" cm="1">
        <f t="array" ref="J3399">_xlfn.IFS(
H3399="444","Champions",
LEFT(H3399,1)="4","Loyal Customers",
MID(H3399,2,1)="4","Potential Loyalists",
LEFT(H3399,1)="3","Promising",
LEFT(H3399,1)="2","Customers Needing Attention",
LEFT(H3399,1)&lt;="2","At Risk",
RIGHT(H3399,1)="4","Can't Lose Them",
TRUE,"Hibernating"
)</f>
        <v>Promising</v>
      </c>
    </row>
    <row r="3400" spans="1:10" x14ac:dyDescent="0.25">
      <c r="A3400" s="3" t="s">
        <v>3416</v>
      </c>
      <c r="B3400">
        <v>63</v>
      </c>
      <c r="C3400">
        <v>4</v>
      </c>
      <c r="D3400">
        <v>2426.34</v>
      </c>
      <c r="E3400" cm="1">
        <f t="array" ref="E3400">_xlfn.IFS(B3400&gt;87,1,AND(B3400&lt;=87, B3400&gt;45),2,AND(B3400&lt;=45,B3400&gt;18),3,B3400&lt;=18,4)</f>
        <v>2</v>
      </c>
      <c r="F3400" cm="1">
        <f t="array" ref="F3400">_xlfn.IFS(C3400&gt;7,4,AND(C3400&lt;=7, C3400&gt;5),3,AND(C3400&lt;=5,C3400&gt;4),2,C3400&lt;=4,1)</f>
        <v>1</v>
      </c>
      <c r="G3400" cm="1">
        <f t="array" ref="G3400">_xlfn.IFS(D3400&gt;4094,4,AND(D3400&lt;=4094, D3400&gt;2784),3,AND(D3400&lt;=2784,D3400&gt;1779),2,D3400&lt;=1779,1)</f>
        <v>2</v>
      </c>
      <c r="H3400">
        <f t="shared" si="53"/>
        <v>212</v>
      </c>
      <c r="I3400" t="str" cm="1">
        <f t="array" ref="I3400">_xlfn.IFS(H3400&gt;411,"Platinum",AND(H3400&lt;=411, H3400&gt;311),"Gold",AND(H3400&lt;=311,H3400&gt;211),"Silver",H3400&lt;=211,"Bronze")</f>
        <v>Silver</v>
      </c>
      <c r="J3400" t="str" cm="1">
        <f t="array" ref="J3400">_xlfn.IFS(
H3400="444","Champions",
LEFT(H3400,1)="4","Loyal Customers",
MID(H3400,2,1)="4","Potential Loyalists",
LEFT(H3400,1)="3","Promising",
LEFT(H3400,1)="2","Customers Needing Attention",
LEFT(H3400,1)&lt;="2","At Risk",
RIGHT(H3400,1)="4","Can't Lose Them",
TRUE,"Hibernating"
)</f>
        <v>Customers Needing Attention</v>
      </c>
    </row>
    <row r="3401" spans="1:10" x14ac:dyDescent="0.25">
      <c r="A3401" s="3" t="s">
        <v>3417</v>
      </c>
      <c r="B3401">
        <v>106</v>
      </c>
      <c r="C3401">
        <v>5</v>
      </c>
      <c r="D3401">
        <v>2530.9299999999998</v>
      </c>
      <c r="E3401" cm="1">
        <f t="array" ref="E3401">_xlfn.IFS(B3401&gt;87,1,AND(B3401&lt;=87, B3401&gt;45),2,AND(B3401&lt;=45,B3401&gt;18),3,B3401&lt;=18,4)</f>
        <v>1</v>
      </c>
      <c r="F3401" cm="1">
        <f t="array" ref="F3401">_xlfn.IFS(C3401&gt;7,4,AND(C3401&lt;=7, C3401&gt;5),3,AND(C3401&lt;=5,C3401&gt;4),2,C3401&lt;=4,1)</f>
        <v>2</v>
      </c>
      <c r="G3401" cm="1">
        <f t="array" ref="G3401">_xlfn.IFS(D3401&gt;4094,4,AND(D3401&lt;=4094, D3401&gt;2784),3,AND(D3401&lt;=2784,D3401&gt;1779),2,D3401&lt;=1779,1)</f>
        <v>2</v>
      </c>
      <c r="H3401">
        <f t="shared" si="53"/>
        <v>122</v>
      </c>
      <c r="I3401" t="str" cm="1">
        <f t="array" ref="I3401">_xlfn.IFS(H3401&gt;411,"Platinum",AND(H3401&lt;=411, H3401&gt;311),"Gold",AND(H3401&lt;=311,H3401&gt;211),"Silver",H3401&lt;=211,"Bronze")</f>
        <v>Bronze</v>
      </c>
      <c r="J3401" t="str" cm="1">
        <f t="array" ref="J3401">_xlfn.IFS(
H3401="444","Champions",
LEFT(H3401,1)="4","Loyal Customers",
MID(H3401,2,1)="4","Potential Loyalists",
LEFT(H3401,1)="3","Promising",
LEFT(H3401,1)="2","Customers Needing Attention",
LEFT(H3401,1)&lt;="2","At Risk",
RIGHT(H3401,1)="4","Can't Lose Them",
TRUE,"Hibernating"
)</f>
        <v>At Risk</v>
      </c>
    </row>
    <row r="3402" spans="1:10" x14ac:dyDescent="0.25">
      <c r="A3402" s="3" t="s">
        <v>3418</v>
      </c>
      <c r="B3402">
        <v>28</v>
      </c>
      <c r="C3402">
        <v>4</v>
      </c>
      <c r="D3402">
        <v>425.19</v>
      </c>
      <c r="E3402" cm="1">
        <f t="array" ref="E3402">_xlfn.IFS(B3402&gt;87,1,AND(B3402&lt;=87, B3402&gt;45),2,AND(B3402&lt;=45,B3402&gt;18),3,B3402&lt;=18,4)</f>
        <v>3</v>
      </c>
      <c r="F3402" cm="1">
        <f t="array" ref="F3402">_xlfn.IFS(C3402&gt;7,4,AND(C3402&lt;=7, C3402&gt;5),3,AND(C3402&lt;=5,C3402&gt;4),2,C3402&lt;=4,1)</f>
        <v>1</v>
      </c>
      <c r="G3402" cm="1">
        <f t="array" ref="G3402">_xlfn.IFS(D3402&gt;4094,4,AND(D3402&lt;=4094, D3402&gt;2784),3,AND(D3402&lt;=2784,D3402&gt;1779),2,D3402&lt;=1779,1)</f>
        <v>1</v>
      </c>
      <c r="H3402">
        <f t="shared" si="53"/>
        <v>311</v>
      </c>
      <c r="I3402" t="str" cm="1">
        <f t="array" ref="I3402">_xlfn.IFS(H3402&gt;411,"Platinum",AND(H3402&lt;=411, H3402&gt;311),"Gold",AND(H3402&lt;=311,H3402&gt;211),"Silver",H3402&lt;=211,"Bronze")</f>
        <v>Silver</v>
      </c>
      <c r="J3402" t="str" cm="1">
        <f t="array" ref="J3402">_xlfn.IFS(
H3402="444","Champions",
LEFT(H3402,1)="4","Loyal Customers",
MID(H3402,2,1)="4","Potential Loyalists",
LEFT(H3402,1)="3","Promising",
LEFT(H3402,1)="2","Customers Needing Attention",
LEFT(H3402,1)&lt;="2","At Risk",
RIGHT(H3402,1)="4","Can't Lose Them",
TRUE,"Hibernating"
)</f>
        <v>Promising</v>
      </c>
    </row>
    <row r="3403" spans="1:10" x14ac:dyDescent="0.25">
      <c r="A3403" s="3" t="s">
        <v>3419</v>
      </c>
      <c r="B3403">
        <v>36</v>
      </c>
      <c r="C3403">
        <v>5</v>
      </c>
      <c r="D3403">
        <v>3465.07</v>
      </c>
      <c r="E3403" cm="1">
        <f t="array" ref="E3403">_xlfn.IFS(B3403&gt;87,1,AND(B3403&lt;=87, B3403&gt;45),2,AND(B3403&lt;=45,B3403&gt;18),3,B3403&lt;=18,4)</f>
        <v>3</v>
      </c>
      <c r="F3403" cm="1">
        <f t="array" ref="F3403">_xlfn.IFS(C3403&gt;7,4,AND(C3403&lt;=7, C3403&gt;5),3,AND(C3403&lt;=5,C3403&gt;4),2,C3403&lt;=4,1)</f>
        <v>2</v>
      </c>
      <c r="G3403" cm="1">
        <f t="array" ref="G3403">_xlfn.IFS(D3403&gt;4094,4,AND(D3403&lt;=4094, D3403&gt;2784),3,AND(D3403&lt;=2784,D3403&gt;1779),2,D3403&lt;=1779,1)</f>
        <v>3</v>
      </c>
      <c r="H3403">
        <f t="shared" si="53"/>
        <v>323</v>
      </c>
      <c r="I3403" t="str" cm="1">
        <f t="array" ref="I3403">_xlfn.IFS(H3403&gt;411,"Platinum",AND(H3403&lt;=411, H3403&gt;311),"Gold",AND(H3403&lt;=311,H3403&gt;211),"Silver",H3403&lt;=211,"Bronze")</f>
        <v>Gold</v>
      </c>
      <c r="J3403" t="str" cm="1">
        <f t="array" ref="J3403">_xlfn.IFS(
H3403="444","Champions",
LEFT(H3403,1)="4","Loyal Customers",
MID(H3403,2,1)="4","Potential Loyalists",
LEFT(H3403,1)="3","Promising",
LEFT(H3403,1)="2","Customers Needing Attention",
LEFT(H3403,1)&lt;="2","At Risk",
RIGHT(H3403,1)="4","Can't Lose Them",
TRUE,"Hibernating"
)</f>
        <v>Promising</v>
      </c>
    </row>
    <row r="3404" spans="1:10" x14ac:dyDescent="0.25">
      <c r="A3404" s="3" t="s">
        <v>3420</v>
      </c>
      <c r="B3404">
        <v>35</v>
      </c>
      <c r="C3404">
        <v>8</v>
      </c>
      <c r="D3404">
        <v>5392.8899999999994</v>
      </c>
      <c r="E3404" cm="1">
        <f t="array" ref="E3404">_xlfn.IFS(B3404&gt;87,1,AND(B3404&lt;=87, B3404&gt;45),2,AND(B3404&lt;=45,B3404&gt;18),3,B3404&lt;=18,4)</f>
        <v>3</v>
      </c>
      <c r="F3404" cm="1">
        <f t="array" ref="F3404">_xlfn.IFS(C3404&gt;7,4,AND(C3404&lt;=7, C3404&gt;5),3,AND(C3404&lt;=5,C3404&gt;4),2,C3404&lt;=4,1)</f>
        <v>4</v>
      </c>
      <c r="G3404" cm="1">
        <f t="array" ref="G3404">_xlfn.IFS(D3404&gt;4094,4,AND(D3404&lt;=4094, D3404&gt;2784),3,AND(D3404&lt;=2784,D3404&gt;1779),2,D3404&lt;=1779,1)</f>
        <v>4</v>
      </c>
      <c r="H3404">
        <f t="shared" si="53"/>
        <v>344</v>
      </c>
      <c r="I3404" t="str" cm="1">
        <f t="array" ref="I3404">_xlfn.IFS(H3404&gt;411,"Platinum",AND(H3404&lt;=411, H3404&gt;311),"Gold",AND(H3404&lt;=311,H3404&gt;211),"Silver",H3404&lt;=211,"Bronze")</f>
        <v>Gold</v>
      </c>
      <c r="J3404" t="str" cm="1">
        <f t="array" ref="J3404">_xlfn.IFS(
H3404="444","Champions",
LEFT(H3404,1)="4","Loyal Customers",
MID(H3404,2,1)="4","Potential Loyalists",
LEFT(H3404,1)="3","Promising",
LEFT(H3404,1)="2","Customers Needing Attention",
LEFT(H3404,1)&lt;="2","At Risk",
RIGHT(H3404,1)="4","Can't Lose Them",
TRUE,"Hibernating"
)</f>
        <v>Potential Loyalists</v>
      </c>
    </row>
    <row r="3405" spans="1:10" x14ac:dyDescent="0.25">
      <c r="A3405" s="3" t="s">
        <v>3421</v>
      </c>
      <c r="B3405">
        <v>16</v>
      </c>
      <c r="C3405">
        <v>6</v>
      </c>
      <c r="D3405">
        <v>4066.2400000000002</v>
      </c>
      <c r="E3405" cm="1">
        <f t="array" ref="E3405">_xlfn.IFS(B3405&gt;87,1,AND(B3405&lt;=87, B3405&gt;45),2,AND(B3405&lt;=45,B3405&gt;18),3,B3405&lt;=18,4)</f>
        <v>4</v>
      </c>
      <c r="F3405" cm="1">
        <f t="array" ref="F3405">_xlfn.IFS(C3405&gt;7,4,AND(C3405&lt;=7, C3405&gt;5),3,AND(C3405&lt;=5,C3405&gt;4),2,C3405&lt;=4,1)</f>
        <v>3</v>
      </c>
      <c r="G3405" cm="1">
        <f t="array" ref="G3405">_xlfn.IFS(D3405&gt;4094,4,AND(D3405&lt;=4094, D3405&gt;2784),3,AND(D3405&lt;=2784,D3405&gt;1779),2,D3405&lt;=1779,1)</f>
        <v>3</v>
      </c>
      <c r="H3405">
        <f t="shared" si="53"/>
        <v>433</v>
      </c>
      <c r="I3405" t="str" cm="1">
        <f t="array" ref="I3405">_xlfn.IFS(H3405&gt;411,"Platinum",AND(H3405&lt;=411, H3405&gt;311),"Gold",AND(H3405&lt;=311,H3405&gt;211),"Silver",H3405&lt;=211,"Bronze")</f>
        <v>Platinum</v>
      </c>
      <c r="J3405" t="str" cm="1">
        <f t="array" ref="J3405">_xlfn.IFS(
H3405="444","Champions",
LEFT(H3405,1)="4","Loyal Customers",
MID(H3405,2,1)="4","Potential Loyalists",
LEFT(H3405,1)="3","Promising",
LEFT(H3405,1)="2","Customers Needing Attention",
LEFT(H3405,1)&lt;="2","At Risk",
RIGHT(H3405,1)="4","Can't Lose Them",
TRUE,"Hibernating"
)</f>
        <v>Loyal Customers</v>
      </c>
    </row>
    <row r="3406" spans="1:10" x14ac:dyDescent="0.25">
      <c r="A3406" s="3" t="s">
        <v>3422</v>
      </c>
      <c r="B3406">
        <v>80</v>
      </c>
      <c r="C3406">
        <v>9</v>
      </c>
      <c r="D3406">
        <v>4458.8900000000003</v>
      </c>
      <c r="E3406" cm="1">
        <f t="array" ref="E3406">_xlfn.IFS(B3406&gt;87,1,AND(B3406&lt;=87, B3406&gt;45),2,AND(B3406&lt;=45,B3406&gt;18),3,B3406&lt;=18,4)</f>
        <v>2</v>
      </c>
      <c r="F3406" cm="1">
        <f t="array" ref="F3406">_xlfn.IFS(C3406&gt;7,4,AND(C3406&lt;=7, C3406&gt;5),3,AND(C3406&lt;=5,C3406&gt;4),2,C3406&lt;=4,1)</f>
        <v>4</v>
      </c>
      <c r="G3406" cm="1">
        <f t="array" ref="G3406">_xlfn.IFS(D3406&gt;4094,4,AND(D3406&lt;=4094, D3406&gt;2784),3,AND(D3406&lt;=2784,D3406&gt;1779),2,D3406&lt;=1779,1)</f>
        <v>4</v>
      </c>
      <c r="H3406">
        <f t="shared" si="53"/>
        <v>244</v>
      </c>
      <c r="I3406" t="str" cm="1">
        <f t="array" ref="I3406">_xlfn.IFS(H3406&gt;411,"Platinum",AND(H3406&lt;=411, H3406&gt;311),"Gold",AND(H3406&lt;=311,H3406&gt;211),"Silver",H3406&lt;=211,"Bronze")</f>
        <v>Silver</v>
      </c>
      <c r="J3406" t="str" cm="1">
        <f t="array" ref="J3406">_xlfn.IFS(
H3406="444","Champions",
LEFT(H3406,1)="4","Loyal Customers",
MID(H3406,2,1)="4","Potential Loyalists",
LEFT(H3406,1)="3","Promising",
LEFT(H3406,1)="2","Customers Needing Attention",
LEFT(H3406,1)&lt;="2","At Risk",
RIGHT(H3406,1)="4","Can't Lose Them",
TRUE,"Hibernating"
)</f>
        <v>Potential Loyalists</v>
      </c>
    </row>
    <row r="3407" spans="1:10" x14ac:dyDescent="0.25">
      <c r="A3407" s="3" t="s">
        <v>3423</v>
      </c>
      <c r="B3407">
        <v>34</v>
      </c>
      <c r="C3407">
        <v>3</v>
      </c>
      <c r="D3407">
        <v>2967.44</v>
      </c>
      <c r="E3407" cm="1">
        <f t="array" ref="E3407">_xlfn.IFS(B3407&gt;87,1,AND(B3407&lt;=87, B3407&gt;45),2,AND(B3407&lt;=45,B3407&gt;18),3,B3407&lt;=18,4)</f>
        <v>3</v>
      </c>
      <c r="F3407" cm="1">
        <f t="array" ref="F3407">_xlfn.IFS(C3407&gt;7,4,AND(C3407&lt;=7, C3407&gt;5),3,AND(C3407&lt;=5,C3407&gt;4),2,C3407&lt;=4,1)</f>
        <v>1</v>
      </c>
      <c r="G3407" cm="1">
        <f t="array" ref="G3407">_xlfn.IFS(D3407&gt;4094,4,AND(D3407&lt;=4094, D3407&gt;2784),3,AND(D3407&lt;=2784,D3407&gt;1779),2,D3407&lt;=1779,1)</f>
        <v>3</v>
      </c>
      <c r="H3407">
        <f t="shared" si="53"/>
        <v>313</v>
      </c>
      <c r="I3407" t="str" cm="1">
        <f t="array" ref="I3407">_xlfn.IFS(H3407&gt;411,"Platinum",AND(H3407&lt;=411, H3407&gt;311),"Gold",AND(H3407&lt;=311,H3407&gt;211),"Silver",H3407&lt;=211,"Bronze")</f>
        <v>Gold</v>
      </c>
      <c r="J3407" t="str" cm="1">
        <f t="array" ref="J3407">_xlfn.IFS(
H3407="444","Champions",
LEFT(H3407,1)="4","Loyal Customers",
MID(H3407,2,1)="4","Potential Loyalists",
LEFT(H3407,1)="3","Promising",
LEFT(H3407,1)="2","Customers Needing Attention",
LEFT(H3407,1)&lt;="2","At Risk",
RIGHT(H3407,1)="4","Can't Lose Them",
TRUE,"Hibernating"
)</f>
        <v>Promising</v>
      </c>
    </row>
    <row r="3408" spans="1:10" x14ac:dyDescent="0.25">
      <c r="A3408" s="3" t="s">
        <v>3424</v>
      </c>
      <c r="B3408">
        <v>90</v>
      </c>
      <c r="C3408">
        <v>6</v>
      </c>
      <c r="D3408">
        <v>4144.1899999999996</v>
      </c>
      <c r="E3408" cm="1">
        <f t="array" ref="E3408">_xlfn.IFS(B3408&gt;87,1,AND(B3408&lt;=87, B3408&gt;45),2,AND(B3408&lt;=45,B3408&gt;18),3,B3408&lt;=18,4)</f>
        <v>1</v>
      </c>
      <c r="F3408" cm="1">
        <f t="array" ref="F3408">_xlfn.IFS(C3408&gt;7,4,AND(C3408&lt;=7, C3408&gt;5),3,AND(C3408&lt;=5,C3408&gt;4),2,C3408&lt;=4,1)</f>
        <v>3</v>
      </c>
      <c r="G3408" cm="1">
        <f t="array" ref="G3408">_xlfn.IFS(D3408&gt;4094,4,AND(D3408&lt;=4094, D3408&gt;2784),3,AND(D3408&lt;=2784,D3408&gt;1779),2,D3408&lt;=1779,1)</f>
        <v>4</v>
      </c>
      <c r="H3408">
        <f t="shared" si="53"/>
        <v>134</v>
      </c>
      <c r="I3408" t="str" cm="1">
        <f t="array" ref="I3408">_xlfn.IFS(H3408&gt;411,"Platinum",AND(H3408&lt;=411, H3408&gt;311),"Gold",AND(H3408&lt;=311,H3408&gt;211),"Silver",H3408&lt;=211,"Bronze")</f>
        <v>Bronze</v>
      </c>
      <c r="J3408" t="str" cm="1">
        <f t="array" ref="J3408">_xlfn.IFS(
H3408="444","Champions",
LEFT(H3408,1)="4","Loyal Customers",
MID(H3408,2,1)="4","Potential Loyalists",
LEFT(H3408,1)="3","Promising",
LEFT(H3408,1)="2","Customers Needing Attention",
LEFT(H3408,1)&lt;="2","At Risk",
RIGHT(H3408,1)="4","Can't Lose Them",
TRUE,"Hibernating"
)</f>
        <v>At Risk</v>
      </c>
    </row>
    <row r="3409" spans="1:10" x14ac:dyDescent="0.25">
      <c r="A3409" s="3" t="s">
        <v>3425</v>
      </c>
      <c r="B3409">
        <v>44</v>
      </c>
      <c r="C3409">
        <v>7</v>
      </c>
      <c r="D3409">
        <v>6285.75</v>
      </c>
      <c r="E3409" cm="1">
        <f t="array" ref="E3409">_xlfn.IFS(B3409&gt;87,1,AND(B3409&lt;=87, B3409&gt;45),2,AND(B3409&lt;=45,B3409&gt;18),3,B3409&lt;=18,4)</f>
        <v>3</v>
      </c>
      <c r="F3409" cm="1">
        <f t="array" ref="F3409">_xlfn.IFS(C3409&gt;7,4,AND(C3409&lt;=7, C3409&gt;5),3,AND(C3409&lt;=5,C3409&gt;4),2,C3409&lt;=4,1)</f>
        <v>3</v>
      </c>
      <c r="G3409" cm="1">
        <f t="array" ref="G3409">_xlfn.IFS(D3409&gt;4094,4,AND(D3409&lt;=4094, D3409&gt;2784),3,AND(D3409&lt;=2784,D3409&gt;1779),2,D3409&lt;=1779,1)</f>
        <v>4</v>
      </c>
      <c r="H3409">
        <f t="shared" si="53"/>
        <v>334</v>
      </c>
      <c r="I3409" t="str" cm="1">
        <f t="array" ref="I3409">_xlfn.IFS(H3409&gt;411,"Platinum",AND(H3409&lt;=411, H3409&gt;311),"Gold",AND(H3409&lt;=311,H3409&gt;211),"Silver",H3409&lt;=211,"Bronze")</f>
        <v>Gold</v>
      </c>
      <c r="J3409" t="str" cm="1">
        <f t="array" ref="J3409">_xlfn.IFS(
H3409="444","Champions",
LEFT(H3409,1)="4","Loyal Customers",
MID(H3409,2,1)="4","Potential Loyalists",
LEFT(H3409,1)="3","Promising",
LEFT(H3409,1)="2","Customers Needing Attention",
LEFT(H3409,1)&lt;="2","At Risk",
RIGHT(H3409,1)="4","Can't Lose Them",
TRUE,"Hibernating"
)</f>
        <v>Promising</v>
      </c>
    </row>
    <row r="3410" spans="1:10" x14ac:dyDescent="0.25">
      <c r="A3410" s="3" t="s">
        <v>3426</v>
      </c>
      <c r="B3410">
        <v>188</v>
      </c>
      <c r="C3410">
        <v>2</v>
      </c>
      <c r="D3410">
        <v>41.13</v>
      </c>
      <c r="E3410" cm="1">
        <f t="array" ref="E3410">_xlfn.IFS(B3410&gt;87,1,AND(B3410&lt;=87, B3410&gt;45),2,AND(B3410&lt;=45,B3410&gt;18),3,B3410&lt;=18,4)</f>
        <v>1</v>
      </c>
      <c r="F3410" cm="1">
        <f t="array" ref="F3410">_xlfn.IFS(C3410&gt;7,4,AND(C3410&lt;=7, C3410&gt;5),3,AND(C3410&lt;=5,C3410&gt;4),2,C3410&lt;=4,1)</f>
        <v>1</v>
      </c>
      <c r="G3410" cm="1">
        <f t="array" ref="G3410">_xlfn.IFS(D3410&gt;4094,4,AND(D3410&lt;=4094, D3410&gt;2784),3,AND(D3410&lt;=2784,D3410&gt;1779),2,D3410&lt;=1779,1)</f>
        <v>1</v>
      </c>
      <c r="H3410">
        <f t="shared" si="53"/>
        <v>111</v>
      </c>
      <c r="I3410" t="str" cm="1">
        <f t="array" ref="I3410">_xlfn.IFS(H3410&gt;411,"Platinum",AND(H3410&lt;=411, H3410&gt;311),"Gold",AND(H3410&lt;=311,H3410&gt;211),"Silver",H3410&lt;=211,"Bronze")</f>
        <v>Bronze</v>
      </c>
      <c r="J3410" t="str" cm="1">
        <f t="array" ref="J3410">_xlfn.IFS(
H3410="444","Champions",
LEFT(H3410,1)="4","Loyal Customers",
MID(H3410,2,1)="4","Potential Loyalists",
LEFT(H3410,1)="3","Promising",
LEFT(H3410,1)="2","Customers Needing Attention",
LEFT(H3410,1)&lt;="2","At Risk",
RIGHT(H3410,1)="4","Can't Lose Them",
TRUE,"Hibernating"
)</f>
        <v>At Risk</v>
      </c>
    </row>
    <row r="3411" spans="1:10" x14ac:dyDescent="0.25">
      <c r="A3411" s="3" t="s">
        <v>3427</v>
      </c>
      <c r="B3411">
        <v>32</v>
      </c>
      <c r="C3411">
        <v>7</v>
      </c>
      <c r="D3411">
        <v>3337.1600000000003</v>
      </c>
      <c r="E3411" cm="1">
        <f t="array" ref="E3411">_xlfn.IFS(B3411&gt;87,1,AND(B3411&lt;=87, B3411&gt;45),2,AND(B3411&lt;=45,B3411&gt;18),3,B3411&lt;=18,4)</f>
        <v>3</v>
      </c>
      <c r="F3411" cm="1">
        <f t="array" ref="F3411">_xlfn.IFS(C3411&gt;7,4,AND(C3411&lt;=7, C3411&gt;5),3,AND(C3411&lt;=5,C3411&gt;4),2,C3411&lt;=4,1)</f>
        <v>3</v>
      </c>
      <c r="G3411" cm="1">
        <f t="array" ref="G3411">_xlfn.IFS(D3411&gt;4094,4,AND(D3411&lt;=4094, D3411&gt;2784),3,AND(D3411&lt;=2784,D3411&gt;1779),2,D3411&lt;=1779,1)</f>
        <v>3</v>
      </c>
      <c r="H3411">
        <f t="shared" si="53"/>
        <v>333</v>
      </c>
      <c r="I3411" t="str" cm="1">
        <f t="array" ref="I3411">_xlfn.IFS(H3411&gt;411,"Platinum",AND(H3411&lt;=411, H3411&gt;311),"Gold",AND(H3411&lt;=311,H3411&gt;211),"Silver",H3411&lt;=211,"Bronze")</f>
        <v>Gold</v>
      </c>
      <c r="J3411" t="str" cm="1">
        <f t="array" ref="J3411">_xlfn.IFS(
H3411="444","Champions",
LEFT(H3411,1)="4","Loyal Customers",
MID(H3411,2,1)="4","Potential Loyalists",
LEFT(H3411,1)="3","Promising",
LEFT(H3411,1)="2","Customers Needing Attention",
LEFT(H3411,1)&lt;="2","At Risk",
RIGHT(H3411,1)="4","Can't Lose Them",
TRUE,"Hibernating"
)</f>
        <v>Promising</v>
      </c>
    </row>
    <row r="3412" spans="1:10" x14ac:dyDescent="0.25">
      <c r="A3412" s="3" t="s">
        <v>3428</v>
      </c>
      <c r="B3412">
        <v>109</v>
      </c>
      <c r="C3412">
        <v>8</v>
      </c>
      <c r="D3412">
        <v>3479.51</v>
      </c>
      <c r="E3412" cm="1">
        <f t="array" ref="E3412">_xlfn.IFS(B3412&gt;87,1,AND(B3412&lt;=87, B3412&gt;45),2,AND(B3412&lt;=45,B3412&gt;18),3,B3412&lt;=18,4)</f>
        <v>1</v>
      </c>
      <c r="F3412" cm="1">
        <f t="array" ref="F3412">_xlfn.IFS(C3412&gt;7,4,AND(C3412&lt;=7, C3412&gt;5),3,AND(C3412&lt;=5,C3412&gt;4),2,C3412&lt;=4,1)</f>
        <v>4</v>
      </c>
      <c r="G3412" cm="1">
        <f t="array" ref="G3412">_xlfn.IFS(D3412&gt;4094,4,AND(D3412&lt;=4094, D3412&gt;2784),3,AND(D3412&lt;=2784,D3412&gt;1779),2,D3412&lt;=1779,1)</f>
        <v>3</v>
      </c>
      <c r="H3412">
        <f t="shared" si="53"/>
        <v>143</v>
      </c>
      <c r="I3412" t="str" cm="1">
        <f t="array" ref="I3412">_xlfn.IFS(H3412&gt;411,"Platinum",AND(H3412&lt;=411, H3412&gt;311),"Gold",AND(H3412&lt;=311,H3412&gt;211),"Silver",H3412&lt;=211,"Bronze")</f>
        <v>Bronze</v>
      </c>
      <c r="J3412" t="str" cm="1">
        <f t="array" ref="J3412">_xlfn.IFS(
H3412="444","Champions",
LEFT(H3412,1)="4","Loyal Customers",
MID(H3412,2,1)="4","Potential Loyalists",
LEFT(H3412,1)="3","Promising",
LEFT(H3412,1)="2","Customers Needing Attention",
LEFT(H3412,1)&lt;="2","At Risk",
RIGHT(H3412,1)="4","Can't Lose Them",
TRUE,"Hibernating"
)</f>
        <v>Potential Loyalists</v>
      </c>
    </row>
    <row r="3413" spans="1:10" x14ac:dyDescent="0.25">
      <c r="A3413" s="3" t="s">
        <v>3429</v>
      </c>
      <c r="B3413">
        <v>12</v>
      </c>
      <c r="C3413">
        <v>10</v>
      </c>
      <c r="D3413">
        <v>4371.16</v>
      </c>
      <c r="E3413" cm="1">
        <f t="array" ref="E3413">_xlfn.IFS(B3413&gt;87,1,AND(B3413&lt;=87, B3413&gt;45),2,AND(B3413&lt;=45,B3413&gt;18),3,B3413&lt;=18,4)</f>
        <v>4</v>
      </c>
      <c r="F3413" cm="1">
        <f t="array" ref="F3413">_xlfn.IFS(C3413&gt;7,4,AND(C3413&lt;=7, C3413&gt;5),3,AND(C3413&lt;=5,C3413&gt;4),2,C3413&lt;=4,1)</f>
        <v>4</v>
      </c>
      <c r="G3413" cm="1">
        <f t="array" ref="G3413">_xlfn.IFS(D3413&gt;4094,4,AND(D3413&lt;=4094, D3413&gt;2784),3,AND(D3413&lt;=2784,D3413&gt;1779),2,D3413&lt;=1779,1)</f>
        <v>4</v>
      </c>
      <c r="H3413">
        <f t="shared" si="53"/>
        <v>444</v>
      </c>
      <c r="I3413" t="str" cm="1">
        <f t="array" ref="I3413">_xlfn.IFS(H3413&gt;411,"Platinum",AND(H3413&lt;=411, H3413&gt;311),"Gold",AND(H3413&lt;=311,H3413&gt;211),"Silver",H3413&lt;=211,"Bronze")</f>
        <v>Platinum</v>
      </c>
      <c r="J3413" t="str" cm="1">
        <f t="array" ref="J3413">_xlfn.IFS(
H3413="444","Champions",
LEFT(H3413,1)="4","Loyal Customers",
MID(H3413,2,1)="4","Potential Loyalists",
LEFT(H3413,1)="3","Promising",
LEFT(H3413,1)="2","Customers Needing Attention",
LEFT(H3413,1)&lt;="2","At Risk",
RIGHT(H3413,1)="4","Can't Lose Them",
TRUE,"Hibernating"
)</f>
        <v>Loyal Customers</v>
      </c>
    </row>
    <row r="3414" spans="1:10" x14ac:dyDescent="0.25">
      <c r="A3414" s="3" t="s">
        <v>3430</v>
      </c>
      <c r="B3414">
        <v>12</v>
      </c>
      <c r="C3414">
        <v>5</v>
      </c>
      <c r="D3414">
        <v>1258.52</v>
      </c>
      <c r="E3414" cm="1">
        <f t="array" ref="E3414">_xlfn.IFS(B3414&gt;87,1,AND(B3414&lt;=87, B3414&gt;45),2,AND(B3414&lt;=45,B3414&gt;18),3,B3414&lt;=18,4)</f>
        <v>4</v>
      </c>
      <c r="F3414" cm="1">
        <f t="array" ref="F3414">_xlfn.IFS(C3414&gt;7,4,AND(C3414&lt;=7, C3414&gt;5),3,AND(C3414&lt;=5,C3414&gt;4),2,C3414&lt;=4,1)</f>
        <v>2</v>
      </c>
      <c r="G3414" cm="1">
        <f t="array" ref="G3414">_xlfn.IFS(D3414&gt;4094,4,AND(D3414&lt;=4094, D3414&gt;2784),3,AND(D3414&lt;=2784,D3414&gt;1779),2,D3414&lt;=1779,1)</f>
        <v>1</v>
      </c>
      <c r="H3414">
        <f t="shared" si="53"/>
        <v>421</v>
      </c>
      <c r="I3414" t="str" cm="1">
        <f t="array" ref="I3414">_xlfn.IFS(H3414&gt;411,"Platinum",AND(H3414&lt;=411, H3414&gt;311),"Gold",AND(H3414&lt;=311,H3414&gt;211),"Silver",H3414&lt;=211,"Bronze")</f>
        <v>Platinum</v>
      </c>
      <c r="J3414" t="str" cm="1">
        <f t="array" ref="J3414">_xlfn.IFS(
H3414="444","Champions",
LEFT(H3414,1)="4","Loyal Customers",
MID(H3414,2,1)="4","Potential Loyalists",
LEFT(H3414,1)="3","Promising",
LEFT(H3414,1)="2","Customers Needing Attention",
LEFT(H3414,1)&lt;="2","At Risk",
RIGHT(H3414,1)="4","Can't Lose Them",
TRUE,"Hibernating"
)</f>
        <v>Loyal Customers</v>
      </c>
    </row>
    <row r="3415" spans="1:10" x14ac:dyDescent="0.25">
      <c r="A3415" s="3" t="s">
        <v>3431</v>
      </c>
      <c r="B3415">
        <v>295</v>
      </c>
      <c r="C3415">
        <v>3</v>
      </c>
      <c r="D3415">
        <v>1982.12</v>
      </c>
      <c r="E3415" cm="1">
        <f t="array" ref="E3415">_xlfn.IFS(B3415&gt;87,1,AND(B3415&lt;=87, B3415&gt;45),2,AND(B3415&lt;=45,B3415&gt;18),3,B3415&lt;=18,4)</f>
        <v>1</v>
      </c>
      <c r="F3415" cm="1">
        <f t="array" ref="F3415">_xlfn.IFS(C3415&gt;7,4,AND(C3415&lt;=7, C3415&gt;5),3,AND(C3415&lt;=5,C3415&gt;4),2,C3415&lt;=4,1)</f>
        <v>1</v>
      </c>
      <c r="G3415" cm="1">
        <f t="array" ref="G3415">_xlfn.IFS(D3415&gt;4094,4,AND(D3415&lt;=4094, D3415&gt;2784),3,AND(D3415&lt;=2784,D3415&gt;1779),2,D3415&lt;=1779,1)</f>
        <v>2</v>
      </c>
      <c r="H3415">
        <f t="shared" si="53"/>
        <v>112</v>
      </c>
      <c r="I3415" t="str" cm="1">
        <f t="array" ref="I3415">_xlfn.IFS(H3415&gt;411,"Platinum",AND(H3415&lt;=411, H3415&gt;311),"Gold",AND(H3415&lt;=311,H3415&gt;211),"Silver",H3415&lt;=211,"Bronze")</f>
        <v>Bronze</v>
      </c>
      <c r="J3415" t="str" cm="1">
        <f t="array" ref="J3415">_xlfn.IFS(
H3415="444","Champions",
LEFT(H3415,1)="4","Loyal Customers",
MID(H3415,2,1)="4","Potential Loyalists",
LEFT(H3415,1)="3","Promising",
LEFT(H3415,1)="2","Customers Needing Attention",
LEFT(H3415,1)&lt;="2","At Risk",
RIGHT(H3415,1)="4","Can't Lose Them",
TRUE,"Hibernating"
)</f>
        <v>At Risk</v>
      </c>
    </row>
    <row r="3416" spans="1:10" x14ac:dyDescent="0.25">
      <c r="A3416" s="3" t="s">
        <v>3432</v>
      </c>
      <c r="B3416">
        <v>11</v>
      </c>
      <c r="C3416">
        <v>8</v>
      </c>
      <c r="D3416">
        <v>2798.72</v>
      </c>
      <c r="E3416" cm="1">
        <f t="array" ref="E3416">_xlfn.IFS(B3416&gt;87,1,AND(B3416&lt;=87, B3416&gt;45),2,AND(B3416&lt;=45,B3416&gt;18),3,B3416&lt;=18,4)</f>
        <v>4</v>
      </c>
      <c r="F3416" cm="1">
        <f t="array" ref="F3416">_xlfn.IFS(C3416&gt;7,4,AND(C3416&lt;=7, C3416&gt;5),3,AND(C3416&lt;=5,C3416&gt;4),2,C3416&lt;=4,1)</f>
        <v>4</v>
      </c>
      <c r="G3416" cm="1">
        <f t="array" ref="G3416">_xlfn.IFS(D3416&gt;4094,4,AND(D3416&lt;=4094, D3416&gt;2784),3,AND(D3416&lt;=2784,D3416&gt;1779),2,D3416&lt;=1779,1)</f>
        <v>3</v>
      </c>
      <c r="H3416">
        <f t="shared" si="53"/>
        <v>443</v>
      </c>
      <c r="I3416" t="str" cm="1">
        <f t="array" ref="I3416">_xlfn.IFS(H3416&gt;411,"Platinum",AND(H3416&lt;=411, H3416&gt;311),"Gold",AND(H3416&lt;=311,H3416&gt;211),"Silver",H3416&lt;=211,"Bronze")</f>
        <v>Platinum</v>
      </c>
      <c r="J3416" t="str" cm="1">
        <f t="array" ref="J3416">_xlfn.IFS(
H3416="444","Champions",
LEFT(H3416,1)="4","Loyal Customers",
MID(H3416,2,1)="4","Potential Loyalists",
LEFT(H3416,1)="3","Promising",
LEFT(H3416,1)="2","Customers Needing Attention",
LEFT(H3416,1)&lt;="2","At Risk",
RIGHT(H3416,1)="4","Can't Lose Them",
TRUE,"Hibernating"
)</f>
        <v>Loyal Customers</v>
      </c>
    </row>
    <row r="3417" spans="1:10" x14ac:dyDescent="0.25">
      <c r="A3417" s="3" t="s">
        <v>3433</v>
      </c>
      <c r="B3417">
        <v>56</v>
      </c>
      <c r="C3417">
        <v>5</v>
      </c>
      <c r="D3417">
        <v>2540.35</v>
      </c>
      <c r="E3417" cm="1">
        <f t="array" ref="E3417">_xlfn.IFS(B3417&gt;87,1,AND(B3417&lt;=87, B3417&gt;45),2,AND(B3417&lt;=45,B3417&gt;18),3,B3417&lt;=18,4)</f>
        <v>2</v>
      </c>
      <c r="F3417" cm="1">
        <f t="array" ref="F3417">_xlfn.IFS(C3417&gt;7,4,AND(C3417&lt;=7, C3417&gt;5),3,AND(C3417&lt;=5,C3417&gt;4),2,C3417&lt;=4,1)</f>
        <v>2</v>
      </c>
      <c r="G3417" cm="1">
        <f t="array" ref="G3417">_xlfn.IFS(D3417&gt;4094,4,AND(D3417&lt;=4094, D3417&gt;2784),3,AND(D3417&lt;=2784,D3417&gt;1779),2,D3417&lt;=1779,1)</f>
        <v>2</v>
      </c>
      <c r="H3417">
        <f t="shared" si="53"/>
        <v>222</v>
      </c>
      <c r="I3417" t="str" cm="1">
        <f t="array" ref="I3417">_xlfn.IFS(H3417&gt;411,"Platinum",AND(H3417&lt;=411, H3417&gt;311),"Gold",AND(H3417&lt;=311,H3417&gt;211),"Silver",H3417&lt;=211,"Bronze")</f>
        <v>Silver</v>
      </c>
      <c r="J3417" t="str" cm="1">
        <f t="array" ref="J3417">_xlfn.IFS(
H3417="444","Champions",
LEFT(H3417,1)="4","Loyal Customers",
MID(H3417,2,1)="4","Potential Loyalists",
LEFT(H3417,1)="3","Promising",
LEFT(H3417,1)="2","Customers Needing Attention",
LEFT(H3417,1)&lt;="2","At Risk",
RIGHT(H3417,1)="4","Can't Lose Them",
TRUE,"Hibernating"
)</f>
        <v>Customers Needing Attention</v>
      </c>
    </row>
    <row r="3418" spans="1:10" x14ac:dyDescent="0.25">
      <c r="A3418" s="3" t="s">
        <v>3434</v>
      </c>
      <c r="B3418">
        <v>79</v>
      </c>
      <c r="C3418">
        <v>3</v>
      </c>
      <c r="D3418">
        <v>2976.41</v>
      </c>
      <c r="E3418" cm="1">
        <f t="array" ref="E3418">_xlfn.IFS(B3418&gt;87,1,AND(B3418&lt;=87, B3418&gt;45),2,AND(B3418&lt;=45,B3418&gt;18),3,B3418&lt;=18,4)</f>
        <v>2</v>
      </c>
      <c r="F3418" cm="1">
        <f t="array" ref="F3418">_xlfn.IFS(C3418&gt;7,4,AND(C3418&lt;=7, C3418&gt;5),3,AND(C3418&lt;=5,C3418&gt;4),2,C3418&lt;=4,1)</f>
        <v>1</v>
      </c>
      <c r="G3418" cm="1">
        <f t="array" ref="G3418">_xlfn.IFS(D3418&gt;4094,4,AND(D3418&lt;=4094, D3418&gt;2784),3,AND(D3418&lt;=2784,D3418&gt;1779),2,D3418&lt;=1779,1)</f>
        <v>3</v>
      </c>
      <c r="H3418">
        <f t="shared" si="53"/>
        <v>213</v>
      </c>
      <c r="I3418" t="str" cm="1">
        <f t="array" ref="I3418">_xlfn.IFS(H3418&gt;411,"Platinum",AND(H3418&lt;=411, H3418&gt;311),"Gold",AND(H3418&lt;=311,H3418&gt;211),"Silver",H3418&lt;=211,"Bronze")</f>
        <v>Silver</v>
      </c>
      <c r="J3418" t="str" cm="1">
        <f t="array" ref="J3418">_xlfn.IFS(
H3418="444","Champions",
LEFT(H3418,1)="4","Loyal Customers",
MID(H3418,2,1)="4","Potential Loyalists",
LEFT(H3418,1)="3","Promising",
LEFT(H3418,1)="2","Customers Needing Attention",
LEFT(H3418,1)&lt;="2","At Risk",
RIGHT(H3418,1)="4","Can't Lose Them",
TRUE,"Hibernating"
)</f>
        <v>Customers Needing Attention</v>
      </c>
    </row>
    <row r="3419" spans="1:10" x14ac:dyDescent="0.25">
      <c r="A3419" s="3" t="s">
        <v>3435</v>
      </c>
      <c r="B3419">
        <v>147</v>
      </c>
      <c r="C3419">
        <v>2</v>
      </c>
      <c r="D3419">
        <v>150.88999999999999</v>
      </c>
      <c r="E3419" cm="1">
        <f t="array" ref="E3419">_xlfn.IFS(B3419&gt;87,1,AND(B3419&lt;=87, B3419&gt;45),2,AND(B3419&lt;=45,B3419&gt;18),3,B3419&lt;=18,4)</f>
        <v>1</v>
      </c>
      <c r="F3419" cm="1">
        <f t="array" ref="F3419">_xlfn.IFS(C3419&gt;7,4,AND(C3419&lt;=7, C3419&gt;5),3,AND(C3419&lt;=5,C3419&gt;4),2,C3419&lt;=4,1)</f>
        <v>1</v>
      </c>
      <c r="G3419" cm="1">
        <f t="array" ref="G3419">_xlfn.IFS(D3419&gt;4094,4,AND(D3419&lt;=4094, D3419&gt;2784),3,AND(D3419&lt;=2784,D3419&gt;1779),2,D3419&lt;=1779,1)</f>
        <v>1</v>
      </c>
      <c r="H3419">
        <f t="shared" si="53"/>
        <v>111</v>
      </c>
      <c r="I3419" t="str" cm="1">
        <f t="array" ref="I3419">_xlfn.IFS(H3419&gt;411,"Platinum",AND(H3419&lt;=411, H3419&gt;311),"Gold",AND(H3419&lt;=311,H3419&gt;211),"Silver",H3419&lt;=211,"Bronze")</f>
        <v>Bronze</v>
      </c>
      <c r="J3419" t="str" cm="1">
        <f t="array" ref="J3419">_xlfn.IFS(
H3419="444","Champions",
LEFT(H3419,1)="4","Loyal Customers",
MID(H3419,2,1)="4","Potential Loyalists",
LEFT(H3419,1)="3","Promising",
LEFT(H3419,1)="2","Customers Needing Attention",
LEFT(H3419,1)&lt;="2","At Risk",
RIGHT(H3419,1)="4","Can't Lose Them",
TRUE,"Hibernating"
)</f>
        <v>At Risk</v>
      </c>
    </row>
    <row r="3420" spans="1:10" x14ac:dyDescent="0.25">
      <c r="A3420" s="3" t="s">
        <v>3436</v>
      </c>
      <c r="B3420">
        <v>70</v>
      </c>
      <c r="C3420">
        <v>5</v>
      </c>
      <c r="D3420">
        <v>2890.06</v>
      </c>
      <c r="E3420" cm="1">
        <f t="array" ref="E3420">_xlfn.IFS(B3420&gt;87,1,AND(B3420&lt;=87, B3420&gt;45),2,AND(B3420&lt;=45,B3420&gt;18),3,B3420&lt;=18,4)</f>
        <v>2</v>
      </c>
      <c r="F3420" cm="1">
        <f t="array" ref="F3420">_xlfn.IFS(C3420&gt;7,4,AND(C3420&lt;=7, C3420&gt;5),3,AND(C3420&lt;=5,C3420&gt;4),2,C3420&lt;=4,1)</f>
        <v>2</v>
      </c>
      <c r="G3420" cm="1">
        <f t="array" ref="G3420">_xlfn.IFS(D3420&gt;4094,4,AND(D3420&lt;=4094, D3420&gt;2784),3,AND(D3420&lt;=2784,D3420&gt;1779),2,D3420&lt;=1779,1)</f>
        <v>3</v>
      </c>
      <c r="H3420">
        <f t="shared" si="53"/>
        <v>223</v>
      </c>
      <c r="I3420" t="str" cm="1">
        <f t="array" ref="I3420">_xlfn.IFS(H3420&gt;411,"Platinum",AND(H3420&lt;=411, H3420&gt;311),"Gold",AND(H3420&lt;=311,H3420&gt;211),"Silver",H3420&lt;=211,"Bronze")</f>
        <v>Silver</v>
      </c>
      <c r="J3420" t="str" cm="1">
        <f t="array" ref="J3420">_xlfn.IFS(
H3420="444","Champions",
LEFT(H3420,1)="4","Loyal Customers",
MID(H3420,2,1)="4","Potential Loyalists",
LEFT(H3420,1)="3","Promising",
LEFT(H3420,1)="2","Customers Needing Attention",
LEFT(H3420,1)&lt;="2","At Risk",
RIGHT(H3420,1)="4","Can't Lose Them",
TRUE,"Hibernating"
)</f>
        <v>Customers Needing Attention</v>
      </c>
    </row>
    <row r="3421" spans="1:10" x14ac:dyDescent="0.25">
      <c r="A3421" s="3" t="s">
        <v>3437</v>
      </c>
      <c r="B3421">
        <v>3</v>
      </c>
      <c r="C3421">
        <v>6</v>
      </c>
      <c r="D3421">
        <v>2121.73</v>
      </c>
      <c r="E3421" cm="1">
        <f t="array" ref="E3421">_xlfn.IFS(B3421&gt;87,1,AND(B3421&lt;=87, B3421&gt;45),2,AND(B3421&lt;=45,B3421&gt;18),3,B3421&lt;=18,4)</f>
        <v>4</v>
      </c>
      <c r="F3421" cm="1">
        <f t="array" ref="F3421">_xlfn.IFS(C3421&gt;7,4,AND(C3421&lt;=7, C3421&gt;5),3,AND(C3421&lt;=5,C3421&gt;4),2,C3421&lt;=4,1)</f>
        <v>3</v>
      </c>
      <c r="G3421" cm="1">
        <f t="array" ref="G3421">_xlfn.IFS(D3421&gt;4094,4,AND(D3421&lt;=4094, D3421&gt;2784),3,AND(D3421&lt;=2784,D3421&gt;1779),2,D3421&lt;=1779,1)</f>
        <v>2</v>
      </c>
      <c r="H3421">
        <f t="shared" si="53"/>
        <v>432</v>
      </c>
      <c r="I3421" t="str" cm="1">
        <f t="array" ref="I3421">_xlfn.IFS(H3421&gt;411,"Platinum",AND(H3421&lt;=411, H3421&gt;311),"Gold",AND(H3421&lt;=311,H3421&gt;211),"Silver",H3421&lt;=211,"Bronze")</f>
        <v>Platinum</v>
      </c>
      <c r="J3421" t="str" cm="1">
        <f t="array" ref="J3421">_xlfn.IFS(
H3421="444","Champions",
LEFT(H3421,1)="4","Loyal Customers",
MID(H3421,2,1)="4","Potential Loyalists",
LEFT(H3421,1)="3","Promising",
LEFT(H3421,1)="2","Customers Needing Attention",
LEFT(H3421,1)&lt;="2","At Risk",
RIGHT(H3421,1)="4","Can't Lose Them",
TRUE,"Hibernating"
)</f>
        <v>Loyal Customers</v>
      </c>
    </row>
    <row r="3422" spans="1:10" x14ac:dyDescent="0.25">
      <c r="A3422" s="3" t="s">
        <v>3438</v>
      </c>
      <c r="B3422">
        <v>0</v>
      </c>
      <c r="C3422">
        <v>5</v>
      </c>
      <c r="D3422">
        <v>2817.63</v>
      </c>
      <c r="E3422" cm="1">
        <f t="array" ref="E3422">_xlfn.IFS(B3422&gt;87,1,AND(B3422&lt;=87, B3422&gt;45),2,AND(B3422&lt;=45,B3422&gt;18),3,B3422&lt;=18,4)</f>
        <v>4</v>
      </c>
      <c r="F3422" cm="1">
        <f t="array" ref="F3422">_xlfn.IFS(C3422&gt;7,4,AND(C3422&lt;=7, C3422&gt;5),3,AND(C3422&lt;=5,C3422&gt;4),2,C3422&lt;=4,1)</f>
        <v>2</v>
      </c>
      <c r="G3422" cm="1">
        <f t="array" ref="G3422">_xlfn.IFS(D3422&gt;4094,4,AND(D3422&lt;=4094, D3422&gt;2784),3,AND(D3422&lt;=2784,D3422&gt;1779),2,D3422&lt;=1779,1)</f>
        <v>3</v>
      </c>
      <c r="H3422">
        <f t="shared" si="53"/>
        <v>423</v>
      </c>
      <c r="I3422" t="str" cm="1">
        <f t="array" ref="I3422">_xlfn.IFS(H3422&gt;411,"Platinum",AND(H3422&lt;=411, H3422&gt;311),"Gold",AND(H3422&lt;=311,H3422&gt;211),"Silver",H3422&lt;=211,"Bronze")</f>
        <v>Platinum</v>
      </c>
      <c r="J3422" t="str" cm="1">
        <f t="array" ref="J3422">_xlfn.IFS(
H3422="444","Champions",
LEFT(H3422,1)="4","Loyal Customers",
MID(H3422,2,1)="4","Potential Loyalists",
LEFT(H3422,1)="3","Promising",
LEFT(H3422,1)="2","Customers Needing Attention",
LEFT(H3422,1)&lt;="2","At Risk",
RIGHT(H3422,1)="4","Can't Lose Them",
TRUE,"Hibernating"
)</f>
        <v>Loyal Customers</v>
      </c>
    </row>
    <row r="3423" spans="1:10" x14ac:dyDescent="0.25">
      <c r="A3423" s="3" t="s">
        <v>3439</v>
      </c>
      <c r="B3423">
        <v>0</v>
      </c>
      <c r="C3423">
        <v>7</v>
      </c>
      <c r="D3423">
        <v>4689.76</v>
      </c>
      <c r="E3423" cm="1">
        <f t="array" ref="E3423">_xlfn.IFS(B3423&gt;87,1,AND(B3423&lt;=87, B3423&gt;45),2,AND(B3423&lt;=45,B3423&gt;18),3,B3423&lt;=18,4)</f>
        <v>4</v>
      </c>
      <c r="F3423" cm="1">
        <f t="array" ref="F3423">_xlfn.IFS(C3423&gt;7,4,AND(C3423&lt;=7, C3423&gt;5),3,AND(C3423&lt;=5,C3423&gt;4),2,C3423&lt;=4,1)</f>
        <v>3</v>
      </c>
      <c r="G3423" cm="1">
        <f t="array" ref="G3423">_xlfn.IFS(D3423&gt;4094,4,AND(D3423&lt;=4094, D3423&gt;2784),3,AND(D3423&lt;=2784,D3423&gt;1779),2,D3423&lt;=1779,1)</f>
        <v>4</v>
      </c>
      <c r="H3423">
        <f t="shared" si="53"/>
        <v>434</v>
      </c>
      <c r="I3423" t="str" cm="1">
        <f t="array" ref="I3423">_xlfn.IFS(H3423&gt;411,"Platinum",AND(H3423&lt;=411, H3423&gt;311),"Gold",AND(H3423&lt;=311,H3423&gt;211),"Silver",H3423&lt;=211,"Bronze")</f>
        <v>Platinum</v>
      </c>
      <c r="J3423" t="str" cm="1">
        <f t="array" ref="J3423">_xlfn.IFS(
H3423="444","Champions",
LEFT(H3423,1)="4","Loyal Customers",
MID(H3423,2,1)="4","Potential Loyalists",
LEFT(H3423,1)="3","Promising",
LEFT(H3423,1)="2","Customers Needing Attention",
LEFT(H3423,1)&lt;="2","At Risk",
RIGHT(H3423,1)="4","Can't Lose Them",
TRUE,"Hibernating"
)</f>
        <v>Loyal Customers</v>
      </c>
    </row>
    <row r="3424" spans="1:10" x14ac:dyDescent="0.25">
      <c r="A3424" s="3" t="s">
        <v>3440</v>
      </c>
      <c r="B3424">
        <v>53</v>
      </c>
      <c r="C3424">
        <v>7</v>
      </c>
      <c r="D3424">
        <v>5502.1100000000006</v>
      </c>
      <c r="E3424" cm="1">
        <f t="array" ref="E3424">_xlfn.IFS(B3424&gt;87,1,AND(B3424&lt;=87, B3424&gt;45),2,AND(B3424&lt;=45,B3424&gt;18),3,B3424&lt;=18,4)</f>
        <v>2</v>
      </c>
      <c r="F3424" cm="1">
        <f t="array" ref="F3424">_xlfn.IFS(C3424&gt;7,4,AND(C3424&lt;=7, C3424&gt;5),3,AND(C3424&lt;=5,C3424&gt;4),2,C3424&lt;=4,1)</f>
        <v>3</v>
      </c>
      <c r="G3424" cm="1">
        <f t="array" ref="G3424">_xlfn.IFS(D3424&gt;4094,4,AND(D3424&lt;=4094, D3424&gt;2784),3,AND(D3424&lt;=2784,D3424&gt;1779),2,D3424&lt;=1779,1)</f>
        <v>4</v>
      </c>
      <c r="H3424">
        <f t="shared" si="53"/>
        <v>234</v>
      </c>
      <c r="I3424" t="str" cm="1">
        <f t="array" ref="I3424">_xlfn.IFS(H3424&gt;411,"Platinum",AND(H3424&lt;=411, H3424&gt;311),"Gold",AND(H3424&lt;=311,H3424&gt;211),"Silver",H3424&lt;=211,"Bronze")</f>
        <v>Silver</v>
      </c>
      <c r="J3424" t="str" cm="1">
        <f t="array" ref="J3424">_xlfn.IFS(
H3424="444","Champions",
LEFT(H3424,1)="4","Loyal Customers",
MID(H3424,2,1)="4","Potential Loyalists",
LEFT(H3424,1)="3","Promising",
LEFT(H3424,1)="2","Customers Needing Attention",
LEFT(H3424,1)&lt;="2","At Risk",
RIGHT(H3424,1)="4","Can't Lose Them",
TRUE,"Hibernating"
)</f>
        <v>Customers Needing Attention</v>
      </c>
    </row>
    <row r="3425" spans="1:10" x14ac:dyDescent="0.25">
      <c r="A3425" s="3" t="s">
        <v>3441</v>
      </c>
      <c r="B3425">
        <v>32</v>
      </c>
      <c r="C3425">
        <v>11</v>
      </c>
      <c r="D3425">
        <v>8661.6299999999992</v>
      </c>
      <c r="E3425" cm="1">
        <f t="array" ref="E3425">_xlfn.IFS(B3425&gt;87,1,AND(B3425&lt;=87, B3425&gt;45),2,AND(B3425&lt;=45,B3425&gt;18),3,B3425&lt;=18,4)</f>
        <v>3</v>
      </c>
      <c r="F3425" cm="1">
        <f t="array" ref="F3425">_xlfn.IFS(C3425&gt;7,4,AND(C3425&lt;=7, C3425&gt;5),3,AND(C3425&lt;=5,C3425&gt;4),2,C3425&lt;=4,1)</f>
        <v>4</v>
      </c>
      <c r="G3425" cm="1">
        <f t="array" ref="G3425">_xlfn.IFS(D3425&gt;4094,4,AND(D3425&lt;=4094, D3425&gt;2784),3,AND(D3425&lt;=2784,D3425&gt;1779),2,D3425&lt;=1779,1)</f>
        <v>4</v>
      </c>
      <c r="H3425">
        <f t="shared" si="53"/>
        <v>344</v>
      </c>
      <c r="I3425" t="str" cm="1">
        <f t="array" ref="I3425">_xlfn.IFS(H3425&gt;411,"Platinum",AND(H3425&lt;=411, H3425&gt;311),"Gold",AND(H3425&lt;=311,H3425&gt;211),"Silver",H3425&lt;=211,"Bronze")</f>
        <v>Gold</v>
      </c>
      <c r="J3425" t="str" cm="1">
        <f t="array" ref="J3425">_xlfn.IFS(
H3425="444","Champions",
LEFT(H3425,1)="4","Loyal Customers",
MID(H3425,2,1)="4","Potential Loyalists",
LEFT(H3425,1)="3","Promising",
LEFT(H3425,1)="2","Customers Needing Attention",
LEFT(H3425,1)&lt;="2","At Risk",
RIGHT(H3425,1)="4","Can't Lose Them",
TRUE,"Hibernating"
)</f>
        <v>Potential Loyalists</v>
      </c>
    </row>
    <row r="3426" spans="1:10" x14ac:dyDescent="0.25">
      <c r="A3426" s="3" t="s">
        <v>3442</v>
      </c>
      <c r="B3426">
        <v>15</v>
      </c>
      <c r="C3426">
        <v>5</v>
      </c>
      <c r="D3426">
        <v>2680.1499999999996</v>
      </c>
      <c r="E3426" cm="1">
        <f t="array" ref="E3426">_xlfn.IFS(B3426&gt;87,1,AND(B3426&lt;=87, B3426&gt;45),2,AND(B3426&lt;=45,B3426&gt;18),3,B3426&lt;=18,4)</f>
        <v>4</v>
      </c>
      <c r="F3426" cm="1">
        <f t="array" ref="F3426">_xlfn.IFS(C3426&gt;7,4,AND(C3426&lt;=7, C3426&gt;5),3,AND(C3426&lt;=5,C3426&gt;4),2,C3426&lt;=4,1)</f>
        <v>2</v>
      </c>
      <c r="G3426" cm="1">
        <f t="array" ref="G3426">_xlfn.IFS(D3426&gt;4094,4,AND(D3426&lt;=4094, D3426&gt;2784),3,AND(D3426&lt;=2784,D3426&gt;1779),2,D3426&lt;=1779,1)</f>
        <v>2</v>
      </c>
      <c r="H3426">
        <f t="shared" si="53"/>
        <v>422</v>
      </c>
      <c r="I3426" t="str" cm="1">
        <f t="array" ref="I3426">_xlfn.IFS(H3426&gt;411,"Platinum",AND(H3426&lt;=411, H3426&gt;311),"Gold",AND(H3426&lt;=311,H3426&gt;211),"Silver",H3426&lt;=211,"Bronze")</f>
        <v>Platinum</v>
      </c>
      <c r="J3426" t="str" cm="1">
        <f t="array" ref="J3426">_xlfn.IFS(
H3426="444","Champions",
LEFT(H3426,1)="4","Loyal Customers",
MID(H3426,2,1)="4","Potential Loyalists",
LEFT(H3426,1)="3","Promising",
LEFT(H3426,1)="2","Customers Needing Attention",
LEFT(H3426,1)&lt;="2","At Risk",
RIGHT(H3426,1)="4","Can't Lose Them",
TRUE,"Hibernating"
)</f>
        <v>Loyal Customers</v>
      </c>
    </row>
    <row r="3427" spans="1:10" x14ac:dyDescent="0.25">
      <c r="A3427" s="3" t="s">
        <v>3443</v>
      </c>
      <c r="B3427">
        <v>61</v>
      </c>
      <c r="C3427">
        <v>8</v>
      </c>
      <c r="D3427">
        <v>4803.95</v>
      </c>
      <c r="E3427" cm="1">
        <f t="array" ref="E3427">_xlfn.IFS(B3427&gt;87,1,AND(B3427&lt;=87, B3427&gt;45),2,AND(B3427&lt;=45,B3427&gt;18),3,B3427&lt;=18,4)</f>
        <v>2</v>
      </c>
      <c r="F3427" cm="1">
        <f t="array" ref="F3427">_xlfn.IFS(C3427&gt;7,4,AND(C3427&lt;=7, C3427&gt;5),3,AND(C3427&lt;=5,C3427&gt;4),2,C3427&lt;=4,1)</f>
        <v>4</v>
      </c>
      <c r="G3427" cm="1">
        <f t="array" ref="G3427">_xlfn.IFS(D3427&gt;4094,4,AND(D3427&lt;=4094, D3427&gt;2784),3,AND(D3427&lt;=2784,D3427&gt;1779),2,D3427&lt;=1779,1)</f>
        <v>4</v>
      </c>
      <c r="H3427">
        <f t="shared" si="53"/>
        <v>244</v>
      </c>
      <c r="I3427" t="str" cm="1">
        <f t="array" ref="I3427">_xlfn.IFS(H3427&gt;411,"Platinum",AND(H3427&lt;=411, H3427&gt;311),"Gold",AND(H3427&lt;=311,H3427&gt;211),"Silver",H3427&lt;=211,"Bronze")</f>
        <v>Silver</v>
      </c>
      <c r="J3427" t="str" cm="1">
        <f t="array" ref="J3427">_xlfn.IFS(
H3427="444","Champions",
LEFT(H3427,1)="4","Loyal Customers",
MID(H3427,2,1)="4","Potential Loyalists",
LEFT(H3427,1)="3","Promising",
LEFT(H3427,1)="2","Customers Needing Attention",
LEFT(H3427,1)&lt;="2","At Risk",
RIGHT(H3427,1)="4","Can't Lose Them",
TRUE,"Hibernating"
)</f>
        <v>Potential Loyalists</v>
      </c>
    </row>
    <row r="3428" spans="1:10" x14ac:dyDescent="0.25">
      <c r="A3428" s="3" t="s">
        <v>3444</v>
      </c>
      <c r="B3428">
        <v>31</v>
      </c>
      <c r="C3428">
        <v>4</v>
      </c>
      <c r="D3428">
        <v>1818.27</v>
      </c>
      <c r="E3428" cm="1">
        <f t="array" ref="E3428">_xlfn.IFS(B3428&gt;87,1,AND(B3428&lt;=87, B3428&gt;45),2,AND(B3428&lt;=45,B3428&gt;18),3,B3428&lt;=18,4)</f>
        <v>3</v>
      </c>
      <c r="F3428" cm="1">
        <f t="array" ref="F3428">_xlfn.IFS(C3428&gt;7,4,AND(C3428&lt;=7, C3428&gt;5),3,AND(C3428&lt;=5,C3428&gt;4),2,C3428&lt;=4,1)</f>
        <v>1</v>
      </c>
      <c r="G3428" cm="1">
        <f t="array" ref="G3428">_xlfn.IFS(D3428&gt;4094,4,AND(D3428&lt;=4094, D3428&gt;2784),3,AND(D3428&lt;=2784,D3428&gt;1779),2,D3428&lt;=1779,1)</f>
        <v>2</v>
      </c>
      <c r="H3428">
        <f t="shared" si="53"/>
        <v>312</v>
      </c>
      <c r="I3428" t="str" cm="1">
        <f t="array" ref="I3428">_xlfn.IFS(H3428&gt;411,"Platinum",AND(H3428&lt;=411, H3428&gt;311),"Gold",AND(H3428&lt;=311,H3428&gt;211),"Silver",H3428&lt;=211,"Bronze")</f>
        <v>Gold</v>
      </c>
      <c r="J3428" t="str" cm="1">
        <f t="array" ref="J3428">_xlfn.IFS(
H3428="444","Champions",
LEFT(H3428,1)="4","Loyal Customers",
MID(H3428,2,1)="4","Potential Loyalists",
LEFT(H3428,1)="3","Promising",
LEFT(H3428,1)="2","Customers Needing Attention",
LEFT(H3428,1)&lt;="2","At Risk",
RIGHT(H3428,1)="4","Can't Lose Them",
TRUE,"Hibernating"
)</f>
        <v>Promising</v>
      </c>
    </row>
    <row r="3429" spans="1:10" x14ac:dyDescent="0.25">
      <c r="A3429" s="3" t="s">
        <v>3445</v>
      </c>
      <c r="B3429">
        <v>33</v>
      </c>
      <c r="C3429">
        <v>7</v>
      </c>
      <c r="D3429">
        <v>4902.21</v>
      </c>
      <c r="E3429" cm="1">
        <f t="array" ref="E3429">_xlfn.IFS(B3429&gt;87,1,AND(B3429&lt;=87, B3429&gt;45),2,AND(B3429&lt;=45,B3429&gt;18),3,B3429&lt;=18,4)</f>
        <v>3</v>
      </c>
      <c r="F3429" cm="1">
        <f t="array" ref="F3429">_xlfn.IFS(C3429&gt;7,4,AND(C3429&lt;=7, C3429&gt;5),3,AND(C3429&lt;=5,C3429&gt;4),2,C3429&lt;=4,1)</f>
        <v>3</v>
      </c>
      <c r="G3429" cm="1">
        <f t="array" ref="G3429">_xlfn.IFS(D3429&gt;4094,4,AND(D3429&lt;=4094, D3429&gt;2784),3,AND(D3429&lt;=2784,D3429&gt;1779),2,D3429&lt;=1779,1)</f>
        <v>4</v>
      </c>
      <c r="H3429">
        <f t="shared" si="53"/>
        <v>334</v>
      </c>
      <c r="I3429" t="str" cm="1">
        <f t="array" ref="I3429">_xlfn.IFS(H3429&gt;411,"Platinum",AND(H3429&lt;=411, H3429&gt;311),"Gold",AND(H3429&lt;=311,H3429&gt;211),"Silver",H3429&lt;=211,"Bronze")</f>
        <v>Gold</v>
      </c>
      <c r="J3429" t="str" cm="1">
        <f t="array" ref="J3429">_xlfn.IFS(
H3429="444","Champions",
LEFT(H3429,1)="4","Loyal Customers",
MID(H3429,2,1)="4","Potential Loyalists",
LEFT(H3429,1)="3","Promising",
LEFT(H3429,1)="2","Customers Needing Attention",
LEFT(H3429,1)&lt;="2","At Risk",
RIGHT(H3429,1)="4","Can't Lose Them",
TRUE,"Hibernating"
)</f>
        <v>Promising</v>
      </c>
    </row>
    <row r="3430" spans="1:10" x14ac:dyDescent="0.25">
      <c r="A3430" s="3" t="s">
        <v>3446</v>
      </c>
      <c r="B3430">
        <v>52</v>
      </c>
      <c r="C3430">
        <v>5</v>
      </c>
      <c r="D3430">
        <v>3256.1400000000003</v>
      </c>
      <c r="E3430" cm="1">
        <f t="array" ref="E3430">_xlfn.IFS(B3430&gt;87,1,AND(B3430&lt;=87, B3430&gt;45),2,AND(B3430&lt;=45,B3430&gt;18),3,B3430&lt;=18,4)</f>
        <v>2</v>
      </c>
      <c r="F3430" cm="1">
        <f t="array" ref="F3430">_xlfn.IFS(C3430&gt;7,4,AND(C3430&lt;=7, C3430&gt;5),3,AND(C3430&lt;=5,C3430&gt;4),2,C3430&lt;=4,1)</f>
        <v>2</v>
      </c>
      <c r="G3430" cm="1">
        <f t="array" ref="G3430">_xlfn.IFS(D3430&gt;4094,4,AND(D3430&lt;=4094, D3430&gt;2784),3,AND(D3430&lt;=2784,D3430&gt;1779),2,D3430&lt;=1779,1)</f>
        <v>3</v>
      </c>
      <c r="H3430">
        <f t="shared" si="53"/>
        <v>223</v>
      </c>
      <c r="I3430" t="str" cm="1">
        <f t="array" ref="I3430">_xlfn.IFS(H3430&gt;411,"Platinum",AND(H3430&lt;=411, H3430&gt;311),"Gold",AND(H3430&lt;=311,H3430&gt;211),"Silver",H3430&lt;=211,"Bronze")</f>
        <v>Silver</v>
      </c>
      <c r="J3430" t="str" cm="1">
        <f t="array" ref="J3430">_xlfn.IFS(
H3430="444","Champions",
LEFT(H3430,1)="4","Loyal Customers",
MID(H3430,2,1)="4","Potential Loyalists",
LEFT(H3430,1)="3","Promising",
LEFT(H3430,1)="2","Customers Needing Attention",
LEFT(H3430,1)&lt;="2","At Risk",
RIGHT(H3430,1)="4","Can't Lose Them",
TRUE,"Hibernating"
)</f>
        <v>Customers Needing Attention</v>
      </c>
    </row>
    <row r="3431" spans="1:10" x14ac:dyDescent="0.25">
      <c r="A3431" s="3" t="s">
        <v>3447</v>
      </c>
      <c r="B3431">
        <v>33</v>
      </c>
      <c r="C3431">
        <v>10</v>
      </c>
      <c r="D3431">
        <v>11668.95</v>
      </c>
      <c r="E3431" cm="1">
        <f t="array" ref="E3431">_xlfn.IFS(B3431&gt;87,1,AND(B3431&lt;=87, B3431&gt;45),2,AND(B3431&lt;=45,B3431&gt;18),3,B3431&lt;=18,4)</f>
        <v>3</v>
      </c>
      <c r="F3431" cm="1">
        <f t="array" ref="F3431">_xlfn.IFS(C3431&gt;7,4,AND(C3431&lt;=7, C3431&gt;5),3,AND(C3431&lt;=5,C3431&gt;4),2,C3431&lt;=4,1)</f>
        <v>4</v>
      </c>
      <c r="G3431" cm="1">
        <f t="array" ref="G3431">_xlfn.IFS(D3431&gt;4094,4,AND(D3431&lt;=4094, D3431&gt;2784),3,AND(D3431&lt;=2784,D3431&gt;1779),2,D3431&lt;=1779,1)</f>
        <v>4</v>
      </c>
      <c r="H3431">
        <f t="shared" si="53"/>
        <v>344</v>
      </c>
      <c r="I3431" t="str" cm="1">
        <f t="array" ref="I3431">_xlfn.IFS(H3431&gt;411,"Platinum",AND(H3431&lt;=411, H3431&gt;311),"Gold",AND(H3431&lt;=311,H3431&gt;211),"Silver",H3431&lt;=211,"Bronze")</f>
        <v>Gold</v>
      </c>
      <c r="J3431" t="str" cm="1">
        <f t="array" ref="J3431">_xlfn.IFS(
H3431="444","Champions",
LEFT(H3431,1)="4","Loyal Customers",
MID(H3431,2,1)="4","Potential Loyalists",
LEFT(H3431,1)="3","Promising",
LEFT(H3431,1)="2","Customers Needing Attention",
LEFT(H3431,1)&lt;="2","At Risk",
RIGHT(H3431,1)="4","Can't Lose Them",
TRUE,"Hibernating"
)</f>
        <v>Potential Loyalists</v>
      </c>
    </row>
    <row r="3432" spans="1:10" x14ac:dyDescent="0.25">
      <c r="A3432" s="3" t="s">
        <v>3448</v>
      </c>
      <c r="B3432">
        <v>213</v>
      </c>
      <c r="C3432">
        <v>2</v>
      </c>
      <c r="D3432">
        <v>1859.17</v>
      </c>
      <c r="E3432" cm="1">
        <f t="array" ref="E3432">_xlfn.IFS(B3432&gt;87,1,AND(B3432&lt;=87, B3432&gt;45),2,AND(B3432&lt;=45,B3432&gt;18),3,B3432&lt;=18,4)</f>
        <v>1</v>
      </c>
      <c r="F3432" cm="1">
        <f t="array" ref="F3432">_xlfn.IFS(C3432&gt;7,4,AND(C3432&lt;=7, C3432&gt;5),3,AND(C3432&lt;=5,C3432&gt;4),2,C3432&lt;=4,1)</f>
        <v>1</v>
      </c>
      <c r="G3432" cm="1">
        <f t="array" ref="G3432">_xlfn.IFS(D3432&gt;4094,4,AND(D3432&lt;=4094, D3432&gt;2784),3,AND(D3432&lt;=2784,D3432&gt;1779),2,D3432&lt;=1779,1)</f>
        <v>2</v>
      </c>
      <c r="H3432">
        <f t="shared" si="53"/>
        <v>112</v>
      </c>
      <c r="I3432" t="str" cm="1">
        <f t="array" ref="I3432">_xlfn.IFS(H3432&gt;411,"Platinum",AND(H3432&lt;=411, H3432&gt;311),"Gold",AND(H3432&lt;=311,H3432&gt;211),"Silver",H3432&lt;=211,"Bronze")</f>
        <v>Bronze</v>
      </c>
      <c r="J3432" t="str" cm="1">
        <f t="array" ref="J3432">_xlfn.IFS(
H3432="444","Champions",
LEFT(H3432,1)="4","Loyal Customers",
MID(H3432,2,1)="4","Potential Loyalists",
LEFT(H3432,1)="3","Promising",
LEFT(H3432,1)="2","Customers Needing Attention",
LEFT(H3432,1)&lt;="2","At Risk",
RIGHT(H3432,1)="4","Can't Lose Them",
TRUE,"Hibernating"
)</f>
        <v>At Risk</v>
      </c>
    </row>
    <row r="3433" spans="1:10" x14ac:dyDescent="0.25">
      <c r="A3433" s="3" t="s">
        <v>3449</v>
      </c>
      <c r="B3433">
        <v>112</v>
      </c>
      <c r="C3433">
        <v>6</v>
      </c>
      <c r="D3433">
        <v>5300.95</v>
      </c>
      <c r="E3433" cm="1">
        <f t="array" ref="E3433">_xlfn.IFS(B3433&gt;87,1,AND(B3433&lt;=87, B3433&gt;45),2,AND(B3433&lt;=45,B3433&gt;18),3,B3433&lt;=18,4)</f>
        <v>1</v>
      </c>
      <c r="F3433" cm="1">
        <f t="array" ref="F3433">_xlfn.IFS(C3433&gt;7,4,AND(C3433&lt;=7, C3433&gt;5),3,AND(C3433&lt;=5,C3433&gt;4),2,C3433&lt;=4,1)</f>
        <v>3</v>
      </c>
      <c r="G3433" cm="1">
        <f t="array" ref="G3433">_xlfn.IFS(D3433&gt;4094,4,AND(D3433&lt;=4094, D3433&gt;2784),3,AND(D3433&lt;=2784,D3433&gt;1779),2,D3433&lt;=1779,1)</f>
        <v>4</v>
      </c>
      <c r="H3433">
        <f t="shared" si="53"/>
        <v>134</v>
      </c>
      <c r="I3433" t="str" cm="1">
        <f t="array" ref="I3433">_xlfn.IFS(H3433&gt;411,"Platinum",AND(H3433&lt;=411, H3433&gt;311),"Gold",AND(H3433&lt;=311,H3433&gt;211),"Silver",H3433&lt;=211,"Bronze")</f>
        <v>Bronze</v>
      </c>
      <c r="J3433" t="str" cm="1">
        <f t="array" ref="J3433">_xlfn.IFS(
H3433="444","Champions",
LEFT(H3433,1)="4","Loyal Customers",
MID(H3433,2,1)="4","Potential Loyalists",
LEFT(H3433,1)="3","Promising",
LEFT(H3433,1)="2","Customers Needing Attention",
LEFT(H3433,1)&lt;="2","At Risk",
RIGHT(H3433,1)="4","Can't Lose Them",
TRUE,"Hibernating"
)</f>
        <v>At Risk</v>
      </c>
    </row>
    <row r="3434" spans="1:10" x14ac:dyDescent="0.25">
      <c r="A3434" s="3" t="s">
        <v>3450</v>
      </c>
      <c r="B3434">
        <v>133</v>
      </c>
      <c r="C3434">
        <v>7</v>
      </c>
      <c r="D3434">
        <v>1934.04</v>
      </c>
      <c r="E3434" cm="1">
        <f t="array" ref="E3434">_xlfn.IFS(B3434&gt;87,1,AND(B3434&lt;=87, B3434&gt;45),2,AND(B3434&lt;=45,B3434&gt;18),3,B3434&lt;=18,4)</f>
        <v>1</v>
      </c>
      <c r="F3434" cm="1">
        <f t="array" ref="F3434">_xlfn.IFS(C3434&gt;7,4,AND(C3434&lt;=7, C3434&gt;5),3,AND(C3434&lt;=5,C3434&gt;4),2,C3434&lt;=4,1)</f>
        <v>3</v>
      </c>
      <c r="G3434" cm="1">
        <f t="array" ref="G3434">_xlfn.IFS(D3434&gt;4094,4,AND(D3434&lt;=4094, D3434&gt;2784),3,AND(D3434&lt;=2784,D3434&gt;1779),2,D3434&lt;=1779,1)</f>
        <v>2</v>
      </c>
      <c r="H3434">
        <f t="shared" si="53"/>
        <v>132</v>
      </c>
      <c r="I3434" t="str" cm="1">
        <f t="array" ref="I3434">_xlfn.IFS(H3434&gt;411,"Platinum",AND(H3434&lt;=411, H3434&gt;311),"Gold",AND(H3434&lt;=311,H3434&gt;211),"Silver",H3434&lt;=211,"Bronze")</f>
        <v>Bronze</v>
      </c>
      <c r="J3434" t="str" cm="1">
        <f t="array" ref="J3434">_xlfn.IFS(
H3434="444","Champions",
LEFT(H3434,1)="4","Loyal Customers",
MID(H3434,2,1)="4","Potential Loyalists",
LEFT(H3434,1)="3","Promising",
LEFT(H3434,1)="2","Customers Needing Attention",
LEFT(H3434,1)&lt;="2","At Risk",
RIGHT(H3434,1)="4","Can't Lose Them",
TRUE,"Hibernating"
)</f>
        <v>At Risk</v>
      </c>
    </row>
    <row r="3435" spans="1:10" x14ac:dyDescent="0.25">
      <c r="A3435" s="3" t="s">
        <v>3451</v>
      </c>
      <c r="B3435">
        <v>14</v>
      </c>
      <c r="C3435">
        <v>7</v>
      </c>
      <c r="D3435">
        <v>3812.27</v>
      </c>
      <c r="E3435" cm="1">
        <f t="array" ref="E3435">_xlfn.IFS(B3435&gt;87,1,AND(B3435&lt;=87, B3435&gt;45),2,AND(B3435&lt;=45,B3435&gt;18),3,B3435&lt;=18,4)</f>
        <v>4</v>
      </c>
      <c r="F3435" cm="1">
        <f t="array" ref="F3435">_xlfn.IFS(C3435&gt;7,4,AND(C3435&lt;=7, C3435&gt;5),3,AND(C3435&lt;=5,C3435&gt;4),2,C3435&lt;=4,1)</f>
        <v>3</v>
      </c>
      <c r="G3435" cm="1">
        <f t="array" ref="G3435">_xlfn.IFS(D3435&gt;4094,4,AND(D3435&lt;=4094, D3435&gt;2784),3,AND(D3435&lt;=2784,D3435&gt;1779),2,D3435&lt;=1779,1)</f>
        <v>3</v>
      </c>
      <c r="H3435">
        <f t="shared" si="53"/>
        <v>433</v>
      </c>
      <c r="I3435" t="str" cm="1">
        <f t="array" ref="I3435">_xlfn.IFS(H3435&gt;411,"Platinum",AND(H3435&lt;=411, H3435&gt;311),"Gold",AND(H3435&lt;=311,H3435&gt;211),"Silver",H3435&lt;=211,"Bronze")</f>
        <v>Platinum</v>
      </c>
      <c r="J3435" t="str" cm="1">
        <f t="array" ref="J3435">_xlfn.IFS(
H3435="444","Champions",
LEFT(H3435,1)="4","Loyal Customers",
MID(H3435,2,1)="4","Potential Loyalists",
LEFT(H3435,1)="3","Promising",
LEFT(H3435,1)="2","Customers Needing Attention",
LEFT(H3435,1)&lt;="2","At Risk",
RIGHT(H3435,1)="4","Can't Lose Them",
TRUE,"Hibernating"
)</f>
        <v>Loyal Customers</v>
      </c>
    </row>
    <row r="3436" spans="1:10" x14ac:dyDescent="0.25">
      <c r="A3436" s="3" t="s">
        <v>3452</v>
      </c>
      <c r="B3436">
        <v>2</v>
      </c>
      <c r="C3436">
        <v>8</v>
      </c>
      <c r="D3436">
        <v>6305.6</v>
      </c>
      <c r="E3436" cm="1">
        <f t="array" ref="E3436">_xlfn.IFS(B3436&gt;87,1,AND(B3436&lt;=87, B3436&gt;45),2,AND(B3436&lt;=45,B3436&gt;18),3,B3436&lt;=18,4)</f>
        <v>4</v>
      </c>
      <c r="F3436" cm="1">
        <f t="array" ref="F3436">_xlfn.IFS(C3436&gt;7,4,AND(C3436&lt;=7, C3436&gt;5),3,AND(C3436&lt;=5,C3436&gt;4),2,C3436&lt;=4,1)</f>
        <v>4</v>
      </c>
      <c r="G3436" cm="1">
        <f t="array" ref="G3436">_xlfn.IFS(D3436&gt;4094,4,AND(D3436&lt;=4094, D3436&gt;2784),3,AND(D3436&lt;=2784,D3436&gt;1779),2,D3436&lt;=1779,1)</f>
        <v>4</v>
      </c>
      <c r="H3436">
        <f t="shared" si="53"/>
        <v>444</v>
      </c>
      <c r="I3436" t="str" cm="1">
        <f t="array" ref="I3436">_xlfn.IFS(H3436&gt;411,"Platinum",AND(H3436&lt;=411, H3436&gt;311),"Gold",AND(H3436&lt;=311,H3436&gt;211),"Silver",H3436&lt;=211,"Bronze")</f>
        <v>Platinum</v>
      </c>
      <c r="J3436" t="str" cm="1">
        <f t="array" ref="J3436">_xlfn.IFS(
H3436="444","Champions",
LEFT(H3436,1)="4","Loyal Customers",
MID(H3436,2,1)="4","Potential Loyalists",
LEFT(H3436,1)="3","Promising",
LEFT(H3436,1)="2","Customers Needing Attention",
LEFT(H3436,1)&lt;="2","At Risk",
RIGHT(H3436,1)="4","Can't Lose Them",
TRUE,"Hibernating"
)</f>
        <v>Loyal Customers</v>
      </c>
    </row>
    <row r="3437" spans="1:10" x14ac:dyDescent="0.25">
      <c r="A3437" s="3" t="s">
        <v>3453</v>
      </c>
      <c r="B3437">
        <v>80</v>
      </c>
      <c r="C3437">
        <v>6</v>
      </c>
      <c r="D3437">
        <v>2981.5200000000004</v>
      </c>
      <c r="E3437" cm="1">
        <f t="array" ref="E3437">_xlfn.IFS(B3437&gt;87,1,AND(B3437&lt;=87, B3437&gt;45),2,AND(B3437&lt;=45,B3437&gt;18),3,B3437&lt;=18,4)</f>
        <v>2</v>
      </c>
      <c r="F3437" cm="1">
        <f t="array" ref="F3437">_xlfn.IFS(C3437&gt;7,4,AND(C3437&lt;=7, C3437&gt;5),3,AND(C3437&lt;=5,C3437&gt;4),2,C3437&lt;=4,1)</f>
        <v>3</v>
      </c>
      <c r="G3437" cm="1">
        <f t="array" ref="G3437">_xlfn.IFS(D3437&gt;4094,4,AND(D3437&lt;=4094, D3437&gt;2784),3,AND(D3437&lt;=2784,D3437&gt;1779),2,D3437&lt;=1779,1)</f>
        <v>3</v>
      </c>
      <c r="H3437">
        <f t="shared" si="53"/>
        <v>233</v>
      </c>
      <c r="I3437" t="str" cm="1">
        <f t="array" ref="I3437">_xlfn.IFS(H3437&gt;411,"Platinum",AND(H3437&lt;=411, H3437&gt;311),"Gold",AND(H3437&lt;=311,H3437&gt;211),"Silver",H3437&lt;=211,"Bronze")</f>
        <v>Silver</v>
      </c>
      <c r="J3437" t="str" cm="1">
        <f t="array" ref="J3437">_xlfn.IFS(
H3437="444","Champions",
LEFT(H3437,1)="4","Loyal Customers",
MID(H3437,2,1)="4","Potential Loyalists",
LEFT(H3437,1)="3","Promising",
LEFT(H3437,1)="2","Customers Needing Attention",
LEFT(H3437,1)&lt;="2","At Risk",
RIGHT(H3437,1)="4","Can't Lose Them",
TRUE,"Hibernating"
)</f>
        <v>Customers Needing Attention</v>
      </c>
    </row>
    <row r="3438" spans="1:10" x14ac:dyDescent="0.25">
      <c r="A3438" s="3" t="s">
        <v>3454</v>
      </c>
      <c r="B3438">
        <v>100</v>
      </c>
      <c r="C3438">
        <v>3</v>
      </c>
      <c r="D3438">
        <v>1422.8500000000001</v>
      </c>
      <c r="E3438" cm="1">
        <f t="array" ref="E3438">_xlfn.IFS(B3438&gt;87,1,AND(B3438&lt;=87, B3438&gt;45),2,AND(B3438&lt;=45,B3438&gt;18),3,B3438&lt;=18,4)</f>
        <v>1</v>
      </c>
      <c r="F3438" cm="1">
        <f t="array" ref="F3438">_xlfn.IFS(C3438&gt;7,4,AND(C3438&lt;=7, C3438&gt;5),3,AND(C3438&lt;=5,C3438&gt;4),2,C3438&lt;=4,1)</f>
        <v>1</v>
      </c>
      <c r="G3438" cm="1">
        <f t="array" ref="G3438">_xlfn.IFS(D3438&gt;4094,4,AND(D3438&lt;=4094, D3438&gt;2784),3,AND(D3438&lt;=2784,D3438&gt;1779),2,D3438&lt;=1779,1)</f>
        <v>1</v>
      </c>
      <c r="H3438">
        <f t="shared" si="53"/>
        <v>111</v>
      </c>
      <c r="I3438" t="str" cm="1">
        <f t="array" ref="I3438">_xlfn.IFS(H3438&gt;411,"Platinum",AND(H3438&lt;=411, H3438&gt;311),"Gold",AND(H3438&lt;=311,H3438&gt;211),"Silver",H3438&lt;=211,"Bronze")</f>
        <v>Bronze</v>
      </c>
      <c r="J3438" t="str" cm="1">
        <f t="array" ref="J3438">_xlfn.IFS(
H3438="444","Champions",
LEFT(H3438,1)="4","Loyal Customers",
MID(H3438,2,1)="4","Potential Loyalists",
LEFT(H3438,1)="3","Promising",
LEFT(H3438,1)="2","Customers Needing Attention",
LEFT(H3438,1)&lt;="2","At Risk",
RIGHT(H3438,1)="4","Can't Lose Them",
TRUE,"Hibernating"
)</f>
        <v>At Risk</v>
      </c>
    </row>
    <row r="3439" spans="1:10" x14ac:dyDescent="0.25">
      <c r="A3439" s="3" t="s">
        <v>3455</v>
      </c>
      <c r="B3439">
        <v>88</v>
      </c>
      <c r="C3439">
        <v>6</v>
      </c>
      <c r="D3439">
        <v>3644.4900000000002</v>
      </c>
      <c r="E3439" cm="1">
        <f t="array" ref="E3439">_xlfn.IFS(B3439&gt;87,1,AND(B3439&lt;=87, B3439&gt;45),2,AND(B3439&lt;=45,B3439&gt;18),3,B3439&lt;=18,4)</f>
        <v>1</v>
      </c>
      <c r="F3439" cm="1">
        <f t="array" ref="F3439">_xlfn.IFS(C3439&gt;7,4,AND(C3439&lt;=7, C3439&gt;5),3,AND(C3439&lt;=5,C3439&gt;4),2,C3439&lt;=4,1)</f>
        <v>3</v>
      </c>
      <c r="G3439" cm="1">
        <f t="array" ref="G3439">_xlfn.IFS(D3439&gt;4094,4,AND(D3439&lt;=4094, D3439&gt;2784),3,AND(D3439&lt;=2784,D3439&gt;1779),2,D3439&lt;=1779,1)</f>
        <v>3</v>
      </c>
      <c r="H3439">
        <f t="shared" si="53"/>
        <v>133</v>
      </c>
      <c r="I3439" t="str" cm="1">
        <f t="array" ref="I3439">_xlfn.IFS(H3439&gt;411,"Platinum",AND(H3439&lt;=411, H3439&gt;311),"Gold",AND(H3439&lt;=311,H3439&gt;211),"Silver",H3439&lt;=211,"Bronze")</f>
        <v>Bronze</v>
      </c>
      <c r="J3439" t="str" cm="1">
        <f t="array" ref="J3439">_xlfn.IFS(
H3439="444","Champions",
LEFT(H3439,1)="4","Loyal Customers",
MID(H3439,2,1)="4","Potential Loyalists",
LEFT(H3439,1)="3","Promising",
LEFT(H3439,1)="2","Customers Needing Attention",
LEFT(H3439,1)&lt;="2","At Risk",
RIGHT(H3439,1)="4","Can't Lose Them",
TRUE,"Hibernating"
)</f>
        <v>At Risk</v>
      </c>
    </row>
    <row r="3440" spans="1:10" x14ac:dyDescent="0.25">
      <c r="A3440" s="3" t="s">
        <v>3456</v>
      </c>
      <c r="B3440">
        <v>38</v>
      </c>
      <c r="C3440">
        <v>4</v>
      </c>
      <c r="D3440">
        <v>3050.81</v>
      </c>
      <c r="E3440" cm="1">
        <f t="array" ref="E3440">_xlfn.IFS(B3440&gt;87,1,AND(B3440&lt;=87, B3440&gt;45),2,AND(B3440&lt;=45,B3440&gt;18),3,B3440&lt;=18,4)</f>
        <v>3</v>
      </c>
      <c r="F3440" cm="1">
        <f t="array" ref="F3440">_xlfn.IFS(C3440&gt;7,4,AND(C3440&lt;=7, C3440&gt;5),3,AND(C3440&lt;=5,C3440&gt;4),2,C3440&lt;=4,1)</f>
        <v>1</v>
      </c>
      <c r="G3440" cm="1">
        <f t="array" ref="G3440">_xlfn.IFS(D3440&gt;4094,4,AND(D3440&lt;=4094, D3440&gt;2784),3,AND(D3440&lt;=2784,D3440&gt;1779),2,D3440&lt;=1779,1)</f>
        <v>3</v>
      </c>
      <c r="H3440">
        <f t="shared" si="53"/>
        <v>313</v>
      </c>
      <c r="I3440" t="str" cm="1">
        <f t="array" ref="I3440">_xlfn.IFS(H3440&gt;411,"Platinum",AND(H3440&lt;=411, H3440&gt;311),"Gold",AND(H3440&lt;=311,H3440&gt;211),"Silver",H3440&lt;=211,"Bronze")</f>
        <v>Gold</v>
      </c>
      <c r="J3440" t="str" cm="1">
        <f t="array" ref="J3440">_xlfn.IFS(
H3440="444","Champions",
LEFT(H3440,1)="4","Loyal Customers",
MID(H3440,2,1)="4","Potential Loyalists",
LEFT(H3440,1)="3","Promising",
LEFT(H3440,1)="2","Customers Needing Attention",
LEFT(H3440,1)&lt;="2","At Risk",
RIGHT(H3440,1)="4","Can't Lose Them",
TRUE,"Hibernating"
)</f>
        <v>Promising</v>
      </c>
    </row>
    <row r="3441" spans="1:10" x14ac:dyDescent="0.25">
      <c r="A3441" s="3" t="s">
        <v>3457</v>
      </c>
      <c r="B3441">
        <v>32</v>
      </c>
      <c r="C3441">
        <v>7</v>
      </c>
      <c r="D3441">
        <v>3609.0899999999997</v>
      </c>
      <c r="E3441" cm="1">
        <f t="array" ref="E3441">_xlfn.IFS(B3441&gt;87,1,AND(B3441&lt;=87, B3441&gt;45),2,AND(B3441&lt;=45,B3441&gt;18),3,B3441&lt;=18,4)</f>
        <v>3</v>
      </c>
      <c r="F3441" cm="1">
        <f t="array" ref="F3441">_xlfn.IFS(C3441&gt;7,4,AND(C3441&lt;=7, C3441&gt;5),3,AND(C3441&lt;=5,C3441&gt;4),2,C3441&lt;=4,1)</f>
        <v>3</v>
      </c>
      <c r="G3441" cm="1">
        <f t="array" ref="G3441">_xlfn.IFS(D3441&gt;4094,4,AND(D3441&lt;=4094, D3441&gt;2784),3,AND(D3441&lt;=2784,D3441&gt;1779),2,D3441&lt;=1779,1)</f>
        <v>3</v>
      </c>
      <c r="H3441">
        <f t="shared" si="53"/>
        <v>333</v>
      </c>
      <c r="I3441" t="str" cm="1">
        <f t="array" ref="I3441">_xlfn.IFS(H3441&gt;411,"Platinum",AND(H3441&lt;=411, H3441&gt;311),"Gold",AND(H3441&lt;=311,H3441&gt;211),"Silver",H3441&lt;=211,"Bronze")</f>
        <v>Gold</v>
      </c>
      <c r="J3441" t="str" cm="1">
        <f t="array" ref="J3441">_xlfn.IFS(
H3441="444","Champions",
LEFT(H3441,1)="4","Loyal Customers",
MID(H3441,2,1)="4","Potential Loyalists",
LEFT(H3441,1)="3","Promising",
LEFT(H3441,1)="2","Customers Needing Attention",
LEFT(H3441,1)&lt;="2","At Risk",
RIGHT(H3441,1)="4","Can't Lose Them",
TRUE,"Hibernating"
)</f>
        <v>Promising</v>
      </c>
    </row>
    <row r="3442" spans="1:10" x14ac:dyDescent="0.25">
      <c r="A3442" s="3" t="s">
        <v>3458</v>
      </c>
      <c r="B3442">
        <v>6</v>
      </c>
      <c r="C3442">
        <v>6</v>
      </c>
      <c r="D3442">
        <v>1740.6100000000001</v>
      </c>
      <c r="E3442" cm="1">
        <f t="array" ref="E3442">_xlfn.IFS(B3442&gt;87,1,AND(B3442&lt;=87, B3442&gt;45),2,AND(B3442&lt;=45,B3442&gt;18),3,B3442&lt;=18,4)</f>
        <v>4</v>
      </c>
      <c r="F3442" cm="1">
        <f t="array" ref="F3442">_xlfn.IFS(C3442&gt;7,4,AND(C3442&lt;=7, C3442&gt;5),3,AND(C3442&lt;=5,C3442&gt;4),2,C3442&lt;=4,1)</f>
        <v>3</v>
      </c>
      <c r="G3442" cm="1">
        <f t="array" ref="G3442">_xlfn.IFS(D3442&gt;4094,4,AND(D3442&lt;=4094, D3442&gt;2784),3,AND(D3442&lt;=2784,D3442&gt;1779),2,D3442&lt;=1779,1)</f>
        <v>1</v>
      </c>
      <c r="H3442">
        <f t="shared" si="53"/>
        <v>431</v>
      </c>
      <c r="I3442" t="str" cm="1">
        <f t="array" ref="I3442">_xlfn.IFS(H3442&gt;411,"Platinum",AND(H3442&lt;=411, H3442&gt;311),"Gold",AND(H3442&lt;=311,H3442&gt;211),"Silver",H3442&lt;=211,"Bronze")</f>
        <v>Platinum</v>
      </c>
      <c r="J3442" t="str" cm="1">
        <f t="array" ref="J3442">_xlfn.IFS(
H3442="444","Champions",
LEFT(H3442,1)="4","Loyal Customers",
MID(H3442,2,1)="4","Potential Loyalists",
LEFT(H3442,1)="3","Promising",
LEFT(H3442,1)="2","Customers Needing Attention",
LEFT(H3442,1)&lt;="2","At Risk",
RIGHT(H3442,1)="4","Can't Lose Them",
TRUE,"Hibernating"
)</f>
        <v>Loyal Customers</v>
      </c>
    </row>
    <row r="3443" spans="1:10" x14ac:dyDescent="0.25">
      <c r="A3443" s="3" t="s">
        <v>3459</v>
      </c>
      <c r="B3443">
        <v>46</v>
      </c>
      <c r="C3443">
        <v>5</v>
      </c>
      <c r="D3443">
        <v>3569.9799999999996</v>
      </c>
      <c r="E3443" cm="1">
        <f t="array" ref="E3443">_xlfn.IFS(B3443&gt;87,1,AND(B3443&lt;=87, B3443&gt;45),2,AND(B3443&lt;=45,B3443&gt;18),3,B3443&lt;=18,4)</f>
        <v>2</v>
      </c>
      <c r="F3443" cm="1">
        <f t="array" ref="F3443">_xlfn.IFS(C3443&gt;7,4,AND(C3443&lt;=7, C3443&gt;5),3,AND(C3443&lt;=5,C3443&gt;4),2,C3443&lt;=4,1)</f>
        <v>2</v>
      </c>
      <c r="G3443" cm="1">
        <f t="array" ref="G3443">_xlfn.IFS(D3443&gt;4094,4,AND(D3443&lt;=4094, D3443&gt;2784),3,AND(D3443&lt;=2784,D3443&gt;1779),2,D3443&lt;=1779,1)</f>
        <v>3</v>
      </c>
      <c r="H3443">
        <f t="shared" si="53"/>
        <v>223</v>
      </c>
      <c r="I3443" t="str" cm="1">
        <f t="array" ref="I3443">_xlfn.IFS(H3443&gt;411,"Platinum",AND(H3443&lt;=411, H3443&gt;311),"Gold",AND(H3443&lt;=311,H3443&gt;211),"Silver",H3443&lt;=211,"Bronze")</f>
        <v>Silver</v>
      </c>
      <c r="J3443" t="str" cm="1">
        <f t="array" ref="J3443">_xlfn.IFS(
H3443="444","Champions",
LEFT(H3443,1)="4","Loyal Customers",
MID(H3443,2,1)="4","Potential Loyalists",
LEFT(H3443,1)="3","Promising",
LEFT(H3443,1)="2","Customers Needing Attention",
LEFT(H3443,1)&lt;="2","At Risk",
RIGHT(H3443,1)="4","Can't Lose Them",
TRUE,"Hibernating"
)</f>
        <v>Customers Needing Attention</v>
      </c>
    </row>
    <row r="3444" spans="1:10" x14ac:dyDescent="0.25">
      <c r="A3444" s="3" t="s">
        <v>3460</v>
      </c>
      <c r="B3444">
        <v>11</v>
      </c>
      <c r="C3444">
        <v>9</v>
      </c>
      <c r="D3444">
        <v>5191.5200000000004</v>
      </c>
      <c r="E3444" cm="1">
        <f t="array" ref="E3444">_xlfn.IFS(B3444&gt;87,1,AND(B3444&lt;=87, B3444&gt;45),2,AND(B3444&lt;=45,B3444&gt;18),3,B3444&lt;=18,4)</f>
        <v>4</v>
      </c>
      <c r="F3444" cm="1">
        <f t="array" ref="F3444">_xlfn.IFS(C3444&gt;7,4,AND(C3444&lt;=7, C3444&gt;5),3,AND(C3444&lt;=5,C3444&gt;4),2,C3444&lt;=4,1)</f>
        <v>4</v>
      </c>
      <c r="G3444" cm="1">
        <f t="array" ref="G3444">_xlfn.IFS(D3444&gt;4094,4,AND(D3444&lt;=4094, D3444&gt;2784),3,AND(D3444&lt;=2784,D3444&gt;1779),2,D3444&lt;=1779,1)</f>
        <v>4</v>
      </c>
      <c r="H3444">
        <f t="shared" si="53"/>
        <v>444</v>
      </c>
      <c r="I3444" t="str" cm="1">
        <f t="array" ref="I3444">_xlfn.IFS(H3444&gt;411,"Platinum",AND(H3444&lt;=411, H3444&gt;311),"Gold",AND(H3444&lt;=311,H3444&gt;211),"Silver",H3444&lt;=211,"Bronze")</f>
        <v>Platinum</v>
      </c>
      <c r="J3444" t="str" cm="1">
        <f t="array" ref="J3444">_xlfn.IFS(
H3444="444","Champions",
LEFT(H3444,1)="4","Loyal Customers",
MID(H3444,2,1)="4","Potential Loyalists",
LEFT(H3444,1)="3","Promising",
LEFT(H3444,1)="2","Customers Needing Attention",
LEFT(H3444,1)&lt;="2","At Risk",
RIGHT(H3444,1)="4","Can't Lose Them",
TRUE,"Hibernating"
)</f>
        <v>Loyal Customers</v>
      </c>
    </row>
    <row r="3445" spans="1:10" x14ac:dyDescent="0.25">
      <c r="A3445" s="3" t="s">
        <v>3461</v>
      </c>
      <c r="B3445">
        <v>113</v>
      </c>
      <c r="C3445">
        <v>4</v>
      </c>
      <c r="D3445">
        <v>3624</v>
      </c>
      <c r="E3445" cm="1">
        <f t="array" ref="E3445">_xlfn.IFS(B3445&gt;87,1,AND(B3445&lt;=87, B3445&gt;45),2,AND(B3445&lt;=45,B3445&gt;18),3,B3445&lt;=18,4)</f>
        <v>1</v>
      </c>
      <c r="F3445" cm="1">
        <f t="array" ref="F3445">_xlfn.IFS(C3445&gt;7,4,AND(C3445&lt;=7, C3445&gt;5),3,AND(C3445&lt;=5,C3445&gt;4),2,C3445&lt;=4,1)</f>
        <v>1</v>
      </c>
      <c r="G3445" cm="1">
        <f t="array" ref="G3445">_xlfn.IFS(D3445&gt;4094,4,AND(D3445&lt;=4094, D3445&gt;2784),3,AND(D3445&lt;=2784,D3445&gt;1779),2,D3445&lt;=1779,1)</f>
        <v>3</v>
      </c>
      <c r="H3445">
        <f t="shared" si="53"/>
        <v>113</v>
      </c>
      <c r="I3445" t="str" cm="1">
        <f t="array" ref="I3445">_xlfn.IFS(H3445&gt;411,"Platinum",AND(H3445&lt;=411, H3445&gt;311),"Gold",AND(H3445&lt;=311,H3445&gt;211),"Silver",H3445&lt;=211,"Bronze")</f>
        <v>Bronze</v>
      </c>
      <c r="J3445" t="str" cm="1">
        <f t="array" ref="J3445">_xlfn.IFS(
H3445="444","Champions",
LEFT(H3445,1)="4","Loyal Customers",
MID(H3445,2,1)="4","Potential Loyalists",
LEFT(H3445,1)="3","Promising",
LEFT(H3445,1)="2","Customers Needing Attention",
LEFT(H3445,1)&lt;="2","At Risk",
RIGHT(H3445,1)="4","Can't Lose Them",
TRUE,"Hibernating"
)</f>
        <v>At Risk</v>
      </c>
    </row>
    <row r="3446" spans="1:10" x14ac:dyDescent="0.25">
      <c r="A3446" s="3" t="s">
        <v>3462</v>
      </c>
      <c r="B3446">
        <v>13</v>
      </c>
      <c r="C3446">
        <v>7</v>
      </c>
      <c r="D3446">
        <v>1429.36</v>
      </c>
      <c r="E3446" cm="1">
        <f t="array" ref="E3446">_xlfn.IFS(B3446&gt;87,1,AND(B3446&lt;=87, B3446&gt;45),2,AND(B3446&lt;=45,B3446&gt;18),3,B3446&lt;=18,4)</f>
        <v>4</v>
      </c>
      <c r="F3446" cm="1">
        <f t="array" ref="F3446">_xlfn.IFS(C3446&gt;7,4,AND(C3446&lt;=7, C3446&gt;5),3,AND(C3446&lt;=5,C3446&gt;4),2,C3446&lt;=4,1)</f>
        <v>3</v>
      </c>
      <c r="G3446" cm="1">
        <f t="array" ref="G3446">_xlfn.IFS(D3446&gt;4094,4,AND(D3446&lt;=4094, D3446&gt;2784),3,AND(D3446&lt;=2784,D3446&gt;1779),2,D3446&lt;=1779,1)</f>
        <v>1</v>
      </c>
      <c r="H3446">
        <f t="shared" si="53"/>
        <v>431</v>
      </c>
      <c r="I3446" t="str" cm="1">
        <f t="array" ref="I3446">_xlfn.IFS(H3446&gt;411,"Platinum",AND(H3446&lt;=411, H3446&gt;311),"Gold",AND(H3446&lt;=311,H3446&gt;211),"Silver",H3446&lt;=211,"Bronze")</f>
        <v>Platinum</v>
      </c>
      <c r="J3446" t="str" cm="1">
        <f t="array" ref="J3446">_xlfn.IFS(
H3446="444","Champions",
LEFT(H3446,1)="4","Loyal Customers",
MID(H3446,2,1)="4","Potential Loyalists",
LEFT(H3446,1)="3","Promising",
LEFT(H3446,1)="2","Customers Needing Attention",
LEFT(H3446,1)&lt;="2","At Risk",
RIGHT(H3446,1)="4","Can't Lose Them",
TRUE,"Hibernating"
)</f>
        <v>Loyal Customers</v>
      </c>
    </row>
    <row r="3447" spans="1:10" x14ac:dyDescent="0.25">
      <c r="A3447" s="3" t="s">
        <v>3463</v>
      </c>
      <c r="B3447">
        <v>173</v>
      </c>
      <c r="C3447">
        <v>3</v>
      </c>
      <c r="D3447">
        <v>936.98</v>
      </c>
      <c r="E3447" cm="1">
        <f t="array" ref="E3447">_xlfn.IFS(B3447&gt;87,1,AND(B3447&lt;=87, B3447&gt;45),2,AND(B3447&lt;=45,B3447&gt;18),3,B3447&lt;=18,4)</f>
        <v>1</v>
      </c>
      <c r="F3447" cm="1">
        <f t="array" ref="F3447">_xlfn.IFS(C3447&gt;7,4,AND(C3447&lt;=7, C3447&gt;5),3,AND(C3447&lt;=5,C3447&gt;4),2,C3447&lt;=4,1)</f>
        <v>1</v>
      </c>
      <c r="G3447" cm="1">
        <f t="array" ref="G3447">_xlfn.IFS(D3447&gt;4094,4,AND(D3447&lt;=4094, D3447&gt;2784),3,AND(D3447&lt;=2784,D3447&gt;1779),2,D3447&lt;=1779,1)</f>
        <v>1</v>
      </c>
      <c r="H3447">
        <f t="shared" si="53"/>
        <v>111</v>
      </c>
      <c r="I3447" t="str" cm="1">
        <f t="array" ref="I3447">_xlfn.IFS(H3447&gt;411,"Platinum",AND(H3447&lt;=411, H3447&gt;311),"Gold",AND(H3447&lt;=311,H3447&gt;211),"Silver",H3447&lt;=211,"Bronze")</f>
        <v>Bronze</v>
      </c>
      <c r="J3447" t="str" cm="1">
        <f t="array" ref="J3447">_xlfn.IFS(
H3447="444","Champions",
LEFT(H3447,1)="4","Loyal Customers",
MID(H3447,2,1)="4","Potential Loyalists",
LEFT(H3447,1)="3","Promising",
LEFT(H3447,1)="2","Customers Needing Attention",
LEFT(H3447,1)&lt;="2","At Risk",
RIGHT(H3447,1)="4","Can't Lose Them",
TRUE,"Hibernating"
)</f>
        <v>At Risk</v>
      </c>
    </row>
    <row r="3448" spans="1:10" x14ac:dyDescent="0.25">
      <c r="A3448" s="3" t="s">
        <v>3464</v>
      </c>
      <c r="B3448">
        <v>38</v>
      </c>
      <c r="C3448">
        <v>5</v>
      </c>
      <c r="D3448">
        <v>2632.09</v>
      </c>
      <c r="E3448" cm="1">
        <f t="array" ref="E3448">_xlfn.IFS(B3448&gt;87,1,AND(B3448&lt;=87, B3448&gt;45),2,AND(B3448&lt;=45,B3448&gt;18),3,B3448&lt;=18,4)</f>
        <v>3</v>
      </c>
      <c r="F3448" cm="1">
        <f t="array" ref="F3448">_xlfn.IFS(C3448&gt;7,4,AND(C3448&lt;=7, C3448&gt;5),3,AND(C3448&lt;=5,C3448&gt;4),2,C3448&lt;=4,1)</f>
        <v>2</v>
      </c>
      <c r="G3448" cm="1">
        <f t="array" ref="G3448">_xlfn.IFS(D3448&gt;4094,4,AND(D3448&lt;=4094, D3448&gt;2784),3,AND(D3448&lt;=2784,D3448&gt;1779),2,D3448&lt;=1779,1)</f>
        <v>2</v>
      </c>
      <c r="H3448">
        <f t="shared" si="53"/>
        <v>322</v>
      </c>
      <c r="I3448" t="str" cm="1">
        <f t="array" ref="I3448">_xlfn.IFS(H3448&gt;411,"Platinum",AND(H3448&lt;=411, H3448&gt;311),"Gold",AND(H3448&lt;=311,H3448&gt;211),"Silver",H3448&lt;=211,"Bronze")</f>
        <v>Gold</v>
      </c>
      <c r="J3448" t="str" cm="1">
        <f t="array" ref="J3448">_xlfn.IFS(
H3448="444","Champions",
LEFT(H3448,1)="4","Loyal Customers",
MID(H3448,2,1)="4","Potential Loyalists",
LEFT(H3448,1)="3","Promising",
LEFT(H3448,1)="2","Customers Needing Attention",
LEFT(H3448,1)&lt;="2","At Risk",
RIGHT(H3448,1)="4","Can't Lose Them",
TRUE,"Hibernating"
)</f>
        <v>Promising</v>
      </c>
    </row>
    <row r="3449" spans="1:10" x14ac:dyDescent="0.25">
      <c r="A3449" s="3" t="s">
        <v>3465</v>
      </c>
      <c r="B3449">
        <v>34</v>
      </c>
      <c r="C3449">
        <v>6</v>
      </c>
      <c r="D3449">
        <v>2183.71</v>
      </c>
      <c r="E3449" cm="1">
        <f t="array" ref="E3449">_xlfn.IFS(B3449&gt;87,1,AND(B3449&lt;=87, B3449&gt;45),2,AND(B3449&lt;=45,B3449&gt;18),3,B3449&lt;=18,4)</f>
        <v>3</v>
      </c>
      <c r="F3449" cm="1">
        <f t="array" ref="F3449">_xlfn.IFS(C3449&gt;7,4,AND(C3449&lt;=7, C3449&gt;5),3,AND(C3449&lt;=5,C3449&gt;4),2,C3449&lt;=4,1)</f>
        <v>3</v>
      </c>
      <c r="G3449" cm="1">
        <f t="array" ref="G3449">_xlfn.IFS(D3449&gt;4094,4,AND(D3449&lt;=4094, D3449&gt;2784),3,AND(D3449&lt;=2784,D3449&gt;1779),2,D3449&lt;=1779,1)</f>
        <v>2</v>
      </c>
      <c r="H3449">
        <f t="shared" si="53"/>
        <v>332</v>
      </c>
      <c r="I3449" t="str" cm="1">
        <f t="array" ref="I3449">_xlfn.IFS(H3449&gt;411,"Platinum",AND(H3449&lt;=411, H3449&gt;311),"Gold",AND(H3449&lt;=311,H3449&gt;211),"Silver",H3449&lt;=211,"Bronze")</f>
        <v>Gold</v>
      </c>
      <c r="J3449" t="str" cm="1">
        <f t="array" ref="J3449">_xlfn.IFS(
H3449="444","Champions",
LEFT(H3449,1)="4","Loyal Customers",
MID(H3449,2,1)="4","Potential Loyalists",
LEFT(H3449,1)="3","Promising",
LEFT(H3449,1)="2","Customers Needing Attention",
LEFT(H3449,1)&lt;="2","At Risk",
RIGHT(H3449,1)="4","Can't Lose Them",
TRUE,"Hibernating"
)</f>
        <v>Promising</v>
      </c>
    </row>
    <row r="3450" spans="1:10" x14ac:dyDescent="0.25">
      <c r="A3450" s="3" t="s">
        <v>3466</v>
      </c>
      <c r="B3450">
        <v>76</v>
      </c>
      <c r="C3450">
        <v>6</v>
      </c>
      <c r="D3450">
        <v>2178.4399999999996</v>
      </c>
      <c r="E3450" cm="1">
        <f t="array" ref="E3450">_xlfn.IFS(B3450&gt;87,1,AND(B3450&lt;=87, B3450&gt;45),2,AND(B3450&lt;=45,B3450&gt;18),3,B3450&lt;=18,4)</f>
        <v>2</v>
      </c>
      <c r="F3450" cm="1">
        <f t="array" ref="F3450">_xlfn.IFS(C3450&gt;7,4,AND(C3450&lt;=7, C3450&gt;5),3,AND(C3450&lt;=5,C3450&gt;4),2,C3450&lt;=4,1)</f>
        <v>3</v>
      </c>
      <c r="G3450" cm="1">
        <f t="array" ref="G3450">_xlfn.IFS(D3450&gt;4094,4,AND(D3450&lt;=4094, D3450&gt;2784),3,AND(D3450&lt;=2784,D3450&gt;1779),2,D3450&lt;=1779,1)</f>
        <v>2</v>
      </c>
      <c r="H3450">
        <f t="shared" si="53"/>
        <v>232</v>
      </c>
      <c r="I3450" t="str" cm="1">
        <f t="array" ref="I3450">_xlfn.IFS(H3450&gt;411,"Platinum",AND(H3450&lt;=411, H3450&gt;311),"Gold",AND(H3450&lt;=311,H3450&gt;211),"Silver",H3450&lt;=211,"Bronze")</f>
        <v>Silver</v>
      </c>
      <c r="J3450" t="str" cm="1">
        <f t="array" ref="J3450">_xlfn.IFS(
H3450="444","Champions",
LEFT(H3450,1)="4","Loyal Customers",
MID(H3450,2,1)="4","Potential Loyalists",
LEFT(H3450,1)="3","Promising",
LEFT(H3450,1)="2","Customers Needing Attention",
LEFT(H3450,1)&lt;="2","At Risk",
RIGHT(H3450,1)="4","Can't Lose Them",
TRUE,"Hibernating"
)</f>
        <v>Customers Needing Attention</v>
      </c>
    </row>
    <row r="3451" spans="1:10" x14ac:dyDescent="0.25">
      <c r="A3451" s="3" t="s">
        <v>3467</v>
      </c>
      <c r="B3451">
        <v>70</v>
      </c>
      <c r="C3451">
        <v>4</v>
      </c>
      <c r="D3451">
        <v>1135.25</v>
      </c>
      <c r="E3451" cm="1">
        <f t="array" ref="E3451">_xlfn.IFS(B3451&gt;87,1,AND(B3451&lt;=87, B3451&gt;45),2,AND(B3451&lt;=45,B3451&gt;18),3,B3451&lt;=18,4)</f>
        <v>2</v>
      </c>
      <c r="F3451" cm="1">
        <f t="array" ref="F3451">_xlfn.IFS(C3451&gt;7,4,AND(C3451&lt;=7, C3451&gt;5),3,AND(C3451&lt;=5,C3451&gt;4),2,C3451&lt;=4,1)</f>
        <v>1</v>
      </c>
      <c r="G3451" cm="1">
        <f t="array" ref="G3451">_xlfn.IFS(D3451&gt;4094,4,AND(D3451&lt;=4094, D3451&gt;2784),3,AND(D3451&lt;=2784,D3451&gt;1779),2,D3451&lt;=1779,1)</f>
        <v>1</v>
      </c>
      <c r="H3451">
        <f t="shared" si="53"/>
        <v>211</v>
      </c>
      <c r="I3451" t="str" cm="1">
        <f t="array" ref="I3451">_xlfn.IFS(H3451&gt;411,"Platinum",AND(H3451&lt;=411, H3451&gt;311),"Gold",AND(H3451&lt;=311,H3451&gt;211),"Silver",H3451&lt;=211,"Bronze")</f>
        <v>Bronze</v>
      </c>
      <c r="J3451" t="str" cm="1">
        <f t="array" ref="J3451">_xlfn.IFS(
H3451="444","Champions",
LEFT(H3451,1)="4","Loyal Customers",
MID(H3451,2,1)="4","Potential Loyalists",
LEFT(H3451,1)="3","Promising",
LEFT(H3451,1)="2","Customers Needing Attention",
LEFT(H3451,1)&lt;="2","At Risk",
RIGHT(H3451,1)="4","Can't Lose Them",
TRUE,"Hibernating"
)</f>
        <v>Customers Needing Attention</v>
      </c>
    </row>
    <row r="3452" spans="1:10" x14ac:dyDescent="0.25">
      <c r="A3452" s="3" t="s">
        <v>3468</v>
      </c>
      <c r="B3452">
        <v>78</v>
      </c>
      <c r="C3452">
        <v>4</v>
      </c>
      <c r="D3452">
        <v>3516.37</v>
      </c>
      <c r="E3452" cm="1">
        <f t="array" ref="E3452">_xlfn.IFS(B3452&gt;87,1,AND(B3452&lt;=87, B3452&gt;45),2,AND(B3452&lt;=45,B3452&gt;18),3,B3452&lt;=18,4)</f>
        <v>2</v>
      </c>
      <c r="F3452" cm="1">
        <f t="array" ref="F3452">_xlfn.IFS(C3452&gt;7,4,AND(C3452&lt;=7, C3452&gt;5),3,AND(C3452&lt;=5,C3452&gt;4),2,C3452&lt;=4,1)</f>
        <v>1</v>
      </c>
      <c r="G3452" cm="1">
        <f t="array" ref="G3452">_xlfn.IFS(D3452&gt;4094,4,AND(D3452&lt;=4094, D3452&gt;2784),3,AND(D3452&lt;=2784,D3452&gt;1779),2,D3452&lt;=1779,1)</f>
        <v>3</v>
      </c>
      <c r="H3452">
        <f t="shared" si="53"/>
        <v>213</v>
      </c>
      <c r="I3452" t="str" cm="1">
        <f t="array" ref="I3452">_xlfn.IFS(H3452&gt;411,"Platinum",AND(H3452&lt;=411, H3452&gt;311),"Gold",AND(H3452&lt;=311,H3452&gt;211),"Silver",H3452&lt;=211,"Bronze")</f>
        <v>Silver</v>
      </c>
      <c r="J3452" t="str" cm="1">
        <f t="array" ref="J3452">_xlfn.IFS(
H3452="444","Champions",
LEFT(H3452,1)="4","Loyal Customers",
MID(H3452,2,1)="4","Potential Loyalists",
LEFT(H3452,1)="3","Promising",
LEFT(H3452,1)="2","Customers Needing Attention",
LEFT(H3452,1)&lt;="2","At Risk",
RIGHT(H3452,1)="4","Can't Lose Them",
TRUE,"Hibernating"
)</f>
        <v>Customers Needing Attention</v>
      </c>
    </row>
    <row r="3453" spans="1:10" x14ac:dyDescent="0.25">
      <c r="A3453" s="3" t="s">
        <v>3469</v>
      </c>
      <c r="B3453">
        <v>64</v>
      </c>
      <c r="C3453">
        <v>4</v>
      </c>
      <c r="D3453">
        <v>1035.31</v>
      </c>
      <c r="E3453" cm="1">
        <f t="array" ref="E3453">_xlfn.IFS(B3453&gt;87,1,AND(B3453&lt;=87, B3453&gt;45),2,AND(B3453&lt;=45,B3453&gt;18),3,B3453&lt;=18,4)</f>
        <v>2</v>
      </c>
      <c r="F3453" cm="1">
        <f t="array" ref="F3453">_xlfn.IFS(C3453&gt;7,4,AND(C3453&lt;=7, C3453&gt;5),3,AND(C3453&lt;=5,C3453&gt;4),2,C3453&lt;=4,1)</f>
        <v>1</v>
      </c>
      <c r="G3453" cm="1">
        <f t="array" ref="G3453">_xlfn.IFS(D3453&gt;4094,4,AND(D3453&lt;=4094, D3453&gt;2784),3,AND(D3453&lt;=2784,D3453&gt;1779),2,D3453&lt;=1779,1)</f>
        <v>1</v>
      </c>
      <c r="H3453">
        <f t="shared" si="53"/>
        <v>211</v>
      </c>
      <c r="I3453" t="str" cm="1">
        <f t="array" ref="I3453">_xlfn.IFS(H3453&gt;411,"Platinum",AND(H3453&lt;=411, H3453&gt;311),"Gold",AND(H3453&lt;=311,H3453&gt;211),"Silver",H3453&lt;=211,"Bronze")</f>
        <v>Bronze</v>
      </c>
      <c r="J3453" t="str" cm="1">
        <f t="array" ref="J3453">_xlfn.IFS(
H3453="444","Champions",
LEFT(H3453,1)="4","Loyal Customers",
MID(H3453,2,1)="4","Potential Loyalists",
LEFT(H3453,1)="3","Promising",
LEFT(H3453,1)="2","Customers Needing Attention",
LEFT(H3453,1)&lt;="2","At Risk",
RIGHT(H3453,1)="4","Can't Lose Them",
TRUE,"Hibernating"
)</f>
        <v>Customers Needing Attention</v>
      </c>
    </row>
    <row r="3454" spans="1:10" x14ac:dyDescent="0.25">
      <c r="A3454" s="3" t="s">
        <v>3470</v>
      </c>
      <c r="B3454">
        <v>2</v>
      </c>
      <c r="C3454">
        <v>7</v>
      </c>
      <c r="D3454">
        <v>2344</v>
      </c>
      <c r="E3454" cm="1">
        <f t="array" ref="E3454">_xlfn.IFS(B3454&gt;87,1,AND(B3454&lt;=87, B3454&gt;45),2,AND(B3454&lt;=45,B3454&gt;18),3,B3454&lt;=18,4)</f>
        <v>4</v>
      </c>
      <c r="F3454" cm="1">
        <f t="array" ref="F3454">_xlfn.IFS(C3454&gt;7,4,AND(C3454&lt;=7, C3454&gt;5),3,AND(C3454&lt;=5,C3454&gt;4),2,C3454&lt;=4,1)</f>
        <v>3</v>
      </c>
      <c r="G3454" cm="1">
        <f t="array" ref="G3454">_xlfn.IFS(D3454&gt;4094,4,AND(D3454&lt;=4094, D3454&gt;2784),3,AND(D3454&lt;=2784,D3454&gt;1779),2,D3454&lt;=1779,1)</f>
        <v>2</v>
      </c>
      <c r="H3454">
        <f t="shared" si="53"/>
        <v>432</v>
      </c>
      <c r="I3454" t="str" cm="1">
        <f t="array" ref="I3454">_xlfn.IFS(H3454&gt;411,"Platinum",AND(H3454&lt;=411, H3454&gt;311),"Gold",AND(H3454&lt;=311,H3454&gt;211),"Silver",H3454&lt;=211,"Bronze")</f>
        <v>Platinum</v>
      </c>
      <c r="J3454" t="str" cm="1">
        <f t="array" ref="J3454">_xlfn.IFS(
H3454="444","Champions",
LEFT(H3454,1)="4","Loyal Customers",
MID(H3454,2,1)="4","Potential Loyalists",
LEFT(H3454,1)="3","Promising",
LEFT(H3454,1)="2","Customers Needing Attention",
LEFT(H3454,1)&lt;="2","At Risk",
RIGHT(H3454,1)="4","Can't Lose Them",
TRUE,"Hibernating"
)</f>
        <v>Loyal Customers</v>
      </c>
    </row>
    <row r="3455" spans="1:10" x14ac:dyDescent="0.25">
      <c r="A3455" s="3" t="s">
        <v>3471</v>
      </c>
      <c r="B3455">
        <v>60</v>
      </c>
      <c r="C3455">
        <v>12</v>
      </c>
      <c r="D3455">
        <v>4779.130000000001</v>
      </c>
      <c r="E3455" cm="1">
        <f t="array" ref="E3455">_xlfn.IFS(B3455&gt;87,1,AND(B3455&lt;=87, B3455&gt;45),2,AND(B3455&lt;=45,B3455&gt;18),3,B3455&lt;=18,4)</f>
        <v>2</v>
      </c>
      <c r="F3455" cm="1">
        <f t="array" ref="F3455">_xlfn.IFS(C3455&gt;7,4,AND(C3455&lt;=7, C3455&gt;5),3,AND(C3455&lt;=5,C3455&gt;4),2,C3455&lt;=4,1)</f>
        <v>4</v>
      </c>
      <c r="G3455" cm="1">
        <f t="array" ref="G3455">_xlfn.IFS(D3455&gt;4094,4,AND(D3455&lt;=4094, D3455&gt;2784),3,AND(D3455&lt;=2784,D3455&gt;1779),2,D3455&lt;=1779,1)</f>
        <v>4</v>
      </c>
      <c r="H3455">
        <f t="shared" si="53"/>
        <v>244</v>
      </c>
      <c r="I3455" t="str" cm="1">
        <f t="array" ref="I3455">_xlfn.IFS(H3455&gt;411,"Platinum",AND(H3455&lt;=411, H3455&gt;311),"Gold",AND(H3455&lt;=311,H3455&gt;211),"Silver",H3455&lt;=211,"Bronze")</f>
        <v>Silver</v>
      </c>
      <c r="J3455" t="str" cm="1">
        <f t="array" ref="J3455">_xlfn.IFS(
H3455="444","Champions",
LEFT(H3455,1)="4","Loyal Customers",
MID(H3455,2,1)="4","Potential Loyalists",
LEFT(H3455,1)="3","Promising",
LEFT(H3455,1)="2","Customers Needing Attention",
LEFT(H3455,1)&lt;="2","At Risk",
RIGHT(H3455,1)="4","Can't Lose Them",
TRUE,"Hibernating"
)</f>
        <v>Potential Loyalists</v>
      </c>
    </row>
    <row r="3456" spans="1:10" x14ac:dyDescent="0.25">
      <c r="A3456" s="3" t="s">
        <v>3472</v>
      </c>
      <c r="B3456">
        <v>1</v>
      </c>
      <c r="C3456">
        <v>5</v>
      </c>
      <c r="D3456">
        <v>2018.6000000000001</v>
      </c>
      <c r="E3456" cm="1">
        <f t="array" ref="E3456">_xlfn.IFS(B3456&gt;87,1,AND(B3456&lt;=87, B3456&gt;45),2,AND(B3456&lt;=45,B3456&gt;18),3,B3456&lt;=18,4)</f>
        <v>4</v>
      </c>
      <c r="F3456" cm="1">
        <f t="array" ref="F3456">_xlfn.IFS(C3456&gt;7,4,AND(C3456&lt;=7, C3456&gt;5),3,AND(C3456&lt;=5,C3456&gt;4),2,C3456&lt;=4,1)</f>
        <v>2</v>
      </c>
      <c r="G3456" cm="1">
        <f t="array" ref="G3456">_xlfn.IFS(D3456&gt;4094,4,AND(D3456&lt;=4094, D3456&gt;2784),3,AND(D3456&lt;=2784,D3456&gt;1779),2,D3456&lt;=1779,1)</f>
        <v>2</v>
      </c>
      <c r="H3456">
        <f t="shared" si="53"/>
        <v>422</v>
      </c>
      <c r="I3456" t="str" cm="1">
        <f t="array" ref="I3456">_xlfn.IFS(H3456&gt;411,"Platinum",AND(H3456&lt;=411, H3456&gt;311),"Gold",AND(H3456&lt;=311,H3456&gt;211),"Silver",H3456&lt;=211,"Bronze")</f>
        <v>Platinum</v>
      </c>
      <c r="J3456" t="str" cm="1">
        <f t="array" ref="J3456">_xlfn.IFS(
H3456="444","Champions",
LEFT(H3456,1)="4","Loyal Customers",
MID(H3456,2,1)="4","Potential Loyalists",
LEFT(H3456,1)="3","Promising",
LEFT(H3456,1)="2","Customers Needing Attention",
LEFT(H3456,1)&lt;="2","At Risk",
RIGHT(H3456,1)="4","Can't Lose Them",
TRUE,"Hibernating"
)</f>
        <v>Loyal Customers</v>
      </c>
    </row>
    <row r="3457" spans="1:10" x14ac:dyDescent="0.25">
      <c r="A3457" s="3" t="s">
        <v>3473</v>
      </c>
      <c r="B3457">
        <v>60</v>
      </c>
      <c r="C3457">
        <v>4</v>
      </c>
      <c r="D3457">
        <v>3867.74</v>
      </c>
      <c r="E3457" cm="1">
        <f t="array" ref="E3457">_xlfn.IFS(B3457&gt;87,1,AND(B3457&lt;=87, B3457&gt;45),2,AND(B3457&lt;=45,B3457&gt;18),3,B3457&lt;=18,4)</f>
        <v>2</v>
      </c>
      <c r="F3457" cm="1">
        <f t="array" ref="F3457">_xlfn.IFS(C3457&gt;7,4,AND(C3457&lt;=7, C3457&gt;5),3,AND(C3457&lt;=5,C3457&gt;4),2,C3457&lt;=4,1)</f>
        <v>1</v>
      </c>
      <c r="G3457" cm="1">
        <f t="array" ref="G3457">_xlfn.IFS(D3457&gt;4094,4,AND(D3457&lt;=4094, D3457&gt;2784),3,AND(D3457&lt;=2784,D3457&gt;1779),2,D3457&lt;=1779,1)</f>
        <v>3</v>
      </c>
      <c r="H3457">
        <f t="shared" si="53"/>
        <v>213</v>
      </c>
      <c r="I3457" t="str" cm="1">
        <f t="array" ref="I3457">_xlfn.IFS(H3457&gt;411,"Platinum",AND(H3457&lt;=411, H3457&gt;311),"Gold",AND(H3457&lt;=311,H3457&gt;211),"Silver",H3457&lt;=211,"Bronze")</f>
        <v>Silver</v>
      </c>
      <c r="J3457" t="str" cm="1">
        <f t="array" ref="J3457">_xlfn.IFS(
H3457="444","Champions",
LEFT(H3457,1)="4","Loyal Customers",
MID(H3457,2,1)="4","Potential Loyalists",
LEFT(H3457,1)="3","Promising",
LEFT(H3457,1)="2","Customers Needing Attention",
LEFT(H3457,1)&lt;="2","At Risk",
RIGHT(H3457,1)="4","Can't Lose Them",
TRUE,"Hibernating"
)</f>
        <v>Customers Needing Attention</v>
      </c>
    </row>
    <row r="3458" spans="1:10" x14ac:dyDescent="0.25">
      <c r="A3458" s="3" t="s">
        <v>3474</v>
      </c>
      <c r="B3458">
        <v>13</v>
      </c>
      <c r="C3458">
        <v>4</v>
      </c>
      <c r="D3458">
        <v>527.74</v>
      </c>
      <c r="E3458" cm="1">
        <f t="array" ref="E3458">_xlfn.IFS(B3458&gt;87,1,AND(B3458&lt;=87, B3458&gt;45),2,AND(B3458&lt;=45,B3458&gt;18),3,B3458&lt;=18,4)</f>
        <v>4</v>
      </c>
      <c r="F3458" cm="1">
        <f t="array" ref="F3458">_xlfn.IFS(C3458&gt;7,4,AND(C3458&lt;=7, C3458&gt;5),3,AND(C3458&lt;=5,C3458&gt;4),2,C3458&lt;=4,1)</f>
        <v>1</v>
      </c>
      <c r="G3458" cm="1">
        <f t="array" ref="G3458">_xlfn.IFS(D3458&gt;4094,4,AND(D3458&lt;=4094, D3458&gt;2784),3,AND(D3458&lt;=2784,D3458&gt;1779),2,D3458&lt;=1779,1)</f>
        <v>1</v>
      </c>
      <c r="H3458">
        <f t="shared" si="53"/>
        <v>411</v>
      </c>
      <c r="I3458" t="str" cm="1">
        <f t="array" ref="I3458">_xlfn.IFS(H3458&gt;411,"Platinum",AND(H3458&lt;=411, H3458&gt;311),"Gold",AND(H3458&lt;=311,H3458&gt;211),"Silver",H3458&lt;=211,"Bronze")</f>
        <v>Gold</v>
      </c>
      <c r="J3458" t="str" cm="1">
        <f t="array" ref="J3458">_xlfn.IFS(
H3458="444","Champions",
LEFT(H3458,1)="4","Loyal Customers",
MID(H3458,2,1)="4","Potential Loyalists",
LEFT(H3458,1)="3","Promising",
LEFT(H3458,1)="2","Customers Needing Attention",
LEFT(H3458,1)&lt;="2","At Risk",
RIGHT(H3458,1)="4","Can't Lose Them",
TRUE,"Hibernating"
)</f>
        <v>Loyal Customers</v>
      </c>
    </row>
    <row r="3459" spans="1:10" x14ac:dyDescent="0.25">
      <c r="A3459" s="3" t="s">
        <v>3475</v>
      </c>
      <c r="B3459">
        <v>66</v>
      </c>
      <c r="C3459">
        <v>4</v>
      </c>
      <c r="D3459">
        <v>3798.35</v>
      </c>
      <c r="E3459" cm="1">
        <f t="array" ref="E3459">_xlfn.IFS(B3459&gt;87,1,AND(B3459&lt;=87, B3459&gt;45),2,AND(B3459&lt;=45,B3459&gt;18),3,B3459&lt;=18,4)</f>
        <v>2</v>
      </c>
      <c r="F3459" cm="1">
        <f t="array" ref="F3459">_xlfn.IFS(C3459&gt;7,4,AND(C3459&lt;=7, C3459&gt;5),3,AND(C3459&lt;=5,C3459&gt;4),2,C3459&lt;=4,1)</f>
        <v>1</v>
      </c>
      <c r="G3459" cm="1">
        <f t="array" ref="G3459">_xlfn.IFS(D3459&gt;4094,4,AND(D3459&lt;=4094, D3459&gt;2784),3,AND(D3459&lt;=2784,D3459&gt;1779),2,D3459&lt;=1779,1)</f>
        <v>3</v>
      </c>
      <c r="H3459">
        <f t="shared" si="53"/>
        <v>213</v>
      </c>
      <c r="I3459" t="str" cm="1">
        <f t="array" ref="I3459">_xlfn.IFS(H3459&gt;411,"Platinum",AND(H3459&lt;=411, H3459&gt;311),"Gold",AND(H3459&lt;=311,H3459&gt;211),"Silver",H3459&lt;=211,"Bronze")</f>
        <v>Silver</v>
      </c>
      <c r="J3459" t="str" cm="1">
        <f t="array" ref="J3459">_xlfn.IFS(
H3459="444","Champions",
LEFT(H3459,1)="4","Loyal Customers",
MID(H3459,2,1)="4","Potential Loyalists",
LEFT(H3459,1)="3","Promising",
LEFT(H3459,1)="2","Customers Needing Attention",
LEFT(H3459,1)&lt;="2","At Risk",
RIGHT(H3459,1)="4","Can't Lose Them",
TRUE,"Hibernating"
)</f>
        <v>Customers Needing Attention</v>
      </c>
    </row>
    <row r="3460" spans="1:10" x14ac:dyDescent="0.25">
      <c r="A3460" s="3" t="s">
        <v>3476</v>
      </c>
      <c r="B3460">
        <v>35</v>
      </c>
      <c r="C3460">
        <v>7</v>
      </c>
      <c r="D3460">
        <v>4223.16</v>
      </c>
      <c r="E3460" cm="1">
        <f t="array" ref="E3460">_xlfn.IFS(B3460&gt;87,1,AND(B3460&lt;=87, B3460&gt;45),2,AND(B3460&lt;=45,B3460&gt;18),3,B3460&lt;=18,4)</f>
        <v>3</v>
      </c>
      <c r="F3460" cm="1">
        <f t="array" ref="F3460">_xlfn.IFS(C3460&gt;7,4,AND(C3460&lt;=7, C3460&gt;5),3,AND(C3460&lt;=5,C3460&gt;4),2,C3460&lt;=4,1)</f>
        <v>3</v>
      </c>
      <c r="G3460" cm="1">
        <f t="array" ref="G3460">_xlfn.IFS(D3460&gt;4094,4,AND(D3460&lt;=4094, D3460&gt;2784),3,AND(D3460&lt;=2784,D3460&gt;1779),2,D3460&lt;=1779,1)</f>
        <v>4</v>
      </c>
      <c r="H3460">
        <f t="shared" si="53"/>
        <v>334</v>
      </c>
      <c r="I3460" t="str" cm="1">
        <f t="array" ref="I3460">_xlfn.IFS(H3460&gt;411,"Platinum",AND(H3460&lt;=411, H3460&gt;311),"Gold",AND(H3460&lt;=311,H3460&gt;211),"Silver",H3460&lt;=211,"Bronze")</f>
        <v>Gold</v>
      </c>
      <c r="J3460" t="str" cm="1">
        <f t="array" ref="J3460">_xlfn.IFS(
H3460="444","Champions",
LEFT(H3460,1)="4","Loyal Customers",
MID(H3460,2,1)="4","Potential Loyalists",
LEFT(H3460,1)="3","Promising",
LEFT(H3460,1)="2","Customers Needing Attention",
LEFT(H3460,1)&lt;="2","At Risk",
RIGHT(H3460,1)="4","Can't Lose Them",
TRUE,"Hibernating"
)</f>
        <v>Promising</v>
      </c>
    </row>
    <row r="3461" spans="1:10" x14ac:dyDescent="0.25">
      <c r="A3461" s="3" t="s">
        <v>3477</v>
      </c>
      <c r="B3461">
        <v>17</v>
      </c>
      <c r="C3461">
        <v>5</v>
      </c>
      <c r="D3461">
        <v>2793.0499999999997</v>
      </c>
      <c r="E3461" cm="1">
        <f t="array" ref="E3461">_xlfn.IFS(B3461&gt;87,1,AND(B3461&lt;=87, B3461&gt;45),2,AND(B3461&lt;=45,B3461&gt;18),3,B3461&lt;=18,4)</f>
        <v>4</v>
      </c>
      <c r="F3461" cm="1">
        <f t="array" ref="F3461">_xlfn.IFS(C3461&gt;7,4,AND(C3461&lt;=7, C3461&gt;5),3,AND(C3461&lt;=5,C3461&gt;4),2,C3461&lt;=4,1)</f>
        <v>2</v>
      </c>
      <c r="G3461" cm="1">
        <f t="array" ref="G3461">_xlfn.IFS(D3461&gt;4094,4,AND(D3461&lt;=4094, D3461&gt;2784),3,AND(D3461&lt;=2784,D3461&gt;1779),2,D3461&lt;=1779,1)</f>
        <v>3</v>
      </c>
      <c r="H3461">
        <f t="shared" ref="H3461:H3494" si="54">(100*E3461)+(10*F3461)+G3461</f>
        <v>423</v>
      </c>
      <c r="I3461" t="str" cm="1">
        <f t="array" ref="I3461">_xlfn.IFS(H3461&gt;411,"Platinum",AND(H3461&lt;=411, H3461&gt;311),"Gold",AND(H3461&lt;=311,H3461&gt;211),"Silver",H3461&lt;=211,"Bronze")</f>
        <v>Platinum</v>
      </c>
      <c r="J3461" t="str" cm="1">
        <f t="array" ref="J3461">_xlfn.IFS(
H3461="444","Champions",
LEFT(H3461,1)="4","Loyal Customers",
MID(H3461,2,1)="4","Potential Loyalists",
LEFT(H3461,1)="3","Promising",
LEFT(H3461,1)="2","Customers Needing Attention",
LEFT(H3461,1)&lt;="2","At Risk",
RIGHT(H3461,1)="4","Can't Lose Them",
TRUE,"Hibernating"
)</f>
        <v>Loyal Customers</v>
      </c>
    </row>
    <row r="3462" spans="1:10" x14ac:dyDescent="0.25">
      <c r="A3462" s="3" t="s">
        <v>3478</v>
      </c>
      <c r="B3462">
        <v>102</v>
      </c>
      <c r="C3462">
        <v>8</v>
      </c>
      <c r="D3462">
        <v>4911.2099999999991</v>
      </c>
      <c r="E3462" cm="1">
        <f t="array" ref="E3462">_xlfn.IFS(B3462&gt;87,1,AND(B3462&lt;=87, B3462&gt;45),2,AND(B3462&lt;=45,B3462&gt;18),3,B3462&lt;=18,4)</f>
        <v>1</v>
      </c>
      <c r="F3462" cm="1">
        <f t="array" ref="F3462">_xlfn.IFS(C3462&gt;7,4,AND(C3462&lt;=7, C3462&gt;5),3,AND(C3462&lt;=5,C3462&gt;4),2,C3462&lt;=4,1)</f>
        <v>4</v>
      </c>
      <c r="G3462" cm="1">
        <f t="array" ref="G3462">_xlfn.IFS(D3462&gt;4094,4,AND(D3462&lt;=4094, D3462&gt;2784),3,AND(D3462&lt;=2784,D3462&gt;1779),2,D3462&lt;=1779,1)</f>
        <v>4</v>
      </c>
      <c r="H3462">
        <f t="shared" si="54"/>
        <v>144</v>
      </c>
      <c r="I3462" t="str" cm="1">
        <f t="array" ref="I3462">_xlfn.IFS(H3462&gt;411,"Platinum",AND(H3462&lt;=411, H3462&gt;311),"Gold",AND(H3462&lt;=311,H3462&gt;211),"Silver",H3462&lt;=211,"Bronze")</f>
        <v>Bronze</v>
      </c>
      <c r="J3462" t="str" cm="1">
        <f t="array" ref="J3462">_xlfn.IFS(
H3462="444","Champions",
LEFT(H3462,1)="4","Loyal Customers",
MID(H3462,2,1)="4","Potential Loyalists",
LEFT(H3462,1)="3","Promising",
LEFT(H3462,1)="2","Customers Needing Attention",
LEFT(H3462,1)&lt;="2","At Risk",
RIGHT(H3462,1)="4","Can't Lose Them",
TRUE,"Hibernating"
)</f>
        <v>Potential Loyalists</v>
      </c>
    </row>
    <row r="3463" spans="1:10" x14ac:dyDescent="0.25">
      <c r="A3463" s="3" t="s">
        <v>3479</v>
      </c>
      <c r="B3463">
        <v>33</v>
      </c>
      <c r="C3463">
        <v>5</v>
      </c>
      <c r="D3463">
        <v>2840.8100000000004</v>
      </c>
      <c r="E3463" cm="1">
        <f t="array" ref="E3463">_xlfn.IFS(B3463&gt;87,1,AND(B3463&lt;=87, B3463&gt;45),2,AND(B3463&lt;=45,B3463&gt;18),3,B3463&lt;=18,4)</f>
        <v>3</v>
      </c>
      <c r="F3463" cm="1">
        <f t="array" ref="F3463">_xlfn.IFS(C3463&gt;7,4,AND(C3463&lt;=7, C3463&gt;5),3,AND(C3463&lt;=5,C3463&gt;4),2,C3463&lt;=4,1)</f>
        <v>2</v>
      </c>
      <c r="G3463" cm="1">
        <f t="array" ref="G3463">_xlfn.IFS(D3463&gt;4094,4,AND(D3463&lt;=4094, D3463&gt;2784),3,AND(D3463&lt;=2784,D3463&gt;1779),2,D3463&lt;=1779,1)</f>
        <v>3</v>
      </c>
      <c r="H3463">
        <f t="shared" si="54"/>
        <v>323</v>
      </c>
      <c r="I3463" t="str" cm="1">
        <f t="array" ref="I3463">_xlfn.IFS(H3463&gt;411,"Platinum",AND(H3463&lt;=411, H3463&gt;311),"Gold",AND(H3463&lt;=311,H3463&gt;211),"Silver",H3463&lt;=211,"Bronze")</f>
        <v>Gold</v>
      </c>
      <c r="J3463" t="str" cm="1">
        <f t="array" ref="J3463">_xlfn.IFS(
H3463="444","Champions",
LEFT(H3463,1)="4","Loyal Customers",
MID(H3463,2,1)="4","Potential Loyalists",
LEFT(H3463,1)="3","Promising",
LEFT(H3463,1)="2","Customers Needing Attention",
LEFT(H3463,1)&lt;="2","At Risk",
RIGHT(H3463,1)="4","Can't Lose Them",
TRUE,"Hibernating"
)</f>
        <v>Promising</v>
      </c>
    </row>
    <row r="3464" spans="1:10" x14ac:dyDescent="0.25">
      <c r="A3464" s="3" t="s">
        <v>3480</v>
      </c>
      <c r="B3464">
        <v>48</v>
      </c>
      <c r="C3464">
        <v>5</v>
      </c>
      <c r="D3464">
        <v>4015.7799999999997</v>
      </c>
      <c r="E3464" cm="1">
        <f t="array" ref="E3464">_xlfn.IFS(B3464&gt;87,1,AND(B3464&lt;=87, B3464&gt;45),2,AND(B3464&lt;=45,B3464&gt;18),3,B3464&lt;=18,4)</f>
        <v>2</v>
      </c>
      <c r="F3464" cm="1">
        <f t="array" ref="F3464">_xlfn.IFS(C3464&gt;7,4,AND(C3464&lt;=7, C3464&gt;5),3,AND(C3464&lt;=5,C3464&gt;4),2,C3464&lt;=4,1)</f>
        <v>2</v>
      </c>
      <c r="G3464" cm="1">
        <f t="array" ref="G3464">_xlfn.IFS(D3464&gt;4094,4,AND(D3464&lt;=4094, D3464&gt;2784),3,AND(D3464&lt;=2784,D3464&gt;1779),2,D3464&lt;=1779,1)</f>
        <v>3</v>
      </c>
      <c r="H3464">
        <f t="shared" si="54"/>
        <v>223</v>
      </c>
      <c r="I3464" t="str" cm="1">
        <f t="array" ref="I3464">_xlfn.IFS(H3464&gt;411,"Platinum",AND(H3464&lt;=411, H3464&gt;311),"Gold",AND(H3464&lt;=311,H3464&gt;211),"Silver",H3464&lt;=211,"Bronze")</f>
        <v>Silver</v>
      </c>
      <c r="J3464" t="str" cm="1">
        <f t="array" ref="J3464">_xlfn.IFS(
H3464="444","Champions",
LEFT(H3464,1)="4","Loyal Customers",
MID(H3464,2,1)="4","Potential Loyalists",
LEFT(H3464,1)="3","Promising",
LEFT(H3464,1)="2","Customers Needing Attention",
LEFT(H3464,1)&lt;="2","At Risk",
RIGHT(H3464,1)="4","Can't Lose Them",
TRUE,"Hibernating"
)</f>
        <v>Customers Needing Attention</v>
      </c>
    </row>
    <row r="3465" spans="1:10" x14ac:dyDescent="0.25">
      <c r="A3465" s="3" t="s">
        <v>3481</v>
      </c>
      <c r="B3465">
        <v>175</v>
      </c>
      <c r="C3465">
        <v>2</v>
      </c>
      <c r="D3465">
        <v>2159</v>
      </c>
      <c r="E3465" cm="1">
        <f t="array" ref="E3465">_xlfn.IFS(B3465&gt;87,1,AND(B3465&lt;=87, B3465&gt;45),2,AND(B3465&lt;=45,B3465&gt;18),3,B3465&lt;=18,4)</f>
        <v>1</v>
      </c>
      <c r="F3465" cm="1">
        <f t="array" ref="F3465">_xlfn.IFS(C3465&gt;7,4,AND(C3465&lt;=7, C3465&gt;5),3,AND(C3465&lt;=5,C3465&gt;4),2,C3465&lt;=4,1)</f>
        <v>1</v>
      </c>
      <c r="G3465" cm="1">
        <f t="array" ref="G3465">_xlfn.IFS(D3465&gt;4094,4,AND(D3465&lt;=4094, D3465&gt;2784),3,AND(D3465&lt;=2784,D3465&gt;1779),2,D3465&lt;=1779,1)</f>
        <v>2</v>
      </c>
      <c r="H3465">
        <f t="shared" si="54"/>
        <v>112</v>
      </c>
      <c r="I3465" t="str" cm="1">
        <f t="array" ref="I3465">_xlfn.IFS(H3465&gt;411,"Platinum",AND(H3465&lt;=411, H3465&gt;311),"Gold",AND(H3465&lt;=311,H3465&gt;211),"Silver",H3465&lt;=211,"Bronze")</f>
        <v>Bronze</v>
      </c>
      <c r="J3465" t="str" cm="1">
        <f t="array" ref="J3465">_xlfn.IFS(
H3465="444","Champions",
LEFT(H3465,1)="4","Loyal Customers",
MID(H3465,2,1)="4","Potential Loyalists",
LEFT(H3465,1)="3","Promising",
LEFT(H3465,1)="2","Customers Needing Attention",
LEFT(H3465,1)&lt;="2","At Risk",
RIGHT(H3465,1)="4","Can't Lose Them",
TRUE,"Hibernating"
)</f>
        <v>At Risk</v>
      </c>
    </row>
    <row r="3466" spans="1:10" x14ac:dyDescent="0.25">
      <c r="A3466" s="3" t="s">
        <v>3482</v>
      </c>
      <c r="B3466">
        <v>8</v>
      </c>
      <c r="C3466">
        <v>8</v>
      </c>
      <c r="D3466">
        <v>6639.85</v>
      </c>
      <c r="E3466" cm="1">
        <f t="array" ref="E3466">_xlfn.IFS(B3466&gt;87,1,AND(B3466&lt;=87, B3466&gt;45),2,AND(B3466&lt;=45,B3466&gt;18),3,B3466&lt;=18,4)</f>
        <v>4</v>
      </c>
      <c r="F3466" cm="1">
        <f t="array" ref="F3466">_xlfn.IFS(C3466&gt;7,4,AND(C3466&lt;=7, C3466&gt;5),3,AND(C3466&lt;=5,C3466&gt;4),2,C3466&lt;=4,1)</f>
        <v>4</v>
      </c>
      <c r="G3466" cm="1">
        <f t="array" ref="G3466">_xlfn.IFS(D3466&gt;4094,4,AND(D3466&lt;=4094, D3466&gt;2784),3,AND(D3466&lt;=2784,D3466&gt;1779),2,D3466&lt;=1779,1)</f>
        <v>4</v>
      </c>
      <c r="H3466">
        <f t="shared" si="54"/>
        <v>444</v>
      </c>
      <c r="I3466" t="str" cm="1">
        <f t="array" ref="I3466">_xlfn.IFS(H3466&gt;411,"Platinum",AND(H3466&lt;=411, H3466&gt;311),"Gold",AND(H3466&lt;=311,H3466&gt;211),"Silver",H3466&lt;=211,"Bronze")</f>
        <v>Platinum</v>
      </c>
      <c r="J3466" t="str" cm="1">
        <f t="array" ref="J3466">_xlfn.IFS(
H3466="444","Champions",
LEFT(H3466,1)="4","Loyal Customers",
MID(H3466,2,1)="4","Potential Loyalists",
LEFT(H3466,1)="3","Promising",
LEFT(H3466,1)="2","Customers Needing Attention",
LEFT(H3466,1)&lt;="2","At Risk",
RIGHT(H3466,1)="4","Can't Lose Them",
TRUE,"Hibernating"
)</f>
        <v>Loyal Customers</v>
      </c>
    </row>
    <row r="3467" spans="1:10" x14ac:dyDescent="0.25">
      <c r="A3467" s="3" t="s">
        <v>3483</v>
      </c>
      <c r="B3467">
        <v>6</v>
      </c>
      <c r="C3467">
        <v>6</v>
      </c>
      <c r="D3467">
        <v>3250.13</v>
      </c>
      <c r="E3467" cm="1">
        <f t="array" ref="E3467">_xlfn.IFS(B3467&gt;87,1,AND(B3467&lt;=87, B3467&gt;45),2,AND(B3467&lt;=45,B3467&gt;18),3,B3467&lt;=18,4)</f>
        <v>4</v>
      </c>
      <c r="F3467" cm="1">
        <f t="array" ref="F3467">_xlfn.IFS(C3467&gt;7,4,AND(C3467&lt;=7, C3467&gt;5),3,AND(C3467&lt;=5,C3467&gt;4),2,C3467&lt;=4,1)</f>
        <v>3</v>
      </c>
      <c r="G3467" cm="1">
        <f t="array" ref="G3467">_xlfn.IFS(D3467&gt;4094,4,AND(D3467&lt;=4094, D3467&gt;2784),3,AND(D3467&lt;=2784,D3467&gt;1779),2,D3467&lt;=1779,1)</f>
        <v>3</v>
      </c>
      <c r="H3467">
        <f t="shared" si="54"/>
        <v>433</v>
      </c>
      <c r="I3467" t="str" cm="1">
        <f t="array" ref="I3467">_xlfn.IFS(H3467&gt;411,"Platinum",AND(H3467&lt;=411, H3467&gt;311),"Gold",AND(H3467&lt;=311,H3467&gt;211),"Silver",H3467&lt;=211,"Bronze")</f>
        <v>Platinum</v>
      </c>
      <c r="J3467" t="str" cm="1">
        <f t="array" ref="J3467">_xlfn.IFS(
H3467="444","Champions",
LEFT(H3467,1)="4","Loyal Customers",
MID(H3467,2,1)="4","Potential Loyalists",
LEFT(H3467,1)="3","Promising",
LEFT(H3467,1)="2","Customers Needing Attention",
LEFT(H3467,1)&lt;="2","At Risk",
RIGHT(H3467,1)="4","Can't Lose Them",
TRUE,"Hibernating"
)</f>
        <v>Loyal Customers</v>
      </c>
    </row>
    <row r="3468" spans="1:10" x14ac:dyDescent="0.25">
      <c r="A3468" s="3" t="s">
        <v>3484</v>
      </c>
      <c r="B3468">
        <v>10</v>
      </c>
      <c r="C3468">
        <v>9</v>
      </c>
      <c r="D3468">
        <v>3962.88</v>
      </c>
      <c r="E3468" cm="1">
        <f t="array" ref="E3468">_xlfn.IFS(B3468&gt;87,1,AND(B3468&lt;=87, B3468&gt;45),2,AND(B3468&lt;=45,B3468&gt;18),3,B3468&lt;=18,4)</f>
        <v>4</v>
      </c>
      <c r="F3468" cm="1">
        <f t="array" ref="F3468">_xlfn.IFS(C3468&gt;7,4,AND(C3468&lt;=7, C3468&gt;5),3,AND(C3468&lt;=5,C3468&gt;4),2,C3468&lt;=4,1)</f>
        <v>4</v>
      </c>
      <c r="G3468" cm="1">
        <f t="array" ref="G3468">_xlfn.IFS(D3468&gt;4094,4,AND(D3468&lt;=4094, D3468&gt;2784),3,AND(D3468&lt;=2784,D3468&gt;1779),2,D3468&lt;=1779,1)</f>
        <v>3</v>
      </c>
      <c r="H3468">
        <f t="shared" si="54"/>
        <v>443</v>
      </c>
      <c r="I3468" t="str" cm="1">
        <f t="array" ref="I3468">_xlfn.IFS(H3468&gt;411,"Platinum",AND(H3468&lt;=411, H3468&gt;311),"Gold",AND(H3468&lt;=311,H3468&gt;211),"Silver",H3468&lt;=211,"Bronze")</f>
        <v>Platinum</v>
      </c>
      <c r="J3468" t="str" cm="1">
        <f t="array" ref="J3468">_xlfn.IFS(
H3468="444","Champions",
LEFT(H3468,1)="4","Loyal Customers",
MID(H3468,2,1)="4","Potential Loyalists",
LEFT(H3468,1)="3","Promising",
LEFT(H3468,1)="2","Customers Needing Attention",
LEFT(H3468,1)&lt;="2","At Risk",
RIGHT(H3468,1)="4","Can't Lose Them",
TRUE,"Hibernating"
)</f>
        <v>Loyal Customers</v>
      </c>
    </row>
    <row r="3469" spans="1:10" x14ac:dyDescent="0.25">
      <c r="A3469" s="3" t="s">
        <v>3485</v>
      </c>
      <c r="B3469">
        <v>170</v>
      </c>
      <c r="C3469">
        <v>6</v>
      </c>
      <c r="D3469">
        <v>3830.68</v>
      </c>
      <c r="E3469" cm="1">
        <f t="array" ref="E3469">_xlfn.IFS(B3469&gt;87,1,AND(B3469&lt;=87, B3469&gt;45),2,AND(B3469&lt;=45,B3469&gt;18),3,B3469&lt;=18,4)</f>
        <v>1</v>
      </c>
      <c r="F3469" cm="1">
        <f t="array" ref="F3469">_xlfn.IFS(C3469&gt;7,4,AND(C3469&lt;=7, C3469&gt;5),3,AND(C3469&lt;=5,C3469&gt;4),2,C3469&lt;=4,1)</f>
        <v>3</v>
      </c>
      <c r="G3469" cm="1">
        <f t="array" ref="G3469">_xlfn.IFS(D3469&gt;4094,4,AND(D3469&lt;=4094, D3469&gt;2784),3,AND(D3469&lt;=2784,D3469&gt;1779),2,D3469&lt;=1779,1)</f>
        <v>3</v>
      </c>
      <c r="H3469">
        <f t="shared" si="54"/>
        <v>133</v>
      </c>
      <c r="I3469" t="str" cm="1">
        <f t="array" ref="I3469">_xlfn.IFS(H3469&gt;411,"Platinum",AND(H3469&lt;=411, H3469&gt;311),"Gold",AND(H3469&lt;=311,H3469&gt;211),"Silver",H3469&lt;=211,"Bronze")</f>
        <v>Bronze</v>
      </c>
      <c r="J3469" t="str" cm="1">
        <f t="array" ref="J3469">_xlfn.IFS(
H3469="444","Champions",
LEFT(H3469,1)="4","Loyal Customers",
MID(H3469,2,1)="4","Potential Loyalists",
LEFT(H3469,1)="3","Promising",
LEFT(H3469,1)="2","Customers Needing Attention",
LEFT(H3469,1)&lt;="2","At Risk",
RIGHT(H3469,1)="4","Can't Lose Them",
TRUE,"Hibernating"
)</f>
        <v>At Risk</v>
      </c>
    </row>
    <row r="3470" spans="1:10" x14ac:dyDescent="0.25">
      <c r="A3470" s="3" t="s">
        <v>3486</v>
      </c>
      <c r="B3470">
        <v>41</v>
      </c>
      <c r="C3470">
        <v>5</v>
      </c>
      <c r="D3470">
        <v>2449.15</v>
      </c>
      <c r="E3470" cm="1">
        <f t="array" ref="E3470">_xlfn.IFS(B3470&gt;87,1,AND(B3470&lt;=87, B3470&gt;45),2,AND(B3470&lt;=45,B3470&gt;18),3,B3470&lt;=18,4)</f>
        <v>3</v>
      </c>
      <c r="F3470" cm="1">
        <f t="array" ref="F3470">_xlfn.IFS(C3470&gt;7,4,AND(C3470&lt;=7, C3470&gt;5),3,AND(C3470&lt;=5,C3470&gt;4),2,C3470&lt;=4,1)</f>
        <v>2</v>
      </c>
      <c r="G3470" cm="1">
        <f t="array" ref="G3470">_xlfn.IFS(D3470&gt;4094,4,AND(D3470&lt;=4094, D3470&gt;2784),3,AND(D3470&lt;=2784,D3470&gt;1779),2,D3470&lt;=1779,1)</f>
        <v>2</v>
      </c>
      <c r="H3470">
        <f t="shared" si="54"/>
        <v>322</v>
      </c>
      <c r="I3470" t="str" cm="1">
        <f t="array" ref="I3470">_xlfn.IFS(H3470&gt;411,"Platinum",AND(H3470&lt;=411, H3470&gt;311),"Gold",AND(H3470&lt;=311,H3470&gt;211),"Silver",H3470&lt;=211,"Bronze")</f>
        <v>Gold</v>
      </c>
      <c r="J3470" t="str" cm="1">
        <f t="array" ref="J3470">_xlfn.IFS(
H3470="444","Champions",
LEFT(H3470,1)="4","Loyal Customers",
MID(H3470,2,1)="4","Potential Loyalists",
LEFT(H3470,1)="3","Promising",
LEFT(H3470,1)="2","Customers Needing Attention",
LEFT(H3470,1)&lt;="2","At Risk",
RIGHT(H3470,1)="4","Can't Lose Them",
TRUE,"Hibernating"
)</f>
        <v>Promising</v>
      </c>
    </row>
    <row r="3471" spans="1:10" x14ac:dyDescent="0.25">
      <c r="A3471" s="3" t="s">
        <v>3487</v>
      </c>
      <c r="B3471">
        <v>192</v>
      </c>
      <c r="C3471">
        <v>5</v>
      </c>
      <c r="D3471">
        <v>2890.84</v>
      </c>
      <c r="E3471" cm="1">
        <f t="array" ref="E3471">_xlfn.IFS(B3471&gt;87,1,AND(B3471&lt;=87, B3471&gt;45),2,AND(B3471&lt;=45,B3471&gt;18),3,B3471&lt;=18,4)</f>
        <v>1</v>
      </c>
      <c r="F3471" cm="1">
        <f t="array" ref="F3471">_xlfn.IFS(C3471&gt;7,4,AND(C3471&lt;=7, C3471&gt;5),3,AND(C3471&lt;=5,C3471&gt;4),2,C3471&lt;=4,1)</f>
        <v>2</v>
      </c>
      <c r="G3471" cm="1">
        <f t="array" ref="G3471">_xlfn.IFS(D3471&gt;4094,4,AND(D3471&lt;=4094, D3471&gt;2784),3,AND(D3471&lt;=2784,D3471&gt;1779),2,D3471&lt;=1779,1)</f>
        <v>3</v>
      </c>
      <c r="H3471">
        <f t="shared" si="54"/>
        <v>123</v>
      </c>
      <c r="I3471" t="str" cm="1">
        <f t="array" ref="I3471">_xlfn.IFS(H3471&gt;411,"Platinum",AND(H3471&lt;=411, H3471&gt;311),"Gold",AND(H3471&lt;=311,H3471&gt;211),"Silver",H3471&lt;=211,"Bronze")</f>
        <v>Bronze</v>
      </c>
      <c r="J3471" t="str" cm="1">
        <f t="array" ref="J3471">_xlfn.IFS(
H3471="444","Champions",
LEFT(H3471,1)="4","Loyal Customers",
MID(H3471,2,1)="4","Potential Loyalists",
LEFT(H3471,1)="3","Promising",
LEFT(H3471,1)="2","Customers Needing Attention",
LEFT(H3471,1)&lt;="2","At Risk",
RIGHT(H3471,1)="4","Can't Lose Them",
TRUE,"Hibernating"
)</f>
        <v>At Risk</v>
      </c>
    </row>
    <row r="3472" spans="1:10" x14ac:dyDescent="0.25">
      <c r="A3472" s="3" t="s">
        <v>3488</v>
      </c>
      <c r="B3472">
        <v>5</v>
      </c>
      <c r="C3472">
        <v>5</v>
      </c>
      <c r="D3472">
        <v>3756.9100000000003</v>
      </c>
      <c r="E3472" cm="1">
        <f t="array" ref="E3472">_xlfn.IFS(B3472&gt;87,1,AND(B3472&lt;=87, B3472&gt;45),2,AND(B3472&lt;=45,B3472&gt;18),3,B3472&lt;=18,4)</f>
        <v>4</v>
      </c>
      <c r="F3472" cm="1">
        <f t="array" ref="F3472">_xlfn.IFS(C3472&gt;7,4,AND(C3472&lt;=7, C3472&gt;5),3,AND(C3472&lt;=5,C3472&gt;4),2,C3472&lt;=4,1)</f>
        <v>2</v>
      </c>
      <c r="G3472" cm="1">
        <f t="array" ref="G3472">_xlfn.IFS(D3472&gt;4094,4,AND(D3472&lt;=4094, D3472&gt;2784),3,AND(D3472&lt;=2784,D3472&gt;1779),2,D3472&lt;=1779,1)</f>
        <v>3</v>
      </c>
      <c r="H3472">
        <f t="shared" si="54"/>
        <v>423</v>
      </c>
      <c r="I3472" t="str" cm="1">
        <f t="array" ref="I3472">_xlfn.IFS(H3472&gt;411,"Platinum",AND(H3472&lt;=411, H3472&gt;311),"Gold",AND(H3472&lt;=311,H3472&gt;211),"Silver",H3472&lt;=211,"Bronze")</f>
        <v>Platinum</v>
      </c>
      <c r="J3472" t="str" cm="1">
        <f t="array" ref="J3472">_xlfn.IFS(
H3472="444","Champions",
LEFT(H3472,1)="4","Loyal Customers",
MID(H3472,2,1)="4","Potential Loyalists",
LEFT(H3472,1)="3","Promising",
LEFT(H3472,1)="2","Customers Needing Attention",
LEFT(H3472,1)&lt;="2","At Risk",
RIGHT(H3472,1)="4","Can't Lose Them",
TRUE,"Hibernating"
)</f>
        <v>Loyal Customers</v>
      </c>
    </row>
    <row r="3473" spans="1:10" x14ac:dyDescent="0.25">
      <c r="A3473" s="3" t="s">
        <v>3489</v>
      </c>
      <c r="B3473">
        <v>141</v>
      </c>
      <c r="C3473">
        <v>4</v>
      </c>
      <c r="D3473">
        <v>1620.75</v>
      </c>
      <c r="E3473" cm="1">
        <f t="array" ref="E3473">_xlfn.IFS(B3473&gt;87,1,AND(B3473&lt;=87, B3473&gt;45),2,AND(B3473&lt;=45,B3473&gt;18),3,B3473&lt;=18,4)</f>
        <v>1</v>
      </c>
      <c r="F3473" cm="1">
        <f t="array" ref="F3473">_xlfn.IFS(C3473&gt;7,4,AND(C3473&lt;=7, C3473&gt;5),3,AND(C3473&lt;=5,C3473&gt;4),2,C3473&lt;=4,1)</f>
        <v>1</v>
      </c>
      <c r="G3473" cm="1">
        <f t="array" ref="G3473">_xlfn.IFS(D3473&gt;4094,4,AND(D3473&lt;=4094, D3473&gt;2784),3,AND(D3473&lt;=2784,D3473&gt;1779),2,D3473&lt;=1779,1)</f>
        <v>1</v>
      </c>
      <c r="H3473">
        <f t="shared" si="54"/>
        <v>111</v>
      </c>
      <c r="I3473" t="str" cm="1">
        <f t="array" ref="I3473">_xlfn.IFS(H3473&gt;411,"Platinum",AND(H3473&lt;=411, H3473&gt;311),"Gold",AND(H3473&lt;=311,H3473&gt;211),"Silver",H3473&lt;=211,"Bronze")</f>
        <v>Bronze</v>
      </c>
      <c r="J3473" t="str" cm="1">
        <f t="array" ref="J3473">_xlfn.IFS(
H3473="444","Champions",
LEFT(H3473,1)="4","Loyal Customers",
MID(H3473,2,1)="4","Potential Loyalists",
LEFT(H3473,1)="3","Promising",
LEFT(H3473,1)="2","Customers Needing Attention",
LEFT(H3473,1)&lt;="2","At Risk",
RIGHT(H3473,1)="4","Can't Lose Them",
TRUE,"Hibernating"
)</f>
        <v>At Risk</v>
      </c>
    </row>
    <row r="3474" spans="1:10" x14ac:dyDescent="0.25">
      <c r="A3474" s="3" t="s">
        <v>3490</v>
      </c>
      <c r="B3474">
        <v>177</v>
      </c>
      <c r="C3474">
        <v>4</v>
      </c>
      <c r="D3474">
        <v>2640.55</v>
      </c>
      <c r="E3474" cm="1">
        <f t="array" ref="E3474">_xlfn.IFS(B3474&gt;87,1,AND(B3474&lt;=87, B3474&gt;45),2,AND(B3474&lt;=45,B3474&gt;18),3,B3474&lt;=18,4)</f>
        <v>1</v>
      </c>
      <c r="F3474" cm="1">
        <f t="array" ref="F3474">_xlfn.IFS(C3474&gt;7,4,AND(C3474&lt;=7, C3474&gt;5),3,AND(C3474&lt;=5,C3474&gt;4),2,C3474&lt;=4,1)</f>
        <v>1</v>
      </c>
      <c r="G3474" cm="1">
        <f t="array" ref="G3474">_xlfn.IFS(D3474&gt;4094,4,AND(D3474&lt;=4094, D3474&gt;2784),3,AND(D3474&lt;=2784,D3474&gt;1779),2,D3474&lt;=1779,1)</f>
        <v>2</v>
      </c>
      <c r="H3474">
        <f t="shared" si="54"/>
        <v>112</v>
      </c>
      <c r="I3474" t="str" cm="1">
        <f t="array" ref="I3474">_xlfn.IFS(H3474&gt;411,"Platinum",AND(H3474&lt;=411, H3474&gt;311),"Gold",AND(H3474&lt;=311,H3474&gt;211),"Silver",H3474&lt;=211,"Bronze")</f>
        <v>Bronze</v>
      </c>
      <c r="J3474" t="str" cm="1">
        <f t="array" ref="J3474">_xlfn.IFS(
H3474="444","Champions",
LEFT(H3474,1)="4","Loyal Customers",
MID(H3474,2,1)="4","Potential Loyalists",
LEFT(H3474,1)="3","Promising",
LEFT(H3474,1)="2","Customers Needing Attention",
LEFT(H3474,1)&lt;="2","At Risk",
RIGHT(H3474,1)="4","Can't Lose Them",
TRUE,"Hibernating"
)</f>
        <v>At Risk</v>
      </c>
    </row>
    <row r="3475" spans="1:10" x14ac:dyDescent="0.25">
      <c r="A3475" s="3" t="s">
        <v>3491</v>
      </c>
      <c r="B3475">
        <v>25</v>
      </c>
      <c r="C3475">
        <v>7</v>
      </c>
      <c r="D3475">
        <v>2866.9999999999995</v>
      </c>
      <c r="E3475" cm="1">
        <f t="array" ref="E3475">_xlfn.IFS(B3475&gt;87,1,AND(B3475&lt;=87, B3475&gt;45),2,AND(B3475&lt;=45,B3475&gt;18),3,B3475&lt;=18,4)</f>
        <v>3</v>
      </c>
      <c r="F3475" cm="1">
        <f t="array" ref="F3475">_xlfn.IFS(C3475&gt;7,4,AND(C3475&lt;=7, C3475&gt;5),3,AND(C3475&lt;=5,C3475&gt;4),2,C3475&lt;=4,1)</f>
        <v>3</v>
      </c>
      <c r="G3475" cm="1">
        <f t="array" ref="G3475">_xlfn.IFS(D3475&gt;4094,4,AND(D3475&lt;=4094, D3475&gt;2784),3,AND(D3475&lt;=2784,D3475&gt;1779),2,D3475&lt;=1779,1)</f>
        <v>3</v>
      </c>
      <c r="H3475">
        <f t="shared" si="54"/>
        <v>333</v>
      </c>
      <c r="I3475" t="str" cm="1">
        <f t="array" ref="I3475">_xlfn.IFS(H3475&gt;411,"Platinum",AND(H3475&lt;=411, H3475&gt;311),"Gold",AND(H3475&lt;=311,H3475&gt;211),"Silver",H3475&lt;=211,"Bronze")</f>
        <v>Gold</v>
      </c>
      <c r="J3475" t="str" cm="1">
        <f t="array" ref="J3475">_xlfn.IFS(
H3475="444","Champions",
LEFT(H3475,1)="4","Loyal Customers",
MID(H3475,2,1)="4","Potential Loyalists",
LEFT(H3475,1)="3","Promising",
LEFT(H3475,1)="2","Customers Needing Attention",
LEFT(H3475,1)&lt;="2","At Risk",
RIGHT(H3475,1)="4","Can't Lose Them",
TRUE,"Hibernating"
)</f>
        <v>Promising</v>
      </c>
    </row>
    <row r="3476" spans="1:10" x14ac:dyDescent="0.25">
      <c r="A3476" s="3" t="s">
        <v>3492</v>
      </c>
      <c r="B3476">
        <v>55</v>
      </c>
      <c r="C3476">
        <v>6</v>
      </c>
      <c r="D3476">
        <v>943.93</v>
      </c>
      <c r="E3476" cm="1">
        <f t="array" ref="E3476">_xlfn.IFS(B3476&gt;87,1,AND(B3476&lt;=87, B3476&gt;45),2,AND(B3476&lt;=45,B3476&gt;18),3,B3476&lt;=18,4)</f>
        <v>2</v>
      </c>
      <c r="F3476" cm="1">
        <f t="array" ref="F3476">_xlfn.IFS(C3476&gt;7,4,AND(C3476&lt;=7, C3476&gt;5),3,AND(C3476&lt;=5,C3476&gt;4),2,C3476&lt;=4,1)</f>
        <v>3</v>
      </c>
      <c r="G3476" cm="1">
        <f t="array" ref="G3476">_xlfn.IFS(D3476&gt;4094,4,AND(D3476&lt;=4094, D3476&gt;2784),3,AND(D3476&lt;=2784,D3476&gt;1779),2,D3476&lt;=1779,1)</f>
        <v>1</v>
      </c>
      <c r="H3476">
        <f t="shared" si="54"/>
        <v>231</v>
      </c>
      <c r="I3476" t="str" cm="1">
        <f t="array" ref="I3476">_xlfn.IFS(H3476&gt;411,"Platinum",AND(H3476&lt;=411, H3476&gt;311),"Gold",AND(H3476&lt;=311,H3476&gt;211),"Silver",H3476&lt;=211,"Bronze")</f>
        <v>Silver</v>
      </c>
      <c r="J3476" t="str" cm="1">
        <f t="array" ref="J3476">_xlfn.IFS(
H3476="444","Champions",
LEFT(H3476,1)="4","Loyal Customers",
MID(H3476,2,1)="4","Potential Loyalists",
LEFT(H3476,1)="3","Promising",
LEFT(H3476,1)="2","Customers Needing Attention",
LEFT(H3476,1)&lt;="2","At Risk",
RIGHT(H3476,1)="4","Can't Lose Them",
TRUE,"Hibernating"
)</f>
        <v>Customers Needing Attention</v>
      </c>
    </row>
    <row r="3477" spans="1:10" x14ac:dyDescent="0.25">
      <c r="A3477" s="3" t="s">
        <v>3493</v>
      </c>
      <c r="B3477">
        <v>1</v>
      </c>
      <c r="C3477">
        <v>8</v>
      </c>
      <c r="D3477">
        <v>6710.06</v>
      </c>
      <c r="E3477" cm="1">
        <f t="array" ref="E3477">_xlfn.IFS(B3477&gt;87,1,AND(B3477&lt;=87, B3477&gt;45),2,AND(B3477&lt;=45,B3477&gt;18),3,B3477&lt;=18,4)</f>
        <v>4</v>
      </c>
      <c r="F3477" cm="1">
        <f t="array" ref="F3477">_xlfn.IFS(C3477&gt;7,4,AND(C3477&lt;=7, C3477&gt;5),3,AND(C3477&lt;=5,C3477&gt;4),2,C3477&lt;=4,1)</f>
        <v>4</v>
      </c>
      <c r="G3477" cm="1">
        <f t="array" ref="G3477">_xlfn.IFS(D3477&gt;4094,4,AND(D3477&lt;=4094, D3477&gt;2784),3,AND(D3477&lt;=2784,D3477&gt;1779),2,D3477&lt;=1779,1)</f>
        <v>4</v>
      </c>
      <c r="H3477">
        <f t="shared" si="54"/>
        <v>444</v>
      </c>
      <c r="I3477" t="str" cm="1">
        <f t="array" ref="I3477">_xlfn.IFS(H3477&gt;411,"Platinum",AND(H3477&lt;=411, H3477&gt;311),"Gold",AND(H3477&lt;=311,H3477&gt;211),"Silver",H3477&lt;=211,"Bronze")</f>
        <v>Platinum</v>
      </c>
      <c r="J3477" t="str" cm="1">
        <f t="array" ref="J3477">_xlfn.IFS(
H3477="444","Champions",
LEFT(H3477,1)="4","Loyal Customers",
MID(H3477,2,1)="4","Potential Loyalists",
LEFT(H3477,1)="3","Promising",
LEFT(H3477,1)="2","Customers Needing Attention",
LEFT(H3477,1)&lt;="2","At Risk",
RIGHT(H3477,1)="4","Can't Lose Them",
TRUE,"Hibernating"
)</f>
        <v>Loyal Customers</v>
      </c>
    </row>
    <row r="3478" spans="1:10" x14ac:dyDescent="0.25">
      <c r="A3478" s="3" t="s">
        <v>3494</v>
      </c>
      <c r="B3478">
        <v>56</v>
      </c>
      <c r="C3478">
        <v>8</v>
      </c>
      <c r="D3478">
        <v>2294.4299999999998</v>
      </c>
      <c r="E3478" cm="1">
        <f t="array" ref="E3478">_xlfn.IFS(B3478&gt;87,1,AND(B3478&lt;=87, B3478&gt;45),2,AND(B3478&lt;=45,B3478&gt;18),3,B3478&lt;=18,4)</f>
        <v>2</v>
      </c>
      <c r="F3478" cm="1">
        <f t="array" ref="F3478">_xlfn.IFS(C3478&gt;7,4,AND(C3478&lt;=7, C3478&gt;5),3,AND(C3478&lt;=5,C3478&gt;4),2,C3478&lt;=4,1)</f>
        <v>4</v>
      </c>
      <c r="G3478" cm="1">
        <f t="array" ref="G3478">_xlfn.IFS(D3478&gt;4094,4,AND(D3478&lt;=4094, D3478&gt;2784),3,AND(D3478&lt;=2784,D3478&gt;1779),2,D3478&lt;=1779,1)</f>
        <v>2</v>
      </c>
      <c r="H3478">
        <f t="shared" si="54"/>
        <v>242</v>
      </c>
      <c r="I3478" t="str" cm="1">
        <f t="array" ref="I3478">_xlfn.IFS(H3478&gt;411,"Platinum",AND(H3478&lt;=411, H3478&gt;311),"Gold",AND(H3478&lt;=311,H3478&gt;211),"Silver",H3478&lt;=211,"Bronze")</f>
        <v>Silver</v>
      </c>
      <c r="J3478" t="str" cm="1">
        <f t="array" ref="J3478">_xlfn.IFS(
H3478="444","Champions",
LEFT(H3478,1)="4","Loyal Customers",
MID(H3478,2,1)="4","Potential Loyalists",
LEFT(H3478,1)="3","Promising",
LEFT(H3478,1)="2","Customers Needing Attention",
LEFT(H3478,1)&lt;="2","At Risk",
RIGHT(H3478,1)="4","Can't Lose Them",
TRUE,"Hibernating"
)</f>
        <v>Potential Loyalists</v>
      </c>
    </row>
    <row r="3479" spans="1:10" x14ac:dyDescent="0.25">
      <c r="A3479" s="3" t="s">
        <v>3495</v>
      </c>
      <c r="B3479">
        <v>14</v>
      </c>
      <c r="C3479">
        <v>4</v>
      </c>
      <c r="D3479">
        <v>1690.9099999999999</v>
      </c>
      <c r="E3479" cm="1">
        <f t="array" ref="E3479">_xlfn.IFS(B3479&gt;87,1,AND(B3479&lt;=87, B3479&gt;45),2,AND(B3479&lt;=45,B3479&gt;18),3,B3479&lt;=18,4)</f>
        <v>4</v>
      </c>
      <c r="F3479" cm="1">
        <f t="array" ref="F3479">_xlfn.IFS(C3479&gt;7,4,AND(C3479&lt;=7, C3479&gt;5),3,AND(C3479&lt;=5,C3479&gt;4),2,C3479&lt;=4,1)</f>
        <v>1</v>
      </c>
      <c r="G3479" cm="1">
        <f t="array" ref="G3479">_xlfn.IFS(D3479&gt;4094,4,AND(D3479&lt;=4094, D3479&gt;2784),3,AND(D3479&lt;=2784,D3479&gt;1779),2,D3479&lt;=1779,1)</f>
        <v>1</v>
      </c>
      <c r="H3479">
        <f t="shared" si="54"/>
        <v>411</v>
      </c>
      <c r="I3479" t="str" cm="1">
        <f t="array" ref="I3479">_xlfn.IFS(H3479&gt;411,"Platinum",AND(H3479&lt;=411, H3479&gt;311),"Gold",AND(H3479&lt;=311,H3479&gt;211),"Silver",H3479&lt;=211,"Bronze")</f>
        <v>Gold</v>
      </c>
      <c r="J3479" t="str" cm="1">
        <f t="array" ref="J3479">_xlfn.IFS(
H3479="444","Champions",
LEFT(H3479,1)="4","Loyal Customers",
MID(H3479,2,1)="4","Potential Loyalists",
LEFT(H3479,1)="3","Promising",
LEFT(H3479,1)="2","Customers Needing Attention",
LEFT(H3479,1)&lt;="2","At Risk",
RIGHT(H3479,1)="4","Can't Lose Them",
TRUE,"Hibernating"
)</f>
        <v>Loyal Customers</v>
      </c>
    </row>
    <row r="3480" spans="1:10" x14ac:dyDescent="0.25">
      <c r="A3480" s="3" t="s">
        <v>3496</v>
      </c>
      <c r="B3480">
        <v>75</v>
      </c>
      <c r="C3480">
        <v>8</v>
      </c>
      <c r="D3480">
        <v>4272.9699999999993</v>
      </c>
      <c r="E3480" cm="1">
        <f t="array" ref="E3480">_xlfn.IFS(B3480&gt;87,1,AND(B3480&lt;=87, B3480&gt;45),2,AND(B3480&lt;=45,B3480&gt;18),3,B3480&lt;=18,4)</f>
        <v>2</v>
      </c>
      <c r="F3480" cm="1">
        <f t="array" ref="F3480">_xlfn.IFS(C3480&gt;7,4,AND(C3480&lt;=7, C3480&gt;5),3,AND(C3480&lt;=5,C3480&gt;4),2,C3480&lt;=4,1)</f>
        <v>4</v>
      </c>
      <c r="G3480" cm="1">
        <f t="array" ref="G3480">_xlfn.IFS(D3480&gt;4094,4,AND(D3480&lt;=4094, D3480&gt;2784),3,AND(D3480&lt;=2784,D3480&gt;1779),2,D3480&lt;=1779,1)</f>
        <v>4</v>
      </c>
      <c r="H3480">
        <f t="shared" si="54"/>
        <v>244</v>
      </c>
      <c r="I3480" t="str" cm="1">
        <f t="array" ref="I3480">_xlfn.IFS(H3480&gt;411,"Platinum",AND(H3480&lt;=411, H3480&gt;311),"Gold",AND(H3480&lt;=311,H3480&gt;211),"Silver",H3480&lt;=211,"Bronze")</f>
        <v>Silver</v>
      </c>
      <c r="J3480" t="str" cm="1">
        <f t="array" ref="J3480">_xlfn.IFS(
H3480="444","Champions",
LEFT(H3480,1)="4","Loyal Customers",
MID(H3480,2,1)="4","Potential Loyalists",
LEFT(H3480,1)="3","Promising",
LEFT(H3480,1)="2","Customers Needing Attention",
LEFT(H3480,1)&lt;="2","At Risk",
RIGHT(H3480,1)="4","Can't Lose Them",
TRUE,"Hibernating"
)</f>
        <v>Potential Loyalists</v>
      </c>
    </row>
    <row r="3481" spans="1:10" x14ac:dyDescent="0.25">
      <c r="A3481" s="3" t="s">
        <v>3497</v>
      </c>
      <c r="B3481">
        <v>22</v>
      </c>
      <c r="C3481">
        <v>8</v>
      </c>
      <c r="D3481">
        <v>5180.26</v>
      </c>
      <c r="E3481" cm="1">
        <f t="array" ref="E3481">_xlfn.IFS(B3481&gt;87,1,AND(B3481&lt;=87, B3481&gt;45),2,AND(B3481&lt;=45,B3481&gt;18),3,B3481&lt;=18,4)</f>
        <v>3</v>
      </c>
      <c r="F3481" cm="1">
        <f t="array" ref="F3481">_xlfn.IFS(C3481&gt;7,4,AND(C3481&lt;=7, C3481&gt;5),3,AND(C3481&lt;=5,C3481&gt;4),2,C3481&lt;=4,1)</f>
        <v>4</v>
      </c>
      <c r="G3481" cm="1">
        <f t="array" ref="G3481">_xlfn.IFS(D3481&gt;4094,4,AND(D3481&lt;=4094, D3481&gt;2784),3,AND(D3481&lt;=2784,D3481&gt;1779),2,D3481&lt;=1779,1)</f>
        <v>4</v>
      </c>
      <c r="H3481">
        <f t="shared" si="54"/>
        <v>344</v>
      </c>
      <c r="I3481" t="str" cm="1">
        <f t="array" ref="I3481">_xlfn.IFS(H3481&gt;411,"Platinum",AND(H3481&lt;=411, H3481&gt;311),"Gold",AND(H3481&lt;=311,H3481&gt;211),"Silver",H3481&lt;=211,"Bronze")</f>
        <v>Gold</v>
      </c>
      <c r="J3481" t="str" cm="1">
        <f t="array" ref="J3481">_xlfn.IFS(
H3481="444","Champions",
LEFT(H3481,1)="4","Loyal Customers",
MID(H3481,2,1)="4","Potential Loyalists",
LEFT(H3481,1)="3","Promising",
LEFT(H3481,1)="2","Customers Needing Attention",
LEFT(H3481,1)&lt;="2","At Risk",
RIGHT(H3481,1)="4","Can't Lose Them",
TRUE,"Hibernating"
)</f>
        <v>Potential Loyalists</v>
      </c>
    </row>
    <row r="3482" spans="1:10" x14ac:dyDescent="0.25">
      <c r="A3482" s="3" t="s">
        <v>3498</v>
      </c>
      <c r="B3482">
        <v>112</v>
      </c>
      <c r="C3482">
        <v>2</v>
      </c>
      <c r="D3482">
        <v>243.94</v>
      </c>
      <c r="E3482" cm="1">
        <f t="array" ref="E3482">_xlfn.IFS(B3482&gt;87,1,AND(B3482&lt;=87, B3482&gt;45),2,AND(B3482&lt;=45,B3482&gt;18),3,B3482&lt;=18,4)</f>
        <v>1</v>
      </c>
      <c r="F3482" cm="1">
        <f t="array" ref="F3482">_xlfn.IFS(C3482&gt;7,4,AND(C3482&lt;=7, C3482&gt;5),3,AND(C3482&lt;=5,C3482&gt;4),2,C3482&lt;=4,1)</f>
        <v>1</v>
      </c>
      <c r="G3482" cm="1">
        <f t="array" ref="G3482">_xlfn.IFS(D3482&gt;4094,4,AND(D3482&lt;=4094, D3482&gt;2784),3,AND(D3482&lt;=2784,D3482&gt;1779),2,D3482&lt;=1779,1)</f>
        <v>1</v>
      </c>
      <c r="H3482">
        <f t="shared" si="54"/>
        <v>111</v>
      </c>
      <c r="I3482" t="str" cm="1">
        <f t="array" ref="I3482">_xlfn.IFS(H3482&gt;411,"Platinum",AND(H3482&lt;=411, H3482&gt;311),"Gold",AND(H3482&lt;=311,H3482&gt;211),"Silver",H3482&lt;=211,"Bronze")</f>
        <v>Bronze</v>
      </c>
      <c r="J3482" t="str" cm="1">
        <f t="array" ref="J3482">_xlfn.IFS(
H3482="444","Champions",
LEFT(H3482,1)="4","Loyal Customers",
MID(H3482,2,1)="4","Potential Loyalists",
LEFT(H3482,1)="3","Promising",
LEFT(H3482,1)="2","Customers Needing Attention",
LEFT(H3482,1)&lt;="2","At Risk",
RIGHT(H3482,1)="4","Can't Lose Them",
TRUE,"Hibernating"
)</f>
        <v>At Risk</v>
      </c>
    </row>
    <row r="3483" spans="1:10" x14ac:dyDescent="0.25">
      <c r="A3483" s="3" t="s">
        <v>3499</v>
      </c>
      <c r="B3483">
        <v>25</v>
      </c>
      <c r="C3483">
        <v>5</v>
      </c>
      <c r="D3483">
        <v>3380.3399999999997</v>
      </c>
      <c r="E3483" cm="1">
        <f t="array" ref="E3483">_xlfn.IFS(B3483&gt;87,1,AND(B3483&lt;=87, B3483&gt;45),2,AND(B3483&lt;=45,B3483&gt;18),3,B3483&lt;=18,4)</f>
        <v>3</v>
      </c>
      <c r="F3483" cm="1">
        <f t="array" ref="F3483">_xlfn.IFS(C3483&gt;7,4,AND(C3483&lt;=7, C3483&gt;5),3,AND(C3483&lt;=5,C3483&gt;4),2,C3483&lt;=4,1)</f>
        <v>2</v>
      </c>
      <c r="G3483" cm="1">
        <f t="array" ref="G3483">_xlfn.IFS(D3483&gt;4094,4,AND(D3483&lt;=4094, D3483&gt;2784),3,AND(D3483&lt;=2784,D3483&gt;1779),2,D3483&lt;=1779,1)</f>
        <v>3</v>
      </c>
      <c r="H3483">
        <f t="shared" si="54"/>
        <v>323</v>
      </c>
      <c r="I3483" t="str" cm="1">
        <f t="array" ref="I3483">_xlfn.IFS(H3483&gt;411,"Platinum",AND(H3483&lt;=411, H3483&gt;311),"Gold",AND(H3483&lt;=311,H3483&gt;211),"Silver",H3483&lt;=211,"Bronze")</f>
        <v>Gold</v>
      </c>
      <c r="J3483" t="str" cm="1">
        <f t="array" ref="J3483">_xlfn.IFS(
H3483="444","Champions",
LEFT(H3483,1)="4","Loyal Customers",
MID(H3483,2,1)="4","Potential Loyalists",
LEFT(H3483,1)="3","Promising",
LEFT(H3483,1)="2","Customers Needing Attention",
LEFT(H3483,1)&lt;="2","At Risk",
RIGHT(H3483,1)="4","Can't Lose Them",
TRUE,"Hibernating"
)</f>
        <v>Promising</v>
      </c>
    </row>
    <row r="3484" spans="1:10" x14ac:dyDescent="0.25">
      <c r="A3484" s="3" t="s">
        <v>3500</v>
      </c>
      <c r="B3484">
        <v>2</v>
      </c>
      <c r="C3484">
        <v>9</v>
      </c>
      <c r="D3484">
        <v>4557.6500000000005</v>
      </c>
      <c r="E3484" cm="1">
        <f t="array" ref="E3484">_xlfn.IFS(B3484&gt;87,1,AND(B3484&lt;=87, B3484&gt;45),2,AND(B3484&lt;=45,B3484&gt;18),3,B3484&lt;=18,4)</f>
        <v>4</v>
      </c>
      <c r="F3484" cm="1">
        <f t="array" ref="F3484">_xlfn.IFS(C3484&gt;7,4,AND(C3484&lt;=7, C3484&gt;5),3,AND(C3484&lt;=5,C3484&gt;4),2,C3484&lt;=4,1)</f>
        <v>4</v>
      </c>
      <c r="G3484" cm="1">
        <f t="array" ref="G3484">_xlfn.IFS(D3484&gt;4094,4,AND(D3484&lt;=4094, D3484&gt;2784),3,AND(D3484&lt;=2784,D3484&gt;1779),2,D3484&lt;=1779,1)</f>
        <v>4</v>
      </c>
      <c r="H3484">
        <f t="shared" si="54"/>
        <v>444</v>
      </c>
      <c r="I3484" t="str" cm="1">
        <f t="array" ref="I3484">_xlfn.IFS(H3484&gt;411,"Platinum",AND(H3484&lt;=411, H3484&gt;311),"Gold",AND(H3484&lt;=311,H3484&gt;211),"Silver",H3484&lt;=211,"Bronze")</f>
        <v>Platinum</v>
      </c>
      <c r="J3484" t="str" cm="1">
        <f t="array" ref="J3484">_xlfn.IFS(
H3484="444","Champions",
LEFT(H3484,1)="4","Loyal Customers",
MID(H3484,2,1)="4","Potential Loyalists",
LEFT(H3484,1)="3","Promising",
LEFT(H3484,1)="2","Customers Needing Attention",
LEFT(H3484,1)&lt;="2","At Risk",
RIGHT(H3484,1)="4","Can't Lose Them",
TRUE,"Hibernating"
)</f>
        <v>Loyal Customers</v>
      </c>
    </row>
    <row r="3485" spans="1:10" x14ac:dyDescent="0.25">
      <c r="A3485" s="3" t="s">
        <v>3501</v>
      </c>
      <c r="B3485">
        <v>11</v>
      </c>
      <c r="C3485">
        <v>7</v>
      </c>
      <c r="D3485">
        <v>2353.4900000000002</v>
      </c>
      <c r="E3485" cm="1">
        <f t="array" ref="E3485">_xlfn.IFS(B3485&gt;87,1,AND(B3485&lt;=87, B3485&gt;45),2,AND(B3485&lt;=45,B3485&gt;18),3,B3485&lt;=18,4)</f>
        <v>4</v>
      </c>
      <c r="F3485" cm="1">
        <f t="array" ref="F3485">_xlfn.IFS(C3485&gt;7,4,AND(C3485&lt;=7, C3485&gt;5),3,AND(C3485&lt;=5,C3485&gt;4),2,C3485&lt;=4,1)</f>
        <v>3</v>
      </c>
      <c r="G3485" cm="1">
        <f t="array" ref="G3485">_xlfn.IFS(D3485&gt;4094,4,AND(D3485&lt;=4094, D3485&gt;2784),3,AND(D3485&lt;=2784,D3485&gt;1779),2,D3485&lt;=1779,1)</f>
        <v>2</v>
      </c>
      <c r="H3485">
        <f t="shared" si="54"/>
        <v>432</v>
      </c>
      <c r="I3485" t="str" cm="1">
        <f t="array" ref="I3485">_xlfn.IFS(H3485&gt;411,"Platinum",AND(H3485&lt;=411, H3485&gt;311),"Gold",AND(H3485&lt;=311,H3485&gt;211),"Silver",H3485&lt;=211,"Bronze")</f>
        <v>Platinum</v>
      </c>
      <c r="J3485" t="str" cm="1">
        <f t="array" ref="J3485">_xlfn.IFS(
H3485="444","Champions",
LEFT(H3485,1)="4","Loyal Customers",
MID(H3485,2,1)="4","Potential Loyalists",
LEFT(H3485,1)="3","Promising",
LEFT(H3485,1)="2","Customers Needing Attention",
LEFT(H3485,1)&lt;="2","At Risk",
RIGHT(H3485,1)="4","Can't Lose Them",
TRUE,"Hibernating"
)</f>
        <v>Loyal Customers</v>
      </c>
    </row>
    <row r="3486" spans="1:10" x14ac:dyDescent="0.25">
      <c r="A3486" s="3" t="s">
        <v>3502</v>
      </c>
      <c r="B3486">
        <v>147</v>
      </c>
      <c r="C3486">
        <v>6</v>
      </c>
      <c r="D3486">
        <v>2655.6</v>
      </c>
      <c r="E3486" cm="1">
        <f t="array" ref="E3486">_xlfn.IFS(B3486&gt;87,1,AND(B3486&lt;=87, B3486&gt;45),2,AND(B3486&lt;=45,B3486&gt;18),3,B3486&lt;=18,4)</f>
        <v>1</v>
      </c>
      <c r="F3486" cm="1">
        <f t="array" ref="F3486">_xlfn.IFS(C3486&gt;7,4,AND(C3486&lt;=7, C3486&gt;5),3,AND(C3486&lt;=5,C3486&gt;4),2,C3486&lt;=4,1)</f>
        <v>3</v>
      </c>
      <c r="G3486" cm="1">
        <f t="array" ref="G3486">_xlfn.IFS(D3486&gt;4094,4,AND(D3486&lt;=4094, D3486&gt;2784),3,AND(D3486&lt;=2784,D3486&gt;1779),2,D3486&lt;=1779,1)</f>
        <v>2</v>
      </c>
      <c r="H3486">
        <f t="shared" si="54"/>
        <v>132</v>
      </c>
      <c r="I3486" t="str" cm="1">
        <f t="array" ref="I3486">_xlfn.IFS(H3486&gt;411,"Platinum",AND(H3486&lt;=411, H3486&gt;311),"Gold",AND(H3486&lt;=311,H3486&gt;211),"Silver",H3486&lt;=211,"Bronze")</f>
        <v>Bronze</v>
      </c>
      <c r="J3486" t="str" cm="1">
        <f t="array" ref="J3486">_xlfn.IFS(
H3486="444","Champions",
LEFT(H3486,1)="4","Loyal Customers",
MID(H3486,2,1)="4","Potential Loyalists",
LEFT(H3486,1)="3","Promising",
LEFT(H3486,1)="2","Customers Needing Attention",
LEFT(H3486,1)&lt;="2","At Risk",
RIGHT(H3486,1)="4","Can't Lose Them",
TRUE,"Hibernating"
)</f>
        <v>At Risk</v>
      </c>
    </row>
    <row r="3487" spans="1:10" x14ac:dyDescent="0.25">
      <c r="A3487" s="3" t="s">
        <v>3503</v>
      </c>
      <c r="B3487">
        <v>203</v>
      </c>
      <c r="C3487">
        <v>1</v>
      </c>
      <c r="D3487">
        <v>1028.76</v>
      </c>
      <c r="E3487" cm="1">
        <f t="array" ref="E3487">_xlfn.IFS(B3487&gt;87,1,AND(B3487&lt;=87, B3487&gt;45),2,AND(B3487&lt;=45,B3487&gt;18),3,B3487&lt;=18,4)</f>
        <v>1</v>
      </c>
      <c r="F3487" cm="1">
        <f t="array" ref="F3487">_xlfn.IFS(C3487&gt;7,4,AND(C3487&lt;=7, C3487&gt;5),3,AND(C3487&lt;=5,C3487&gt;4),2,C3487&lt;=4,1)</f>
        <v>1</v>
      </c>
      <c r="G3487" cm="1">
        <f t="array" ref="G3487">_xlfn.IFS(D3487&gt;4094,4,AND(D3487&lt;=4094, D3487&gt;2784),3,AND(D3487&lt;=2784,D3487&gt;1779),2,D3487&lt;=1779,1)</f>
        <v>1</v>
      </c>
      <c r="H3487">
        <f t="shared" si="54"/>
        <v>111</v>
      </c>
      <c r="I3487" t="str" cm="1">
        <f t="array" ref="I3487">_xlfn.IFS(H3487&gt;411,"Platinum",AND(H3487&lt;=411, H3487&gt;311),"Gold",AND(H3487&lt;=311,H3487&gt;211),"Silver",H3487&lt;=211,"Bronze")</f>
        <v>Bronze</v>
      </c>
      <c r="J3487" t="str" cm="1">
        <f t="array" ref="J3487">_xlfn.IFS(
H3487="444","Champions",
LEFT(H3487,1)="4","Loyal Customers",
MID(H3487,2,1)="4","Potential Loyalists",
LEFT(H3487,1)="3","Promising",
LEFT(H3487,1)="2","Customers Needing Attention",
LEFT(H3487,1)&lt;="2","At Risk",
RIGHT(H3487,1)="4","Can't Lose Them",
TRUE,"Hibernating"
)</f>
        <v>At Risk</v>
      </c>
    </row>
    <row r="3488" spans="1:10" x14ac:dyDescent="0.25">
      <c r="A3488" s="3" t="s">
        <v>3504</v>
      </c>
      <c r="B3488">
        <v>0</v>
      </c>
      <c r="C3488">
        <v>9</v>
      </c>
      <c r="D3488">
        <v>2738.89</v>
      </c>
      <c r="E3488" cm="1">
        <f t="array" ref="E3488">_xlfn.IFS(B3488&gt;87,1,AND(B3488&lt;=87, B3488&gt;45),2,AND(B3488&lt;=45,B3488&gt;18),3,B3488&lt;=18,4)</f>
        <v>4</v>
      </c>
      <c r="F3488" cm="1">
        <f t="array" ref="F3488">_xlfn.IFS(C3488&gt;7,4,AND(C3488&lt;=7, C3488&gt;5),3,AND(C3488&lt;=5,C3488&gt;4),2,C3488&lt;=4,1)</f>
        <v>4</v>
      </c>
      <c r="G3488" cm="1">
        <f t="array" ref="G3488">_xlfn.IFS(D3488&gt;4094,4,AND(D3488&lt;=4094, D3488&gt;2784),3,AND(D3488&lt;=2784,D3488&gt;1779),2,D3488&lt;=1779,1)</f>
        <v>2</v>
      </c>
      <c r="H3488">
        <f t="shared" si="54"/>
        <v>442</v>
      </c>
      <c r="I3488" t="str" cm="1">
        <f t="array" ref="I3488">_xlfn.IFS(H3488&gt;411,"Platinum",AND(H3488&lt;=411, H3488&gt;311),"Gold",AND(H3488&lt;=311,H3488&gt;211),"Silver",H3488&lt;=211,"Bronze")</f>
        <v>Platinum</v>
      </c>
      <c r="J3488" t="str" cm="1">
        <f t="array" ref="J3488">_xlfn.IFS(
H3488="444","Champions",
LEFT(H3488,1)="4","Loyal Customers",
MID(H3488,2,1)="4","Potential Loyalists",
LEFT(H3488,1)="3","Promising",
LEFT(H3488,1)="2","Customers Needing Attention",
LEFT(H3488,1)&lt;="2","At Risk",
RIGHT(H3488,1)="4","Can't Lose Them",
TRUE,"Hibernating"
)</f>
        <v>Loyal Customers</v>
      </c>
    </row>
    <row r="3489" spans="1:10" x14ac:dyDescent="0.25">
      <c r="A3489" s="3" t="s">
        <v>3505</v>
      </c>
      <c r="B3489">
        <v>42</v>
      </c>
      <c r="C3489">
        <v>5</v>
      </c>
      <c r="D3489">
        <v>2069.6400000000003</v>
      </c>
      <c r="E3489" cm="1">
        <f t="array" ref="E3489">_xlfn.IFS(B3489&gt;87,1,AND(B3489&lt;=87, B3489&gt;45),2,AND(B3489&lt;=45,B3489&gt;18),3,B3489&lt;=18,4)</f>
        <v>3</v>
      </c>
      <c r="F3489" cm="1">
        <f t="array" ref="F3489">_xlfn.IFS(C3489&gt;7,4,AND(C3489&lt;=7, C3489&gt;5),3,AND(C3489&lt;=5,C3489&gt;4),2,C3489&lt;=4,1)</f>
        <v>2</v>
      </c>
      <c r="G3489" cm="1">
        <f t="array" ref="G3489">_xlfn.IFS(D3489&gt;4094,4,AND(D3489&lt;=4094, D3489&gt;2784),3,AND(D3489&lt;=2784,D3489&gt;1779),2,D3489&lt;=1779,1)</f>
        <v>2</v>
      </c>
      <c r="H3489">
        <f t="shared" si="54"/>
        <v>322</v>
      </c>
      <c r="I3489" t="str" cm="1">
        <f t="array" ref="I3489">_xlfn.IFS(H3489&gt;411,"Platinum",AND(H3489&lt;=411, H3489&gt;311),"Gold",AND(H3489&lt;=311,H3489&gt;211),"Silver",H3489&lt;=211,"Bronze")</f>
        <v>Gold</v>
      </c>
      <c r="J3489" t="str" cm="1">
        <f t="array" ref="J3489">_xlfn.IFS(
H3489="444","Champions",
LEFT(H3489,1)="4","Loyal Customers",
MID(H3489,2,1)="4","Potential Loyalists",
LEFT(H3489,1)="3","Promising",
LEFT(H3489,1)="2","Customers Needing Attention",
LEFT(H3489,1)&lt;="2","At Risk",
RIGHT(H3489,1)="4","Can't Lose Them",
TRUE,"Hibernating"
)</f>
        <v>Promising</v>
      </c>
    </row>
    <row r="3490" spans="1:10" x14ac:dyDescent="0.25">
      <c r="A3490" s="3" t="s">
        <v>3506</v>
      </c>
      <c r="B3490">
        <v>11</v>
      </c>
      <c r="C3490">
        <v>7</v>
      </c>
      <c r="D3490">
        <v>6764.670000000001</v>
      </c>
      <c r="E3490" cm="1">
        <f t="array" ref="E3490">_xlfn.IFS(B3490&gt;87,1,AND(B3490&lt;=87, B3490&gt;45),2,AND(B3490&lt;=45,B3490&gt;18),3,B3490&lt;=18,4)</f>
        <v>4</v>
      </c>
      <c r="F3490" cm="1">
        <f t="array" ref="F3490">_xlfn.IFS(C3490&gt;7,4,AND(C3490&lt;=7, C3490&gt;5),3,AND(C3490&lt;=5,C3490&gt;4),2,C3490&lt;=4,1)</f>
        <v>3</v>
      </c>
      <c r="G3490" cm="1">
        <f t="array" ref="G3490">_xlfn.IFS(D3490&gt;4094,4,AND(D3490&lt;=4094, D3490&gt;2784),3,AND(D3490&lt;=2784,D3490&gt;1779),2,D3490&lt;=1779,1)</f>
        <v>4</v>
      </c>
      <c r="H3490">
        <f t="shared" si="54"/>
        <v>434</v>
      </c>
      <c r="I3490" t="str" cm="1">
        <f t="array" ref="I3490">_xlfn.IFS(H3490&gt;411,"Platinum",AND(H3490&lt;=411, H3490&gt;311),"Gold",AND(H3490&lt;=311,H3490&gt;211),"Silver",H3490&lt;=211,"Bronze")</f>
        <v>Platinum</v>
      </c>
      <c r="J3490" t="str" cm="1">
        <f t="array" ref="J3490">_xlfn.IFS(
H3490="444","Champions",
LEFT(H3490,1)="4","Loyal Customers",
MID(H3490,2,1)="4","Potential Loyalists",
LEFT(H3490,1)="3","Promising",
LEFT(H3490,1)="2","Customers Needing Attention",
LEFT(H3490,1)&lt;="2","At Risk",
RIGHT(H3490,1)="4","Can't Lose Them",
TRUE,"Hibernating"
)</f>
        <v>Loyal Customers</v>
      </c>
    </row>
    <row r="3491" spans="1:10" x14ac:dyDescent="0.25">
      <c r="A3491" s="3" t="s">
        <v>3507</v>
      </c>
      <c r="B3491">
        <v>63</v>
      </c>
      <c r="C3491">
        <v>5</v>
      </c>
      <c r="D3491">
        <v>4593.26</v>
      </c>
      <c r="E3491" cm="1">
        <f t="array" ref="E3491">_xlfn.IFS(B3491&gt;87,1,AND(B3491&lt;=87, B3491&gt;45),2,AND(B3491&lt;=45,B3491&gt;18),3,B3491&lt;=18,4)</f>
        <v>2</v>
      </c>
      <c r="F3491" cm="1">
        <f t="array" ref="F3491">_xlfn.IFS(C3491&gt;7,4,AND(C3491&lt;=7, C3491&gt;5),3,AND(C3491&lt;=5,C3491&gt;4),2,C3491&lt;=4,1)</f>
        <v>2</v>
      </c>
      <c r="G3491" cm="1">
        <f t="array" ref="G3491">_xlfn.IFS(D3491&gt;4094,4,AND(D3491&lt;=4094, D3491&gt;2784),3,AND(D3491&lt;=2784,D3491&gt;1779),2,D3491&lt;=1779,1)</f>
        <v>4</v>
      </c>
      <c r="H3491">
        <f t="shared" si="54"/>
        <v>224</v>
      </c>
      <c r="I3491" t="str" cm="1">
        <f t="array" ref="I3491">_xlfn.IFS(H3491&gt;411,"Platinum",AND(H3491&lt;=411, H3491&gt;311),"Gold",AND(H3491&lt;=311,H3491&gt;211),"Silver",H3491&lt;=211,"Bronze")</f>
        <v>Silver</v>
      </c>
      <c r="J3491" t="str" cm="1">
        <f t="array" ref="J3491">_xlfn.IFS(
H3491="444","Champions",
LEFT(H3491,1)="4","Loyal Customers",
MID(H3491,2,1)="4","Potential Loyalists",
LEFT(H3491,1)="3","Promising",
LEFT(H3491,1)="2","Customers Needing Attention",
LEFT(H3491,1)&lt;="2","At Risk",
RIGHT(H3491,1)="4","Can't Lose Them",
TRUE,"Hibernating"
)</f>
        <v>Customers Needing Attention</v>
      </c>
    </row>
    <row r="3492" spans="1:10" x14ac:dyDescent="0.25">
      <c r="A3492" s="3" t="s">
        <v>3508</v>
      </c>
      <c r="B3492">
        <v>59</v>
      </c>
      <c r="C3492">
        <v>7</v>
      </c>
      <c r="D3492">
        <v>2923.29</v>
      </c>
      <c r="E3492" cm="1">
        <f t="array" ref="E3492">_xlfn.IFS(B3492&gt;87,1,AND(B3492&lt;=87, B3492&gt;45),2,AND(B3492&lt;=45,B3492&gt;18),3,B3492&lt;=18,4)</f>
        <v>2</v>
      </c>
      <c r="F3492" cm="1">
        <f t="array" ref="F3492">_xlfn.IFS(C3492&gt;7,4,AND(C3492&lt;=7, C3492&gt;5),3,AND(C3492&lt;=5,C3492&gt;4),2,C3492&lt;=4,1)</f>
        <v>3</v>
      </c>
      <c r="G3492" cm="1">
        <f t="array" ref="G3492">_xlfn.IFS(D3492&gt;4094,4,AND(D3492&lt;=4094, D3492&gt;2784),3,AND(D3492&lt;=2784,D3492&gt;1779),2,D3492&lt;=1779,1)</f>
        <v>3</v>
      </c>
      <c r="H3492">
        <f t="shared" si="54"/>
        <v>233</v>
      </c>
      <c r="I3492" t="str" cm="1">
        <f t="array" ref="I3492">_xlfn.IFS(H3492&gt;411,"Platinum",AND(H3492&lt;=411, H3492&gt;311),"Gold",AND(H3492&lt;=311,H3492&gt;211),"Silver",H3492&lt;=211,"Bronze")</f>
        <v>Silver</v>
      </c>
      <c r="J3492" t="str" cm="1">
        <f t="array" ref="J3492">_xlfn.IFS(
H3492="444","Champions",
LEFT(H3492,1)="4","Loyal Customers",
MID(H3492,2,1)="4","Potential Loyalists",
LEFT(H3492,1)="3","Promising",
LEFT(H3492,1)="2","Customers Needing Attention",
LEFT(H3492,1)&lt;="2","At Risk",
RIGHT(H3492,1)="4","Can't Lose Them",
TRUE,"Hibernating"
)</f>
        <v>Customers Needing Attention</v>
      </c>
    </row>
    <row r="3493" spans="1:10" x14ac:dyDescent="0.25">
      <c r="A3493" s="3" t="s">
        <v>3509</v>
      </c>
      <c r="B3493">
        <v>321</v>
      </c>
      <c r="C3493">
        <v>2</v>
      </c>
      <c r="D3493">
        <v>585.45000000000005</v>
      </c>
      <c r="E3493" cm="1">
        <f t="array" ref="E3493">_xlfn.IFS(B3493&gt;87,1,AND(B3493&lt;=87, B3493&gt;45),2,AND(B3493&lt;=45,B3493&gt;18),3,B3493&lt;=18,4)</f>
        <v>1</v>
      </c>
      <c r="F3493" cm="1">
        <f t="array" ref="F3493">_xlfn.IFS(C3493&gt;7,4,AND(C3493&lt;=7, C3493&gt;5),3,AND(C3493&lt;=5,C3493&gt;4),2,C3493&lt;=4,1)</f>
        <v>1</v>
      </c>
      <c r="G3493" cm="1">
        <f t="array" ref="G3493">_xlfn.IFS(D3493&gt;4094,4,AND(D3493&lt;=4094, D3493&gt;2784),3,AND(D3493&lt;=2784,D3493&gt;1779),2,D3493&lt;=1779,1)</f>
        <v>1</v>
      </c>
      <c r="H3493">
        <f t="shared" si="54"/>
        <v>111</v>
      </c>
      <c r="I3493" t="str" cm="1">
        <f t="array" ref="I3493">_xlfn.IFS(H3493&gt;411,"Platinum",AND(H3493&lt;=411, H3493&gt;311),"Gold",AND(H3493&lt;=311,H3493&gt;211),"Silver",H3493&lt;=211,"Bronze")</f>
        <v>Bronze</v>
      </c>
      <c r="J3493" t="str" cm="1">
        <f t="array" ref="J3493">_xlfn.IFS(
H3493="444","Champions",
LEFT(H3493,1)="4","Loyal Customers",
MID(H3493,2,1)="4","Potential Loyalists",
LEFT(H3493,1)="3","Promising",
LEFT(H3493,1)="2","Customers Needing Attention",
LEFT(H3493,1)&lt;="2","At Risk",
RIGHT(H3493,1)="4","Can't Lose Them",
TRUE,"Hibernating"
)</f>
        <v>At Risk</v>
      </c>
    </row>
    <row r="3494" spans="1:10" x14ac:dyDescent="0.25">
      <c r="A3494" s="3" t="s">
        <v>3510</v>
      </c>
      <c r="B3494">
        <v>76</v>
      </c>
      <c r="C3494">
        <v>9</v>
      </c>
      <c r="D3494">
        <v>8413.66</v>
      </c>
      <c r="E3494" cm="1">
        <f t="array" ref="E3494">_xlfn.IFS(B3494&gt;87,1,AND(B3494&lt;=87, B3494&gt;45),2,AND(B3494&lt;=45,B3494&gt;18),3,B3494&lt;=18,4)</f>
        <v>2</v>
      </c>
      <c r="F3494" cm="1">
        <f t="array" ref="F3494">_xlfn.IFS(C3494&gt;7,4,AND(C3494&lt;=7, C3494&gt;5),3,AND(C3494&lt;=5,C3494&gt;4),2,C3494&lt;=4,1)</f>
        <v>4</v>
      </c>
      <c r="G3494" cm="1">
        <f t="array" ref="G3494">_xlfn.IFS(D3494&gt;4094,4,AND(D3494&lt;=4094, D3494&gt;2784),3,AND(D3494&lt;=2784,D3494&gt;1779),2,D3494&lt;=1779,1)</f>
        <v>4</v>
      </c>
      <c r="H3494">
        <f t="shared" si="54"/>
        <v>244</v>
      </c>
      <c r="I3494" t="str" cm="1">
        <f t="array" ref="I3494">_xlfn.IFS(H3494&gt;411,"Platinum",AND(H3494&lt;=411, H3494&gt;311),"Gold",AND(H3494&lt;=311,H3494&gt;211),"Silver",H3494&lt;=211,"Bronze")</f>
        <v>Silver</v>
      </c>
      <c r="J3494" t="str" cm="1">
        <f t="array" ref="J3494">_xlfn.IFS(
H3494="444","Champions",
LEFT(H3494,1)="4","Loyal Customers",
MID(H3494,2,1)="4","Potential Loyalists",
LEFT(H3494,1)="3","Promising",
LEFT(H3494,1)="2","Customers Needing Attention",
LEFT(H3494,1)&lt;="2","At Risk",
RIGHT(H3494,1)="4","Can't Lose Them",
TRUE,"Hibernating"
)</f>
        <v>Potential Loyalists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EAA20E-2562-430C-A7FD-C337B57E6D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RFMPivot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Raji, Mosunmola</dc:creator>
  <cp:lastModifiedBy>Raji, Mosunmola</cp:lastModifiedBy>
  <dcterms:created xsi:type="dcterms:W3CDTF">2024-05-06T10:44:02Z</dcterms:created>
  <dcterms:modified xsi:type="dcterms:W3CDTF">2024-06-28T13:01:15Z</dcterms:modified>
</cp:coreProperties>
</file>